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helderai-my.sharepoint.com/personal/dijksma_helderai_onmicrosoft_com/Documents/Helder a.i/3. Projecten/25-006 - SKD Bedrijfskleding/0. Voorbereiding/"/>
    </mc:Choice>
  </mc:AlternateContent>
  <xr:revisionPtr revIDLastSave="1" documentId="8_{0C7C4372-A984-F644-ADA5-531C5776378E}" xr6:coauthVersionLast="47" xr6:coauthVersionMax="47" xr10:uidLastSave="{4668B4C3-0A1D-446E-9295-F1321FB4F86B}"/>
  <workbookProtection workbookAlgorithmName="SHA-512" workbookHashValue="K0uWTX2uzYVWstrR76rfsixVFxLSnE6cNIsUdWV7Z8dpIg7RY9uD48ZmUvJ1PfQgLSdet/w5itXhxc3UBOT88w==" workbookSaltValue="tTmtEvnMlCMGKEiZa99R2w==" workbookSpinCount="100000" lockStructure="1"/>
  <bookViews>
    <workbookView xWindow="0" yWindow="0" windowWidth="38400" windowHeight="21600" tabRatio="838" activeTab="2" xr2:uid="{00000000-000D-0000-FFFF-FFFF00000000}"/>
  </bookViews>
  <sheets>
    <sheet name="Instructie en totaalprijs" sheetId="1" r:id="rId1"/>
    <sheet name="1A. SKD kleding" sheetId="10" r:id="rId2"/>
    <sheet name="2A.  Dienstverlening" sheetId="7" r:id="rId3"/>
  </sheets>
  <definedNames>
    <definedName name="_xlnm._FilterDatabase" localSheetId="1" hidden="1">'1A. SKD kleding'!#REF!</definedName>
    <definedName name="_xlnm._FilterDatabase" localSheetId="0" hidden="1">'Instructie en totaalprijs'!#REF!</definedName>
    <definedName name="_xlnm.Print_Area" localSheetId="1">'1A. SKD kleding'!$A$1:$I$29</definedName>
    <definedName name="_xlnm.Print_Area" localSheetId="2">'2A.  Dienstverlening'!$A$1:$I$5</definedName>
    <definedName name="_xlnm.Print_Area" localSheetId="0">'Instructie en totaalprijs'!$A$1:$J$21</definedName>
    <definedName name="_xlnm.Print_Titles" localSheetId="1">'1A. SKD kleding'!$1:$8</definedName>
    <definedName name="_xlnm.Print_Titles" localSheetId="0">'Instructie en totaalprijs'!$1:$4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1" i="10" l="1"/>
  <c r="D20" i="10"/>
  <c r="D19" i="10"/>
  <c r="G19" i="10" s="1"/>
  <c r="D18" i="10"/>
  <c r="G18" i="10" s="1"/>
  <c r="E12" i="7"/>
  <c r="E14" i="7"/>
  <c r="E15" i="7"/>
  <c r="E16" i="7"/>
  <c r="E17" i="7"/>
  <c r="E20" i="7"/>
  <c r="E13" i="7"/>
  <c r="H14" i="10"/>
  <c r="J14" i="10" s="1"/>
  <c r="H15" i="10"/>
  <c r="J15" i="10" s="1"/>
  <c r="H16" i="10"/>
  <c r="J16" i="10" s="1"/>
  <c r="H17" i="10"/>
  <c r="J17" i="10" s="1"/>
  <c r="H25" i="10"/>
  <c r="J25" i="10" s="1"/>
  <c r="H26" i="10"/>
  <c r="J26" i="10" s="1"/>
  <c r="H13" i="10"/>
  <c r="J13" i="10" s="1"/>
  <c r="H12" i="10"/>
  <c r="J12" i="10" s="1"/>
  <c r="E22" i="7" l="1"/>
  <c r="C11" i="1" s="1"/>
  <c r="J27" i="10"/>
  <c r="G24" i="10"/>
  <c r="G21" i="10"/>
  <c r="G23" i="10"/>
  <c r="G20" i="10"/>
  <c r="G17" i="10"/>
  <c r="G15" i="10"/>
  <c r="G13" i="10"/>
  <c r="G12" i="10"/>
  <c r="G14" i="10"/>
  <c r="G16" i="10" l="1"/>
  <c r="G22" i="10"/>
  <c r="G25" i="10"/>
  <c r="G26" i="10"/>
  <c r="G27" i="10" l="1"/>
  <c r="K27" i="10" s="1"/>
  <c r="C10" i="1" l="1"/>
  <c r="C12" i="1" s="1"/>
  <c r="C13" i="1" s="1"/>
</calcChain>
</file>

<file path=xl/sharedStrings.xml><?xml version="1.0" encoding="utf-8"?>
<sst xmlns="http://schemas.openxmlformats.org/spreadsheetml/2006/main" count="147" uniqueCount="97">
  <si>
    <t>Prijzenblad Aanbesteding SKD</t>
  </si>
  <si>
    <t>Algemene instructies</t>
  </si>
  <si>
    <t>Prijzen worden volgens aanwijzigen in het Plan van Eisen ingevuld.</t>
  </si>
  <si>
    <t>Alle blauwe velden worden door de Inschrijver ingevuld</t>
  </si>
  <si>
    <t>De totaalprijs wordt vermenigdvuldigd met 3 om een fictieve contractwaarden te bepalen tbv de beoordeling</t>
  </si>
  <si>
    <t>Onderdeel</t>
  </si>
  <si>
    <t xml:space="preserve">Prijs per jaar </t>
  </si>
  <si>
    <t>1. Producten SKD kleding</t>
  </si>
  <si>
    <t>2. Dienstverlening</t>
  </si>
  <si>
    <t xml:space="preserve">Totaalprijs </t>
  </si>
  <si>
    <t>Contactwaarden totaal</t>
  </si>
  <si>
    <t>Aldus voor akkoord getekend en naar waarheid verstrekt.</t>
  </si>
  <si>
    <t>Datum:</t>
  </si>
  <si>
    <t>Organisatie:</t>
  </si>
  <si>
    <t>Naam vertegenwoordiger Inschrijver c.q. Penvoerder. Tekenbevoegdheid moet blijken uit het KVK uittreksel:</t>
  </si>
  <si>
    <t>Functie:</t>
  </si>
  <si>
    <t>Handtekening:</t>
  </si>
  <si>
    <t>1A. Artikelen SKD kleding</t>
  </si>
  <si>
    <t>Aanvullende instructies onderdeel 1: Artikelen</t>
  </si>
  <si>
    <t xml:space="preserve">1. De aantallen opgegeven in kolommen C en F zijn indicatieve aantallen voor jaar 1 (één); hieraan kunnen geen rechten worden ontleend.  </t>
  </si>
  <si>
    <t xml:space="preserve">2. De opgegeven artikelprijzen zijn all-in prijzen, excl. btw. Zie PvE voor omschrijving                                                       </t>
  </si>
  <si>
    <t xml:space="preserve">3. Alle merken en doekkwaliteiten zijn indicaties voor het gewenste product. De ISO en EN-normen zijn leidend                                                                                     </t>
  </si>
  <si>
    <t xml:space="preserve">4. In de berekening is rekening gehouden met 7% hergebruik (re-use) artikelen. Polo, blouse.overhemd worden niet heringezet vanwege hygiëne.                                                                </t>
  </si>
  <si>
    <t>5. Inschrijver vult de blauwe kolommen in.</t>
  </si>
  <si>
    <t>Artikel</t>
  </si>
  <si>
    <t>Gender</t>
  </si>
  <si>
    <t>totaal in validatie</t>
  </si>
  <si>
    <t>Aantal (stuks)</t>
  </si>
  <si>
    <t xml:space="preserve">Omschrijving angeboden artikel </t>
  </si>
  <si>
    <t xml:space="preserve">Artikelprijs </t>
  </si>
  <si>
    <t>Totaalprijs (1 jaar)</t>
  </si>
  <si>
    <t xml:space="preserve">re-use artikel </t>
  </si>
  <si>
    <t>Artikelprijs re-use</t>
  </si>
  <si>
    <t>Totaal prijs hergebruik</t>
  </si>
  <si>
    <t>Voorbeeld merk of doek (3)</t>
  </si>
  <si>
    <t>Kleur</t>
  </si>
  <si>
    <t>Kwaliteit (3)</t>
  </si>
  <si>
    <t>badgets</t>
  </si>
  <si>
    <t>standaardcollectie/ basisartikelen</t>
  </si>
  <si>
    <r>
      <t xml:space="preserve">Broek worker - </t>
    </r>
    <r>
      <rPr>
        <b/>
        <i/>
        <sz val="10"/>
        <rFont val="Arial"/>
        <family val="2"/>
      </rPr>
      <t>Depot</t>
    </r>
  </si>
  <si>
    <t>Dames</t>
  </si>
  <si>
    <t>Fjallraven Karla pro trousers w</t>
  </si>
  <si>
    <t>Donkerblauw</t>
  </si>
  <si>
    <t>geen</t>
  </si>
  <si>
    <t>Nee</t>
  </si>
  <si>
    <t>Heren</t>
  </si>
  <si>
    <t>Fjallraven vidda pro lite trousers</t>
  </si>
  <si>
    <t>Camouflagebroek</t>
  </si>
  <si>
    <t>Strauss</t>
  </si>
  <si>
    <t>Steengrijs/groen</t>
  </si>
  <si>
    <t>Chino</t>
  </si>
  <si>
    <t>premium kwaliteit</t>
  </si>
  <si>
    <t xml:space="preserve">Geklede broek/ traveler Jersey 200 g/m2 of 65% Polyester, 32% Katoen, 3% Elastaan (Spandex) óf 98% Katoen, 2% Elastaan </t>
  </si>
  <si>
    <t>Ja</t>
  </si>
  <si>
    <t>Blouse lange mouw</t>
  </si>
  <si>
    <t>Hoogwaardig representatieve blouse met kraag en verstelbaar manchet (met 2 knoopjes). Geen borstzakken. Draagcomfort is belangrijk. In slimfit en regularfit modellen beschikbaar.</t>
  </si>
  <si>
    <t xml:space="preserve">Voorbeelden: gewicht: 110 - 140 g/m² (conform ISO 3801) van 60% BCI katoen - 40% RePET polyester of 54%/Tencel Lyocell - 46% Bio Cotton,                               Toevoeging elastan (evt. max 3%)                                  Easy Iron.                                 </t>
  </si>
  <si>
    <t>maximaal 3 stroken velcro op beide  bovenarmen voor plaatsen van badgets (doorsnede badget is 10 cm)</t>
  </si>
  <si>
    <t>Overhemd lange mouw</t>
  </si>
  <si>
    <t>Hoogwaardig representatieve overhemd met kraag en verstelbaar manchet (met 2 knoopjes). Kan gekozen worden voor linker borstzak. Draagcomfort is belangrijk,  In slimfit en regularfit modellen beschikbaar.</t>
  </si>
  <si>
    <t>Polo kort mouw</t>
  </si>
  <si>
    <t>premium kwaliteit: korte mouw met boord</t>
  </si>
  <si>
    <t xml:space="preserve">Voorbeeld: Gewicht vanaf 2110 g/m2. conform ISO 105-C06) Piqué of single Jersey 50%-6-% katoen en 40%-50% polyester, 95%. Gereycled polyesther met bio katoen.  </t>
  </si>
  <si>
    <t>Polo lange mouw</t>
  </si>
  <si>
    <t>premium kwaliteit: lange mouw</t>
  </si>
  <si>
    <t>premium kwaliteit:  lange mouw</t>
  </si>
  <si>
    <t>Polo evenementen</t>
  </si>
  <si>
    <t>XO</t>
  </si>
  <si>
    <t>redelijke kwaliteit</t>
  </si>
  <si>
    <t>Gereycled polyesther met  katoen</t>
  </si>
  <si>
    <t>Softshell unisex</t>
  </si>
  <si>
    <t>lichtgewicht doek 310 g/m2 - 3 layers</t>
  </si>
  <si>
    <t>Winterjas - unisex</t>
  </si>
  <si>
    <t xml:space="preserve">BV: Tri-corp Winter Tech Shell </t>
  </si>
  <si>
    <t xml:space="preserve"> Normen: N 14058 (koubescherming) 3-2-X-X, EN 343 -3.2.X (bescherming tegen regen) en EN ISO 13688 (algemene eisen beschermende kleding</t>
  </si>
  <si>
    <t>Geen ivm normering</t>
  </si>
  <si>
    <t>Totaal</t>
  </si>
  <si>
    <t xml:space="preserve">Aanvullende instructies onderdeel 2: </t>
  </si>
  <si>
    <t xml:space="preserve">1. De aantallen opgegeven in kolommen C zijn indicatieve aantallen; hieraan kunnen geen rechten worden ontleend.  </t>
  </si>
  <si>
    <t>3. Inschrijver vult de blauwe kolommen in.</t>
  </si>
  <si>
    <t>2A. Aanvullende dienstverlening kleding</t>
  </si>
  <si>
    <t>Vermaking</t>
  </si>
  <si>
    <t>Indicatie afname (per jaar)</t>
  </si>
  <si>
    <t xml:space="preserve">Prijs per stuk </t>
  </si>
  <si>
    <t>Broek vermaken/verpompen</t>
  </si>
  <si>
    <t>Lengte broekspijp</t>
  </si>
  <si>
    <t xml:space="preserve">Band innemen </t>
  </si>
  <si>
    <t xml:space="preserve">Band uitleggen </t>
  </si>
  <si>
    <t>Nieuwe rits inzetten (incl. rits)</t>
  </si>
  <si>
    <t>Kosten spoedlevering per pakket</t>
  </si>
  <si>
    <t>Indicatie afname (per jar)</t>
  </si>
  <si>
    <t xml:space="preserve">Prijs per kg </t>
  </si>
  <si>
    <t xml:space="preserve">Prijs </t>
  </si>
  <si>
    <t>All-in prijs per kg voor afvoeren kleding einde levensduur huidige kledinglijn inclusief vervoer 3 (drie) SKD locaties</t>
  </si>
  <si>
    <t xml:space="preserve"> €-   </t>
  </si>
  <si>
    <t>Prijs per kg voor afvoeren kleding einde levensduur</t>
  </si>
  <si>
    <t>Totaalprijs dienstverlening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</si>
</sst>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 &quot;€&quot;\ * #,##0.00_ ;_ &quot;€&quot;\ * \-#,##0.00_ ;_ &quot;€&quot;\ * &quot;-&quot;??_ ;_ @_ "/>
    <numFmt numFmtId="164" formatCode="_(&quot;€&quot;\ * #,##0.00_);_(&quot;€&quot;\ * \(#,##0.00\);_(&quot;€&quot;\ * &quot;-&quot;??_);_(@_)"/>
    <numFmt numFmtId="165" formatCode="_(&quot;€&quot;* #,##0.00_);_(&quot;€&quot;* \(#,##0.00\);_(&quot;€&quot;* &quot;-&quot;??_);_(@_)"/>
    <numFmt numFmtId="166" formatCode="&quot;€&quot;\ #,##0.00"/>
  </numFmts>
  <fonts count="19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color indexed="8"/>
      <name val="Arial"/>
      <family val="2"/>
    </font>
    <font>
      <b/>
      <sz val="10"/>
      <color indexed="8"/>
      <name val="Arial"/>
      <family val="2"/>
    </font>
    <font>
      <b/>
      <sz val="8"/>
      <color indexed="8"/>
      <name val="Arial"/>
      <family val="2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0"/>
      <name val="Arial"/>
      <family val="2"/>
    </font>
    <font>
      <b/>
      <sz val="10"/>
      <name val="Calibri"/>
      <family val="2"/>
      <scheme val="minor"/>
    </font>
    <font>
      <b/>
      <sz val="10"/>
      <color theme="1"/>
      <name val="Arial"/>
      <family val="2"/>
    </font>
    <font>
      <sz val="10"/>
      <color rgb="FFFF0000"/>
      <name val="Arial"/>
      <family val="2"/>
    </font>
    <font>
      <sz val="9"/>
      <name val="Arial"/>
      <family val="2"/>
    </font>
    <font>
      <b/>
      <i/>
      <sz val="10"/>
      <name val="Arial"/>
      <family val="2"/>
    </font>
    <font>
      <sz val="10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1">
    <xf numFmtId="0" fontId="0" fillId="0" borderId="0"/>
    <xf numFmtId="4" fontId="9" fillId="2" borderId="1" applyNumberFormat="0" applyProtection="0">
      <alignment vertical="center"/>
    </xf>
    <xf numFmtId="0" fontId="8" fillId="2" borderId="1" applyNumberFormat="0" applyProtection="0">
      <alignment horizontal="left" vertical="top" indent="1"/>
    </xf>
    <xf numFmtId="4" fontId="7" fillId="2" borderId="0" applyNumberFormat="0" applyProtection="0">
      <alignment horizontal="left" vertical="center" wrapText="1" indent="1"/>
    </xf>
    <xf numFmtId="4" fontId="7" fillId="2" borderId="1" applyNumberFormat="0" applyProtection="0">
      <alignment horizontal="left" vertical="center" wrapText="1" indent="1"/>
    </xf>
    <xf numFmtId="0" fontId="7" fillId="2" borderId="1" applyNumberFormat="0" applyProtection="0">
      <alignment horizontal="left" vertical="top" indent="1"/>
    </xf>
    <xf numFmtId="0" fontId="4" fillId="0" borderId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132">
    <xf numFmtId="0" fontId="0" fillId="0" borderId="0" xfId="0"/>
    <xf numFmtId="0" fontId="6" fillId="3" borderId="0" xfId="0" applyFont="1" applyFill="1" applyAlignment="1">
      <alignment horizontal="left" vertical="top"/>
    </xf>
    <xf numFmtId="0" fontId="10" fillId="3" borderId="0" xfId="0" applyFont="1" applyFill="1" applyAlignment="1">
      <alignment horizontal="left" vertical="top" wrapText="1"/>
    </xf>
    <xf numFmtId="0" fontId="11" fillId="3" borderId="0" xfId="0" applyFont="1" applyFill="1" applyAlignment="1">
      <alignment horizontal="left" vertical="top" wrapText="1"/>
    </xf>
    <xf numFmtId="0" fontId="12" fillId="4" borderId="2" xfId="0" applyFont="1" applyFill="1" applyBorder="1" applyAlignment="1">
      <alignment horizontal="center" vertical="center" wrapText="1"/>
    </xf>
    <xf numFmtId="1" fontId="11" fillId="3" borderId="0" xfId="0" applyNumberFormat="1" applyFont="1" applyFill="1" applyAlignment="1">
      <alignment horizontal="left" vertical="top" wrapText="1"/>
    </xf>
    <xf numFmtId="0" fontId="11" fillId="3" borderId="4" xfId="0" applyFont="1" applyFill="1" applyBorder="1" applyAlignment="1">
      <alignment horizontal="left" vertical="top" wrapText="1"/>
    </xf>
    <xf numFmtId="1" fontId="11" fillId="3" borderId="5" xfId="0" applyNumberFormat="1" applyFont="1" applyFill="1" applyBorder="1" applyAlignment="1">
      <alignment horizontal="left" vertical="top" wrapText="1"/>
    </xf>
    <xf numFmtId="0" fontId="13" fillId="3" borderId="4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5" fillId="0" borderId="3" xfId="0" applyFont="1" applyBorder="1" applyAlignment="1">
      <alignment horizontal="left" vertical="top"/>
    </xf>
    <xf numFmtId="0" fontId="6" fillId="0" borderId="0" xfId="0" applyFont="1" applyAlignment="1">
      <alignment horizontal="left" vertical="top"/>
    </xf>
    <xf numFmtId="0" fontId="14" fillId="0" borderId="0" xfId="0" applyFont="1"/>
    <xf numFmtId="0" fontId="14" fillId="0" borderId="2" xfId="0" applyFont="1" applyBorder="1" applyAlignment="1">
      <alignment vertical="top"/>
    </xf>
    <xf numFmtId="0" fontId="14" fillId="0" borderId="2" xfId="0" applyFont="1" applyBorder="1" applyAlignment="1">
      <alignment vertical="top" wrapText="1"/>
    </xf>
    <xf numFmtId="0" fontId="4" fillId="3" borderId="0" xfId="0" applyFont="1" applyFill="1" applyAlignment="1">
      <alignment horizontal="left" vertical="top" wrapText="1"/>
    </xf>
    <xf numFmtId="1" fontId="4" fillId="3" borderId="0" xfId="0" applyNumberFormat="1" applyFont="1" applyFill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12" fillId="5" borderId="2" xfId="0" applyFont="1" applyFill="1" applyBorder="1" applyAlignment="1">
      <alignment wrapText="1"/>
    </xf>
    <xf numFmtId="0" fontId="5" fillId="0" borderId="4" xfId="0" applyFont="1" applyBorder="1" applyAlignment="1">
      <alignment horizontal="left" vertical="top"/>
    </xf>
    <xf numFmtId="0" fontId="0" fillId="6" borderId="2" xfId="0" applyFill="1" applyBorder="1" applyAlignment="1" applyProtection="1">
      <alignment vertical="top"/>
      <protection locked="0"/>
    </xf>
    <xf numFmtId="0" fontId="0" fillId="6" borderId="2" xfId="0" applyFill="1" applyBorder="1" applyAlignment="1" applyProtection="1">
      <alignment vertical="top" wrapText="1"/>
      <protection locked="0"/>
    </xf>
    <xf numFmtId="0" fontId="12" fillId="4" borderId="2" xfId="0" applyFont="1" applyFill="1" applyBorder="1" applyAlignment="1">
      <alignment horizontal="left" vertical="top" wrapText="1"/>
    </xf>
    <xf numFmtId="0" fontId="15" fillId="0" borderId="0" xfId="0" applyFont="1"/>
    <xf numFmtId="0" fontId="0" fillId="0" borderId="2" xfId="0" applyBorder="1"/>
    <xf numFmtId="0" fontId="5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vertical="center" wrapText="1"/>
    </xf>
    <xf numFmtId="0" fontId="5" fillId="0" borderId="0" xfId="0" applyFont="1"/>
    <xf numFmtId="0" fontId="2" fillId="0" borderId="2" xfId="0" applyFont="1" applyBorder="1"/>
    <xf numFmtId="0" fontId="15" fillId="0" borderId="0" xfId="0" quotePrefix="1" applyFont="1"/>
    <xf numFmtId="0" fontId="16" fillId="3" borderId="0" xfId="9" applyFont="1" applyFill="1" applyAlignment="1">
      <alignment horizontal="left" vertical="top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6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12" fillId="4" borderId="2" xfId="0" applyFont="1" applyFill="1" applyBorder="1" applyAlignment="1">
      <alignment wrapText="1"/>
    </xf>
    <xf numFmtId="0" fontId="12" fillId="4" borderId="2" xfId="0" applyFont="1" applyFill="1" applyBorder="1" applyAlignment="1">
      <alignment vertical="top" wrapText="1"/>
    </xf>
    <xf numFmtId="0" fontId="2" fillId="0" borderId="14" xfId="0" applyFont="1" applyBorder="1" applyAlignment="1">
      <alignment horizontal="left" vertical="top" wrapText="1"/>
    </xf>
    <xf numFmtId="0" fontId="2" fillId="0" borderId="15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20" xfId="0" applyFont="1" applyBorder="1" applyAlignment="1">
      <alignment horizontal="left" vertical="top" wrapText="1"/>
    </xf>
    <xf numFmtId="0" fontId="2" fillId="3" borderId="2" xfId="0" applyFont="1" applyFill="1" applyBorder="1"/>
    <xf numFmtId="0" fontId="2" fillId="0" borderId="0" xfId="0" applyFont="1" applyAlignment="1">
      <alignment horizontal="left" vertical="top"/>
    </xf>
    <xf numFmtId="165" fontId="2" fillId="8" borderId="15" xfId="7" applyFont="1" applyFill="1" applyBorder="1" applyAlignment="1">
      <alignment vertical="top" wrapText="1"/>
    </xf>
    <xf numFmtId="9" fontId="2" fillId="0" borderId="0" xfId="0" applyNumberFormat="1" applyFont="1" applyAlignment="1">
      <alignment vertical="top" wrapText="1"/>
    </xf>
    <xf numFmtId="165" fontId="0" fillId="0" borderId="2" xfId="7" applyFont="1" applyBorder="1"/>
    <xf numFmtId="0" fontId="5" fillId="0" borderId="2" xfId="0" applyFont="1" applyBorder="1"/>
    <xf numFmtId="165" fontId="2" fillId="12" borderId="15" xfId="7" applyFont="1" applyFill="1" applyBorder="1" applyAlignment="1">
      <alignment horizontal="left" vertical="top" wrapText="1"/>
    </xf>
    <xf numFmtId="0" fontId="2" fillId="0" borderId="6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top"/>
    </xf>
    <xf numFmtId="0" fontId="2" fillId="0" borderId="21" xfId="0" applyFont="1" applyBorder="1" applyAlignment="1">
      <alignment vertical="top" wrapText="1"/>
    </xf>
    <xf numFmtId="0" fontId="2" fillId="10" borderId="11" xfId="0" applyFont="1" applyFill="1" applyBorder="1" applyAlignment="1">
      <alignment vertical="top" wrapText="1"/>
    </xf>
    <xf numFmtId="0" fontId="2" fillId="0" borderId="11" xfId="0" applyFont="1" applyBorder="1" applyAlignment="1">
      <alignment vertical="top" wrapText="1"/>
    </xf>
    <xf numFmtId="0" fontId="2" fillId="0" borderId="12" xfId="0" applyFont="1" applyBorder="1" applyAlignment="1">
      <alignment vertical="top" wrapText="1"/>
    </xf>
    <xf numFmtId="0" fontId="2" fillId="0" borderId="16" xfId="0" applyFont="1" applyBorder="1" applyAlignment="1">
      <alignment vertical="center"/>
    </xf>
    <xf numFmtId="0" fontId="2" fillId="0" borderId="16" xfId="0" applyFont="1" applyBorder="1"/>
    <xf numFmtId="0" fontId="2" fillId="10" borderId="10" xfId="0" applyFont="1" applyFill="1" applyBorder="1" applyAlignment="1">
      <alignment vertical="center"/>
    </xf>
    <xf numFmtId="0" fontId="2" fillId="0" borderId="8" xfId="0" applyFont="1" applyBorder="1" applyAlignment="1">
      <alignment vertical="center" wrapText="1"/>
    </xf>
    <xf numFmtId="3" fontId="2" fillId="3" borderId="19" xfId="0" applyNumberFormat="1" applyFont="1" applyFill="1" applyBorder="1" applyAlignment="1">
      <alignment horizontal="left" vertical="top" wrapText="1"/>
    </xf>
    <xf numFmtId="0" fontId="6" fillId="3" borderId="0" xfId="0" applyFont="1" applyFill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2" fillId="13" borderId="17" xfId="0" applyFont="1" applyFill="1" applyBorder="1" applyAlignment="1">
      <alignment horizontal="center" vertical="center" wrapText="1"/>
    </xf>
    <xf numFmtId="0" fontId="2" fillId="13" borderId="6" xfId="0" applyFont="1" applyFill="1" applyBorder="1" applyAlignment="1">
      <alignment horizontal="center" vertical="center" wrapText="1"/>
    </xf>
    <xf numFmtId="0" fontId="2" fillId="13" borderId="8" xfId="0" applyFont="1" applyFill="1" applyBorder="1" applyAlignment="1">
      <alignment horizontal="center" vertical="center" wrapText="1"/>
    </xf>
    <xf numFmtId="0" fontId="2" fillId="13" borderId="2" xfId="0" applyFont="1" applyFill="1" applyBorder="1" applyAlignment="1">
      <alignment horizontal="center" vertical="center" wrapText="1"/>
    </xf>
    <xf numFmtId="0" fontId="11" fillId="3" borderId="22" xfId="0" applyFont="1" applyFill="1" applyBorder="1" applyAlignment="1">
      <alignment horizontal="left" vertical="top" wrapText="1"/>
    </xf>
    <xf numFmtId="164" fontId="11" fillId="7" borderId="23" xfId="0" applyNumberFormat="1" applyFont="1" applyFill="1" applyBorder="1" applyAlignment="1">
      <alignment horizontal="left" vertical="top" wrapText="1"/>
    </xf>
    <xf numFmtId="0" fontId="13" fillId="3" borderId="24" xfId="0" applyFont="1" applyFill="1" applyBorder="1" applyAlignment="1">
      <alignment horizontal="left" vertical="top" wrapText="1"/>
    </xf>
    <xf numFmtId="0" fontId="18" fillId="3" borderId="0" xfId="0" applyFont="1" applyFill="1" applyAlignment="1">
      <alignment horizontal="left" vertical="top" wrapText="1"/>
    </xf>
    <xf numFmtId="0" fontId="5" fillId="3" borderId="0" xfId="0" applyFont="1" applyFill="1" applyAlignment="1">
      <alignment horizontal="left" vertical="top"/>
    </xf>
    <xf numFmtId="0" fontId="13" fillId="3" borderId="0" xfId="0" applyFont="1" applyFill="1" applyAlignment="1">
      <alignment horizontal="left" vertical="top" wrapText="1"/>
    </xf>
    <xf numFmtId="0" fontId="2" fillId="3" borderId="17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wrapText="1"/>
    </xf>
    <xf numFmtId="0" fontId="2" fillId="3" borderId="19" xfId="0" applyFont="1" applyFill="1" applyBorder="1" applyAlignment="1">
      <alignment horizontal="left" vertical="top" wrapText="1"/>
    </xf>
    <xf numFmtId="166" fontId="2" fillId="3" borderId="15" xfId="0" applyNumberFormat="1" applyFont="1" applyFill="1" applyBorder="1" applyAlignment="1">
      <alignment horizontal="left" vertical="top" wrapText="1"/>
    </xf>
    <xf numFmtId="164" fontId="2" fillId="12" borderId="2" xfId="0" applyNumberFormat="1" applyFont="1" applyFill="1" applyBorder="1"/>
    <xf numFmtId="1" fontId="2" fillId="3" borderId="0" xfId="0" applyNumberFormat="1" applyFont="1" applyFill="1" applyAlignment="1">
      <alignment horizontal="left" vertical="top" wrapText="1"/>
    </xf>
    <xf numFmtId="165" fontId="0" fillId="10" borderId="2" xfId="7" applyFont="1" applyFill="1" applyBorder="1" applyProtection="1">
      <protection locked="0"/>
    </xf>
    <xf numFmtId="0" fontId="12" fillId="5" borderId="2" xfId="0" applyFont="1" applyFill="1" applyBorder="1" applyAlignment="1" applyProtection="1">
      <alignment wrapText="1"/>
      <protection locked="0"/>
    </xf>
    <xf numFmtId="165" fontId="2" fillId="7" borderId="2" xfId="7" applyFont="1" applyFill="1" applyBorder="1" applyAlignment="1">
      <alignment horizontal="left" vertical="top" wrapText="1"/>
    </xf>
    <xf numFmtId="165" fontId="2" fillId="7" borderId="9" xfId="7" applyFont="1" applyFill="1" applyBorder="1" applyAlignment="1">
      <alignment horizontal="left" vertical="top" wrapText="1"/>
    </xf>
    <xf numFmtId="0" fontId="2" fillId="3" borderId="0" xfId="0" applyFont="1" applyFill="1" applyAlignment="1">
      <alignment horizontal="left" vertical="top"/>
    </xf>
    <xf numFmtId="0" fontId="2" fillId="3" borderId="0" xfId="0" applyFont="1" applyFill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1" fontId="2" fillId="0" borderId="0" xfId="0" applyNumberFormat="1" applyFont="1" applyAlignment="1">
      <alignment horizontal="left" vertical="top" wrapText="1"/>
    </xf>
    <xf numFmtId="3" fontId="2" fillId="3" borderId="17" xfId="0" applyNumberFormat="1" applyFont="1" applyFill="1" applyBorder="1" applyAlignment="1">
      <alignment horizontal="left" vertical="top" wrapText="1"/>
    </xf>
    <xf numFmtId="3" fontId="2" fillId="11" borderId="17" xfId="0" applyNumberFormat="1" applyFont="1" applyFill="1" applyBorder="1" applyAlignment="1">
      <alignment horizontal="left" vertical="top" wrapText="1"/>
    </xf>
    <xf numFmtId="0" fontId="2" fillId="10" borderId="17" xfId="0" applyFont="1" applyFill="1" applyBorder="1" applyAlignment="1" applyProtection="1">
      <alignment horizontal="left" vertical="top" wrapText="1"/>
      <protection locked="0"/>
    </xf>
    <xf numFmtId="165" fontId="2" fillId="10" borderId="2" xfId="7" applyFont="1" applyFill="1" applyBorder="1" applyAlignment="1" applyProtection="1">
      <alignment horizontal="left" vertical="top" wrapText="1"/>
      <protection locked="0"/>
    </xf>
    <xf numFmtId="165" fontId="2" fillId="8" borderId="8" xfId="7" applyFont="1" applyFill="1" applyBorder="1" applyAlignment="1">
      <alignment vertical="top" wrapText="1"/>
    </xf>
    <xf numFmtId="1" fontId="2" fillId="7" borderId="17" xfId="0" applyNumberFormat="1" applyFont="1" applyFill="1" applyBorder="1" applyAlignment="1">
      <alignment horizontal="left" vertical="top" wrapText="1"/>
    </xf>
    <xf numFmtId="3" fontId="2" fillId="3" borderId="7" xfId="0" applyNumberFormat="1" applyFont="1" applyFill="1" applyBorder="1" applyAlignment="1">
      <alignment horizontal="left" vertical="top" wrapText="1"/>
    </xf>
    <xf numFmtId="3" fontId="2" fillId="11" borderId="7" xfId="0" applyNumberFormat="1" applyFont="1" applyFill="1" applyBorder="1" applyAlignment="1">
      <alignment horizontal="left" vertical="top" wrapText="1"/>
    </xf>
    <xf numFmtId="0" fontId="2" fillId="10" borderId="7" xfId="0" applyFont="1" applyFill="1" applyBorder="1" applyAlignment="1" applyProtection="1">
      <alignment horizontal="left" vertical="top" wrapText="1"/>
      <protection locked="0"/>
    </xf>
    <xf numFmtId="1" fontId="2" fillId="9" borderId="2" xfId="0" applyNumberFormat="1" applyFont="1" applyFill="1" applyBorder="1" applyAlignment="1">
      <alignment vertical="top" wrapText="1"/>
    </xf>
    <xf numFmtId="166" fontId="2" fillId="9" borderId="2" xfId="0" applyNumberFormat="1" applyFont="1" applyFill="1" applyBorder="1" applyAlignment="1" applyProtection="1">
      <alignment vertical="top" wrapText="1"/>
      <protection locked="0"/>
    </xf>
    <xf numFmtId="166" fontId="2" fillId="9" borderId="2" xfId="0" applyNumberFormat="1" applyFont="1" applyFill="1" applyBorder="1" applyAlignment="1">
      <alignment vertical="top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13" borderId="6" xfId="0" applyFont="1" applyFill="1" applyBorder="1" applyAlignment="1">
      <alignment horizontal="center" vertical="center" wrapText="1"/>
    </xf>
    <xf numFmtId="0" fontId="2" fillId="13" borderId="18" xfId="0" applyFont="1" applyFill="1" applyBorder="1" applyAlignment="1">
      <alignment horizontal="center" vertical="center" wrapText="1"/>
    </xf>
    <xf numFmtId="0" fontId="2" fillId="13" borderId="8" xfId="0" applyFont="1" applyFill="1" applyBorder="1" applyAlignment="1">
      <alignment horizontal="center" vertical="center" wrapText="1"/>
    </xf>
    <xf numFmtId="0" fontId="18" fillId="3" borderId="0" xfId="0" applyFont="1" applyFill="1" applyAlignment="1">
      <alignment horizontal="left" vertical="top" wrapText="1"/>
    </xf>
    <xf numFmtId="0" fontId="12" fillId="4" borderId="13" xfId="0" applyFont="1" applyFill="1" applyBorder="1" applyAlignment="1">
      <alignment horizontal="left" vertical="center" wrapText="1"/>
    </xf>
    <xf numFmtId="0" fontId="12" fillId="4" borderId="7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left" vertical="top"/>
    </xf>
    <xf numFmtId="0" fontId="5" fillId="3" borderId="14" xfId="0" applyFont="1" applyFill="1" applyBorder="1" applyAlignment="1">
      <alignment horizontal="left" vertical="top"/>
    </xf>
    <xf numFmtId="0" fontId="5" fillId="3" borderId="15" xfId="0" applyFont="1" applyFill="1" applyBorder="1" applyAlignment="1">
      <alignment horizontal="left" vertical="top"/>
    </xf>
    <xf numFmtId="0" fontId="2" fillId="0" borderId="16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21" xfId="0" applyFont="1" applyBorder="1" applyAlignment="1">
      <alignment horizontal="left"/>
    </xf>
    <xf numFmtId="0" fontId="2" fillId="0" borderId="6" xfId="0" applyFont="1" applyBorder="1" applyAlignment="1">
      <alignment horizontal="left" vertical="top"/>
    </xf>
    <xf numFmtId="0" fontId="2" fillId="0" borderId="18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10" borderId="10" xfId="0" applyFont="1" applyFill="1" applyBorder="1" applyAlignment="1">
      <alignment horizontal="left" vertical="center"/>
    </xf>
    <xf numFmtId="0" fontId="2" fillId="10" borderId="11" xfId="0" applyFont="1" applyFill="1" applyBorder="1" applyAlignment="1">
      <alignment horizontal="left" vertical="center"/>
    </xf>
    <xf numFmtId="0" fontId="2" fillId="10" borderId="12" xfId="0" applyFont="1" applyFill="1" applyBorder="1" applyAlignment="1">
      <alignment horizontal="left" vertical="center"/>
    </xf>
    <xf numFmtId="0" fontId="2" fillId="0" borderId="2" xfId="0" quotePrefix="1" applyFont="1" applyBorder="1"/>
  </cellXfs>
  <cellStyles count="11">
    <cellStyle name="SAPBEXaggData" xfId="1" xr:uid="{00000000-0005-0000-0000-000000000000}"/>
    <cellStyle name="SAPBEXaggItemX" xfId="2" xr:uid="{00000000-0005-0000-0000-000001000000}"/>
    <cellStyle name="SAPBEXchaText" xfId="3" xr:uid="{00000000-0005-0000-0000-000002000000}"/>
    <cellStyle name="SAPBEXstdItem" xfId="4" xr:uid="{00000000-0005-0000-0000-000003000000}"/>
    <cellStyle name="SAPBEXstdItemX" xfId="5" xr:uid="{00000000-0005-0000-0000-000004000000}"/>
    <cellStyle name="Standaard" xfId="0" builtinId="0"/>
    <cellStyle name="Standaard 2" xfId="6" xr:uid="{00000000-0005-0000-0000-000006000000}"/>
    <cellStyle name="Standaard 3" xfId="9" xr:uid="{8E40A313-CC35-4CA9-9ED4-CDC83CA26221}"/>
    <cellStyle name="Valuta" xfId="7" builtinId="4"/>
    <cellStyle name="Valuta 2" xfId="8" xr:uid="{00000000-0005-0000-0000-000008000000}"/>
    <cellStyle name="Valuta 3" xfId="10" xr:uid="{A1BA4FB9-727C-4E76-8DB0-6CCDB2A8C6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443735</xdr:colOff>
      <xdr:row>0</xdr:row>
      <xdr:rowOff>61204</xdr:rowOff>
    </xdr:from>
    <xdr:to>
      <xdr:col>9</xdr:col>
      <xdr:colOff>305641</xdr:colOff>
      <xdr:row>1</xdr:row>
      <xdr:rowOff>731573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F40E76DF-EF90-1852-5D24-679717016D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04277" y="61204"/>
          <a:ext cx="2317750" cy="8769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Q49"/>
  <sheetViews>
    <sheetView showGridLines="0" zoomScale="153" zoomScaleNormal="153" zoomScaleSheetLayoutView="166" workbookViewId="0">
      <selection activeCell="C13" sqref="C13"/>
    </sheetView>
  </sheetViews>
  <sheetFormatPr defaultColWidth="9.140625" defaultRowHeight="12.75" x14ac:dyDescent="0.2"/>
  <cols>
    <col min="1" max="1" width="30.7109375" style="3" customWidth="1"/>
    <col min="2" max="2" width="47.7109375" style="3" bestFit="1" customWidth="1"/>
    <col min="3" max="3" width="18.42578125" style="3" customWidth="1"/>
    <col min="4" max="4" width="14.140625" style="3" customWidth="1"/>
    <col min="5" max="7" width="10.42578125" style="3" customWidth="1"/>
    <col min="8" max="9" width="10.85546875" style="3" customWidth="1"/>
    <col min="10" max="10" width="7.28515625" style="5" customWidth="1"/>
    <col min="11" max="11" width="19.42578125" style="3" customWidth="1"/>
    <col min="12" max="13" width="32" style="3" customWidth="1"/>
    <col min="14" max="14" width="16.85546875" style="5" bestFit="1" customWidth="1"/>
    <col min="15" max="17" width="16.85546875" style="5" customWidth="1"/>
    <col min="18" max="18" width="16.85546875" style="3" customWidth="1"/>
    <col min="19" max="20" width="14.140625" style="3" customWidth="1"/>
    <col min="21" max="16384" width="9.140625" style="3"/>
  </cols>
  <sheetData>
    <row r="1" spans="1:10" ht="15.75" x14ac:dyDescent="0.2">
      <c r="A1" s="1" t="s">
        <v>0</v>
      </c>
      <c r="B1" s="2"/>
    </row>
    <row r="2" spans="1:10" ht="62.1" customHeight="1" x14ac:dyDescent="0.2">
      <c r="A2" s="1"/>
      <c r="B2" s="2"/>
    </row>
    <row r="3" spans="1:10" x14ac:dyDescent="0.2">
      <c r="A3" s="82" t="s">
        <v>1</v>
      </c>
      <c r="B3" s="83"/>
    </row>
    <row r="4" spans="1:10" x14ac:dyDescent="0.2">
      <c r="A4" s="116" t="s">
        <v>2</v>
      </c>
      <c r="B4" s="116"/>
      <c r="C4" s="116"/>
      <c r="D4" s="116"/>
      <c r="E4" s="116"/>
      <c r="F4" s="116"/>
      <c r="G4" s="116"/>
      <c r="H4" s="116"/>
      <c r="I4" s="116"/>
      <c r="J4" s="116"/>
    </row>
    <row r="5" spans="1:10" x14ac:dyDescent="0.2">
      <c r="A5" s="116" t="s">
        <v>3</v>
      </c>
      <c r="B5" s="116"/>
      <c r="C5" s="116"/>
      <c r="D5" s="116"/>
      <c r="E5" s="116"/>
      <c r="F5" s="116"/>
      <c r="G5" s="116"/>
      <c r="H5" s="116"/>
      <c r="I5" s="116"/>
      <c r="J5" s="116"/>
    </row>
    <row r="6" spans="1:10" x14ac:dyDescent="0.2">
      <c r="A6" s="116" t="s">
        <v>4</v>
      </c>
      <c r="B6" s="116"/>
      <c r="C6" s="116"/>
      <c r="D6" s="81"/>
      <c r="E6" s="81"/>
      <c r="F6" s="81"/>
      <c r="G6" s="81"/>
      <c r="H6" s="81"/>
      <c r="I6" s="81"/>
      <c r="J6" s="81"/>
    </row>
    <row r="9" spans="1:10" x14ac:dyDescent="0.2">
      <c r="A9" s="117" t="s">
        <v>5</v>
      </c>
      <c r="B9" s="118"/>
      <c r="C9" s="4" t="s">
        <v>6</v>
      </c>
    </row>
    <row r="10" spans="1:10" x14ac:dyDescent="0.2">
      <c r="A10" s="119" t="s">
        <v>7</v>
      </c>
      <c r="B10" s="119"/>
      <c r="C10" s="92">
        <f>'1A. SKD kleding'!K27</f>
        <v>0</v>
      </c>
    </row>
    <row r="11" spans="1:10" ht="13.5" thickBot="1" x14ac:dyDescent="0.25">
      <c r="A11" s="119" t="s">
        <v>8</v>
      </c>
      <c r="B11" s="119"/>
      <c r="C11" s="92">
        <f>'2A.  Dienstverlening'!E22</f>
        <v>0</v>
      </c>
    </row>
    <row r="12" spans="1:10" ht="13.5" thickBot="1" x14ac:dyDescent="0.25">
      <c r="A12" s="120" t="s">
        <v>9</v>
      </c>
      <c r="B12" s="121"/>
      <c r="C12" s="93">
        <f>SUM(C10:C11)</f>
        <v>0</v>
      </c>
    </row>
    <row r="13" spans="1:10" ht="13.5" thickBot="1" x14ac:dyDescent="0.25">
      <c r="A13" s="80" t="s">
        <v>10</v>
      </c>
      <c r="B13" s="78"/>
      <c r="C13" s="79">
        <f>C12*3</f>
        <v>0</v>
      </c>
      <c r="G13"/>
      <c r="H13"/>
    </row>
    <row r="14" spans="1:10" x14ac:dyDescent="0.2">
      <c r="G14"/>
      <c r="H14"/>
    </row>
    <row r="15" spans="1:10" customFormat="1" x14ac:dyDescent="0.2">
      <c r="A15" s="12" t="s">
        <v>11</v>
      </c>
    </row>
    <row r="16" spans="1:10" customFormat="1" x14ac:dyDescent="0.2"/>
    <row r="17" spans="1:2" customFormat="1" x14ac:dyDescent="0.2">
      <c r="A17" s="13" t="s">
        <v>12</v>
      </c>
      <c r="B17" s="20"/>
    </row>
    <row r="18" spans="1:2" customFormat="1" x14ac:dyDescent="0.2">
      <c r="A18" s="14" t="s">
        <v>13</v>
      </c>
      <c r="B18" s="21"/>
    </row>
    <row r="19" spans="1:2" customFormat="1" ht="51" x14ac:dyDescent="0.2">
      <c r="A19" s="14" t="s">
        <v>14</v>
      </c>
      <c r="B19" s="21"/>
    </row>
    <row r="20" spans="1:2" customFormat="1" x14ac:dyDescent="0.2">
      <c r="A20" s="13" t="s">
        <v>15</v>
      </c>
      <c r="B20" s="20"/>
    </row>
    <row r="21" spans="1:2" customFormat="1" x14ac:dyDescent="0.2">
      <c r="A21" s="13" t="s">
        <v>16</v>
      </c>
      <c r="B21" s="20"/>
    </row>
    <row r="49" spans="10:10" x14ac:dyDescent="0.2">
      <c r="J49" s="89"/>
    </row>
  </sheetData>
  <sheetProtection algorithmName="SHA-512" hashValue="je0l5y9U3QFHOHioyG2VIBf6ryqxhF1vztm6jdOByKlxlfKG5COAX1cFf4DQCtM1/57TyMEShfymCfJJOwHD0A==" saltValue="Ucc3bGR772xByNkg83dCxw==" spinCount="100000" sheet="1" formatCells="0" formatColumns="0" formatRows="0" insertColumns="0" insertRows="0" insertHyperlinks="0" deleteColumns="0" deleteRows="0" pivotTables="0"/>
  <mergeCells count="7">
    <mergeCell ref="A4:J4"/>
    <mergeCell ref="A9:B9"/>
    <mergeCell ref="A10:B10"/>
    <mergeCell ref="A11:B11"/>
    <mergeCell ref="A12:B12"/>
    <mergeCell ref="A5:J5"/>
    <mergeCell ref="A6:C6"/>
  </mergeCells>
  <phoneticPr fontId="3" type="noConversion"/>
  <pageMargins left="0.75" right="0.75" top="1" bottom="1" header="0.5" footer="0.5"/>
  <pageSetup paperSize="9" scale="70" fitToWidth="0" fitToHeight="0" orientation="landscape" r:id="rId1"/>
  <headerFooter alignWithMargins="0">
    <oddHeader>&amp;LBijlage  prijzenblad SKD 2026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27"/>
  <sheetViews>
    <sheetView showGridLines="0" topLeftCell="A16" zoomScaleNormal="100" workbookViewId="0">
      <selection activeCell="A6" sqref="A6"/>
    </sheetView>
  </sheetViews>
  <sheetFormatPr defaultColWidth="9.140625" defaultRowHeight="12.75" x14ac:dyDescent="0.2"/>
  <cols>
    <col min="1" max="1" width="26.28515625" style="15" customWidth="1"/>
    <col min="2" max="2" width="7.140625" style="15" bestFit="1" customWidth="1"/>
    <col min="3" max="3" width="8.42578125" style="15" customWidth="1"/>
    <col min="4" max="4" width="6.140625" style="15" customWidth="1"/>
    <col min="5" max="5" width="26.28515625" style="15" customWidth="1"/>
    <col min="6" max="6" width="10.140625" style="15" bestFit="1" customWidth="1"/>
    <col min="7" max="7" width="14.28515625" style="15" customWidth="1"/>
    <col min="8" max="8" width="6.42578125" style="15" customWidth="1"/>
    <col min="9" max="9" width="10.140625" style="15" bestFit="1" customWidth="1"/>
    <col min="10" max="10" width="14.28515625" style="15" customWidth="1"/>
    <col min="11" max="11" width="25.85546875" style="15" customWidth="1"/>
    <col min="12" max="12" width="13.42578125" style="15" customWidth="1"/>
    <col min="13" max="13" width="24.140625" style="15" customWidth="1"/>
    <col min="14" max="14" width="14" style="15" customWidth="1"/>
    <col min="15" max="15" width="16.7109375" style="73" customWidth="1"/>
    <col min="16" max="17" width="4.7109375" style="15" customWidth="1"/>
    <col min="18" max="18" width="16.85546875" style="16" bestFit="1" customWidth="1"/>
    <col min="19" max="21" width="16.85546875" style="16" customWidth="1"/>
    <col min="22" max="22" width="16.85546875" style="15" customWidth="1"/>
    <col min="23" max="24" width="14.140625" style="15" customWidth="1"/>
    <col min="25" max="16384" width="9.140625" style="15"/>
  </cols>
  <sheetData>
    <row r="1" spans="1:21" ht="15.75" x14ac:dyDescent="0.2">
      <c r="A1" s="1" t="s">
        <v>17</v>
      </c>
      <c r="B1" s="1"/>
      <c r="C1" s="1"/>
      <c r="D1" s="1"/>
      <c r="E1" s="1"/>
      <c r="F1" s="94"/>
      <c r="G1" s="94"/>
      <c r="H1" s="1"/>
      <c r="I1" s="94"/>
      <c r="J1" s="94"/>
      <c r="K1" s="1"/>
      <c r="L1" s="1"/>
      <c r="M1" s="1"/>
      <c r="N1" s="1"/>
      <c r="O1" s="64"/>
      <c r="P1" s="95"/>
      <c r="Q1" s="95"/>
      <c r="R1" s="89"/>
      <c r="S1" s="89"/>
      <c r="T1" s="89"/>
      <c r="U1" s="89"/>
    </row>
    <row r="2" spans="1:21" ht="16.5" thickBot="1" x14ac:dyDescent="0.25">
      <c r="A2" s="1"/>
      <c r="B2" s="1"/>
      <c r="C2" s="1"/>
      <c r="D2" s="1"/>
      <c r="E2" s="1"/>
      <c r="F2" s="94"/>
      <c r="G2" s="94"/>
      <c r="H2" s="1"/>
      <c r="I2" s="94"/>
      <c r="J2" s="94"/>
      <c r="K2" s="1"/>
      <c r="L2" s="1"/>
      <c r="M2" s="1"/>
      <c r="N2" s="1"/>
      <c r="O2" s="64"/>
      <c r="P2" s="95"/>
      <c r="Q2" s="95"/>
      <c r="R2" s="89"/>
      <c r="S2" s="89"/>
      <c r="T2" s="89"/>
      <c r="U2" s="89"/>
    </row>
    <row r="3" spans="1:21" s="9" customFormat="1" ht="15.75" x14ac:dyDescent="0.2">
      <c r="A3" s="10" t="s">
        <v>18</v>
      </c>
      <c r="B3" s="19"/>
      <c r="C3" s="19"/>
      <c r="D3" s="19"/>
      <c r="E3" s="19"/>
      <c r="F3" s="17"/>
      <c r="G3" s="17"/>
      <c r="H3" s="19"/>
      <c r="I3" s="17"/>
      <c r="J3" s="17"/>
      <c r="K3" s="19"/>
      <c r="L3" s="19"/>
      <c r="M3" s="54"/>
      <c r="N3" s="54"/>
      <c r="O3" s="65"/>
      <c r="P3" s="96"/>
      <c r="Q3" s="96"/>
      <c r="R3" s="97"/>
      <c r="S3" s="97"/>
      <c r="T3" s="97"/>
      <c r="U3" s="97"/>
    </row>
    <row r="4" spans="1:21" s="9" customFormat="1" ht="12.95" customHeight="1" x14ac:dyDescent="0.2">
      <c r="A4" s="59" t="s">
        <v>19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55"/>
      <c r="N4" s="55"/>
      <c r="O4" s="66"/>
      <c r="P4" s="96"/>
      <c r="Q4" s="96"/>
      <c r="R4" s="97"/>
      <c r="S4" s="97"/>
      <c r="T4" s="97"/>
      <c r="U4" s="97"/>
    </row>
    <row r="5" spans="1:21" s="9" customFormat="1" x14ac:dyDescent="0.2">
      <c r="A5" s="60" t="s">
        <v>20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55"/>
      <c r="N5" s="55"/>
      <c r="O5" s="66"/>
      <c r="P5" s="96"/>
      <c r="Q5" s="96"/>
      <c r="R5" s="97"/>
      <c r="S5" s="97"/>
      <c r="T5" s="97"/>
      <c r="U5" s="97"/>
    </row>
    <row r="6" spans="1:21" s="9" customFormat="1" ht="12.95" customHeight="1" x14ac:dyDescent="0.2">
      <c r="A6" s="60" t="s">
        <v>21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55"/>
      <c r="N6" s="55"/>
      <c r="O6" s="66"/>
      <c r="P6" s="96"/>
      <c r="Q6" s="96"/>
      <c r="R6" s="97"/>
      <c r="S6" s="97"/>
      <c r="T6" s="97"/>
      <c r="U6" s="97"/>
    </row>
    <row r="7" spans="1:21" s="9" customFormat="1" x14ac:dyDescent="0.2">
      <c r="A7" s="60" t="s">
        <v>22</v>
      </c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55"/>
      <c r="N7" s="55"/>
      <c r="O7" s="66"/>
      <c r="P7" s="96"/>
      <c r="Q7" s="96"/>
      <c r="R7" s="97"/>
      <c r="S7" s="97"/>
      <c r="T7" s="97"/>
      <c r="U7" s="97"/>
    </row>
    <row r="8" spans="1:21" s="9" customFormat="1" ht="13.5" thickBot="1" x14ac:dyDescent="0.25">
      <c r="A8" s="61" t="s">
        <v>23</v>
      </c>
      <c r="B8" s="56"/>
      <c r="C8" s="56"/>
      <c r="D8" s="56"/>
      <c r="E8" s="56"/>
      <c r="F8" s="57"/>
      <c r="G8" s="57"/>
      <c r="H8" s="57"/>
      <c r="I8" s="57"/>
      <c r="J8" s="57"/>
      <c r="K8" s="57"/>
      <c r="L8" s="57"/>
      <c r="M8" s="58"/>
      <c r="N8" s="58"/>
      <c r="O8" s="67"/>
      <c r="P8" s="96"/>
      <c r="Q8" s="96"/>
      <c r="R8" s="97"/>
      <c r="S8" s="97"/>
      <c r="T8" s="97"/>
      <c r="U8" s="97"/>
    </row>
    <row r="9" spans="1:21" s="9" customFormat="1" ht="12.95" customHeight="1" x14ac:dyDescent="0.2">
      <c r="A9" s="36"/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68"/>
      <c r="P9" s="96"/>
      <c r="Q9" s="96"/>
      <c r="R9" s="97"/>
      <c r="S9" s="97"/>
      <c r="T9" s="97"/>
      <c r="U9" s="97"/>
    </row>
    <row r="10" spans="1:21" s="9" customFormat="1" x14ac:dyDescent="0.2">
      <c r="A10" s="36"/>
      <c r="B10" s="37"/>
      <c r="C10" s="37"/>
      <c r="D10" s="37"/>
      <c r="E10" s="37"/>
      <c r="F10" s="37"/>
      <c r="G10" s="37"/>
      <c r="H10" s="47">
        <v>7.0000000000000007E-2</v>
      </c>
      <c r="I10" s="37"/>
      <c r="J10" s="37"/>
      <c r="K10" s="37"/>
      <c r="L10" s="37"/>
      <c r="M10" s="37"/>
      <c r="N10" s="37"/>
      <c r="O10" s="68"/>
      <c r="P10" s="96"/>
      <c r="Q10" s="96"/>
      <c r="R10" s="97"/>
      <c r="S10" s="97"/>
      <c r="T10" s="97"/>
      <c r="U10" s="97"/>
    </row>
    <row r="11" spans="1:21" ht="27.95" customHeight="1" x14ac:dyDescent="0.2">
      <c r="A11" s="22" t="s">
        <v>24</v>
      </c>
      <c r="B11" s="22" t="s">
        <v>25</v>
      </c>
      <c r="C11" s="22" t="s">
        <v>26</v>
      </c>
      <c r="D11" s="22" t="s">
        <v>27</v>
      </c>
      <c r="E11" s="22" t="s">
        <v>28</v>
      </c>
      <c r="F11" s="22" t="s">
        <v>29</v>
      </c>
      <c r="G11" s="39" t="s">
        <v>30</v>
      </c>
      <c r="H11" s="22" t="s">
        <v>31</v>
      </c>
      <c r="I11" s="22" t="s">
        <v>32</v>
      </c>
      <c r="J11" s="38" t="s">
        <v>33</v>
      </c>
      <c r="K11" s="22" t="s">
        <v>34</v>
      </c>
      <c r="L11" s="22" t="s">
        <v>35</v>
      </c>
      <c r="M11" s="22" t="s">
        <v>36</v>
      </c>
      <c r="N11" s="22" t="s">
        <v>37</v>
      </c>
      <c r="O11" s="4" t="s">
        <v>38</v>
      </c>
      <c r="P11" s="95"/>
      <c r="Q11" s="95"/>
      <c r="R11" s="89"/>
      <c r="S11" s="89"/>
      <c r="T11" s="89"/>
      <c r="U11" s="89"/>
    </row>
    <row r="12" spans="1:21" s="9" customFormat="1" ht="25.5" x14ac:dyDescent="0.2">
      <c r="A12" s="26" t="s">
        <v>39</v>
      </c>
      <c r="B12" s="32" t="s">
        <v>40</v>
      </c>
      <c r="C12" s="98"/>
      <c r="D12" s="99">
        <v>18</v>
      </c>
      <c r="E12" s="100"/>
      <c r="F12" s="101"/>
      <c r="G12" s="102">
        <f t="shared" ref="G12:G26" si="0">F12*D12</f>
        <v>0</v>
      </c>
      <c r="H12" s="103">
        <f t="shared" ref="H12:H17" si="1">D12*$H$10</f>
        <v>1.2600000000000002</v>
      </c>
      <c r="I12" s="101">
        <v>0</v>
      </c>
      <c r="J12" s="102">
        <f>H12*I12</f>
        <v>0</v>
      </c>
      <c r="K12" s="32" t="s">
        <v>41</v>
      </c>
      <c r="L12" s="35" t="s">
        <v>42</v>
      </c>
      <c r="M12" s="35"/>
      <c r="N12" s="74" t="s">
        <v>43</v>
      </c>
      <c r="O12" s="69" t="s">
        <v>44</v>
      </c>
      <c r="P12" s="96"/>
      <c r="Q12" s="96"/>
      <c r="R12" s="97"/>
      <c r="S12" s="97"/>
      <c r="T12" s="97"/>
      <c r="U12" s="97"/>
    </row>
    <row r="13" spans="1:21" s="9" customFormat="1" ht="25.5" x14ac:dyDescent="0.2">
      <c r="A13" s="26" t="s">
        <v>39</v>
      </c>
      <c r="B13" s="32" t="s">
        <v>45</v>
      </c>
      <c r="C13" s="98"/>
      <c r="D13" s="99">
        <v>30</v>
      </c>
      <c r="E13" s="100"/>
      <c r="F13" s="101">
        <v>0</v>
      </c>
      <c r="G13" s="102">
        <f t="shared" si="0"/>
        <v>0</v>
      </c>
      <c r="H13" s="103">
        <f t="shared" si="1"/>
        <v>2.1</v>
      </c>
      <c r="I13" s="101">
        <v>0</v>
      </c>
      <c r="J13" s="102">
        <f>H13*I13</f>
        <v>0</v>
      </c>
      <c r="K13" s="32" t="s">
        <v>46</v>
      </c>
      <c r="L13" s="35" t="s">
        <v>42</v>
      </c>
      <c r="M13" s="35"/>
      <c r="N13" s="74" t="s">
        <v>43</v>
      </c>
      <c r="O13" s="69" t="s">
        <v>44</v>
      </c>
      <c r="P13" s="96"/>
      <c r="Q13" s="96"/>
      <c r="R13" s="97"/>
      <c r="S13" s="97"/>
      <c r="T13" s="97"/>
      <c r="U13" s="97"/>
    </row>
    <row r="14" spans="1:21" s="9" customFormat="1" ht="20.100000000000001" customHeight="1" x14ac:dyDescent="0.2">
      <c r="A14" s="26" t="s">
        <v>47</v>
      </c>
      <c r="B14" s="32" t="s">
        <v>40</v>
      </c>
      <c r="C14" s="98"/>
      <c r="D14" s="99">
        <v>10</v>
      </c>
      <c r="E14" s="100"/>
      <c r="F14" s="101">
        <v>0</v>
      </c>
      <c r="G14" s="102">
        <f t="shared" si="0"/>
        <v>0</v>
      </c>
      <c r="H14" s="103">
        <f t="shared" si="1"/>
        <v>0.70000000000000007</v>
      </c>
      <c r="I14" s="101">
        <v>0</v>
      </c>
      <c r="J14" s="102">
        <f t="shared" ref="J14:J17" si="2">H14*I14</f>
        <v>0</v>
      </c>
      <c r="K14" s="32" t="s">
        <v>48</v>
      </c>
      <c r="L14" s="84" t="s">
        <v>49</v>
      </c>
      <c r="M14" s="35"/>
      <c r="N14" s="74" t="s">
        <v>43</v>
      </c>
      <c r="O14" s="69" t="s">
        <v>44</v>
      </c>
      <c r="P14" s="96"/>
      <c r="Q14" s="96"/>
      <c r="R14" s="97"/>
      <c r="S14" s="97"/>
      <c r="T14" s="97"/>
      <c r="U14" s="97"/>
    </row>
    <row r="15" spans="1:21" s="9" customFormat="1" ht="20.100000000000001" customHeight="1" x14ac:dyDescent="0.2">
      <c r="A15" s="26" t="s">
        <v>47</v>
      </c>
      <c r="B15" s="32" t="s">
        <v>45</v>
      </c>
      <c r="C15" s="98"/>
      <c r="D15" s="99">
        <v>15</v>
      </c>
      <c r="E15" s="100"/>
      <c r="F15" s="101">
        <v>0</v>
      </c>
      <c r="G15" s="102">
        <f t="shared" si="0"/>
        <v>0</v>
      </c>
      <c r="H15" s="103">
        <f t="shared" si="1"/>
        <v>1.05</v>
      </c>
      <c r="I15" s="101">
        <v>0</v>
      </c>
      <c r="J15" s="102">
        <f t="shared" si="2"/>
        <v>0</v>
      </c>
      <c r="K15" s="32" t="s">
        <v>48</v>
      </c>
      <c r="L15" s="84" t="s">
        <v>49</v>
      </c>
      <c r="M15" s="35"/>
      <c r="N15" s="74" t="s">
        <v>43</v>
      </c>
      <c r="O15" s="69" t="s">
        <v>44</v>
      </c>
      <c r="P15" s="96"/>
      <c r="Q15" s="96"/>
      <c r="R15" s="97"/>
      <c r="S15" s="97"/>
      <c r="T15" s="97"/>
      <c r="U15" s="97"/>
    </row>
    <row r="16" spans="1:21" s="9" customFormat="1" ht="69.95" customHeight="1" x14ac:dyDescent="0.2">
      <c r="A16" s="25" t="s">
        <v>50</v>
      </c>
      <c r="B16" s="33" t="s">
        <v>40</v>
      </c>
      <c r="C16" s="104"/>
      <c r="D16" s="105">
        <v>116</v>
      </c>
      <c r="E16" s="106"/>
      <c r="F16" s="101">
        <v>0</v>
      </c>
      <c r="G16" s="102">
        <f t="shared" si="0"/>
        <v>0</v>
      </c>
      <c r="H16" s="103">
        <f t="shared" si="1"/>
        <v>8.120000000000001</v>
      </c>
      <c r="I16" s="101">
        <v>0</v>
      </c>
      <c r="J16" s="102">
        <f t="shared" si="2"/>
        <v>0</v>
      </c>
      <c r="K16" s="33" t="s">
        <v>51</v>
      </c>
      <c r="L16" s="35" t="s">
        <v>42</v>
      </c>
      <c r="M16" s="110" t="s">
        <v>52</v>
      </c>
      <c r="N16" s="75"/>
      <c r="O16" s="51"/>
      <c r="P16" s="96"/>
      <c r="Q16" s="96"/>
      <c r="R16" s="97"/>
      <c r="S16" s="97"/>
      <c r="T16" s="97"/>
      <c r="U16" s="97"/>
    </row>
    <row r="17" spans="1:21" s="9" customFormat="1" ht="69.95" customHeight="1" x14ac:dyDescent="0.2">
      <c r="A17" s="25" t="s">
        <v>50</v>
      </c>
      <c r="B17" s="33" t="s">
        <v>45</v>
      </c>
      <c r="C17" s="104"/>
      <c r="D17" s="105">
        <v>456</v>
      </c>
      <c r="E17" s="106"/>
      <c r="F17" s="101">
        <v>0</v>
      </c>
      <c r="G17" s="102">
        <f t="shared" si="0"/>
        <v>0</v>
      </c>
      <c r="H17" s="103">
        <f t="shared" si="1"/>
        <v>31.92</v>
      </c>
      <c r="I17" s="101">
        <v>0</v>
      </c>
      <c r="J17" s="102">
        <f t="shared" si="2"/>
        <v>0</v>
      </c>
      <c r="K17" s="33" t="s">
        <v>51</v>
      </c>
      <c r="L17" s="35" t="s">
        <v>42</v>
      </c>
      <c r="M17" s="111"/>
      <c r="N17" s="76"/>
      <c r="O17" s="53" t="s">
        <v>53</v>
      </c>
      <c r="P17" s="96"/>
      <c r="Q17" s="96"/>
      <c r="R17" s="97"/>
      <c r="S17" s="97"/>
      <c r="T17" s="97"/>
      <c r="U17" s="97"/>
    </row>
    <row r="18" spans="1:21" ht="98.1" customHeight="1" x14ac:dyDescent="0.2">
      <c r="A18" s="27" t="s">
        <v>54</v>
      </c>
      <c r="B18" s="34" t="s">
        <v>40</v>
      </c>
      <c r="C18" s="105">
        <v>249</v>
      </c>
      <c r="D18" s="105">
        <f>C18/2</f>
        <v>124.5</v>
      </c>
      <c r="E18" s="106"/>
      <c r="F18" s="101">
        <v>0</v>
      </c>
      <c r="G18" s="102">
        <f>F18*D18</f>
        <v>0</v>
      </c>
      <c r="H18" s="107"/>
      <c r="I18" s="108"/>
      <c r="J18" s="109"/>
      <c r="K18" s="32" t="s">
        <v>55</v>
      </c>
      <c r="L18" s="35" t="s">
        <v>42</v>
      </c>
      <c r="M18" s="110" t="s">
        <v>56</v>
      </c>
      <c r="N18" s="113" t="s">
        <v>57</v>
      </c>
      <c r="O18" s="110" t="s">
        <v>53</v>
      </c>
      <c r="P18" s="95"/>
      <c r="Q18" s="95"/>
      <c r="R18" s="89"/>
      <c r="S18" s="89"/>
      <c r="T18" s="89"/>
      <c r="U18" s="89"/>
    </row>
    <row r="19" spans="1:21" ht="102" x14ac:dyDescent="0.2">
      <c r="A19" s="27" t="s">
        <v>58</v>
      </c>
      <c r="B19" s="34" t="s">
        <v>45</v>
      </c>
      <c r="C19" s="105">
        <v>760</v>
      </c>
      <c r="D19" s="105">
        <f>C19/2</f>
        <v>380</v>
      </c>
      <c r="E19" s="106"/>
      <c r="F19" s="101">
        <v>0</v>
      </c>
      <c r="G19" s="102">
        <f>F19*D19</f>
        <v>0</v>
      </c>
      <c r="H19" s="107"/>
      <c r="I19" s="108"/>
      <c r="J19" s="109"/>
      <c r="K19" s="32" t="s">
        <v>59</v>
      </c>
      <c r="L19" s="35" t="s">
        <v>42</v>
      </c>
      <c r="M19" s="111"/>
      <c r="N19" s="114"/>
      <c r="O19" s="111"/>
      <c r="P19" s="95"/>
      <c r="Q19" s="95"/>
      <c r="R19" s="89"/>
      <c r="S19" s="89"/>
      <c r="T19" s="89"/>
      <c r="U19" s="89"/>
    </row>
    <row r="20" spans="1:21" ht="42" customHeight="1" x14ac:dyDescent="0.2">
      <c r="A20" s="27" t="s">
        <v>60</v>
      </c>
      <c r="B20" s="34" t="s">
        <v>40</v>
      </c>
      <c r="C20" s="105">
        <v>249</v>
      </c>
      <c r="D20" s="105">
        <f>C20/2</f>
        <v>124.5</v>
      </c>
      <c r="E20" s="106"/>
      <c r="F20" s="101">
        <v>0</v>
      </c>
      <c r="G20" s="102">
        <f>F20*D20</f>
        <v>0</v>
      </c>
      <c r="H20" s="107"/>
      <c r="I20" s="108"/>
      <c r="J20" s="109"/>
      <c r="K20" s="32" t="s">
        <v>61</v>
      </c>
      <c r="L20" s="35" t="s">
        <v>42</v>
      </c>
      <c r="M20" s="110" t="s">
        <v>62</v>
      </c>
      <c r="N20" s="114"/>
      <c r="O20" s="110" t="s">
        <v>53</v>
      </c>
      <c r="P20" s="95"/>
      <c r="Q20" s="95"/>
      <c r="R20" s="89"/>
      <c r="S20" s="89"/>
      <c r="T20" s="89"/>
      <c r="U20" s="89"/>
    </row>
    <row r="21" spans="1:21" ht="25.5" x14ac:dyDescent="0.2">
      <c r="A21" s="27" t="s">
        <v>60</v>
      </c>
      <c r="B21" s="34" t="s">
        <v>45</v>
      </c>
      <c r="C21" s="105">
        <v>760</v>
      </c>
      <c r="D21" s="105">
        <f>C21/2</f>
        <v>380</v>
      </c>
      <c r="E21" s="106"/>
      <c r="F21" s="101">
        <v>0</v>
      </c>
      <c r="G21" s="102">
        <f>F21*D21</f>
        <v>0</v>
      </c>
      <c r="H21" s="107"/>
      <c r="I21" s="108"/>
      <c r="J21" s="109"/>
      <c r="K21" s="32" t="s">
        <v>61</v>
      </c>
      <c r="L21" s="35" t="s">
        <v>42</v>
      </c>
      <c r="M21" s="112"/>
      <c r="N21" s="114"/>
      <c r="O21" s="111"/>
      <c r="P21" s="95"/>
      <c r="Q21" s="95"/>
      <c r="R21" s="89"/>
      <c r="S21" s="89"/>
      <c r="T21" s="89"/>
      <c r="U21" s="89"/>
    </row>
    <row r="22" spans="1:21" ht="84" customHeight="1" x14ac:dyDescent="0.2">
      <c r="A22" s="27" t="s">
        <v>63</v>
      </c>
      <c r="B22" s="34" t="s">
        <v>40</v>
      </c>
      <c r="C22" s="104"/>
      <c r="D22" s="105">
        <v>30</v>
      </c>
      <c r="E22" s="106"/>
      <c r="F22" s="101">
        <v>0</v>
      </c>
      <c r="G22" s="102">
        <f t="shared" si="0"/>
        <v>0</v>
      </c>
      <c r="H22" s="107"/>
      <c r="I22" s="108"/>
      <c r="J22" s="109"/>
      <c r="K22" s="32" t="s">
        <v>64</v>
      </c>
      <c r="L22" s="35" t="s">
        <v>42</v>
      </c>
      <c r="M22" s="112"/>
      <c r="N22" s="114"/>
      <c r="O22" s="52" t="s">
        <v>53</v>
      </c>
      <c r="P22" s="95"/>
      <c r="Q22" s="95"/>
      <c r="R22" s="89"/>
      <c r="S22" s="89"/>
      <c r="T22" s="89"/>
      <c r="U22" s="89"/>
    </row>
    <row r="23" spans="1:21" ht="25.5" x14ac:dyDescent="0.2">
      <c r="A23" s="27" t="s">
        <v>63</v>
      </c>
      <c r="B23" s="34" t="s">
        <v>45</v>
      </c>
      <c r="C23" s="104"/>
      <c r="D23" s="105">
        <v>50</v>
      </c>
      <c r="E23" s="106"/>
      <c r="F23" s="101">
        <v>0</v>
      </c>
      <c r="G23" s="102">
        <f>F23*D23</f>
        <v>0</v>
      </c>
      <c r="H23" s="107"/>
      <c r="I23" s="108"/>
      <c r="J23" s="109"/>
      <c r="K23" s="32" t="s">
        <v>65</v>
      </c>
      <c r="L23" s="35" t="s">
        <v>42</v>
      </c>
      <c r="M23" s="111"/>
      <c r="N23" s="114"/>
      <c r="O23" s="62"/>
      <c r="P23" s="95"/>
      <c r="Q23" s="95"/>
      <c r="R23" s="89"/>
      <c r="S23" s="89"/>
      <c r="T23" s="89"/>
      <c r="U23" s="89"/>
    </row>
    <row r="24" spans="1:21" ht="25.5" x14ac:dyDescent="0.2">
      <c r="A24" s="27" t="s">
        <v>66</v>
      </c>
      <c r="B24" s="34" t="s">
        <v>67</v>
      </c>
      <c r="C24" s="104"/>
      <c r="D24" s="105">
        <v>75</v>
      </c>
      <c r="E24" s="106"/>
      <c r="F24" s="101">
        <v>0</v>
      </c>
      <c r="G24" s="102">
        <f t="shared" si="0"/>
        <v>0</v>
      </c>
      <c r="H24" s="107"/>
      <c r="I24" s="108"/>
      <c r="J24" s="109"/>
      <c r="K24" s="32" t="s">
        <v>68</v>
      </c>
      <c r="L24" s="35" t="s">
        <v>42</v>
      </c>
      <c r="M24" s="62" t="s">
        <v>69</v>
      </c>
      <c r="N24" s="114"/>
      <c r="O24" s="70" t="s">
        <v>44</v>
      </c>
      <c r="P24" s="95"/>
      <c r="Q24" s="95"/>
      <c r="R24" s="89"/>
      <c r="S24" s="89"/>
      <c r="T24" s="89"/>
      <c r="U24" s="89"/>
    </row>
    <row r="25" spans="1:21" ht="25.5" x14ac:dyDescent="0.2">
      <c r="A25" s="27" t="s">
        <v>70</v>
      </c>
      <c r="B25" s="34" t="s">
        <v>67</v>
      </c>
      <c r="C25" s="104"/>
      <c r="D25" s="105">
        <v>327</v>
      </c>
      <c r="E25" s="106"/>
      <c r="F25" s="101">
        <v>0</v>
      </c>
      <c r="G25" s="102">
        <f t="shared" si="0"/>
        <v>0</v>
      </c>
      <c r="H25" s="103">
        <f>D25*$H$10</f>
        <v>22.89</v>
      </c>
      <c r="I25" s="101">
        <v>0</v>
      </c>
      <c r="J25" s="102">
        <f>H25*I25</f>
        <v>0</v>
      </c>
      <c r="K25" s="32"/>
      <c r="L25" s="35" t="s">
        <v>42</v>
      </c>
      <c r="M25" s="32" t="s">
        <v>71</v>
      </c>
      <c r="N25" s="115"/>
      <c r="O25" s="71" t="s">
        <v>53</v>
      </c>
      <c r="P25" s="95"/>
      <c r="Q25" s="95"/>
      <c r="R25" s="89"/>
      <c r="S25" s="89"/>
      <c r="T25" s="89"/>
      <c r="U25" s="89"/>
    </row>
    <row r="26" spans="1:21" ht="89.25" x14ac:dyDescent="0.2">
      <c r="A26" s="27" t="s">
        <v>72</v>
      </c>
      <c r="B26" s="34" t="s">
        <v>67</v>
      </c>
      <c r="C26" s="104"/>
      <c r="D26" s="105">
        <v>118</v>
      </c>
      <c r="E26" s="106"/>
      <c r="F26" s="101">
        <v>0</v>
      </c>
      <c r="G26" s="102">
        <f t="shared" si="0"/>
        <v>0</v>
      </c>
      <c r="H26" s="103">
        <f>D26*$H$10</f>
        <v>8.2600000000000016</v>
      </c>
      <c r="I26" s="101">
        <v>0</v>
      </c>
      <c r="J26" s="102">
        <f>H26*I26</f>
        <v>0</v>
      </c>
      <c r="K26" s="32" t="s">
        <v>73</v>
      </c>
      <c r="L26" s="35" t="s">
        <v>42</v>
      </c>
      <c r="M26" s="32" t="s">
        <v>74</v>
      </c>
      <c r="N26" s="77" t="s">
        <v>75</v>
      </c>
      <c r="O26" s="71" t="s">
        <v>53</v>
      </c>
      <c r="P26" s="95"/>
      <c r="Q26" s="95"/>
      <c r="R26" s="89"/>
      <c r="S26" s="89"/>
      <c r="T26" s="89"/>
      <c r="U26" s="89"/>
    </row>
    <row r="27" spans="1:21" ht="13.5" thickBot="1" x14ac:dyDescent="0.25">
      <c r="A27" s="40" t="s">
        <v>76</v>
      </c>
      <c r="B27" s="41"/>
      <c r="C27" s="63"/>
      <c r="D27" s="63"/>
      <c r="E27" s="86"/>
      <c r="F27" s="87"/>
      <c r="G27" s="46">
        <f>SUM(G12:G26)</f>
        <v>0</v>
      </c>
      <c r="H27" s="86"/>
      <c r="I27" s="87"/>
      <c r="J27" s="46">
        <f>SUM(J12:J26)</f>
        <v>0</v>
      </c>
      <c r="K27" s="50">
        <f>SUM(G27+J27)</f>
        <v>0</v>
      </c>
      <c r="L27" s="42"/>
      <c r="M27" s="43"/>
      <c r="N27" s="43"/>
      <c r="O27" s="72"/>
      <c r="P27" s="95"/>
      <c r="Q27" s="95"/>
      <c r="R27" s="89"/>
      <c r="S27" s="89"/>
      <c r="T27" s="89"/>
      <c r="U27" s="89"/>
    </row>
  </sheetData>
  <sheetProtection algorithmName="SHA-512" hashValue="+Xvd18F3F+awXTb6TpOaNi0xQlINpez+IKo1/1EPq154hNUMfDLYUZ8rgpyhB74qe2aLx2cQZTuhPtOTzxiAeA==" saltValue="SvI2TRU4BLKQpeOybb/2rQ==" spinCount="100000" sheet="1" formatCells="0" formatColumns="0" formatRows="0" insertColumns="0" insertRows="0" insertHyperlinks="0" deleteColumns="0" deleteRows="0" pivotTables="0"/>
  <mergeCells count="6">
    <mergeCell ref="O18:O19"/>
    <mergeCell ref="O20:O21"/>
    <mergeCell ref="M16:M17"/>
    <mergeCell ref="M18:M19"/>
    <mergeCell ref="M20:M23"/>
    <mergeCell ref="N18:N25"/>
  </mergeCells>
  <pageMargins left="0.75" right="0.75" top="1" bottom="1" header="0.5" footer="0.5"/>
  <pageSetup paperSize="9" scale="70" fitToWidth="0" fitToHeight="0" orientation="landscape" r:id="rId1"/>
  <headerFooter alignWithMargins="0">
    <oddHeader>&amp;LBijlage  prijzenblad SKD 2026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24"/>
  <sheetViews>
    <sheetView showGridLines="0" tabSelected="1" zoomScale="115" zoomScaleNormal="115" zoomScaleSheetLayoutView="100" workbookViewId="0">
      <selection activeCell="C12" sqref="C12"/>
    </sheetView>
  </sheetViews>
  <sheetFormatPr defaultColWidth="8.85546875" defaultRowHeight="12.75" x14ac:dyDescent="0.2"/>
  <cols>
    <col min="1" max="1" width="43.28515625" customWidth="1"/>
    <col min="2" max="2" width="31" customWidth="1"/>
    <col min="3" max="3" width="32.140625" customWidth="1"/>
    <col min="4" max="4" width="16.7109375" customWidth="1"/>
    <col min="5" max="5" width="21.28515625" customWidth="1"/>
    <col min="6" max="6" width="27.42578125" bestFit="1" customWidth="1"/>
    <col min="8" max="8" width="33.140625" bestFit="1" customWidth="1"/>
    <col min="9" max="9" width="15.28515625" customWidth="1"/>
    <col min="10" max="10" width="5.42578125" customWidth="1"/>
    <col min="11" max="11" width="15.85546875" customWidth="1"/>
  </cols>
  <sheetData>
    <row r="1" spans="1:9" ht="15.75" x14ac:dyDescent="0.2">
      <c r="A1" s="11" t="s">
        <v>8</v>
      </c>
      <c r="B1" s="30"/>
    </row>
    <row r="2" spans="1:9" ht="16.5" thickBot="1" x14ac:dyDescent="0.25">
      <c r="A2" s="11"/>
    </row>
    <row r="3" spans="1:9" x14ac:dyDescent="0.2">
      <c r="A3" s="10" t="s">
        <v>77</v>
      </c>
      <c r="B3" s="8"/>
      <c r="C3" s="8"/>
      <c r="D3" s="6"/>
      <c r="E3" s="6"/>
      <c r="F3" s="6"/>
      <c r="G3" s="6"/>
      <c r="H3" s="6"/>
      <c r="I3" s="7"/>
    </row>
    <row r="4" spans="1:9" x14ac:dyDescent="0.2">
      <c r="A4" s="122" t="s">
        <v>78</v>
      </c>
      <c r="B4" s="123"/>
      <c r="C4" s="123"/>
      <c r="D4" s="123"/>
      <c r="E4" s="123"/>
      <c r="F4" s="123"/>
      <c r="G4" s="123"/>
      <c r="H4" s="123"/>
      <c r="I4" s="124"/>
    </row>
    <row r="5" spans="1:9" x14ac:dyDescent="0.2">
      <c r="A5" s="122" t="s">
        <v>20</v>
      </c>
      <c r="B5" s="123"/>
      <c r="C5" s="123"/>
      <c r="D5" s="123"/>
      <c r="E5" s="123"/>
      <c r="F5" s="123"/>
      <c r="G5" s="123"/>
      <c r="H5" s="123"/>
      <c r="I5" s="124"/>
    </row>
    <row r="6" spans="1:9" ht="13.5" thickBot="1" x14ac:dyDescent="0.25">
      <c r="A6" s="128" t="s">
        <v>79</v>
      </c>
      <c r="B6" s="129"/>
      <c r="C6" s="129"/>
      <c r="D6" s="129"/>
      <c r="E6" s="129"/>
      <c r="F6" s="129"/>
      <c r="G6" s="129"/>
      <c r="H6" s="129"/>
      <c r="I6" s="130"/>
    </row>
    <row r="9" spans="1:9" x14ac:dyDescent="0.2">
      <c r="A9" s="28" t="s">
        <v>80</v>
      </c>
    </row>
    <row r="10" spans="1:9" x14ac:dyDescent="0.2">
      <c r="A10" s="23"/>
    </row>
    <row r="11" spans="1:9" x14ac:dyDescent="0.2">
      <c r="A11" s="18" t="s">
        <v>24</v>
      </c>
      <c r="B11" s="18" t="s">
        <v>81</v>
      </c>
      <c r="C11" s="18" t="s">
        <v>82</v>
      </c>
      <c r="D11" s="18" t="s">
        <v>83</v>
      </c>
      <c r="E11" s="18" t="s">
        <v>6</v>
      </c>
    </row>
    <row r="12" spans="1:9" x14ac:dyDescent="0.2">
      <c r="A12" s="125" t="s">
        <v>84</v>
      </c>
      <c r="B12" s="29" t="s">
        <v>85</v>
      </c>
      <c r="C12" s="131">
        <v>30</v>
      </c>
      <c r="D12" s="90"/>
      <c r="E12" s="48">
        <f>C12*D12</f>
        <v>0</v>
      </c>
    </row>
    <row r="13" spans="1:9" x14ac:dyDescent="0.2">
      <c r="A13" s="126"/>
      <c r="B13" s="29" t="s">
        <v>86</v>
      </c>
      <c r="C13" s="29">
        <v>30</v>
      </c>
      <c r="D13" s="90">
        <v>0</v>
      </c>
      <c r="E13" s="48">
        <f>C13*D13</f>
        <v>0</v>
      </c>
    </row>
    <row r="14" spans="1:9" ht="38.25" customHeight="1" x14ac:dyDescent="0.2">
      <c r="A14" s="126"/>
      <c r="B14" s="29" t="s">
        <v>87</v>
      </c>
      <c r="C14" s="29">
        <v>30</v>
      </c>
      <c r="D14" s="90">
        <v>0</v>
      </c>
      <c r="E14" s="48">
        <f t="shared" ref="E14:E20" si="0">C14*D14</f>
        <v>0</v>
      </c>
      <c r="F14" s="31"/>
    </row>
    <row r="15" spans="1:9" x14ac:dyDescent="0.2">
      <c r="A15" s="127"/>
      <c r="B15" s="29" t="s">
        <v>88</v>
      </c>
      <c r="C15" s="44">
        <v>30</v>
      </c>
      <c r="D15" s="90">
        <v>0</v>
      </c>
      <c r="E15" s="48">
        <f t="shared" si="0"/>
        <v>0</v>
      </c>
    </row>
    <row r="16" spans="1:9" x14ac:dyDescent="0.2">
      <c r="A16" s="45"/>
      <c r="B16" s="29"/>
      <c r="C16" s="44"/>
      <c r="D16" s="90"/>
      <c r="E16" s="48">
        <f t="shared" si="0"/>
        <v>0</v>
      </c>
    </row>
    <row r="17" spans="1:5" x14ac:dyDescent="0.2">
      <c r="A17" s="29" t="s">
        <v>89</v>
      </c>
      <c r="B17" s="24"/>
      <c r="C17" s="29">
        <v>45</v>
      </c>
      <c r="D17" s="90">
        <v>0</v>
      </c>
      <c r="E17" s="48">
        <f t="shared" si="0"/>
        <v>0</v>
      </c>
    </row>
    <row r="18" spans="1:5" x14ac:dyDescent="0.2">
      <c r="A18" s="18" t="s">
        <v>24</v>
      </c>
      <c r="B18" s="18"/>
      <c r="C18" s="18" t="s">
        <v>90</v>
      </c>
      <c r="D18" s="91" t="s">
        <v>91</v>
      </c>
      <c r="E18" s="18" t="s">
        <v>92</v>
      </c>
    </row>
    <row r="19" spans="1:5" ht="38.25" x14ac:dyDescent="0.2">
      <c r="A19" s="85" t="s">
        <v>93</v>
      </c>
      <c r="B19" s="85"/>
      <c r="C19" s="29">
        <v>500</v>
      </c>
      <c r="D19" s="90">
        <v>0</v>
      </c>
      <c r="E19" s="24" t="s">
        <v>94</v>
      </c>
    </row>
    <row r="20" spans="1:5" x14ac:dyDescent="0.2">
      <c r="A20" s="29" t="s">
        <v>95</v>
      </c>
      <c r="B20" s="29"/>
      <c r="C20" s="29">
        <v>375</v>
      </c>
      <c r="D20" s="90">
        <v>0</v>
      </c>
      <c r="E20" s="48">
        <f t="shared" si="0"/>
        <v>0</v>
      </c>
    </row>
    <row r="22" spans="1:5" x14ac:dyDescent="0.2">
      <c r="A22" s="49" t="s">
        <v>96</v>
      </c>
      <c r="B22" s="49"/>
      <c r="C22" s="49"/>
      <c r="D22" s="49"/>
      <c r="E22" s="88">
        <f>SUM(E12:E17)+E20</f>
        <v>0</v>
      </c>
    </row>
    <row r="23" spans="1:5" x14ac:dyDescent="0.2">
      <c r="A23" s="23"/>
    </row>
    <row r="24" spans="1:5" x14ac:dyDescent="0.2">
      <c r="A24" s="30"/>
    </row>
  </sheetData>
  <sheetProtection algorithmName="SHA-512" hashValue="Es0M3U0afqdqnknRhN3Bl1p1T9iSvzrkUAcyA4badO8qRVehK6s4ScpHgworFEIC+V4ULR7DOJaqbcE0qkKIOQ==" saltValue="aukPpf22FE7TBej8/7wmhA==" spinCount="100000" sheet="1" formatCells="0" formatColumns="0" formatRows="0" insertColumns="0" insertRows="0" insertHyperlinks="0" deleteColumns="0" deleteRows="0" pivotTables="0"/>
  <mergeCells count="4">
    <mergeCell ref="A4:I4"/>
    <mergeCell ref="A12:A15"/>
    <mergeCell ref="A6:I6"/>
    <mergeCell ref="A5:I5"/>
  </mergeCells>
  <pageMargins left="0.75" right="0.75" top="1" bottom="1" header="0.5" footer="0.5"/>
  <pageSetup paperSize="9" scale="70" orientation="landscape" r:id="rId1"/>
  <headerFooter alignWithMargins="0">
    <oddHeader>&amp;LBijlage  prijzenblad SKD 2026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2AFE4A4B98A324DB040586D5F13F56C" ma:contentTypeVersion="7" ma:contentTypeDescription="Een nieuw document maken." ma:contentTypeScope="" ma:versionID="e13817ba4507e7e2d6dadb36bfebc3cd">
  <xsd:schema xmlns:xsd="http://www.w3.org/2001/XMLSchema" xmlns:xs="http://www.w3.org/2001/XMLSchema" xmlns:p="http://schemas.microsoft.com/office/2006/metadata/properties" xmlns:ns2="9852dbda-1371-416e-bd28-ba033ce09a54" targetNamespace="http://schemas.microsoft.com/office/2006/metadata/properties" ma:root="true" ma:fieldsID="ac5f9e5a3e8262467127a3a2fc0e9c08" ns2:_="">
    <xsd:import namespace="9852dbda-1371-416e-bd28-ba033ce09a5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52dbda-1371-416e-bd28-ba033ce09a5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416AF45-C080-4F48-86C4-5A8D16302821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EC3CF31F-D70E-4B0D-AD97-160E565A75CC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384CF31A-338D-4225-BCD9-52B715701C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852dbda-1371-416e-bd28-ba033ce09a5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40F8A98F-0ADC-4072-BE88-34D5CDCA47EA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defa4170-0d19-0005-0004-bc88714345d2}" enabled="1" method="Standard" siteId="{dc8c6d6c-1e38-439d-9051-1b06f675ac3d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5</vt:i4>
      </vt:variant>
    </vt:vector>
  </HeadingPairs>
  <TitlesOfParts>
    <vt:vector size="8" baseType="lpstr">
      <vt:lpstr>Instructie en totaalprijs</vt:lpstr>
      <vt:lpstr>1A. SKD kleding</vt:lpstr>
      <vt:lpstr>2A.  Dienstverlening</vt:lpstr>
      <vt:lpstr>'1A. SKD kleding'!Afdrukbereik</vt:lpstr>
      <vt:lpstr>'2A.  Dienstverlening'!Afdrukbereik</vt:lpstr>
      <vt:lpstr>'Instructie en totaalprijs'!Afdrukbereik</vt:lpstr>
      <vt:lpstr>'1A. SKD kleding'!Afdruktitels</vt:lpstr>
      <vt:lpstr>'Instructie en totaalprijs'!Afdruktitels</vt:lpstr>
    </vt:vector>
  </TitlesOfParts>
  <Manager/>
  <Company>Office Depot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Jolien Lauwerijssen</dc:creator>
  <cp:keywords/>
  <dc:description/>
  <cp:lastModifiedBy>Steven Dijksma</cp:lastModifiedBy>
  <cp:revision/>
  <dcterms:created xsi:type="dcterms:W3CDTF">2013-05-27T11:23:50Z</dcterms:created>
  <dcterms:modified xsi:type="dcterms:W3CDTF">2026-10-28T13:37:00Z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xd_Signature">
    <vt:lpwstr/>
  </property>
  <property fmtid="{D5CDD505-2E9C-101B-9397-08002B2CF9AE}" pid="3" name="display_urn:schemas-microsoft-com:office:office#Editor">
    <vt:lpwstr>Vera Peek</vt:lpwstr>
  </property>
  <property fmtid="{D5CDD505-2E9C-101B-9397-08002B2CF9AE}" pid="4" name="Order">
    <vt:lpwstr>406700.000000000</vt:lpwstr>
  </property>
  <property fmtid="{D5CDD505-2E9C-101B-9397-08002B2CF9AE}" pid="5" name="ComplianceAssetId">
    <vt:lpwstr/>
  </property>
  <property fmtid="{D5CDD505-2E9C-101B-9397-08002B2CF9AE}" pid="6" name="TemplateUrl">
    <vt:lpwstr/>
  </property>
  <property fmtid="{D5CDD505-2E9C-101B-9397-08002B2CF9AE}" pid="7" name="xd_ProgID">
    <vt:lpwstr/>
  </property>
  <property fmtid="{D5CDD505-2E9C-101B-9397-08002B2CF9AE}" pid="8" name="display_urn:schemas-microsoft-com:office:office#Author">
    <vt:lpwstr>Vera Peek</vt:lpwstr>
  </property>
  <property fmtid="{D5CDD505-2E9C-101B-9397-08002B2CF9AE}" pid="9" name="ContentTypeId">
    <vt:lpwstr>0x01010002AFE4A4B98A324DB040586D5F13F56C</vt:lpwstr>
  </property>
</Properties>
</file>