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fileSharing readOnlyRecommended="1"/>
  <workbookPr defaultThemeVersion="166925"/>
  <mc:AlternateContent xmlns:mc="http://schemas.openxmlformats.org/markup-compatibility/2006">
    <mc:Choice Requires="x15">
      <x15ac:absPath xmlns:x15ac="http://schemas.microsoft.com/office/spreadsheetml/2010/11/ac" url="G:\Mijn documenten\00-2026\"/>
    </mc:Choice>
  </mc:AlternateContent>
  <xr:revisionPtr revIDLastSave="0" documentId="13_ncr:1_{786DB931-084A-4480-9916-CA0ED37B9506}" xr6:coauthVersionLast="47" xr6:coauthVersionMax="47" xr10:uidLastSave="{00000000-0000-0000-0000-000000000000}"/>
  <bookViews>
    <workbookView xWindow="-108" yWindow="-108" windowWidth="30936" windowHeight="16776" xr2:uid="{00000000-000D-0000-FFFF-FFFF00000000}"/>
  </bookViews>
  <sheets>
    <sheet name="010-2022_Inschrijvingsstaat" sheetId="1" r:id="rId1"/>
  </sheets>
  <definedNames>
    <definedName name="_xlnm._FilterDatabase" localSheetId="0" hidden="1">'010-2022_Inschrijvingsstaat'!$B$8:$N$92</definedName>
    <definedName name="_xlnm.Print_Area" localSheetId="0">'010-2022_Inschrijvingsstaat'!$C$2:$H$94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7" i="1" l="1"/>
  <c r="I82" i="1"/>
  <c r="L82" i="1" s="1"/>
  <c r="I83" i="1"/>
  <c r="L83" i="1" s="1"/>
  <c r="I84" i="1"/>
  <c r="L84" i="1" s="1"/>
  <c r="F77" i="1"/>
  <c r="H91" i="1"/>
  <c r="I88" i="1" l="1"/>
  <c r="L88" i="1" s="1"/>
  <c r="I91" i="1"/>
  <c r="L91" i="1" s="1"/>
  <c r="I90" i="1"/>
  <c r="L90" i="1" s="1"/>
  <c r="I89" i="1"/>
  <c r="L89" i="1" s="1"/>
  <c r="J77" i="1"/>
  <c r="M77" i="1" s="1"/>
  <c r="L77" i="1"/>
  <c r="H77" i="1"/>
  <c r="J70" i="1"/>
  <c r="M70" i="1" s="1"/>
  <c r="L70" i="1"/>
  <c r="H70" i="1"/>
  <c r="J62" i="1"/>
  <c r="M62" i="1" s="1"/>
  <c r="L62" i="1"/>
  <c r="H62" i="1"/>
  <c r="J51" i="1"/>
  <c r="M51" i="1" s="1"/>
  <c r="H51" i="1"/>
  <c r="J43" i="1"/>
  <c r="M43" i="1" s="1"/>
  <c r="L43" i="1"/>
  <c r="H43" i="1"/>
  <c r="J32" i="1"/>
  <c r="M32" i="1" s="1"/>
  <c r="H32" i="1"/>
  <c r="J27" i="1"/>
  <c r="M27" i="1" s="1"/>
  <c r="L27" i="1"/>
  <c r="H27" i="1"/>
  <c r="J24" i="1"/>
  <c r="M24" i="1" s="1"/>
  <c r="I24" i="1"/>
  <c r="L24" i="1" s="1"/>
  <c r="H24" i="1"/>
  <c r="J18" i="1"/>
  <c r="M18" i="1" s="1"/>
  <c r="H18" i="1"/>
  <c r="J11" i="1"/>
  <c r="M11" i="1" s="1"/>
  <c r="L11" i="1"/>
  <c r="H11" i="1"/>
  <c r="J91" i="1"/>
  <c r="M91" i="1" s="1"/>
  <c r="J90" i="1"/>
  <c r="M90" i="1" s="1"/>
  <c r="H90" i="1"/>
  <c r="J89" i="1"/>
  <c r="M89" i="1" s="1"/>
  <c r="H89" i="1"/>
  <c r="J88" i="1"/>
  <c r="M88" i="1" s="1"/>
  <c r="H88" i="1"/>
  <c r="K51" i="1" l="1"/>
  <c r="N51" i="1" s="1"/>
  <c r="L51" i="1"/>
  <c r="K43" i="1"/>
  <c r="N43" i="1" s="1"/>
  <c r="K62" i="1"/>
  <c r="N62" i="1" s="1"/>
  <c r="K70" i="1"/>
  <c r="N70" i="1" s="1"/>
  <c r="K77" i="1"/>
  <c r="N77" i="1" s="1"/>
  <c r="K18" i="1"/>
  <c r="N18" i="1" s="1"/>
  <c r="L18" i="1"/>
  <c r="K32" i="1"/>
  <c r="N32" i="1" s="1"/>
  <c r="L32" i="1"/>
  <c r="K27" i="1"/>
  <c r="N27" i="1" s="1"/>
  <c r="K24" i="1"/>
  <c r="N24" i="1" s="1"/>
  <c r="K11" i="1"/>
  <c r="N11" i="1" s="1"/>
  <c r="K89" i="1"/>
  <c r="N89" i="1" s="1"/>
  <c r="K91" i="1"/>
  <c r="N91" i="1" s="1"/>
  <c r="K88" i="1"/>
  <c r="K90" i="1"/>
  <c r="N90" i="1" s="1"/>
  <c r="H92" i="1"/>
  <c r="K92" i="1" l="1"/>
  <c r="N88" i="1"/>
  <c r="N92" i="1" l="1"/>
  <c r="H80" i="1" l="1"/>
  <c r="H81" i="1" s="1"/>
  <c r="G82" i="1" l="1"/>
  <c r="G83" i="1"/>
  <c r="G84" i="1"/>
  <c r="J82" i="1" l="1"/>
  <c r="H82" i="1"/>
  <c r="J83" i="1"/>
  <c r="H83" i="1"/>
  <c r="J84" i="1"/>
  <c r="H84" i="1"/>
  <c r="N80" i="1"/>
  <c r="N81" i="1" s="1"/>
  <c r="K80" i="1"/>
  <c r="K81" i="1" s="1"/>
  <c r="H85" i="1" l="1"/>
  <c r="K82" i="1"/>
  <c r="M82" i="1"/>
  <c r="K83" i="1"/>
  <c r="N83" i="1" s="1"/>
  <c r="M83" i="1"/>
  <c r="K84" i="1"/>
  <c r="N84" i="1" s="1"/>
  <c r="M84" i="1"/>
  <c r="N82" i="1" l="1"/>
  <c r="K85" i="1"/>
  <c r="H94" i="1"/>
  <c r="N85" i="1" l="1"/>
  <c r="K94" i="1"/>
  <c r="N94" i="1" s="1"/>
</calcChain>
</file>

<file path=xl/sharedStrings.xml><?xml version="1.0" encoding="utf-8"?>
<sst xmlns="http://schemas.openxmlformats.org/spreadsheetml/2006/main" count="181" uniqueCount="110">
  <si>
    <t>Geplande werkzaamheden</t>
  </si>
  <si>
    <t>Uitgevoerde werkzaamheden</t>
  </si>
  <si>
    <t>Verschil planning - uitvoering</t>
  </si>
  <si>
    <t>Besteks- post- nummer</t>
  </si>
  <si>
    <t>Omschrijving</t>
  </si>
  <si>
    <t>Een-heid</t>
  </si>
  <si>
    <t>Hoeveelheid Resultaats Verplichting</t>
  </si>
  <si>
    <t>Totaal bedrag in euro</t>
  </si>
  <si>
    <t/>
  </si>
  <si>
    <t>1140</t>
  </si>
  <si>
    <t>Inzetten verkeersregelaar</t>
  </si>
  <si>
    <t>114010</t>
  </si>
  <si>
    <t>Inzetten van landelijk aangestelde verkeersregelaar. Inzet per deelopdracht bij REGULIERE WERKTIJDEN</t>
  </si>
  <si>
    <t>uur</t>
  </si>
  <si>
    <t xml:space="preserve">Inzet overdag                                                                                                                                      Betreft GEPLANDE werktijden: maandag tot en met vrijdag elke morgen vanaf 07:00 uur tot en met 19:00 uur 's-avonds. INCLUSIEF inzet bij eventuele uitloop werkzaamheden van maximaal 2 uur.
Inzet duur: 4 aaneengesloten uren </t>
  </si>
  <si>
    <t>m2</t>
  </si>
  <si>
    <t>ton</t>
  </si>
  <si>
    <t>22</t>
  </si>
  <si>
    <t>VERWIJDEREN MARKERINGEN</t>
  </si>
  <si>
    <t>Verwijderen markeringen uitsluitend in overleg met de directie.
Vervoers-, acceptatie- en stortkosten dienen bij de prijs per eenheid te zijn inbegrepen.</t>
  </si>
  <si>
    <t>221</t>
  </si>
  <si>
    <t>2211</t>
  </si>
  <si>
    <t>Verwijderen markeringen &lt; 10 m2</t>
  </si>
  <si>
    <t>221110</t>
  </si>
  <si>
    <t xml:space="preserve">Volledig verwijderen markering d.m.v. frezen </t>
  </si>
  <si>
    <t>Betreft volledig verwijderen van een markering met een gezamelijke totale oppervlakte kleiner dan 10 m2.
Betreft: alle soorten markering, zoals dwarsmarkering, blokstreep, pijlmarkering, verdrijfstreep, puntstuk en/of witte vlakken, letters, cijfers en/of symbolen, lengtemarkering en overige markering.
Van wegenverf of reflecterende wegenverf, thermoplastisch markeringsmateriaal, koudplastisch markeringsmateriaal en voorgevormd markeringsmateriaal.
Op een dichte bitumineuze ondergrond
Verwijderen door middel van frezen
Vrijgekomen materialen verzamelen en vervoeren naar een inrichting.</t>
  </si>
  <si>
    <t>23</t>
  </si>
  <si>
    <t>FREZEN ASFALTVERHARDINGEN</t>
  </si>
  <si>
    <t>231</t>
  </si>
  <si>
    <t>FREZEN TEERHOUDEND ASFALT</t>
  </si>
  <si>
    <t>2311</t>
  </si>
  <si>
    <t>Frezen asfalt met oppervlakte &lt; 25 m2</t>
  </si>
  <si>
    <t>Frezen asfalt met een totale aaneengesloten
oppervlakte kleiner dan 25 m2,</t>
  </si>
  <si>
    <t>231110</t>
  </si>
  <si>
    <t>Frezen teerhoudend asfalt, br. &lt; 1m, dikte 0-40 mm</t>
  </si>
  <si>
    <t>Oppervlakte tot 25 m2
Teerhoudend asfalt: asfalt teerhoudend
Totale breedte tot 1,00m
 Dikte van de af te frezen laag:tot en met 40 mm
Groefafstand groter dan 8 mm en kleiner dan of gelijk aan 15 mm
Groefdiepte groter dan 3 mm en kleiner dan of gelijk aan 5 mm</t>
  </si>
  <si>
    <t>231120</t>
  </si>
  <si>
    <t>Frezen teerhoudend asfalt, br. &lt; 1m, dikte 41-95 mm</t>
  </si>
  <si>
    <t>Oppervlakte tot 25 m2
Teerhoudend asfalt: asfalt teerhoudend
PAK &gt; 75 mg/kg droge stof
Totale breedte tot 1,00m
Dikte van de af te frezen laag:van 41 tot en met 95mm
Groefafstand groter dan 8 mm en kleiner dan of gelijk aan 15 mm
Groefdiepte groter dan 3 mm en kleiner dan of gelijk aan 5 mm</t>
  </si>
  <si>
    <t>Frezen teerhoudend asfalt, br. =&gt; 1m, dikte 0-40 mm</t>
  </si>
  <si>
    <t>2315</t>
  </si>
  <si>
    <t>Frezen oppervlakte vanaf 1.000 m2</t>
  </si>
  <si>
    <t>Frezen asfalt met per werkvak een totale aaneengesloten oppervlakte 1.000 m2 en groter.</t>
  </si>
  <si>
    <t>231530</t>
  </si>
  <si>
    <t>Oppervlakte gelijk aan 1.000 m2 of groter
Teerhoudend asfalt:asfalt teerhoudend
PAK &gt; 75 mg/kg droge stof
Totale breedte vanaf 1,00m
Dikte van de af te frezen laag:tot en met 40mm
Groefafstand groter dan 8 mm en kleiner dan of gelijk aan 15 mm
Groefdiepte groter dan 3 mm en kleiner dan of gelijk aan5 mm</t>
  </si>
  <si>
    <t>26</t>
  </si>
  <si>
    <t>AANBRENGEN KLEEFLAGEN</t>
  </si>
  <si>
    <t>261</t>
  </si>
  <si>
    <t>AANBRENGEN KLEEFLAAG</t>
  </si>
  <si>
    <t>Prijzen voor het aanbrengen zijn inclusief aan- en afvoerkosten kleefwagen, evenals het verplaatsen van de kleefwagen binnen een deelopdracht.
Leveranties van bitumenemulsie dienen bij de prijs per eenheid te zijn inbegrepen.
Tussen bestaande en nieuwe asfaltlagen 0,4 kg/m2 toepassen en tussen twee nieuwe asfaltlagen 0,3 kg/m2.</t>
  </si>
  <si>
    <t>2611</t>
  </si>
  <si>
    <t>Aanbrengen kleeflaag &lt; 25 m2</t>
  </si>
  <si>
    <t>Aanbrengen kleeflaag met per werkvak een totale aaneengesloten oppervlakte kleiner dan 25 m2.</t>
  </si>
  <si>
    <t>261120</t>
  </si>
  <si>
    <t xml:space="preserve">Aanbrengen kleeflaag &lt; 25 m2, 0,4 kg/m2 </t>
  </si>
  <si>
    <t>Oppervlakte tot 25 m2 per werkvak.
Bitumenemulsie: L
kationisch, type O
Hoeveelheid 0,4 kg/m2</t>
  </si>
  <si>
    <t>2615</t>
  </si>
  <si>
    <t>Aanbrengen kleeflaag =&gt; 1.000 m2</t>
  </si>
  <si>
    <t>Aanbrengen kleeflaag met per werkvak een totale aaneengesloten oppervlakte van 1.000 m2 en groter</t>
  </si>
  <si>
    <t>Oppervlakte van 1.000 m2 en groter per werkvak
Bitumenemulsie: L
kationisch, type O
Hoeveelheid 0,3 kg/m2</t>
  </si>
  <si>
    <t>261520</t>
  </si>
  <si>
    <t>Oppervlakte van 1.000 m2 en groter per werkvak
Bitumenemulsie: L
kationisch, type O
Hoeveelheid 0,4 kg/m2</t>
  </si>
  <si>
    <t>3</t>
  </si>
  <si>
    <t>ASFALT AANBRENGEN</t>
  </si>
  <si>
    <t>361</t>
  </si>
  <si>
    <t>AANBRENGEN ASFALT &lt; 50 TON, B &lt; 2,50 M</t>
  </si>
  <si>
    <t>Staffeling wordt toegepast op basis van de totale hoeveelheden per deelopdracht.</t>
  </si>
  <si>
    <t>Betreft het leveren en aanbrengen van asfalt op zowel een fundering als een (gefreesde) asfaltlaag</t>
  </si>
  <si>
    <t>3613</t>
  </si>
  <si>
    <t>Aanbr. tussenlaag van asfalt AC 16, b &lt; 2,50 m</t>
  </si>
  <si>
    <t>361310</t>
  </si>
  <si>
    <t>Aanbrengen van een tussenlaag van asfaltbeton. AC 16 bind TL_C , b &lt; 2,50 m,d=40-55 mm</t>
  </si>
  <si>
    <t>Betreft aanbrengen tussenlaag van asfalt
Totale hoeveelheid kleiner dan 50 ton.
Totale breedte kleiner dan 2,50 m.
Gebruik P.R. maximaal 60%
Machinaal aanbrengen
Totaal m2
Asfalt: AC 16 bin  L
Mengseleigenschappen: TL-C
Weerstand tegen vermoeiing, categorie e6
groter of gelijk aan 100 µm/m.
Totale breedte kleiner dan 2,50 m
Totale laagdikte 40-55mm</t>
  </si>
  <si>
    <t>Aanbrengen deklaag van asfalt AC 11 surf b &lt; 2,50 m</t>
  </si>
  <si>
    <t>362</t>
  </si>
  <si>
    <t>AANBRENGEN ASFALT 50-200 TON,B &lt;2,50 M</t>
  </si>
  <si>
    <t>3627</t>
  </si>
  <si>
    <t>362710</t>
  </si>
  <si>
    <t>Aanbrengen van een deklaag van asfaltbeton. AC 11 surf DL-C , b &lt; 2,50 m, d=35-40 mm</t>
  </si>
  <si>
    <t>Aanbrengen van een deklaag van asfaltbeton. 
Leveren en aanbrengen van een deklaag van asfaltbeton.
Gebruik P.R. maximaal 30%.
Totale hoeveelheid van 50 tot 200 ton.
Totaal m2
Asfalt: AC 11 surf 
Mengseleigenschappen: DL-C
Totale breedte kleiner dan 2,50 m
Laagdikte 35-40mm</t>
  </si>
  <si>
    <t>75</t>
  </si>
  <si>
    <t>STORT- EN ACCEPTATIEKOSTEN</t>
  </si>
  <si>
    <t>752</t>
  </si>
  <si>
    <t>ASFALT</t>
  </si>
  <si>
    <t>752020</t>
  </si>
  <si>
    <t>Vervoer-, acceptatie- en stortkosten teerhoudend freesasfalt.</t>
  </si>
  <si>
    <t>Betreft: het vervoer, inclusief acceptatiekosten voor het storten van teerhoudend freesasfalt bij een op basis van de Wet Milieubeheer vergunde be- en verwerkingsinrichting in Nederland voor thermische reiniging.
Asfalt teerhoudend PAK &gt; 75 mg/kg d.s.
Vervoers- en acceptatiekosten zijn voor rekening van de aannemer.
Inclusief eventuele weeg- en administratiekosten.</t>
  </si>
  <si>
    <t>x</t>
  </si>
  <si>
    <t>Subtotaal aan de hand van de jaareenheidsprijzen raamovereenkomst asfaltverhardingen</t>
  </si>
  <si>
    <t>%</t>
  </si>
  <si>
    <t>929990</t>
  </si>
  <si>
    <t>Uitvoeringskosten</t>
  </si>
  <si>
    <t>939990</t>
  </si>
  <si>
    <t>Algemene kosten</t>
  </si>
  <si>
    <t>949990</t>
  </si>
  <si>
    <t>Winst en risico</t>
  </si>
  <si>
    <t>Subtotaal incl. WAK</t>
  </si>
  <si>
    <t>Bijkomende werkzaamheden &amp; leveranties met aanvullende eenheidsprijs  inclusief WAK 12%</t>
  </si>
  <si>
    <t>Kosten onvoorzien en afronding</t>
  </si>
  <si>
    <t>EUR</t>
  </si>
  <si>
    <t>Verkeersplan en verkeersmaatregelen</t>
  </si>
  <si>
    <t>Subtotaal werkzaamheden &amp; leveranties met aanvullende eenheidsprijs</t>
  </si>
  <si>
    <t>Totaal kosten deelopdracht</t>
  </si>
  <si>
    <t>Aanbrengen kleeflaag =&gt;1000 m2, 0,4 kg/m2</t>
  </si>
  <si>
    <t>Besteknr.  Xxx  Raamovereenkomst Asfaltverhardingen Gemeente 's-Hertogenbosch</t>
  </si>
  <si>
    <t>versie xxxx</t>
  </si>
  <si>
    <t xml:space="preserve">Project : Fictief </t>
  </si>
  <si>
    <t xml:space="preserve">Subtotaal </t>
  </si>
  <si>
    <t xml:space="preserve">
prijs per 
eenheid in
euro  inschrijving + indexering</t>
  </si>
  <si>
    <t>Aannemer 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</si>
</sst>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0.00_ ;[Red]\-#,##0.00\ "/>
    <numFmt numFmtId="165" formatCode="_ &quot;€&quot;\ * #,##0.00_ ;[Red]_ &quot;€&quot;\ * \-#,##0.00_ ;_ &quot;€&quot;\ * &quot;-&quot;??_ ;_ @_ "/>
  </numFmts>
  <fonts count="21" x14ac:knownFonts="1">
    <font>
      <sz val="11"/>
      <color theme="1"/>
      <name val="Calibri"/>
      <family val="2"/>
      <scheme val="minor"/>
    </font>
    <font>
      <sz val="11"/>
      <color theme="1"/>
      <name val="Arial"/>
      <family val="2"/>
    </font>
    <font>
      <b/>
      <sz val="12"/>
      <name val="Arial"/>
      <family val="2"/>
    </font>
    <font>
      <sz val="11"/>
      <name val="Arial"/>
      <family val="2"/>
    </font>
    <font>
      <b/>
      <sz val="11"/>
      <name val="Arial"/>
      <family val="2"/>
    </font>
    <font>
      <b/>
      <sz val="10"/>
      <name val="Arial"/>
      <family val="2"/>
    </font>
    <font>
      <sz val="9"/>
      <name val="Arial"/>
      <family val="2"/>
    </font>
    <font>
      <b/>
      <sz val="9"/>
      <name val="Arial"/>
      <family val="2"/>
    </font>
    <font>
      <sz val="9"/>
      <name val="Calibri"/>
      <family val="2"/>
      <scheme val="minor"/>
    </font>
    <font>
      <sz val="9"/>
      <color rgb="FFFF0000"/>
      <name val="Arial"/>
      <family val="2"/>
    </font>
    <font>
      <sz val="9"/>
      <color theme="1"/>
      <name val="Arial"/>
      <family val="2"/>
    </font>
    <font>
      <sz val="11"/>
      <color theme="1"/>
      <name val="Calibri"/>
      <family val="2"/>
      <scheme val="minor"/>
    </font>
    <font>
      <b/>
      <sz val="11"/>
      <color theme="1"/>
      <name val="Calibri"/>
      <family val="2"/>
      <scheme val="minor"/>
    </font>
    <font>
      <sz val="9"/>
      <color theme="1"/>
      <name val="Calibri"/>
      <family val="2"/>
      <scheme val="minor"/>
    </font>
    <font>
      <b/>
      <i/>
      <sz val="9"/>
      <name val="Arial"/>
      <family val="2"/>
    </font>
    <font>
      <sz val="9"/>
      <color rgb="FFFF0000"/>
      <name val="Calibri"/>
      <family val="2"/>
      <scheme val="minor"/>
    </font>
    <font>
      <b/>
      <sz val="9"/>
      <color theme="1"/>
      <name val="Arial"/>
      <family val="2"/>
    </font>
    <font>
      <u/>
      <sz val="9"/>
      <color theme="1"/>
      <name val="Arial"/>
      <family val="2"/>
    </font>
    <font>
      <b/>
      <sz val="8"/>
      <color rgb="FFFF0000"/>
      <name val="Arial"/>
      <family val="2"/>
    </font>
    <font>
      <sz val="8"/>
      <name val="Arial"/>
      <family val="2"/>
    </font>
    <font>
      <b/>
      <sz val="9"/>
      <color rgb="FFFF0000"/>
      <name val="Arial"/>
      <family val="2"/>
    </font>
  </fonts>
  <fills count="5">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rgb="FFFFFF00"/>
        <bgColor indexed="64"/>
      </patternFill>
    </fill>
  </fills>
  <borders count="64">
    <border>
      <left/>
      <right/>
      <top/>
      <bottom/>
      <diagonal/>
    </border>
    <border>
      <left style="thin">
        <color indexed="64"/>
      </left>
      <right/>
      <top style="medium">
        <color auto="1"/>
      </top>
      <bottom style="hair">
        <color auto="1"/>
      </bottom>
      <diagonal/>
    </border>
    <border>
      <left/>
      <right/>
      <top style="medium">
        <color auto="1"/>
      </top>
      <bottom style="hair">
        <color auto="1"/>
      </bottom>
      <diagonal/>
    </border>
    <border>
      <left style="thin">
        <color indexed="64"/>
      </left>
      <right/>
      <top style="hair">
        <color auto="1"/>
      </top>
      <bottom style="hair">
        <color auto="1"/>
      </bottom>
      <diagonal/>
    </border>
    <border>
      <left/>
      <right/>
      <top style="hair">
        <color auto="1"/>
      </top>
      <bottom style="hair">
        <color auto="1"/>
      </bottom>
      <diagonal/>
    </border>
    <border>
      <left/>
      <right style="thin">
        <color indexed="64"/>
      </right>
      <top/>
      <bottom/>
      <diagonal/>
    </border>
    <border>
      <left style="thin">
        <color indexed="64"/>
      </left>
      <right style="thin">
        <color indexed="64"/>
      </right>
      <top/>
      <bottom style="medium">
        <color indexed="64"/>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hair">
        <color auto="1"/>
      </right>
      <top style="medium">
        <color auto="1"/>
      </top>
      <bottom style="hair">
        <color auto="1"/>
      </bottom>
      <diagonal/>
    </border>
    <border>
      <left style="hair">
        <color auto="1"/>
      </left>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medium">
        <color auto="1"/>
      </right>
      <top style="hair">
        <color auto="1"/>
      </top>
      <bottom style="hair">
        <color auto="1"/>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top style="medium">
        <color indexed="64"/>
      </top>
      <bottom style="medium">
        <color indexed="64"/>
      </bottom>
      <diagonal/>
    </border>
    <border>
      <left/>
      <right style="thin">
        <color indexed="64"/>
      </right>
      <top style="hair">
        <color indexed="64"/>
      </top>
      <bottom/>
      <diagonal/>
    </border>
    <border>
      <left/>
      <right style="medium">
        <color indexed="64"/>
      </right>
      <top/>
      <bottom/>
      <diagonal/>
    </border>
    <border>
      <left style="thin">
        <color indexed="64"/>
      </left>
      <right/>
      <top style="hair">
        <color auto="1"/>
      </top>
      <bottom/>
      <diagonal/>
    </border>
    <border>
      <left/>
      <right/>
      <top style="hair">
        <color auto="1"/>
      </top>
      <bottom/>
      <diagonal/>
    </border>
    <border>
      <left/>
      <right style="medium">
        <color auto="1"/>
      </right>
      <top style="hair">
        <color auto="1"/>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style="medium">
        <color auto="1"/>
      </left>
      <right style="hair">
        <color auto="1"/>
      </right>
      <top style="hair">
        <color auto="1"/>
      </top>
      <bottom/>
      <diagonal/>
    </border>
    <border>
      <left style="hair">
        <color auto="1"/>
      </left>
      <right/>
      <top style="hair">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right style="medium">
        <color indexed="64"/>
      </right>
      <top style="medium">
        <color indexed="64"/>
      </top>
      <bottom style="hair">
        <color indexed="64"/>
      </bottom>
      <diagonal/>
    </border>
    <border>
      <left style="medium">
        <color auto="1"/>
      </left>
      <right/>
      <top style="medium">
        <color indexed="64"/>
      </top>
      <bottom style="hair">
        <color indexed="64"/>
      </bottom>
      <diagonal/>
    </border>
    <border>
      <left style="medium">
        <color indexed="64"/>
      </left>
      <right/>
      <top style="hair">
        <color indexed="64"/>
      </top>
      <bottom style="hair">
        <color indexed="64"/>
      </bottom>
      <diagonal/>
    </border>
    <border>
      <left style="medium">
        <color auto="1"/>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auto="1"/>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hair">
        <color indexed="64"/>
      </bottom>
      <diagonal/>
    </border>
  </borders>
  <cellStyleXfs count="3">
    <xf numFmtId="0" fontId="0" fillId="0" borderId="0"/>
    <xf numFmtId="44" fontId="11" fillId="0" borderId="0" applyFont="0" applyFill="0" applyBorder="0" applyAlignment="0" applyProtection="0"/>
    <xf numFmtId="9" fontId="11" fillId="0" borderId="0" applyFont="0" applyFill="0" applyBorder="0" applyAlignment="0" applyProtection="0"/>
  </cellStyleXfs>
  <cellXfs count="215">
    <xf numFmtId="0" fontId="0" fillId="0" borderId="0" xfId="0"/>
    <xf numFmtId="0" fontId="1" fillId="0" borderId="0" xfId="0" applyFont="1"/>
    <xf numFmtId="0" fontId="1" fillId="0" borderId="0" xfId="0" applyFont="1" applyAlignment="1">
      <alignment horizontal="center"/>
    </xf>
    <xf numFmtId="4" fontId="4" fillId="0" borderId="0" xfId="0" applyNumberFormat="1" applyFont="1"/>
    <xf numFmtId="0" fontId="6" fillId="0" borderId="0" xfId="0" applyFont="1" applyAlignment="1">
      <alignment horizontal="center" vertical="center" wrapText="1"/>
    </xf>
    <xf numFmtId="0" fontId="6" fillId="0" borderId="0" xfId="0" applyFont="1" applyAlignment="1">
      <alignment vertical="center" wrapText="1"/>
    </xf>
    <xf numFmtId="0" fontId="7" fillId="0" borderId="7" xfId="0" applyFont="1" applyBorder="1" applyAlignment="1">
      <alignment horizontal="left"/>
    </xf>
    <xf numFmtId="0" fontId="7" fillId="0" borderId="8" xfId="0" applyFont="1" applyBorder="1" applyAlignment="1">
      <alignment horizontal="left"/>
    </xf>
    <xf numFmtId="4" fontId="7" fillId="0" borderId="8" xfId="0" applyNumberFormat="1" applyFont="1" applyBorder="1"/>
    <xf numFmtId="0" fontId="7" fillId="0" borderId="8" xfId="0" applyFont="1" applyBorder="1"/>
    <xf numFmtId="4" fontId="6" fillId="0" borderId="0" xfId="0" applyNumberFormat="1" applyFont="1" applyAlignment="1">
      <alignment vertical="center" wrapText="1"/>
    </xf>
    <xf numFmtId="0" fontId="8" fillId="0" borderId="1" xfId="0" applyFont="1" applyBorder="1" applyAlignment="1">
      <alignment horizontal="left" vertical="center"/>
    </xf>
    <xf numFmtId="0" fontId="8" fillId="0" borderId="2" xfId="0" applyFont="1" applyBorder="1" applyAlignment="1">
      <alignment horizontal="center" vertical="center"/>
    </xf>
    <xf numFmtId="0" fontId="8" fillId="0" borderId="2" xfId="0" applyFont="1" applyBorder="1" applyAlignment="1">
      <alignment horizontal="center"/>
    </xf>
    <xf numFmtId="0" fontId="8" fillId="0" borderId="3" xfId="0" applyFont="1" applyBorder="1" applyAlignment="1">
      <alignment horizontal="left" vertical="center"/>
    </xf>
    <xf numFmtId="0" fontId="8" fillId="0" borderId="4" xfId="0" applyFont="1" applyBorder="1" applyAlignment="1">
      <alignment horizontal="center" vertical="center"/>
    </xf>
    <xf numFmtId="0" fontId="8" fillId="0" borderId="4" xfId="0" applyFont="1" applyBorder="1" applyAlignment="1">
      <alignment horizontal="center"/>
    </xf>
    <xf numFmtId="0" fontId="8" fillId="0" borderId="14" xfId="0" applyFont="1" applyBorder="1" applyAlignment="1">
      <alignment horizontal="center"/>
    </xf>
    <xf numFmtId="0" fontId="1" fillId="0" borderId="0" xfId="0" applyFont="1" applyAlignment="1">
      <alignment vertical="top"/>
    </xf>
    <xf numFmtId="4" fontId="4" fillId="0" borderId="5" xfId="0" applyNumberFormat="1" applyFont="1" applyBorder="1"/>
    <xf numFmtId="0" fontId="3" fillId="0" borderId="0" xfId="0" applyFont="1" applyAlignment="1">
      <alignment horizontal="center" vertical="center" wrapText="1"/>
    </xf>
    <xf numFmtId="0" fontId="5" fillId="0" borderId="0" xfId="0" applyFont="1"/>
    <xf numFmtId="0" fontId="3" fillId="0" borderId="0" xfId="0" applyFont="1" applyAlignment="1">
      <alignment vertical="center" wrapText="1"/>
    </xf>
    <xf numFmtId="0" fontId="8" fillId="0" borderId="32" xfId="0" applyFont="1" applyBorder="1" applyAlignment="1">
      <alignment horizontal="left" vertical="center"/>
    </xf>
    <xf numFmtId="0" fontId="8" fillId="0" borderId="33" xfId="0" applyFont="1" applyBorder="1" applyAlignment="1">
      <alignment horizontal="center" vertical="center"/>
    </xf>
    <xf numFmtId="0" fontId="8" fillId="0" borderId="33" xfId="0" applyFont="1" applyBorder="1" applyAlignment="1">
      <alignment horizontal="center"/>
    </xf>
    <xf numFmtId="0" fontId="8" fillId="0" borderId="34" xfId="0" applyFont="1" applyBorder="1" applyAlignment="1">
      <alignment horizont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8" xfId="0" applyFont="1" applyBorder="1" applyAlignment="1">
      <alignment horizontal="center" vertical="center"/>
    </xf>
    <xf numFmtId="0" fontId="6" fillId="0" borderId="9" xfId="0" applyFont="1" applyBorder="1" applyAlignment="1">
      <alignment horizontal="center" vertical="center" wrapText="1"/>
    </xf>
    <xf numFmtId="0" fontId="13" fillId="0" borderId="31" xfId="0" applyFont="1" applyBorder="1"/>
    <xf numFmtId="0" fontId="10" fillId="3" borderId="38" xfId="0" applyFont="1" applyFill="1" applyBorder="1" applyAlignment="1">
      <alignment horizontal="left" vertical="center" wrapText="1"/>
    </xf>
    <xf numFmtId="0" fontId="10" fillId="3" borderId="15"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37" xfId="0" applyFont="1" applyFill="1" applyBorder="1" applyAlignment="1">
      <alignment horizontal="center" vertical="center" wrapText="1"/>
    </xf>
    <xf numFmtId="44" fontId="6" fillId="0" borderId="24" xfId="0" applyNumberFormat="1" applyFont="1" applyBorder="1" applyAlignment="1">
      <alignment vertical="center" wrapText="1"/>
    </xf>
    <xf numFmtId="4" fontId="6" fillId="0" borderId="22" xfId="0" applyNumberFormat="1" applyFont="1" applyBorder="1" applyAlignment="1">
      <alignment horizontal="right" vertical="center" wrapText="1"/>
    </xf>
    <xf numFmtId="44" fontId="7" fillId="0" borderId="23" xfId="1" applyFont="1" applyFill="1" applyBorder="1" applyAlignment="1">
      <alignment vertical="center" wrapText="1"/>
    </xf>
    <xf numFmtId="44" fontId="6" fillId="0" borderId="24" xfId="1" applyFont="1" applyFill="1" applyBorder="1" applyAlignment="1">
      <alignment vertical="center" wrapText="1"/>
    </xf>
    <xf numFmtId="164" fontId="6" fillId="0" borderId="22" xfId="0" applyNumberFormat="1" applyFont="1" applyBorder="1" applyAlignment="1">
      <alignment vertical="center" wrapText="1"/>
    </xf>
    <xf numFmtId="165" fontId="6" fillId="0" borderId="23" xfId="0" applyNumberFormat="1" applyFont="1" applyBorder="1" applyAlignment="1">
      <alignment vertical="center" wrapText="1"/>
    </xf>
    <xf numFmtId="165" fontId="6" fillId="0" borderId="24" xfId="0" applyNumberFormat="1" applyFont="1" applyBorder="1" applyAlignment="1">
      <alignment vertical="center" wrapText="1"/>
    </xf>
    <xf numFmtId="0" fontId="10" fillId="0" borderId="21" xfId="0" applyFont="1" applyBorder="1" applyAlignment="1">
      <alignment horizontal="center"/>
    </xf>
    <xf numFmtId="0" fontId="10" fillId="0" borderId="16" xfId="0" applyFont="1" applyBorder="1"/>
    <xf numFmtId="44" fontId="6" fillId="0" borderId="49" xfId="0" applyNumberFormat="1" applyFont="1" applyBorder="1" applyAlignment="1">
      <alignment vertical="center" wrapText="1"/>
    </xf>
    <xf numFmtId="4" fontId="16" fillId="2" borderId="9" xfId="0" applyNumberFormat="1" applyFont="1" applyFill="1" applyBorder="1" applyAlignment="1">
      <alignment vertical="center" wrapText="1"/>
    </xf>
    <xf numFmtId="0" fontId="6" fillId="0" borderId="22" xfId="0" applyFont="1" applyBorder="1" applyAlignment="1">
      <alignment horizontal="left" vertical="center" wrapText="1"/>
    </xf>
    <xf numFmtId="4" fontId="6" fillId="0" borderId="25" xfId="0" applyNumberFormat="1" applyFont="1" applyBorder="1" applyAlignment="1">
      <alignment vertical="center" wrapText="1"/>
    </xf>
    <xf numFmtId="4" fontId="16" fillId="3" borderId="20" xfId="0" applyNumberFormat="1" applyFont="1" applyFill="1" applyBorder="1" applyAlignment="1">
      <alignment vertical="center" wrapText="1"/>
    </xf>
    <xf numFmtId="4" fontId="10" fillId="3" borderId="17" xfId="0" applyNumberFormat="1" applyFont="1" applyFill="1" applyBorder="1" applyAlignment="1">
      <alignment vertical="center" wrapText="1"/>
    </xf>
    <xf numFmtId="4" fontId="10" fillId="3" borderId="19" xfId="0" applyNumberFormat="1" applyFont="1" applyFill="1" applyBorder="1" applyAlignment="1">
      <alignment vertical="center" wrapText="1"/>
    </xf>
    <xf numFmtId="4" fontId="10" fillId="3" borderId="20" xfId="0" applyNumberFormat="1" applyFont="1" applyFill="1" applyBorder="1" applyAlignment="1">
      <alignment vertical="center" wrapText="1"/>
    </xf>
    <xf numFmtId="44" fontId="16" fillId="3" borderId="18" xfId="0" applyNumberFormat="1" applyFont="1" applyFill="1" applyBorder="1" applyAlignment="1">
      <alignment vertical="center" wrapText="1"/>
    </xf>
    <xf numFmtId="43" fontId="16" fillId="3" borderId="18" xfId="0" applyNumberFormat="1" applyFont="1" applyFill="1" applyBorder="1" applyAlignment="1">
      <alignment vertical="center" wrapText="1"/>
    </xf>
    <xf numFmtId="4" fontId="16" fillId="3" borderId="18" xfId="0" applyNumberFormat="1" applyFont="1" applyFill="1" applyBorder="1" applyAlignment="1">
      <alignment vertical="center" wrapText="1"/>
    </xf>
    <xf numFmtId="4" fontId="7" fillId="0" borderId="26" xfId="0" applyNumberFormat="1" applyFont="1" applyBorder="1" applyAlignment="1">
      <alignment vertical="center" wrapText="1"/>
    </xf>
    <xf numFmtId="4" fontId="6" fillId="0" borderId="27" xfId="0" applyNumberFormat="1" applyFont="1" applyBorder="1" applyAlignment="1">
      <alignment vertical="center" wrapText="1"/>
    </xf>
    <xf numFmtId="4" fontId="6" fillId="0" borderId="28" xfId="0" applyNumberFormat="1" applyFont="1" applyBorder="1" applyAlignment="1">
      <alignment vertical="center" wrapText="1"/>
    </xf>
    <xf numFmtId="4" fontId="6" fillId="0" borderId="26" xfId="0" applyNumberFormat="1" applyFont="1" applyBorder="1" applyAlignment="1">
      <alignment vertical="center" wrapText="1"/>
    </xf>
    <xf numFmtId="0" fontId="10" fillId="0" borderId="31" xfId="0" applyFont="1" applyBorder="1"/>
    <xf numFmtId="43" fontId="16" fillId="2" borderId="9" xfId="0" applyNumberFormat="1" applyFont="1" applyFill="1" applyBorder="1" applyAlignment="1">
      <alignment vertical="center" wrapText="1"/>
    </xf>
    <xf numFmtId="0" fontId="6" fillId="0" borderId="3" xfId="0" applyFont="1" applyBorder="1" applyAlignment="1">
      <alignment vertical="center" wrapText="1"/>
    </xf>
    <xf numFmtId="0" fontId="7" fillId="0" borderId="35" xfId="0" applyFont="1" applyBorder="1" applyAlignment="1">
      <alignment horizontal="left"/>
    </xf>
    <xf numFmtId="44" fontId="16" fillId="2" borderId="9" xfId="0" applyNumberFormat="1" applyFont="1" applyFill="1" applyBorder="1" applyAlignment="1">
      <alignment vertical="center" wrapText="1"/>
    </xf>
    <xf numFmtId="0" fontId="6" fillId="0" borderId="22" xfId="0" applyFont="1" applyBorder="1" applyAlignment="1">
      <alignment horizontal="center"/>
    </xf>
    <xf numFmtId="4" fontId="7" fillId="0" borderId="31" xfId="0" applyNumberFormat="1" applyFont="1" applyBorder="1"/>
    <xf numFmtId="0" fontId="2" fillId="0" borderId="0" xfId="0" applyFont="1" applyAlignment="1">
      <alignment horizontal="left"/>
    </xf>
    <xf numFmtId="0" fontId="10" fillId="0" borderId="45" xfId="0" applyFont="1" applyBorder="1"/>
    <xf numFmtId="0" fontId="10" fillId="0" borderId="1" xfId="0" applyFont="1" applyBorder="1"/>
    <xf numFmtId="0" fontId="10" fillId="0" borderId="45" xfId="0" applyFont="1" applyBorder="1" applyAlignment="1">
      <alignment horizontal="center"/>
    </xf>
    <xf numFmtId="0" fontId="10" fillId="0" borderId="2" xfId="0" applyFont="1" applyBorder="1"/>
    <xf numFmtId="0" fontId="10" fillId="0" borderId="52" xfId="0" applyFont="1" applyBorder="1"/>
    <xf numFmtId="0" fontId="10" fillId="0" borderId="53" xfId="0" applyFont="1" applyBorder="1"/>
    <xf numFmtId="0" fontId="16" fillId="3" borderId="22" xfId="0" applyFont="1" applyFill="1" applyBorder="1"/>
    <xf numFmtId="0" fontId="16" fillId="3" borderId="3" xfId="0" applyFont="1" applyFill="1" applyBorder="1"/>
    <xf numFmtId="0" fontId="10" fillId="3" borderId="22" xfId="0" applyFont="1" applyFill="1" applyBorder="1" applyAlignment="1">
      <alignment horizontal="center"/>
    </xf>
    <xf numFmtId="0" fontId="10" fillId="3" borderId="25" xfId="0" applyFont="1" applyFill="1" applyBorder="1"/>
    <xf numFmtId="0" fontId="10" fillId="3" borderId="24" xfId="0" applyFont="1" applyFill="1" applyBorder="1"/>
    <xf numFmtId="0" fontId="10" fillId="3" borderId="22" xfId="0" applyFont="1" applyFill="1" applyBorder="1"/>
    <xf numFmtId="0" fontId="17" fillId="3" borderId="3" xfId="0" applyFont="1" applyFill="1" applyBorder="1"/>
    <xf numFmtId="0" fontId="10" fillId="0" borderId="22" xfId="0" applyFont="1" applyBorder="1"/>
    <xf numFmtId="0" fontId="10" fillId="0" borderId="3" xfId="0" applyFont="1" applyBorder="1"/>
    <xf numFmtId="0" fontId="10" fillId="0" borderId="22" xfId="0" applyFont="1" applyBorder="1" applyAlignment="1">
      <alignment horizontal="center"/>
    </xf>
    <xf numFmtId="0" fontId="10" fillId="0" borderId="25" xfId="0" applyFont="1" applyBorder="1"/>
    <xf numFmtId="0" fontId="10" fillId="0" borderId="24" xfId="0" applyFont="1" applyBorder="1"/>
    <xf numFmtId="4" fontId="10" fillId="0" borderId="25" xfId="0" applyNumberFormat="1" applyFont="1" applyBorder="1" applyAlignment="1">
      <alignment vertical="center" wrapText="1"/>
    </xf>
    <xf numFmtId="44" fontId="10" fillId="0" borderId="25" xfId="0" applyNumberFormat="1" applyFont="1" applyBorder="1" applyAlignment="1">
      <alignment vertical="center" wrapText="1"/>
    </xf>
    <xf numFmtId="0" fontId="10" fillId="0" borderId="3" xfId="0" applyFont="1" applyBorder="1" applyAlignment="1">
      <alignment wrapText="1"/>
    </xf>
    <xf numFmtId="4" fontId="10" fillId="0" borderId="22" xfId="0" applyNumberFormat="1" applyFont="1" applyBorder="1" applyAlignment="1">
      <alignment vertical="center" wrapText="1"/>
    </xf>
    <xf numFmtId="44" fontId="10" fillId="0" borderId="24" xfId="0" applyNumberFormat="1" applyFont="1" applyBorder="1" applyAlignment="1">
      <alignment vertical="center" wrapText="1"/>
    </xf>
    <xf numFmtId="0" fontId="16" fillId="0" borderId="22" xfId="0" applyFont="1" applyBorder="1"/>
    <xf numFmtId="0" fontId="16" fillId="0" borderId="3" xfId="0" applyFont="1" applyBorder="1"/>
    <xf numFmtId="0" fontId="10" fillId="0" borderId="25" xfId="0" applyFont="1" applyBorder="1" applyAlignment="1">
      <alignment horizontal="center"/>
    </xf>
    <xf numFmtId="0" fontId="10" fillId="3" borderId="25" xfId="0" applyFont="1" applyFill="1" applyBorder="1" applyAlignment="1">
      <alignment horizontal="center"/>
    </xf>
    <xf numFmtId="44" fontId="10" fillId="3" borderId="24" xfId="0" applyNumberFormat="1" applyFont="1" applyFill="1" applyBorder="1" applyAlignment="1">
      <alignment vertical="center" wrapText="1"/>
    </xf>
    <xf numFmtId="0" fontId="10" fillId="3" borderId="3" xfId="0" applyFont="1" applyFill="1" applyBorder="1"/>
    <xf numFmtId="0" fontId="17" fillId="0" borderId="3" xfId="0" applyFont="1" applyBorder="1"/>
    <xf numFmtId="4" fontId="10" fillId="3" borderId="25" xfId="0" applyNumberFormat="1" applyFont="1" applyFill="1" applyBorder="1" applyAlignment="1">
      <alignment vertical="center" wrapText="1"/>
    </xf>
    <xf numFmtId="44" fontId="10" fillId="3" borderId="25" xfId="0" applyNumberFormat="1" applyFont="1" applyFill="1" applyBorder="1" applyAlignment="1">
      <alignment vertical="center" wrapText="1"/>
    </xf>
    <xf numFmtId="4" fontId="10" fillId="3" borderId="22" xfId="0" applyNumberFormat="1" applyFont="1" applyFill="1" applyBorder="1" applyAlignment="1">
      <alignment vertical="center" wrapText="1"/>
    </xf>
    <xf numFmtId="4" fontId="10" fillId="0" borderId="25" xfId="0" applyNumberFormat="1" applyFont="1" applyBorder="1"/>
    <xf numFmtId="4" fontId="10" fillId="0" borderId="22" xfId="0" applyNumberFormat="1" applyFont="1" applyBorder="1"/>
    <xf numFmtId="0" fontId="10" fillId="0" borderId="3" xfId="0" applyFont="1" applyBorder="1" applyAlignment="1">
      <alignment vertical="top" wrapText="1"/>
    </xf>
    <xf numFmtId="0" fontId="10" fillId="0" borderId="22" xfId="0" applyFont="1" applyBorder="1" applyAlignment="1">
      <alignment horizontal="center" vertical="top"/>
    </xf>
    <xf numFmtId="0" fontId="10" fillId="0" borderId="3" xfId="0" applyFont="1" applyBorder="1" applyAlignment="1">
      <alignment horizontal="left" vertical="top" wrapText="1"/>
    </xf>
    <xf numFmtId="4" fontId="10" fillId="3" borderId="25" xfId="0" applyNumberFormat="1" applyFont="1" applyFill="1" applyBorder="1"/>
    <xf numFmtId="4" fontId="10" fillId="3" borderId="22" xfId="0" applyNumberFormat="1" applyFont="1" applyFill="1" applyBorder="1"/>
    <xf numFmtId="0" fontId="10" fillId="0" borderId="22" xfId="0" applyFont="1" applyBorder="1" applyAlignment="1">
      <alignment vertical="top"/>
    </xf>
    <xf numFmtId="0" fontId="10" fillId="0" borderId="25" xfId="0" applyFont="1" applyBorder="1" applyAlignment="1">
      <alignment vertical="top"/>
    </xf>
    <xf numFmtId="0" fontId="10" fillId="0" borderId="24" xfId="0" applyFont="1" applyBorder="1" applyAlignment="1">
      <alignment vertical="top"/>
    </xf>
    <xf numFmtId="0" fontId="10" fillId="0" borderId="3" xfId="0" applyFont="1" applyBorder="1" applyAlignment="1">
      <alignment vertical="center" wrapText="1"/>
    </xf>
    <xf numFmtId="0" fontId="10" fillId="2" borderId="46" xfId="0" applyFont="1" applyFill="1" applyBorder="1" applyAlignment="1">
      <alignment horizontal="center" vertical="center" wrapText="1"/>
    </xf>
    <xf numFmtId="4" fontId="10" fillId="2" borderId="50" xfId="0" applyNumberFormat="1" applyFont="1" applyFill="1" applyBorder="1" applyAlignment="1">
      <alignment vertical="center" wrapText="1"/>
    </xf>
    <xf numFmtId="4" fontId="10" fillId="2" borderId="47" xfId="0" applyNumberFormat="1" applyFont="1" applyFill="1" applyBorder="1" applyAlignment="1">
      <alignment horizontal="right" vertical="center" wrapText="1"/>
    </xf>
    <xf numFmtId="44" fontId="16" fillId="2" borderId="57" xfId="0" applyNumberFormat="1" applyFont="1" applyFill="1" applyBorder="1" applyAlignment="1">
      <alignment vertical="center" wrapText="1"/>
    </xf>
    <xf numFmtId="4" fontId="16" fillId="2" borderId="46" xfId="0" applyNumberFormat="1" applyFont="1" applyFill="1" applyBorder="1" applyAlignment="1">
      <alignment vertical="center" wrapText="1"/>
    </xf>
    <xf numFmtId="4" fontId="16" fillId="2" borderId="47" xfId="0" applyNumberFormat="1" applyFont="1" applyFill="1" applyBorder="1" applyAlignment="1">
      <alignment vertical="center" wrapText="1"/>
    </xf>
    <xf numFmtId="43" fontId="16" fillId="2" borderId="57" xfId="0" applyNumberFormat="1" applyFont="1" applyFill="1" applyBorder="1" applyAlignment="1">
      <alignment vertical="center" wrapText="1"/>
    </xf>
    <xf numFmtId="4" fontId="16" fillId="2" borderId="48" xfId="0" applyNumberFormat="1" applyFont="1" applyFill="1" applyBorder="1" applyAlignment="1">
      <alignment vertical="center" wrapText="1"/>
    </xf>
    <xf numFmtId="0" fontId="16" fillId="0" borderId="22" xfId="0" applyFont="1" applyBorder="1" applyAlignment="1">
      <alignment horizontal="left" vertical="center" wrapText="1"/>
    </xf>
    <xf numFmtId="4" fontId="10" fillId="0" borderId="54" xfId="0" applyNumberFormat="1" applyFont="1" applyBorder="1" applyAlignment="1">
      <alignment horizontal="right" vertical="center" wrapText="1"/>
    </xf>
    <xf numFmtId="44" fontId="16" fillId="0" borderId="25" xfId="1" applyFont="1" applyFill="1" applyBorder="1" applyAlignment="1">
      <alignment vertical="center" wrapText="1"/>
    </xf>
    <xf numFmtId="43" fontId="10" fillId="0" borderId="24" xfId="1" applyNumberFormat="1" applyFont="1" applyFill="1" applyBorder="1" applyAlignment="1">
      <alignment vertical="center" wrapText="1"/>
    </xf>
    <xf numFmtId="164" fontId="10" fillId="0" borderId="22" xfId="0" applyNumberFormat="1" applyFont="1" applyBorder="1" applyAlignment="1">
      <alignment vertical="center" wrapText="1"/>
    </xf>
    <xf numFmtId="165" fontId="10" fillId="0" borderId="23" xfId="0" applyNumberFormat="1" applyFont="1" applyBorder="1" applyAlignment="1">
      <alignment vertical="center" wrapText="1"/>
    </xf>
    <xf numFmtId="165" fontId="10" fillId="0" borderId="24" xfId="0" applyNumberFormat="1" applyFont="1" applyBorder="1" applyAlignment="1">
      <alignment vertical="center" wrapText="1"/>
    </xf>
    <xf numFmtId="4" fontId="16" fillId="3" borderId="42" xfId="0" applyNumberFormat="1" applyFont="1" applyFill="1" applyBorder="1" applyAlignment="1">
      <alignment horizontal="left" vertical="center" wrapText="1"/>
    </xf>
    <xf numFmtId="4" fontId="10" fillId="3" borderId="43" xfId="0" applyNumberFormat="1" applyFont="1" applyFill="1" applyBorder="1" applyAlignment="1">
      <alignment vertical="center" wrapText="1"/>
    </xf>
    <xf numFmtId="4" fontId="10" fillId="3" borderId="44" xfId="0" applyNumberFormat="1" applyFont="1" applyFill="1" applyBorder="1" applyAlignment="1">
      <alignment vertical="center" wrapText="1"/>
    </xf>
    <xf numFmtId="4" fontId="10" fillId="3" borderId="42" xfId="0" applyNumberFormat="1" applyFont="1" applyFill="1" applyBorder="1" applyAlignment="1">
      <alignment vertical="center" wrapText="1"/>
    </xf>
    <xf numFmtId="4" fontId="16" fillId="3" borderId="62" xfId="0" applyNumberFormat="1" applyFont="1" applyFill="1" applyBorder="1" applyAlignment="1">
      <alignment vertical="center" wrapText="1"/>
    </xf>
    <xf numFmtId="4" fontId="10" fillId="3" borderId="62" xfId="0" applyNumberFormat="1" applyFont="1" applyFill="1" applyBorder="1" applyAlignment="1">
      <alignment vertical="center" wrapText="1"/>
    </xf>
    <xf numFmtId="0" fontId="6" fillId="0" borderId="28" xfId="0" applyFont="1" applyBorder="1" applyAlignment="1">
      <alignment horizontal="left" vertical="center" wrapText="1"/>
    </xf>
    <xf numFmtId="0" fontId="6" fillId="0" borderId="51" xfId="0" applyFont="1" applyBorder="1" applyAlignment="1">
      <alignment vertical="center" wrapText="1"/>
    </xf>
    <xf numFmtId="0" fontId="6" fillId="0" borderId="28" xfId="0" applyFont="1" applyBorder="1"/>
    <xf numFmtId="0" fontId="6" fillId="0" borderId="39" xfId="0" applyFont="1" applyBorder="1"/>
    <xf numFmtId="4" fontId="16" fillId="3" borderId="19" xfId="0" applyNumberFormat="1" applyFont="1" applyFill="1" applyBorder="1" applyAlignment="1">
      <alignment horizontal="left" vertical="center"/>
    </xf>
    <xf numFmtId="4" fontId="6" fillId="3" borderId="17" xfId="0" applyNumberFormat="1" applyFont="1" applyFill="1" applyBorder="1" applyAlignment="1">
      <alignment vertical="center" wrapText="1"/>
    </xf>
    <xf numFmtId="4" fontId="6" fillId="3" borderId="43" xfId="0" applyNumberFormat="1" applyFont="1" applyFill="1" applyBorder="1" applyAlignment="1">
      <alignment vertical="center" wrapText="1"/>
    </xf>
    <xf numFmtId="0" fontId="6" fillId="0" borderId="58" xfId="0" applyFont="1" applyBorder="1" applyAlignment="1">
      <alignment horizontal="left" vertical="center" wrapText="1"/>
    </xf>
    <xf numFmtId="0" fontId="6" fillId="0" borderId="32" xfId="0" applyFont="1" applyBorder="1" applyAlignment="1">
      <alignment vertical="center" wrapText="1"/>
    </xf>
    <xf numFmtId="0" fontId="6" fillId="0" borderId="58" xfId="0" applyFont="1" applyBorder="1" applyAlignment="1">
      <alignment horizontal="center"/>
    </xf>
    <xf numFmtId="4" fontId="7" fillId="0" borderId="36" xfId="0" applyNumberFormat="1" applyFont="1" applyBorder="1"/>
    <xf numFmtId="0" fontId="10" fillId="0" borderId="6" xfId="0" applyFont="1" applyBorder="1"/>
    <xf numFmtId="0" fontId="10" fillId="0" borderId="36" xfId="0" applyFont="1" applyBorder="1"/>
    <xf numFmtId="0" fontId="10" fillId="2" borderId="19" xfId="0" applyFont="1" applyFill="1" applyBorder="1" applyAlignment="1">
      <alignment horizontal="center" vertical="center" wrapText="1"/>
    </xf>
    <xf numFmtId="4" fontId="10" fillId="2" borderId="29" xfId="0" applyNumberFormat="1" applyFont="1" applyFill="1" applyBorder="1" applyAlignment="1">
      <alignment vertical="center" wrapText="1"/>
    </xf>
    <xf numFmtId="4" fontId="10" fillId="2" borderId="17" xfId="0" applyNumberFormat="1" applyFont="1" applyFill="1" applyBorder="1" applyAlignment="1">
      <alignment horizontal="right" vertical="center" wrapText="1"/>
    </xf>
    <xf numFmtId="4" fontId="16" fillId="2" borderId="19" xfId="0" applyNumberFormat="1" applyFont="1" applyFill="1" applyBorder="1" applyAlignment="1">
      <alignment vertical="center" wrapText="1"/>
    </xf>
    <xf numFmtId="4" fontId="16" fillId="2" borderId="17" xfId="0" applyNumberFormat="1" applyFont="1" applyFill="1" applyBorder="1" applyAlignment="1">
      <alignment vertical="center" wrapText="1"/>
    </xf>
    <xf numFmtId="4" fontId="16" fillId="2" borderId="20" xfId="0" applyNumberFormat="1" applyFont="1" applyFill="1" applyBorder="1" applyAlignment="1">
      <alignment vertical="center" wrapText="1"/>
    </xf>
    <xf numFmtId="44" fontId="6" fillId="0" borderId="27" xfId="0" applyNumberFormat="1" applyFont="1" applyBorder="1" applyAlignment="1">
      <alignment vertical="center" wrapText="1"/>
    </xf>
    <xf numFmtId="4" fontId="10" fillId="2" borderId="19" xfId="0" applyNumberFormat="1" applyFont="1" applyFill="1" applyBorder="1" applyAlignment="1">
      <alignment vertical="center" wrapText="1"/>
    </xf>
    <xf numFmtId="4" fontId="10" fillId="2" borderId="17" xfId="0" applyNumberFormat="1" applyFont="1" applyFill="1" applyBorder="1" applyAlignment="1">
      <alignment vertical="center" wrapText="1"/>
    </xf>
    <xf numFmtId="44" fontId="16" fillId="2" borderId="18" xfId="0" applyNumberFormat="1" applyFont="1" applyFill="1" applyBorder="1" applyAlignment="1">
      <alignment vertical="center" wrapText="1"/>
    </xf>
    <xf numFmtId="10" fontId="10" fillId="0" borderId="39" xfId="2" applyNumberFormat="1" applyFont="1" applyFill="1" applyBorder="1" applyAlignment="1">
      <alignment vertical="center" wrapText="1"/>
    </xf>
    <xf numFmtId="44" fontId="10" fillId="0" borderId="39" xfId="2" applyNumberFormat="1" applyFont="1" applyFill="1" applyBorder="1" applyAlignment="1">
      <alignment vertical="center" wrapText="1"/>
    </xf>
    <xf numFmtId="10" fontId="10" fillId="2" borderId="17" xfId="2" applyNumberFormat="1" applyFont="1" applyFill="1" applyBorder="1" applyAlignment="1">
      <alignment vertical="center" wrapText="1"/>
    </xf>
    <xf numFmtId="44" fontId="10" fillId="2" borderId="9" xfId="0" applyNumberFormat="1" applyFont="1" applyFill="1" applyBorder="1" applyAlignment="1">
      <alignment vertical="center" wrapText="1"/>
    </xf>
    <xf numFmtId="10" fontId="6" fillId="0" borderId="23" xfId="2" applyNumberFormat="1" applyFont="1" applyFill="1" applyBorder="1" applyAlignment="1">
      <alignment vertical="center" wrapText="1"/>
    </xf>
    <xf numFmtId="44" fontId="6" fillId="0" borderId="23" xfId="2" applyNumberFormat="1" applyFont="1" applyFill="1" applyBorder="1" applyAlignment="1">
      <alignment vertical="center" wrapText="1"/>
    </xf>
    <xf numFmtId="10" fontId="6" fillId="0" borderId="30" xfId="2" applyNumberFormat="1" applyFont="1" applyFill="1" applyBorder="1" applyAlignment="1">
      <alignment vertical="center" wrapText="1"/>
    </xf>
    <xf numFmtId="44" fontId="6" fillId="0" borderId="30" xfId="2" applyNumberFormat="1" applyFont="1" applyFill="1" applyBorder="1" applyAlignment="1">
      <alignment vertical="center" wrapText="1"/>
    </xf>
    <xf numFmtId="4" fontId="10" fillId="2" borderId="19" xfId="0" applyNumberFormat="1" applyFont="1" applyFill="1" applyBorder="1" applyAlignment="1">
      <alignment horizontal="left" vertical="center" wrapText="1"/>
    </xf>
    <xf numFmtId="44" fontId="10" fillId="2" borderId="18" xfId="0" applyNumberFormat="1" applyFont="1" applyFill="1" applyBorder="1" applyAlignment="1">
      <alignment vertical="center" wrapText="1"/>
    </xf>
    <xf numFmtId="44" fontId="6" fillId="3" borderId="24" xfId="0" applyNumberFormat="1" applyFont="1" applyFill="1" applyBorder="1" applyAlignment="1">
      <alignment vertical="center" wrapText="1"/>
    </xf>
    <xf numFmtId="0" fontId="9" fillId="3" borderId="6" xfId="0" quotePrefix="1" applyFont="1" applyFill="1" applyBorder="1" applyAlignment="1">
      <alignment horizontal="center" vertical="center" wrapText="1"/>
    </xf>
    <xf numFmtId="0" fontId="18" fillId="0" borderId="9" xfId="0" applyFont="1" applyBorder="1" applyAlignment="1">
      <alignment horizontal="center"/>
    </xf>
    <xf numFmtId="4" fontId="19" fillId="0" borderId="0" xfId="0" applyNumberFormat="1" applyFont="1" applyAlignment="1">
      <alignment vertical="center" wrapText="1"/>
    </xf>
    <xf numFmtId="4" fontId="9" fillId="0" borderId="25" xfId="0" applyNumberFormat="1" applyFont="1" applyBorder="1" applyAlignment="1">
      <alignment vertical="center" wrapText="1"/>
    </xf>
    <xf numFmtId="0" fontId="16" fillId="0" borderId="28" xfId="0" applyFont="1" applyBorder="1" applyAlignment="1">
      <alignment horizontal="left" vertical="center" wrapText="1"/>
    </xf>
    <xf numFmtId="0" fontId="10" fillId="0" borderId="51" xfId="0" applyFont="1" applyBorder="1" applyAlignment="1">
      <alignment vertical="center" wrapText="1"/>
    </xf>
    <xf numFmtId="0" fontId="10" fillId="0" borderId="28" xfId="0" applyFont="1" applyBorder="1" applyAlignment="1">
      <alignment horizontal="center"/>
    </xf>
    <xf numFmtId="4" fontId="6" fillId="0" borderId="39" xfId="0" applyNumberFormat="1" applyFont="1" applyBorder="1" applyAlignment="1">
      <alignment vertical="center" wrapText="1"/>
    </xf>
    <xf numFmtId="4" fontId="9" fillId="0" borderId="63" xfId="0" applyNumberFormat="1" applyFont="1" applyBorder="1" applyAlignment="1">
      <alignment vertical="center" wrapText="1"/>
    </xf>
    <xf numFmtId="44" fontId="10" fillId="0" borderId="27" xfId="0" applyNumberFormat="1" applyFont="1" applyBorder="1" applyAlignment="1">
      <alignment vertical="center" wrapText="1"/>
    </xf>
    <xf numFmtId="4" fontId="10" fillId="0" borderId="59" xfId="0" applyNumberFormat="1" applyFont="1" applyBorder="1" applyAlignment="1">
      <alignment horizontal="right" vertical="center" wrapText="1"/>
    </xf>
    <xf numFmtId="44" fontId="16" fillId="0" borderId="39" xfId="1" applyFont="1" applyFill="1" applyBorder="1" applyAlignment="1">
      <alignment vertical="center" wrapText="1"/>
    </xf>
    <xf numFmtId="43" fontId="10" fillId="0" borderId="27" xfId="1" applyNumberFormat="1" applyFont="1" applyFill="1" applyBorder="1" applyAlignment="1">
      <alignment vertical="center" wrapText="1"/>
    </xf>
    <xf numFmtId="164" fontId="10" fillId="0" borderId="28" xfId="0" applyNumberFormat="1" applyFont="1" applyBorder="1" applyAlignment="1">
      <alignment vertical="center" wrapText="1"/>
    </xf>
    <xf numFmtId="165" fontId="10" fillId="0" borderId="26" xfId="0" applyNumberFormat="1" applyFont="1" applyBorder="1" applyAlignment="1">
      <alignment vertical="center" wrapText="1"/>
    </xf>
    <xf numFmtId="165" fontId="10" fillId="0" borderId="27" xfId="0" applyNumberFormat="1" applyFont="1" applyBorder="1" applyAlignment="1">
      <alignment vertical="center" wrapText="1"/>
    </xf>
    <xf numFmtId="165" fontId="6" fillId="4" borderId="23" xfId="0" applyNumberFormat="1" applyFont="1" applyFill="1" applyBorder="1" applyAlignment="1">
      <alignment vertical="center" wrapText="1"/>
    </xf>
    <xf numFmtId="4" fontId="6" fillId="4" borderId="22" xfId="0" applyNumberFormat="1" applyFont="1" applyFill="1" applyBorder="1" applyAlignment="1">
      <alignment horizontal="right" vertical="center" wrapText="1"/>
    </xf>
    <xf numFmtId="44" fontId="7" fillId="4" borderId="23" xfId="1" applyFont="1" applyFill="1" applyBorder="1" applyAlignment="1">
      <alignment vertical="center" wrapText="1"/>
    </xf>
    <xf numFmtId="44" fontId="6" fillId="4" borderId="24" xfId="1" applyFont="1" applyFill="1" applyBorder="1" applyAlignment="1">
      <alignment vertical="center" wrapText="1"/>
    </xf>
    <xf numFmtId="164" fontId="6" fillId="4" borderId="22" xfId="0" applyNumberFormat="1" applyFont="1" applyFill="1" applyBorder="1" applyAlignment="1">
      <alignment vertical="center" wrapText="1"/>
    </xf>
    <xf numFmtId="165" fontId="6" fillId="4" borderId="24" xfId="0" applyNumberFormat="1" applyFont="1" applyFill="1" applyBorder="1" applyAlignment="1">
      <alignment vertical="center" wrapText="1"/>
    </xf>
    <xf numFmtId="0" fontId="1" fillId="4" borderId="0" xfId="0" applyFont="1" applyFill="1"/>
    <xf numFmtId="0" fontId="10" fillId="4" borderId="22" xfId="0" applyFont="1" applyFill="1" applyBorder="1"/>
    <xf numFmtId="0" fontId="10" fillId="4" borderId="3" xfId="0" applyFont="1" applyFill="1" applyBorder="1"/>
    <xf numFmtId="0" fontId="10" fillId="4" borderId="22" xfId="0" applyFont="1" applyFill="1" applyBorder="1" applyAlignment="1">
      <alignment horizontal="center"/>
    </xf>
    <xf numFmtId="4" fontId="10" fillId="4" borderId="25" xfId="0" applyNumberFormat="1" applyFont="1" applyFill="1" applyBorder="1" applyAlignment="1">
      <alignment vertical="center" wrapText="1"/>
    </xf>
    <xf numFmtId="44" fontId="6" fillId="4" borderId="24" xfId="0" applyNumberFormat="1" applyFont="1" applyFill="1" applyBorder="1" applyAlignment="1">
      <alignment vertical="center" wrapText="1"/>
    </xf>
    <xf numFmtId="0" fontId="20" fillId="4" borderId="10" xfId="0" applyFont="1" applyFill="1" applyBorder="1" applyAlignment="1">
      <alignment horizontal="left" vertical="center"/>
    </xf>
    <xf numFmtId="0" fontId="7" fillId="4" borderId="11" xfId="0" applyFont="1" applyFill="1" applyBorder="1" applyAlignment="1">
      <alignment horizontal="left" vertical="center"/>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7" fillId="0" borderId="40" xfId="0" applyFont="1" applyBorder="1" applyAlignment="1">
      <alignment horizontal="left" vertical="center"/>
    </xf>
    <xf numFmtId="0" fontId="7" fillId="0" borderId="41" xfId="0" applyFont="1" applyBorder="1" applyAlignment="1">
      <alignment horizontal="left" vertical="center"/>
    </xf>
    <xf numFmtId="0" fontId="9" fillId="0" borderId="7" xfId="0" applyFont="1" applyBorder="1" applyAlignment="1">
      <alignment horizontal="center" vertical="center" wrapText="1"/>
    </xf>
    <xf numFmtId="0" fontId="15" fillId="0" borderId="8" xfId="0" applyFont="1" applyBorder="1" applyAlignment="1">
      <alignment horizontal="center" vertical="center" wrapText="1"/>
    </xf>
    <xf numFmtId="4" fontId="16" fillId="3" borderId="7" xfId="0" applyNumberFormat="1" applyFont="1" applyFill="1" applyBorder="1" applyAlignment="1">
      <alignment horizontal="left" vertical="center" wrapText="1"/>
    </xf>
    <xf numFmtId="0" fontId="0" fillId="3" borderId="8" xfId="0" applyFill="1" applyBorder="1" applyAlignment="1">
      <alignment horizontal="left" vertical="center" wrapText="1"/>
    </xf>
    <xf numFmtId="4" fontId="16" fillId="3" borderId="60" xfId="0" applyNumberFormat="1" applyFont="1" applyFill="1" applyBorder="1" applyAlignment="1">
      <alignment horizontal="left" vertical="center" wrapText="1"/>
    </xf>
    <xf numFmtId="0" fontId="0" fillId="3" borderId="61" xfId="0" applyFill="1" applyBorder="1" applyAlignment="1">
      <alignment horizontal="left" vertical="center" wrapText="1"/>
    </xf>
    <xf numFmtId="0" fontId="16" fillId="2" borderId="55" xfId="0" applyFont="1" applyFill="1" applyBorder="1" applyAlignment="1">
      <alignment horizontal="left" vertical="center" wrapText="1"/>
    </xf>
    <xf numFmtId="0" fontId="12" fillId="2" borderId="56" xfId="0" applyFont="1" applyFill="1" applyBorder="1" applyAlignment="1">
      <alignment horizontal="left" wrapText="1"/>
    </xf>
    <xf numFmtId="0" fontId="16" fillId="2" borderId="7" xfId="0" applyFont="1" applyFill="1" applyBorder="1" applyAlignment="1">
      <alignment horizontal="left" vertical="center" wrapText="1"/>
    </xf>
    <xf numFmtId="0" fontId="16" fillId="2" borderId="9" xfId="0" applyFont="1" applyFill="1" applyBorder="1" applyAlignment="1">
      <alignment horizontal="left" vertical="center" wrapText="1"/>
    </xf>
    <xf numFmtId="4" fontId="16" fillId="2" borderId="7" xfId="0" applyNumberFormat="1" applyFont="1" applyFill="1" applyBorder="1" applyAlignment="1">
      <alignment horizontal="left" vertical="center" wrapText="1"/>
    </xf>
    <xf numFmtId="0" fontId="13" fillId="2" borderId="8" xfId="0" applyFont="1" applyFill="1" applyBorder="1" applyAlignment="1">
      <alignment horizontal="left" vertical="center" wrapText="1"/>
    </xf>
    <xf numFmtId="4" fontId="16" fillId="2" borderId="9" xfId="0" applyNumberFormat="1" applyFont="1" applyFill="1" applyBorder="1" applyAlignment="1">
      <alignment horizontal="left" vertical="center" wrapText="1"/>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6"/>
  <sheetViews>
    <sheetView tabSelected="1" zoomScale="85" zoomScaleNormal="85" zoomScalePageLayoutView="75" workbookViewId="0">
      <pane xSplit="2" ySplit="8" topLeftCell="C9" activePane="bottomRight" state="frozen"/>
      <selection pane="topRight" activeCell="C1" sqref="C1"/>
      <selection pane="bottomLeft" activeCell="A9" sqref="A9"/>
      <selection pane="bottomRight" activeCell="I79" sqref="I79"/>
    </sheetView>
  </sheetViews>
  <sheetFormatPr defaultColWidth="8.88671875" defaultRowHeight="13.8" outlineLevelRow="1" outlineLevelCol="1" x14ac:dyDescent="0.25"/>
  <cols>
    <col min="1" max="1" width="1.6640625" style="1" customWidth="1"/>
    <col min="2" max="2" width="2.44140625" style="1" customWidth="1"/>
    <col min="3" max="3" width="9.109375" style="1" customWidth="1"/>
    <col min="4" max="4" width="100.88671875" style="1" customWidth="1"/>
    <col min="5" max="5" width="5.109375" style="2" customWidth="1"/>
    <col min="6" max="6" width="10.6640625" style="1" customWidth="1"/>
    <col min="7" max="7" width="11.6640625" style="1" customWidth="1"/>
    <col min="8" max="8" width="17.6640625" style="1" customWidth="1"/>
    <col min="9" max="9" width="10.6640625" style="1" customWidth="1" outlineLevel="1"/>
    <col min="10" max="10" width="11.6640625" style="1" customWidth="1" outlineLevel="1"/>
    <col min="11" max="11" width="15.109375" style="1" customWidth="1" outlineLevel="1"/>
    <col min="12" max="12" width="10.6640625" style="1" customWidth="1" outlineLevel="1"/>
    <col min="13" max="13" width="11.6640625" style="1" customWidth="1" outlineLevel="1"/>
    <col min="14" max="14" width="16" style="1" customWidth="1" outlineLevel="1"/>
    <col min="15" max="15" width="8.88671875" style="1"/>
    <col min="16" max="16" width="11.6640625" style="1" customWidth="1"/>
    <col min="17" max="16384" width="8.88671875" style="1"/>
  </cols>
  <sheetData>
    <row r="1" spans="1:14" ht="14.4" thickBot="1" x14ac:dyDescent="0.3"/>
    <row r="2" spans="1:14" s="5" customFormat="1" ht="12.6" thickBot="1" x14ac:dyDescent="0.3">
      <c r="A2" s="4"/>
      <c r="C2" s="6" t="s">
        <v>104</v>
      </c>
      <c r="D2" s="7"/>
      <c r="E2" s="9" t="s">
        <v>109</v>
      </c>
      <c r="F2" s="8"/>
      <c r="G2" s="9"/>
      <c r="H2" s="169" t="s">
        <v>105</v>
      </c>
      <c r="I2" s="170"/>
    </row>
    <row r="3" spans="1:14" s="5" customFormat="1" ht="12" outlineLevel="1" x14ac:dyDescent="0.25">
      <c r="A3" s="4"/>
      <c r="C3" s="196" t="s">
        <v>106</v>
      </c>
      <c r="D3" s="197"/>
      <c r="E3" s="11"/>
      <c r="F3" s="12"/>
      <c r="G3" s="13"/>
      <c r="H3" s="31"/>
      <c r="I3" s="10"/>
    </row>
    <row r="4" spans="1:14" s="5" customFormat="1" ht="12" outlineLevel="1" x14ac:dyDescent="0.25">
      <c r="A4" s="4"/>
      <c r="C4" s="198"/>
      <c r="D4" s="199"/>
      <c r="E4" s="14"/>
      <c r="F4" s="15"/>
      <c r="G4" s="16"/>
      <c r="H4" s="17"/>
      <c r="I4" s="10"/>
    </row>
    <row r="5" spans="1:14" s="5" customFormat="1" ht="12.6" outlineLevel="1" thickBot="1" x14ac:dyDescent="0.3">
      <c r="A5" s="4"/>
      <c r="C5" s="200"/>
      <c r="D5" s="201"/>
      <c r="E5" s="23"/>
      <c r="F5" s="24"/>
      <c r="G5" s="25"/>
      <c r="H5" s="26"/>
      <c r="I5" s="10"/>
    </row>
    <row r="6" spans="1:14" s="5" customFormat="1" ht="12.6" customHeight="1" outlineLevel="1" thickBot="1" x14ac:dyDescent="0.35">
      <c r="A6" s="4"/>
      <c r="C6" s="202"/>
      <c r="D6" s="203"/>
      <c r="E6" s="27"/>
      <c r="F6" s="28"/>
      <c r="G6" s="29" t="s">
        <v>0</v>
      </c>
      <c r="H6" s="30"/>
      <c r="I6" s="27"/>
      <c r="J6" s="29" t="s">
        <v>1</v>
      </c>
      <c r="K6" s="30"/>
      <c r="L6" s="27"/>
      <c r="M6" s="29" t="s">
        <v>2</v>
      </c>
      <c r="N6" s="30"/>
    </row>
    <row r="7" spans="1:14" ht="75.599999999999994" customHeight="1" outlineLevel="1" thickBot="1" x14ac:dyDescent="0.3">
      <c r="C7" s="32" t="s">
        <v>3</v>
      </c>
      <c r="D7" s="33" t="s">
        <v>4</v>
      </c>
      <c r="E7" s="34" t="s">
        <v>5</v>
      </c>
      <c r="F7" s="35" t="s">
        <v>6</v>
      </c>
      <c r="G7" s="168" t="s">
        <v>108</v>
      </c>
      <c r="H7" s="36" t="s">
        <v>7</v>
      </c>
      <c r="I7" s="34" t="s">
        <v>6</v>
      </c>
      <c r="J7" s="168" t="s">
        <v>108</v>
      </c>
      <c r="K7" s="36" t="s">
        <v>7</v>
      </c>
      <c r="L7" s="34" t="s">
        <v>6</v>
      </c>
      <c r="M7" s="168" t="s">
        <v>108</v>
      </c>
      <c r="N7" s="36" t="s">
        <v>7</v>
      </c>
    </row>
    <row r="8" spans="1:14" ht="14.25" customHeight="1" x14ac:dyDescent="0.25">
      <c r="C8" s="69"/>
      <c r="D8" s="70"/>
      <c r="E8" s="71"/>
      <c r="F8" s="72"/>
      <c r="G8" s="72"/>
      <c r="H8" s="73"/>
      <c r="I8" s="74"/>
      <c r="J8" s="72"/>
      <c r="K8" s="73"/>
      <c r="L8" s="74"/>
      <c r="M8" s="72"/>
      <c r="N8" s="73"/>
    </row>
    <row r="9" spans="1:14" x14ac:dyDescent="0.25">
      <c r="C9" s="92"/>
      <c r="D9" s="93"/>
      <c r="E9" s="84"/>
      <c r="F9" s="85"/>
      <c r="G9" s="85"/>
      <c r="H9" s="37"/>
      <c r="I9" s="82"/>
      <c r="J9" s="85"/>
      <c r="K9" s="86"/>
      <c r="L9" s="82"/>
      <c r="M9" s="85"/>
      <c r="N9" s="86"/>
    </row>
    <row r="10" spans="1:14" x14ac:dyDescent="0.25">
      <c r="B10" s="1" t="s">
        <v>87</v>
      </c>
      <c r="C10" s="75" t="s">
        <v>9</v>
      </c>
      <c r="D10" s="81" t="s">
        <v>10</v>
      </c>
      <c r="E10" s="77" t="s">
        <v>8</v>
      </c>
      <c r="F10" s="78"/>
      <c r="G10" s="78"/>
      <c r="H10" s="79"/>
      <c r="I10" s="80"/>
      <c r="J10" s="78"/>
      <c r="K10" s="79"/>
      <c r="L10" s="80"/>
      <c r="M10" s="78"/>
      <c r="N10" s="79"/>
    </row>
    <row r="11" spans="1:14" s="190" customFormat="1" x14ac:dyDescent="0.25">
      <c r="B11" s="190" t="s">
        <v>87</v>
      </c>
      <c r="C11" s="191" t="s">
        <v>11</v>
      </c>
      <c r="D11" s="192" t="s">
        <v>12</v>
      </c>
      <c r="E11" s="193" t="s">
        <v>13</v>
      </c>
      <c r="F11" s="194">
        <v>16</v>
      </c>
      <c r="G11" s="184">
        <v>2</v>
      </c>
      <c r="H11" s="195">
        <f t="shared" ref="H11" si="0">ROUND(F11*G11,2)</f>
        <v>32</v>
      </c>
      <c r="I11" s="185">
        <v>8</v>
      </c>
      <c r="J11" s="186">
        <f t="shared" ref="J11" si="1">+G11</f>
        <v>2</v>
      </c>
      <c r="K11" s="187">
        <f t="shared" ref="K11" si="2">ROUND(I11*J11,2)</f>
        <v>16</v>
      </c>
      <c r="L11" s="188">
        <f t="shared" ref="L11" si="3">-F11+I11</f>
        <v>-8</v>
      </c>
      <c r="M11" s="184">
        <f t="shared" ref="M11" si="4">-G11+J11</f>
        <v>0</v>
      </c>
      <c r="N11" s="189">
        <f t="shared" ref="N11" si="5">-H11+K11</f>
        <v>-16</v>
      </c>
    </row>
    <row r="12" spans="1:14" ht="46.2" hidden="1" outlineLevel="1" x14ac:dyDescent="0.25">
      <c r="C12" s="82"/>
      <c r="D12" s="89" t="s">
        <v>14</v>
      </c>
      <c r="E12" s="84"/>
      <c r="F12" s="87"/>
      <c r="G12" s="42">
        <v>0</v>
      </c>
      <c r="H12" s="37"/>
      <c r="I12" s="38"/>
      <c r="J12" s="39"/>
      <c r="K12" s="40"/>
      <c r="L12" s="41"/>
      <c r="M12" s="42"/>
      <c r="N12" s="43"/>
    </row>
    <row r="13" spans="1:14" collapsed="1" x14ac:dyDescent="0.25">
      <c r="C13" s="82" t="s">
        <v>8</v>
      </c>
      <c r="D13" s="83" t="s">
        <v>8</v>
      </c>
      <c r="E13" s="84" t="s">
        <v>8</v>
      </c>
      <c r="F13" s="85"/>
      <c r="G13" s="94"/>
      <c r="H13" s="37"/>
      <c r="I13" s="82"/>
      <c r="J13" s="94"/>
      <c r="K13" s="91"/>
      <c r="L13" s="82"/>
      <c r="M13" s="94"/>
      <c r="N13" s="91"/>
    </row>
    <row r="14" spans="1:14" x14ac:dyDescent="0.25">
      <c r="C14" s="75" t="s">
        <v>17</v>
      </c>
      <c r="D14" s="76" t="s">
        <v>18</v>
      </c>
      <c r="E14" s="77" t="s">
        <v>8</v>
      </c>
      <c r="F14" s="78"/>
      <c r="G14" s="95"/>
      <c r="H14" s="79"/>
      <c r="I14" s="80"/>
      <c r="J14" s="95"/>
      <c r="K14" s="96"/>
      <c r="L14" s="80"/>
      <c r="M14" s="95"/>
      <c r="N14" s="96"/>
    </row>
    <row r="15" spans="1:14" ht="23.4" hidden="1" outlineLevel="1" x14ac:dyDescent="0.25">
      <c r="C15" s="92"/>
      <c r="D15" s="89" t="s">
        <v>19</v>
      </c>
      <c r="E15" s="84"/>
      <c r="F15" s="85"/>
      <c r="G15" s="94"/>
      <c r="H15" s="79"/>
      <c r="I15" s="82"/>
      <c r="J15" s="94"/>
      <c r="K15" s="91"/>
      <c r="L15" s="82"/>
      <c r="M15" s="94"/>
      <c r="N15" s="91"/>
    </row>
    <row r="16" spans="1:14" collapsed="1" x14ac:dyDescent="0.25">
      <c r="C16" s="75" t="s">
        <v>20</v>
      </c>
      <c r="D16" s="76" t="s">
        <v>18</v>
      </c>
      <c r="E16" s="77" t="s">
        <v>8</v>
      </c>
      <c r="F16" s="78"/>
      <c r="G16" s="95"/>
      <c r="H16" s="79"/>
      <c r="I16" s="80"/>
      <c r="J16" s="95"/>
      <c r="K16" s="96"/>
      <c r="L16" s="80"/>
      <c r="M16" s="95"/>
      <c r="N16" s="96"/>
    </row>
    <row r="17" spans="2:14" x14ac:dyDescent="0.25">
      <c r="C17" s="75" t="s">
        <v>21</v>
      </c>
      <c r="D17" s="81" t="s">
        <v>22</v>
      </c>
      <c r="E17" s="77" t="s">
        <v>8</v>
      </c>
      <c r="F17" s="78"/>
      <c r="G17" s="95"/>
      <c r="H17" s="79"/>
      <c r="I17" s="80"/>
      <c r="J17" s="95"/>
      <c r="K17" s="96"/>
      <c r="L17" s="80"/>
      <c r="M17" s="95"/>
      <c r="N17" s="96"/>
    </row>
    <row r="18" spans="2:14" s="190" customFormat="1" x14ac:dyDescent="0.25">
      <c r="B18" s="190" t="s">
        <v>87</v>
      </c>
      <c r="C18" s="191" t="s">
        <v>23</v>
      </c>
      <c r="D18" s="192" t="s">
        <v>24</v>
      </c>
      <c r="E18" s="193" t="s">
        <v>15</v>
      </c>
      <c r="F18" s="194">
        <v>30</v>
      </c>
      <c r="G18" s="184">
        <v>1</v>
      </c>
      <c r="H18" s="195">
        <f>ROUND(F18*G18,2)</f>
        <v>30</v>
      </c>
      <c r="I18" s="185">
        <v>45</v>
      </c>
      <c r="J18" s="186">
        <f>+G18</f>
        <v>1</v>
      </c>
      <c r="K18" s="187">
        <f>ROUND(I18*J18,2)</f>
        <v>45</v>
      </c>
      <c r="L18" s="188">
        <f>-F18+I18</f>
        <v>15</v>
      </c>
      <c r="M18" s="184">
        <f>-G18+J18</f>
        <v>0</v>
      </c>
      <c r="N18" s="189">
        <f>-H18+K18</f>
        <v>15</v>
      </c>
    </row>
    <row r="19" spans="2:14" ht="91.8" hidden="1" outlineLevel="1" x14ac:dyDescent="0.25">
      <c r="C19" s="82"/>
      <c r="D19" s="89" t="s">
        <v>25</v>
      </c>
      <c r="E19" s="84"/>
      <c r="F19" s="87"/>
      <c r="G19" s="42">
        <v>0</v>
      </c>
      <c r="H19" s="37"/>
      <c r="I19" s="38"/>
      <c r="J19" s="39"/>
      <c r="K19" s="40"/>
      <c r="L19" s="41"/>
      <c r="M19" s="42"/>
      <c r="N19" s="43"/>
    </row>
    <row r="20" spans="2:14" collapsed="1" x14ac:dyDescent="0.25">
      <c r="C20" s="75" t="s">
        <v>26</v>
      </c>
      <c r="D20" s="76" t="s">
        <v>27</v>
      </c>
      <c r="E20" s="77" t="s">
        <v>8</v>
      </c>
      <c r="F20" s="78"/>
      <c r="G20" s="95"/>
      <c r="H20" s="79"/>
      <c r="I20" s="80"/>
      <c r="J20" s="95"/>
      <c r="K20" s="96"/>
      <c r="L20" s="80"/>
      <c r="M20" s="95"/>
      <c r="N20" s="96"/>
    </row>
    <row r="21" spans="2:14" x14ac:dyDescent="0.25">
      <c r="B21" s="1" t="s">
        <v>87</v>
      </c>
      <c r="C21" s="75" t="s">
        <v>28</v>
      </c>
      <c r="D21" s="76" t="s">
        <v>29</v>
      </c>
      <c r="E21" s="77" t="s">
        <v>8</v>
      </c>
      <c r="F21" s="78"/>
      <c r="G21" s="95"/>
      <c r="H21" s="79"/>
      <c r="I21" s="80"/>
      <c r="J21" s="95"/>
      <c r="K21" s="96"/>
      <c r="L21" s="80"/>
      <c r="M21" s="95"/>
      <c r="N21" s="96"/>
    </row>
    <row r="22" spans="2:14" x14ac:dyDescent="0.25">
      <c r="C22" s="75" t="s">
        <v>30</v>
      </c>
      <c r="D22" s="81" t="s">
        <v>31</v>
      </c>
      <c r="E22" s="77" t="s">
        <v>8</v>
      </c>
      <c r="F22" s="78"/>
      <c r="G22" s="95"/>
      <c r="H22" s="79"/>
      <c r="I22" s="80"/>
      <c r="J22" s="95"/>
      <c r="K22" s="96"/>
      <c r="L22" s="80"/>
      <c r="M22" s="95"/>
      <c r="N22" s="96"/>
    </row>
    <row r="23" spans="2:14" ht="23.4" hidden="1" outlineLevel="1" x14ac:dyDescent="0.25">
      <c r="C23" s="92"/>
      <c r="D23" s="89" t="s">
        <v>32</v>
      </c>
      <c r="E23" s="84"/>
      <c r="F23" s="85"/>
      <c r="G23" s="94"/>
      <c r="H23" s="37"/>
      <c r="I23" s="82"/>
      <c r="J23" s="94"/>
      <c r="K23" s="91"/>
      <c r="L23" s="82"/>
      <c r="M23" s="94"/>
      <c r="N23" s="91"/>
    </row>
    <row r="24" spans="2:14" collapsed="1" x14ac:dyDescent="0.25">
      <c r="C24" s="82" t="s">
        <v>33</v>
      </c>
      <c r="D24" s="83" t="s">
        <v>34</v>
      </c>
      <c r="E24" s="84" t="s">
        <v>15</v>
      </c>
      <c r="F24" s="87"/>
      <c r="G24" s="42">
        <v>1</v>
      </c>
      <c r="H24" s="37">
        <f>ROUND(F24*G24,2)</f>
        <v>0</v>
      </c>
      <c r="I24" s="38">
        <f>F24</f>
        <v>0</v>
      </c>
      <c r="J24" s="39">
        <f>+G24</f>
        <v>1</v>
      </c>
      <c r="K24" s="40">
        <f>ROUND(I24*J24,2)</f>
        <v>0</v>
      </c>
      <c r="L24" s="41">
        <f>-F24+I24</f>
        <v>0</v>
      </c>
      <c r="M24" s="42">
        <f>-G24+J24</f>
        <v>0</v>
      </c>
      <c r="N24" s="43">
        <f>-H24+K24</f>
        <v>0</v>
      </c>
    </row>
    <row r="25" spans="2:14" ht="69" hidden="1" outlineLevel="1" x14ac:dyDescent="0.25">
      <c r="C25" s="82" t="s">
        <v>8</v>
      </c>
      <c r="D25" s="89" t="s">
        <v>35</v>
      </c>
      <c r="E25" s="84" t="s">
        <v>8</v>
      </c>
      <c r="F25" s="85"/>
      <c r="G25" s="94"/>
      <c r="H25" s="37"/>
      <c r="I25" s="82"/>
      <c r="J25" s="94"/>
      <c r="K25" s="91"/>
      <c r="L25" s="82"/>
      <c r="M25" s="94"/>
      <c r="N25" s="91"/>
    </row>
    <row r="26" spans="2:14" collapsed="1" x14ac:dyDescent="0.25">
      <c r="C26" s="82"/>
      <c r="D26" s="83"/>
      <c r="E26" s="84"/>
      <c r="F26" s="85"/>
      <c r="G26" s="94"/>
      <c r="H26" s="37"/>
      <c r="I26" s="82"/>
      <c r="J26" s="94"/>
      <c r="K26" s="91"/>
      <c r="L26" s="82"/>
      <c r="M26" s="94"/>
      <c r="N26" s="91"/>
    </row>
    <row r="27" spans="2:14" s="190" customFormat="1" x14ac:dyDescent="0.25">
      <c r="B27" s="190" t="s">
        <v>87</v>
      </c>
      <c r="C27" s="191" t="s">
        <v>36</v>
      </c>
      <c r="D27" s="192" t="s">
        <v>37</v>
      </c>
      <c r="E27" s="193" t="s">
        <v>15</v>
      </c>
      <c r="F27" s="194">
        <v>100</v>
      </c>
      <c r="G27" s="184">
        <v>2</v>
      </c>
      <c r="H27" s="195">
        <f>ROUND(F27*G27,2)</f>
        <v>200</v>
      </c>
      <c r="I27" s="185">
        <v>75</v>
      </c>
      <c r="J27" s="186">
        <f>+G27</f>
        <v>2</v>
      </c>
      <c r="K27" s="187">
        <f>ROUND(I27*J27,2)</f>
        <v>150</v>
      </c>
      <c r="L27" s="188">
        <f>-F27+I27</f>
        <v>-25</v>
      </c>
      <c r="M27" s="184">
        <f>-G27+J27</f>
        <v>0</v>
      </c>
      <c r="N27" s="189">
        <f>-H27+K27</f>
        <v>-50</v>
      </c>
    </row>
    <row r="28" spans="2:14" ht="80.400000000000006" hidden="1" outlineLevel="1" x14ac:dyDescent="0.25">
      <c r="C28" s="82" t="s">
        <v>8</v>
      </c>
      <c r="D28" s="89" t="s">
        <v>38</v>
      </c>
      <c r="E28" s="84" t="s">
        <v>8</v>
      </c>
      <c r="F28" s="85"/>
      <c r="G28" s="94"/>
      <c r="H28" s="37"/>
      <c r="I28" s="82"/>
      <c r="J28" s="94"/>
      <c r="K28" s="91"/>
      <c r="L28" s="82"/>
      <c r="M28" s="94"/>
      <c r="N28" s="91"/>
    </row>
    <row r="29" spans="2:14" collapsed="1" x14ac:dyDescent="0.25">
      <c r="C29" s="82"/>
      <c r="D29" s="83"/>
      <c r="E29" s="84"/>
      <c r="F29" s="85"/>
      <c r="G29" s="94"/>
      <c r="H29" s="37"/>
      <c r="I29" s="82"/>
      <c r="J29" s="94"/>
      <c r="K29" s="91"/>
      <c r="L29" s="82"/>
      <c r="M29" s="94"/>
      <c r="N29" s="91"/>
    </row>
    <row r="30" spans="2:14" x14ac:dyDescent="0.25">
      <c r="B30" s="1" t="s">
        <v>87</v>
      </c>
      <c r="C30" s="75" t="s">
        <v>40</v>
      </c>
      <c r="D30" s="81" t="s">
        <v>41</v>
      </c>
      <c r="E30" s="77"/>
      <c r="F30" s="99"/>
      <c r="G30" s="100"/>
      <c r="H30" s="167"/>
      <c r="I30" s="101"/>
      <c r="J30" s="100"/>
      <c r="K30" s="96"/>
      <c r="L30" s="101"/>
      <c r="M30" s="100"/>
      <c r="N30" s="96"/>
    </row>
    <row r="31" spans="2:14" hidden="1" outlineLevel="1" x14ac:dyDescent="0.25">
      <c r="C31" s="92"/>
      <c r="D31" s="89" t="s">
        <v>42</v>
      </c>
      <c r="E31" s="84"/>
      <c r="F31" s="87"/>
      <c r="G31" s="88"/>
      <c r="H31" s="37"/>
      <c r="I31" s="90"/>
      <c r="J31" s="88"/>
      <c r="K31" s="91"/>
      <c r="L31" s="90"/>
      <c r="M31" s="88"/>
      <c r="N31" s="91"/>
    </row>
    <row r="32" spans="2:14" s="190" customFormat="1" collapsed="1" x14ac:dyDescent="0.25">
      <c r="B32" s="190" t="s">
        <v>87</v>
      </c>
      <c r="C32" s="191" t="s">
        <v>43</v>
      </c>
      <c r="D32" s="192" t="s">
        <v>39</v>
      </c>
      <c r="E32" s="193" t="s">
        <v>15</v>
      </c>
      <c r="F32" s="194">
        <v>1500</v>
      </c>
      <c r="G32" s="184">
        <v>1</v>
      </c>
      <c r="H32" s="195">
        <f>ROUND(F32*G32,2)</f>
        <v>1500</v>
      </c>
      <c r="I32" s="185">
        <v>1700</v>
      </c>
      <c r="J32" s="186">
        <f>+G32</f>
        <v>1</v>
      </c>
      <c r="K32" s="187">
        <f>ROUND(I32*J32,2)</f>
        <v>1700</v>
      </c>
      <c r="L32" s="188">
        <f>-F32+I32</f>
        <v>200</v>
      </c>
      <c r="M32" s="184">
        <f>-G32+J32</f>
        <v>0</v>
      </c>
      <c r="N32" s="189">
        <f>-H32+K32</f>
        <v>200</v>
      </c>
    </row>
    <row r="33" spans="2:14" ht="80.400000000000006" hidden="1" outlineLevel="1" x14ac:dyDescent="0.25">
      <c r="C33" s="82" t="s">
        <v>8</v>
      </c>
      <c r="D33" s="89" t="s">
        <v>44</v>
      </c>
      <c r="E33" s="84"/>
      <c r="F33" s="87"/>
      <c r="G33" s="88"/>
      <c r="H33" s="37"/>
      <c r="I33" s="90"/>
      <c r="J33" s="88"/>
      <c r="K33" s="91"/>
      <c r="L33" s="90"/>
      <c r="M33" s="88"/>
      <c r="N33" s="91"/>
    </row>
    <row r="34" spans="2:14" collapsed="1" x14ac:dyDescent="0.25">
      <c r="C34" s="82"/>
      <c r="D34" s="83"/>
      <c r="E34" s="84"/>
      <c r="F34" s="87"/>
      <c r="G34" s="88"/>
      <c r="H34" s="37"/>
      <c r="I34" s="90"/>
      <c r="J34" s="88"/>
      <c r="K34" s="91"/>
      <c r="L34" s="90"/>
      <c r="M34" s="88"/>
      <c r="N34" s="91"/>
    </row>
    <row r="35" spans="2:14" x14ac:dyDescent="0.25">
      <c r="C35" s="75" t="s">
        <v>45</v>
      </c>
      <c r="D35" s="76" t="s">
        <v>46</v>
      </c>
      <c r="E35" s="77"/>
      <c r="F35" s="99"/>
      <c r="G35" s="100"/>
      <c r="H35" s="79"/>
      <c r="I35" s="101"/>
      <c r="J35" s="100"/>
      <c r="K35" s="96"/>
      <c r="L35" s="101"/>
      <c r="M35" s="100"/>
      <c r="N35" s="96"/>
    </row>
    <row r="36" spans="2:14" ht="4.5" customHeight="1" x14ac:dyDescent="0.25">
      <c r="C36" s="92"/>
      <c r="D36" s="93"/>
      <c r="E36" s="84"/>
      <c r="F36" s="87"/>
      <c r="G36" s="88"/>
      <c r="H36" s="37"/>
      <c r="I36" s="90"/>
      <c r="J36" s="88"/>
      <c r="K36" s="91"/>
      <c r="L36" s="90"/>
      <c r="M36" s="88"/>
      <c r="N36" s="91"/>
    </row>
    <row r="37" spans="2:14" x14ac:dyDescent="0.25">
      <c r="B37" s="1" t="s">
        <v>87</v>
      </c>
      <c r="C37" s="75" t="s">
        <v>47</v>
      </c>
      <c r="D37" s="76" t="s">
        <v>48</v>
      </c>
      <c r="E37" s="77"/>
      <c r="F37" s="99"/>
      <c r="G37" s="100"/>
      <c r="H37" s="79"/>
      <c r="I37" s="101"/>
      <c r="J37" s="100"/>
      <c r="K37" s="96"/>
      <c r="L37" s="101"/>
      <c r="M37" s="100"/>
      <c r="N37" s="96"/>
    </row>
    <row r="38" spans="2:14" ht="46.2" hidden="1" outlineLevel="1" x14ac:dyDescent="0.25">
      <c r="C38" s="92"/>
      <c r="D38" s="89" t="s">
        <v>49</v>
      </c>
      <c r="E38" s="84"/>
      <c r="F38" s="87"/>
      <c r="G38" s="88"/>
      <c r="H38" s="37"/>
      <c r="I38" s="90"/>
      <c r="J38" s="88"/>
      <c r="K38" s="91"/>
      <c r="L38" s="90"/>
      <c r="M38" s="88"/>
      <c r="N38" s="91"/>
    </row>
    <row r="39" spans="2:14" collapsed="1" x14ac:dyDescent="0.25">
      <c r="C39" s="92"/>
      <c r="D39" s="93"/>
      <c r="E39" s="84"/>
      <c r="F39" s="87"/>
      <c r="G39" s="88"/>
      <c r="H39" s="37"/>
      <c r="I39" s="90"/>
      <c r="J39" s="88"/>
      <c r="K39" s="91"/>
      <c r="L39" s="90"/>
      <c r="M39" s="88"/>
      <c r="N39" s="91"/>
    </row>
    <row r="40" spans="2:14" x14ac:dyDescent="0.25">
      <c r="B40" s="1" t="s">
        <v>87</v>
      </c>
      <c r="C40" s="75" t="s">
        <v>50</v>
      </c>
      <c r="D40" s="97" t="s">
        <v>51</v>
      </c>
      <c r="E40" s="77"/>
      <c r="F40" s="99"/>
      <c r="G40" s="100"/>
      <c r="H40" s="79"/>
      <c r="I40" s="101"/>
      <c r="J40" s="100"/>
      <c r="K40" s="96"/>
      <c r="L40" s="101"/>
      <c r="M40" s="100"/>
      <c r="N40" s="96"/>
    </row>
    <row r="41" spans="2:14" hidden="1" outlineLevel="1" x14ac:dyDescent="0.25">
      <c r="C41" s="92"/>
      <c r="D41" s="89" t="s">
        <v>52</v>
      </c>
      <c r="E41" s="84"/>
      <c r="F41" s="87"/>
      <c r="G41" s="88"/>
      <c r="H41" s="37"/>
      <c r="I41" s="90"/>
      <c r="J41" s="88"/>
      <c r="K41" s="91"/>
      <c r="L41" s="90"/>
      <c r="M41" s="88"/>
      <c r="N41" s="91"/>
    </row>
    <row r="42" spans="2:14" collapsed="1" x14ac:dyDescent="0.25">
      <c r="C42" s="92"/>
      <c r="D42" s="83"/>
      <c r="E42" s="84"/>
      <c r="F42" s="87"/>
      <c r="G42" s="88"/>
      <c r="H42" s="37"/>
      <c r="I42" s="90"/>
      <c r="J42" s="88"/>
      <c r="K42" s="91"/>
      <c r="L42" s="90"/>
      <c r="M42" s="88"/>
      <c r="N42" s="91"/>
    </row>
    <row r="43" spans="2:14" s="190" customFormat="1" x14ac:dyDescent="0.25">
      <c r="B43" s="190" t="s">
        <v>87</v>
      </c>
      <c r="C43" s="191" t="s">
        <v>53</v>
      </c>
      <c r="D43" s="192" t="s">
        <v>54</v>
      </c>
      <c r="E43" s="193" t="s">
        <v>15</v>
      </c>
      <c r="F43" s="194">
        <v>100</v>
      </c>
      <c r="G43" s="184">
        <v>0.37</v>
      </c>
      <c r="H43" s="195">
        <f>ROUND(F43*G43,2)</f>
        <v>37</v>
      </c>
      <c r="I43" s="185">
        <v>75</v>
      </c>
      <c r="J43" s="186">
        <f>+G43</f>
        <v>0.37</v>
      </c>
      <c r="K43" s="187">
        <f>ROUND(I43*J43,2)</f>
        <v>27.75</v>
      </c>
      <c r="L43" s="188">
        <f>-F43+I43</f>
        <v>-25</v>
      </c>
      <c r="M43" s="184">
        <f>-G43+J43</f>
        <v>0</v>
      </c>
      <c r="N43" s="189">
        <f>-H43+K43</f>
        <v>-9.25</v>
      </c>
    </row>
    <row r="44" spans="2:14" ht="46.2" hidden="1" outlineLevel="1" x14ac:dyDescent="0.25">
      <c r="C44" s="82"/>
      <c r="D44" s="89" t="s">
        <v>55</v>
      </c>
      <c r="E44" s="84"/>
      <c r="F44" s="87"/>
      <c r="G44" s="88"/>
      <c r="H44" s="37"/>
      <c r="I44" s="90"/>
      <c r="J44" s="88"/>
      <c r="K44" s="91"/>
      <c r="L44" s="90"/>
      <c r="M44" s="88"/>
      <c r="N44" s="91"/>
    </row>
    <row r="45" spans="2:14" collapsed="1" x14ac:dyDescent="0.25">
      <c r="C45" s="82"/>
      <c r="D45" s="89"/>
      <c r="E45" s="84"/>
      <c r="F45" s="87"/>
      <c r="G45" s="88"/>
      <c r="H45" s="37"/>
      <c r="I45" s="90"/>
      <c r="J45" s="88"/>
      <c r="K45" s="91"/>
      <c r="L45" s="90"/>
      <c r="M45" s="88"/>
      <c r="N45" s="91"/>
    </row>
    <row r="46" spans="2:14" x14ac:dyDescent="0.25">
      <c r="B46" s="1" t="s">
        <v>87</v>
      </c>
      <c r="C46" s="75" t="s">
        <v>56</v>
      </c>
      <c r="D46" s="81" t="s">
        <v>57</v>
      </c>
      <c r="E46" s="77"/>
      <c r="F46" s="99"/>
      <c r="G46" s="100"/>
      <c r="H46" s="79"/>
      <c r="I46" s="101"/>
      <c r="J46" s="100"/>
      <c r="K46" s="96"/>
      <c r="L46" s="101"/>
      <c r="M46" s="100"/>
      <c r="N46" s="96"/>
    </row>
    <row r="47" spans="2:14" hidden="1" outlineLevel="1" x14ac:dyDescent="0.25">
      <c r="C47" s="92"/>
      <c r="D47" s="89" t="s">
        <v>58</v>
      </c>
      <c r="E47" s="84"/>
      <c r="F47" s="87"/>
      <c r="G47" s="88"/>
      <c r="H47" s="37"/>
      <c r="I47" s="90"/>
      <c r="J47" s="88"/>
      <c r="K47" s="91"/>
      <c r="L47" s="90"/>
      <c r="M47" s="88"/>
      <c r="N47" s="91"/>
    </row>
    <row r="48" spans="2:14" collapsed="1" x14ac:dyDescent="0.25">
      <c r="C48" s="92"/>
      <c r="D48" s="89"/>
      <c r="E48" s="84"/>
      <c r="F48" s="87"/>
      <c r="G48" s="88"/>
      <c r="H48" s="37"/>
      <c r="I48" s="90"/>
      <c r="J48" s="88"/>
      <c r="K48" s="91"/>
      <c r="L48" s="90"/>
      <c r="M48" s="88"/>
      <c r="N48" s="91"/>
    </row>
    <row r="49" spans="2:14" ht="46.2" hidden="1" outlineLevel="1" x14ac:dyDescent="0.25">
      <c r="C49" s="82"/>
      <c r="D49" s="89" t="s">
        <v>59</v>
      </c>
      <c r="E49" s="84"/>
      <c r="F49" s="87"/>
      <c r="G49" s="88"/>
      <c r="H49" s="37"/>
      <c r="I49" s="90"/>
      <c r="J49" s="88"/>
      <c r="K49" s="91"/>
      <c r="L49" s="90"/>
      <c r="M49" s="88"/>
      <c r="N49" s="91"/>
    </row>
    <row r="50" spans="2:14" ht="0.6" customHeight="1" collapsed="1" x14ac:dyDescent="0.25">
      <c r="C50" s="82"/>
      <c r="D50" s="83"/>
      <c r="E50" s="84"/>
      <c r="F50" s="87"/>
      <c r="G50" s="88">
        <v>0.5</v>
      </c>
      <c r="H50" s="37"/>
      <c r="I50" s="90">
        <v>1700</v>
      </c>
      <c r="J50" s="88"/>
      <c r="K50" s="91"/>
      <c r="L50" s="90"/>
      <c r="M50" s="88"/>
      <c r="N50" s="91"/>
    </row>
    <row r="51" spans="2:14" s="190" customFormat="1" x14ac:dyDescent="0.25">
      <c r="B51" s="190" t="s">
        <v>87</v>
      </c>
      <c r="C51" s="191" t="s">
        <v>60</v>
      </c>
      <c r="D51" s="192" t="s">
        <v>103</v>
      </c>
      <c r="E51" s="193" t="s">
        <v>15</v>
      </c>
      <c r="F51" s="194">
        <v>1500</v>
      </c>
      <c r="G51" s="184">
        <v>0.5</v>
      </c>
      <c r="H51" s="195">
        <f>ROUND(F51*G51,2)</f>
        <v>750</v>
      </c>
      <c r="I51" s="185">
        <v>1700</v>
      </c>
      <c r="J51" s="186">
        <f>+G51</f>
        <v>0.5</v>
      </c>
      <c r="K51" s="187">
        <f>ROUND(I51*J51,2)</f>
        <v>850</v>
      </c>
      <c r="L51" s="188">
        <f>-F51+I51</f>
        <v>200</v>
      </c>
      <c r="M51" s="184">
        <f>-G51+J51</f>
        <v>0</v>
      </c>
      <c r="N51" s="189">
        <f>-H51+K51</f>
        <v>100</v>
      </c>
    </row>
    <row r="52" spans="2:14" ht="46.2" hidden="1" outlineLevel="1" x14ac:dyDescent="0.25">
      <c r="C52" s="82"/>
      <c r="D52" s="89" t="s">
        <v>61</v>
      </c>
      <c r="E52" s="84"/>
      <c r="F52" s="87"/>
      <c r="G52" s="88"/>
      <c r="H52" s="37"/>
      <c r="I52" s="90"/>
      <c r="J52" s="88"/>
      <c r="K52" s="91"/>
      <c r="L52" s="90"/>
      <c r="M52" s="88"/>
      <c r="N52" s="91"/>
    </row>
    <row r="53" spans="2:14" collapsed="1" x14ac:dyDescent="0.25">
      <c r="C53" s="82" t="s">
        <v>8</v>
      </c>
      <c r="D53" s="83" t="s">
        <v>8</v>
      </c>
      <c r="E53" s="84"/>
      <c r="F53" s="87"/>
      <c r="G53" s="88"/>
      <c r="H53" s="37"/>
      <c r="I53" s="90"/>
      <c r="J53" s="88"/>
      <c r="K53" s="91"/>
      <c r="L53" s="90"/>
      <c r="M53" s="88"/>
      <c r="N53" s="91"/>
    </row>
    <row r="54" spans="2:14" x14ac:dyDescent="0.25">
      <c r="B54" s="1" t="s">
        <v>87</v>
      </c>
      <c r="C54" s="75" t="s">
        <v>62</v>
      </c>
      <c r="D54" s="76" t="s">
        <v>63</v>
      </c>
      <c r="E54" s="77"/>
      <c r="F54" s="107"/>
      <c r="G54" s="78"/>
      <c r="H54" s="79"/>
      <c r="I54" s="108"/>
      <c r="J54" s="78"/>
      <c r="K54" s="79"/>
      <c r="L54" s="108"/>
      <c r="M54" s="78"/>
      <c r="N54" s="79"/>
    </row>
    <row r="55" spans="2:14" x14ac:dyDescent="0.25">
      <c r="C55" s="92"/>
      <c r="D55" s="93"/>
      <c r="E55" s="84"/>
      <c r="F55" s="102"/>
      <c r="G55" s="85"/>
      <c r="H55" s="37"/>
      <c r="I55" s="103"/>
      <c r="J55" s="85"/>
      <c r="K55" s="86"/>
      <c r="L55" s="103"/>
      <c r="M55" s="85"/>
      <c r="N55" s="86"/>
    </row>
    <row r="56" spans="2:14" x14ac:dyDescent="0.25">
      <c r="C56" s="75" t="s">
        <v>64</v>
      </c>
      <c r="D56" s="76" t="s">
        <v>65</v>
      </c>
      <c r="E56" s="77"/>
      <c r="F56" s="107"/>
      <c r="G56" s="78"/>
      <c r="H56" s="79"/>
      <c r="I56" s="108"/>
      <c r="J56" s="78"/>
      <c r="K56" s="79"/>
      <c r="L56" s="108"/>
      <c r="M56" s="78"/>
      <c r="N56" s="79"/>
    </row>
    <row r="57" spans="2:14" hidden="1" outlineLevel="1" x14ac:dyDescent="0.25">
      <c r="C57" s="92"/>
      <c r="D57" s="83" t="s">
        <v>66</v>
      </c>
      <c r="E57" s="84"/>
      <c r="F57" s="102"/>
      <c r="G57" s="85"/>
      <c r="H57" s="37"/>
      <c r="I57" s="103"/>
      <c r="J57" s="85"/>
      <c r="K57" s="86"/>
      <c r="L57" s="103"/>
      <c r="M57" s="85"/>
      <c r="N57" s="86"/>
    </row>
    <row r="58" spans="2:14" collapsed="1" x14ac:dyDescent="0.25">
      <c r="C58" s="92"/>
      <c r="D58" s="93"/>
      <c r="E58" s="84"/>
      <c r="F58" s="102"/>
      <c r="G58" s="85"/>
      <c r="H58" s="37"/>
      <c r="I58" s="103"/>
      <c r="J58" s="85"/>
      <c r="K58" s="86"/>
      <c r="L58" s="103"/>
      <c r="M58" s="85"/>
      <c r="N58" s="86"/>
    </row>
    <row r="59" spans="2:14" x14ac:dyDescent="0.25">
      <c r="B59" s="1" t="s">
        <v>87</v>
      </c>
      <c r="C59" s="75" t="s">
        <v>68</v>
      </c>
      <c r="D59" s="81" t="s">
        <v>69</v>
      </c>
      <c r="E59" s="77"/>
      <c r="F59" s="78"/>
      <c r="G59" s="78"/>
      <c r="H59" s="79"/>
      <c r="I59" s="80"/>
      <c r="J59" s="78"/>
      <c r="K59" s="79"/>
      <c r="L59" s="80"/>
      <c r="M59" s="78"/>
      <c r="N59" s="79"/>
    </row>
    <row r="60" spans="2:14" hidden="1" outlineLevel="1" x14ac:dyDescent="0.25">
      <c r="C60" s="92"/>
      <c r="D60" s="83" t="s">
        <v>67</v>
      </c>
      <c r="E60" s="84"/>
      <c r="F60" s="85"/>
      <c r="G60" s="85"/>
      <c r="H60" s="37"/>
      <c r="I60" s="82"/>
      <c r="J60" s="85"/>
      <c r="K60" s="86"/>
      <c r="L60" s="82"/>
      <c r="M60" s="85"/>
      <c r="N60" s="86"/>
    </row>
    <row r="61" spans="2:14" collapsed="1" x14ac:dyDescent="0.25">
      <c r="C61" s="92"/>
      <c r="D61" s="98"/>
      <c r="E61" s="84"/>
      <c r="F61" s="85"/>
      <c r="G61" s="85"/>
      <c r="H61" s="37"/>
      <c r="I61" s="82"/>
      <c r="J61" s="85"/>
      <c r="K61" s="86"/>
      <c r="L61" s="82"/>
      <c r="M61" s="85"/>
      <c r="N61" s="86"/>
    </row>
    <row r="62" spans="2:14" s="190" customFormat="1" x14ac:dyDescent="0.25">
      <c r="B62" s="190" t="s">
        <v>87</v>
      </c>
      <c r="C62" s="191" t="s">
        <v>70</v>
      </c>
      <c r="D62" s="192" t="s">
        <v>71</v>
      </c>
      <c r="E62" s="193" t="s">
        <v>16</v>
      </c>
      <c r="F62" s="194">
        <v>12.5</v>
      </c>
      <c r="G62" s="184">
        <v>3</v>
      </c>
      <c r="H62" s="195">
        <f>ROUND(F62*G62,2)</f>
        <v>37.5</v>
      </c>
      <c r="I62" s="185">
        <v>9.5</v>
      </c>
      <c r="J62" s="186">
        <f>+G62</f>
        <v>3</v>
      </c>
      <c r="K62" s="187">
        <f>ROUND(I62*J62,2)</f>
        <v>28.5</v>
      </c>
      <c r="L62" s="188">
        <f>-F62+I62</f>
        <v>-3</v>
      </c>
      <c r="M62" s="184">
        <f>-G62+J62</f>
        <v>0</v>
      </c>
      <c r="N62" s="189">
        <f>-H62+K62</f>
        <v>-9</v>
      </c>
    </row>
    <row r="63" spans="2:14" ht="137.4" hidden="1" outlineLevel="1" x14ac:dyDescent="0.25">
      <c r="C63" s="82" t="s">
        <v>8</v>
      </c>
      <c r="D63" s="89" t="s">
        <v>72</v>
      </c>
      <c r="E63" s="84"/>
      <c r="F63" s="85"/>
      <c r="G63" s="85"/>
      <c r="H63" s="37"/>
      <c r="I63" s="82"/>
      <c r="J63" s="85"/>
      <c r="K63" s="86"/>
      <c r="L63" s="82"/>
      <c r="M63" s="85"/>
      <c r="N63" s="86"/>
    </row>
    <row r="64" spans="2:14" collapsed="1" x14ac:dyDescent="0.25">
      <c r="C64" s="82" t="s">
        <v>8</v>
      </c>
      <c r="D64" s="83"/>
      <c r="E64" s="84"/>
      <c r="F64" s="85"/>
      <c r="G64" s="85"/>
      <c r="H64" s="37"/>
      <c r="I64" s="82"/>
      <c r="J64" s="85"/>
      <c r="K64" s="86"/>
      <c r="L64" s="82"/>
      <c r="M64" s="85"/>
      <c r="N64" s="86"/>
    </row>
    <row r="65" spans="2:14" x14ac:dyDescent="0.25">
      <c r="B65" s="1" t="s">
        <v>87</v>
      </c>
      <c r="C65" s="75" t="s">
        <v>74</v>
      </c>
      <c r="D65" s="76" t="s">
        <v>75</v>
      </c>
      <c r="E65" s="77"/>
      <c r="F65" s="78"/>
      <c r="G65" s="78"/>
      <c r="H65" s="79"/>
      <c r="I65" s="80"/>
      <c r="J65" s="78"/>
      <c r="K65" s="79"/>
      <c r="L65" s="80"/>
      <c r="M65" s="78"/>
      <c r="N65" s="79"/>
    </row>
    <row r="66" spans="2:14" hidden="1" outlineLevel="1" x14ac:dyDescent="0.25">
      <c r="C66" s="92"/>
      <c r="D66" s="83" t="s">
        <v>66</v>
      </c>
      <c r="E66" s="84"/>
      <c r="F66" s="85"/>
      <c r="G66" s="85"/>
      <c r="H66" s="37"/>
      <c r="I66" s="82"/>
      <c r="J66" s="85"/>
      <c r="K66" s="86"/>
      <c r="L66" s="82"/>
      <c r="M66" s="85"/>
      <c r="N66" s="86"/>
    </row>
    <row r="67" spans="2:14" collapsed="1" x14ac:dyDescent="0.25">
      <c r="C67" s="92"/>
      <c r="D67" s="93"/>
      <c r="E67" s="84"/>
      <c r="F67" s="85"/>
      <c r="G67" s="85"/>
      <c r="H67" s="37"/>
      <c r="I67" s="82"/>
      <c r="J67" s="85"/>
      <c r="K67" s="86"/>
      <c r="L67" s="82"/>
      <c r="M67" s="85"/>
      <c r="N67" s="86"/>
    </row>
    <row r="68" spans="2:14" x14ac:dyDescent="0.25">
      <c r="B68" s="1" t="s">
        <v>87</v>
      </c>
      <c r="C68" s="75" t="s">
        <v>76</v>
      </c>
      <c r="D68" s="81" t="s">
        <v>73</v>
      </c>
      <c r="E68" s="77"/>
      <c r="F68" s="78"/>
      <c r="G68" s="78"/>
      <c r="H68" s="79"/>
      <c r="I68" s="80"/>
      <c r="J68" s="78"/>
      <c r="K68" s="79"/>
      <c r="L68" s="80"/>
      <c r="M68" s="78"/>
      <c r="N68" s="79"/>
    </row>
    <row r="69" spans="2:14" x14ac:dyDescent="0.25">
      <c r="C69" s="92"/>
      <c r="D69" s="98"/>
      <c r="E69" s="84"/>
      <c r="F69" s="85"/>
      <c r="G69" s="85"/>
      <c r="H69" s="37"/>
      <c r="I69" s="82"/>
      <c r="J69" s="85"/>
      <c r="K69" s="86"/>
      <c r="L69" s="82"/>
      <c r="M69" s="85"/>
      <c r="N69" s="86"/>
    </row>
    <row r="70" spans="2:14" s="190" customFormat="1" x14ac:dyDescent="0.25">
      <c r="B70" s="190" t="s">
        <v>87</v>
      </c>
      <c r="C70" s="191" t="s">
        <v>77</v>
      </c>
      <c r="D70" s="192" t="s">
        <v>78</v>
      </c>
      <c r="E70" s="193" t="s">
        <v>16</v>
      </c>
      <c r="F70" s="194">
        <v>150</v>
      </c>
      <c r="G70" s="184">
        <v>5</v>
      </c>
      <c r="H70" s="195">
        <f>ROUND(F70*G70,2)</f>
        <v>750</v>
      </c>
      <c r="I70" s="185">
        <v>170</v>
      </c>
      <c r="J70" s="186">
        <f>+G70</f>
        <v>5</v>
      </c>
      <c r="K70" s="187">
        <f>ROUND(I70*J70,2)</f>
        <v>850</v>
      </c>
      <c r="L70" s="188">
        <f>-F70+I70</f>
        <v>20</v>
      </c>
      <c r="M70" s="184">
        <f>-G70+J70</f>
        <v>0</v>
      </c>
      <c r="N70" s="189">
        <f>-H70+K70</f>
        <v>100</v>
      </c>
    </row>
    <row r="71" spans="2:14" ht="103.2" hidden="1" outlineLevel="1" x14ac:dyDescent="0.25">
      <c r="C71" s="82" t="s">
        <v>8</v>
      </c>
      <c r="D71" s="89" t="s">
        <v>79</v>
      </c>
      <c r="E71" s="84"/>
      <c r="F71" s="85"/>
      <c r="G71" s="85"/>
      <c r="H71" s="37"/>
      <c r="I71" s="82"/>
      <c r="J71" s="85"/>
      <c r="K71" s="86"/>
      <c r="L71" s="82"/>
      <c r="M71" s="85"/>
      <c r="N71" s="86"/>
    </row>
    <row r="72" spans="2:14" collapsed="1" x14ac:dyDescent="0.25">
      <c r="C72" s="82"/>
      <c r="D72" s="83"/>
      <c r="E72" s="84"/>
      <c r="F72" s="85"/>
      <c r="G72" s="85"/>
      <c r="H72" s="37"/>
      <c r="I72" s="82"/>
      <c r="J72" s="85"/>
      <c r="K72" s="86"/>
      <c r="L72" s="82"/>
      <c r="M72" s="85"/>
      <c r="N72" s="86"/>
    </row>
    <row r="73" spans="2:14" x14ac:dyDescent="0.25">
      <c r="C73" s="75" t="s">
        <v>80</v>
      </c>
      <c r="D73" s="76" t="s">
        <v>81</v>
      </c>
      <c r="E73" s="77" t="s">
        <v>8</v>
      </c>
      <c r="F73" s="78"/>
      <c r="G73" s="78"/>
      <c r="H73" s="79"/>
      <c r="I73" s="80"/>
      <c r="J73" s="78"/>
      <c r="K73" s="79"/>
      <c r="L73" s="80"/>
      <c r="M73" s="78"/>
      <c r="N73" s="79"/>
    </row>
    <row r="74" spans="2:14" x14ac:dyDescent="0.25">
      <c r="C74" s="92"/>
      <c r="D74" s="93"/>
      <c r="E74" s="84"/>
      <c r="F74" s="85"/>
      <c r="G74" s="85"/>
      <c r="H74" s="37"/>
      <c r="I74" s="82"/>
      <c r="J74" s="85"/>
      <c r="K74" s="86"/>
      <c r="L74" s="82"/>
      <c r="M74" s="85"/>
      <c r="N74" s="86"/>
    </row>
    <row r="75" spans="2:14" x14ac:dyDescent="0.25">
      <c r="B75" s="1" t="s">
        <v>87</v>
      </c>
      <c r="C75" s="75" t="s">
        <v>82</v>
      </c>
      <c r="D75" s="76" t="s">
        <v>83</v>
      </c>
      <c r="E75" s="77" t="s">
        <v>8</v>
      </c>
      <c r="F75" s="78"/>
      <c r="G75" s="78"/>
      <c r="H75" s="79"/>
      <c r="I75" s="80"/>
      <c r="J75" s="78"/>
      <c r="K75" s="79"/>
      <c r="L75" s="80"/>
      <c r="M75" s="78"/>
      <c r="N75" s="79"/>
    </row>
    <row r="76" spans="2:14" x14ac:dyDescent="0.25">
      <c r="C76" s="92"/>
      <c r="D76" s="93"/>
      <c r="E76" s="84"/>
      <c r="F76" s="85"/>
      <c r="G76" s="85"/>
      <c r="H76" s="37"/>
      <c r="I76" s="82"/>
      <c r="J76" s="85"/>
      <c r="K76" s="86"/>
      <c r="L76" s="82"/>
      <c r="M76" s="85"/>
      <c r="N76" s="86"/>
    </row>
    <row r="77" spans="2:14" s="190" customFormat="1" x14ac:dyDescent="0.25">
      <c r="B77" s="190" t="s">
        <v>87</v>
      </c>
      <c r="C77" s="191" t="s">
        <v>84</v>
      </c>
      <c r="D77" s="192" t="s">
        <v>85</v>
      </c>
      <c r="E77" s="193" t="s">
        <v>16</v>
      </c>
      <c r="F77" s="194">
        <f>150+12.5</f>
        <v>162.5</v>
      </c>
      <c r="G77" s="184">
        <v>5</v>
      </c>
      <c r="H77" s="195">
        <f>ROUND(F77*G77,2)</f>
        <v>812.5</v>
      </c>
      <c r="I77" s="185">
        <f>170+9.5</f>
        <v>179.5</v>
      </c>
      <c r="J77" s="186">
        <f>+G77</f>
        <v>5</v>
      </c>
      <c r="K77" s="187">
        <f>ROUND(I77*J77,2)</f>
        <v>897.5</v>
      </c>
      <c r="L77" s="188">
        <f>-F77+I77</f>
        <v>17</v>
      </c>
      <c r="M77" s="184">
        <f>-G77+J77</f>
        <v>0</v>
      </c>
      <c r="N77" s="189">
        <f>-H77+K77</f>
        <v>85</v>
      </c>
    </row>
    <row r="78" spans="2:14" s="18" customFormat="1" ht="81" hidden="1" customHeight="1" outlineLevel="1" x14ac:dyDescent="0.3">
      <c r="C78" s="109" t="s">
        <v>8</v>
      </c>
      <c r="D78" s="104" t="s">
        <v>86</v>
      </c>
      <c r="E78" s="105" t="s">
        <v>8</v>
      </c>
      <c r="F78" s="110"/>
      <c r="G78" s="110"/>
      <c r="H78" s="37"/>
      <c r="I78" s="109"/>
      <c r="J78" s="110"/>
      <c r="K78" s="111"/>
      <c r="L78" s="109"/>
      <c r="M78" s="110"/>
      <c r="N78" s="111"/>
    </row>
    <row r="79" spans="2:14" ht="14.4" collapsed="1" thickBot="1" x14ac:dyDescent="0.3">
      <c r="C79" s="82"/>
      <c r="D79" s="83"/>
      <c r="E79" s="84"/>
      <c r="F79" s="85"/>
      <c r="G79" s="85"/>
      <c r="H79" s="37"/>
      <c r="I79" s="82"/>
      <c r="J79" s="85"/>
      <c r="K79" s="86"/>
      <c r="L79" s="82"/>
      <c r="M79" s="85"/>
      <c r="N79" s="86"/>
    </row>
    <row r="80" spans="2:14" ht="14.4" thickBot="1" x14ac:dyDescent="0.3">
      <c r="C80" s="212" t="s">
        <v>88</v>
      </c>
      <c r="D80" s="213"/>
      <c r="E80" s="165"/>
      <c r="F80" s="155"/>
      <c r="G80" s="155"/>
      <c r="H80" s="166">
        <f>SUM(H9:H79)</f>
        <v>4149</v>
      </c>
      <c r="I80" s="154"/>
      <c r="J80" s="151"/>
      <c r="K80" s="156">
        <f>SUM(K9:K79)</f>
        <v>4564.75</v>
      </c>
      <c r="L80" s="154"/>
      <c r="M80" s="155"/>
      <c r="N80" s="156">
        <f>SUM(N9:N79)</f>
        <v>415.75</v>
      </c>
    </row>
    <row r="81" spans="1:14" ht="14.4" thickBot="1" x14ac:dyDescent="0.3">
      <c r="B81" s="1" t="s">
        <v>87</v>
      </c>
      <c r="C81" s="212" t="s">
        <v>107</v>
      </c>
      <c r="D81" s="214"/>
      <c r="E81" s="165"/>
      <c r="F81" s="155"/>
      <c r="G81" s="159"/>
      <c r="H81" s="160">
        <f>SUM(H80:H80)</f>
        <v>4149</v>
      </c>
      <c r="I81" s="154"/>
      <c r="J81" s="151"/>
      <c r="K81" s="62">
        <f>SUM(K80:K80)</f>
        <v>4564.75</v>
      </c>
      <c r="L81" s="154"/>
      <c r="M81" s="155"/>
      <c r="N81" s="47">
        <f>SUM(N80:N80)</f>
        <v>415.75</v>
      </c>
    </row>
    <row r="82" spans="1:14" x14ac:dyDescent="0.25">
      <c r="B82" s="1" t="s">
        <v>87</v>
      </c>
      <c r="C82" s="48" t="s">
        <v>90</v>
      </c>
      <c r="D82" s="63" t="s">
        <v>91</v>
      </c>
      <c r="E82" s="66" t="s">
        <v>89</v>
      </c>
      <c r="F82" s="161">
        <v>0</v>
      </c>
      <c r="G82" s="162">
        <f>H81</f>
        <v>4149</v>
      </c>
      <c r="H82" s="37">
        <f>+F82*G82</f>
        <v>0</v>
      </c>
      <c r="I82" s="157">
        <f>F82</f>
        <v>0</v>
      </c>
      <c r="J82" s="158">
        <f>+G82</f>
        <v>4149</v>
      </c>
      <c r="K82" s="153">
        <f>ROUND(I82*J82,2)</f>
        <v>0</v>
      </c>
      <c r="L82" s="157">
        <f t="shared" ref="L82:L84" si="6">-F82+I82</f>
        <v>0</v>
      </c>
      <c r="M82" s="42">
        <f t="shared" ref="M82:N84" si="7">-G82+J82</f>
        <v>0</v>
      </c>
      <c r="N82" s="43">
        <f t="shared" si="7"/>
        <v>0</v>
      </c>
    </row>
    <row r="83" spans="1:14" x14ac:dyDescent="0.25">
      <c r="B83" s="1" t="s">
        <v>87</v>
      </c>
      <c r="C83" s="48" t="s">
        <v>92</v>
      </c>
      <c r="D83" s="63" t="s">
        <v>93</v>
      </c>
      <c r="E83" s="66" t="s">
        <v>89</v>
      </c>
      <c r="F83" s="161">
        <v>0</v>
      </c>
      <c r="G83" s="162">
        <f>H81</f>
        <v>4149</v>
      </c>
      <c r="H83" s="37">
        <f>+F83*G83</f>
        <v>0</v>
      </c>
      <c r="I83" s="157">
        <f>F83</f>
        <v>0</v>
      </c>
      <c r="J83" s="158">
        <f>+G83</f>
        <v>4149</v>
      </c>
      <c r="K83" s="153">
        <f>ROUND(I83*J83,2)</f>
        <v>0</v>
      </c>
      <c r="L83" s="157">
        <f t="shared" si="6"/>
        <v>0</v>
      </c>
      <c r="M83" s="42">
        <f t="shared" si="7"/>
        <v>0</v>
      </c>
      <c r="N83" s="43">
        <f t="shared" si="7"/>
        <v>0</v>
      </c>
    </row>
    <row r="84" spans="1:14" ht="14.4" thickBot="1" x14ac:dyDescent="0.3">
      <c r="B84" s="1" t="s">
        <v>87</v>
      </c>
      <c r="C84" s="141" t="s">
        <v>94</v>
      </c>
      <c r="D84" s="142" t="s">
        <v>95</v>
      </c>
      <c r="E84" s="143" t="s">
        <v>89</v>
      </c>
      <c r="F84" s="163">
        <v>0</v>
      </c>
      <c r="G84" s="164">
        <f>H81</f>
        <v>4149</v>
      </c>
      <c r="H84" s="46">
        <f>+F84*G84</f>
        <v>0</v>
      </c>
      <c r="I84" s="157">
        <f>F84</f>
        <v>0</v>
      </c>
      <c r="J84" s="158">
        <f>+G84</f>
        <v>4149</v>
      </c>
      <c r="K84" s="153">
        <f>ROUND(I84*J84,2)</f>
        <v>0</v>
      </c>
      <c r="L84" s="157">
        <f t="shared" si="6"/>
        <v>0</v>
      </c>
      <c r="M84" s="42">
        <f t="shared" si="7"/>
        <v>0</v>
      </c>
      <c r="N84" s="43">
        <f t="shared" si="7"/>
        <v>0</v>
      </c>
    </row>
    <row r="85" spans="1:14" ht="14.4" thickBot="1" x14ac:dyDescent="0.3">
      <c r="B85" s="1" t="s">
        <v>87</v>
      </c>
      <c r="C85" s="210" t="s">
        <v>96</v>
      </c>
      <c r="D85" s="211"/>
      <c r="E85" s="147"/>
      <c r="F85" s="148"/>
      <c r="G85" s="149"/>
      <c r="H85" s="160">
        <f>SUM(H81:H84)</f>
        <v>4149</v>
      </c>
      <c r="I85" s="150"/>
      <c r="J85" s="151"/>
      <c r="K85" s="62">
        <f>SUM(K81:K84)</f>
        <v>4564.75</v>
      </c>
      <c r="L85" s="150"/>
      <c r="M85" s="152"/>
      <c r="N85" s="65">
        <f>H85-K85</f>
        <v>-415.75</v>
      </c>
    </row>
    <row r="86" spans="1:14" ht="14.4" thickBot="1" x14ac:dyDescent="0.3">
      <c r="C86" s="45"/>
      <c r="D86" s="64"/>
      <c r="E86" s="44"/>
      <c r="F86" s="45"/>
      <c r="G86" s="45"/>
      <c r="H86" s="67"/>
      <c r="I86" s="144"/>
      <c r="J86" s="145"/>
      <c r="K86" s="61"/>
      <c r="L86" s="146"/>
      <c r="M86" s="145"/>
      <c r="N86" s="61"/>
    </row>
    <row r="87" spans="1:14" ht="14.4" x14ac:dyDescent="0.25">
      <c r="B87" s="1" t="s">
        <v>87</v>
      </c>
      <c r="C87" s="206" t="s">
        <v>97</v>
      </c>
      <c r="D87" s="207"/>
      <c r="E87" s="128"/>
      <c r="F87" s="140"/>
      <c r="G87" s="129"/>
      <c r="H87" s="130"/>
      <c r="I87" s="131"/>
      <c r="J87" s="132"/>
      <c r="K87" s="130"/>
      <c r="L87" s="131"/>
      <c r="M87" s="133"/>
      <c r="N87" s="130"/>
    </row>
    <row r="88" spans="1:14" x14ac:dyDescent="0.25">
      <c r="B88" s="1" t="s">
        <v>87</v>
      </c>
      <c r="C88" s="172">
        <v>880010</v>
      </c>
      <c r="D88" s="173" t="s">
        <v>98</v>
      </c>
      <c r="E88" s="174" t="s">
        <v>99</v>
      </c>
      <c r="F88" s="175">
        <v>1</v>
      </c>
      <c r="G88" s="176">
        <v>0</v>
      </c>
      <c r="H88" s="177">
        <f>F88*G88</f>
        <v>0</v>
      </c>
      <c r="I88" s="178">
        <f t="shared" ref="I88:I91" si="8">F88</f>
        <v>1</v>
      </c>
      <c r="J88" s="179">
        <f>G88</f>
        <v>0</v>
      </c>
      <c r="K88" s="180">
        <f>I88*J88</f>
        <v>0</v>
      </c>
      <c r="L88" s="181">
        <f t="shared" ref="L88:N91" si="9">-F88+I88</f>
        <v>0</v>
      </c>
      <c r="M88" s="182">
        <f t="shared" si="9"/>
        <v>0</v>
      </c>
      <c r="N88" s="183">
        <f t="shared" si="9"/>
        <v>0</v>
      </c>
    </row>
    <row r="89" spans="1:14" ht="12.75" customHeight="1" x14ac:dyDescent="0.25">
      <c r="B89" s="1" t="s">
        <v>87</v>
      </c>
      <c r="C89" s="121">
        <v>880020</v>
      </c>
      <c r="D89" s="112" t="s">
        <v>100</v>
      </c>
      <c r="E89" s="84" t="s">
        <v>99</v>
      </c>
      <c r="F89" s="49">
        <v>1</v>
      </c>
      <c r="G89" s="171">
        <v>0</v>
      </c>
      <c r="H89" s="91">
        <f t="shared" ref="H89:H91" si="10">F89*G89</f>
        <v>0</v>
      </c>
      <c r="I89" s="122">
        <f t="shared" si="8"/>
        <v>1</v>
      </c>
      <c r="J89" s="123">
        <f t="shared" ref="J89:J91" si="11">G89</f>
        <v>0</v>
      </c>
      <c r="K89" s="124">
        <f t="shared" ref="K89:K91" si="12">I89*J89</f>
        <v>0</v>
      </c>
      <c r="L89" s="125">
        <f t="shared" si="9"/>
        <v>0</v>
      </c>
      <c r="M89" s="126">
        <f t="shared" si="9"/>
        <v>0</v>
      </c>
      <c r="N89" s="127">
        <f t="shared" si="9"/>
        <v>0</v>
      </c>
    </row>
    <row r="90" spans="1:14" x14ac:dyDescent="0.25">
      <c r="B90" s="1" t="s">
        <v>87</v>
      </c>
      <c r="C90" s="121">
        <v>880030</v>
      </c>
      <c r="D90" s="112"/>
      <c r="E90" s="82"/>
      <c r="F90" s="49"/>
      <c r="G90" s="171"/>
      <c r="H90" s="91">
        <f t="shared" si="10"/>
        <v>0</v>
      </c>
      <c r="I90" s="122">
        <f t="shared" si="8"/>
        <v>0</v>
      </c>
      <c r="J90" s="123">
        <f t="shared" si="11"/>
        <v>0</v>
      </c>
      <c r="K90" s="124">
        <f t="shared" si="12"/>
        <v>0</v>
      </c>
      <c r="L90" s="125">
        <f t="shared" si="9"/>
        <v>0</v>
      </c>
      <c r="M90" s="126">
        <f t="shared" si="9"/>
        <v>0</v>
      </c>
      <c r="N90" s="127">
        <f t="shared" si="9"/>
        <v>0</v>
      </c>
    </row>
    <row r="91" spans="1:14" ht="14.4" thickBot="1" x14ac:dyDescent="0.3">
      <c r="C91" s="121">
        <v>880040</v>
      </c>
      <c r="D91" s="106"/>
      <c r="E91" s="82"/>
      <c r="F91" s="49"/>
      <c r="G91" s="171"/>
      <c r="H91" s="91">
        <f t="shared" si="10"/>
        <v>0</v>
      </c>
      <c r="I91" s="122">
        <f t="shared" si="8"/>
        <v>0</v>
      </c>
      <c r="J91" s="123">
        <f t="shared" si="11"/>
        <v>0</v>
      </c>
      <c r="K91" s="124">
        <f t="shared" si="12"/>
        <v>0</v>
      </c>
      <c r="L91" s="125">
        <f t="shared" si="9"/>
        <v>0</v>
      </c>
      <c r="M91" s="126">
        <f t="shared" si="9"/>
        <v>0</v>
      </c>
      <c r="N91" s="127">
        <f t="shared" si="9"/>
        <v>0</v>
      </c>
    </row>
    <row r="92" spans="1:14" ht="15" thickBot="1" x14ac:dyDescent="0.3">
      <c r="B92" s="1" t="s">
        <v>87</v>
      </c>
      <c r="C92" s="204" t="s">
        <v>101</v>
      </c>
      <c r="D92" s="205"/>
      <c r="E92" s="138"/>
      <c r="F92" s="139"/>
      <c r="G92" s="51">
        <v>0</v>
      </c>
      <c r="H92" s="54">
        <f>SUM(H88:H91)</f>
        <v>0</v>
      </c>
      <c r="I92" s="52"/>
      <c r="J92" s="50"/>
      <c r="K92" s="55">
        <f>SUM(K88:K91)</f>
        <v>0</v>
      </c>
      <c r="L92" s="52"/>
      <c r="M92" s="53"/>
      <c r="N92" s="56">
        <f>K92-H92</f>
        <v>0</v>
      </c>
    </row>
    <row r="93" spans="1:14" x14ac:dyDescent="0.25">
      <c r="C93" s="134"/>
      <c r="D93" s="135"/>
      <c r="E93" s="136"/>
      <c r="F93" s="137"/>
      <c r="G93" s="57"/>
      <c r="H93" s="58"/>
      <c r="I93" s="59"/>
      <c r="J93" s="57"/>
      <c r="K93" s="58"/>
      <c r="L93" s="59"/>
      <c r="M93" s="60"/>
      <c r="N93" s="58"/>
    </row>
    <row r="94" spans="1:14" s="22" customFormat="1" ht="15" thickBot="1" x14ac:dyDescent="0.35">
      <c r="A94" s="20"/>
      <c r="B94" s="21" t="s">
        <v>87</v>
      </c>
      <c r="C94" s="208" t="s">
        <v>102</v>
      </c>
      <c r="D94" s="209"/>
      <c r="E94" s="113"/>
      <c r="F94" s="114"/>
      <c r="G94" s="115">
        <v>0</v>
      </c>
      <c r="H94" s="116">
        <f>H85+H92</f>
        <v>4149</v>
      </c>
      <c r="I94" s="117"/>
      <c r="J94" s="118"/>
      <c r="K94" s="119">
        <f>K85+K92</f>
        <v>4564.75</v>
      </c>
      <c r="L94" s="117"/>
      <c r="M94" s="120"/>
      <c r="N94" s="116">
        <f>K94-H94</f>
        <v>415.75</v>
      </c>
    </row>
    <row r="95" spans="1:14" ht="15.6" x14ac:dyDescent="0.3">
      <c r="D95" s="68"/>
      <c r="H95" s="19"/>
      <c r="I95" s="3"/>
    </row>
    <row r="96" spans="1:14" ht="15.6" x14ac:dyDescent="0.3">
      <c r="D96" s="68"/>
      <c r="H96" s="19"/>
      <c r="I96" s="3"/>
    </row>
  </sheetData>
  <autoFilter ref="B8:N92" xr:uid="{E4977F81-D283-49A5-ACFD-2DCA4EEB6010}"/>
  <mergeCells count="10">
    <mergeCell ref="C94:D94"/>
    <mergeCell ref="C85:D85"/>
    <mergeCell ref="C80:D80"/>
    <mergeCell ref="C81:D81"/>
    <mergeCell ref="C3:D3"/>
    <mergeCell ref="C4:D4"/>
    <mergeCell ref="C5:D5"/>
    <mergeCell ref="C6:D6"/>
    <mergeCell ref="C92:D92"/>
    <mergeCell ref="C87:D87"/>
  </mergeCells>
  <pageMargins left="0.23622047244094491" right="0.23622047244094491" top="0.74803149606299213" bottom="0.74803149606299213" header="0.31496062992125984" footer="0.31496062992125984"/>
  <pageSetup paperSize="9" scale="65"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EAE48907F1C147B78A6D0947A01C02" ma:contentTypeVersion="11" ma:contentTypeDescription="Een nieuw document maken." ma:contentTypeScope="" ma:versionID="5090d048e191fb919e403eb0c2533776">
  <xsd:schema xmlns:xsd="http://www.w3.org/2001/XMLSchema" xmlns:xs="http://www.w3.org/2001/XMLSchema" xmlns:p="http://schemas.microsoft.com/office/2006/metadata/properties" xmlns:ns2="278c3c4d-f426-4f19-87e5-1f9242ca19bd" xmlns:ns3="8ab56919-ce93-4d5d-bbac-4875eb3393e8" xmlns:ns4="1227912e-49e7-43ea-94c0-1c3218cd5060" targetNamespace="http://schemas.microsoft.com/office/2006/metadata/properties" ma:root="true" ma:fieldsID="3009f68f7d7d19af850a96f869d7b733" ns2:_="" ns3:_="" ns4:_="">
    <xsd:import namespace="278c3c4d-f426-4f19-87e5-1f9242ca19bd"/>
    <xsd:import namespace="8ab56919-ce93-4d5d-bbac-4875eb3393e8"/>
    <xsd:import namespace="1227912e-49e7-43ea-94c0-1c3218cd5060"/>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3;#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ab56919-ce93-4d5d-bbac-4875eb3393e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8644abf-ddf3-4079-ab0b-ec60e5cc1f4a}" ma:internalName="TaxCatchAll" ma:showField="CatchAllData" ma:web="8ab56919-ce93-4d5d-bbac-4875eb3393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27912e-49e7-43ea-94c0-1c3218cd5060"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ab56919-ce93-4d5d-bbac-4875eb3393e8">
      <Value>3</Value>
    </TaxCatchAll>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documentManagement>
</p:properties>
</file>

<file path=customXml/itemProps1.xml><?xml version="1.0" encoding="utf-8"?>
<ds:datastoreItem xmlns:ds="http://schemas.openxmlformats.org/officeDocument/2006/customXml" ds:itemID="{D0B0FA40-2E09-4136-B9D2-E0D9063948CB}"/>
</file>

<file path=customXml/itemProps2.xml><?xml version="1.0" encoding="utf-8"?>
<ds:datastoreItem xmlns:ds="http://schemas.openxmlformats.org/officeDocument/2006/customXml" ds:itemID="{7B371977-13C6-4FCF-AEE8-0D094998A83A}">
  <ds:schemaRefs>
    <ds:schemaRef ds:uri="http://schemas.microsoft.com/sharepoint/v3/contenttype/forms"/>
  </ds:schemaRefs>
</ds:datastoreItem>
</file>

<file path=customXml/itemProps3.xml><?xml version="1.0" encoding="utf-8"?>
<ds:datastoreItem xmlns:ds="http://schemas.openxmlformats.org/officeDocument/2006/customXml" ds:itemID="{8C9F368C-2C41-4B66-9B68-545545AB41B7}">
  <ds:schemaRefs>
    <ds:schemaRef ds:uri="http://schemas.microsoft.com/office/2006/metadata/properties"/>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purl.org/dc/dcmitype/"/>
    <ds:schemaRef ds:uri="http://schemas.openxmlformats.org/package/2006/metadata/core-properties"/>
    <ds:schemaRef ds:uri="39a1681a-540d-47a4-9515-6e450ff91081"/>
    <ds:schemaRef ds:uri="8cbe07be-2ead-4716-99af-fc65550395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010-2022_Inschrijvingsstaat</vt:lpstr>
      <vt:lpstr>'010-2022_Inschrijvingsstaat'!Afdrukbereik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 Mom</dc:creator>
  <cp:keywords/>
  <dc:description/>
  <cp:lastModifiedBy>Boy Santi</cp:lastModifiedBy>
  <cp:revision/>
  <cp:lastPrinted>2024-04-24T18:20:17Z</cp:lastPrinted>
  <dcterms:created xsi:type="dcterms:W3CDTF">2022-10-11T09:17:01Z</dcterms:created>
  <dcterms:modified xsi:type="dcterms:W3CDTF">2026-10-27T09:23:48Z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0x0101009DEAE48907F1C147B78A6D0947A01C02</vt:lpwstr>
  </property>
  <property fmtid="{D5CDD505-2E9C-101B-9397-08002B2CF9AE}" pid="3" name="MediaServiceImageTags">
    <vt:lpwstr/>
  </property>
</Properties>
</file>