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brportal.sharepoint.com/sites/AanbestedingFacilitaireDienstverlening/Gedeelde documenten/Drukwerk/Aanbestedingsdocumenten/Definitief/"/>
    </mc:Choice>
  </mc:AlternateContent>
  <xr:revisionPtr revIDLastSave="346" documentId="8_{F9618919-23B4-4B91-B0E9-29BAF3E8F658}" xr6:coauthVersionLast="47" xr6:coauthVersionMax="47" xr10:uidLastSave="{BB7D8909-6400-40C6-ACA8-779C514EBC7D}"/>
  <bookViews>
    <workbookView xWindow="-135" yWindow="-135" windowWidth="29070" windowHeight="15750" activeTab="4" xr2:uid="{00000000-000D-0000-FFFF-FFFF00000000}"/>
  </bookViews>
  <sheets>
    <sheet name="Toelichting" sheetId="1" r:id="rId1"/>
    <sheet name="1. Ondertekening" sheetId="5" r:id="rId2"/>
    <sheet name="2. Totaal" sheetId="4" r:id="rId3"/>
    <sheet name="3. Standaard drukwerk" sheetId="2" r:id="rId4"/>
    <sheet name="3a. Wegingsfactoren" sheetId="6" r:id="rId5"/>
    <sheet name="4. CBR Magazine" sheetId="3" r:id="rId6"/>
  </sheets>
  <definedNames>
    <definedName name="_xlnm._FilterDatabase" localSheetId="3" hidden="1">'3. Standaard drukwerk'!$A$5:$O$26</definedName>
    <definedName name="_xlnm.Print_Titles" localSheetId="3">'3. Standaard drukwerk'!$1:$5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4" l="1"/>
  <c r="F18" i="3"/>
  <c r="E18" i="3"/>
  <c r="C18" i="3"/>
  <c r="M56" i="2"/>
  <c r="O56" i="2" s="1"/>
  <c r="M55" i="2"/>
  <c r="O55" i="2" s="1"/>
  <c r="M54" i="2"/>
  <c r="O54" i="2" s="1"/>
  <c r="M53" i="2"/>
  <c r="O53" i="2" s="1"/>
  <c r="M52" i="2"/>
  <c r="O52" i="2" s="1"/>
  <c r="M51" i="2"/>
  <c r="O51" i="2" s="1"/>
  <c r="M50" i="2"/>
  <c r="O50" i="2" s="1"/>
  <c r="M49" i="2"/>
  <c r="O49" i="2" s="1"/>
  <c r="M48" i="2"/>
  <c r="O48" i="2" s="1"/>
  <c r="M47" i="2"/>
  <c r="O47" i="2" s="1"/>
  <c r="M46" i="2"/>
  <c r="O46" i="2" s="1"/>
  <c r="M45" i="2"/>
  <c r="O45" i="2" s="1"/>
  <c r="M44" i="2"/>
  <c r="O44" i="2" s="1"/>
  <c r="M43" i="2"/>
  <c r="O43" i="2" s="1"/>
  <c r="M40" i="2"/>
  <c r="O40" i="2" s="1"/>
  <c r="M39" i="2"/>
  <c r="O39" i="2" s="1"/>
  <c r="M38" i="2"/>
  <c r="O38" i="2" s="1"/>
  <c r="M37" i="2"/>
  <c r="O37" i="2" s="1"/>
  <c r="M36" i="2"/>
  <c r="O36" i="2" s="1"/>
  <c r="M35" i="2"/>
  <c r="O35" i="2" s="1"/>
  <c r="M34" i="2"/>
  <c r="O34" i="2" s="1"/>
  <c r="M33" i="2"/>
  <c r="O33" i="2" s="1"/>
  <c r="M32" i="2"/>
  <c r="O32" i="2" s="1"/>
  <c r="M31" i="2"/>
  <c r="O31" i="2" s="1"/>
  <c r="M30" i="2"/>
  <c r="O30" i="2" s="1"/>
  <c r="M29" i="2"/>
  <c r="O29" i="2" s="1"/>
  <c r="M28" i="2"/>
  <c r="O28" i="2" s="1"/>
  <c r="M27" i="2"/>
  <c r="O27" i="2" s="1"/>
  <c r="M26" i="2"/>
  <c r="O26" i="2" s="1"/>
  <c r="O25" i="2"/>
  <c r="M25" i="2"/>
  <c r="M24" i="2"/>
  <c r="O24" i="2" s="1"/>
  <c r="M23" i="2"/>
  <c r="O23" i="2" s="1"/>
  <c r="M22" i="2"/>
  <c r="O22" i="2" s="1"/>
  <c r="M21" i="2"/>
  <c r="O21" i="2" s="1"/>
  <c r="M20" i="2"/>
  <c r="O20" i="2" s="1"/>
  <c r="M19" i="2"/>
  <c r="O19" i="2" s="1"/>
  <c r="M18" i="2"/>
  <c r="O18" i="2" s="1"/>
  <c r="M17" i="2"/>
  <c r="O17" i="2" s="1"/>
  <c r="M16" i="2"/>
  <c r="O16" i="2" s="1"/>
  <c r="M15" i="2"/>
  <c r="O15" i="2" s="1"/>
  <c r="M14" i="2"/>
  <c r="O14" i="2" s="1"/>
  <c r="M13" i="2"/>
  <c r="O13" i="2" s="1"/>
  <c r="M12" i="2"/>
  <c r="O12" i="2" s="1"/>
  <c r="M11" i="2"/>
  <c r="O11" i="2" s="1"/>
  <c r="M10" i="2"/>
  <c r="O10" i="2" s="1"/>
  <c r="M9" i="2"/>
  <c r="O9" i="2" s="1"/>
  <c r="M8" i="2"/>
  <c r="O8" i="2" s="1"/>
  <c r="M7" i="2"/>
  <c r="O7" i="2" s="1"/>
  <c r="M6" i="2"/>
  <c r="O6" i="2" s="1"/>
  <c r="O57" i="2" l="1"/>
  <c r="C6" i="4" s="1"/>
  <c r="C9" i="4" s="1"/>
</calcChain>
</file>

<file path=xl/sharedStrings.xml><?xml version="1.0" encoding="utf-8"?>
<sst xmlns="http://schemas.openxmlformats.org/spreadsheetml/2006/main" count="397" uniqueCount="232">
  <si>
    <t>Prijsopgave</t>
  </si>
  <si>
    <t>Vul per product het all-in tarief in euro’s exclusief btw in. De tarieven zijn inclusief alle bijkomende kosten, waaronder productie, afwerking, verpakking, transport en aflevering.</t>
  </si>
  <si>
    <t>Staffels</t>
  </si>
  <si>
    <t>Staffelregel</t>
  </si>
  <si>
    <t>Het tarief voor een hogere staffel mag niet hoger zijn dan het tarief voor de direct voorafgaande staffel.</t>
  </si>
  <si>
    <t>CBR-magazine</t>
  </si>
  <si>
    <t>Voor het CBR-magazine wordt een all-in tarief per editie ingevuld. De fictieve prijs wordt berekend op basis van vier edities per jaar.</t>
  </si>
  <si>
    <t>Indicatieve volumes</t>
  </si>
  <si>
    <t>De vermelde jaarlijkse aantallen zijn indicatief en gebaseerd op de beschikbare scope-informatie. Hieraan kunnen geen rechten worden ontleend. Lege of als onbekend aangeduide aantallen moeten zo nodig worden aangevuld.</t>
  </si>
  <si>
    <t>Fictieve inschrijfprijs</t>
  </si>
  <si>
    <t xml:space="preserve">De fictieve inschrijfprijs wordt automatisch berekend door de opgegeven staffeltarieven per product op te tellen, rekening houdend met de factor. </t>
  </si>
  <si>
    <t>Totaaloverzicht fictieve inschrijfprijs</t>
  </si>
  <si>
    <t>De totale fictieve inschrijfprijs bestaat uit de fictieve inschrijfprijs voor standaard drukwerk en het CBR Magazine.</t>
  </si>
  <si>
    <t>Onderdeel</t>
  </si>
  <si>
    <t>Bronblad</t>
  </si>
  <si>
    <t>Fictieve inschrijfprijs excl. btw (€)</t>
  </si>
  <si>
    <t>Corporate drukwerk</t>
  </si>
  <si>
    <t>Prijzenblad</t>
  </si>
  <si>
    <t>CBR Magazine</t>
  </si>
  <si>
    <t>TOTALE FICTIEVE INSCHRIJFPRIJS</t>
  </si>
  <si>
    <t>Prijzenblad – Standaard drukwerk</t>
  </si>
  <si>
    <t>Vul de gele velden in. Alle tarieven zijn all-in, in euro’s en exclusief btw. Zie tabblad ‘Toelichting’.</t>
  </si>
  <si>
    <t>Product</t>
  </si>
  <si>
    <t>Artikelcode</t>
  </si>
  <si>
    <t>Kernspecificatie</t>
  </si>
  <si>
    <t>Indicatief aantal per jaar</t>
  </si>
  <si>
    <t>Eenheid</t>
  </si>
  <si>
    <t>Tarief bij 1-100 stuks (€)</t>
  </si>
  <si>
    <t>Tarief bij 101-500 stuks (€)</t>
  </si>
  <si>
    <t>Tarief bij 501-1000 stuks (€)</t>
  </si>
  <si>
    <t>Tarief bij 1001-2000 stuks (€)</t>
  </si>
  <si>
    <t>Tarief bij 2001-5000 stuks (€)</t>
  </si>
  <si>
    <t>Tarief bij 5.001-10.000 stuks (€)</t>
  </si>
  <si>
    <t>Totaal fictief per product (€)</t>
  </si>
  <si>
    <t>Factor</t>
  </si>
  <si>
    <t>Gewogen tarief (€)</t>
  </si>
  <si>
    <t>Briefpapier A4</t>
  </si>
  <si>
    <t>corp-403 / ccv-403 / rijges-403 / rijvaar-403 / theor-403</t>
  </si>
  <si>
    <t>A4; 80 g/m² Koninklijk wit of vergelijkbaar; enkelzijdig; PMS cyaan + PMS 151</t>
  </si>
  <si>
    <t>oplage</t>
  </si>
  <si>
    <t>Vervolgpapier A4</t>
  </si>
  <si>
    <t>corp-404</t>
  </si>
  <si>
    <t>A4; 80 g/m² Motiv Premium of vergelijkbaar; enkelzijdig; PMS cyaan + PMS 151</t>
  </si>
  <si>
    <t>EC4 antwoordenvelop Rijschooladministratie</t>
  </si>
  <si>
    <t>corp-794</t>
  </si>
  <si>
    <t>240 × 340 mm; 120 g/m² Berga Superior of gelijkwaardig; tweezijdig, voorzijde aflopend; voorzijde PMS cyaan + PMS 151 + PMS 432; achterzijde PMS 432; binnenzijde PMS 7543</t>
  </si>
  <si>
    <t>C5 vensterenvelop Port Betaald</t>
  </si>
  <si>
    <t>corp-795</t>
  </si>
  <si>
    <t>229 × 162 mm; 80 g/m² Prinsen wit; tweezijdig, voorzijde aflopend; voorzijde PMS cyaan + PMS 151 + PMS 432; achterzijde PMS 432</t>
  </si>
  <si>
    <t>C5 antwoordenvelop RIS</t>
  </si>
  <si>
    <t>corp-796</t>
  </si>
  <si>
    <t>C5; 80 g/m² Berga Superior; tweezijdig, voorzijde aflopend; voorzijde PMS cyaan + PMS 151 + PMS 432; achterzijde PMS 432</t>
  </si>
  <si>
    <t>C5 antwoordenvelop HR</t>
  </si>
  <si>
    <t>corp-797</t>
  </si>
  <si>
    <t>Vensterenvelop C4 Strobord Port Betaald</t>
  </si>
  <si>
    <t>corp-800</t>
  </si>
  <si>
    <t>C4; 120 g/m² Berga Superior; tweezijdig, voorzijde aflopend; voorzijde PMS cyaan + PMS 151 + PMS 432; achterzijde PMS 432; verzwaard onderbord</t>
  </si>
  <si>
    <t>EC4 retourenvelop Postbus 1129</t>
  </si>
  <si>
    <t>corp-895</t>
  </si>
  <si>
    <t>340 × 240 mm; 120 g/m² Koninklijk wit; tweezijdig, voorzijde aflopend; voorzijde PMS cyaan + PMS 151 + PMS 432; achterzijde PMS 432</t>
  </si>
  <si>
    <t>Envelop EC4</t>
  </si>
  <si>
    <t>corp-896</t>
  </si>
  <si>
    <t>340 × 240 mm; 120 g/m² Berga Superior; enkelzijdig, aflopend; PMS cyaan + PMS 151 + PMS 432</t>
  </si>
  <si>
    <t>Envelop C5 drukwerk Port Betaald</t>
  </si>
  <si>
    <t>corp-897</t>
  </si>
  <si>
    <t>Vensterenvelop C5 Port Betaald</t>
  </si>
  <si>
    <t>corp-898</t>
  </si>
  <si>
    <t>C5; 80 g/m² Prinsen wit; tweezijdig, voorzijde aflopend; voorzijde PMS cyaan + PMS 151 + PMS 432; achterzijde PMS 432</t>
  </si>
  <si>
    <t>Venster envelop C4 Port Betaald</t>
  </si>
  <si>
    <t>corp-899</t>
  </si>
  <si>
    <t>229 × 324 mm; 120 g/m² Berga Superior; tweezijdig, voorzijde aflopend; voorzijde PMS cyaan + PMS 151 + PMS 432; achterzijde PMS 432</t>
  </si>
  <si>
    <t>Om envelop Gemeente met venster</t>
  </si>
  <si>
    <t>rijges-858</t>
  </si>
  <si>
    <t>229 × 162 mm; 80 g/m² Prinsen wit; voorzijde aflopend; PMS cyaan + PMS 151</t>
  </si>
  <si>
    <t>Retourenvelop Medisch Beroepsgeheim – Postbus 1062</t>
  </si>
  <si>
    <t>rijges-859</t>
  </si>
  <si>
    <t>215 × 156 mm; 80 g/m² Prinsen wit; tweezijdig, voorzijde aflopend; PMS cyaan + PMS 151 + PMS 432</t>
  </si>
  <si>
    <t>Retourenvelop Medisch Beroepsgeheim – Postbus 3014</t>
  </si>
  <si>
    <t>rijges-861</t>
  </si>
  <si>
    <t>Brochure EMD-kaart</t>
  </si>
  <si>
    <t>rijges-600</t>
  </si>
  <si>
    <t>210 × 297 mm; 250 g/m² Silk MC; tweezijdig full colour; rondom aflopend</t>
  </si>
  <si>
    <t>Brochure cursusboek EMA</t>
  </si>
  <si>
    <t>rijges-603</t>
  </si>
  <si>
    <t>210 × 210 mm, gevouwen A5; 68 pagina’s incl. 4 pagina’s omslag; omslag 300 g/m² eenzijdig gestreken sulfaatkarton; binnenwerk 120 g/m² HVO; full colour</t>
  </si>
  <si>
    <t>Brochure cursusboek LEMA</t>
  </si>
  <si>
    <t>rijges-604</t>
  </si>
  <si>
    <t>210 × 210 mm, gevouwen A5; 28 pagina’s incl. 4 pagina’s omslag; omslag 250 g/m² sulfaatkarton; binnenwerk 100 g/m² Koninklijk wit; full colour</t>
  </si>
  <si>
    <t>Brochure cursusboek EMG</t>
  </si>
  <si>
    <t>rijges-605</t>
  </si>
  <si>
    <t>210 × 210 mm, gevouwen A5; 40 pagina’s incl. 4 pagina’s omslag; omslag 300 g/m² eenzijdig gestreken sulfaatkarton; binnenwerk 120 g/m² Koninklijk wit; full colour</t>
  </si>
  <si>
    <t>Brochure cursusboek EMD</t>
  </si>
  <si>
    <t>rijges-606</t>
  </si>
  <si>
    <t>210 × 210 mm, gevouwen A5; 44 pagina’s incl. 4 pagina’s omslag; omslag 300 g/m² eenzijdig gestreken sulfaatkarton; binnenwerk 120 g/m² Koninklijk wit; full colour</t>
  </si>
  <si>
    <t>Brochure cursusboek LEMG</t>
  </si>
  <si>
    <t>rijges-607</t>
  </si>
  <si>
    <t>210 × 210 mm, gevouwen A5; 52 pagina’s incl. 4 pagina’s omslag; omslag 300 g/m² eenzijdig gestreken sulfaatkarton; binnenwerk 100 g/m² houtvrij offset wit; full colour</t>
  </si>
  <si>
    <t>Overeenkomst tussen CBR en opleider</t>
  </si>
  <si>
    <t>corp-150</t>
  </si>
  <si>
    <t>630 × 297 mm, gevouwen naar A4; 6 pagina’s; 120 g/m²; tweezijdig full colour</t>
  </si>
  <si>
    <t>Toelichting overeenkomst tussen CBR en opleider</t>
  </si>
  <si>
    <t>corp-151</t>
  </si>
  <si>
    <t>420 × 297 mm, gevouwen naar A4; 4 pagina’s; 120 g/m²; tweezijdig full colour</t>
  </si>
  <si>
    <t>Inschrijfformulier opleider overeenkomst</t>
  </si>
  <si>
    <t>corp-152</t>
  </si>
  <si>
    <t>420 × 297 mm, gevouwen naar A4; 4 pagina’s; 120 g/m²; tweezijdig full colour; afscheurperforatie</t>
  </si>
  <si>
    <t>Naamkaartjes / tafelnaambordjes</t>
  </si>
  <si>
    <t>corp-008</t>
  </si>
  <si>
    <t>A4; 250 g/m² Prinsen wit; enkelzijdig full colour; ril-/vouwlijn in het midden</t>
  </si>
  <si>
    <t>Visitekaartjes</t>
  </si>
  <si>
    <t>55 × 85 mm; 300 g/m² wit premium; tweezijdig; 4 varianten; verpakken per 100 stuks</t>
  </si>
  <si>
    <t>With Compliment card</t>
  </si>
  <si>
    <t>corp-002</t>
  </si>
  <si>
    <t>A5; 300 g/m² Koninklijk wit; enkelzijdig; PMS cyaan + PMS 151 + PMS 432</t>
  </si>
  <si>
    <t>Kladpapier TEC's</t>
  </si>
  <si>
    <t>corp-007</t>
  </si>
  <si>
    <t>A6; 90 g/m²; enkelzijdig; PMS cyaan + PMS 151 + PMS 432; blokken van circa 50 vel met zwaar onderbord</t>
  </si>
  <si>
    <t>Notitieblok relatiegeschenken/meetings</t>
  </si>
  <si>
    <t>corp-009</t>
  </si>
  <si>
    <t>Notitieblok onboarding</t>
  </si>
  <si>
    <t>corp-018</t>
  </si>
  <si>
    <t>Flyer/folder Keuring voor het rijbewijs</t>
  </si>
  <si>
    <t>rijges-200</t>
  </si>
  <si>
    <t>297 × 210 mm, gevouwen naar A5; 2 pagina’s; 200 g/m² wit; tweezijdig full colour</t>
  </si>
  <si>
    <t>Flyer/folder Gezondheid wijziging</t>
  </si>
  <si>
    <t>rijges-201</t>
  </si>
  <si>
    <t>Flyer/folder Rijtest druk</t>
  </si>
  <si>
    <t>rijges-202</t>
  </si>
  <si>
    <t>Flyer/folder Rijden met een lichamelijke beperking</t>
  </si>
  <si>
    <t>rijges-203</t>
  </si>
  <si>
    <t>Flyer/folder Melding na examen</t>
  </si>
  <si>
    <t>rijges-924</t>
  </si>
  <si>
    <t>A5; 170 g/m²; tweezijdig full colour</t>
  </si>
  <si>
    <t xml:space="preserve">Invulhulp GV </t>
  </si>
  <si>
    <t>rijges-974</t>
  </si>
  <si>
    <t>rijges-975</t>
  </si>
  <si>
    <t>rijges-976</t>
  </si>
  <si>
    <t>Invulhulp GV</t>
  </si>
  <si>
    <t>rijges-977</t>
  </si>
  <si>
    <t>Locker-sticker code</t>
  </si>
  <si>
    <t>theor-011-0526</t>
  </si>
  <si>
    <t>Locker-sticker sleutel</t>
  </si>
  <si>
    <t>theor-010-0526</t>
  </si>
  <si>
    <t>Kaartje Stel een vraag</t>
  </si>
  <si>
    <t>rijges-125</t>
  </si>
  <si>
    <t>Incidentkaartje</t>
  </si>
  <si>
    <t>rijges-129</t>
  </si>
  <si>
    <t>135 × 100 mm; 250 g/m² wit; full colour</t>
  </si>
  <si>
    <t>Mededelingenkaartje politie</t>
  </si>
  <si>
    <t>rijges-130</t>
  </si>
  <si>
    <t>70 × 115 mm; 300 g/m² gesatineerd; tweezijdig full colour; tweezijdig mat laminaat</t>
  </si>
  <si>
    <t>Melding schadeformulier</t>
  </si>
  <si>
    <t>corp-960</t>
  </si>
  <si>
    <t>Praktijktoets rondvaart</t>
  </si>
  <si>
    <t>ccv-551</t>
  </si>
  <si>
    <t>Beoordelingsformulier schipper open rondvaartboot</t>
  </si>
  <si>
    <t>ccv-558</t>
  </si>
  <si>
    <t>Beoordeling praktijkexamen radar simulator</t>
  </si>
  <si>
    <t>ccv-578</t>
  </si>
  <si>
    <t>Uitslagformulier praktijkexamen schipper</t>
  </si>
  <si>
    <t>ccv-583</t>
  </si>
  <si>
    <t>Fictieve inschrijfprijs Standaard drukwerk (excl. btw)</t>
  </si>
  <si>
    <t>Prijzenblad – CBR Magazine</t>
  </si>
  <si>
    <t>Uitgangspunten op basis van bijlage 14- Scope uitwerking</t>
  </si>
  <si>
    <t>Oplage per editie</t>
  </si>
  <si>
    <t>Aantal edities per jaar</t>
  </si>
  <si>
    <t>Formaat</t>
  </si>
  <si>
    <t>200 x 264 mm</t>
  </si>
  <si>
    <t>Omslag</t>
  </si>
  <si>
    <t>4 pagina’s, 200 grams Nautilus Super White</t>
  </si>
  <si>
    <t>Binnenwerk</t>
  </si>
  <si>
    <t>120 grams papier</t>
  </si>
  <si>
    <t>Bedrukking</t>
  </si>
  <si>
    <t>Full colour</t>
  </si>
  <si>
    <t>Afwerking</t>
  </si>
  <si>
    <t>Geniet met 2 nietjes; omslag rillen</t>
  </si>
  <si>
    <t>Bezorging</t>
  </si>
  <si>
    <t>Circa 2.100 exemplaren huis-aan-huis; restant naar hoofdkantoor</t>
  </si>
  <si>
    <t>Omschrijving</t>
  </si>
  <si>
    <t>Aantal per jaar</t>
  </si>
  <si>
    <t>Prijs per editie excl. btw (€)</t>
  </si>
  <si>
    <t>Aantal edities</t>
  </si>
  <si>
    <t>Totaal fictieve prijs excl. btw (€)</t>
  </si>
  <si>
    <t>per editie</t>
  </si>
  <si>
    <t>Ondertekeningsvel – Prijzenblad Corporate drukwerk</t>
  </si>
  <si>
    <t>Gegevens van de Inschrijver</t>
  </si>
  <si>
    <t>Naam onderneming</t>
  </si>
  <si>
    <t>Statutaire vestigingsplaats</t>
  </si>
  <si>
    <t>Naam rechtsgeldig vertegenwoordiger</t>
  </si>
  <si>
    <t>Functie</t>
  </si>
  <si>
    <t>Adres</t>
  </si>
  <si>
    <t>KvK-nummer</t>
  </si>
  <si>
    <t>E-mailadres</t>
  </si>
  <si>
    <t>Telefoonnummer</t>
  </si>
  <si>
    <t>Verklaring en ondertekening</t>
  </si>
  <si>
    <t>Ondergetekende verklaart dat het bijgevoegde prijzenblad volledig en naar waarheid is ingevuld, dat de opgegeven prijzen in euro’s en exclusief btw zijn vermeld en dat de inschrijving wordt gedaan overeenkomstig de aanbestedingsstukken en de daarin opgenomen voorwaarden.</t>
  </si>
  <si>
    <t>Naam ondertekenaar</t>
  </si>
  <si>
    <t>Plaats</t>
  </si>
  <si>
    <t>Datum</t>
  </si>
  <si>
    <t>Handtekening</t>
  </si>
  <si>
    <t>Let op: ondertekening dient plaats te vinden door een persoon die bevoegd is de Inschrijver rechtsgeldig te vertegenwoordigen. Voeg indien vereist bewijs van vertegenwoordigingsbevoegdheid toe.</t>
  </si>
  <si>
    <t>Prijzenblad – Corporate drukwerk</t>
  </si>
  <si>
    <t xml:space="preserve">De staffels zijn leidend. </t>
  </si>
  <si>
    <t>Vul één all-in prijs per editie in. Neem alle kosten mee, waaronder productie, afwerking, adressering, sealen/labelen  en eventuele overige kosten. Het totaal wordt berekend op basis van 4 edities per jaar.</t>
  </si>
  <si>
    <t xml:space="preserve">Port Betaald voorbereiden en sealen/labelen </t>
  </si>
  <si>
    <t>A4; 80 g/m² etiket, eenzijdig full colour</t>
  </si>
  <si>
    <t>A5-brochure, 8 pagina’s, 90 g/m² wit, tweezijdig full colour</t>
  </si>
  <si>
    <t>70 × 115 mm; 250 g/m² wit; tweezijdig full colour</t>
  </si>
  <si>
    <t>A4; 10 bloks a 10 sets in 2-voud, 56 g/m² per vel, voorzijde PMS 151, PMS 432 en process Cyaan, achterzijde PMS 432</t>
  </si>
  <si>
    <t>A4; blok a 75 vellen, 90 g/m² houtvrij offset wit, voorzijde zwart, PMS 151, PMS 432 en Cyaan</t>
  </si>
  <si>
    <t>A4; blok a 25 sets a 2 vellen, 90 g/m² houtvrij offset wit, full colour, kartonnen achterblad</t>
  </si>
  <si>
    <t>A4; blok a 75 sets a 3 vellen, 90 g/m² houtvrij offset wit, full colour, kartonnen achterblad</t>
  </si>
  <si>
    <t>A4; blok a 75 vellen, 90 g/m² houtvrij offset wit, zwart, Cyaan, PMS 151 en PMS 432, kartonnen achterblad</t>
  </si>
  <si>
    <t>Tarief bij 10.000 stuks en meer (€)</t>
  </si>
  <si>
    <t>A6 105 × 148 mm; omplakt dekvel; dekvel enkelzijdig full colour met mat laminaat; binnenwerk 80 g/m² HVO PMS 151+ cyaan; 35 vel, verlijmd op zwaar onderbord</t>
  </si>
  <si>
    <t>A6 105 × 148 mm; omplakt dekvel; dekvel enkelzijdig full colour met mat laminaat; binnenwerk 90 g/m² in PMS 151 + cyaan; 35 vel, verlijmd op zwaar onderbord</t>
  </si>
  <si>
    <t>X</t>
  </si>
  <si>
    <t>Voorbereiden voor verzending</t>
  </si>
  <si>
    <t>CBR Magazine – productie, afwerking en verzendklaar maken</t>
  </si>
  <si>
    <t>Incidentele bestellingen</t>
  </si>
  <si>
    <t>Wegingsfactoren per product en oplagestaffel</t>
  </si>
  <si>
    <t>Factor 1 = normale weging. Factor 2 = de betreffende staffel telt dubbel mee in het fictieve totaal per product.</t>
  </si>
  <si>
    <t>Bronregel</t>
  </si>
  <si>
    <t>1–100</t>
  </si>
  <si>
    <t>101–500</t>
  </si>
  <si>
    <t>501–1.000</t>
  </si>
  <si>
    <t>1.001–2.000</t>
  </si>
  <si>
    <t>2.001–5.000</t>
  </si>
  <si>
    <t>5.001–10.000</t>
  </si>
  <si>
    <t>10.000+</t>
  </si>
  <si>
    <t>Wegingsfactoren (staffels)</t>
  </si>
  <si>
    <t>Per product en per oplagestaffel is op het tabblad ‘Wegingsfactoren’ een factor ingesteld. Factor 1 telt normaal mee; factor 2 telt dubbel mee in het totaal fictief per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</si>
</sst>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 #,##0.00"/>
    <numFmt numFmtId="165" formatCode="&quot;€&quot;\ #,##0.00"/>
    <numFmt numFmtId="166" formatCode="0.0\x"/>
  </numFmts>
  <fonts count="20" x14ac:knownFonts="1">
    <font>
      <sz val="11"/>
      <color theme="1"/>
      <name val="Calibri"/>
      <family val="2"/>
      <scheme val="minor"/>
    </font>
    <font>
      <b/>
      <sz val="16"/>
      <color rgb="FFFFFFFF"/>
      <name val="Arial"/>
      <family val="2"/>
    </font>
    <font>
      <b/>
      <sz val="11"/>
      <color rgb="FF17365D"/>
      <name val="Calibri"/>
      <family val="2"/>
    </font>
    <font>
      <i/>
      <sz val="11"/>
      <color rgb="FF17365D"/>
      <name val="Calibri"/>
      <family val="2"/>
    </font>
    <font>
      <b/>
      <sz val="11"/>
      <color rgb="FFFFFFFF"/>
      <name val="Calibri"/>
      <family val="2"/>
    </font>
    <font>
      <b/>
      <sz val="15"/>
      <color rgb="FFFFFFFF"/>
      <name val="Calibri"/>
      <family val="2"/>
    </font>
    <font>
      <b/>
      <sz val="11"/>
      <name val="Calibri"/>
      <family val="2"/>
    </font>
    <font>
      <b/>
      <sz val="11"/>
      <name val="Calibri"/>
      <family val="2"/>
    </font>
    <font>
      <b/>
      <sz val="11"/>
      <color rgb="FFFFFFFF"/>
      <name val="Calibri"/>
      <family val="2"/>
    </font>
    <font>
      <b/>
      <sz val="12"/>
      <name val="Calibri"/>
      <family val="2"/>
    </font>
    <font>
      <b/>
      <sz val="14"/>
      <color theme="0"/>
      <name val="Calibri"/>
      <family val="2"/>
      <scheme val="minor"/>
    </font>
    <font>
      <sz val="14"/>
      <color theme="1"/>
      <name val="Calibri"/>
      <family val="2"/>
      <scheme val="minor"/>
    </font>
    <font>
      <b/>
      <sz val="14"/>
      <color rgb="FFFF0000"/>
      <name val="Calibri"/>
      <family val="2"/>
      <scheme val="minor"/>
    </font>
    <font>
      <sz val="14"/>
      <color rgb="FFFF0000"/>
      <name val="Calibri"/>
      <family val="2"/>
      <scheme val="minor"/>
    </font>
    <font>
      <b/>
      <sz val="11"/>
      <color theme="0"/>
      <name val="Calibri"/>
      <family val="2"/>
      <scheme val="minor"/>
    </font>
    <font>
      <b/>
      <sz val="12"/>
      <color theme="1"/>
      <name val="Calibri"/>
      <family val="2"/>
      <scheme val="minor"/>
    </font>
    <font>
      <b/>
      <sz val="11"/>
      <color rgb="FFFFFFFF"/>
      <name val="Calibri"/>
      <family val="2"/>
      <scheme val="minor"/>
    </font>
    <font>
      <b/>
      <sz val="16"/>
      <color rgb="FFFFFFFF"/>
      <name val="Calibri"/>
      <family val="2"/>
      <scheme val="minor"/>
    </font>
    <font>
      <sz val="11"/>
      <color rgb="FF17365D"/>
      <name val="Calibri"/>
      <family val="2"/>
      <scheme val="minor"/>
    </font>
    <font>
      <b/>
      <sz val="11"/>
      <color theme="1"/>
      <name val="Calibri"/>
      <family val="2"/>
      <scheme val="minor"/>
    </font>
  </fonts>
  <fills count="16">
    <fill>
      <patternFill patternType="none"/>
    </fill>
    <fill>
      <patternFill patternType="gray125"/>
    </fill>
    <fill>
      <patternFill patternType="solid">
        <fgColor rgb="FF17365D"/>
      </patternFill>
    </fill>
    <fill>
      <patternFill patternType="solid">
        <fgColor rgb="FFD9EAF7"/>
      </patternFill>
    </fill>
    <fill>
      <patternFill patternType="solid">
        <fgColor rgb="FFFFF2CC"/>
      </patternFill>
    </fill>
    <fill>
      <patternFill patternType="solid">
        <fgColor rgb="FFE7E6E6"/>
      </patternFill>
    </fill>
    <fill>
      <patternFill patternType="solid">
        <fgColor rgb="FF1F4E78"/>
      </patternFill>
    </fill>
    <fill>
      <patternFill patternType="solid">
        <fgColor rgb="FFE2F0D9"/>
      </patternFill>
    </fill>
    <fill>
      <patternFill patternType="solid">
        <fgColor rgb="FFFFFF00"/>
        <bgColor indexed="64"/>
      </patternFill>
    </fill>
    <fill>
      <patternFill patternType="solid">
        <fgColor theme="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rgb="FF17365D"/>
        <bgColor indexed="64"/>
      </patternFill>
    </fill>
    <fill>
      <patternFill patternType="solid">
        <fgColor rgb="FFD9EAF7"/>
        <bgColor indexed="64"/>
      </patternFill>
    </fill>
    <fill>
      <patternFill patternType="solid">
        <fgColor rgb="FF4472C4"/>
        <bgColor indexed="64"/>
      </patternFill>
    </fill>
    <fill>
      <patternFill patternType="solid">
        <fgColor theme="9" tint="0.79998168889431442"/>
        <bgColor indexed="64"/>
      </patternFill>
    </fill>
  </fills>
  <borders count="16">
    <border>
      <left/>
      <right/>
      <top/>
      <bottom/>
      <diagonal/>
    </border>
    <border>
      <left/>
      <right/>
      <top/>
      <bottom style="thin">
        <color rgb="FFB7C9D6"/>
      </bottom>
      <diagonal/>
    </border>
    <border>
      <left/>
      <right/>
      <top style="medium">
        <color rgb="FF17365D"/>
      </top>
      <bottom style="medium">
        <color rgb="FF17365D"/>
      </bottom>
      <diagonal/>
    </border>
    <border>
      <left/>
      <right/>
      <top style="thin">
        <color rgb="FFB7C9D6"/>
      </top>
      <bottom style="thin">
        <color rgb="FFB7C9D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85">
    <xf numFmtId="0" fontId="0" fillId="0" borderId="0" xfId="0"/>
    <xf numFmtId="0" fontId="0" fillId="0" borderId="1" xfId="0" applyBorder="1" applyAlignment="1">
      <alignment vertical="top" wrapText="1"/>
    </xf>
    <xf numFmtId="0" fontId="4" fillId="2" borderId="2" xfId="0" applyFont="1" applyFill="1" applyBorder="1" applyAlignment="1">
      <alignment horizontal="center" vertical="center" wrapText="1"/>
    </xf>
    <xf numFmtId="164" fontId="0" fillId="5" borderId="1" xfId="0" applyNumberFormat="1" applyFill="1" applyBorder="1" applyAlignment="1">
      <alignment vertical="top" wrapText="1"/>
    </xf>
    <xf numFmtId="0" fontId="6" fillId="3" borderId="1" xfId="0" applyFont="1" applyFill="1" applyBorder="1"/>
    <xf numFmtId="0" fontId="6" fillId="3" borderId="1" xfId="0" applyFont="1" applyFill="1" applyBorder="1" applyAlignment="1">
      <alignment vertical="center" wrapText="1"/>
    </xf>
    <xf numFmtId="3" fontId="0" fillId="0" borderId="1" xfId="0" applyNumberFormat="1" applyBorder="1" applyAlignment="1">
      <alignment vertical="top" wrapText="1"/>
    </xf>
    <xf numFmtId="164" fontId="0" fillId="0" borderId="1" xfId="0" applyNumberFormat="1" applyBorder="1" applyAlignment="1">
      <alignment vertical="top" wrapText="1"/>
    </xf>
    <xf numFmtId="0" fontId="8" fillId="2" borderId="2" xfId="0" applyFont="1" applyFill="1" applyBorder="1" applyAlignment="1">
      <alignment horizontal="center" vertical="center" wrapText="1"/>
    </xf>
    <xf numFmtId="0" fontId="0" fillId="9" borderId="1" xfId="0" applyFill="1" applyBorder="1" applyAlignment="1">
      <alignment vertical="top" wrapText="1"/>
    </xf>
    <xf numFmtId="0" fontId="9" fillId="7" borderId="1" xfId="0" applyFont="1" applyFill="1" applyBorder="1" applyAlignment="1">
      <alignment vertical="top" wrapText="1"/>
    </xf>
    <xf numFmtId="164" fontId="9" fillId="7" borderId="1" xfId="0" applyNumberFormat="1" applyFont="1" applyFill="1" applyBorder="1" applyAlignment="1">
      <alignment vertical="top" wrapText="1"/>
    </xf>
    <xf numFmtId="0" fontId="0" fillId="9" borderId="0" xfId="0" applyFill="1"/>
    <xf numFmtId="0" fontId="0" fillId="0" borderId="0" xfId="0" applyAlignment="1">
      <alignment wrapText="1"/>
    </xf>
    <xf numFmtId="1" fontId="0" fillId="9" borderId="1" xfId="0" applyNumberFormat="1" applyFill="1" applyBorder="1" applyAlignment="1">
      <alignment horizontal="left" vertical="top" wrapText="1"/>
    </xf>
    <xf numFmtId="1" fontId="0" fillId="0" borderId="1" xfId="0" applyNumberFormat="1" applyBorder="1" applyAlignment="1">
      <alignment horizontal="left" vertical="top" wrapText="1"/>
    </xf>
    <xf numFmtId="165" fontId="0" fillId="9" borderId="1" xfId="0" applyNumberFormat="1" applyFill="1" applyBorder="1" applyAlignment="1">
      <alignment vertical="top" wrapText="1"/>
    </xf>
    <xf numFmtId="164" fontId="0" fillId="9" borderId="1" xfId="0" applyNumberFormat="1" applyFill="1" applyBorder="1" applyAlignment="1">
      <alignment vertical="top" wrapText="1"/>
    </xf>
    <xf numFmtId="1" fontId="0" fillId="4" borderId="1" xfId="0" applyNumberFormat="1" applyFill="1" applyBorder="1" applyAlignment="1">
      <alignment vertical="top" wrapText="1"/>
    </xf>
    <xf numFmtId="0" fontId="6" fillId="0" borderId="0" xfId="0" applyFont="1"/>
    <xf numFmtId="0" fontId="2" fillId="3" borderId="4" xfId="0" applyFont="1" applyFill="1" applyBorder="1"/>
    <xf numFmtId="0" fontId="0" fillId="0" borderId="8" xfId="0" applyBorder="1"/>
    <xf numFmtId="0" fontId="0" fillId="0" borderId="10" xfId="0" applyBorder="1"/>
    <xf numFmtId="0" fontId="0" fillId="0" borderId="11" xfId="0" applyBorder="1"/>
    <xf numFmtId="0" fontId="0" fillId="0" borderId="9" xfId="0" applyBorder="1"/>
    <xf numFmtId="0" fontId="0" fillId="0" borderId="12" xfId="0" applyBorder="1"/>
    <xf numFmtId="0" fontId="0" fillId="0" borderId="13" xfId="0" applyBorder="1"/>
    <xf numFmtId="0" fontId="0" fillId="0" borderId="14" xfId="0" applyBorder="1"/>
    <xf numFmtId="0" fontId="0" fillId="0" borderId="15" xfId="0" applyBorder="1"/>
    <xf numFmtId="0" fontId="12" fillId="9" borderId="9" xfId="0" applyFont="1" applyFill="1" applyBorder="1" applyAlignment="1">
      <alignment horizontal="left"/>
    </xf>
    <xf numFmtId="0" fontId="13" fillId="9" borderId="12" xfId="0" applyFont="1" applyFill="1" applyBorder="1" applyAlignment="1">
      <alignment horizontal="left"/>
    </xf>
    <xf numFmtId="0" fontId="13" fillId="9" borderId="9" xfId="0" applyFont="1" applyFill="1" applyBorder="1" applyAlignment="1">
      <alignment horizontal="left"/>
    </xf>
    <xf numFmtId="0" fontId="0" fillId="9" borderId="9" xfId="0" applyFill="1" applyBorder="1"/>
    <xf numFmtId="0" fontId="0" fillId="9" borderId="15" xfId="0" applyFill="1" applyBorder="1"/>
    <xf numFmtId="44" fontId="0" fillId="4" borderId="1" xfId="0" applyNumberFormat="1" applyFill="1" applyBorder="1" applyAlignment="1">
      <alignment horizontal="center" vertical="top" wrapText="1"/>
    </xf>
    <xf numFmtId="44" fontId="0" fillId="4" borderId="1" xfId="0" applyNumberFormat="1" applyFill="1" applyBorder="1" applyAlignment="1">
      <alignment vertical="top" wrapText="1"/>
    </xf>
    <xf numFmtId="44" fontId="0" fillId="4" borderId="0" xfId="0" applyNumberFormat="1" applyFill="1" applyAlignment="1">
      <alignment vertical="top" wrapText="1"/>
    </xf>
    <xf numFmtId="164" fontId="0" fillId="9" borderId="1" xfId="0" applyNumberFormat="1" applyFill="1" applyBorder="1" applyAlignment="1">
      <alignment horizontal="center" vertical="top" wrapText="1"/>
    </xf>
    <xf numFmtId="0" fontId="0" fillId="11" borderId="2" xfId="0" applyFill="1" applyBorder="1"/>
    <xf numFmtId="164" fontId="4" fillId="11" borderId="2" xfId="0" applyNumberFormat="1" applyFont="1" applyFill="1" applyBorder="1"/>
    <xf numFmtId="0" fontId="0" fillId="11" borderId="0" xfId="0" applyFill="1"/>
    <xf numFmtId="164" fontId="14" fillId="11" borderId="2" xfId="0" applyNumberFormat="1" applyFont="1" applyFill="1" applyBorder="1"/>
    <xf numFmtId="1" fontId="0" fillId="9" borderId="1" xfId="0" applyNumberFormat="1" applyFill="1" applyBorder="1" applyAlignment="1">
      <alignment vertical="top" wrapText="1"/>
    </xf>
    <xf numFmtId="0" fontId="3" fillId="0" borderId="0" xfId="0" applyFont="1" applyAlignment="1">
      <alignment vertical="center" wrapText="1"/>
    </xf>
    <xf numFmtId="0" fontId="0" fillId="0" borderId="0" xfId="0"/>
    <xf numFmtId="0" fontId="1" fillId="2" borderId="0" xfId="0" applyFont="1" applyFill="1" applyAlignment="1">
      <alignment vertical="center"/>
    </xf>
    <xf numFmtId="0" fontId="4" fillId="11" borderId="2" xfId="0" applyFont="1" applyFill="1" applyBorder="1"/>
    <xf numFmtId="0" fontId="0" fillId="11" borderId="2" xfId="0" applyFill="1" applyBorder="1"/>
    <xf numFmtId="0" fontId="10" fillId="10" borderId="3" xfId="0" applyFont="1" applyFill="1" applyBorder="1" applyAlignment="1">
      <alignment horizontal="left" vertical="top"/>
    </xf>
    <xf numFmtId="0" fontId="11" fillId="10" borderId="3" xfId="0" applyFont="1" applyFill="1" applyBorder="1" applyAlignment="1">
      <alignment horizontal="left" vertical="top"/>
    </xf>
    <xf numFmtId="0" fontId="15" fillId="0" borderId="0" xfId="0" applyFont="1" applyAlignment="1">
      <alignment wrapText="1"/>
    </xf>
    <xf numFmtId="0" fontId="0" fillId="0" borderId="4" xfId="0" applyBorder="1" applyAlignment="1">
      <alignment vertical="top" wrapText="1"/>
    </xf>
    <xf numFmtId="0" fontId="0" fillId="0" borderId="4" xfId="0" applyBorder="1"/>
    <xf numFmtId="0" fontId="0" fillId="9" borderId="4" xfId="0" applyFill="1" applyBorder="1" applyAlignment="1">
      <alignment vertical="top" wrapText="1"/>
    </xf>
    <xf numFmtId="0" fontId="0" fillId="9" borderId="4" xfId="0" applyFill="1" applyBorder="1"/>
    <xf numFmtId="0" fontId="0" fillId="0" borderId="4" xfId="0" applyBorder="1" applyAlignment="1">
      <alignment vertical="center"/>
    </xf>
    <xf numFmtId="0" fontId="5" fillId="6" borderId="0" xfId="0" applyFont="1" applyFill="1" applyAlignment="1">
      <alignment vertical="center"/>
    </xf>
    <xf numFmtId="0" fontId="6" fillId="3" borderId="0" xfId="0" applyFont="1" applyFill="1"/>
    <xf numFmtId="0" fontId="0" fillId="4" borderId="0" xfId="0" applyFill="1" applyAlignment="1">
      <alignment vertical="top"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vertical="top" wrapText="1"/>
    </xf>
    <xf numFmtId="0" fontId="0" fillId="9" borderId="0" xfId="0" applyFill="1" applyAlignment="1">
      <alignment vertical="top" wrapText="1"/>
    </xf>
    <xf numFmtId="0" fontId="0" fillId="9" borderId="0" xfId="0" applyFill="1"/>
    <xf numFmtId="0" fontId="0" fillId="0" borderId="1" xfId="0" applyBorder="1" applyAlignment="1">
      <alignment vertical="top" wrapText="1"/>
    </xf>
    <xf numFmtId="0" fontId="0" fillId="0" borderId="1" xfId="0" applyBorder="1"/>
    <xf numFmtId="0" fontId="7" fillId="7" borderId="0" xfId="0" applyFont="1" applyFill="1"/>
    <xf numFmtId="0" fontId="0" fillId="0" borderId="1" xfId="0" applyBorder="1" applyAlignment="1">
      <alignment horizontal="left" vertical="top" wrapText="1"/>
    </xf>
    <xf numFmtId="0" fontId="0" fillId="0" borderId="1" xfId="0" applyBorder="1" applyAlignment="1">
      <alignment horizontal="left"/>
    </xf>
    <xf numFmtId="0" fontId="6" fillId="7" borderId="0" xfId="0" applyFont="1" applyFill="1"/>
    <xf numFmtId="0" fontId="0" fillId="8" borderId="0" xfId="0" applyFill="1" applyAlignment="1">
      <alignment vertical="top" wrapText="1"/>
    </xf>
    <xf numFmtId="0" fontId="0" fillId="8" borderId="0" xfId="0" applyFill="1"/>
    <xf numFmtId="0" fontId="0" fillId="9" borderId="1" xfId="0" applyFill="1" applyBorder="1" applyAlignment="1">
      <alignment vertical="top" wrapText="1"/>
    </xf>
    <xf numFmtId="0" fontId="0" fillId="9" borderId="1" xfId="0" applyFill="1" applyBorder="1"/>
    <xf numFmtId="0" fontId="17" fillId="12" borderId="0" xfId="0" applyFont="1" applyFill="1"/>
    <xf numFmtId="0" fontId="18" fillId="13" borderId="0" xfId="0" applyFont="1" applyFill="1"/>
    <xf numFmtId="0" fontId="16" fillId="14" borderId="0" xfId="0" applyFont="1" applyFill="1" applyAlignment="1">
      <alignment wrapText="1"/>
    </xf>
    <xf numFmtId="166" fontId="0" fillId="0" borderId="0" xfId="0" applyNumberFormat="1" applyAlignment="1">
      <alignment horizontal="center"/>
    </xf>
    <xf numFmtId="166" fontId="19" fillId="15" borderId="0" xfId="0" applyNumberFormat="1" applyFont="1" applyFill="1" applyAlignment="1">
      <alignment horizontal="center"/>
    </xf>
    <xf numFmtId="164" fontId="0" fillId="0" borderId="0" xfId="0" applyNumberFormat="1"/>
    <xf numFmtId="0" fontId="2" fillId="13" borderId="4" xfId="0" applyFont="1" applyFill="1" applyBorder="1"/>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showGridLines="0" workbookViewId="0">
      <pane ySplit="2" topLeftCell="A3" activePane="bottomLeft" state="frozen"/>
      <selection pane="bottomLeft" activeCell="C14" sqref="C14"/>
    </sheetView>
  </sheetViews>
  <sheetFormatPr defaultRowHeight="14.4" x14ac:dyDescent="0.3"/>
  <cols>
    <col min="1" max="1" width="24" customWidth="1"/>
    <col min="2" max="4" width="27" customWidth="1"/>
  </cols>
  <sheetData>
    <row r="1" spans="1:4" ht="30" customHeight="1" x14ac:dyDescent="0.3">
      <c r="A1" s="45" t="s">
        <v>201</v>
      </c>
      <c r="B1" s="44"/>
      <c r="C1" s="44"/>
      <c r="D1" s="44"/>
    </row>
    <row r="3" spans="1:4" ht="48" customHeight="1" x14ac:dyDescent="0.3">
      <c r="A3" s="20" t="s">
        <v>0</v>
      </c>
      <c r="B3" s="51" t="s">
        <v>1</v>
      </c>
      <c r="C3" s="52"/>
      <c r="D3" s="52"/>
    </row>
    <row r="4" spans="1:4" ht="48" customHeight="1" x14ac:dyDescent="0.3">
      <c r="A4" s="20" t="s">
        <v>2</v>
      </c>
      <c r="B4" s="51" t="s">
        <v>202</v>
      </c>
      <c r="C4" s="52"/>
      <c r="D4" s="52"/>
    </row>
    <row r="5" spans="1:4" ht="48" customHeight="1" x14ac:dyDescent="0.3">
      <c r="A5" s="20" t="s">
        <v>3</v>
      </c>
      <c r="B5" s="51" t="s">
        <v>4</v>
      </c>
      <c r="C5" s="52"/>
      <c r="D5" s="52"/>
    </row>
    <row r="6" spans="1:4" ht="36" customHeight="1" x14ac:dyDescent="0.3">
      <c r="A6" s="20" t="s">
        <v>5</v>
      </c>
      <c r="B6" s="51" t="s">
        <v>6</v>
      </c>
      <c r="C6" s="52"/>
      <c r="D6" s="52"/>
    </row>
    <row r="7" spans="1:4" ht="48" customHeight="1" x14ac:dyDescent="0.3">
      <c r="A7" s="20" t="s">
        <v>7</v>
      </c>
      <c r="B7" s="51" t="s">
        <v>8</v>
      </c>
      <c r="C7" s="52"/>
      <c r="D7" s="52"/>
    </row>
    <row r="8" spans="1:4" ht="48" customHeight="1" x14ac:dyDescent="0.3">
      <c r="A8" s="20" t="s">
        <v>9</v>
      </c>
      <c r="B8" s="53" t="s">
        <v>10</v>
      </c>
      <c r="C8" s="54"/>
      <c r="D8" s="54"/>
    </row>
    <row r="9" spans="1:4" ht="31.2" customHeight="1" x14ac:dyDescent="0.3">
      <c r="A9" s="81" t="s">
        <v>230</v>
      </c>
      <c r="B9" s="82" t="s">
        <v>231</v>
      </c>
      <c r="C9" s="83"/>
      <c r="D9" s="84"/>
    </row>
  </sheetData>
  <mergeCells count="8">
    <mergeCell ref="B9:D9"/>
    <mergeCell ref="A1:D1"/>
    <mergeCell ref="B4:D4"/>
    <mergeCell ref="B7:D7"/>
    <mergeCell ref="B3:D3"/>
    <mergeCell ref="B8:D8"/>
    <mergeCell ref="B6:D6"/>
    <mergeCell ref="B5:D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FFFAE-5850-4DB3-8E23-C7FA29EFA30F}">
  <dimension ref="A1:F27"/>
  <sheetViews>
    <sheetView showGridLines="0" topLeftCell="A7" workbookViewId="0">
      <selection activeCell="B16" sqref="B16"/>
    </sheetView>
  </sheetViews>
  <sheetFormatPr defaultRowHeight="14.4" x14ac:dyDescent="0.3"/>
  <cols>
    <col min="1" max="1" width="41.33203125" customWidth="1"/>
    <col min="2" max="2" width="20" customWidth="1"/>
    <col min="3" max="6" width="18" customWidth="1"/>
  </cols>
  <sheetData>
    <row r="1" spans="1:6" ht="19.8" x14ac:dyDescent="0.3">
      <c r="A1" s="56" t="s">
        <v>184</v>
      </c>
      <c r="B1" s="44"/>
      <c r="C1" s="44"/>
      <c r="D1" s="44"/>
      <c r="E1" s="44"/>
      <c r="F1" s="44"/>
    </row>
    <row r="3" spans="1:6" x14ac:dyDescent="0.3">
      <c r="A3" s="57" t="s">
        <v>185</v>
      </c>
      <c r="B3" s="44"/>
      <c r="C3" s="44"/>
      <c r="D3" s="44"/>
      <c r="E3" s="44"/>
      <c r="F3" s="44"/>
    </row>
    <row r="4" spans="1:6" ht="24" customHeight="1" x14ac:dyDescent="0.3">
      <c r="A4" s="19" t="s">
        <v>186</v>
      </c>
      <c r="B4" s="55"/>
      <c r="C4" s="52"/>
      <c r="D4" s="52"/>
      <c r="E4" s="52"/>
      <c r="F4" s="52"/>
    </row>
    <row r="5" spans="1:6" ht="24" customHeight="1" x14ac:dyDescent="0.3">
      <c r="A5" s="19" t="s">
        <v>187</v>
      </c>
      <c r="B5" s="55"/>
      <c r="C5" s="52"/>
      <c r="D5" s="52"/>
      <c r="E5" s="52"/>
      <c r="F5" s="52"/>
    </row>
    <row r="6" spans="1:6" ht="24" customHeight="1" x14ac:dyDescent="0.3">
      <c r="A6" s="19" t="s">
        <v>188</v>
      </c>
      <c r="B6" s="55"/>
      <c r="C6" s="52"/>
      <c r="D6" s="52"/>
      <c r="E6" s="52"/>
      <c r="F6" s="52"/>
    </row>
    <row r="7" spans="1:6" ht="24" customHeight="1" x14ac:dyDescent="0.3">
      <c r="A7" s="19" t="s">
        <v>189</v>
      </c>
      <c r="B7" s="55"/>
      <c r="C7" s="52"/>
      <c r="D7" s="52"/>
      <c r="E7" s="52"/>
      <c r="F7" s="52"/>
    </row>
    <row r="8" spans="1:6" ht="24" customHeight="1" x14ac:dyDescent="0.3">
      <c r="A8" s="19" t="s">
        <v>190</v>
      </c>
      <c r="B8" s="55"/>
      <c r="C8" s="52"/>
      <c r="D8" s="52"/>
      <c r="E8" s="52"/>
      <c r="F8" s="52"/>
    </row>
    <row r="9" spans="1:6" ht="24" customHeight="1" x14ac:dyDescent="0.3">
      <c r="A9" s="19" t="s">
        <v>191</v>
      </c>
      <c r="B9" s="55"/>
      <c r="C9" s="52"/>
      <c r="D9" s="52"/>
      <c r="E9" s="52"/>
      <c r="F9" s="52"/>
    </row>
    <row r="10" spans="1:6" ht="24" customHeight="1" x14ac:dyDescent="0.3">
      <c r="A10" s="19" t="s">
        <v>192</v>
      </c>
      <c r="B10" s="55"/>
      <c r="C10" s="52"/>
      <c r="D10" s="52"/>
      <c r="E10" s="52"/>
      <c r="F10" s="52"/>
    </row>
    <row r="11" spans="1:6" ht="24" customHeight="1" x14ac:dyDescent="0.3">
      <c r="A11" s="19" t="s">
        <v>193</v>
      </c>
      <c r="B11" s="55"/>
      <c r="C11" s="52"/>
      <c r="D11" s="52"/>
      <c r="E11" s="52"/>
      <c r="F11" s="52"/>
    </row>
    <row r="13" spans="1:6" x14ac:dyDescent="0.3">
      <c r="A13" s="57" t="s">
        <v>194</v>
      </c>
      <c r="B13" s="44"/>
      <c r="C13" s="44"/>
      <c r="D13" s="44"/>
      <c r="E13" s="44"/>
      <c r="F13" s="44"/>
    </row>
    <row r="14" spans="1:6" ht="32.1" customHeight="1" x14ac:dyDescent="0.3">
      <c r="A14" s="62" t="s">
        <v>195</v>
      </c>
      <c r="B14" s="44"/>
      <c r="C14" s="44"/>
      <c r="D14" s="44"/>
      <c r="E14" s="44"/>
      <c r="F14" s="44"/>
    </row>
    <row r="15" spans="1:6" ht="21.9" customHeight="1" x14ac:dyDescent="0.3">
      <c r="A15" s="44"/>
      <c r="B15" s="44"/>
      <c r="C15" s="44"/>
      <c r="D15" s="44"/>
      <c r="E15" s="44"/>
      <c r="F15" s="44"/>
    </row>
    <row r="17" spans="1:6" ht="24.9" customHeight="1" x14ac:dyDescent="0.3">
      <c r="A17" s="19" t="s">
        <v>196</v>
      </c>
      <c r="B17" s="52"/>
      <c r="C17" s="52"/>
      <c r="D17" s="52"/>
      <c r="E17" s="52"/>
      <c r="F17" s="52"/>
    </row>
    <row r="18" spans="1:6" ht="24.9" customHeight="1" x14ac:dyDescent="0.3">
      <c r="A18" s="19" t="s">
        <v>189</v>
      </c>
      <c r="B18" s="52"/>
      <c r="C18" s="52"/>
      <c r="D18" s="52"/>
      <c r="E18" s="52"/>
      <c r="F18" s="52"/>
    </row>
    <row r="19" spans="1:6" ht="24.9" customHeight="1" x14ac:dyDescent="0.3">
      <c r="A19" s="19" t="s">
        <v>197</v>
      </c>
      <c r="B19" s="52"/>
      <c r="C19" s="52"/>
      <c r="D19" s="52"/>
      <c r="E19" s="52"/>
      <c r="F19" s="52"/>
    </row>
    <row r="20" spans="1:6" ht="24.9" customHeight="1" x14ac:dyDescent="0.3">
      <c r="A20" s="19" t="s">
        <v>198</v>
      </c>
      <c r="B20" s="52"/>
      <c r="C20" s="52"/>
      <c r="D20" s="52"/>
      <c r="E20" s="52"/>
      <c r="F20" s="52"/>
    </row>
    <row r="21" spans="1:6" x14ac:dyDescent="0.3">
      <c r="B21" s="59"/>
      <c r="C21" s="60"/>
      <c r="D21" s="60"/>
      <c r="E21" s="60"/>
      <c r="F21" s="61"/>
    </row>
    <row r="22" spans="1:6" ht="24" customHeight="1" x14ac:dyDescent="0.3">
      <c r="A22" s="19" t="s">
        <v>199</v>
      </c>
      <c r="B22" s="52"/>
      <c r="C22" s="52"/>
      <c r="D22" s="52"/>
      <c r="E22" s="52"/>
      <c r="F22" s="52"/>
    </row>
    <row r="23" spans="1:6" ht="24" customHeight="1" x14ac:dyDescent="0.3">
      <c r="B23" s="52"/>
      <c r="C23" s="52"/>
      <c r="D23" s="52"/>
      <c r="E23" s="52"/>
      <c r="F23" s="52"/>
    </row>
    <row r="24" spans="1:6" ht="24" customHeight="1" x14ac:dyDescent="0.3">
      <c r="B24" s="52"/>
      <c r="C24" s="52"/>
      <c r="D24" s="52"/>
      <c r="E24" s="52"/>
      <c r="F24" s="52"/>
    </row>
    <row r="26" spans="1:6" ht="30" customHeight="1" x14ac:dyDescent="0.3">
      <c r="A26" s="58" t="s">
        <v>200</v>
      </c>
      <c r="B26" s="44"/>
      <c r="C26" s="44"/>
      <c r="D26" s="44"/>
      <c r="E26" s="44"/>
      <c r="F26" s="44"/>
    </row>
    <row r="27" spans="1:6" ht="24.9" customHeight="1" x14ac:dyDescent="0.3">
      <c r="A27" s="44"/>
      <c r="B27" s="44"/>
      <c r="C27" s="44"/>
      <c r="D27" s="44"/>
      <c r="E27" s="44"/>
      <c r="F27" s="44"/>
    </row>
  </sheetData>
  <mergeCells count="19">
    <mergeCell ref="A26:F27"/>
    <mergeCell ref="B21:F21"/>
    <mergeCell ref="B8:F8"/>
    <mergeCell ref="B9:F9"/>
    <mergeCell ref="B10:F10"/>
    <mergeCell ref="B11:F11"/>
    <mergeCell ref="A13:F13"/>
    <mergeCell ref="A14:F15"/>
    <mergeCell ref="B17:F17"/>
    <mergeCell ref="B18:F18"/>
    <mergeCell ref="B19:F19"/>
    <mergeCell ref="B20:F20"/>
    <mergeCell ref="B22:F24"/>
    <mergeCell ref="B7:F7"/>
    <mergeCell ref="A1:F1"/>
    <mergeCell ref="A3:F3"/>
    <mergeCell ref="B4:F4"/>
    <mergeCell ref="B5:F5"/>
    <mergeCell ref="B6:F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FE1B1-A495-47C2-97F2-545E8026A6D8}">
  <dimension ref="A1:C11"/>
  <sheetViews>
    <sheetView showGridLines="0" workbookViewId="0">
      <selection activeCell="C7" sqref="C7"/>
    </sheetView>
  </sheetViews>
  <sheetFormatPr defaultRowHeight="14.4" x14ac:dyDescent="0.3"/>
  <cols>
    <col min="1" max="1" width="36" customWidth="1"/>
    <col min="2" max="2" width="22" customWidth="1"/>
    <col min="3" max="3" width="34" customWidth="1"/>
  </cols>
  <sheetData>
    <row r="1" spans="1:3" ht="19.8" x14ac:dyDescent="0.3">
      <c r="A1" s="56" t="s">
        <v>11</v>
      </c>
      <c r="B1" s="44"/>
      <c r="C1" s="44"/>
    </row>
    <row r="3" spans="1:3" ht="32.1" customHeight="1" x14ac:dyDescent="0.3">
      <c r="A3" s="62" t="s">
        <v>12</v>
      </c>
      <c r="B3" s="44"/>
      <c r="C3" s="44"/>
    </row>
    <row r="5" spans="1:3" x14ac:dyDescent="0.3">
      <c r="A5" s="5" t="s">
        <v>13</v>
      </c>
      <c r="B5" s="5" t="s">
        <v>14</v>
      </c>
      <c r="C5" s="5" t="s">
        <v>15</v>
      </c>
    </row>
    <row r="6" spans="1:3" x14ac:dyDescent="0.3">
      <c r="A6" s="1" t="s">
        <v>16</v>
      </c>
      <c r="B6" s="1" t="s">
        <v>17</v>
      </c>
      <c r="C6" s="7">
        <f>'3. Standaard drukwerk'!O57</f>
        <v>0</v>
      </c>
    </row>
    <row r="7" spans="1:3" x14ac:dyDescent="0.3">
      <c r="A7" s="1" t="s">
        <v>18</v>
      </c>
      <c r="B7" s="1" t="s">
        <v>18</v>
      </c>
      <c r="C7" s="7">
        <f>'4. CBR Magazine'!F18</f>
        <v>0</v>
      </c>
    </row>
    <row r="8" spans="1:3" x14ac:dyDescent="0.3">
      <c r="C8" s="80"/>
    </row>
    <row r="9" spans="1:3" ht="15.6" x14ac:dyDescent="0.3">
      <c r="A9" s="10" t="s">
        <v>19</v>
      </c>
      <c r="B9" s="10"/>
      <c r="C9" s="11">
        <f>SUM(C6:C7)</f>
        <v>0</v>
      </c>
    </row>
    <row r="11" spans="1:3" s="12" customFormat="1" ht="42" customHeight="1" x14ac:dyDescent="0.3">
      <c r="A11" s="63"/>
      <c r="B11" s="64"/>
      <c r="C11" s="64"/>
    </row>
  </sheetData>
  <mergeCells count="3">
    <mergeCell ref="A1:C1"/>
    <mergeCell ref="A3:C3"/>
    <mergeCell ref="A11:C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61"/>
  <sheetViews>
    <sheetView showGridLines="0" zoomScale="80" zoomScaleNormal="80" workbookViewId="0">
      <pane xSplit="5" ySplit="5" topLeftCell="F6" activePane="bottomRight" state="frozen"/>
      <selection pane="topRight"/>
      <selection pane="bottomLeft"/>
      <selection pane="bottomRight" activeCell="L6" sqref="L6"/>
    </sheetView>
  </sheetViews>
  <sheetFormatPr defaultRowHeight="14.4" x14ac:dyDescent="0.3"/>
  <cols>
    <col min="1" max="1" width="31.44140625" customWidth="1"/>
    <col min="2" max="2" width="27.5546875" customWidth="1"/>
    <col min="3" max="3" width="57.109375" customWidth="1"/>
    <col min="4" max="4" width="20" customWidth="1"/>
    <col min="5" max="5" width="12.44140625" customWidth="1"/>
    <col min="6" max="12" width="17.5546875" customWidth="1"/>
    <col min="13" max="13" width="21" customWidth="1"/>
    <col min="14" max="14" width="10.44140625" customWidth="1"/>
    <col min="15" max="15" width="20" customWidth="1"/>
  </cols>
  <sheetData>
    <row r="1" spans="1:15" ht="30" customHeight="1" x14ac:dyDescent="0.3">
      <c r="A1" s="45" t="s">
        <v>20</v>
      </c>
      <c r="B1" s="44"/>
      <c r="C1" s="44"/>
      <c r="D1" s="44"/>
      <c r="E1" s="44"/>
      <c r="F1" s="44"/>
      <c r="G1" s="44"/>
      <c r="H1" s="44"/>
      <c r="I1" s="44"/>
      <c r="J1" s="44"/>
      <c r="K1" s="44"/>
      <c r="L1" s="44"/>
      <c r="M1" s="44"/>
      <c r="N1" s="44"/>
      <c r="O1" s="44"/>
    </row>
    <row r="3" spans="1:15" ht="30" customHeight="1" x14ac:dyDescent="0.3">
      <c r="A3" s="43" t="s">
        <v>21</v>
      </c>
      <c r="B3" s="44"/>
      <c r="C3" s="44"/>
      <c r="D3" s="44"/>
      <c r="E3" s="44"/>
      <c r="F3" s="44"/>
      <c r="G3" s="44"/>
      <c r="H3" s="44"/>
      <c r="I3" s="44"/>
      <c r="J3" s="44"/>
      <c r="K3" s="44"/>
      <c r="L3" s="44"/>
      <c r="M3" s="44"/>
      <c r="N3" s="44"/>
      <c r="O3" s="44"/>
    </row>
    <row r="5" spans="1:15" s="13" customFormat="1" ht="42" customHeight="1" thickBot="1" x14ac:dyDescent="0.35">
      <c r="A5" s="2" t="s">
        <v>22</v>
      </c>
      <c r="B5" s="2" t="s">
        <v>23</v>
      </c>
      <c r="C5" s="2" t="s">
        <v>24</v>
      </c>
      <c r="D5" s="2" t="s">
        <v>25</v>
      </c>
      <c r="E5" s="2" t="s">
        <v>26</v>
      </c>
      <c r="F5" s="2" t="s">
        <v>27</v>
      </c>
      <c r="G5" s="2" t="s">
        <v>28</v>
      </c>
      <c r="H5" s="2" t="s">
        <v>29</v>
      </c>
      <c r="I5" s="2" t="s">
        <v>30</v>
      </c>
      <c r="J5" s="2" t="s">
        <v>31</v>
      </c>
      <c r="K5" s="8" t="s">
        <v>32</v>
      </c>
      <c r="L5" s="8" t="s">
        <v>213</v>
      </c>
      <c r="M5" s="2" t="s">
        <v>33</v>
      </c>
      <c r="N5" s="2" t="s">
        <v>34</v>
      </c>
      <c r="O5" s="2" t="s">
        <v>35</v>
      </c>
    </row>
    <row r="6" spans="1:15" ht="28.8" x14ac:dyDescent="0.3">
      <c r="A6" s="1" t="s">
        <v>36</v>
      </c>
      <c r="B6" s="1" t="s">
        <v>37</v>
      </c>
      <c r="C6" s="1" t="s">
        <v>38</v>
      </c>
      <c r="D6" s="15">
        <v>182000</v>
      </c>
      <c r="E6" s="1" t="s">
        <v>39</v>
      </c>
      <c r="F6" s="35">
        <v>0</v>
      </c>
      <c r="G6" s="35">
        <v>0</v>
      </c>
      <c r="H6" s="35">
        <v>0</v>
      </c>
      <c r="I6" s="35">
        <v>0</v>
      </c>
      <c r="J6" s="35">
        <v>0</v>
      </c>
      <c r="K6" s="35">
        <v>0</v>
      </c>
      <c r="L6" s="34">
        <v>0</v>
      </c>
      <c r="M6" s="3">
        <f>SUMPRODUCT(F6:L6,INDEX('3a. Wegingsfactoren'!$C$5:$I$53,MATCH(ROW(),'3a. Wegingsfactoren'!$A$5:$A$53,0),0))</f>
        <v>0</v>
      </c>
      <c r="N6" s="18">
        <v>2</v>
      </c>
      <c r="O6" s="3">
        <f>M6*N6</f>
        <v>0</v>
      </c>
    </row>
    <row r="7" spans="1:15" ht="28.8" x14ac:dyDescent="0.3">
      <c r="A7" s="1" t="s">
        <v>40</v>
      </c>
      <c r="B7" s="1" t="s">
        <v>41</v>
      </c>
      <c r="C7" s="1" t="s">
        <v>42</v>
      </c>
      <c r="D7" s="15">
        <v>215000</v>
      </c>
      <c r="E7" s="1" t="s">
        <v>39</v>
      </c>
      <c r="F7" s="35">
        <v>0</v>
      </c>
      <c r="G7" s="35">
        <v>0</v>
      </c>
      <c r="H7" s="35">
        <v>0</v>
      </c>
      <c r="I7" s="35">
        <v>0</v>
      </c>
      <c r="J7" s="35">
        <v>0</v>
      </c>
      <c r="K7" s="35">
        <v>0</v>
      </c>
      <c r="L7" s="35">
        <v>0</v>
      </c>
      <c r="M7" s="3">
        <f>SUMPRODUCT(F7:L7,INDEX('3a. Wegingsfactoren'!$C$5:$I$53,MATCH(ROW(),'3a. Wegingsfactoren'!$A$5:$A$53,0),0))</f>
        <v>0</v>
      </c>
      <c r="N7" s="18">
        <v>2</v>
      </c>
      <c r="O7" s="3">
        <f>M7*N7</f>
        <v>0</v>
      </c>
    </row>
    <row r="8" spans="1:15" ht="43.2" x14ac:dyDescent="0.3">
      <c r="A8" s="1" t="s">
        <v>43</v>
      </c>
      <c r="B8" s="1" t="s">
        <v>44</v>
      </c>
      <c r="C8" s="1" t="s">
        <v>45</v>
      </c>
      <c r="D8" s="15">
        <v>1000</v>
      </c>
      <c r="E8" s="1" t="s">
        <v>39</v>
      </c>
      <c r="F8" s="35">
        <v>0</v>
      </c>
      <c r="G8" s="35">
        <v>0</v>
      </c>
      <c r="H8" s="35">
        <v>0</v>
      </c>
      <c r="I8" s="35">
        <v>0</v>
      </c>
      <c r="J8" s="35">
        <v>0</v>
      </c>
      <c r="K8" s="35">
        <v>0</v>
      </c>
      <c r="L8" s="37" t="s">
        <v>216</v>
      </c>
      <c r="M8" s="3">
        <f>SUMPRODUCT(F8:L8,INDEX('3a. Wegingsfactoren'!$C$5:$I$53,MATCH(ROW(),'3a. Wegingsfactoren'!$A$5:$A$53,0),0))</f>
        <v>0</v>
      </c>
      <c r="N8" s="18">
        <v>2</v>
      </c>
      <c r="O8" s="3">
        <f>M8*N8</f>
        <v>0</v>
      </c>
    </row>
    <row r="9" spans="1:15" ht="28.8" x14ac:dyDescent="0.3">
      <c r="A9" s="1" t="s">
        <v>46</v>
      </c>
      <c r="B9" s="1" t="s">
        <v>47</v>
      </c>
      <c r="C9" s="1" t="s">
        <v>48</v>
      </c>
      <c r="D9" s="15">
        <v>1000</v>
      </c>
      <c r="E9" s="1" t="s">
        <v>39</v>
      </c>
      <c r="F9" s="35">
        <v>0</v>
      </c>
      <c r="G9" s="35">
        <v>0</v>
      </c>
      <c r="H9" s="35">
        <v>0</v>
      </c>
      <c r="I9" s="35">
        <v>0</v>
      </c>
      <c r="J9" s="35">
        <v>0</v>
      </c>
      <c r="K9" s="35">
        <v>0</v>
      </c>
      <c r="L9" s="37" t="s">
        <v>216</v>
      </c>
      <c r="M9" s="3">
        <f>SUMPRODUCT(F9:L9,INDEX('3a. Wegingsfactoren'!$C$5:$I$53,MATCH(ROW(),'3a. Wegingsfactoren'!$A$5:$A$53,0),0))</f>
        <v>0</v>
      </c>
      <c r="N9" s="18">
        <v>2</v>
      </c>
      <c r="O9" s="3">
        <f>M9*N9</f>
        <v>0</v>
      </c>
    </row>
    <row r="10" spans="1:15" ht="28.8" x14ac:dyDescent="0.3">
      <c r="A10" s="1" t="s">
        <v>49</v>
      </c>
      <c r="B10" s="1" t="s">
        <v>50</v>
      </c>
      <c r="C10" s="1" t="s">
        <v>51</v>
      </c>
      <c r="D10" s="15">
        <v>1000</v>
      </c>
      <c r="E10" s="1" t="s">
        <v>39</v>
      </c>
      <c r="F10" s="35">
        <v>0</v>
      </c>
      <c r="G10" s="35">
        <v>0</v>
      </c>
      <c r="H10" s="35">
        <v>0</v>
      </c>
      <c r="I10" s="35">
        <v>0</v>
      </c>
      <c r="J10" s="35">
        <v>0</v>
      </c>
      <c r="K10" s="35">
        <v>0</v>
      </c>
      <c r="L10" s="37" t="s">
        <v>216</v>
      </c>
      <c r="M10" s="3">
        <f>SUMPRODUCT(F10:L10,INDEX('3a. Wegingsfactoren'!$C$5:$I$53,MATCH(ROW(),'3a. Wegingsfactoren'!$A$5:$A$53,0),0))</f>
        <v>0</v>
      </c>
      <c r="N10" s="18">
        <v>2</v>
      </c>
      <c r="O10" s="3">
        <f>M10*N10</f>
        <v>0</v>
      </c>
    </row>
    <row r="11" spans="1:15" ht="28.8" x14ac:dyDescent="0.3">
      <c r="A11" s="1" t="s">
        <v>52</v>
      </c>
      <c r="B11" s="1" t="s">
        <v>53</v>
      </c>
      <c r="C11" s="1" t="s">
        <v>51</v>
      </c>
      <c r="D11" s="15">
        <v>1000</v>
      </c>
      <c r="E11" s="1" t="s">
        <v>39</v>
      </c>
      <c r="F11" s="35">
        <v>0</v>
      </c>
      <c r="G11" s="35">
        <v>0</v>
      </c>
      <c r="H11" s="35">
        <v>0</v>
      </c>
      <c r="I11" s="35">
        <v>0</v>
      </c>
      <c r="J11" s="35">
        <v>0</v>
      </c>
      <c r="K11" s="35">
        <v>0</v>
      </c>
      <c r="L11" s="37" t="s">
        <v>216</v>
      </c>
      <c r="M11" s="3">
        <f>SUMPRODUCT(F11:L11,INDEX('3a. Wegingsfactoren'!$C$5:$I$53,MATCH(ROW(),'3a. Wegingsfactoren'!$A$5:$A$53,0),0))</f>
        <v>0</v>
      </c>
      <c r="N11" s="18">
        <v>2</v>
      </c>
      <c r="O11" s="3">
        <f>M11*N11</f>
        <v>0</v>
      </c>
    </row>
    <row r="12" spans="1:15" ht="43.2" x14ac:dyDescent="0.3">
      <c r="A12" s="1" t="s">
        <v>54</v>
      </c>
      <c r="B12" s="1" t="s">
        <v>55</v>
      </c>
      <c r="C12" s="1" t="s">
        <v>56</v>
      </c>
      <c r="D12" s="15">
        <v>18000</v>
      </c>
      <c r="E12" s="1" t="s">
        <v>39</v>
      </c>
      <c r="F12" s="35">
        <v>0</v>
      </c>
      <c r="G12" s="35">
        <v>0</v>
      </c>
      <c r="H12" s="35">
        <v>0</v>
      </c>
      <c r="I12" s="35">
        <v>0</v>
      </c>
      <c r="J12" s="35">
        <v>0</v>
      </c>
      <c r="K12" s="35">
        <v>0</v>
      </c>
      <c r="L12" s="34">
        <v>0</v>
      </c>
      <c r="M12" s="3">
        <f>SUMPRODUCT(F12:L12,INDEX('3a. Wegingsfactoren'!$C$5:$I$53,MATCH(ROW(),'3a. Wegingsfactoren'!$A$5:$A$53,0),0))</f>
        <v>0</v>
      </c>
      <c r="N12" s="18">
        <v>2</v>
      </c>
      <c r="O12" s="3">
        <f>M12*N12</f>
        <v>0</v>
      </c>
    </row>
    <row r="13" spans="1:15" ht="43.2" x14ac:dyDescent="0.3">
      <c r="A13" s="1" t="s">
        <v>57</v>
      </c>
      <c r="B13" s="1" t="s">
        <v>58</v>
      </c>
      <c r="C13" s="1" t="s">
        <v>59</v>
      </c>
      <c r="D13" s="15">
        <v>1000</v>
      </c>
      <c r="E13" s="1" t="s">
        <v>39</v>
      </c>
      <c r="F13" s="35">
        <v>0</v>
      </c>
      <c r="G13" s="35">
        <v>0</v>
      </c>
      <c r="H13" s="35">
        <v>0</v>
      </c>
      <c r="I13" s="35">
        <v>0</v>
      </c>
      <c r="J13" s="35">
        <v>0</v>
      </c>
      <c r="K13" s="35">
        <v>0</v>
      </c>
      <c r="L13" s="37" t="s">
        <v>216</v>
      </c>
      <c r="M13" s="3">
        <f>SUMPRODUCT(F13:L13,INDEX('3a. Wegingsfactoren'!$C$5:$I$53,MATCH(ROW(),'3a. Wegingsfactoren'!$A$5:$A$53,0),0))</f>
        <v>0</v>
      </c>
      <c r="N13" s="18">
        <v>2</v>
      </c>
      <c r="O13" s="3">
        <f>M13*N13</f>
        <v>0</v>
      </c>
    </row>
    <row r="14" spans="1:15" ht="28.8" x14ac:dyDescent="0.3">
      <c r="A14" s="1" t="s">
        <v>60</v>
      </c>
      <c r="B14" s="1" t="s">
        <v>61</v>
      </c>
      <c r="C14" s="1" t="s">
        <v>62</v>
      </c>
      <c r="D14" s="14">
        <v>1000</v>
      </c>
      <c r="E14" s="1" t="s">
        <v>39</v>
      </c>
      <c r="F14" s="35">
        <v>0</v>
      </c>
      <c r="G14" s="35">
        <v>0</v>
      </c>
      <c r="H14" s="35">
        <v>0</v>
      </c>
      <c r="I14" s="35">
        <v>0</v>
      </c>
      <c r="J14" s="35">
        <v>0</v>
      </c>
      <c r="K14" s="35">
        <v>0</v>
      </c>
      <c r="L14" s="37" t="s">
        <v>216</v>
      </c>
      <c r="M14" s="3">
        <f>SUMPRODUCT(F14:L14,INDEX('3a. Wegingsfactoren'!$C$5:$I$53,MATCH(ROW(),'3a. Wegingsfactoren'!$A$5:$A$53,0),0))</f>
        <v>0</v>
      </c>
      <c r="N14" s="18">
        <v>2</v>
      </c>
      <c r="O14" s="3">
        <f>M14*N14</f>
        <v>0</v>
      </c>
    </row>
    <row r="15" spans="1:15" ht="28.8" x14ac:dyDescent="0.3">
      <c r="A15" s="1" t="s">
        <v>63</v>
      </c>
      <c r="B15" s="1" t="s">
        <v>64</v>
      </c>
      <c r="C15" s="1" t="s">
        <v>48</v>
      </c>
      <c r="D15" s="15">
        <v>15000</v>
      </c>
      <c r="E15" s="1" t="s">
        <v>39</v>
      </c>
      <c r="F15" s="35">
        <v>0</v>
      </c>
      <c r="G15" s="35">
        <v>0</v>
      </c>
      <c r="H15" s="35">
        <v>0</v>
      </c>
      <c r="I15" s="35">
        <v>0</v>
      </c>
      <c r="J15" s="35">
        <v>0</v>
      </c>
      <c r="K15" s="35">
        <v>0</v>
      </c>
      <c r="L15" s="34">
        <v>0</v>
      </c>
      <c r="M15" s="3">
        <f>SUMPRODUCT(F15:L15,INDEX('3a. Wegingsfactoren'!$C$5:$I$53,MATCH(ROW(),'3a. Wegingsfactoren'!$A$5:$A$53,0),0))</f>
        <v>0</v>
      </c>
      <c r="N15" s="18">
        <v>2</v>
      </c>
      <c r="O15" s="3">
        <f>M15*N15</f>
        <v>0</v>
      </c>
    </row>
    <row r="16" spans="1:15" ht="28.8" x14ac:dyDescent="0.3">
      <c r="A16" s="1" t="s">
        <v>65</v>
      </c>
      <c r="B16" s="1" t="s">
        <v>66</v>
      </c>
      <c r="C16" s="1" t="s">
        <v>67</v>
      </c>
      <c r="D16" s="15">
        <v>1030000</v>
      </c>
      <c r="E16" s="1" t="s">
        <v>39</v>
      </c>
      <c r="F16" s="35">
        <v>0</v>
      </c>
      <c r="G16" s="35">
        <v>0</v>
      </c>
      <c r="H16" s="35">
        <v>0</v>
      </c>
      <c r="I16" s="35">
        <v>0</v>
      </c>
      <c r="J16" s="35">
        <v>0</v>
      </c>
      <c r="K16" s="35">
        <v>0</v>
      </c>
      <c r="L16" s="34">
        <v>0</v>
      </c>
      <c r="M16" s="3">
        <f>SUMPRODUCT(F16:L16,INDEX('3a. Wegingsfactoren'!$C$5:$I$53,MATCH(ROW(),'3a. Wegingsfactoren'!$A$5:$A$53,0),0))</f>
        <v>0</v>
      </c>
      <c r="N16" s="18">
        <v>2</v>
      </c>
      <c r="O16" s="3">
        <f>M16*N16</f>
        <v>0</v>
      </c>
    </row>
    <row r="17" spans="1:15" ht="43.2" x14ac:dyDescent="0.3">
      <c r="A17" s="1" t="s">
        <v>68</v>
      </c>
      <c r="B17" s="1" t="s">
        <v>69</v>
      </c>
      <c r="C17" s="1" t="s">
        <v>70</v>
      </c>
      <c r="D17" s="15">
        <v>55000</v>
      </c>
      <c r="E17" s="1" t="s">
        <v>39</v>
      </c>
      <c r="F17" s="35">
        <v>0</v>
      </c>
      <c r="G17" s="35">
        <v>0</v>
      </c>
      <c r="H17" s="35">
        <v>0</v>
      </c>
      <c r="I17" s="35">
        <v>0</v>
      </c>
      <c r="J17" s="35">
        <v>0</v>
      </c>
      <c r="K17" s="35">
        <v>0</v>
      </c>
      <c r="L17" s="34">
        <v>0</v>
      </c>
      <c r="M17" s="3">
        <f>SUMPRODUCT(F17:L17,INDEX('3a. Wegingsfactoren'!$C$5:$I$53,MATCH(ROW(),'3a. Wegingsfactoren'!$A$5:$A$53,0),0))</f>
        <v>0</v>
      </c>
      <c r="N17" s="18">
        <v>2</v>
      </c>
      <c r="O17" s="3">
        <f>M17*N17</f>
        <v>0</v>
      </c>
    </row>
    <row r="18" spans="1:15" ht="28.8" x14ac:dyDescent="0.3">
      <c r="A18" s="1" t="s">
        <v>71</v>
      </c>
      <c r="B18" s="1" t="s">
        <v>72</v>
      </c>
      <c r="C18" s="1" t="s">
        <v>73</v>
      </c>
      <c r="D18" s="15">
        <v>70000</v>
      </c>
      <c r="E18" s="1" t="s">
        <v>39</v>
      </c>
      <c r="F18" s="35">
        <v>0</v>
      </c>
      <c r="G18" s="35">
        <v>0</v>
      </c>
      <c r="H18" s="35">
        <v>0</v>
      </c>
      <c r="I18" s="35">
        <v>0</v>
      </c>
      <c r="J18" s="35">
        <v>0</v>
      </c>
      <c r="K18" s="35">
        <v>0</v>
      </c>
      <c r="L18" s="34">
        <v>0</v>
      </c>
      <c r="M18" s="3">
        <f>SUMPRODUCT(F18:L18,INDEX('3a. Wegingsfactoren'!$C$5:$I$53,MATCH(ROW(),'3a. Wegingsfactoren'!$A$5:$A$53,0),0))</f>
        <v>0</v>
      </c>
      <c r="N18" s="18">
        <v>2</v>
      </c>
      <c r="O18" s="3">
        <f>M18*N18</f>
        <v>0</v>
      </c>
    </row>
    <row r="19" spans="1:15" ht="28.8" x14ac:dyDescent="0.3">
      <c r="A19" s="1" t="s">
        <v>74</v>
      </c>
      <c r="B19" s="1" t="s">
        <v>75</v>
      </c>
      <c r="C19" s="1" t="s">
        <v>76</v>
      </c>
      <c r="D19" s="14">
        <v>90000</v>
      </c>
      <c r="E19" s="1" t="s">
        <v>39</v>
      </c>
      <c r="F19" s="35">
        <v>0</v>
      </c>
      <c r="G19" s="35">
        <v>0</v>
      </c>
      <c r="H19" s="35">
        <v>0</v>
      </c>
      <c r="I19" s="35">
        <v>0</v>
      </c>
      <c r="J19" s="35">
        <v>0</v>
      </c>
      <c r="K19" s="35">
        <v>0</v>
      </c>
      <c r="L19" s="34">
        <v>0</v>
      </c>
      <c r="M19" s="3">
        <f>SUMPRODUCT(F19:L19,INDEX('3a. Wegingsfactoren'!$C$5:$I$53,MATCH(ROW(),'3a. Wegingsfactoren'!$A$5:$A$53,0),0))</f>
        <v>0</v>
      </c>
      <c r="N19" s="18">
        <v>2</v>
      </c>
      <c r="O19" s="3">
        <f>M19*N19</f>
        <v>0</v>
      </c>
    </row>
    <row r="20" spans="1:15" ht="28.8" x14ac:dyDescent="0.3">
      <c r="A20" s="1" t="s">
        <v>77</v>
      </c>
      <c r="B20" s="1" t="s">
        <v>78</v>
      </c>
      <c r="C20" s="1" t="s">
        <v>76</v>
      </c>
      <c r="D20" s="15">
        <v>5500</v>
      </c>
      <c r="E20" s="1" t="s">
        <v>39</v>
      </c>
      <c r="F20" s="35">
        <v>0</v>
      </c>
      <c r="G20" s="35">
        <v>0</v>
      </c>
      <c r="H20" s="35">
        <v>0</v>
      </c>
      <c r="I20" s="35">
        <v>0</v>
      </c>
      <c r="J20" s="35">
        <v>0</v>
      </c>
      <c r="K20" s="35">
        <v>0</v>
      </c>
      <c r="L20" s="34">
        <v>0</v>
      </c>
      <c r="M20" s="3">
        <f>SUMPRODUCT(F20:L20,INDEX('3a. Wegingsfactoren'!$C$5:$I$53,MATCH(ROW(),'3a. Wegingsfactoren'!$A$5:$A$53,0),0))</f>
        <v>0</v>
      </c>
      <c r="N20" s="18">
        <v>2</v>
      </c>
      <c r="O20" s="3">
        <f>M20*N20</f>
        <v>0</v>
      </c>
    </row>
    <row r="21" spans="1:15" ht="28.8" x14ac:dyDescent="0.3">
      <c r="A21" s="1" t="s">
        <v>79</v>
      </c>
      <c r="B21" s="1" t="s">
        <v>80</v>
      </c>
      <c r="C21" s="1" t="s">
        <v>81</v>
      </c>
      <c r="D21" s="15">
        <v>4500</v>
      </c>
      <c r="E21" s="1" t="s">
        <v>39</v>
      </c>
      <c r="F21" s="35">
        <v>0</v>
      </c>
      <c r="G21" s="35">
        <v>0</v>
      </c>
      <c r="H21" s="36">
        <v>0</v>
      </c>
      <c r="I21" s="35">
        <v>0</v>
      </c>
      <c r="J21" s="35">
        <v>0</v>
      </c>
      <c r="K21" s="35">
        <v>0</v>
      </c>
      <c r="L21" s="34">
        <v>0</v>
      </c>
      <c r="M21" s="3">
        <f>SUMPRODUCT(F21:L21,INDEX('3a. Wegingsfactoren'!$C$5:$I$53,MATCH(ROW(),'3a. Wegingsfactoren'!$A$5:$A$53,0),0))</f>
        <v>0</v>
      </c>
      <c r="N21" s="18">
        <v>2</v>
      </c>
      <c r="O21" s="3">
        <f>M21*N21</f>
        <v>0</v>
      </c>
    </row>
    <row r="22" spans="1:15" ht="43.2" x14ac:dyDescent="0.3">
      <c r="A22" s="1" t="s">
        <v>82</v>
      </c>
      <c r="B22" s="1" t="s">
        <v>83</v>
      </c>
      <c r="C22" s="1" t="s">
        <v>84</v>
      </c>
      <c r="D22" s="14">
        <v>6916</v>
      </c>
      <c r="E22" s="1" t="s">
        <v>39</v>
      </c>
      <c r="F22" s="35">
        <v>0</v>
      </c>
      <c r="G22" s="35">
        <v>0</v>
      </c>
      <c r="H22" s="35">
        <v>0</v>
      </c>
      <c r="I22" s="35">
        <v>0</v>
      </c>
      <c r="J22" s="35">
        <v>0</v>
      </c>
      <c r="K22" s="35">
        <v>0</v>
      </c>
      <c r="L22" s="34">
        <v>0</v>
      </c>
      <c r="M22" s="3">
        <f>SUMPRODUCT(F22:L22,INDEX('3a. Wegingsfactoren'!$C$5:$I$53,MATCH(ROW(),'3a. Wegingsfactoren'!$A$5:$A$53,0),0))</f>
        <v>0</v>
      </c>
      <c r="N22" s="18">
        <v>2</v>
      </c>
      <c r="O22" s="3">
        <f>M22*N22</f>
        <v>0</v>
      </c>
    </row>
    <row r="23" spans="1:15" ht="43.2" x14ac:dyDescent="0.3">
      <c r="A23" s="1" t="s">
        <v>85</v>
      </c>
      <c r="B23" s="1" t="s">
        <v>86</v>
      </c>
      <c r="C23" s="1" t="s">
        <v>87</v>
      </c>
      <c r="D23" s="14">
        <v>1736</v>
      </c>
      <c r="E23" s="1" t="s">
        <v>39</v>
      </c>
      <c r="F23" s="35">
        <v>0</v>
      </c>
      <c r="G23" s="35">
        <v>0</v>
      </c>
      <c r="H23" s="35">
        <v>0</v>
      </c>
      <c r="I23" s="35">
        <v>0</v>
      </c>
      <c r="J23" s="35">
        <v>0</v>
      </c>
      <c r="K23" s="35">
        <v>0</v>
      </c>
      <c r="L23" s="34">
        <v>0</v>
      </c>
      <c r="M23" s="3">
        <f>SUMPRODUCT(F23:L23,INDEX('3a. Wegingsfactoren'!$C$5:$I$53,MATCH(ROW(),'3a. Wegingsfactoren'!$A$5:$A$53,0),0))</f>
        <v>0</v>
      </c>
      <c r="N23" s="18">
        <v>2</v>
      </c>
      <c r="O23" s="3">
        <f>M23*N23</f>
        <v>0</v>
      </c>
    </row>
    <row r="24" spans="1:15" ht="43.2" x14ac:dyDescent="0.3">
      <c r="A24" s="1" t="s">
        <v>88</v>
      </c>
      <c r="B24" s="1" t="s">
        <v>89</v>
      </c>
      <c r="C24" s="1" t="s">
        <v>90</v>
      </c>
      <c r="D24" s="15">
        <v>5362</v>
      </c>
      <c r="E24" s="1" t="s">
        <v>39</v>
      </c>
      <c r="F24" s="35">
        <v>0</v>
      </c>
      <c r="G24" s="35">
        <v>0</v>
      </c>
      <c r="H24" s="35">
        <v>0</v>
      </c>
      <c r="I24" s="35">
        <v>0</v>
      </c>
      <c r="J24" s="35">
        <v>0</v>
      </c>
      <c r="K24" s="35">
        <v>0</v>
      </c>
      <c r="L24" s="34">
        <v>0</v>
      </c>
      <c r="M24" s="3">
        <f>SUMPRODUCT(F24:L24,INDEX('3a. Wegingsfactoren'!$C$5:$I$53,MATCH(ROW(),'3a. Wegingsfactoren'!$A$5:$A$53,0),0))</f>
        <v>0</v>
      </c>
      <c r="N24" s="18">
        <v>2</v>
      </c>
      <c r="O24" s="3">
        <f>M24*N24</f>
        <v>0</v>
      </c>
    </row>
    <row r="25" spans="1:15" ht="43.2" x14ac:dyDescent="0.3">
      <c r="A25" s="1" t="s">
        <v>91</v>
      </c>
      <c r="B25" s="1" t="s">
        <v>92</v>
      </c>
      <c r="C25" s="1" t="s">
        <v>93</v>
      </c>
      <c r="D25" s="15">
        <v>15788</v>
      </c>
      <c r="E25" s="1" t="s">
        <v>39</v>
      </c>
      <c r="F25" s="35">
        <v>0</v>
      </c>
      <c r="G25" s="35">
        <v>0</v>
      </c>
      <c r="H25" s="35">
        <v>0</v>
      </c>
      <c r="I25" s="35">
        <v>0</v>
      </c>
      <c r="J25" s="35">
        <v>0</v>
      </c>
      <c r="K25" s="35">
        <v>0</v>
      </c>
      <c r="L25" s="34">
        <v>0</v>
      </c>
      <c r="M25" s="3">
        <f>SUMPRODUCT(F25:L25,INDEX('3a. Wegingsfactoren'!$C$5:$I$53,MATCH(ROW(),'3a. Wegingsfactoren'!$A$5:$A$53,0),0))</f>
        <v>0</v>
      </c>
      <c r="N25" s="18">
        <v>2</v>
      </c>
      <c r="O25" s="3">
        <f>M25*N25</f>
        <v>0</v>
      </c>
    </row>
    <row r="26" spans="1:15" ht="43.2" x14ac:dyDescent="0.3">
      <c r="A26" s="1" t="s">
        <v>94</v>
      </c>
      <c r="B26" s="1" t="s">
        <v>95</v>
      </c>
      <c r="C26" s="1" t="s">
        <v>96</v>
      </c>
      <c r="D26" s="15">
        <v>4718</v>
      </c>
      <c r="E26" s="1" t="s">
        <v>39</v>
      </c>
      <c r="F26" s="35">
        <v>0</v>
      </c>
      <c r="G26" s="35">
        <v>0</v>
      </c>
      <c r="H26" s="35">
        <v>0</v>
      </c>
      <c r="I26" s="35">
        <v>0</v>
      </c>
      <c r="J26" s="35">
        <v>0</v>
      </c>
      <c r="K26" s="35">
        <v>0</v>
      </c>
      <c r="L26" s="34">
        <v>0</v>
      </c>
      <c r="M26" s="3">
        <f>SUMPRODUCT(F26:L26,INDEX('3a. Wegingsfactoren'!$C$5:$I$53,MATCH(ROW(),'3a. Wegingsfactoren'!$A$5:$A$53,0),0))</f>
        <v>0</v>
      </c>
      <c r="N26" s="18">
        <v>2</v>
      </c>
      <c r="O26" s="3">
        <f>M26*N26</f>
        <v>0</v>
      </c>
    </row>
    <row r="27" spans="1:15" ht="28.8" x14ac:dyDescent="0.3">
      <c r="A27" s="1" t="s">
        <v>97</v>
      </c>
      <c r="B27" s="1" t="s">
        <v>98</v>
      </c>
      <c r="C27" s="1" t="s">
        <v>99</v>
      </c>
      <c r="D27" s="15">
        <v>2750</v>
      </c>
      <c r="E27" s="1" t="s">
        <v>39</v>
      </c>
      <c r="F27" s="35">
        <v>0</v>
      </c>
      <c r="G27" s="35">
        <v>0</v>
      </c>
      <c r="H27" s="35">
        <v>0</v>
      </c>
      <c r="I27" s="35">
        <v>0</v>
      </c>
      <c r="J27" s="35">
        <v>0</v>
      </c>
      <c r="K27" s="35">
        <v>0</v>
      </c>
      <c r="L27" s="37" t="s">
        <v>216</v>
      </c>
      <c r="M27" s="3">
        <f>SUMPRODUCT(F27:L27,INDEX('3a. Wegingsfactoren'!$C$5:$I$53,MATCH(ROW(),'3a. Wegingsfactoren'!$A$5:$A$53,0),0))</f>
        <v>0</v>
      </c>
      <c r="N27" s="18">
        <v>2</v>
      </c>
      <c r="O27" s="3">
        <f>M27*N27</f>
        <v>0</v>
      </c>
    </row>
    <row r="28" spans="1:15" ht="28.8" x14ac:dyDescent="0.3">
      <c r="A28" s="1" t="s">
        <v>100</v>
      </c>
      <c r="B28" s="1" t="s">
        <v>101</v>
      </c>
      <c r="C28" s="1" t="s">
        <v>102</v>
      </c>
      <c r="D28" s="15">
        <v>500</v>
      </c>
      <c r="E28" s="1" t="s">
        <v>39</v>
      </c>
      <c r="F28" s="35">
        <v>0</v>
      </c>
      <c r="G28" s="35">
        <v>0</v>
      </c>
      <c r="H28" s="35">
        <v>0</v>
      </c>
      <c r="I28" s="35">
        <v>0</v>
      </c>
      <c r="J28" s="35">
        <v>0</v>
      </c>
      <c r="K28" s="35">
        <v>0</v>
      </c>
      <c r="L28" s="12"/>
      <c r="M28" s="3">
        <f>SUMPRODUCT(F28:L28,INDEX('3a. Wegingsfactoren'!$C$5:$I$53,MATCH(ROW(),'3a. Wegingsfactoren'!$A$5:$A$53,0),0))</f>
        <v>0</v>
      </c>
      <c r="N28" s="18">
        <v>2</v>
      </c>
      <c r="O28" s="3">
        <f>M28*N28</f>
        <v>0</v>
      </c>
    </row>
    <row r="29" spans="1:15" ht="28.8" x14ac:dyDescent="0.3">
      <c r="A29" s="1" t="s">
        <v>103</v>
      </c>
      <c r="B29" s="1" t="s">
        <v>104</v>
      </c>
      <c r="C29" s="1" t="s">
        <v>105</v>
      </c>
      <c r="D29" s="15">
        <v>3000</v>
      </c>
      <c r="E29" s="1" t="s">
        <v>39</v>
      </c>
      <c r="F29" s="35">
        <v>0</v>
      </c>
      <c r="G29" s="35">
        <v>0</v>
      </c>
      <c r="H29" s="35">
        <v>0</v>
      </c>
      <c r="I29" s="35">
        <v>0</v>
      </c>
      <c r="J29" s="35">
        <v>0</v>
      </c>
      <c r="K29" s="35">
        <v>0</v>
      </c>
      <c r="L29" s="37" t="s">
        <v>216</v>
      </c>
      <c r="M29" s="3">
        <f>SUMPRODUCT(F29:L29,INDEX('3a. Wegingsfactoren'!$C$5:$I$53,MATCH(ROW(),'3a. Wegingsfactoren'!$A$5:$A$53,0),0))</f>
        <v>0</v>
      </c>
      <c r="N29" s="18">
        <v>2</v>
      </c>
      <c r="O29" s="3">
        <f>M29*N29</f>
        <v>0</v>
      </c>
    </row>
    <row r="30" spans="1:15" ht="28.8" x14ac:dyDescent="0.3">
      <c r="A30" s="1" t="s">
        <v>106</v>
      </c>
      <c r="B30" s="1" t="s">
        <v>107</v>
      </c>
      <c r="C30" s="1" t="s">
        <v>108</v>
      </c>
      <c r="D30" s="15">
        <v>30000</v>
      </c>
      <c r="E30" s="1" t="s">
        <v>39</v>
      </c>
      <c r="F30" s="35">
        <v>0</v>
      </c>
      <c r="G30" s="35">
        <v>0</v>
      </c>
      <c r="H30" s="35">
        <v>0</v>
      </c>
      <c r="I30" s="35">
        <v>0</v>
      </c>
      <c r="J30" s="35">
        <v>0</v>
      </c>
      <c r="K30" s="35">
        <v>0</v>
      </c>
      <c r="L30" s="37" t="s">
        <v>216</v>
      </c>
      <c r="M30" s="3">
        <f>SUMPRODUCT(F30:L30,INDEX('3a. Wegingsfactoren'!$C$5:$I$53,MATCH(ROW(),'3a. Wegingsfactoren'!$A$5:$A$53,0),0))</f>
        <v>0</v>
      </c>
      <c r="N30" s="18">
        <v>2</v>
      </c>
      <c r="O30" s="3">
        <f>M30*N30</f>
        <v>0</v>
      </c>
    </row>
    <row r="31" spans="1:15" ht="28.8" x14ac:dyDescent="0.3">
      <c r="A31" s="1" t="s">
        <v>109</v>
      </c>
      <c r="B31" s="9"/>
      <c r="C31" s="1" t="s">
        <v>110</v>
      </c>
      <c r="D31" s="15">
        <v>800</v>
      </c>
      <c r="E31" s="1" t="s">
        <v>39</v>
      </c>
      <c r="F31" s="35">
        <v>0</v>
      </c>
      <c r="G31" s="35">
        <v>0</v>
      </c>
      <c r="H31" s="37" t="s">
        <v>216</v>
      </c>
      <c r="I31" s="37" t="s">
        <v>216</v>
      </c>
      <c r="J31" s="37" t="s">
        <v>216</v>
      </c>
      <c r="K31" s="37" t="s">
        <v>216</v>
      </c>
      <c r="L31" s="37" t="s">
        <v>216</v>
      </c>
      <c r="M31" s="3">
        <f>SUMPRODUCT(F31:L31,INDEX('3a. Wegingsfactoren'!$C$5:$I$53,MATCH(ROW(),'3a. Wegingsfactoren'!$A$5:$A$53,0),0))</f>
        <v>0</v>
      </c>
      <c r="N31" s="18">
        <v>2</v>
      </c>
      <c r="O31" s="3">
        <f>M31*N31</f>
        <v>0</v>
      </c>
    </row>
    <row r="32" spans="1:15" ht="28.8" x14ac:dyDescent="0.3">
      <c r="A32" s="1" t="s">
        <v>111</v>
      </c>
      <c r="B32" s="1" t="s">
        <v>112</v>
      </c>
      <c r="C32" s="1" t="s">
        <v>113</v>
      </c>
      <c r="D32" s="15">
        <v>1500</v>
      </c>
      <c r="E32" s="1" t="s">
        <v>39</v>
      </c>
      <c r="F32" s="35">
        <v>0</v>
      </c>
      <c r="G32" s="35">
        <v>0</v>
      </c>
      <c r="H32" s="34">
        <v>0</v>
      </c>
      <c r="I32" s="34">
        <v>0</v>
      </c>
      <c r="J32" s="34">
        <v>0</v>
      </c>
      <c r="K32" s="34">
        <v>0</v>
      </c>
      <c r="L32" s="37" t="s">
        <v>216</v>
      </c>
      <c r="M32" s="3">
        <f>SUMPRODUCT(F32:L32,INDEX('3a. Wegingsfactoren'!$C$5:$I$53,MATCH(ROW(),'3a. Wegingsfactoren'!$A$5:$A$53,0),0))</f>
        <v>0</v>
      </c>
      <c r="N32" s="18">
        <v>2</v>
      </c>
      <c r="O32" s="3">
        <f>M32*N32</f>
        <v>0</v>
      </c>
    </row>
    <row r="33" spans="1:15" ht="28.8" x14ac:dyDescent="0.3">
      <c r="A33" s="1" t="s">
        <v>114</v>
      </c>
      <c r="B33" s="1" t="s">
        <v>115</v>
      </c>
      <c r="C33" s="1" t="s">
        <v>116</v>
      </c>
      <c r="D33" s="15">
        <v>3000</v>
      </c>
      <c r="E33" s="1" t="s">
        <v>39</v>
      </c>
      <c r="F33" s="35">
        <v>0</v>
      </c>
      <c r="G33" s="35">
        <v>0</v>
      </c>
      <c r="H33" s="34">
        <v>0</v>
      </c>
      <c r="I33" s="34">
        <v>0</v>
      </c>
      <c r="J33" s="34">
        <v>0</v>
      </c>
      <c r="K33" s="34">
        <v>0</v>
      </c>
      <c r="L33" s="37" t="s">
        <v>216</v>
      </c>
      <c r="M33" s="3">
        <f>SUMPRODUCT(F33:L33,INDEX('3a. Wegingsfactoren'!$C$5:$I$53,MATCH(ROW(),'3a. Wegingsfactoren'!$A$5:$A$53,0),0))</f>
        <v>0</v>
      </c>
      <c r="N33" s="18">
        <v>2</v>
      </c>
      <c r="O33" s="3">
        <f>M33*N33</f>
        <v>0</v>
      </c>
    </row>
    <row r="34" spans="1:15" ht="43.2" x14ac:dyDescent="0.3">
      <c r="A34" s="1" t="s">
        <v>117</v>
      </c>
      <c r="B34" s="1" t="s">
        <v>118</v>
      </c>
      <c r="C34" s="1" t="s">
        <v>214</v>
      </c>
      <c r="D34" s="15">
        <v>1000</v>
      </c>
      <c r="E34" s="1" t="s">
        <v>39</v>
      </c>
      <c r="F34" s="35">
        <v>0</v>
      </c>
      <c r="G34" s="35">
        <v>0</v>
      </c>
      <c r="H34" s="34">
        <v>0</v>
      </c>
      <c r="I34" s="34">
        <v>0</v>
      </c>
      <c r="J34" s="34">
        <v>0</v>
      </c>
      <c r="K34" s="37" t="s">
        <v>216</v>
      </c>
      <c r="L34" s="37" t="s">
        <v>216</v>
      </c>
      <c r="M34" s="3">
        <f>SUMPRODUCT(F34:L34,INDEX('3a. Wegingsfactoren'!$C$5:$I$53,MATCH(ROW(),'3a. Wegingsfactoren'!$A$5:$A$53,0),0))</f>
        <v>0</v>
      </c>
      <c r="N34" s="18">
        <v>2</v>
      </c>
      <c r="O34" s="3">
        <f>M34*N34</f>
        <v>0</v>
      </c>
    </row>
    <row r="35" spans="1:15" ht="43.2" x14ac:dyDescent="0.3">
      <c r="A35" s="1" t="s">
        <v>119</v>
      </c>
      <c r="B35" s="1" t="s">
        <v>120</v>
      </c>
      <c r="C35" s="1" t="s">
        <v>215</v>
      </c>
      <c r="D35" s="15">
        <v>200</v>
      </c>
      <c r="E35" s="1" t="s">
        <v>39</v>
      </c>
      <c r="F35" s="35">
        <v>0</v>
      </c>
      <c r="G35" s="35">
        <v>0</v>
      </c>
      <c r="H35" s="34">
        <v>0</v>
      </c>
      <c r="I35" s="34">
        <v>0</v>
      </c>
      <c r="J35" s="34">
        <v>0</v>
      </c>
      <c r="K35" s="37" t="s">
        <v>216</v>
      </c>
      <c r="L35" s="37" t="s">
        <v>216</v>
      </c>
      <c r="M35" s="3">
        <f>SUMPRODUCT(F35:L35,INDEX('3a. Wegingsfactoren'!$C$5:$I$53,MATCH(ROW(),'3a. Wegingsfactoren'!$A$5:$A$53,0),0))</f>
        <v>0</v>
      </c>
      <c r="N35" s="18">
        <v>2</v>
      </c>
      <c r="O35" s="3">
        <f>M35*N35</f>
        <v>0</v>
      </c>
    </row>
    <row r="36" spans="1:15" ht="28.8" x14ac:dyDescent="0.3">
      <c r="A36" s="1" t="s">
        <v>121</v>
      </c>
      <c r="B36" s="1" t="s">
        <v>122</v>
      </c>
      <c r="C36" s="1" t="s">
        <v>123</v>
      </c>
      <c r="D36" s="15">
        <v>1500</v>
      </c>
      <c r="E36" s="1" t="s">
        <v>39</v>
      </c>
      <c r="F36" s="35">
        <v>0</v>
      </c>
      <c r="G36" s="35">
        <v>0</v>
      </c>
      <c r="H36" s="34">
        <v>0</v>
      </c>
      <c r="I36" s="34">
        <v>0</v>
      </c>
      <c r="J36" s="34">
        <v>0</v>
      </c>
      <c r="K36" s="34">
        <v>0</v>
      </c>
      <c r="L36" s="37" t="s">
        <v>216</v>
      </c>
      <c r="M36" s="3">
        <f>SUMPRODUCT(F36:L36,INDEX('3a. Wegingsfactoren'!$C$5:$I$53,MATCH(ROW(),'3a. Wegingsfactoren'!$A$5:$A$53,0),0))</f>
        <v>0</v>
      </c>
      <c r="N36" s="18">
        <v>2</v>
      </c>
      <c r="O36" s="3">
        <f>M36*N36</f>
        <v>0</v>
      </c>
    </row>
    <row r="37" spans="1:15" ht="28.8" x14ac:dyDescent="0.3">
      <c r="A37" s="1" t="s">
        <v>124</v>
      </c>
      <c r="B37" s="1" t="s">
        <v>125</v>
      </c>
      <c r="C37" s="1" t="s">
        <v>123</v>
      </c>
      <c r="D37" s="15">
        <v>1500</v>
      </c>
      <c r="E37" s="1" t="s">
        <v>39</v>
      </c>
      <c r="F37" s="35">
        <v>0</v>
      </c>
      <c r="G37" s="35">
        <v>0</v>
      </c>
      <c r="H37" s="34">
        <v>0</v>
      </c>
      <c r="I37" s="34">
        <v>0</v>
      </c>
      <c r="J37" s="34">
        <v>0</v>
      </c>
      <c r="K37" s="34">
        <v>0</v>
      </c>
      <c r="L37" s="37" t="s">
        <v>216</v>
      </c>
      <c r="M37" s="3">
        <f>SUMPRODUCT(F37:L37,INDEX('3a. Wegingsfactoren'!$C$5:$I$53,MATCH(ROW(),'3a. Wegingsfactoren'!$A$5:$A$53,0),0))</f>
        <v>0</v>
      </c>
      <c r="N37" s="18">
        <v>2</v>
      </c>
      <c r="O37" s="3">
        <f>M37*N37</f>
        <v>0</v>
      </c>
    </row>
    <row r="38" spans="1:15" ht="28.8" x14ac:dyDescent="0.3">
      <c r="A38" s="1" t="s">
        <v>126</v>
      </c>
      <c r="B38" s="1" t="s">
        <v>127</v>
      </c>
      <c r="C38" s="1" t="s">
        <v>123</v>
      </c>
      <c r="D38" s="15">
        <v>1500</v>
      </c>
      <c r="E38" s="1" t="s">
        <v>39</v>
      </c>
      <c r="F38" s="35">
        <v>0</v>
      </c>
      <c r="G38" s="35">
        <v>0</v>
      </c>
      <c r="H38" s="34">
        <v>0</v>
      </c>
      <c r="I38" s="34">
        <v>0</v>
      </c>
      <c r="J38" s="34">
        <v>0</v>
      </c>
      <c r="K38" s="34">
        <v>0</v>
      </c>
      <c r="L38" s="37" t="s">
        <v>216</v>
      </c>
      <c r="M38" s="3">
        <f>SUMPRODUCT(F38:L38,INDEX('3a. Wegingsfactoren'!$C$5:$I$53,MATCH(ROW(),'3a. Wegingsfactoren'!$A$5:$A$53,0),0))</f>
        <v>0</v>
      </c>
      <c r="N38" s="18">
        <v>2</v>
      </c>
      <c r="O38" s="3">
        <f>M38*N38</f>
        <v>0</v>
      </c>
    </row>
    <row r="39" spans="1:15" ht="28.8" x14ac:dyDescent="0.3">
      <c r="A39" s="1" t="s">
        <v>128</v>
      </c>
      <c r="B39" s="1" t="s">
        <v>129</v>
      </c>
      <c r="C39" s="1" t="s">
        <v>123</v>
      </c>
      <c r="D39" s="15">
        <v>1500</v>
      </c>
      <c r="E39" s="1" t="s">
        <v>39</v>
      </c>
      <c r="F39" s="35">
        <v>0</v>
      </c>
      <c r="G39" s="35">
        <v>0</v>
      </c>
      <c r="H39" s="34">
        <v>0</v>
      </c>
      <c r="I39" s="34">
        <v>0</v>
      </c>
      <c r="J39" s="34">
        <v>0</v>
      </c>
      <c r="K39" s="34">
        <v>0</v>
      </c>
      <c r="L39" s="37" t="s">
        <v>216</v>
      </c>
      <c r="M39" s="3">
        <f>SUMPRODUCT(F39:L39,INDEX('3a. Wegingsfactoren'!$C$5:$I$53,MATCH(ROW(),'3a. Wegingsfactoren'!$A$5:$A$53,0),0))</f>
        <v>0</v>
      </c>
      <c r="N39" s="18">
        <v>2</v>
      </c>
      <c r="O39" s="3">
        <f>M39*N39</f>
        <v>0</v>
      </c>
    </row>
    <row r="40" spans="1:15" x14ac:dyDescent="0.3">
      <c r="A40" s="1" t="s">
        <v>130</v>
      </c>
      <c r="B40" s="1" t="s">
        <v>131</v>
      </c>
      <c r="C40" s="1" t="s">
        <v>132</v>
      </c>
      <c r="D40" s="15">
        <v>1300</v>
      </c>
      <c r="E40" s="1" t="s">
        <v>39</v>
      </c>
      <c r="F40" s="35">
        <v>0</v>
      </c>
      <c r="G40" s="35">
        <v>0</v>
      </c>
      <c r="H40" s="34">
        <v>0</v>
      </c>
      <c r="I40" s="34">
        <v>0</v>
      </c>
      <c r="J40" s="34">
        <v>0</v>
      </c>
      <c r="K40" s="34">
        <v>0</v>
      </c>
      <c r="L40" s="37" t="s">
        <v>216</v>
      </c>
      <c r="M40" s="3">
        <f>SUMPRODUCT(F40:L40,INDEX('3a. Wegingsfactoren'!$C$5:$I$53,MATCH(ROW(),'3a. Wegingsfactoren'!$A$5:$A$53,0),0))</f>
        <v>0</v>
      </c>
      <c r="N40" s="18">
        <v>2</v>
      </c>
      <c r="O40" s="3">
        <f>M40*N40</f>
        <v>0</v>
      </c>
    </row>
    <row r="41" spans="1:15" s="12" customFormat="1" x14ac:dyDescent="0.3">
      <c r="A41" s="9"/>
      <c r="B41" s="9"/>
      <c r="C41" s="9"/>
      <c r="D41" s="14"/>
      <c r="E41" s="9"/>
      <c r="F41" s="16"/>
      <c r="G41" s="17"/>
      <c r="H41" s="17"/>
      <c r="I41" s="17"/>
      <c r="J41" s="17"/>
      <c r="K41" s="17"/>
      <c r="L41" s="17"/>
      <c r="M41" s="17"/>
      <c r="N41" s="42"/>
      <c r="O41" s="17"/>
    </row>
    <row r="42" spans="1:15" ht="18" x14ac:dyDescent="0.3">
      <c r="A42" s="48" t="s">
        <v>219</v>
      </c>
      <c r="B42" s="49"/>
      <c r="C42" s="49"/>
      <c r="D42" s="49"/>
      <c r="E42" s="49"/>
      <c r="F42" s="16"/>
      <c r="G42" s="17"/>
      <c r="H42" s="17"/>
      <c r="I42" s="17"/>
      <c r="J42" s="17"/>
      <c r="K42" s="17"/>
      <c r="L42" s="17"/>
      <c r="M42" s="17"/>
      <c r="N42" s="42"/>
      <c r="O42" s="17"/>
    </row>
    <row r="43" spans="1:15" x14ac:dyDescent="0.3">
      <c r="A43" s="1" t="s">
        <v>133</v>
      </c>
      <c r="B43" s="1" t="s">
        <v>134</v>
      </c>
      <c r="C43" s="1" t="s">
        <v>206</v>
      </c>
      <c r="D43" s="15">
        <v>2000</v>
      </c>
      <c r="E43" s="1" t="s">
        <v>39</v>
      </c>
      <c r="F43" s="35">
        <v>0</v>
      </c>
      <c r="G43" s="35">
        <v>0</v>
      </c>
      <c r="H43" s="35">
        <v>0</v>
      </c>
      <c r="I43" s="35">
        <v>0</v>
      </c>
      <c r="J43" s="35">
        <v>0</v>
      </c>
      <c r="K43" s="35">
        <v>0</v>
      </c>
      <c r="L43" s="35">
        <v>0</v>
      </c>
      <c r="M43" s="3">
        <f>SUMPRODUCT(F43:L43,INDEX('3a. Wegingsfactoren'!$C$5:$I$53,MATCH(ROW(),'3a. Wegingsfactoren'!$A$5:$A$53,0),0))</f>
        <v>0</v>
      </c>
      <c r="N43" s="18">
        <v>1</v>
      </c>
      <c r="O43" s="3">
        <f>M43*N43</f>
        <v>0</v>
      </c>
    </row>
    <row r="44" spans="1:15" x14ac:dyDescent="0.3">
      <c r="A44" s="1" t="s">
        <v>133</v>
      </c>
      <c r="B44" s="1" t="s">
        <v>135</v>
      </c>
      <c r="C44" s="1" t="s">
        <v>206</v>
      </c>
      <c r="D44" s="15">
        <v>85000</v>
      </c>
      <c r="E44" s="1" t="s">
        <v>39</v>
      </c>
      <c r="F44" s="35">
        <v>0</v>
      </c>
      <c r="G44" s="35">
        <v>0</v>
      </c>
      <c r="H44" s="35">
        <v>0</v>
      </c>
      <c r="I44" s="35">
        <v>0</v>
      </c>
      <c r="J44" s="35">
        <v>0</v>
      </c>
      <c r="K44" s="35">
        <v>0</v>
      </c>
      <c r="L44" s="35">
        <v>0</v>
      </c>
      <c r="M44" s="3">
        <f>SUMPRODUCT(F44:L44,INDEX('3a. Wegingsfactoren'!$C$5:$I$53,MATCH(ROW(),'3a. Wegingsfactoren'!$A$5:$A$53,0),0))</f>
        <v>0</v>
      </c>
      <c r="N44" s="18">
        <v>1</v>
      </c>
      <c r="O44" s="3">
        <f>M44*N44</f>
        <v>0</v>
      </c>
    </row>
    <row r="45" spans="1:15" x14ac:dyDescent="0.3">
      <c r="A45" s="1" t="s">
        <v>133</v>
      </c>
      <c r="B45" s="1" t="s">
        <v>136</v>
      </c>
      <c r="C45" s="1" t="s">
        <v>206</v>
      </c>
      <c r="D45" s="15">
        <v>2500</v>
      </c>
      <c r="E45" s="1" t="s">
        <v>39</v>
      </c>
      <c r="F45" s="35">
        <v>0</v>
      </c>
      <c r="G45" s="35">
        <v>0</v>
      </c>
      <c r="H45" s="35">
        <v>0</v>
      </c>
      <c r="I45" s="35">
        <v>0</v>
      </c>
      <c r="J45" s="35">
        <v>0</v>
      </c>
      <c r="K45" s="35">
        <v>0</v>
      </c>
      <c r="L45" s="35">
        <v>0</v>
      </c>
      <c r="M45" s="3">
        <f>SUMPRODUCT(F45:L45,INDEX('3a. Wegingsfactoren'!$C$5:$I$53,MATCH(ROW(),'3a. Wegingsfactoren'!$A$5:$A$53,0),0))</f>
        <v>0</v>
      </c>
      <c r="N45" s="18">
        <v>1</v>
      </c>
      <c r="O45" s="3">
        <f>M45*N45</f>
        <v>0</v>
      </c>
    </row>
    <row r="46" spans="1:15" x14ac:dyDescent="0.3">
      <c r="A46" s="1" t="s">
        <v>137</v>
      </c>
      <c r="B46" s="1" t="s">
        <v>138</v>
      </c>
      <c r="C46" s="1" t="s">
        <v>206</v>
      </c>
      <c r="D46" s="15">
        <v>1000</v>
      </c>
      <c r="E46" s="1" t="s">
        <v>39</v>
      </c>
      <c r="F46" s="35">
        <v>0</v>
      </c>
      <c r="G46" s="35">
        <v>0</v>
      </c>
      <c r="H46" s="35">
        <v>0</v>
      </c>
      <c r="I46" s="35">
        <v>0</v>
      </c>
      <c r="J46" s="35">
        <v>0</v>
      </c>
      <c r="K46" s="35">
        <v>0</v>
      </c>
      <c r="L46" s="35">
        <v>0</v>
      </c>
      <c r="M46" s="3">
        <f>SUMPRODUCT(F46:L46,INDEX('3a. Wegingsfactoren'!$C$5:$I$53,MATCH(ROW(),'3a. Wegingsfactoren'!$A$5:$A$53,0),0))</f>
        <v>0</v>
      </c>
      <c r="N46" s="18">
        <v>1</v>
      </c>
      <c r="O46" s="3">
        <f>M46*N46</f>
        <v>0</v>
      </c>
    </row>
    <row r="47" spans="1:15" x14ac:dyDescent="0.3">
      <c r="A47" s="1" t="s">
        <v>139</v>
      </c>
      <c r="B47" s="1" t="s">
        <v>140</v>
      </c>
      <c r="C47" s="1" t="s">
        <v>205</v>
      </c>
      <c r="D47" s="15">
        <v>400</v>
      </c>
      <c r="E47" s="1" t="s">
        <v>39</v>
      </c>
      <c r="F47" s="35">
        <v>0</v>
      </c>
      <c r="G47" s="35">
        <v>0</v>
      </c>
      <c r="H47" s="35">
        <v>0</v>
      </c>
      <c r="I47" s="35">
        <v>0</v>
      </c>
      <c r="J47" s="35">
        <v>0</v>
      </c>
      <c r="K47" s="37" t="s">
        <v>216</v>
      </c>
      <c r="L47" s="37" t="s">
        <v>216</v>
      </c>
      <c r="M47" s="3">
        <f>SUMPRODUCT(F47:L47,INDEX('3a. Wegingsfactoren'!$C$5:$I$53,MATCH(ROW(),'3a. Wegingsfactoren'!$A$5:$A$53,0),0))</f>
        <v>0</v>
      </c>
      <c r="N47" s="18">
        <v>1</v>
      </c>
      <c r="O47" s="3">
        <f>M47*N47</f>
        <v>0</v>
      </c>
    </row>
    <row r="48" spans="1:15" x14ac:dyDescent="0.3">
      <c r="A48" s="1" t="s">
        <v>141</v>
      </c>
      <c r="B48" s="1" t="s">
        <v>142</v>
      </c>
      <c r="C48" s="1" t="s">
        <v>205</v>
      </c>
      <c r="D48" s="15">
        <v>400</v>
      </c>
      <c r="E48" s="1" t="s">
        <v>39</v>
      </c>
      <c r="F48" s="35">
        <v>0</v>
      </c>
      <c r="G48" s="35">
        <v>0</v>
      </c>
      <c r="H48" s="35">
        <v>0</v>
      </c>
      <c r="I48" s="35">
        <v>0</v>
      </c>
      <c r="J48" s="35">
        <v>0</v>
      </c>
      <c r="K48" s="37" t="s">
        <v>216</v>
      </c>
      <c r="L48" s="37" t="s">
        <v>216</v>
      </c>
      <c r="M48" s="3">
        <f>SUMPRODUCT(F48:L48,INDEX('3a. Wegingsfactoren'!$C$5:$I$53,MATCH(ROW(),'3a. Wegingsfactoren'!$A$5:$A$53,0),0))</f>
        <v>0</v>
      </c>
      <c r="N48" s="18">
        <v>1</v>
      </c>
      <c r="O48" s="3">
        <f>M48*N48</f>
        <v>0</v>
      </c>
    </row>
    <row r="49" spans="1:15" x14ac:dyDescent="0.3">
      <c r="A49" s="1" t="s">
        <v>143</v>
      </c>
      <c r="B49" s="1" t="s">
        <v>144</v>
      </c>
      <c r="C49" s="1" t="s">
        <v>207</v>
      </c>
      <c r="D49" s="15">
        <v>3000</v>
      </c>
      <c r="E49" s="1" t="s">
        <v>39</v>
      </c>
      <c r="F49" s="35">
        <v>0</v>
      </c>
      <c r="G49" s="35">
        <v>0</v>
      </c>
      <c r="H49" s="35">
        <v>0</v>
      </c>
      <c r="I49" s="35">
        <v>0</v>
      </c>
      <c r="J49" s="35">
        <v>0</v>
      </c>
      <c r="K49" s="37" t="s">
        <v>216</v>
      </c>
      <c r="L49" s="37" t="s">
        <v>216</v>
      </c>
      <c r="M49" s="3">
        <f>SUMPRODUCT(F49:L49,INDEX('3a. Wegingsfactoren'!$C$5:$I$53,MATCH(ROW(),'3a. Wegingsfactoren'!$A$5:$A$53,0),0))</f>
        <v>0</v>
      </c>
      <c r="N49" s="18">
        <v>1</v>
      </c>
      <c r="O49" s="3">
        <f>M49*N49</f>
        <v>0</v>
      </c>
    </row>
    <row r="50" spans="1:15" x14ac:dyDescent="0.3">
      <c r="A50" s="1" t="s">
        <v>145</v>
      </c>
      <c r="B50" s="1" t="s">
        <v>146</v>
      </c>
      <c r="C50" s="1" t="s">
        <v>147</v>
      </c>
      <c r="D50" s="15">
        <v>1000</v>
      </c>
      <c r="E50" s="1" t="s">
        <v>39</v>
      </c>
      <c r="F50" s="35">
        <v>0</v>
      </c>
      <c r="G50" s="35">
        <v>0</v>
      </c>
      <c r="H50" s="35">
        <v>0</v>
      </c>
      <c r="I50" s="35">
        <v>0</v>
      </c>
      <c r="J50" s="35">
        <v>0</v>
      </c>
      <c r="K50" s="35">
        <v>0</v>
      </c>
      <c r="L50" s="37" t="s">
        <v>216</v>
      </c>
      <c r="M50" s="3">
        <f>SUMPRODUCT(F50:L50,INDEX('3a. Wegingsfactoren'!$C$5:$I$53,MATCH(ROW(),'3a. Wegingsfactoren'!$A$5:$A$53,0),0))</f>
        <v>0</v>
      </c>
      <c r="N50" s="18">
        <v>1</v>
      </c>
      <c r="O50" s="3">
        <f>M50*N50</f>
        <v>0</v>
      </c>
    </row>
    <row r="51" spans="1:15" ht="28.8" x14ac:dyDescent="0.3">
      <c r="A51" s="1" t="s">
        <v>148</v>
      </c>
      <c r="B51" s="1" t="s">
        <v>149</v>
      </c>
      <c r="C51" s="1" t="s">
        <v>150</v>
      </c>
      <c r="D51" s="15">
        <v>6000</v>
      </c>
      <c r="E51" s="1" t="s">
        <v>39</v>
      </c>
      <c r="F51" s="35">
        <v>0</v>
      </c>
      <c r="G51" s="35">
        <v>0</v>
      </c>
      <c r="H51" s="35">
        <v>0</v>
      </c>
      <c r="I51" s="35">
        <v>0</v>
      </c>
      <c r="J51" s="35">
        <v>0</v>
      </c>
      <c r="K51" s="35">
        <v>0</v>
      </c>
      <c r="L51" s="37" t="s">
        <v>216</v>
      </c>
      <c r="M51" s="3">
        <f>SUMPRODUCT(F51:L51,INDEX('3a. Wegingsfactoren'!$C$5:$I$53,MATCH(ROW(),'3a. Wegingsfactoren'!$A$5:$A$53,0),0))</f>
        <v>0</v>
      </c>
      <c r="N51" s="18">
        <v>1</v>
      </c>
      <c r="O51" s="3">
        <f>M51*N51</f>
        <v>0</v>
      </c>
    </row>
    <row r="52" spans="1:15" ht="28.8" x14ac:dyDescent="0.3">
      <c r="A52" s="1" t="s">
        <v>151</v>
      </c>
      <c r="B52" s="1" t="s">
        <v>152</v>
      </c>
      <c r="C52" s="1" t="s">
        <v>208</v>
      </c>
      <c r="D52" s="15">
        <v>200</v>
      </c>
      <c r="E52" s="1" t="s">
        <v>39</v>
      </c>
      <c r="F52" s="35">
        <v>0</v>
      </c>
      <c r="G52" s="35">
        <v>0</v>
      </c>
      <c r="H52" s="35">
        <v>0</v>
      </c>
      <c r="I52" s="35">
        <v>0</v>
      </c>
      <c r="J52" s="35">
        <v>0</v>
      </c>
      <c r="K52" s="35">
        <v>0</v>
      </c>
      <c r="L52" s="37" t="s">
        <v>216</v>
      </c>
      <c r="M52" s="3">
        <f>SUMPRODUCT(F52:L52,INDEX('3a. Wegingsfactoren'!$C$5:$I$53,MATCH(ROW(),'3a. Wegingsfactoren'!$A$5:$A$53,0),0))</f>
        <v>0</v>
      </c>
      <c r="N52" s="18">
        <v>1</v>
      </c>
      <c r="O52" s="3">
        <f>M52*N52</f>
        <v>0</v>
      </c>
    </row>
    <row r="53" spans="1:15" ht="28.8" x14ac:dyDescent="0.3">
      <c r="A53" s="1" t="s">
        <v>153</v>
      </c>
      <c r="B53" s="1" t="s">
        <v>154</v>
      </c>
      <c r="C53" s="1" t="s">
        <v>209</v>
      </c>
      <c r="D53" s="15">
        <v>50</v>
      </c>
      <c r="E53" s="1" t="s">
        <v>39</v>
      </c>
      <c r="F53" s="35">
        <v>0</v>
      </c>
      <c r="G53" s="35">
        <v>0</v>
      </c>
      <c r="H53" s="35">
        <v>0</v>
      </c>
      <c r="I53" s="37" t="s">
        <v>216</v>
      </c>
      <c r="J53" s="37" t="s">
        <v>216</v>
      </c>
      <c r="K53" s="37" t="s">
        <v>216</v>
      </c>
      <c r="L53" s="37" t="s">
        <v>216</v>
      </c>
      <c r="M53" s="3">
        <f>SUMPRODUCT(F53:L53,INDEX('3a. Wegingsfactoren'!$C$5:$I$53,MATCH(ROW(),'3a. Wegingsfactoren'!$A$5:$A$53,0),0))</f>
        <v>0</v>
      </c>
      <c r="N53" s="18">
        <v>1</v>
      </c>
      <c r="O53" s="3">
        <f>M53*N53</f>
        <v>0</v>
      </c>
    </row>
    <row r="54" spans="1:15" ht="28.8" x14ac:dyDescent="0.3">
      <c r="A54" s="1" t="s">
        <v>155</v>
      </c>
      <c r="B54" s="1" t="s">
        <v>156</v>
      </c>
      <c r="C54" s="1" t="s">
        <v>210</v>
      </c>
      <c r="D54" s="15">
        <v>50</v>
      </c>
      <c r="E54" s="1" t="s">
        <v>39</v>
      </c>
      <c r="F54" s="35">
        <v>0</v>
      </c>
      <c r="G54" s="35">
        <v>0</v>
      </c>
      <c r="H54" s="35">
        <v>0</v>
      </c>
      <c r="I54" s="37" t="s">
        <v>216</v>
      </c>
      <c r="J54" s="37" t="s">
        <v>216</v>
      </c>
      <c r="K54" s="37" t="s">
        <v>216</v>
      </c>
      <c r="L54" s="37" t="s">
        <v>216</v>
      </c>
      <c r="M54" s="3">
        <f>SUMPRODUCT(F54:L54,INDEX('3a. Wegingsfactoren'!$C$5:$I$53,MATCH(ROW(),'3a. Wegingsfactoren'!$A$5:$A$53,0),0))</f>
        <v>0</v>
      </c>
      <c r="N54" s="18">
        <v>1</v>
      </c>
      <c r="O54" s="3">
        <f>M54*N54</f>
        <v>0</v>
      </c>
    </row>
    <row r="55" spans="1:15" ht="28.8" x14ac:dyDescent="0.3">
      <c r="A55" s="1" t="s">
        <v>157</v>
      </c>
      <c r="B55" s="1" t="s">
        <v>158</v>
      </c>
      <c r="C55" s="1" t="s">
        <v>211</v>
      </c>
      <c r="D55" s="15">
        <v>50</v>
      </c>
      <c r="E55" s="1" t="s">
        <v>39</v>
      </c>
      <c r="F55" s="35">
        <v>0</v>
      </c>
      <c r="G55" s="35">
        <v>0</v>
      </c>
      <c r="H55" s="35">
        <v>0</v>
      </c>
      <c r="I55" s="37" t="s">
        <v>216</v>
      </c>
      <c r="J55" s="37" t="s">
        <v>216</v>
      </c>
      <c r="K55" s="37" t="s">
        <v>216</v>
      </c>
      <c r="L55" s="37" t="s">
        <v>216</v>
      </c>
      <c r="M55" s="3">
        <f>SUMPRODUCT(F55:L55,INDEX('3a. Wegingsfactoren'!$C$5:$I$53,MATCH(ROW(),'3a. Wegingsfactoren'!$A$5:$A$53,0),0))</f>
        <v>0</v>
      </c>
      <c r="N55" s="18">
        <v>1</v>
      </c>
      <c r="O55" s="3">
        <f>M55*N55</f>
        <v>0</v>
      </c>
    </row>
    <row r="56" spans="1:15" ht="29.4" thickBot="1" x14ac:dyDescent="0.35">
      <c r="A56" s="1" t="s">
        <v>159</v>
      </c>
      <c r="B56" s="1" t="s">
        <v>160</v>
      </c>
      <c r="C56" s="1" t="s">
        <v>212</v>
      </c>
      <c r="D56" s="15">
        <v>50</v>
      </c>
      <c r="E56" s="1" t="s">
        <v>39</v>
      </c>
      <c r="F56" s="35">
        <v>0</v>
      </c>
      <c r="G56" s="35">
        <v>0</v>
      </c>
      <c r="H56" s="35">
        <v>0</v>
      </c>
      <c r="I56" s="37" t="s">
        <v>216</v>
      </c>
      <c r="J56" s="37" t="s">
        <v>216</v>
      </c>
      <c r="K56" s="37" t="s">
        <v>216</v>
      </c>
      <c r="L56" s="37" t="s">
        <v>216</v>
      </c>
      <c r="M56" s="3">
        <f>SUMPRODUCT(F56:L56,INDEX('3a. Wegingsfactoren'!$C$5:$I$53,MATCH(ROW(),'3a. Wegingsfactoren'!$A$5:$A$53,0),0))</f>
        <v>0</v>
      </c>
      <c r="N56" s="18">
        <v>1</v>
      </c>
      <c r="O56" s="3">
        <f>M56*N56</f>
        <v>0</v>
      </c>
    </row>
    <row r="57" spans="1:15" s="40" customFormat="1" ht="27.9" customHeight="1" thickBot="1" x14ac:dyDescent="0.35">
      <c r="A57" s="46" t="s">
        <v>161</v>
      </c>
      <c r="B57" s="47"/>
      <c r="C57" s="47"/>
      <c r="D57" s="47"/>
      <c r="E57" s="47"/>
      <c r="F57" s="47"/>
      <c r="G57" s="47"/>
      <c r="H57" s="47"/>
      <c r="I57" s="47"/>
      <c r="J57" s="47"/>
      <c r="K57" s="47"/>
      <c r="L57" s="38"/>
      <c r="M57" s="39"/>
      <c r="N57" s="38"/>
      <c r="O57" s="41">
        <f>SUM(O6,O7,O8,O9,O10,O11,O12,O13,O14,O15,O16,O17,O18,O19,O20,O21,O22,O23,O24,O25,O26,O27,O28,O29,O30,O31,O32,O33,O34,O35,O36,O37,O38,O39,O40,O43,O44,O45,O46,O47,O48,O49,O50,O51,O52,O53,O54,O55,O56)</f>
        <v>0</v>
      </c>
    </row>
    <row r="60" spans="1:15" x14ac:dyDescent="0.3">
      <c r="A60" s="50"/>
      <c r="B60" s="50"/>
      <c r="C60" s="50"/>
      <c r="D60" s="50"/>
    </row>
    <row r="61" spans="1:15" x14ac:dyDescent="0.3">
      <c r="A61" s="50"/>
      <c r="B61" s="50"/>
      <c r="C61" s="50"/>
      <c r="D61" s="50"/>
    </row>
  </sheetData>
  <autoFilter ref="A5:O26" xr:uid="{00000000-0009-0000-0000-000001000000}"/>
  <mergeCells count="5">
    <mergeCell ref="A3:O3"/>
    <mergeCell ref="A1:O1"/>
    <mergeCell ref="A57:K57"/>
    <mergeCell ref="A42:E42"/>
    <mergeCell ref="A60:D61"/>
  </mergeCells>
  <dataValidations count="2">
    <dataValidation type="decimal" operator="greaterThanOrEqual" allowBlank="1" errorTitle="Ongeldige prijs" error="Vul een bedrag van € 0 of hoger in." promptTitle="Prijs invullen" prompt="All-in tarief in euro’s exclusief btw." sqref="F6:L20 I21:L21 F21:G21 L29 F22:L27 F28:K29 F30:L57" xr:uid="{00000000-0002-0000-0100-000000000000}">
      <formula1>0</formula1>
    </dataValidation>
    <dataValidation type="decimal" operator="greaterThan" sqref="N6:N57" xr:uid="{00000000-0002-0000-0100-000001000000}">
      <formula1>0</formula1>
    </dataValidation>
  </dataValidations>
  <pageMargins left="0.25" right="0.25" top="0.5" bottom="0.5"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0CC84-D7CA-40F6-A3B0-198C50BBB0A0}">
  <dimension ref="A1:I53"/>
  <sheetViews>
    <sheetView showGridLines="0" tabSelected="1" workbookViewId="0">
      <pane ySplit="4" topLeftCell="A5" activePane="bottomLeft" state="frozen"/>
      <selection pane="bottomLeft" activeCell="P20" sqref="P20"/>
    </sheetView>
  </sheetViews>
  <sheetFormatPr defaultRowHeight="14.4" x14ac:dyDescent="0.3"/>
  <cols>
    <col min="1" max="1" width="12" customWidth="1"/>
    <col min="2" max="2" width="44.44140625" customWidth="1"/>
    <col min="3" max="3" width="6" bestFit="1" customWidth="1"/>
    <col min="4" max="4" width="8" bestFit="1" customWidth="1"/>
    <col min="5" max="5" width="10.5546875" customWidth="1"/>
    <col min="6" max="6" width="13.33203125" customWidth="1"/>
    <col min="7" max="7" width="12.77734375" customWidth="1"/>
    <col min="8" max="8" width="12.5546875" customWidth="1"/>
    <col min="9" max="9" width="9.5546875" customWidth="1"/>
  </cols>
  <sheetData>
    <row r="1" spans="1:9" ht="21" x14ac:dyDescent="0.4">
      <c r="A1" s="75" t="s">
        <v>220</v>
      </c>
      <c r="B1" s="75"/>
      <c r="C1" s="75"/>
      <c r="D1" s="75"/>
      <c r="E1" s="75"/>
      <c r="F1" s="75"/>
      <c r="G1" s="75"/>
      <c r="H1" s="75"/>
      <c r="I1" s="75"/>
    </row>
    <row r="2" spans="1:9" x14ac:dyDescent="0.3">
      <c r="A2" s="76" t="s">
        <v>221</v>
      </c>
      <c r="B2" s="76"/>
      <c r="C2" s="76"/>
      <c r="D2" s="76"/>
      <c r="E2" s="76"/>
      <c r="F2" s="76"/>
      <c r="G2" s="76"/>
      <c r="H2" s="76"/>
      <c r="I2" s="76"/>
    </row>
    <row r="4" spans="1:9" x14ac:dyDescent="0.3">
      <c r="A4" s="77" t="s">
        <v>222</v>
      </c>
      <c r="B4" s="77" t="s">
        <v>22</v>
      </c>
      <c r="C4" s="77" t="s">
        <v>223</v>
      </c>
      <c r="D4" s="77" t="s">
        <v>224</v>
      </c>
      <c r="E4" s="77" t="s">
        <v>225</v>
      </c>
      <c r="F4" s="77" t="s">
        <v>226</v>
      </c>
      <c r="G4" s="77" t="s">
        <v>227</v>
      </c>
      <c r="H4" s="77" t="s">
        <v>228</v>
      </c>
      <c r="I4" s="77" t="s">
        <v>229</v>
      </c>
    </row>
    <row r="5" spans="1:9" x14ac:dyDescent="0.3">
      <c r="A5">
        <v>6</v>
      </c>
      <c r="B5" t="s">
        <v>36</v>
      </c>
      <c r="C5" s="78">
        <v>1</v>
      </c>
      <c r="D5" s="78">
        <v>1</v>
      </c>
      <c r="E5" s="78">
        <v>1</v>
      </c>
      <c r="F5" s="78">
        <v>1</v>
      </c>
      <c r="G5" s="78">
        <v>1</v>
      </c>
      <c r="H5" s="78">
        <v>1</v>
      </c>
      <c r="I5" s="79">
        <v>2</v>
      </c>
    </row>
    <row r="6" spans="1:9" x14ac:dyDescent="0.3">
      <c r="A6">
        <v>7</v>
      </c>
      <c r="B6" t="s">
        <v>40</v>
      </c>
      <c r="C6" s="78">
        <v>1</v>
      </c>
      <c r="D6" s="78">
        <v>1</v>
      </c>
      <c r="E6" s="78">
        <v>1</v>
      </c>
      <c r="F6" s="78">
        <v>1</v>
      </c>
      <c r="G6" s="78">
        <v>1</v>
      </c>
      <c r="H6" s="78">
        <v>1</v>
      </c>
      <c r="I6" s="79">
        <v>2</v>
      </c>
    </row>
    <row r="7" spans="1:9" x14ac:dyDescent="0.3">
      <c r="A7">
        <v>8</v>
      </c>
      <c r="B7" t="s">
        <v>43</v>
      </c>
      <c r="C7" s="78">
        <v>1</v>
      </c>
      <c r="D7" s="78">
        <v>1</v>
      </c>
      <c r="E7" s="79">
        <v>2</v>
      </c>
      <c r="F7" s="78">
        <v>1</v>
      </c>
      <c r="G7" s="78">
        <v>1</v>
      </c>
      <c r="H7" s="78">
        <v>1</v>
      </c>
      <c r="I7" s="78">
        <v>1</v>
      </c>
    </row>
    <row r="8" spans="1:9" x14ac:dyDescent="0.3">
      <c r="A8">
        <v>9</v>
      </c>
      <c r="B8" t="s">
        <v>46</v>
      </c>
      <c r="C8" s="78">
        <v>1</v>
      </c>
      <c r="D8" s="78">
        <v>1</v>
      </c>
      <c r="E8" s="79">
        <v>2</v>
      </c>
      <c r="F8" s="78">
        <v>1</v>
      </c>
      <c r="G8" s="78">
        <v>1</v>
      </c>
      <c r="H8" s="78">
        <v>1</v>
      </c>
      <c r="I8" s="78">
        <v>1</v>
      </c>
    </row>
    <row r="9" spans="1:9" x14ac:dyDescent="0.3">
      <c r="A9">
        <v>10</v>
      </c>
      <c r="B9" t="s">
        <v>49</v>
      </c>
      <c r="C9" s="78">
        <v>1</v>
      </c>
      <c r="D9" s="78">
        <v>1</v>
      </c>
      <c r="E9" s="79">
        <v>2</v>
      </c>
      <c r="F9" s="78">
        <v>1</v>
      </c>
      <c r="G9" s="78">
        <v>1</v>
      </c>
      <c r="H9" s="78">
        <v>1</v>
      </c>
      <c r="I9" s="78">
        <v>1</v>
      </c>
    </row>
    <row r="10" spans="1:9" x14ac:dyDescent="0.3">
      <c r="A10">
        <v>11</v>
      </c>
      <c r="B10" t="s">
        <v>52</v>
      </c>
      <c r="C10" s="78">
        <v>1</v>
      </c>
      <c r="D10" s="78">
        <v>1</v>
      </c>
      <c r="E10" s="79">
        <v>2</v>
      </c>
      <c r="F10" s="78">
        <v>1</v>
      </c>
      <c r="G10" s="78">
        <v>1</v>
      </c>
      <c r="H10" s="78">
        <v>1</v>
      </c>
      <c r="I10" s="78">
        <v>1</v>
      </c>
    </row>
    <row r="11" spans="1:9" x14ac:dyDescent="0.3">
      <c r="A11">
        <v>12</v>
      </c>
      <c r="B11" t="s">
        <v>54</v>
      </c>
      <c r="C11" s="78">
        <v>1</v>
      </c>
      <c r="D11" s="78">
        <v>1</v>
      </c>
      <c r="E11" s="78">
        <v>1</v>
      </c>
      <c r="F11" s="78">
        <v>1</v>
      </c>
      <c r="G11" s="78">
        <v>1</v>
      </c>
      <c r="H11" s="79">
        <v>2</v>
      </c>
      <c r="I11" s="78">
        <v>1</v>
      </c>
    </row>
    <row r="12" spans="1:9" x14ac:dyDescent="0.3">
      <c r="A12">
        <v>13</v>
      </c>
      <c r="B12" t="s">
        <v>57</v>
      </c>
      <c r="C12" s="78">
        <v>1</v>
      </c>
      <c r="D12" s="78">
        <v>1</v>
      </c>
      <c r="E12" s="78">
        <v>1</v>
      </c>
      <c r="F12" s="79">
        <v>2</v>
      </c>
      <c r="G12" s="78">
        <v>1</v>
      </c>
      <c r="H12" s="78">
        <v>1</v>
      </c>
      <c r="I12" s="78">
        <v>1</v>
      </c>
    </row>
    <row r="13" spans="1:9" x14ac:dyDescent="0.3">
      <c r="A13">
        <v>14</v>
      </c>
      <c r="B13" t="s">
        <v>60</v>
      </c>
      <c r="C13" s="78">
        <v>1</v>
      </c>
      <c r="D13" s="78">
        <v>1</v>
      </c>
      <c r="E13" s="79">
        <v>2</v>
      </c>
      <c r="F13" s="78">
        <v>1</v>
      </c>
      <c r="G13" s="78">
        <v>1</v>
      </c>
      <c r="H13" s="78">
        <v>1</v>
      </c>
      <c r="I13" s="78">
        <v>1</v>
      </c>
    </row>
    <row r="14" spans="1:9" x14ac:dyDescent="0.3">
      <c r="A14">
        <v>15</v>
      </c>
      <c r="B14" t="s">
        <v>63</v>
      </c>
      <c r="C14" s="78">
        <v>1</v>
      </c>
      <c r="D14" s="78">
        <v>1</v>
      </c>
      <c r="E14" s="78">
        <v>1</v>
      </c>
      <c r="F14" s="78">
        <v>1</v>
      </c>
      <c r="G14" s="78">
        <v>1</v>
      </c>
      <c r="H14" s="78">
        <v>1</v>
      </c>
      <c r="I14" s="79">
        <v>2</v>
      </c>
    </row>
    <row r="15" spans="1:9" x14ac:dyDescent="0.3">
      <c r="A15">
        <v>16</v>
      </c>
      <c r="B15" t="s">
        <v>65</v>
      </c>
      <c r="C15" s="78">
        <v>1</v>
      </c>
      <c r="D15" s="78">
        <v>1</v>
      </c>
      <c r="E15" s="78">
        <v>1</v>
      </c>
      <c r="F15" s="78">
        <v>1</v>
      </c>
      <c r="G15" s="78">
        <v>1</v>
      </c>
      <c r="H15" s="78">
        <v>1</v>
      </c>
      <c r="I15" s="79">
        <v>2</v>
      </c>
    </row>
    <row r="16" spans="1:9" x14ac:dyDescent="0.3">
      <c r="A16">
        <v>17</v>
      </c>
      <c r="B16" t="s">
        <v>68</v>
      </c>
      <c r="C16" s="78">
        <v>1</v>
      </c>
      <c r="D16" s="78">
        <v>1</v>
      </c>
      <c r="E16" s="78">
        <v>1</v>
      </c>
      <c r="F16" s="78">
        <v>1</v>
      </c>
      <c r="G16" s="78">
        <v>1</v>
      </c>
      <c r="H16" s="78">
        <v>1</v>
      </c>
      <c r="I16" s="79">
        <v>2</v>
      </c>
    </row>
    <row r="17" spans="1:9" x14ac:dyDescent="0.3">
      <c r="A17">
        <v>18</v>
      </c>
      <c r="B17" t="s">
        <v>71</v>
      </c>
      <c r="C17" s="78">
        <v>1</v>
      </c>
      <c r="D17" s="78">
        <v>1</v>
      </c>
      <c r="E17" s="78">
        <v>1</v>
      </c>
      <c r="F17" s="78">
        <v>1</v>
      </c>
      <c r="G17" s="78">
        <v>1</v>
      </c>
      <c r="H17" s="78">
        <v>1</v>
      </c>
      <c r="I17" s="79">
        <v>2</v>
      </c>
    </row>
    <row r="18" spans="1:9" x14ac:dyDescent="0.3">
      <c r="A18">
        <v>19</v>
      </c>
      <c r="B18" t="s">
        <v>74</v>
      </c>
      <c r="C18" s="78">
        <v>1</v>
      </c>
      <c r="D18" s="78">
        <v>1</v>
      </c>
      <c r="E18" s="78">
        <v>1</v>
      </c>
      <c r="F18" s="78">
        <v>1</v>
      </c>
      <c r="G18" s="78">
        <v>1</v>
      </c>
      <c r="H18" s="78">
        <v>1</v>
      </c>
      <c r="I18" s="79">
        <v>2</v>
      </c>
    </row>
    <row r="19" spans="1:9" x14ac:dyDescent="0.3">
      <c r="A19">
        <v>20</v>
      </c>
      <c r="B19" t="s">
        <v>77</v>
      </c>
      <c r="C19" s="78">
        <v>1</v>
      </c>
      <c r="D19" s="78">
        <v>1</v>
      </c>
      <c r="E19" s="78">
        <v>1</v>
      </c>
      <c r="F19" s="78">
        <v>1</v>
      </c>
      <c r="G19" s="79">
        <v>2</v>
      </c>
      <c r="H19" s="78">
        <v>1</v>
      </c>
      <c r="I19" s="78">
        <v>1</v>
      </c>
    </row>
    <row r="20" spans="1:9" x14ac:dyDescent="0.3">
      <c r="A20">
        <v>21</v>
      </c>
      <c r="B20" t="s">
        <v>79</v>
      </c>
      <c r="C20" s="78">
        <v>1</v>
      </c>
      <c r="D20" s="78">
        <v>1</v>
      </c>
      <c r="E20" s="78">
        <v>1</v>
      </c>
      <c r="F20" s="78">
        <v>1</v>
      </c>
      <c r="G20" s="79">
        <v>2</v>
      </c>
      <c r="H20" s="79">
        <v>2</v>
      </c>
      <c r="I20" s="78">
        <v>1</v>
      </c>
    </row>
    <row r="21" spans="1:9" x14ac:dyDescent="0.3">
      <c r="A21">
        <v>22</v>
      </c>
      <c r="B21" t="s">
        <v>82</v>
      </c>
      <c r="C21" s="78">
        <v>1</v>
      </c>
      <c r="D21" s="78">
        <v>1</v>
      </c>
      <c r="E21" s="78">
        <v>1</v>
      </c>
      <c r="F21" s="78">
        <v>1</v>
      </c>
      <c r="G21" s="79">
        <v>2</v>
      </c>
      <c r="H21" s="78">
        <v>1</v>
      </c>
      <c r="I21" s="78">
        <v>1</v>
      </c>
    </row>
    <row r="22" spans="1:9" x14ac:dyDescent="0.3">
      <c r="A22">
        <v>23</v>
      </c>
      <c r="B22" t="s">
        <v>85</v>
      </c>
      <c r="C22" s="78">
        <v>1</v>
      </c>
      <c r="D22" s="78">
        <v>1</v>
      </c>
      <c r="E22" s="78">
        <v>1</v>
      </c>
      <c r="F22" s="78">
        <v>1</v>
      </c>
      <c r="G22" s="79">
        <v>2</v>
      </c>
      <c r="H22" s="78">
        <v>1</v>
      </c>
      <c r="I22" s="78">
        <v>1</v>
      </c>
    </row>
    <row r="23" spans="1:9" x14ac:dyDescent="0.3">
      <c r="A23">
        <v>24</v>
      </c>
      <c r="B23" t="s">
        <v>88</v>
      </c>
      <c r="C23" s="78">
        <v>1</v>
      </c>
      <c r="D23" s="78">
        <v>1</v>
      </c>
      <c r="E23" s="78">
        <v>1</v>
      </c>
      <c r="F23" s="78">
        <v>1</v>
      </c>
      <c r="G23" s="79">
        <v>2</v>
      </c>
      <c r="H23" s="78">
        <v>1</v>
      </c>
      <c r="I23" s="78">
        <v>1</v>
      </c>
    </row>
    <row r="24" spans="1:9" x14ac:dyDescent="0.3">
      <c r="A24">
        <v>25</v>
      </c>
      <c r="B24" t="s">
        <v>91</v>
      </c>
      <c r="C24" s="78">
        <v>1</v>
      </c>
      <c r="D24" s="78">
        <v>1</v>
      </c>
      <c r="E24" s="78">
        <v>1</v>
      </c>
      <c r="F24" s="78">
        <v>1</v>
      </c>
      <c r="G24" s="79">
        <v>2</v>
      </c>
      <c r="H24" s="78">
        <v>1</v>
      </c>
      <c r="I24" s="78">
        <v>1</v>
      </c>
    </row>
    <row r="25" spans="1:9" x14ac:dyDescent="0.3">
      <c r="A25">
        <v>26</v>
      </c>
      <c r="B25" t="s">
        <v>94</v>
      </c>
      <c r="C25" s="78">
        <v>1</v>
      </c>
      <c r="D25" s="78">
        <v>1</v>
      </c>
      <c r="E25" s="78">
        <v>1</v>
      </c>
      <c r="F25" s="78">
        <v>1</v>
      </c>
      <c r="G25" s="79">
        <v>2</v>
      </c>
      <c r="H25" s="78">
        <v>1</v>
      </c>
      <c r="I25" s="78">
        <v>1</v>
      </c>
    </row>
    <row r="26" spans="1:9" x14ac:dyDescent="0.3">
      <c r="A26">
        <v>27</v>
      </c>
      <c r="B26" t="s">
        <v>97</v>
      </c>
      <c r="C26" s="78">
        <v>1</v>
      </c>
      <c r="D26" s="78">
        <v>1</v>
      </c>
      <c r="E26" s="78">
        <v>1</v>
      </c>
      <c r="F26" s="78">
        <v>1</v>
      </c>
      <c r="G26" s="79">
        <v>2</v>
      </c>
      <c r="H26" s="78">
        <v>1</v>
      </c>
      <c r="I26" s="78">
        <v>1</v>
      </c>
    </row>
    <row r="27" spans="1:9" x14ac:dyDescent="0.3">
      <c r="A27">
        <v>28</v>
      </c>
      <c r="B27" t="s">
        <v>100</v>
      </c>
      <c r="C27" s="78">
        <v>1</v>
      </c>
      <c r="D27" s="78">
        <v>1</v>
      </c>
      <c r="E27" s="79">
        <v>2</v>
      </c>
      <c r="F27" s="78">
        <v>1</v>
      </c>
      <c r="G27" s="78">
        <v>1</v>
      </c>
      <c r="H27" s="78">
        <v>1</v>
      </c>
      <c r="I27" s="78">
        <v>1</v>
      </c>
    </row>
    <row r="28" spans="1:9" x14ac:dyDescent="0.3">
      <c r="A28">
        <v>29</v>
      </c>
      <c r="B28" t="s">
        <v>103</v>
      </c>
      <c r="C28" s="78">
        <v>1</v>
      </c>
      <c r="D28" s="78">
        <v>1</v>
      </c>
      <c r="E28" s="78">
        <v>1</v>
      </c>
      <c r="F28" s="78">
        <v>1</v>
      </c>
      <c r="G28" s="79">
        <v>2</v>
      </c>
      <c r="H28" s="78">
        <v>1</v>
      </c>
      <c r="I28" s="78">
        <v>1</v>
      </c>
    </row>
    <row r="29" spans="1:9" x14ac:dyDescent="0.3">
      <c r="A29">
        <v>30</v>
      </c>
      <c r="B29" t="s">
        <v>106</v>
      </c>
      <c r="C29" s="78">
        <v>1</v>
      </c>
      <c r="D29" s="78">
        <v>1</v>
      </c>
      <c r="E29" s="78">
        <v>1</v>
      </c>
      <c r="F29" s="78">
        <v>1</v>
      </c>
      <c r="G29" s="78">
        <v>1</v>
      </c>
      <c r="H29" s="79">
        <v>2</v>
      </c>
      <c r="I29" s="78">
        <v>1</v>
      </c>
    </row>
    <row r="30" spans="1:9" x14ac:dyDescent="0.3">
      <c r="A30">
        <v>31</v>
      </c>
      <c r="B30" t="s">
        <v>109</v>
      </c>
      <c r="C30" s="79">
        <v>2</v>
      </c>
      <c r="D30" s="78">
        <v>1</v>
      </c>
      <c r="E30" s="78">
        <v>1</v>
      </c>
      <c r="F30" s="78">
        <v>1</v>
      </c>
      <c r="G30" s="78">
        <v>1</v>
      </c>
      <c r="H30" s="78">
        <v>1</v>
      </c>
      <c r="I30" s="78">
        <v>1</v>
      </c>
    </row>
    <row r="31" spans="1:9" x14ac:dyDescent="0.3">
      <c r="A31">
        <v>32</v>
      </c>
      <c r="B31" t="s">
        <v>111</v>
      </c>
      <c r="C31" s="78">
        <v>1</v>
      </c>
      <c r="D31" s="78">
        <v>1</v>
      </c>
      <c r="E31" s="78">
        <v>1</v>
      </c>
      <c r="F31" s="79">
        <v>2</v>
      </c>
      <c r="G31" s="78">
        <v>1</v>
      </c>
      <c r="H31" s="78">
        <v>1</v>
      </c>
      <c r="I31" s="78">
        <v>1</v>
      </c>
    </row>
    <row r="32" spans="1:9" x14ac:dyDescent="0.3">
      <c r="A32">
        <v>33</v>
      </c>
      <c r="B32" t="s">
        <v>114</v>
      </c>
      <c r="C32" s="78">
        <v>1</v>
      </c>
      <c r="D32" s="78">
        <v>1</v>
      </c>
      <c r="E32" s="78">
        <v>1</v>
      </c>
      <c r="F32" s="78">
        <v>1</v>
      </c>
      <c r="G32" s="79">
        <v>2</v>
      </c>
      <c r="H32" s="78">
        <v>1</v>
      </c>
      <c r="I32" s="78">
        <v>1</v>
      </c>
    </row>
    <row r="33" spans="1:9" x14ac:dyDescent="0.3">
      <c r="A33">
        <v>34</v>
      </c>
      <c r="B33" t="s">
        <v>117</v>
      </c>
      <c r="C33" s="78">
        <v>1</v>
      </c>
      <c r="D33" s="78">
        <v>1</v>
      </c>
      <c r="E33" s="79">
        <v>2</v>
      </c>
      <c r="F33" s="78">
        <v>1</v>
      </c>
      <c r="G33" s="78">
        <v>1</v>
      </c>
      <c r="H33" s="78">
        <v>1</v>
      </c>
      <c r="I33" s="78">
        <v>1</v>
      </c>
    </row>
    <row r="34" spans="1:9" x14ac:dyDescent="0.3">
      <c r="A34">
        <v>35</v>
      </c>
      <c r="B34" t="s">
        <v>119</v>
      </c>
      <c r="C34" s="78">
        <v>1</v>
      </c>
      <c r="D34" s="79">
        <v>2</v>
      </c>
      <c r="E34" s="78">
        <v>1</v>
      </c>
      <c r="F34" s="78">
        <v>1</v>
      </c>
      <c r="G34" s="78">
        <v>1</v>
      </c>
      <c r="H34" s="78">
        <v>1</v>
      </c>
      <c r="I34" s="78">
        <v>1</v>
      </c>
    </row>
    <row r="35" spans="1:9" x14ac:dyDescent="0.3">
      <c r="A35">
        <v>36</v>
      </c>
      <c r="B35" t="s">
        <v>121</v>
      </c>
      <c r="C35" s="78">
        <v>1</v>
      </c>
      <c r="D35" s="78">
        <v>1</v>
      </c>
      <c r="E35" s="78">
        <v>1</v>
      </c>
      <c r="F35" s="79">
        <v>2</v>
      </c>
      <c r="G35" s="78">
        <v>1</v>
      </c>
      <c r="H35" s="78">
        <v>1</v>
      </c>
      <c r="I35" s="78">
        <v>1</v>
      </c>
    </row>
    <row r="36" spans="1:9" x14ac:dyDescent="0.3">
      <c r="A36">
        <v>37</v>
      </c>
      <c r="B36" t="s">
        <v>124</v>
      </c>
      <c r="C36" s="78">
        <v>1</v>
      </c>
      <c r="D36" s="78">
        <v>1</v>
      </c>
      <c r="E36" s="78">
        <v>1</v>
      </c>
      <c r="F36" s="79">
        <v>2</v>
      </c>
      <c r="G36" s="78">
        <v>1</v>
      </c>
      <c r="H36" s="78">
        <v>1</v>
      </c>
      <c r="I36" s="78">
        <v>1</v>
      </c>
    </row>
    <row r="37" spans="1:9" x14ac:dyDescent="0.3">
      <c r="A37">
        <v>38</v>
      </c>
      <c r="B37" t="s">
        <v>126</v>
      </c>
      <c r="C37" s="78">
        <v>1</v>
      </c>
      <c r="D37" s="78">
        <v>1</v>
      </c>
      <c r="E37" s="78">
        <v>1</v>
      </c>
      <c r="F37" s="79">
        <v>2</v>
      </c>
      <c r="G37" s="78">
        <v>1</v>
      </c>
      <c r="H37" s="78">
        <v>1</v>
      </c>
      <c r="I37" s="78">
        <v>1</v>
      </c>
    </row>
    <row r="38" spans="1:9" x14ac:dyDescent="0.3">
      <c r="A38">
        <v>39</v>
      </c>
      <c r="B38" t="s">
        <v>128</v>
      </c>
      <c r="C38" s="78">
        <v>1</v>
      </c>
      <c r="D38" s="78">
        <v>1</v>
      </c>
      <c r="E38" s="78">
        <v>1</v>
      </c>
      <c r="F38" s="79">
        <v>2</v>
      </c>
      <c r="G38" s="78">
        <v>1</v>
      </c>
      <c r="H38" s="78">
        <v>1</v>
      </c>
      <c r="I38" s="78">
        <v>1</v>
      </c>
    </row>
    <row r="39" spans="1:9" x14ac:dyDescent="0.3">
      <c r="A39">
        <v>40</v>
      </c>
      <c r="B39" t="s">
        <v>130</v>
      </c>
      <c r="C39" s="78">
        <v>1</v>
      </c>
      <c r="D39" s="78">
        <v>1</v>
      </c>
      <c r="E39" s="78">
        <v>1</v>
      </c>
      <c r="F39" s="79">
        <v>2</v>
      </c>
      <c r="G39" s="78">
        <v>1</v>
      </c>
      <c r="H39" s="78">
        <v>1</v>
      </c>
      <c r="I39" s="78">
        <v>1</v>
      </c>
    </row>
    <row r="40" spans="1:9" x14ac:dyDescent="0.3">
      <c r="A40">
        <v>43</v>
      </c>
      <c r="B40" t="s">
        <v>133</v>
      </c>
      <c r="C40" s="78">
        <v>1</v>
      </c>
      <c r="D40" s="78">
        <v>1</v>
      </c>
      <c r="E40" s="78">
        <v>1</v>
      </c>
      <c r="F40" s="78">
        <v>1</v>
      </c>
      <c r="G40" s="79">
        <v>2</v>
      </c>
      <c r="H40" s="78">
        <v>1</v>
      </c>
      <c r="I40" s="78">
        <v>1</v>
      </c>
    </row>
    <row r="41" spans="1:9" x14ac:dyDescent="0.3">
      <c r="A41">
        <v>44</v>
      </c>
      <c r="B41" t="s">
        <v>133</v>
      </c>
      <c r="C41" s="78">
        <v>1</v>
      </c>
      <c r="D41" s="78">
        <v>1</v>
      </c>
      <c r="E41" s="78">
        <v>1</v>
      </c>
      <c r="F41" s="78">
        <v>1</v>
      </c>
      <c r="G41" s="78">
        <v>1</v>
      </c>
      <c r="H41" s="78">
        <v>1</v>
      </c>
      <c r="I41" s="79">
        <v>2</v>
      </c>
    </row>
    <row r="42" spans="1:9" x14ac:dyDescent="0.3">
      <c r="A42">
        <v>45</v>
      </c>
      <c r="B42" t="s">
        <v>133</v>
      </c>
      <c r="C42" s="78">
        <v>1</v>
      </c>
      <c r="D42" s="78">
        <v>1</v>
      </c>
      <c r="E42" s="78">
        <v>1</v>
      </c>
      <c r="F42" s="78">
        <v>1</v>
      </c>
      <c r="G42" s="79">
        <v>2</v>
      </c>
      <c r="H42" s="78">
        <v>1</v>
      </c>
      <c r="I42" s="78">
        <v>1</v>
      </c>
    </row>
    <row r="43" spans="1:9" x14ac:dyDescent="0.3">
      <c r="A43">
        <v>46</v>
      </c>
      <c r="B43" t="s">
        <v>137</v>
      </c>
      <c r="C43" s="78">
        <v>1</v>
      </c>
      <c r="D43" s="78">
        <v>1</v>
      </c>
      <c r="E43" s="79">
        <v>2</v>
      </c>
      <c r="F43" s="78">
        <v>1</v>
      </c>
      <c r="G43" s="78">
        <v>1</v>
      </c>
      <c r="H43" s="78">
        <v>1</v>
      </c>
      <c r="I43" s="78">
        <v>1</v>
      </c>
    </row>
    <row r="44" spans="1:9" x14ac:dyDescent="0.3">
      <c r="A44">
        <v>47</v>
      </c>
      <c r="B44" t="s">
        <v>139</v>
      </c>
      <c r="C44" s="78">
        <v>1</v>
      </c>
      <c r="D44" s="79">
        <v>2</v>
      </c>
      <c r="E44" s="78">
        <v>1</v>
      </c>
      <c r="F44" s="78">
        <v>1</v>
      </c>
      <c r="G44" s="78">
        <v>1</v>
      </c>
      <c r="H44" s="78">
        <v>1</v>
      </c>
      <c r="I44" s="78">
        <v>1</v>
      </c>
    </row>
    <row r="45" spans="1:9" x14ac:dyDescent="0.3">
      <c r="A45">
        <v>48</v>
      </c>
      <c r="B45" t="s">
        <v>141</v>
      </c>
      <c r="C45" s="78">
        <v>1</v>
      </c>
      <c r="D45" s="79">
        <v>2</v>
      </c>
      <c r="E45" s="78">
        <v>1</v>
      </c>
      <c r="F45" s="78">
        <v>1</v>
      </c>
      <c r="G45" s="78">
        <v>1</v>
      </c>
      <c r="H45" s="78">
        <v>1</v>
      </c>
      <c r="I45" s="78">
        <v>1</v>
      </c>
    </row>
    <row r="46" spans="1:9" x14ac:dyDescent="0.3">
      <c r="A46">
        <v>49</v>
      </c>
      <c r="B46" t="s">
        <v>143</v>
      </c>
      <c r="C46" s="78">
        <v>1</v>
      </c>
      <c r="D46" s="78">
        <v>1</v>
      </c>
      <c r="E46" s="78">
        <v>1</v>
      </c>
      <c r="F46" s="78">
        <v>1</v>
      </c>
      <c r="G46" s="79">
        <v>2</v>
      </c>
      <c r="H46" s="78">
        <v>1</v>
      </c>
      <c r="I46" s="78">
        <v>1</v>
      </c>
    </row>
    <row r="47" spans="1:9" x14ac:dyDescent="0.3">
      <c r="A47">
        <v>50</v>
      </c>
      <c r="B47" t="s">
        <v>145</v>
      </c>
      <c r="C47" s="78">
        <v>1</v>
      </c>
      <c r="D47" s="78">
        <v>1</v>
      </c>
      <c r="E47" s="79">
        <v>2</v>
      </c>
      <c r="F47" s="78">
        <v>1</v>
      </c>
      <c r="G47" s="78">
        <v>1</v>
      </c>
      <c r="H47" s="78">
        <v>1</v>
      </c>
      <c r="I47" s="78">
        <v>1</v>
      </c>
    </row>
    <row r="48" spans="1:9" x14ac:dyDescent="0.3">
      <c r="A48">
        <v>51</v>
      </c>
      <c r="B48" t="s">
        <v>148</v>
      </c>
      <c r="C48" s="78">
        <v>1</v>
      </c>
      <c r="D48" s="78">
        <v>1</v>
      </c>
      <c r="E48" s="78">
        <v>1</v>
      </c>
      <c r="F48" s="78">
        <v>1</v>
      </c>
      <c r="G48" s="79">
        <v>2</v>
      </c>
      <c r="H48" s="78">
        <v>1</v>
      </c>
      <c r="I48" s="78">
        <v>1</v>
      </c>
    </row>
    <row r="49" spans="1:9" x14ac:dyDescent="0.3">
      <c r="A49">
        <v>52</v>
      </c>
      <c r="B49" t="s">
        <v>151</v>
      </c>
      <c r="C49" s="78">
        <v>1</v>
      </c>
      <c r="D49" s="79">
        <v>2</v>
      </c>
      <c r="E49" s="78">
        <v>1</v>
      </c>
      <c r="F49" s="78">
        <v>1</v>
      </c>
      <c r="G49" s="78">
        <v>1</v>
      </c>
      <c r="H49" s="78">
        <v>1</v>
      </c>
      <c r="I49" s="78">
        <v>1</v>
      </c>
    </row>
    <row r="50" spans="1:9" x14ac:dyDescent="0.3">
      <c r="A50">
        <v>53</v>
      </c>
      <c r="B50" t="s">
        <v>153</v>
      </c>
      <c r="C50" s="79">
        <v>2</v>
      </c>
      <c r="D50" s="78">
        <v>1</v>
      </c>
      <c r="E50" s="78">
        <v>1</v>
      </c>
      <c r="F50" s="78">
        <v>1</v>
      </c>
      <c r="G50" s="78">
        <v>1</v>
      </c>
      <c r="H50" s="78">
        <v>1</v>
      </c>
      <c r="I50" s="78">
        <v>1</v>
      </c>
    </row>
    <row r="51" spans="1:9" x14ac:dyDescent="0.3">
      <c r="A51">
        <v>54</v>
      </c>
      <c r="B51" t="s">
        <v>155</v>
      </c>
      <c r="C51" s="79">
        <v>2</v>
      </c>
      <c r="D51" s="78">
        <v>1</v>
      </c>
      <c r="E51" s="78">
        <v>1</v>
      </c>
      <c r="F51" s="78">
        <v>1</v>
      </c>
      <c r="G51" s="78">
        <v>1</v>
      </c>
      <c r="H51" s="78">
        <v>1</v>
      </c>
      <c r="I51" s="78">
        <v>1</v>
      </c>
    </row>
    <row r="52" spans="1:9" x14ac:dyDescent="0.3">
      <c r="A52">
        <v>55</v>
      </c>
      <c r="B52" t="s">
        <v>157</v>
      </c>
      <c r="C52" s="79">
        <v>2</v>
      </c>
      <c r="D52" s="78">
        <v>1</v>
      </c>
      <c r="E52" s="78">
        <v>1</v>
      </c>
      <c r="F52" s="78">
        <v>1</v>
      </c>
      <c r="G52" s="78">
        <v>1</v>
      </c>
      <c r="H52" s="78">
        <v>1</v>
      </c>
      <c r="I52" s="78">
        <v>1</v>
      </c>
    </row>
    <row r="53" spans="1:9" x14ac:dyDescent="0.3">
      <c r="A53">
        <v>56</v>
      </c>
      <c r="B53" t="s">
        <v>159</v>
      </c>
      <c r="C53" s="79">
        <v>2</v>
      </c>
      <c r="D53" s="78">
        <v>1</v>
      </c>
      <c r="E53" s="78">
        <v>1</v>
      </c>
      <c r="F53" s="78">
        <v>1</v>
      </c>
      <c r="G53" s="78">
        <v>1</v>
      </c>
      <c r="H53" s="78">
        <v>1</v>
      </c>
      <c r="I53" s="78">
        <v>1</v>
      </c>
    </row>
  </sheetData>
  <mergeCells count="2">
    <mergeCell ref="A1:I1"/>
    <mergeCell ref="A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207C8-AB4F-486D-89D7-2EA4AD803BD3}">
  <dimension ref="A1:T21"/>
  <sheetViews>
    <sheetView topLeftCell="A2" workbookViewId="0">
      <selection activeCell="A20" sqref="A20:F20"/>
    </sheetView>
  </sheetViews>
  <sheetFormatPr defaultRowHeight="14.4" x14ac:dyDescent="0.3"/>
  <cols>
    <col min="1" max="1" width="35" customWidth="1"/>
    <col min="2" max="2" width="25" customWidth="1"/>
    <col min="3" max="3" width="18" customWidth="1"/>
    <col min="4" max="4" width="25" customWidth="1"/>
    <col min="5" max="5" width="16" customWidth="1"/>
    <col min="6" max="6" width="27" customWidth="1"/>
  </cols>
  <sheetData>
    <row r="1" spans="1:6" ht="19.8" x14ac:dyDescent="0.3">
      <c r="A1" s="56" t="s">
        <v>162</v>
      </c>
      <c r="B1" s="44"/>
      <c r="C1" s="44"/>
      <c r="D1" s="44"/>
      <c r="E1" s="44"/>
      <c r="F1" s="44"/>
    </row>
    <row r="3" spans="1:6" x14ac:dyDescent="0.3">
      <c r="A3" s="67" t="s">
        <v>163</v>
      </c>
      <c r="B3" s="44"/>
      <c r="C3" s="44"/>
      <c r="D3" s="44"/>
      <c r="E3" s="44"/>
      <c r="F3" s="44"/>
    </row>
    <row r="4" spans="1:6" x14ac:dyDescent="0.3">
      <c r="A4" s="4" t="s">
        <v>22</v>
      </c>
      <c r="B4" s="65" t="s">
        <v>18</v>
      </c>
      <c r="C4" s="66"/>
      <c r="D4" s="66"/>
      <c r="E4" s="66"/>
      <c r="F4" s="66"/>
    </row>
    <row r="5" spans="1:6" x14ac:dyDescent="0.3">
      <c r="A5" s="4" t="s">
        <v>164</v>
      </c>
      <c r="B5" s="68">
        <v>2400</v>
      </c>
      <c r="C5" s="69"/>
      <c r="D5" s="69"/>
      <c r="E5" s="69"/>
      <c r="F5" s="69"/>
    </row>
    <row r="6" spans="1:6" x14ac:dyDescent="0.3">
      <c r="A6" s="4" t="s">
        <v>165</v>
      </c>
      <c r="B6" s="68">
        <v>4</v>
      </c>
      <c r="C6" s="69"/>
      <c r="D6" s="69"/>
      <c r="E6" s="69"/>
      <c r="F6" s="69"/>
    </row>
    <row r="7" spans="1:6" x14ac:dyDescent="0.3">
      <c r="A7" s="4" t="s">
        <v>166</v>
      </c>
      <c r="B7" s="65" t="s">
        <v>167</v>
      </c>
      <c r="C7" s="66"/>
      <c r="D7" s="66"/>
      <c r="E7" s="66"/>
      <c r="F7" s="66"/>
    </row>
    <row r="8" spans="1:6" x14ac:dyDescent="0.3">
      <c r="A8" s="4" t="s">
        <v>168</v>
      </c>
      <c r="B8" s="65" t="s">
        <v>169</v>
      </c>
      <c r="C8" s="66"/>
      <c r="D8" s="66"/>
      <c r="E8" s="66"/>
      <c r="F8" s="66"/>
    </row>
    <row r="9" spans="1:6" x14ac:dyDescent="0.3">
      <c r="A9" s="4" t="s">
        <v>170</v>
      </c>
      <c r="B9" s="65" t="s">
        <v>171</v>
      </c>
      <c r="C9" s="66"/>
      <c r="D9" s="66"/>
      <c r="E9" s="66"/>
      <c r="F9" s="66"/>
    </row>
    <row r="10" spans="1:6" x14ac:dyDescent="0.3">
      <c r="A10" s="4" t="s">
        <v>172</v>
      </c>
      <c r="B10" s="65" t="s">
        <v>173</v>
      </c>
      <c r="C10" s="66"/>
      <c r="D10" s="66"/>
      <c r="E10" s="66"/>
      <c r="F10" s="66"/>
    </row>
    <row r="11" spans="1:6" x14ac:dyDescent="0.3">
      <c r="A11" s="4" t="s">
        <v>174</v>
      </c>
      <c r="B11" s="65" t="s">
        <v>175</v>
      </c>
      <c r="C11" s="66"/>
      <c r="D11" s="66"/>
      <c r="E11" s="66"/>
      <c r="F11" s="66"/>
    </row>
    <row r="12" spans="1:6" s="12" customFormat="1" x14ac:dyDescent="0.3">
      <c r="A12" s="4" t="s">
        <v>217</v>
      </c>
      <c r="B12" s="73" t="s">
        <v>204</v>
      </c>
      <c r="C12" s="74"/>
      <c r="D12" s="74"/>
      <c r="E12" s="74"/>
      <c r="F12" s="74"/>
    </row>
    <row r="13" spans="1:6" x14ac:dyDescent="0.3">
      <c r="A13" s="4" t="s">
        <v>176</v>
      </c>
      <c r="B13" s="65" t="s">
        <v>177</v>
      </c>
      <c r="C13" s="66"/>
      <c r="D13" s="66"/>
      <c r="E13" s="66"/>
      <c r="F13" s="66"/>
    </row>
    <row r="16" spans="1:6" x14ac:dyDescent="0.3">
      <c r="A16" s="70" t="s">
        <v>0</v>
      </c>
      <c r="B16" s="44"/>
      <c r="C16" s="44"/>
      <c r="D16" s="44"/>
      <c r="E16" s="44"/>
      <c r="F16" s="44"/>
    </row>
    <row r="17" spans="1:20" ht="28.8" x14ac:dyDescent="0.3">
      <c r="A17" s="5" t="s">
        <v>178</v>
      </c>
      <c r="B17" s="5" t="s">
        <v>26</v>
      </c>
      <c r="C17" s="5" t="s">
        <v>179</v>
      </c>
      <c r="D17" s="5" t="s">
        <v>180</v>
      </c>
      <c r="E17" s="5" t="s">
        <v>181</v>
      </c>
      <c r="F17" s="5" t="s">
        <v>182</v>
      </c>
      <c r="H17" s="24"/>
      <c r="I17" s="25"/>
      <c r="J17" s="24"/>
      <c r="K17" s="24"/>
      <c r="L17" s="24"/>
      <c r="M17" s="27"/>
      <c r="N17" s="27"/>
      <c r="O17" s="24"/>
      <c r="P17" s="24"/>
      <c r="Q17" s="24"/>
      <c r="R17" s="24"/>
      <c r="S17" s="28"/>
      <c r="T17" s="21"/>
    </row>
    <row r="18" spans="1:20" ht="28.8" x14ac:dyDescent="0.35">
      <c r="A18" s="1" t="s">
        <v>218</v>
      </c>
      <c r="B18" s="1" t="s">
        <v>183</v>
      </c>
      <c r="C18" s="6">
        <f>B5*B6</f>
        <v>9600</v>
      </c>
      <c r="D18" s="35">
        <v>0</v>
      </c>
      <c r="E18" s="6">
        <f>B6</f>
        <v>4</v>
      </c>
      <c r="F18" s="7">
        <f>D18*E18</f>
        <v>0</v>
      </c>
      <c r="H18" s="29"/>
      <c r="I18" s="30"/>
      <c r="J18" s="31"/>
      <c r="K18" s="31"/>
      <c r="L18" s="30"/>
      <c r="M18" s="31"/>
      <c r="N18" s="30"/>
      <c r="O18" s="31"/>
      <c r="P18" s="31"/>
      <c r="Q18" s="32"/>
      <c r="R18" s="32"/>
      <c r="S18" s="33"/>
    </row>
    <row r="19" spans="1:20" x14ac:dyDescent="0.3">
      <c r="H19" s="26"/>
      <c r="I19" s="21"/>
      <c r="J19" s="26"/>
      <c r="K19" s="26"/>
      <c r="L19" s="21"/>
      <c r="M19" s="26"/>
      <c r="N19" s="28"/>
      <c r="O19" s="23"/>
      <c r="P19" s="26"/>
      <c r="Q19" s="26"/>
      <c r="R19" s="26"/>
      <c r="S19" s="23"/>
    </row>
    <row r="20" spans="1:20" ht="45" customHeight="1" x14ac:dyDescent="0.3">
      <c r="A20" s="71" t="s">
        <v>203</v>
      </c>
      <c r="B20" s="72"/>
      <c r="C20" s="72"/>
      <c r="D20" s="72"/>
      <c r="E20" s="72"/>
      <c r="F20" s="72"/>
      <c r="H20" s="24"/>
      <c r="I20" s="25"/>
      <c r="J20" s="24"/>
      <c r="K20" s="24"/>
      <c r="L20" s="25"/>
      <c r="M20" s="24"/>
      <c r="N20" s="23"/>
      <c r="O20" s="23"/>
      <c r="P20" s="24"/>
      <c r="Q20" s="24"/>
      <c r="R20" s="24"/>
      <c r="S20" s="28"/>
    </row>
    <row r="21" spans="1:20" x14ac:dyDescent="0.3">
      <c r="H21" s="22"/>
      <c r="I21" s="21"/>
      <c r="J21" s="26"/>
      <c r="K21" s="26"/>
      <c r="L21" s="21"/>
      <c r="M21" s="21"/>
      <c r="N21" s="23"/>
      <c r="O21" s="21"/>
      <c r="P21" s="21"/>
      <c r="Q21" s="21"/>
      <c r="R21" s="21"/>
      <c r="S21" s="23"/>
    </row>
  </sheetData>
  <mergeCells count="14">
    <mergeCell ref="A16:F16"/>
    <mergeCell ref="A20:F20"/>
    <mergeCell ref="B8:F8"/>
    <mergeCell ref="B9:F9"/>
    <mergeCell ref="B10:F10"/>
    <mergeCell ref="B11:F11"/>
    <mergeCell ref="B12:F12"/>
    <mergeCell ref="B13:F13"/>
    <mergeCell ref="B7:F7"/>
    <mergeCell ref="A1:F1"/>
    <mergeCell ref="A3:F3"/>
    <mergeCell ref="B4:F4"/>
    <mergeCell ref="B5:F5"/>
    <mergeCell ref="B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1E6F5E617F86488E00911588AFB80B" ma:contentTypeVersion="11" ma:contentTypeDescription="Een nieuw document maken." ma:contentTypeScope="" ma:versionID="372d5160d9cde9ef470883e79f1efdc3">
  <xsd:schema xmlns:xsd="http://www.w3.org/2001/XMLSchema" xmlns:xs="http://www.w3.org/2001/XMLSchema" xmlns:p="http://schemas.microsoft.com/office/2006/metadata/properties" xmlns:ns2="eeee1029-e01b-4ca9-84d2-b118b0e58b9e" xmlns:ns3="59bde3c9-c52e-4134-a963-ce4d49aefe6a" targetNamespace="http://schemas.microsoft.com/office/2006/metadata/properties" ma:root="true" ma:fieldsID="5f1a810ec61d03e97f319d1a2c83f1e7" ns2:_="" ns3:_="">
    <xsd:import namespace="eeee1029-e01b-4ca9-84d2-b118b0e58b9e"/>
    <xsd:import namespace="59bde3c9-c52e-4134-a963-ce4d49aefe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e1029-e01b-4ca9-84d2-b118b0e58b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39b28cd-0b21-46c6-9ca6-2a57476b2c71"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bde3c9-c52e-4134-a963-ce4d49aefe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ef9154-6906-4867-99f5-ae98e7776241}" ma:internalName="TaxCatchAll" ma:showField="CatchAllData" ma:web="59bde3c9-c52e-4134-a963-ce4d49aefe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eee1029-e01b-4ca9-84d2-b118b0e58b9e">
      <Terms xmlns="http://schemas.microsoft.com/office/infopath/2007/PartnerControls"/>
    </lcf76f155ced4ddcb4097134ff3c332f>
    <TaxCatchAll xmlns="59bde3c9-c52e-4134-a963-ce4d49aefe6a" xsi:nil="true"/>
  </documentManagement>
</p:properties>
</file>

<file path=customXml/itemProps1.xml><?xml version="1.0" encoding="utf-8"?>
<ds:datastoreItem xmlns:ds="http://schemas.openxmlformats.org/officeDocument/2006/customXml" ds:itemID="{937BCD2E-1EFE-440C-8236-8D1FC060B4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e1029-e01b-4ca9-84d2-b118b0e58b9e"/>
    <ds:schemaRef ds:uri="59bde3c9-c52e-4134-a963-ce4d49aefe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72FB48-4075-48EE-AD5C-A4BCA69B9436}">
  <ds:schemaRefs>
    <ds:schemaRef ds:uri="http://schemas.microsoft.com/sharepoint/v3/contenttype/forms"/>
  </ds:schemaRefs>
</ds:datastoreItem>
</file>

<file path=customXml/itemProps3.xml><?xml version="1.0" encoding="utf-8"?>
<ds:datastoreItem xmlns:ds="http://schemas.openxmlformats.org/officeDocument/2006/customXml" ds:itemID="{00E05D8E-F30F-4DF7-9DF8-736A5907EE4F}">
  <ds:schemaRefs>
    <ds:schemaRef ds:uri="http://purl.org/dc/dcmitype/"/>
    <ds:schemaRef ds:uri="http://schemas.openxmlformats.org/package/2006/metadata/core-properties"/>
    <ds:schemaRef ds:uri="http://purl.org/dc/elements/1.1/"/>
    <ds:schemaRef ds:uri="http://schemas.microsoft.com/office/infopath/2007/PartnerControls"/>
    <ds:schemaRef ds:uri="59bde3c9-c52e-4134-a963-ce4d49aefe6a"/>
    <ds:schemaRef ds:uri="http://schemas.microsoft.com/office/2006/documentManagement/types"/>
    <ds:schemaRef ds:uri="http://www.w3.org/XML/1998/namespace"/>
    <ds:schemaRef ds:uri="eeee1029-e01b-4ca9-84d2-b118b0e58b9e"/>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Toelichting</vt:lpstr>
      <vt:lpstr>1. Ondertekening</vt:lpstr>
      <vt:lpstr>2. Totaal</vt:lpstr>
      <vt:lpstr>3. Standaard drukwerk</vt:lpstr>
      <vt:lpstr>3a. Wegingsfactoren</vt:lpstr>
      <vt:lpstr>4. CBR Magazine</vt:lpstr>
      <vt:lpstr>'3. Standaard drukwerk'!Afdruktitels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Voorbeeld prijzenblad Corporate drukwerk</dc:title>
  <dc:subject>Concept prijzenblad voor aanbesteding corporate drukwerk</dc:subject>
  <dc:creator>OpenAI</dc:creator>
  <cp:keywords/>
  <dc:description/>
  <cp:lastModifiedBy>Debbie Woutersen</cp:lastModifiedBy>
  <cp:revision/>
  <dcterms:created xsi:type="dcterms:W3CDTF">2026-10-15T09:27:54Z</dcterms:created>
  <dcterms:modified xsi:type="dcterms:W3CDTF">2026-10-27T12:03:43Z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0x010100891E6F5E617F86488E00911588AFB80B</vt:lpwstr>
  </property>
  <property fmtid="{D5CDD505-2E9C-101B-9397-08002B2CF9AE}" pid="3" name="MediaServiceImageTags">
    <vt:lpwstr/>
  </property>
</Properties>
</file>