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Drukwerk/Gedeelde documenten/03 Concept Aanbestedingsdocumenten/"/>
    </mc:Choice>
  </mc:AlternateContent>
  <xr:revisionPtr revIDLastSave="2247" documentId="8_{1FD220AA-C953-42F1-BA87-D48A4BA32624}" xr6:coauthVersionLast="47" xr6:coauthVersionMax="47" xr10:uidLastSave="{C28DC2A5-7096-4140-9C41-0B5BFB5624D5}"/>
  <bookViews>
    <workbookView xWindow="-28920" yWindow="-120" windowWidth="29040" windowHeight="15720" activeTab="1" xr2:uid="{00000000-000D-0000-FFFF-FFFF00000000}"/>
  </bookViews>
  <sheets>
    <sheet name="Voorblad" sheetId="2" r:id="rId1"/>
    <sheet name="Prijzenbla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8" i="1" l="1"/>
  <c r="L98" i="1"/>
  <c r="L94" i="1"/>
  <c r="L72" i="1"/>
  <c r="L75" i="1"/>
  <c r="L76" i="1"/>
  <c r="L74" i="1"/>
  <c r="L107" i="1"/>
  <c r="L106" i="1"/>
  <c r="L82" i="1"/>
  <c r="L43" i="1"/>
  <c r="L42" i="1"/>
  <c r="L41" i="1"/>
  <c r="L13" i="1"/>
  <c r="L105" i="1"/>
  <c r="L104" i="1"/>
  <c r="L103" i="1"/>
  <c r="L102" i="1"/>
  <c r="L101" i="1"/>
  <c r="L100" i="1"/>
  <c r="L99" i="1"/>
  <c r="L97" i="1"/>
  <c r="L96" i="1"/>
  <c r="L95" i="1"/>
  <c r="L93" i="1"/>
  <c r="L92" i="1"/>
  <c r="L91" i="1"/>
  <c r="L90" i="1"/>
  <c r="L89" i="1"/>
  <c r="L88" i="1"/>
  <c r="L87" i="1"/>
  <c r="L86" i="1"/>
  <c r="L84" i="1"/>
  <c r="L85" i="1"/>
  <c r="L83" i="1"/>
  <c r="L81" i="1"/>
  <c r="L80" i="1"/>
  <c r="L77" i="1"/>
  <c r="L78" i="1"/>
  <c r="L79" i="1"/>
  <c r="L73" i="1"/>
  <c r="L71" i="1"/>
  <c r="L70" i="1"/>
  <c r="L69" i="1"/>
  <c r="L68" i="1"/>
  <c r="L67" i="1"/>
  <c r="L66" i="1"/>
  <c r="L65" i="1"/>
  <c r="L64" i="1"/>
  <c r="L63" i="1"/>
  <c r="L62" i="1"/>
  <c r="L59" i="1"/>
  <c r="L60" i="1"/>
  <c r="L61" i="1"/>
  <c r="L58" i="1"/>
  <c r="L57" i="1"/>
  <c r="L55" i="1"/>
  <c r="L56" i="1"/>
  <c r="L54" i="1"/>
  <c r="L52" i="1"/>
  <c r="L53" i="1"/>
  <c r="L51" i="1"/>
  <c r="L49" i="1"/>
  <c r="L50" i="1"/>
  <c r="L48" i="1"/>
  <c r="L40" i="1"/>
  <c r="L44" i="1"/>
  <c r="L45" i="1"/>
  <c r="L46" i="1"/>
  <c r="L47" i="1"/>
  <c r="L36" i="1"/>
  <c r="L37" i="1"/>
  <c r="L38" i="1"/>
  <c r="L39" i="1"/>
  <c r="L35" i="1"/>
  <c r="L32" i="1"/>
  <c r="L22" i="1"/>
  <c r="L33" i="1"/>
  <c r="L34" i="1"/>
  <c r="L26" i="1"/>
  <c r="L25" i="1"/>
  <c r="L24" i="1"/>
  <c r="L23" i="1"/>
  <c r="L27" i="1"/>
  <c r="L28" i="1"/>
  <c r="L29" i="1"/>
  <c r="L30" i="1"/>
  <c r="L31" i="1"/>
  <c r="L19" i="1"/>
  <c r="L20" i="1"/>
  <c r="L21" i="1"/>
  <c r="L18" i="1"/>
  <c r="L17" i="1"/>
  <c r="L16" i="1"/>
  <c r="L15" i="1"/>
  <c r="L14" i="1"/>
  <c r="L12" i="1"/>
  <c r="D23" i="2" l="1"/>
  <c r="F3" i="1"/>
  <c r="C9" i="1"/>
  <c r="C8" i="1"/>
  <c r="C7" i="1"/>
</calcChain>
</file>

<file path=xl/sharedStrings.xml><?xml version="1.0" encoding="utf-8"?>
<sst xmlns="http://schemas.openxmlformats.org/spreadsheetml/2006/main" count="256" uniqueCount="115">
  <si>
    <t>Bijlage 4 - Prijzenblad - Offerteaanvraag inzake Drukwerk ten behoeve van Veiligheidsregio Fryslân</t>
  </si>
  <si>
    <t>Versie 1.0</t>
  </si>
  <si>
    <t xml:space="preserve">In te vullen door Inschrijver </t>
  </si>
  <si>
    <t>Naam Inschrijver:</t>
  </si>
  <si>
    <t>Datum:</t>
  </si>
  <si>
    <t>Naam en rechtsgeldige ondertekening:</t>
  </si>
  <si>
    <t xml:space="preserve">Alle door Inschrijver verstrekte tarieven en prijzen zijn marktconform en realistisch. Indien blijkt dat er niet marktconform of realistisch wordt aangeboden, is Opdrachtgever gerechtigd de Inschrijving ongeldig te verklaren. </t>
  </si>
  <si>
    <t>Totale inschrijfprijs (excl. Btw)</t>
  </si>
  <si>
    <r>
      <t xml:space="preserve">Invulinstructie:
</t>
    </r>
    <r>
      <rPr>
        <sz val="12"/>
        <rFont val="Aptos Narrow"/>
        <family val="2"/>
        <scheme val="minor"/>
      </rPr>
      <t xml:space="preserve">De oranje gekleurde vakken dienen te worden ingevuld door Inschrijver. </t>
    </r>
  </si>
  <si>
    <t>Product</t>
  </si>
  <si>
    <t>Formaat</t>
  </si>
  <si>
    <t>Gewicht</t>
  </si>
  <si>
    <t>Papiersoort</t>
  </si>
  <si>
    <t>Bedrukking</t>
  </si>
  <si>
    <t>Toelichting</t>
  </si>
  <si>
    <t>Oplage</t>
  </si>
  <si>
    <t>Prijs per oplage</t>
  </si>
  <si>
    <t>Totale prijs</t>
  </si>
  <si>
    <t>Brief</t>
  </si>
  <si>
    <t>A4</t>
  </si>
  <si>
    <t>210x297mm</t>
  </si>
  <si>
    <t>90 g/m² </t>
  </si>
  <si>
    <t>Bankpost wit</t>
  </si>
  <si>
    <t>Brief-/vervolgpapier</t>
  </si>
  <si>
    <t>4/0</t>
  </si>
  <si>
    <t>Document</t>
  </si>
  <si>
    <t>120 g/m² </t>
  </si>
  <si>
    <t>Voor bijv. kleurplaten en diploma's</t>
  </si>
  <si>
    <t>Envelop</t>
  </si>
  <si>
    <t>C5</t>
  </si>
  <si>
    <t>162x229 mm</t>
  </si>
  <si>
    <t>Wit Enveloppenbank</t>
  </si>
  <si>
    <t>Dienstenvelop zonder venster (striplocksluiting)</t>
  </si>
  <si>
    <t>Dienstenvelop zonder venster (gegomde sluiting)</t>
  </si>
  <si>
    <t>Dienstenvelop met venster (striplocksluiting)</t>
  </si>
  <si>
    <t>Dienstenvelop met venster (gegomde sluiting)</t>
  </si>
  <si>
    <t>EA5</t>
  </si>
  <si>
    <t>156x220 mm</t>
  </si>
  <si>
    <t>Envelop zonder venster</t>
  </si>
  <si>
    <t>156x220mm</t>
  </si>
  <si>
    <t xml:space="preserve">90 g/m² </t>
  </si>
  <si>
    <t>Envelop met venster</t>
  </si>
  <si>
    <t>C4</t>
  </si>
  <si>
    <t>229x324 mm</t>
  </si>
  <si>
    <t>Akte-envelop zonder venster (striplocksluiting)</t>
  </si>
  <si>
    <t>Akte-envelop zonder venster (gegomde sluiting)</t>
  </si>
  <si>
    <t>Akte-envelop met venster (striplocksluiting)</t>
  </si>
  <si>
    <t>Akte-envelop met venster (gegomde sluiting)</t>
  </si>
  <si>
    <t>Monsterzak</t>
  </si>
  <si>
    <t>229x 324x38mm</t>
  </si>
  <si>
    <t>170 g/m²</t>
  </si>
  <si>
    <t>Wit craft</t>
  </si>
  <si>
    <t>Uitvouwbare bodem </t>
  </si>
  <si>
    <t>Adresstickers</t>
  </si>
  <si>
    <t>Stickervel</t>
  </si>
  <si>
    <t>8 stickers per vel (112x74mm)</t>
  </si>
  <si>
    <t>Flyer</t>
  </si>
  <si>
    <t>A5</t>
  </si>
  <si>
    <t>148x210mm</t>
  </si>
  <si>
    <t>Houtvrij gesatineerd mc (glanzend)</t>
  </si>
  <si>
    <t>4/4</t>
  </si>
  <si>
    <t>Flyer water- en scheurvast</t>
  </si>
  <si>
    <t>234 g/m²</t>
  </si>
  <si>
    <t>Yupo blue</t>
  </si>
  <si>
    <t>Folder</t>
  </si>
  <si>
    <t>A4 gevouwen naar A5</t>
  </si>
  <si>
    <t>Drieluik A5</t>
  </si>
  <si>
    <t xml:space="preserve">Drieluik wikkelgevouwen, voorzien van 2 rillen, schoonsnijden. 	</t>
  </si>
  <si>
    <t>Kaart</t>
  </si>
  <si>
    <t>210x148mm</t>
  </si>
  <si>
    <t>300 g/m² </t>
  </si>
  <si>
    <t>Houtvrij mat mc</t>
  </si>
  <si>
    <t>A6</t>
  </si>
  <si>
    <t>148x105mm</t>
  </si>
  <si>
    <t>Zonder begeleidend schrijven </t>
  </si>
  <si>
    <t>Poster</t>
  </si>
  <si>
    <t>A0</t>
  </si>
  <si>
    <t>841x1189mm</t>
  </si>
  <si>
    <t xml:space="preserve">250 g/m² </t>
  </si>
  <si>
    <t>A1</t>
  </si>
  <si>
    <t>594x841mm</t>
  </si>
  <si>
    <t>A2</t>
  </si>
  <si>
    <t>420x594mm</t>
  </si>
  <si>
    <t>A3</t>
  </si>
  <si>
    <t>297x420mm</t>
  </si>
  <si>
    <t xml:space="preserve">170 g/m² </t>
  </si>
  <si>
    <t>420x297mm</t>
  </si>
  <si>
    <t>250 g/m² </t>
  </si>
  <si>
    <t>Brandweerbouwplaat</t>
  </si>
  <si>
    <t>Maskers</t>
  </si>
  <si>
    <t>400X190mm</t>
  </si>
  <si>
    <t>350 g/m²</t>
  </si>
  <si>
    <t>Ensocoat 1S SBS, 01, mat ingeriemd, FSC</t>
  </si>
  <si>
    <t>4/1</t>
  </si>
  <si>
    <t xml:space="preserve">Stansen en verpakken </t>
  </si>
  <si>
    <t>Brochure</t>
  </si>
  <si>
    <t>Omslag 170 g/m²
Binnenwerk 135 g/m²</t>
  </si>
  <si>
    <t>8 pagina's 
Geniet</t>
  </si>
  <si>
    <t>36 pagina's 
Geniet</t>
  </si>
  <si>
    <t>Omslag 250 g/m²
Binnenwerk 135 g/m²</t>
  </si>
  <si>
    <t>Presentatiemap</t>
  </si>
  <si>
    <t xml:space="preserve">350 g/m² </t>
  </si>
  <si>
    <t>Schrijfblokken á 50 vel</t>
  </si>
  <si>
    <t>100x140 mm staand</t>
  </si>
  <si>
    <t>80 g/m2</t>
  </si>
  <si>
    <t>Houtvrij wit offset</t>
  </si>
  <si>
    <t>Schoonsnijden, aftellen en gelijmd aan de korte zijde op onderbord</t>
  </si>
  <si>
    <t>Visitekaartje</t>
  </si>
  <si>
    <t>85x55mm</t>
  </si>
  <si>
    <t>Totaal inschrijfprijs:</t>
  </si>
  <si>
    <t>TN-Kenmerk 602037</t>
  </si>
  <si>
    <t>Houtvrij Mat mc (Mat)</t>
  </si>
  <si>
    <r>
      <t xml:space="preserve">Beveiligd printen 
</t>
    </r>
    <r>
      <rPr>
        <sz val="11"/>
        <rFont val="Arial"/>
        <family val="2"/>
      </rPr>
      <t>Onder Beveiligd printen wordt verstaan: het ontvangen van de opdracht, het aantal afdrukken (100000 stuks per jaar) en het couverteren (50000) van deze opdrachten.</t>
    </r>
  </si>
  <si>
    <t>Indicatieve jaarlijkse afname</t>
  </si>
  <si>
    <r>
      <rPr>
        <b/>
        <sz val="16"/>
        <color theme="0"/>
        <rFont val="Aptos Narrow"/>
        <family val="2"/>
        <scheme val="minor"/>
      </rPr>
      <t>Invulinstructie:</t>
    </r>
    <r>
      <rPr>
        <b/>
        <sz val="11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>&gt; Inschrijver vult de oranje vakken in;
&gt; Alle prijzen zijn excl. Btw;
&gt; Aan de genoemde indicatieve jaarlijkse afname kunnen geen rechten worden ontleend, dit betreffen slechts indicatieve aantallen;
&gt; 'Prijzen opties' vallen buiten de inschrijprijs, deze worden optioneel uitgevraagd.
&gt; Het prijzenblad wordt zowel in PDF als Excel ingediend.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</si>
</sst>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9"/>
      <name val="Century Gothic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14"/>
      <color rgb="FFFF0000"/>
      <name val="Arial"/>
      <family val="2"/>
    </font>
    <font>
      <b/>
      <sz val="12"/>
      <name val="Arial"/>
    </font>
    <font>
      <b/>
      <sz val="12"/>
      <color theme="1"/>
      <name val="Arial"/>
    </font>
    <font>
      <sz val="12"/>
      <color theme="1"/>
      <name val="Arial"/>
    </font>
    <font>
      <sz val="12"/>
      <color rgb="FFFF0000"/>
      <name val="Arial"/>
    </font>
    <font>
      <sz val="12"/>
      <name val="Arial"/>
    </font>
    <font>
      <sz val="12"/>
      <color rgb="FF000000"/>
      <name val="Arial"/>
    </font>
    <font>
      <sz val="11"/>
      <name val="Carlito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9346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93468"/>
      </left>
      <right style="thin">
        <color rgb="FF093468"/>
      </right>
      <top style="medium">
        <color rgb="FF093468"/>
      </top>
      <bottom/>
      <diagonal/>
    </border>
    <border>
      <left style="thin">
        <color rgb="FF093468"/>
      </left>
      <right style="thin">
        <color rgb="FF093468"/>
      </right>
      <top/>
      <bottom/>
      <diagonal/>
    </border>
    <border>
      <left style="thin">
        <color rgb="FF093468"/>
      </left>
      <right style="thin">
        <color rgb="FF093468"/>
      </right>
      <top/>
      <bottom style="dashed">
        <color rgb="FF000000"/>
      </bottom>
      <diagonal/>
    </border>
    <border>
      <left style="thin">
        <color rgb="FF093468"/>
      </left>
      <right style="thin">
        <color rgb="FF093468"/>
      </right>
      <top/>
      <bottom style="thin">
        <color rgb="FF093468"/>
      </bottom>
      <diagonal/>
    </border>
    <border>
      <left style="thin">
        <color rgb="FF093468"/>
      </left>
      <right style="thin">
        <color rgb="FF093468"/>
      </right>
      <top style="thin">
        <color rgb="FF093468"/>
      </top>
      <bottom/>
      <diagonal/>
    </border>
    <border>
      <left style="medium">
        <color indexed="64"/>
      </left>
      <right style="thin">
        <color rgb="FF093468"/>
      </right>
      <top style="medium">
        <color rgb="FF093468"/>
      </top>
      <bottom/>
      <diagonal/>
    </border>
    <border>
      <left style="thin">
        <color rgb="FF093468"/>
      </left>
      <right style="medium">
        <color indexed="64"/>
      </right>
      <top style="medium">
        <color rgb="FF093468"/>
      </top>
      <bottom/>
      <diagonal/>
    </border>
    <border>
      <left style="thin">
        <color rgb="FF093468"/>
      </left>
      <right/>
      <top/>
      <bottom/>
      <diagonal/>
    </border>
    <border>
      <left style="thin">
        <color rgb="FF093468"/>
      </left>
      <right/>
      <top/>
      <bottom style="dashed">
        <color rgb="FF000000"/>
      </bottom>
      <diagonal/>
    </border>
    <border>
      <left style="thin">
        <color rgb="FF093468"/>
      </left>
      <right/>
      <top style="thin">
        <color rgb="FF093468"/>
      </top>
      <bottom style="thin">
        <color rgb="FF093468"/>
      </bottom>
      <diagonal/>
    </border>
    <border>
      <left style="medium">
        <color rgb="FF093468"/>
      </left>
      <right style="thin">
        <color rgb="FF093468"/>
      </right>
      <top/>
      <bottom/>
      <diagonal/>
    </border>
    <border>
      <left style="thin">
        <color rgb="FF093468"/>
      </left>
      <right style="thin">
        <color rgb="FF093468"/>
      </right>
      <top style="dashed">
        <color rgb="FF000000"/>
      </top>
      <bottom/>
      <diagonal/>
    </border>
    <border>
      <left style="thin">
        <color rgb="FF093468"/>
      </left>
      <right/>
      <top style="dashed">
        <color rgb="FF000000"/>
      </top>
      <bottom/>
      <diagonal/>
    </border>
    <border>
      <left style="medium">
        <color indexed="64"/>
      </left>
      <right style="thin">
        <color rgb="FF093468"/>
      </right>
      <top style="medium">
        <color indexed="64"/>
      </top>
      <bottom/>
      <diagonal/>
    </border>
    <border>
      <left style="thin">
        <color rgb="FF093468"/>
      </left>
      <right style="thin">
        <color rgb="FF093468"/>
      </right>
      <top style="medium">
        <color indexed="64"/>
      </top>
      <bottom/>
      <diagonal/>
    </border>
    <border>
      <left style="thin">
        <color rgb="FF093468"/>
      </left>
      <right/>
      <top style="medium">
        <color indexed="64"/>
      </top>
      <bottom/>
      <diagonal/>
    </border>
    <border>
      <left style="thin">
        <color rgb="FF09346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93468"/>
      </right>
      <top/>
      <bottom/>
      <diagonal/>
    </border>
    <border>
      <left style="thin">
        <color rgb="FF09346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93468"/>
      </right>
      <top/>
      <bottom style="medium">
        <color indexed="64"/>
      </bottom>
      <diagonal/>
    </border>
    <border>
      <left style="thin">
        <color rgb="FF093468"/>
      </left>
      <right style="thin">
        <color rgb="FF093468"/>
      </right>
      <top/>
      <bottom style="medium">
        <color indexed="64"/>
      </bottom>
      <diagonal/>
    </border>
    <border>
      <left style="thin">
        <color rgb="FF093468"/>
      </left>
      <right/>
      <top/>
      <bottom style="medium">
        <color indexed="64"/>
      </bottom>
      <diagonal/>
    </border>
    <border>
      <left style="thin">
        <color rgb="FF09346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93468"/>
      </left>
      <right/>
      <top style="medium">
        <color indexed="64"/>
      </top>
      <bottom style="thin">
        <color rgb="FF093468"/>
      </bottom>
      <diagonal/>
    </border>
    <border>
      <left style="thin">
        <color rgb="FF093468"/>
      </left>
      <right/>
      <top style="thin">
        <color rgb="FF093468"/>
      </top>
      <bottom style="medium">
        <color indexed="64"/>
      </bottom>
      <diagonal/>
    </border>
    <border>
      <left/>
      <right style="thin">
        <color rgb="FF093468"/>
      </right>
      <top style="medium">
        <color indexed="64"/>
      </top>
      <bottom style="thin">
        <color rgb="FF093468"/>
      </bottom>
      <diagonal/>
    </border>
    <border>
      <left/>
      <right style="thin">
        <color rgb="FF093468"/>
      </right>
      <top style="thin">
        <color rgb="FF093468"/>
      </top>
      <bottom style="thin">
        <color rgb="FF093468"/>
      </bottom>
      <diagonal/>
    </border>
    <border>
      <left/>
      <right style="thin">
        <color rgb="FF093468"/>
      </right>
      <top style="thin">
        <color rgb="FF09346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29" fillId="0" borderId="0"/>
    <xf numFmtId="0" fontId="31" fillId="0" borderId="0" applyNumberFormat="0" applyFill="0" applyBorder="0" applyAlignment="0" applyProtection="0"/>
  </cellStyleXfs>
  <cellXfs count="287">
    <xf numFmtId="0" fontId="0" fillId="0" borderId="0" xfId="0"/>
    <xf numFmtId="0" fontId="13" fillId="2" borderId="5" xfId="3" applyFont="1" applyFill="1" applyBorder="1" applyAlignment="1" applyProtection="1">
      <alignment horizontal="center" vertical="center"/>
      <protection locked="0"/>
    </xf>
    <xf numFmtId="0" fontId="13" fillId="2" borderId="6" xfId="3" applyFont="1" applyFill="1" applyBorder="1" applyAlignment="1" applyProtection="1">
      <alignment horizontal="center" vertical="center"/>
      <protection locked="0"/>
    </xf>
    <xf numFmtId="44" fontId="23" fillId="2" borderId="19" xfId="1" applyFont="1" applyFill="1" applyBorder="1" applyAlignment="1" applyProtection="1">
      <alignment horizontal="left" vertical="center"/>
      <protection locked="0"/>
    </xf>
    <xf numFmtId="44" fontId="23" fillId="2" borderId="16" xfId="1" applyFont="1" applyFill="1" applyBorder="1" applyAlignment="1" applyProtection="1">
      <alignment horizontal="left" vertical="center"/>
      <protection locked="0"/>
    </xf>
    <xf numFmtId="44" fontId="35" fillId="2" borderId="18" xfId="1" applyFont="1" applyFill="1" applyBorder="1" applyAlignment="1" applyProtection="1">
      <alignment horizontal="left" vertical="center"/>
      <protection locked="0"/>
    </xf>
    <xf numFmtId="44" fontId="23" fillId="2" borderId="38" xfId="1" applyFont="1" applyFill="1" applyBorder="1" applyAlignment="1" applyProtection="1">
      <alignment horizontal="left" vertical="center"/>
      <protection locked="0"/>
    </xf>
    <xf numFmtId="44" fontId="23" fillId="2" borderId="40" xfId="1" applyFont="1" applyFill="1" applyBorder="1" applyAlignment="1" applyProtection="1">
      <alignment horizontal="left" vertical="center"/>
      <protection locked="0"/>
    </xf>
    <xf numFmtId="44" fontId="23" fillId="2" borderId="45" xfId="1" applyFont="1" applyFill="1" applyBorder="1" applyAlignment="1" applyProtection="1">
      <alignment horizontal="left" vertical="center"/>
      <protection locked="0"/>
    </xf>
    <xf numFmtId="44" fontId="35" fillId="2" borderId="38" xfId="1" applyFont="1" applyFill="1" applyBorder="1" applyAlignment="1" applyProtection="1">
      <alignment horizontal="left" vertical="center"/>
      <protection locked="0"/>
    </xf>
    <xf numFmtId="44" fontId="35" fillId="2" borderId="40" xfId="1" applyFont="1" applyFill="1" applyBorder="1" applyAlignment="1" applyProtection="1">
      <alignment horizontal="left" vertical="center"/>
      <protection locked="0"/>
    </xf>
    <xf numFmtId="44" fontId="35" fillId="2" borderId="45" xfId="1" applyFont="1" applyFill="1" applyBorder="1" applyAlignment="1" applyProtection="1">
      <alignment horizontal="left" vertical="center"/>
      <protection locked="0"/>
    </xf>
    <xf numFmtId="44" fontId="23" fillId="2" borderId="29" xfId="1" applyFont="1" applyFill="1" applyBorder="1" applyAlignment="1" applyProtection="1">
      <alignment horizontal="left" vertical="center"/>
      <protection locked="0"/>
    </xf>
    <xf numFmtId="44" fontId="23" fillId="2" borderId="52" xfId="1" applyFont="1" applyFill="1" applyBorder="1" applyAlignment="1" applyProtection="1">
      <alignment horizontal="left" vertical="center"/>
      <protection locked="0"/>
    </xf>
    <xf numFmtId="44" fontId="25" fillId="4" borderId="38" xfId="1" applyFont="1" applyFill="1" applyBorder="1" applyAlignment="1">
      <alignment horizontal="center" vertical="center"/>
    </xf>
    <xf numFmtId="44" fontId="25" fillId="7" borderId="38" xfId="1" applyFont="1" applyFill="1" applyBorder="1" applyAlignment="1">
      <alignment horizontal="center" vertical="center"/>
    </xf>
    <xf numFmtId="44" fontId="23" fillId="2" borderId="57" xfId="1" applyFont="1" applyFill="1" applyBorder="1" applyAlignment="1" applyProtection="1">
      <alignment horizontal="left" vertical="center"/>
      <protection locked="0"/>
    </xf>
    <xf numFmtId="0" fontId="2" fillId="5" borderId="0" xfId="0" applyFont="1" applyFill="1" applyAlignment="1">
      <alignment horizontal="center" vertical="center" wrapText="1"/>
    </xf>
    <xf numFmtId="0" fontId="3" fillId="5" borderId="9" xfId="3" applyFill="1" applyBorder="1"/>
    <xf numFmtId="0" fontId="13" fillId="5" borderId="0" xfId="3" applyFont="1" applyFill="1"/>
    <xf numFmtId="0" fontId="3" fillId="5" borderId="0" xfId="3" applyFill="1" applyAlignment="1">
      <alignment horizontal="center" vertical="center"/>
    </xf>
    <xf numFmtId="0" fontId="18" fillId="5" borderId="0" xfId="3" applyFont="1" applyFill="1" applyAlignment="1">
      <alignment horizontal="center"/>
    </xf>
    <xf numFmtId="0" fontId="4" fillId="5" borderId="10" xfId="0" applyFont="1" applyFill="1" applyBorder="1"/>
    <xf numFmtId="14" fontId="13" fillId="5" borderId="0" xfId="3" applyNumberFormat="1" applyFont="1" applyFill="1" applyAlignment="1">
      <alignment horizontal="left"/>
    </xf>
    <xf numFmtId="0" fontId="3" fillId="5" borderId="0" xfId="3" applyFill="1" applyAlignment="1">
      <alignment horizontal="left" vertical="center"/>
    </xf>
    <xf numFmtId="0" fontId="3" fillId="5" borderId="0" xfId="3" applyFill="1" applyAlignment="1">
      <alignment wrapText="1"/>
    </xf>
    <xf numFmtId="0" fontId="4" fillId="5" borderId="9" xfId="0" applyFont="1" applyFill="1" applyBorder="1"/>
    <xf numFmtId="0" fontId="13" fillId="5" borderId="0" xfId="3" applyFont="1" applyFill="1" applyAlignment="1">
      <alignment horizontal="center" vertical="center"/>
    </xf>
    <xf numFmtId="0" fontId="13" fillId="5" borderId="0" xfId="3" applyFont="1" applyFill="1" applyAlignment="1">
      <alignment horizontal="right" vertical="top"/>
    </xf>
    <xf numFmtId="0" fontId="0" fillId="0" borderId="0" xfId="5" applyFont="1"/>
    <xf numFmtId="0" fontId="6" fillId="5" borderId="10" xfId="0" applyFont="1" applyFill="1" applyBorder="1" applyAlignment="1">
      <alignment horizontal="center"/>
    </xf>
    <xf numFmtId="0" fontId="21" fillId="5" borderId="10" xfId="0" applyFont="1" applyFill="1" applyBorder="1" applyAlignment="1">
      <alignment horizontal="center"/>
    </xf>
    <xf numFmtId="0" fontId="4" fillId="5" borderId="4" xfId="0" applyFont="1" applyFill="1" applyBorder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4" fontId="0" fillId="0" borderId="0" xfId="1" applyFont="1" applyProtection="1"/>
    <xf numFmtId="1" fontId="0" fillId="0" borderId="0" xfId="0" applyNumberFormat="1" applyAlignment="1">
      <alignment horizontal="left"/>
    </xf>
    <xf numFmtId="0" fontId="10" fillId="0" borderId="0" xfId="0" applyFont="1"/>
    <xf numFmtId="0" fontId="0" fillId="5" borderId="1" xfId="0" applyFill="1" applyBorder="1"/>
    <xf numFmtId="0" fontId="0" fillId="5" borderId="8" xfId="0" applyFill="1" applyBorder="1"/>
    <xf numFmtId="0" fontId="0" fillId="5" borderId="8" xfId="0" applyFill="1" applyBorder="1" applyAlignment="1">
      <alignment horizontal="left"/>
    </xf>
    <xf numFmtId="49" fontId="0" fillId="5" borderId="8" xfId="0" applyNumberFormat="1" applyFill="1" applyBorder="1" applyAlignment="1">
      <alignment horizontal="left"/>
    </xf>
    <xf numFmtId="44" fontId="0" fillId="5" borderId="8" xfId="1" applyFont="1" applyFill="1" applyBorder="1" applyProtection="1"/>
    <xf numFmtId="1" fontId="0" fillId="5" borderId="8" xfId="0" applyNumberFormat="1" applyFill="1" applyBorder="1" applyAlignment="1">
      <alignment horizontal="left"/>
    </xf>
    <xf numFmtId="0" fontId="0" fillId="5" borderId="2" xfId="0" applyFill="1" applyBorder="1"/>
    <xf numFmtId="0" fontId="0" fillId="5" borderId="9" xfId="0" applyFill="1" applyBorder="1"/>
    <xf numFmtId="0" fontId="2" fillId="5" borderId="1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horizontal="left" vertical="center" wrapText="1"/>
    </xf>
    <xf numFmtId="44" fontId="2" fillId="5" borderId="8" xfId="1" applyFont="1" applyFill="1" applyBorder="1" applyAlignment="1" applyProtection="1">
      <alignment horizontal="center" vertical="center" wrapText="1"/>
    </xf>
    <xf numFmtId="1" fontId="2" fillId="5" borderId="2" xfId="0" applyNumberFormat="1" applyFont="1" applyFill="1" applyBorder="1" applyAlignment="1">
      <alignment horizontal="left" vertical="center" wrapText="1"/>
    </xf>
    <xf numFmtId="0" fontId="0" fillId="5" borderId="10" xfId="0" applyFill="1" applyBorder="1"/>
    <xf numFmtId="0" fontId="2" fillId="5" borderId="9" xfId="0" applyFont="1" applyFill="1" applyBorder="1" applyAlignment="1">
      <alignment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44" fontId="2" fillId="5" borderId="0" xfId="1" applyFont="1" applyFill="1" applyBorder="1" applyAlignment="1" applyProtection="1">
      <alignment horizontal="center" vertical="center" wrapText="1"/>
    </xf>
    <xf numFmtId="1" fontId="2" fillId="5" borderId="10" xfId="0" applyNumberFormat="1" applyFont="1" applyFill="1" applyBorder="1" applyAlignment="1">
      <alignment horizontal="left" vertical="center" wrapText="1"/>
    </xf>
    <xf numFmtId="49" fontId="2" fillId="5" borderId="0" xfId="0" applyNumberFormat="1" applyFont="1" applyFill="1" applyAlignment="1">
      <alignment horizontal="left" vertical="center" wrapText="1"/>
    </xf>
    <xf numFmtId="0" fontId="6" fillId="5" borderId="9" xfId="3" applyFont="1" applyFill="1" applyBorder="1"/>
    <xf numFmtId="0" fontId="6" fillId="5" borderId="0" xfId="3" applyFont="1" applyFill="1" applyAlignment="1">
      <alignment horizontal="left"/>
    </xf>
    <xf numFmtId="0" fontId="7" fillId="5" borderId="0" xfId="3" applyFont="1" applyFill="1" applyAlignment="1">
      <alignment horizontal="left" vertical="center"/>
    </xf>
    <xf numFmtId="1" fontId="7" fillId="5" borderId="10" xfId="3" applyNumberFormat="1" applyFont="1" applyFill="1" applyBorder="1" applyAlignment="1">
      <alignment horizontal="left"/>
    </xf>
    <xf numFmtId="0" fontId="11" fillId="0" borderId="0" xfId="0" applyFont="1"/>
    <xf numFmtId="0" fontId="4" fillId="0" borderId="0" xfId="0" applyFont="1"/>
    <xf numFmtId="14" fontId="6" fillId="5" borderId="9" xfId="3" applyNumberFormat="1" applyFont="1" applyFill="1" applyBorder="1" applyAlignment="1">
      <alignment horizontal="left"/>
    </xf>
    <xf numFmtId="14" fontId="6" fillId="5" borderId="0" xfId="3" applyNumberFormat="1" applyFont="1" applyFill="1" applyAlignment="1">
      <alignment horizontal="left"/>
    </xf>
    <xf numFmtId="0" fontId="21" fillId="5" borderId="9" xfId="3" applyFont="1" applyFill="1" applyBorder="1"/>
    <xf numFmtId="0" fontId="21" fillId="5" borderId="0" xfId="3" applyFont="1" applyFill="1" applyAlignment="1">
      <alignment horizontal="left"/>
    </xf>
    <xf numFmtId="49" fontId="7" fillId="5" borderId="0" xfId="3" applyNumberFormat="1" applyFont="1" applyFill="1" applyAlignment="1">
      <alignment horizontal="left" vertical="center"/>
    </xf>
    <xf numFmtId="0" fontId="7" fillId="5" borderId="0" xfId="3" applyFont="1" applyFill="1" applyAlignment="1">
      <alignment wrapText="1"/>
    </xf>
    <xf numFmtId="0" fontId="7" fillId="5" borderId="9" xfId="3" applyFont="1" applyFill="1" applyBorder="1"/>
    <xf numFmtId="0" fontId="7" fillId="5" borderId="0" xfId="3" applyFont="1" applyFill="1" applyAlignment="1">
      <alignment horizontal="left"/>
    </xf>
    <xf numFmtId="0" fontId="8" fillId="5" borderId="0" xfId="0" applyFont="1" applyFill="1" applyAlignment="1">
      <alignment horizontal="left"/>
    </xf>
    <xf numFmtId="49" fontId="8" fillId="5" borderId="0" xfId="0" applyNumberFormat="1" applyFont="1" applyFill="1" applyAlignment="1">
      <alignment horizontal="left"/>
    </xf>
    <xf numFmtId="0" fontId="8" fillId="5" borderId="0" xfId="0" applyFont="1" applyFill="1"/>
    <xf numFmtId="1" fontId="8" fillId="5" borderId="10" xfId="0" applyNumberFormat="1" applyFont="1" applyFill="1" applyBorder="1" applyAlignment="1">
      <alignment horizontal="left"/>
    </xf>
    <xf numFmtId="0" fontId="5" fillId="5" borderId="9" xfId="0" applyFont="1" applyFill="1" applyBorder="1"/>
    <xf numFmtId="0" fontId="6" fillId="5" borderId="20" xfId="0" applyFont="1" applyFill="1" applyBorder="1" applyAlignment="1">
      <alignment horizontal="left" wrapText="1"/>
    </xf>
    <xf numFmtId="0" fontId="6" fillId="5" borderId="15" xfId="0" applyFont="1" applyFill="1" applyBorder="1" applyAlignment="1">
      <alignment horizontal="left" wrapText="1"/>
    </xf>
    <xf numFmtId="1" fontId="6" fillId="5" borderId="15" xfId="0" applyNumberFormat="1" applyFont="1" applyFill="1" applyBorder="1" applyAlignment="1">
      <alignment horizontal="left" vertical="center"/>
    </xf>
    <xf numFmtId="49" fontId="6" fillId="5" borderId="15" xfId="0" applyNumberFormat="1" applyFont="1" applyFill="1" applyBorder="1" applyAlignment="1">
      <alignment horizontal="left" vertical="center"/>
    </xf>
    <xf numFmtId="44" fontId="6" fillId="5" borderId="15" xfId="1" applyFont="1" applyFill="1" applyBorder="1" applyAlignment="1" applyProtection="1">
      <alignment horizontal="left" vertical="center"/>
    </xf>
    <xf numFmtId="1" fontId="6" fillId="5" borderId="21" xfId="0" applyNumberFormat="1" applyFont="1" applyFill="1" applyBorder="1" applyAlignment="1">
      <alignment horizontal="left" vertical="center"/>
    </xf>
    <xf numFmtId="0" fontId="5" fillId="5" borderId="10" xfId="0" applyFont="1" applyFill="1" applyBorder="1"/>
    <xf numFmtId="0" fontId="12" fillId="0" borderId="0" xfId="0" applyFont="1"/>
    <xf numFmtId="0" fontId="5" fillId="0" borderId="0" xfId="0" applyFont="1"/>
    <xf numFmtId="0" fontId="25" fillId="0" borderId="0" xfId="0" applyFont="1" applyAlignment="1">
      <alignment horizontal="left" vertical="center"/>
    </xf>
    <xf numFmtId="0" fontId="25" fillId="5" borderId="9" xfId="0" applyFont="1" applyFill="1" applyBorder="1" applyAlignment="1">
      <alignment horizontal="left" vertical="center"/>
    </xf>
    <xf numFmtId="0" fontId="34" fillId="7" borderId="47" xfId="0" applyFont="1" applyFill="1" applyBorder="1" applyAlignment="1">
      <alignment horizontal="left" vertical="center"/>
    </xf>
    <xf numFmtId="44" fontId="34" fillId="7" borderId="49" xfId="1" applyFont="1" applyFill="1" applyBorder="1" applyAlignment="1" applyProtection="1">
      <alignment horizontal="center" vertical="center"/>
    </xf>
    <xf numFmtId="0" fontId="25" fillId="5" borderId="10" xfId="0" applyFont="1" applyFill="1" applyBorder="1" applyAlignment="1">
      <alignment horizontal="left"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/>
    </xf>
    <xf numFmtId="0" fontId="34" fillId="7" borderId="24" xfId="0" applyFont="1" applyFill="1" applyBorder="1" applyAlignment="1">
      <alignment horizontal="left" vertical="center"/>
    </xf>
    <xf numFmtId="44" fontId="34" fillId="7" borderId="50" xfId="1" applyFont="1" applyFill="1" applyBorder="1" applyAlignment="1" applyProtection="1">
      <alignment horizontal="center" vertical="center"/>
    </xf>
    <xf numFmtId="0" fontId="31" fillId="0" borderId="0" xfId="6" applyProtection="1"/>
    <xf numFmtId="0" fontId="34" fillId="7" borderId="48" xfId="0" applyFont="1" applyFill="1" applyBorder="1" applyAlignment="1">
      <alignment horizontal="left" vertical="center"/>
    </xf>
    <xf numFmtId="44" fontId="34" fillId="7" borderId="51" xfId="1" applyFont="1" applyFill="1" applyBorder="1" applyAlignment="1" applyProtection="1">
      <alignment horizontal="center" vertical="center"/>
    </xf>
    <xf numFmtId="0" fontId="27" fillId="4" borderId="18" xfId="0" applyFont="1" applyFill="1" applyBorder="1" applyAlignment="1">
      <alignment horizontal="left" vertical="center"/>
    </xf>
    <xf numFmtId="44" fontId="27" fillId="4" borderId="18" xfId="1" applyFont="1" applyFill="1" applyBorder="1" applyAlignment="1" applyProtection="1">
      <alignment horizontal="center" vertical="center"/>
    </xf>
    <xf numFmtId="0" fontId="27" fillId="4" borderId="19" xfId="0" applyFont="1" applyFill="1" applyBorder="1" applyAlignment="1">
      <alignment horizontal="left" vertical="center"/>
    </xf>
    <xf numFmtId="44" fontId="27" fillId="4" borderId="16" xfId="1" applyFont="1" applyFill="1" applyBorder="1" applyAlignment="1" applyProtection="1">
      <alignment horizontal="center" vertical="center"/>
    </xf>
    <xf numFmtId="0" fontId="27" fillId="7" borderId="40" xfId="0" applyFont="1" applyFill="1" applyBorder="1" applyAlignment="1">
      <alignment horizontal="left" vertical="center"/>
    </xf>
    <xf numFmtId="44" fontId="27" fillId="7" borderId="40" xfId="1" applyFont="1" applyFill="1" applyBorder="1" applyAlignment="1" applyProtection="1">
      <alignment horizontal="center" vertical="center"/>
    </xf>
    <xf numFmtId="0" fontId="27" fillId="7" borderId="38" xfId="0" applyFont="1" applyFill="1" applyBorder="1" applyAlignment="1">
      <alignment horizontal="left" vertical="center"/>
    </xf>
    <xf numFmtId="44" fontId="27" fillId="7" borderId="38" xfId="1" applyFont="1" applyFill="1" applyBorder="1" applyAlignment="1" applyProtection="1">
      <alignment horizontal="center" vertical="center"/>
    </xf>
    <xf numFmtId="0" fontId="27" fillId="7" borderId="45" xfId="0" applyFont="1" applyFill="1" applyBorder="1" applyAlignment="1">
      <alignment horizontal="left" vertical="center"/>
    </xf>
    <xf numFmtId="44" fontId="27" fillId="7" borderId="45" xfId="1" applyFont="1" applyFill="1" applyBorder="1" applyAlignment="1" applyProtection="1">
      <alignment horizontal="center" vertical="center"/>
    </xf>
    <xf numFmtId="0" fontId="27" fillId="4" borderId="29" xfId="0" applyFont="1" applyFill="1" applyBorder="1" applyAlignment="1">
      <alignment horizontal="left" vertical="center"/>
    </xf>
    <xf numFmtId="49" fontId="27" fillId="4" borderId="29" xfId="0" applyNumberFormat="1" applyFont="1" applyFill="1" applyBorder="1" applyAlignment="1">
      <alignment horizontal="left" vertical="center"/>
    </xf>
    <xf numFmtId="0" fontId="27" fillId="4" borderId="30" xfId="0" applyFont="1" applyFill="1" applyBorder="1" applyAlignment="1">
      <alignment horizontal="left" vertical="center"/>
    </xf>
    <xf numFmtId="44" fontId="27" fillId="4" borderId="29" xfId="1" applyFont="1" applyFill="1" applyBorder="1" applyAlignment="1" applyProtection="1">
      <alignment horizontal="center" vertical="center"/>
    </xf>
    <xf numFmtId="1" fontId="23" fillId="8" borderId="2" xfId="2" applyNumberFormat="1" applyFont="1" applyFill="1" applyBorder="1" applyAlignment="1" applyProtection="1">
      <alignment horizontal="center" vertical="center"/>
    </xf>
    <xf numFmtId="0" fontId="27" fillId="4" borderId="38" xfId="0" applyFont="1" applyFill="1" applyBorder="1" applyAlignment="1">
      <alignment horizontal="left" vertical="center"/>
    </xf>
    <xf numFmtId="49" fontId="27" fillId="4" borderId="38" xfId="0" applyNumberFormat="1" applyFont="1" applyFill="1" applyBorder="1" applyAlignment="1">
      <alignment horizontal="left" vertical="center"/>
    </xf>
    <xf numFmtId="44" fontId="27" fillId="4" borderId="38" xfId="1" applyFont="1" applyFill="1" applyBorder="1" applyAlignment="1" applyProtection="1">
      <alignment horizontal="center" vertical="center"/>
    </xf>
    <xf numFmtId="1" fontId="23" fillId="8" borderId="38" xfId="2" applyNumberFormat="1" applyFont="1" applyFill="1" applyBorder="1" applyAlignment="1" applyProtection="1">
      <alignment horizontal="center" vertical="center"/>
    </xf>
    <xf numFmtId="0" fontId="27" fillId="4" borderId="16" xfId="0" applyFont="1" applyFill="1" applyBorder="1" applyAlignment="1">
      <alignment horizontal="left" vertical="center"/>
    </xf>
    <xf numFmtId="49" fontId="27" fillId="4" borderId="16" xfId="0" applyNumberFormat="1" applyFont="1" applyFill="1" applyBorder="1" applyAlignment="1">
      <alignment horizontal="left" vertical="center"/>
    </xf>
    <xf numFmtId="0" fontId="27" fillId="4" borderId="22" xfId="0" applyFont="1" applyFill="1" applyBorder="1" applyAlignment="1">
      <alignment horizontal="left" vertical="center"/>
    </xf>
    <xf numFmtId="49" fontId="24" fillId="4" borderId="25" xfId="0" applyNumberFormat="1" applyFont="1" applyFill="1" applyBorder="1" applyAlignment="1">
      <alignment horizontal="left" vertical="center"/>
    </xf>
    <xf numFmtId="49" fontId="25" fillId="4" borderId="16" xfId="0" applyNumberFormat="1" applyFont="1" applyFill="1" applyBorder="1" applyAlignment="1">
      <alignment horizontal="left" vertical="center"/>
    </xf>
    <xf numFmtId="49" fontId="25" fillId="4" borderId="16" xfId="0" applyNumberFormat="1" applyFont="1" applyFill="1" applyBorder="1" applyAlignment="1">
      <alignment horizontal="left" vertical="center" wrapText="1"/>
    </xf>
    <xf numFmtId="49" fontId="25" fillId="4" borderId="22" xfId="0" applyNumberFormat="1" applyFont="1" applyFill="1" applyBorder="1" applyAlignment="1">
      <alignment horizontal="left" vertical="center" wrapText="1"/>
    </xf>
    <xf numFmtId="0" fontId="30" fillId="4" borderId="16" xfId="0" applyFont="1" applyFill="1" applyBorder="1" applyAlignment="1">
      <alignment horizontal="left" vertical="center" wrapText="1"/>
    </xf>
    <xf numFmtId="44" fontId="25" fillId="4" borderId="16" xfId="1" applyFont="1" applyFill="1" applyBorder="1" applyAlignment="1" applyProtection="1">
      <alignment horizontal="center" vertical="center"/>
    </xf>
    <xf numFmtId="0" fontId="27" fillId="7" borderId="52" xfId="0" applyFont="1" applyFill="1" applyBorder="1" applyAlignment="1">
      <alignment horizontal="left" vertical="center"/>
    </xf>
    <xf numFmtId="44" fontId="27" fillId="7" borderId="52" xfId="1" applyFont="1" applyFill="1" applyBorder="1" applyAlignment="1" applyProtection="1">
      <alignment horizontal="center" vertical="center"/>
    </xf>
    <xf numFmtId="0" fontId="30" fillId="4" borderId="40" xfId="0" applyFont="1" applyFill="1" applyBorder="1" applyAlignment="1">
      <alignment horizontal="left" vertical="center"/>
    </xf>
    <xf numFmtId="44" fontId="25" fillId="4" borderId="40" xfId="1" applyFont="1" applyFill="1" applyBorder="1" applyAlignment="1" applyProtection="1">
      <alignment horizontal="center" vertical="center"/>
    </xf>
    <xf numFmtId="0" fontId="30" fillId="4" borderId="38" xfId="0" applyFont="1" applyFill="1" applyBorder="1" applyAlignment="1">
      <alignment horizontal="left" vertical="center"/>
    </xf>
    <xf numFmtId="44" fontId="25" fillId="4" borderId="38" xfId="1" applyFont="1" applyFill="1" applyBorder="1" applyAlignment="1" applyProtection="1">
      <alignment horizontal="center" vertical="center"/>
    </xf>
    <xf numFmtId="0" fontId="30" fillId="4" borderId="38" xfId="0" applyFont="1" applyFill="1" applyBorder="1" applyAlignment="1">
      <alignment horizontal="left" vertical="center" wrapText="1"/>
    </xf>
    <xf numFmtId="0" fontId="25" fillId="4" borderId="38" xfId="0" applyFont="1" applyFill="1" applyBorder="1" applyAlignment="1">
      <alignment horizontal="left" vertical="center" wrapText="1"/>
    </xf>
    <xf numFmtId="0" fontId="25" fillId="4" borderId="52" xfId="0" applyFont="1" applyFill="1" applyBorder="1" applyAlignment="1">
      <alignment horizontal="left" vertical="center" wrapText="1"/>
    </xf>
    <xf numFmtId="44" fontId="25" fillId="4" borderId="52" xfId="1" applyFont="1" applyFill="1" applyBorder="1" applyAlignment="1" applyProtection="1">
      <alignment horizontal="center" vertical="center"/>
    </xf>
    <xf numFmtId="0" fontId="25" fillId="7" borderId="40" xfId="0" applyFont="1" applyFill="1" applyBorder="1" applyAlignment="1">
      <alignment horizontal="left" vertical="center" wrapText="1"/>
    </xf>
    <xf numFmtId="44" fontId="25" fillId="7" borderId="40" xfId="1" applyFont="1" applyFill="1" applyBorder="1" applyAlignment="1" applyProtection="1">
      <alignment horizontal="center" vertical="center"/>
    </xf>
    <xf numFmtId="0" fontId="25" fillId="7" borderId="38" xfId="0" applyFont="1" applyFill="1" applyBorder="1" applyAlignment="1">
      <alignment horizontal="left" vertical="center" wrapText="1"/>
    </xf>
    <xf numFmtId="44" fontId="25" fillId="7" borderId="38" xfId="1" applyFont="1" applyFill="1" applyBorder="1" applyAlignment="1" applyProtection="1">
      <alignment horizontal="center" vertical="center"/>
    </xf>
    <xf numFmtId="0" fontId="25" fillId="4" borderId="40" xfId="0" applyFont="1" applyFill="1" applyBorder="1" applyAlignment="1">
      <alignment horizontal="left" vertical="center" wrapText="1"/>
    </xf>
    <xf numFmtId="44" fontId="25" fillId="4" borderId="55" xfId="1" applyFont="1" applyFill="1" applyBorder="1" applyAlignment="1" applyProtection="1">
      <alignment horizontal="center" vertical="center"/>
    </xf>
    <xf numFmtId="44" fontId="25" fillId="7" borderId="55" xfId="1" applyFont="1" applyFill="1" applyBorder="1" applyAlignment="1" applyProtection="1">
      <alignment horizontal="center" vertical="center"/>
    </xf>
    <xf numFmtId="0" fontId="25" fillId="7" borderId="45" xfId="0" applyFont="1" applyFill="1" applyBorder="1" applyAlignment="1">
      <alignment horizontal="left" vertical="center" wrapText="1"/>
    </xf>
    <xf numFmtId="49" fontId="24" fillId="7" borderId="56" xfId="0" applyNumberFormat="1" applyFont="1" applyFill="1" applyBorder="1" applyAlignment="1">
      <alignment horizontal="left" vertical="center"/>
    </xf>
    <xf numFmtId="49" fontId="25" fillId="7" borderId="57" xfId="0" applyNumberFormat="1" applyFont="1" applyFill="1" applyBorder="1" applyAlignment="1">
      <alignment horizontal="left" vertical="center"/>
    </xf>
    <xf numFmtId="49" fontId="25" fillId="7" borderId="57" xfId="0" applyNumberFormat="1" applyFont="1" applyFill="1" applyBorder="1" applyAlignment="1">
      <alignment horizontal="left" vertical="center" wrapText="1"/>
    </xf>
    <xf numFmtId="0" fontId="25" fillId="7" borderId="57" xfId="0" applyFont="1" applyFill="1" applyBorder="1" applyAlignment="1">
      <alignment horizontal="left" vertical="center" wrapText="1"/>
    </xf>
    <xf numFmtId="44" fontId="25" fillId="7" borderId="57" xfId="1" applyFont="1" applyFill="1" applyBorder="1" applyAlignment="1" applyProtection="1">
      <alignment horizontal="center" vertical="center"/>
    </xf>
    <xf numFmtId="1" fontId="23" fillId="8" borderId="58" xfId="2" applyNumberFormat="1" applyFont="1" applyFill="1" applyBorder="1" applyAlignment="1" applyProtection="1">
      <alignment horizontal="center" vertical="center"/>
    </xf>
    <xf numFmtId="0" fontId="25" fillId="4" borderId="45" xfId="0" applyFont="1" applyFill="1" applyBorder="1" applyAlignment="1">
      <alignment horizontal="left" vertical="center" wrapText="1"/>
    </xf>
    <xf numFmtId="0" fontId="24" fillId="7" borderId="56" xfId="0" applyFont="1" applyFill="1" applyBorder="1" applyAlignment="1">
      <alignment horizontal="left" vertical="center"/>
    </xf>
    <xf numFmtId="0" fontId="24" fillId="4" borderId="56" xfId="0" applyFont="1" applyFill="1" applyBorder="1" applyAlignment="1">
      <alignment horizontal="left" vertical="center"/>
    </xf>
    <xf numFmtId="49" fontId="25" fillId="4" borderId="57" xfId="0" applyNumberFormat="1" applyFont="1" applyFill="1" applyBorder="1" applyAlignment="1">
      <alignment horizontal="left" vertical="center"/>
    </xf>
    <xf numFmtId="49" fontId="25" fillId="4" borderId="57" xfId="0" applyNumberFormat="1" applyFont="1" applyFill="1" applyBorder="1" applyAlignment="1">
      <alignment horizontal="left" vertical="center" wrapText="1"/>
    </xf>
    <xf numFmtId="0" fontId="25" fillId="4" borderId="57" xfId="0" applyFont="1" applyFill="1" applyBorder="1" applyAlignment="1">
      <alignment horizontal="left" vertical="center" wrapText="1"/>
    </xf>
    <xf numFmtId="44" fontId="25" fillId="4" borderId="57" xfId="1" applyFont="1" applyFill="1" applyBorder="1" applyAlignment="1" applyProtection="1">
      <alignment horizontal="center" vertical="center"/>
    </xf>
    <xf numFmtId="0" fontId="8" fillId="5" borderId="9" xfId="0" applyFont="1" applyFill="1" applyBorder="1"/>
    <xf numFmtId="0" fontId="0" fillId="5" borderId="0" xfId="0" applyFill="1"/>
    <xf numFmtId="44" fontId="32" fillId="3" borderId="4" xfId="0" applyNumberFormat="1" applyFont="1" applyFill="1" applyBorder="1"/>
    <xf numFmtId="0" fontId="8" fillId="5" borderId="10" xfId="0" applyFont="1" applyFill="1" applyBorder="1"/>
    <xf numFmtId="0" fontId="8" fillId="5" borderId="3" xfId="0" applyFont="1" applyFill="1" applyBorder="1"/>
    <xf numFmtId="0" fontId="8" fillId="5" borderId="11" xfId="0" applyFont="1" applyFill="1" applyBorder="1"/>
    <xf numFmtId="0" fontId="0" fillId="5" borderId="11" xfId="0" applyFill="1" applyBorder="1"/>
    <xf numFmtId="0" fontId="8" fillId="5" borderId="4" xfId="0" applyFont="1" applyFill="1" applyBorder="1"/>
    <xf numFmtId="44" fontId="23" fillId="2" borderId="59" xfId="1" applyFont="1" applyFill="1" applyBorder="1" applyAlignment="1" applyProtection="1">
      <alignment horizontal="left" vertical="center"/>
      <protection locked="0"/>
    </xf>
    <xf numFmtId="1" fontId="35" fillId="8" borderId="58" xfId="2" applyNumberFormat="1" applyFont="1" applyFill="1" applyBorder="1" applyAlignment="1" applyProtection="1">
      <alignment horizontal="center" vertical="center"/>
    </xf>
    <xf numFmtId="1" fontId="35" fillId="8" borderId="38" xfId="2" applyNumberFormat="1" applyFont="1" applyFill="1" applyBorder="1" applyAlignment="1" applyProtection="1">
      <alignment horizontal="center" vertical="center"/>
    </xf>
    <xf numFmtId="1" fontId="35" fillId="8" borderId="10" xfId="2" applyNumberFormat="1" applyFont="1" applyFill="1" applyBorder="1" applyAlignment="1" applyProtection="1">
      <alignment horizontal="center" vertical="center"/>
    </xf>
    <xf numFmtId="1" fontId="35" fillId="8" borderId="52" xfId="2" applyNumberFormat="1" applyFont="1" applyFill="1" applyBorder="1" applyAlignment="1" applyProtection="1">
      <alignment horizontal="center" vertical="center"/>
    </xf>
    <xf numFmtId="49" fontId="25" fillId="4" borderId="40" xfId="0" applyNumberFormat="1" applyFont="1" applyFill="1" applyBorder="1" applyAlignment="1">
      <alignment horizontal="left" vertical="center"/>
    </xf>
    <xf numFmtId="49" fontId="25" fillId="4" borderId="38" xfId="0" applyNumberFormat="1" applyFont="1" applyFill="1" applyBorder="1" applyAlignment="1">
      <alignment horizontal="left" vertical="center"/>
    </xf>
    <xf numFmtId="49" fontId="25" fillId="4" borderId="52" xfId="0" applyNumberFormat="1" applyFont="1" applyFill="1" applyBorder="1" applyAlignment="1">
      <alignment horizontal="left" vertical="center"/>
    </xf>
    <xf numFmtId="49" fontId="25" fillId="7" borderId="40" xfId="0" applyNumberFormat="1" applyFont="1" applyFill="1" applyBorder="1" applyAlignment="1">
      <alignment horizontal="left" vertical="center"/>
    </xf>
    <xf numFmtId="49" fontId="25" fillId="7" borderId="38" xfId="0" applyNumberFormat="1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7" fillId="4" borderId="23" xfId="0" applyFont="1" applyFill="1" applyBorder="1" applyAlignment="1">
      <alignment horizontal="left" vertical="center"/>
    </xf>
    <xf numFmtId="0" fontId="27" fillId="4" borderId="27" xfId="0" applyFont="1" applyFill="1" applyBorder="1" applyAlignment="1">
      <alignment horizontal="left" vertical="center"/>
    </xf>
    <xf numFmtId="49" fontId="25" fillId="7" borderId="40" xfId="0" applyNumberFormat="1" applyFont="1" applyFill="1" applyBorder="1" applyAlignment="1">
      <alignment horizontal="left" vertical="center" wrapText="1"/>
    </xf>
    <xf numFmtId="49" fontId="25" fillId="7" borderId="38" xfId="0" applyNumberFormat="1" applyFont="1" applyFill="1" applyBorder="1" applyAlignment="1">
      <alignment horizontal="left" vertical="center" wrapText="1"/>
    </xf>
    <xf numFmtId="1" fontId="23" fillId="8" borderId="43" xfId="2" applyNumberFormat="1" applyFont="1" applyFill="1" applyBorder="1" applyAlignment="1" applyProtection="1">
      <alignment horizontal="center" vertical="center" wrapText="1"/>
    </xf>
    <xf numFmtId="1" fontId="23" fillId="8" borderId="41" xfId="2" applyNumberFormat="1" applyFont="1" applyFill="1" applyBorder="1" applyAlignment="1" applyProtection="1">
      <alignment horizontal="center" vertical="center"/>
    </xf>
    <xf numFmtId="1" fontId="23" fillId="8" borderId="43" xfId="2" applyNumberFormat="1" applyFont="1" applyFill="1" applyBorder="1" applyAlignment="1" applyProtection="1">
      <alignment horizontal="center" vertical="center"/>
    </xf>
    <xf numFmtId="1" fontId="23" fillId="8" borderId="10" xfId="2" applyNumberFormat="1" applyFont="1" applyFill="1" applyBorder="1" applyAlignment="1" applyProtection="1">
      <alignment horizontal="center" vertical="center"/>
    </xf>
    <xf numFmtId="49" fontId="25" fillId="7" borderId="45" xfId="0" applyNumberFormat="1" applyFont="1" applyFill="1" applyBorder="1" applyAlignment="1">
      <alignment horizontal="left" vertical="center" wrapText="1"/>
    </xf>
    <xf numFmtId="49" fontId="25" fillId="7" borderId="45" xfId="0" applyNumberFormat="1" applyFont="1" applyFill="1" applyBorder="1" applyAlignment="1">
      <alignment horizontal="left" vertical="center"/>
    </xf>
    <xf numFmtId="49" fontId="30" fillId="7" borderId="38" xfId="0" applyNumberFormat="1" applyFont="1" applyFill="1" applyBorder="1" applyAlignment="1">
      <alignment horizontal="left" vertical="center" wrapText="1"/>
    </xf>
    <xf numFmtId="0" fontId="34" fillId="7" borderId="30" xfId="0" applyFont="1" applyFill="1" applyBorder="1" applyAlignment="1">
      <alignment horizontal="left" vertical="center" wrapText="1"/>
    </xf>
    <xf numFmtId="0" fontId="34" fillId="7" borderId="22" xfId="0" applyFont="1" applyFill="1" applyBorder="1" applyAlignment="1">
      <alignment horizontal="left" vertical="center" wrapText="1"/>
    </xf>
    <xf numFmtId="0" fontId="34" fillId="7" borderId="36" xfId="0" applyFont="1" applyFill="1" applyBorder="1" applyAlignment="1">
      <alignment horizontal="left" vertical="center" wrapText="1"/>
    </xf>
    <xf numFmtId="1" fontId="35" fillId="8" borderId="41" xfId="2" applyNumberFormat="1" applyFont="1" applyFill="1" applyBorder="1" applyAlignment="1" applyProtection="1">
      <alignment horizontal="center" vertical="center"/>
    </xf>
    <xf numFmtId="1" fontId="35" fillId="8" borderId="43" xfId="2" applyNumberFormat="1" applyFont="1" applyFill="1" applyBorder="1" applyAlignment="1" applyProtection="1">
      <alignment horizontal="center" vertical="center"/>
    </xf>
    <xf numFmtId="1" fontId="35" fillId="8" borderId="46" xfId="2" applyNumberFormat="1" applyFont="1" applyFill="1" applyBorder="1" applyAlignment="1" applyProtection="1">
      <alignment horizontal="center" vertical="center"/>
    </xf>
    <xf numFmtId="0" fontId="27" fillId="7" borderId="40" xfId="0" applyFont="1" applyFill="1" applyBorder="1" applyAlignment="1">
      <alignment horizontal="left" vertical="center"/>
    </xf>
    <xf numFmtId="0" fontId="27" fillId="7" borderId="38" xfId="0" applyFont="1" applyFill="1" applyBorder="1" applyAlignment="1">
      <alignment horizontal="left" vertical="center"/>
    </xf>
    <xf numFmtId="0" fontId="27" fillId="7" borderId="45" xfId="0" applyFont="1" applyFill="1" applyBorder="1" applyAlignment="1">
      <alignment horizontal="left" vertical="center"/>
    </xf>
    <xf numFmtId="49" fontId="34" fillId="7" borderId="29" xfId="0" applyNumberFormat="1" applyFont="1" applyFill="1" applyBorder="1" applyAlignment="1">
      <alignment horizontal="left" vertical="center"/>
    </xf>
    <xf numFmtId="49" fontId="34" fillId="7" borderId="16" xfId="0" applyNumberFormat="1" applyFont="1" applyFill="1" applyBorder="1" applyAlignment="1">
      <alignment horizontal="left" vertical="center"/>
    </xf>
    <xf numFmtId="49" fontId="34" fillId="7" borderId="35" xfId="0" applyNumberFormat="1" applyFont="1" applyFill="1" applyBorder="1" applyAlignment="1">
      <alignment horizontal="left" vertical="center"/>
    </xf>
    <xf numFmtId="49" fontId="25" fillId="4" borderId="40" xfId="0" applyNumberFormat="1" applyFont="1" applyFill="1" applyBorder="1" applyAlignment="1">
      <alignment horizontal="left" vertical="center" wrapText="1"/>
    </xf>
    <xf numFmtId="49" fontId="25" fillId="4" borderId="38" xfId="0" applyNumberFormat="1" applyFont="1" applyFill="1" applyBorder="1" applyAlignment="1">
      <alignment horizontal="left" vertical="center" wrapText="1"/>
    </xf>
    <xf numFmtId="49" fontId="27" fillId="4" borderId="17" xfId="0" applyNumberFormat="1" applyFont="1" applyFill="1" applyBorder="1" applyAlignment="1">
      <alignment horizontal="left" vertical="center"/>
    </xf>
    <xf numFmtId="49" fontId="27" fillId="4" borderId="26" xfId="0" applyNumberFormat="1" applyFont="1" applyFill="1" applyBorder="1" applyAlignment="1">
      <alignment horizontal="left" vertical="center"/>
    </xf>
    <xf numFmtId="1" fontId="35" fillId="8" borderId="31" xfId="2" applyNumberFormat="1" applyFont="1" applyFill="1" applyBorder="1" applyAlignment="1" applyProtection="1">
      <alignment horizontal="center" vertical="center"/>
    </xf>
    <xf numFmtId="1" fontId="35" fillId="8" borderId="33" xfId="2" applyNumberFormat="1" applyFont="1" applyFill="1" applyBorder="1" applyAlignment="1" applyProtection="1">
      <alignment horizontal="center" vertical="center"/>
    </xf>
    <xf numFmtId="1" fontId="35" fillId="8" borderId="37" xfId="2" applyNumberFormat="1" applyFont="1" applyFill="1" applyBorder="1" applyAlignment="1" applyProtection="1">
      <alignment horizontal="center" vertical="center"/>
    </xf>
    <xf numFmtId="1" fontId="23" fillId="8" borderId="46" xfId="2" applyNumberFormat="1" applyFont="1" applyFill="1" applyBorder="1" applyAlignment="1" applyProtection="1">
      <alignment horizontal="center" vertical="center"/>
    </xf>
    <xf numFmtId="1" fontId="35" fillId="8" borderId="54" xfId="2" applyNumberFormat="1" applyFont="1" applyFill="1" applyBorder="1" applyAlignment="1" applyProtection="1">
      <alignment horizontal="center" vertical="center"/>
    </xf>
    <xf numFmtId="49" fontId="25" fillId="4" borderId="45" xfId="0" applyNumberFormat="1" applyFont="1" applyFill="1" applyBorder="1" applyAlignment="1">
      <alignment horizontal="left" vertical="center" wrapText="1"/>
    </xf>
    <xf numFmtId="0" fontId="23" fillId="7" borderId="39" xfId="0" applyFont="1" applyFill="1" applyBorder="1" applyAlignment="1">
      <alignment horizontal="left" vertical="center"/>
    </xf>
    <xf numFmtId="0" fontId="23" fillId="7" borderId="42" xfId="0" applyFont="1" applyFill="1" applyBorder="1" applyAlignment="1">
      <alignment horizontal="left" vertical="center"/>
    </xf>
    <xf numFmtId="0" fontId="23" fillId="7" borderId="44" xfId="0" applyFont="1" applyFill="1" applyBorder="1" applyAlignment="1">
      <alignment horizontal="left" vertical="center"/>
    </xf>
    <xf numFmtId="0" fontId="24" fillId="4" borderId="39" xfId="0" applyFont="1" applyFill="1" applyBorder="1" applyAlignment="1">
      <alignment horizontal="left" vertical="center"/>
    </xf>
    <xf numFmtId="0" fontId="24" fillId="4" borderId="42" xfId="0" applyFont="1" applyFill="1" applyBorder="1" applyAlignment="1">
      <alignment horizontal="left" vertical="center"/>
    </xf>
    <xf numFmtId="0" fontId="24" fillId="4" borderId="53" xfId="0" applyFont="1" applyFill="1" applyBorder="1" applyAlignment="1">
      <alignment horizontal="left" vertical="center"/>
    </xf>
    <xf numFmtId="49" fontId="25" fillId="4" borderId="52" xfId="0" applyNumberFormat="1" applyFont="1" applyFill="1" applyBorder="1" applyAlignment="1">
      <alignment horizontal="left" vertical="center" wrapText="1"/>
    </xf>
    <xf numFmtId="0" fontId="23" fillId="4" borderId="32" xfId="0" applyFont="1" applyFill="1" applyBorder="1" applyAlignment="1">
      <alignment horizontal="left" vertical="center"/>
    </xf>
    <xf numFmtId="0" fontId="27" fillId="4" borderId="17" xfId="0" applyFont="1" applyFill="1" applyBorder="1" applyAlignment="1">
      <alignment horizontal="left" vertical="center"/>
    </xf>
    <xf numFmtId="0" fontId="27" fillId="4" borderId="26" xfId="0" applyFont="1" applyFill="1" applyBorder="1" applyAlignment="1">
      <alignment horizontal="left" vertical="center"/>
    </xf>
    <xf numFmtId="49" fontId="24" fillId="7" borderId="39" xfId="0" applyNumberFormat="1" applyFont="1" applyFill="1" applyBorder="1" applyAlignment="1">
      <alignment horizontal="left" vertical="center"/>
    </xf>
    <xf numFmtId="49" fontId="24" fillId="7" borderId="42" xfId="0" applyNumberFormat="1" applyFont="1" applyFill="1" applyBorder="1" applyAlignment="1">
      <alignment horizontal="left" vertical="center"/>
    </xf>
    <xf numFmtId="49" fontId="27" fillId="7" borderId="40" xfId="0" applyNumberFormat="1" applyFont="1" applyFill="1" applyBorder="1" applyAlignment="1">
      <alignment horizontal="left" vertical="center"/>
    </xf>
    <xf numFmtId="49" fontId="27" fillId="7" borderId="38" xfId="0" applyNumberFormat="1" applyFont="1" applyFill="1" applyBorder="1" applyAlignment="1">
      <alignment horizontal="left" vertical="center"/>
    </xf>
    <xf numFmtId="49" fontId="27" fillId="7" borderId="45" xfId="0" applyNumberFormat="1" applyFont="1" applyFill="1" applyBorder="1" applyAlignment="1">
      <alignment horizontal="left" vertical="center"/>
    </xf>
    <xf numFmtId="49" fontId="25" fillId="4" borderId="45" xfId="0" applyNumberFormat="1" applyFont="1" applyFill="1" applyBorder="1" applyAlignment="1">
      <alignment horizontal="left" vertical="center"/>
    </xf>
    <xf numFmtId="49" fontId="24" fillId="7" borderId="44" xfId="0" applyNumberFormat="1" applyFont="1" applyFill="1" applyBorder="1" applyAlignment="1">
      <alignment horizontal="left" vertical="center"/>
    </xf>
    <xf numFmtId="49" fontId="28" fillId="7" borderId="40" xfId="0" applyNumberFormat="1" applyFont="1" applyFill="1" applyBorder="1" applyAlignment="1">
      <alignment horizontal="left" vertical="center"/>
    </xf>
    <xf numFmtId="0" fontId="35" fillId="7" borderId="28" xfId="0" applyFont="1" applyFill="1" applyBorder="1" applyAlignment="1">
      <alignment horizontal="left" vertical="center"/>
    </xf>
    <xf numFmtId="0" fontId="35" fillId="7" borderId="32" xfId="0" applyFont="1" applyFill="1" applyBorder="1" applyAlignment="1">
      <alignment horizontal="left" vertical="center"/>
    </xf>
    <xf numFmtId="0" fontId="35" fillId="7" borderId="34" xfId="0" applyFont="1" applyFill="1" applyBorder="1" applyAlignment="1">
      <alignment horizontal="left" vertical="center"/>
    </xf>
    <xf numFmtId="0" fontId="34" fillId="7" borderId="29" xfId="0" applyFont="1" applyFill="1" applyBorder="1" applyAlignment="1">
      <alignment horizontal="left" vertical="center"/>
    </xf>
    <xf numFmtId="0" fontId="34" fillId="7" borderId="16" xfId="0" applyFont="1" applyFill="1" applyBorder="1" applyAlignment="1">
      <alignment horizontal="left" vertical="center"/>
    </xf>
    <xf numFmtId="0" fontId="34" fillId="7" borderId="35" xfId="0" applyFont="1" applyFill="1" applyBorder="1" applyAlignment="1">
      <alignment horizontal="left" vertical="center"/>
    </xf>
    <xf numFmtId="49" fontId="27" fillId="7" borderId="52" xfId="0" applyNumberFormat="1" applyFont="1" applyFill="1" applyBorder="1" applyAlignment="1">
      <alignment horizontal="left" vertical="center"/>
    </xf>
    <xf numFmtId="44" fontId="9" fillId="2" borderId="1" xfId="0" applyNumberFormat="1" applyFont="1" applyFill="1" applyBorder="1" applyAlignment="1">
      <alignment horizontal="center" vertical="center" wrapText="1"/>
    </xf>
    <xf numFmtId="44" fontId="9" fillId="2" borderId="8" xfId="0" applyNumberFormat="1" applyFont="1" applyFill="1" applyBorder="1" applyAlignment="1">
      <alignment horizontal="center" vertical="center" wrapText="1"/>
    </xf>
    <xf numFmtId="44" fontId="9" fillId="2" borderId="2" xfId="0" applyNumberFormat="1" applyFont="1" applyFill="1" applyBorder="1" applyAlignment="1">
      <alignment horizontal="center" vertical="center" wrapText="1"/>
    </xf>
    <xf numFmtId="44" fontId="9" fillId="2" borderId="3" xfId="0" applyNumberFormat="1" applyFont="1" applyFill="1" applyBorder="1" applyAlignment="1">
      <alignment horizontal="center" vertical="center" wrapText="1"/>
    </xf>
    <xf numFmtId="44" fontId="9" fillId="2" borderId="11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0" fontId="23" fillId="4" borderId="28" xfId="0" applyFont="1" applyFill="1" applyBorder="1" applyAlignment="1">
      <alignment horizontal="left" vertical="center"/>
    </xf>
    <xf numFmtId="0" fontId="23" fillId="4" borderId="9" xfId="0" applyFont="1" applyFill="1" applyBorder="1" applyAlignment="1">
      <alignment horizontal="left" vertical="center"/>
    </xf>
    <xf numFmtId="0" fontId="27" fillId="7" borderId="52" xfId="0" applyFont="1" applyFill="1" applyBorder="1" applyAlignment="1">
      <alignment horizontal="left" vertical="center"/>
    </xf>
    <xf numFmtId="0" fontId="23" fillId="7" borderId="53" xfId="0" applyFont="1" applyFill="1" applyBorder="1" applyAlignment="1">
      <alignment horizontal="left" vertical="center"/>
    </xf>
    <xf numFmtId="0" fontId="33" fillId="5" borderId="8" xfId="0" applyFont="1" applyFill="1" applyBorder="1" applyAlignment="1">
      <alignment horizontal="center" vertical="center" wrapText="1"/>
    </xf>
    <xf numFmtId="0" fontId="33" fillId="5" borderId="0" xfId="0" applyFont="1" applyFill="1" applyAlignment="1">
      <alignment horizontal="center" vertical="center" wrapText="1"/>
    </xf>
    <xf numFmtId="0" fontId="32" fillId="3" borderId="3" xfId="0" applyFont="1" applyFill="1" applyBorder="1" applyAlignment="1">
      <alignment horizontal="right"/>
    </xf>
    <xf numFmtId="0" fontId="32" fillId="3" borderId="11" xfId="0" applyFont="1" applyFill="1" applyBorder="1" applyAlignment="1">
      <alignment horizontal="right"/>
    </xf>
    <xf numFmtId="49" fontId="24" fillId="4" borderId="39" xfId="0" applyNumberFormat="1" applyFont="1" applyFill="1" applyBorder="1" applyAlignment="1">
      <alignment horizontal="left" vertical="center"/>
    </xf>
    <xf numFmtId="49" fontId="24" fillId="4" borderId="42" xfId="0" applyNumberFormat="1" applyFont="1" applyFill="1" applyBorder="1" applyAlignment="1">
      <alignment horizontal="left" vertical="center"/>
    </xf>
    <xf numFmtId="49" fontId="24" fillId="4" borderId="53" xfId="0" applyNumberFormat="1" applyFont="1" applyFill="1" applyBorder="1" applyAlignment="1">
      <alignment horizontal="left" vertical="center"/>
    </xf>
    <xf numFmtId="49" fontId="24" fillId="4" borderId="44" xfId="0" applyNumberFormat="1" applyFont="1" applyFill="1" applyBorder="1" applyAlignment="1">
      <alignment horizontal="left" vertical="center"/>
    </xf>
    <xf numFmtId="1" fontId="35" fillId="8" borderId="60" xfId="2" applyNumberFormat="1" applyFont="1" applyFill="1" applyBorder="1" applyAlignment="1" applyProtection="1">
      <alignment horizontal="center" vertical="center"/>
    </xf>
    <xf numFmtId="1" fontId="35" fillId="8" borderId="61" xfId="2" applyNumberFormat="1" applyFont="1" applyFill="1" applyBorder="1" applyAlignment="1" applyProtection="1">
      <alignment horizontal="center" vertical="center"/>
    </xf>
    <xf numFmtId="0" fontId="14" fillId="5" borderId="8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10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44" fontId="17" fillId="2" borderId="1" xfId="0" applyNumberFormat="1" applyFont="1" applyFill="1" applyBorder="1" applyAlignment="1">
      <alignment horizontal="center" vertical="center" wrapText="1"/>
    </xf>
    <xf numFmtId="44" fontId="17" fillId="2" borderId="2" xfId="0" applyNumberFormat="1" applyFont="1" applyFill="1" applyBorder="1" applyAlignment="1">
      <alignment horizontal="center" vertical="center" wrapText="1"/>
    </xf>
    <xf numFmtId="44" fontId="17" fillId="2" borderId="3" xfId="0" applyNumberFormat="1" applyFont="1" applyFill="1" applyBorder="1" applyAlignment="1">
      <alignment horizontal="center" vertical="center" wrapText="1"/>
    </xf>
    <xf numFmtId="44" fontId="17" fillId="2" borderId="4" xfId="0" applyNumberFormat="1" applyFont="1" applyFill="1" applyBorder="1" applyAlignment="1">
      <alignment horizontal="center" vertical="center" wrapText="1"/>
    </xf>
    <xf numFmtId="0" fontId="22" fillId="5" borderId="0" xfId="3" applyFont="1" applyFill="1" applyAlignment="1">
      <alignment horizontal="center" vertical="center" wrapText="1"/>
    </xf>
    <xf numFmtId="0" fontId="22" fillId="5" borderId="0" xfId="3" applyFont="1" applyFill="1" applyAlignment="1">
      <alignment horizontal="center" vertical="center"/>
    </xf>
    <xf numFmtId="0" fontId="22" fillId="5" borderId="10" xfId="3" applyFont="1" applyFill="1" applyBorder="1" applyAlignment="1">
      <alignment horizontal="center" vertical="center"/>
    </xf>
    <xf numFmtId="0" fontId="13" fillId="5" borderId="0" xfId="3" applyFont="1" applyFill="1" applyAlignment="1">
      <alignment horizontal="right" vertical="top" wrapText="1"/>
    </xf>
    <xf numFmtId="0" fontId="13" fillId="2" borderId="6" xfId="3" applyFont="1" applyFill="1" applyBorder="1" applyAlignment="1" applyProtection="1">
      <alignment horizontal="left" vertical="top" wrapText="1"/>
      <protection locked="0"/>
    </xf>
    <xf numFmtId="0" fontId="13" fillId="2" borderId="7" xfId="3" applyFont="1" applyFill="1" applyBorder="1" applyAlignment="1" applyProtection="1">
      <alignment horizontal="left" vertical="top" wrapText="1"/>
      <protection locked="0"/>
    </xf>
    <xf numFmtId="0" fontId="19" fillId="6" borderId="9" xfId="4" applyFont="1" applyFill="1" applyBorder="1" applyAlignment="1">
      <alignment horizontal="left" vertical="center" wrapText="1"/>
    </xf>
    <xf numFmtId="0" fontId="20" fillId="6" borderId="0" xfId="4" applyFont="1" applyFill="1" applyAlignment="1">
      <alignment horizontal="left" vertical="center" wrapText="1"/>
    </xf>
    <xf numFmtId="0" fontId="20" fillId="6" borderId="10" xfId="4" applyFont="1" applyFill="1" applyBorder="1" applyAlignment="1">
      <alignment horizontal="left" vertical="center" wrapText="1"/>
    </xf>
    <xf numFmtId="0" fontId="20" fillId="6" borderId="9" xfId="4" applyFont="1" applyFill="1" applyBorder="1" applyAlignment="1">
      <alignment horizontal="left" vertical="center" wrapText="1"/>
    </xf>
    <xf numFmtId="44" fontId="20" fillId="5" borderId="9" xfId="0" applyNumberFormat="1" applyFont="1" applyFill="1" applyBorder="1" applyAlignment="1">
      <alignment horizontal="right" vertical="center" wrapText="1"/>
    </xf>
    <xf numFmtId="44" fontId="20" fillId="5" borderId="0" xfId="0" applyNumberFormat="1" applyFont="1" applyFill="1" applyAlignment="1">
      <alignment horizontal="right" vertical="center" wrapText="1"/>
    </xf>
    <xf numFmtId="44" fontId="14" fillId="3" borderId="12" xfId="1" applyFont="1" applyFill="1" applyBorder="1" applyAlignment="1" applyProtection="1">
      <alignment horizontal="center" vertical="center"/>
    </xf>
    <xf numFmtId="44" fontId="14" fillId="3" borderId="13" xfId="1" applyFont="1" applyFill="1" applyBorder="1" applyAlignment="1" applyProtection="1">
      <alignment horizontal="center" vertical="center"/>
    </xf>
    <xf numFmtId="44" fontId="14" fillId="3" borderId="14" xfId="1" applyFont="1" applyFill="1" applyBorder="1" applyAlignment="1" applyProtection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</cellXfs>
  <cellStyles count="7">
    <cellStyle name="Hyperlink" xfId="6" builtinId="8"/>
    <cellStyle name="Normal" xfId="5" xr:uid="{662DE032-822C-4DB4-B1D1-A67D4C50756B}"/>
    <cellStyle name="Procent" xfId="2" builtinId="5"/>
    <cellStyle name="Standaard" xfId="0" builtinId="0"/>
    <cellStyle name="Standaard 10" xfId="4" xr:uid="{A1D498DC-782B-4DD5-BFFA-9491EB813C5F}"/>
    <cellStyle name="Standaard 2" xfId="3" xr:uid="{E94EA1D8-0CCC-4B76-B033-6497BCBCD74F}"/>
    <cellStyle name="Valuta" xfId="1" builtinId="4"/>
  </cellStyles>
  <dxfs count="0"/>
  <tableStyles count="0" defaultTableStyle="TableStyleMedium2" defaultPivotStyle="PivotStyleMedium9"/>
  <colors>
    <mruColors>
      <color rgb="FF093468"/>
      <color rgb="FFF5F5F5"/>
      <color rgb="FF9FC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27214</xdr:colOff>
      <xdr:row>2</xdr:row>
      <xdr:rowOff>28121</xdr:rowOff>
    </xdr:from>
    <xdr:to>
      <xdr:col>3</xdr:col>
      <xdr:colOff>437088</xdr:colOff>
      <xdr:row>5</xdr:row>
      <xdr:rowOff>94161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2AF0FD16-0B40-4897-8616-B8F6B75C84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393" y="409121"/>
          <a:ext cx="2689251" cy="641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E8DDF-C7A5-4C8A-96B4-7B65801109F9}">
  <dimension ref="A1:M24"/>
  <sheetViews>
    <sheetView showGridLines="0" zoomScaleNormal="100" workbookViewId="0">
      <selection activeCell="D23" sqref="D23:F23"/>
    </sheetView>
  </sheetViews>
  <sheetFormatPr defaultColWidth="8.77734375" defaultRowHeight="14.4"/>
  <cols>
    <col min="2" max="2" width="35.44140625" bestFit="1" customWidth="1"/>
    <col min="3" max="3" width="21.109375" customWidth="1"/>
  </cols>
  <sheetData>
    <row r="1" spans="1:13">
      <c r="A1" s="281" t="s">
        <v>0</v>
      </c>
      <c r="B1" s="282"/>
      <c r="C1" s="282"/>
      <c r="D1" s="282"/>
      <c r="E1" s="282"/>
      <c r="F1" s="282"/>
      <c r="G1" s="283"/>
      <c r="H1" s="253" t="s">
        <v>114</v>
      </c>
      <c r="I1" s="254"/>
      <c r="J1" s="254"/>
      <c r="K1" s="254"/>
      <c r="L1" s="254"/>
      <c r="M1" s="255"/>
    </row>
    <row r="2" spans="1:13">
      <c r="A2" s="284"/>
      <c r="B2" s="285"/>
      <c r="C2" s="285"/>
      <c r="D2" s="285"/>
      <c r="E2" s="285"/>
      <c r="F2" s="285"/>
      <c r="G2" s="286"/>
      <c r="H2" s="256"/>
      <c r="I2" s="256"/>
      <c r="J2" s="256"/>
      <c r="K2" s="256"/>
      <c r="L2" s="256"/>
      <c r="M2" s="257"/>
    </row>
    <row r="3" spans="1:13">
      <c r="A3" s="284"/>
      <c r="B3" s="285"/>
      <c r="C3" s="285"/>
      <c r="D3" s="285"/>
      <c r="E3" s="285"/>
      <c r="F3" s="285"/>
      <c r="G3" s="286"/>
      <c r="H3" s="256"/>
      <c r="I3" s="256"/>
      <c r="J3" s="256"/>
      <c r="K3" s="256"/>
      <c r="L3" s="256"/>
      <c r="M3" s="257"/>
    </row>
    <row r="4" spans="1:13">
      <c r="A4" s="284"/>
      <c r="B4" s="285"/>
      <c r="C4" s="285"/>
      <c r="D4" s="285"/>
      <c r="E4" s="285"/>
      <c r="F4" s="285"/>
      <c r="G4" s="286"/>
      <c r="H4" s="256"/>
      <c r="I4" s="256"/>
      <c r="J4" s="256"/>
      <c r="K4" s="256"/>
      <c r="L4" s="256"/>
      <c r="M4" s="257"/>
    </row>
    <row r="5" spans="1:13" ht="15" thickBot="1">
      <c r="A5" s="284"/>
      <c r="B5" s="285"/>
      <c r="C5" s="285"/>
      <c r="D5" s="285"/>
      <c r="E5" s="285"/>
      <c r="F5" s="285"/>
      <c r="G5" s="286"/>
      <c r="H5" s="256"/>
      <c r="I5" s="256"/>
      <c r="J5" s="256"/>
      <c r="K5" s="256"/>
      <c r="L5" s="256"/>
      <c r="M5" s="257"/>
    </row>
    <row r="6" spans="1:13">
      <c r="A6" s="18"/>
      <c r="B6" s="19" t="s">
        <v>1</v>
      </c>
      <c r="C6" s="20"/>
      <c r="D6" s="260" t="s">
        <v>2</v>
      </c>
      <c r="E6" s="261"/>
      <c r="F6" s="21"/>
      <c r="G6" s="22"/>
      <c r="H6" s="256"/>
      <c r="I6" s="256"/>
      <c r="J6" s="256"/>
      <c r="K6" s="256"/>
      <c r="L6" s="256"/>
      <c r="M6" s="257"/>
    </row>
    <row r="7" spans="1:13" ht="15" thickBot="1">
      <c r="A7" s="18"/>
      <c r="B7" s="23">
        <v>46287</v>
      </c>
      <c r="C7" s="20"/>
      <c r="D7" s="262"/>
      <c r="E7" s="263"/>
      <c r="F7" s="21"/>
      <c r="G7" s="22"/>
      <c r="H7" s="256"/>
      <c r="I7" s="256"/>
      <c r="J7" s="256"/>
      <c r="K7" s="256"/>
      <c r="L7" s="256"/>
      <c r="M7" s="257"/>
    </row>
    <row r="8" spans="1:13">
      <c r="A8" s="18"/>
      <c r="B8" s="19" t="s">
        <v>110</v>
      </c>
      <c r="C8" s="20"/>
      <c r="D8" s="24"/>
      <c r="E8" s="25"/>
      <c r="F8" s="21"/>
      <c r="G8" s="22"/>
      <c r="H8" s="256"/>
      <c r="I8" s="256"/>
      <c r="J8" s="256"/>
      <c r="K8" s="256"/>
      <c r="L8" s="256"/>
      <c r="M8" s="257"/>
    </row>
    <row r="9" spans="1:13" ht="17.399999999999999">
      <c r="A9" s="26"/>
      <c r="B9" s="264"/>
      <c r="C9" s="265"/>
      <c r="D9" s="265"/>
      <c r="E9" s="265"/>
      <c r="F9" s="265"/>
      <c r="G9" s="266"/>
      <c r="H9" s="256"/>
      <c r="I9" s="256"/>
      <c r="J9" s="256"/>
      <c r="K9" s="256"/>
      <c r="L9" s="256"/>
      <c r="M9" s="257"/>
    </row>
    <row r="10" spans="1:13" ht="15" thickBot="1">
      <c r="A10" s="26"/>
      <c r="B10" s="27"/>
      <c r="C10" s="27"/>
      <c r="D10" s="27"/>
      <c r="E10" s="27"/>
      <c r="F10" s="27"/>
      <c r="G10" s="22"/>
      <c r="H10" s="256"/>
      <c r="I10" s="256"/>
      <c r="J10" s="256"/>
      <c r="K10" s="256"/>
      <c r="L10" s="256"/>
      <c r="M10" s="257"/>
    </row>
    <row r="11" spans="1:13">
      <c r="A11" s="26"/>
      <c r="B11" s="28" t="s">
        <v>3</v>
      </c>
      <c r="C11" s="1"/>
      <c r="D11" s="27"/>
      <c r="E11" s="27"/>
      <c r="F11" s="27"/>
      <c r="G11" s="22"/>
      <c r="H11" s="256"/>
      <c r="I11" s="256"/>
      <c r="J11" s="256"/>
      <c r="K11" s="256"/>
      <c r="L11" s="256"/>
      <c r="M11" s="257"/>
    </row>
    <row r="12" spans="1:13">
      <c r="A12" s="26"/>
      <c r="B12" s="28" t="s">
        <v>4</v>
      </c>
      <c r="C12" s="2"/>
      <c r="D12" s="27"/>
      <c r="E12" s="27"/>
      <c r="F12" s="27"/>
      <c r="G12" s="22"/>
      <c r="H12" s="256"/>
      <c r="I12" s="256"/>
      <c r="J12" s="256"/>
      <c r="K12" s="256"/>
      <c r="L12" s="256"/>
      <c r="M12" s="257"/>
    </row>
    <row r="13" spans="1:13" ht="15" thickBot="1">
      <c r="A13" s="26"/>
      <c r="B13" s="267" t="s">
        <v>5</v>
      </c>
      <c r="C13" s="268"/>
      <c r="D13" s="27"/>
      <c r="E13" s="27"/>
      <c r="F13" s="27"/>
      <c r="G13" s="22"/>
      <c r="H13" s="258"/>
      <c r="I13" s="258"/>
      <c r="J13" s="258"/>
      <c r="K13" s="258"/>
      <c r="L13" s="258"/>
      <c r="M13" s="259"/>
    </row>
    <row r="14" spans="1:13">
      <c r="A14" s="26"/>
      <c r="B14" s="267"/>
      <c r="C14" s="268"/>
      <c r="D14" s="27"/>
      <c r="E14" s="27"/>
      <c r="F14" s="27"/>
      <c r="G14" s="22"/>
    </row>
    <row r="15" spans="1:13">
      <c r="A15" s="26"/>
      <c r="B15" s="27"/>
      <c r="C15" s="268"/>
      <c r="D15" s="27"/>
      <c r="E15" s="27"/>
      <c r="F15" s="27"/>
      <c r="G15" s="22"/>
      <c r="H15" s="29"/>
    </row>
    <row r="16" spans="1:13">
      <c r="A16" s="26"/>
      <c r="B16" s="27"/>
      <c r="C16" s="268"/>
      <c r="D16" s="27"/>
      <c r="E16" s="27"/>
      <c r="F16" s="27"/>
      <c r="G16" s="22"/>
      <c r="H16" s="29"/>
    </row>
    <row r="17" spans="1:8" ht="15" thickBot="1">
      <c r="A17" s="26"/>
      <c r="B17" s="27"/>
      <c r="C17" s="269"/>
      <c r="D17" s="27"/>
      <c r="E17" s="27"/>
      <c r="F17" s="27"/>
      <c r="G17" s="22"/>
      <c r="H17" s="29"/>
    </row>
    <row r="18" spans="1:8">
      <c r="A18" s="26"/>
      <c r="B18" s="27"/>
      <c r="C18" s="27"/>
      <c r="D18" s="27"/>
      <c r="E18" s="27"/>
      <c r="F18" s="27"/>
      <c r="G18" s="22"/>
      <c r="H18" s="29"/>
    </row>
    <row r="19" spans="1:8" ht="19.649999999999999" customHeight="1">
      <c r="A19" s="270" t="s">
        <v>6</v>
      </c>
      <c r="B19" s="271"/>
      <c r="C19" s="271"/>
      <c r="D19" s="271"/>
      <c r="E19" s="271"/>
      <c r="F19" s="271"/>
      <c r="G19" s="272"/>
    </row>
    <row r="20" spans="1:8" ht="19.649999999999999" customHeight="1">
      <c r="A20" s="273"/>
      <c r="B20" s="271"/>
      <c r="C20" s="271"/>
      <c r="D20" s="271"/>
      <c r="E20" s="271"/>
      <c r="F20" s="271"/>
      <c r="G20" s="272"/>
    </row>
    <row r="21" spans="1:8" ht="19.649999999999999" customHeight="1">
      <c r="A21" s="273"/>
      <c r="B21" s="271"/>
      <c r="C21" s="271"/>
      <c r="D21" s="271"/>
      <c r="E21" s="271"/>
      <c r="F21" s="271"/>
      <c r="G21" s="272"/>
    </row>
    <row r="22" spans="1:8" ht="16.2" thickBot="1">
      <c r="A22" s="26"/>
      <c r="B22" s="27"/>
      <c r="C22" s="27"/>
      <c r="D22" s="27"/>
      <c r="E22" s="27"/>
      <c r="F22" s="27"/>
      <c r="G22" s="30"/>
    </row>
    <row r="23" spans="1:8" ht="16.2" thickBot="1">
      <c r="A23" s="274" t="s">
        <v>7</v>
      </c>
      <c r="B23" s="275"/>
      <c r="C23" s="275"/>
      <c r="D23" s="276">
        <f>Prijzenblad!L108</f>
        <v>0</v>
      </c>
      <c r="E23" s="277"/>
      <c r="F23" s="278"/>
      <c r="G23" s="31"/>
    </row>
    <row r="24" spans="1:8" ht="15" thickBot="1">
      <c r="A24" s="279"/>
      <c r="B24" s="280"/>
      <c r="C24" s="280"/>
      <c r="D24" s="280"/>
      <c r="E24" s="280"/>
      <c r="F24" s="280"/>
      <c r="G24" s="32"/>
    </row>
  </sheetData>
  <sheetProtection algorithmName="SHA-512" hashValue="b53Yjn78+MlXEvuxi3q50ooj/DHgGx082pfmovN2eAPdokMIVC5QI+m2VqKMVfcLlQCf1Tu1APfyp+S/YD0eYA==" saltValue="UQheED2bHiyOHEwBSMSwqA==" spinCount="100000" sheet="1" objects="1" scenarios="1" formatColumns="0" formatRows="0"/>
  <mergeCells count="10">
    <mergeCell ref="A19:G21"/>
    <mergeCell ref="A23:C23"/>
    <mergeCell ref="D23:F23"/>
    <mergeCell ref="A24:F24"/>
    <mergeCell ref="A1:G5"/>
    <mergeCell ref="H1:M13"/>
    <mergeCell ref="D6:E7"/>
    <mergeCell ref="B9:G9"/>
    <mergeCell ref="B13:B14"/>
    <mergeCell ref="C13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9"/>
  <sheetViews>
    <sheetView showGridLines="0" tabSelected="1" zoomScale="85" zoomScaleNormal="85" workbookViewId="0">
      <selection activeCell="K22" sqref="K22"/>
    </sheetView>
  </sheetViews>
  <sheetFormatPr defaultColWidth="8.77734375" defaultRowHeight="15" customHeight="1"/>
  <cols>
    <col min="1" max="1" width="3.109375" customWidth="1"/>
    <col min="2" max="2" width="1.88671875" customWidth="1"/>
    <col min="3" max="3" width="32.5546875" bestFit="1" customWidth="1"/>
    <col min="4" max="4" width="24.88671875" style="33" customWidth="1"/>
    <col min="5" max="5" width="18.88671875" style="33" bestFit="1" customWidth="1"/>
    <col min="6" max="6" width="23.88671875" style="33" customWidth="1"/>
    <col min="7" max="7" width="37" style="33" customWidth="1"/>
    <col min="8" max="8" width="11.88671875" style="34" bestFit="1" customWidth="1"/>
    <col min="9" max="9" width="52.109375" style="33" customWidth="1"/>
    <col min="10" max="10" width="7.5546875" style="33" customWidth="1"/>
    <col min="11" max="11" width="19" customWidth="1"/>
    <col min="12" max="12" width="22.21875" style="35" customWidth="1"/>
    <col min="13" max="13" width="28" style="36" bestFit="1" customWidth="1"/>
    <col min="14" max="14" width="1.88671875" customWidth="1"/>
    <col min="15" max="15" width="8.88671875" style="37"/>
    <col min="16" max="16" width="8.88671875" style="37" customWidth="1"/>
    <col min="17" max="17" width="2.109375" customWidth="1"/>
  </cols>
  <sheetData>
    <row r="1" spans="1:32" ht="15" customHeight="1" thickBot="1"/>
    <row r="2" spans="1:32" ht="15" customHeight="1" thickBot="1">
      <c r="B2" s="38"/>
      <c r="C2" s="39"/>
      <c r="D2" s="40"/>
      <c r="E2" s="40"/>
      <c r="F2" s="40"/>
      <c r="G2" s="40"/>
      <c r="H2" s="41"/>
      <c r="I2" s="40"/>
      <c r="J2" s="40"/>
      <c r="K2" s="39"/>
      <c r="L2" s="42"/>
      <c r="M2" s="43"/>
      <c r="N2" s="44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</row>
    <row r="3" spans="1:32" ht="15" customHeight="1">
      <c r="B3" s="45"/>
      <c r="C3" s="46"/>
      <c r="D3" s="47"/>
      <c r="E3" s="47"/>
      <c r="F3" s="243" t="str">
        <f>Voorblad!A1</f>
        <v>Bijlage 4 - Prijzenblad - Offerteaanvraag inzake Drukwerk ten behoeve van Veiligheidsregio Fryslân</v>
      </c>
      <c r="G3" s="243"/>
      <c r="H3" s="243"/>
      <c r="I3" s="243"/>
      <c r="J3" s="243"/>
      <c r="K3" s="243"/>
      <c r="L3" s="48"/>
      <c r="M3" s="49"/>
      <c r="N3" s="50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</row>
    <row r="4" spans="1:32" ht="15" customHeight="1">
      <c r="B4" s="45"/>
      <c r="C4" s="51"/>
      <c r="D4" s="52"/>
      <c r="E4" s="53"/>
      <c r="F4" s="244"/>
      <c r="G4" s="244"/>
      <c r="H4" s="244"/>
      <c r="I4" s="244"/>
      <c r="J4" s="244"/>
      <c r="K4" s="244"/>
      <c r="L4" s="54"/>
      <c r="M4" s="55"/>
      <c r="N4" s="50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</row>
    <row r="5" spans="1:32" ht="15" customHeight="1">
      <c r="B5" s="45"/>
      <c r="C5" s="51"/>
      <c r="D5" s="52"/>
      <c r="E5" s="53"/>
      <c r="F5" s="244"/>
      <c r="G5" s="244"/>
      <c r="H5" s="244"/>
      <c r="I5" s="244"/>
      <c r="J5" s="244"/>
      <c r="K5" s="244"/>
      <c r="L5" s="54"/>
      <c r="M5" s="55"/>
      <c r="N5" s="50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</row>
    <row r="6" spans="1:32" ht="15" customHeight="1" thickBot="1">
      <c r="B6" s="45"/>
      <c r="C6" s="51"/>
      <c r="D6" s="52"/>
      <c r="E6" s="52"/>
      <c r="F6" s="52"/>
      <c r="G6" s="52"/>
      <c r="H6" s="56"/>
      <c r="I6" s="52"/>
      <c r="J6" s="52"/>
      <c r="K6" s="17"/>
      <c r="L6" s="54"/>
      <c r="M6" s="55"/>
      <c r="N6" s="50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</row>
    <row r="7" spans="1:32" s="62" customFormat="1" ht="24.6" customHeight="1">
      <c r="A7"/>
      <c r="B7" s="26"/>
      <c r="C7" s="57" t="str">
        <f>Voorblad!B6</f>
        <v>Versie 1.0</v>
      </c>
      <c r="D7" s="58"/>
      <c r="E7" s="59"/>
      <c r="F7" s="233" t="s">
        <v>8</v>
      </c>
      <c r="G7" s="234"/>
      <c r="H7" s="234"/>
      <c r="I7" s="234"/>
      <c r="J7" s="234"/>
      <c r="K7" s="235"/>
      <c r="L7" s="54"/>
      <c r="M7" s="60"/>
      <c r="N7" s="22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</row>
    <row r="8" spans="1:32" s="62" customFormat="1" ht="24.6" customHeight="1" thickBot="1">
      <c r="A8"/>
      <c r="B8" s="26"/>
      <c r="C8" s="63">
        <f>Voorblad!B7</f>
        <v>46287</v>
      </c>
      <c r="D8" s="64"/>
      <c r="E8" s="59"/>
      <c r="F8" s="236"/>
      <c r="G8" s="237"/>
      <c r="H8" s="237"/>
      <c r="I8" s="237"/>
      <c r="J8" s="237"/>
      <c r="K8" s="238"/>
      <c r="L8" s="54"/>
      <c r="M8" s="60"/>
      <c r="N8" s="22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</row>
    <row r="9" spans="1:32" s="62" customFormat="1" ht="15" customHeight="1">
      <c r="A9"/>
      <c r="B9" s="26"/>
      <c r="C9" s="65" t="str">
        <f>Voorblad!B8</f>
        <v>TN-Kenmerk 602037</v>
      </c>
      <c r="D9" s="66"/>
      <c r="E9" s="59"/>
      <c r="F9" s="59"/>
      <c r="G9" s="59"/>
      <c r="H9" s="67"/>
      <c r="I9" s="59"/>
      <c r="J9" s="59"/>
      <c r="K9" s="68"/>
      <c r="L9" s="54"/>
      <c r="M9" s="60"/>
      <c r="N9" s="22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</row>
    <row r="10" spans="1:32" ht="15" customHeight="1" thickBot="1">
      <c r="B10" s="45"/>
      <c r="C10" s="69"/>
      <c r="D10" s="70"/>
      <c r="E10" s="71"/>
      <c r="F10" s="71"/>
      <c r="G10" s="71"/>
      <c r="H10" s="72"/>
      <c r="I10" s="71"/>
      <c r="J10" s="71"/>
      <c r="K10" s="73"/>
      <c r="L10" s="54"/>
      <c r="M10" s="74"/>
      <c r="N10" s="50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</row>
    <row r="11" spans="1:32" s="84" customFormat="1" ht="15" customHeight="1" thickBot="1">
      <c r="A11"/>
      <c r="B11" s="75"/>
      <c r="C11" s="76" t="s">
        <v>9</v>
      </c>
      <c r="D11" s="77" t="s">
        <v>10</v>
      </c>
      <c r="E11" s="77"/>
      <c r="F11" s="78" t="s">
        <v>11</v>
      </c>
      <c r="G11" s="78" t="s">
        <v>12</v>
      </c>
      <c r="H11" s="79" t="s">
        <v>13</v>
      </c>
      <c r="I11" s="78" t="s">
        <v>14</v>
      </c>
      <c r="J11" s="78" t="s">
        <v>15</v>
      </c>
      <c r="K11" s="78" t="s">
        <v>16</v>
      </c>
      <c r="L11" s="80" t="s">
        <v>17</v>
      </c>
      <c r="M11" s="81" t="s">
        <v>113</v>
      </c>
      <c r="N11" s="82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</row>
    <row r="12" spans="1:32" s="85" customFormat="1" ht="21" customHeight="1">
      <c r="B12" s="86"/>
      <c r="C12" s="226" t="s">
        <v>18</v>
      </c>
      <c r="D12" s="229" t="s">
        <v>19</v>
      </c>
      <c r="E12" s="229" t="s">
        <v>20</v>
      </c>
      <c r="F12" s="229" t="s">
        <v>21</v>
      </c>
      <c r="G12" s="229" t="s">
        <v>22</v>
      </c>
      <c r="H12" s="195" t="s">
        <v>60</v>
      </c>
      <c r="I12" s="186" t="s">
        <v>112</v>
      </c>
      <c r="J12" s="87">
        <v>50</v>
      </c>
      <c r="K12" s="10">
        <v>0</v>
      </c>
      <c r="L12" s="88">
        <f>K12*($M$12/4)</f>
        <v>0</v>
      </c>
      <c r="M12" s="202">
        <v>100000</v>
      </c>
      <c r="N12" s="89"/>
      <c r="O12" s="90"/>
      <c r="P12" s="90"/>
      <c r="Q12" s="174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</row>
    <row r="13" spans="1:32" s="85" customFormat="1" ht="21" customHeight="1">
      <c r="B13" s="86"/>
      <c r="C13" s="227"/>
      <c r="D13" s="230"/>
      <c r="E13" s="230"/>
      <c r="F13" s="230"/>
      <c r="G13" s="230"/>
      <c r="H13" s="196"/>
      <c r="I13" s="187"/>
      <c r="J13" s="92">
        <v>100</v>
      </c>
      <c r="K13" s="9">
        <v>0</v>
      </c>
      <c r="L13" s="93">
        <f>K13*($M$12/4)</f>
        <v>0</v>
      </c>
      <c r="M13" s="203"/>
      <c r="N13" s="89"/>
      <c r="O13" s="90"/>
      <c r="P13" s="90"/>
      <c r="Q13" s="174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</row>
    <row r="14" spans="1:32" s="85" customFormat="1" ht="21" customHeight="1">
      <c r="B14" s="86"/>
      <c r="C14" s="227"/>
      <c r="D14" s="230"/>
      <c r="E14" s="230"/>
      <c r="F14" s="230"/>
      <c r="G14" s="230"/>
      <c r="H14" s="196"/>
      <c r="I14" s="187"/>
      <c r="J14" s="92">
        <v>250</v>
      </c>
      <c r="K14" s="9">
        <v>0</v>
      </c>
      <c r="L14" s="93">
        <f t="shared" ref="L14" si="0">K14*($M$12/4)</f>
        <v>0</v>
      </c>
      <c r="M14" s="203"/>
      <c r="N14" s="89"/>
      <c r="O14" s="90"/>
      <c r="P14" s="90"/>
      <c r="Q14" s="174"/>
      <c r="R14" s="94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</row>
    <row r="15" spans="1:32" s="85" customFormat="1" ht="21" customHeight="1" thickBot="1">
      <c r="B15" s="86"/>
      <c r="C15" s="228"/>
      <c r="D15" s="231"/>
      <c r="E15" s="231"/>
      <c r="F15" s="231"/>
      <c r="G15" s="231"/>
      <c r="H15" s="197"/>
      <c r="I15" s="188"/>
      <c r="J15" s="95">
        <v>500</v>
      </c>
      <c r="K15" s="11">
        <v>0</v>
      </c>
      <c r="L15" s="96">
        <f>K15*($M$12/4)</f>
        <v>0</v>
      </c>
      <c r="M15" s="204"/>
      <c r="N15" s="89"/>
      <c r="O15" s="90"/>
      <c r="P15" s="90"/>
      <c r="Q15" s="174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</row>
    <row r="16" spans="1:32" s="85" customFormat="1" ht="15" customHeight="1">
      <c r="B16" s="86"/>
      <c r="C16" s="215" t="s">
        <v>23</v>
      </c>
      <c r="D16" s="216" t="s">
        <v>19</v>
      </c>
      <c r="E16" s="216" t="s">
        <v>20</v>
      </c>
      <c r="F16" s="216" t="s">
        <v>21</v>
      </c>
      <c r="G16" s="216" t="s">
        <v>22</v>
      </c>
      <c r="H16" s="200" t="s">
        <v>24</v>
      </c>
      <c r="I16" s="175"/>
      <c r="J16" s="97">
        <v>1000</v>
      </c>
      <c r="K16" s="5">
        <v>0</v>
      </c>
      <c r="L16" s="98">
        <f>K16*($M$16/2)</f>
        <v>0</v>
      </c>
      <c r="M16" s="182">
        <v>131500</v>
      </c>
      <c r="N16" s="89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</row>
    <row r="17" spans="2:32" s="85" customFormat="1" ht="16.2" thickBot="1">
      <c r="B17" s="86"/>
      <c r="C17" s="215"/>
      <c r="D17" s="217"/>
      <c r="E17" s="217"/>
      <c r="F17" s="217"/>
      <c r="G17" s="217"/>
      <c r="H17" s="201"/>
      <c r="I17" s="176"/>
      <c r="J17" s="99">
        <v>2500</v>
      </c>
      <c r="K17" s="3">
        <v>0</v>
      </c>
      <c r="L17" s="100">
        <f>K17*($M$16/2)</f>
        <v>0</v>
      </c>
      <c r="M17" s="182"/>
      <c r="N17" s="89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</row>
    <row r="18" spans="2:32" s="85" customFormat="1" ht="15" customHeight="1">
      <c r="B18" s="86"/>
      <c r="C18" s="208" t="s">
        <v>25</v>
      </c>
      <c r="D18" s="192" t="s">
        <v>19</v>
      </c>
      <c r="E18" s="192" t="s">
        <v>20</v>
      </c>
      <c r="F18" s="192" t="s">
        <v>26</v>
      </c>
      <c r="G18" s="192" t="s">
        <v>22</v>
      </c>
      <c r="H18" s="220" t="s">
        <v>24</v>
      </c>
      <c r="I18" s="192" t="s">
        <v>27</v>
      </c>
      <c r="J18" s="101">
        <v>50</v>
      </c>
      <c r="K18" s="7">
        <v>0</v>
      </c>
      <c r="L18" s="102">
        <f>K18*($M$18/4)</f>
        <v>0</v>
      </c>
      <c r="M18" s="180">
        <v>5000</v>
      </c>
      <c r="N18" s="89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</row>
    <row r="19" spans="2:32" s="85" customFormat="1" ht="15" customHeight="1">
      <c r="B19" s="86"/>
      <c r="C19" s="209"/>
      <c r="D19" s="193"/>
      <c r="E19" s="193"/>
      <c r="F19" s="193"/>
      <c r="G19" s="193"/>
      <c r="H19" s="221"/>
      <c r="I19" s="193"/>
      <c r="J19" s="103">
        <v>100</v>
      </c>
      <c r="K19" s="6">
        <v>0</v>
      </c>
      <c r="L19" s="104">
        <f t="shared" ref="L19:L21" si="1">K19*($M$18/4)</f>
        <v>0</v>
      </c>
      <c r="M19" s="181"/>
      <c r="N19" s="89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</row>
    <row r="20" spans="2:32" s="85" customFormat="1" ht="15" customHeight="1">
      <c r="B20" s="86"/>
      <c r="C20" s="209"/>
      <c r="D20" s="193"/>
      <c r="E20" s="193"/>
      <c r="F20" s="193"/>
      <c r="G20" s="193"/>
      <c r="H20" s="221"/>
      <c r="I20" s="193"/>
      <c r="J20" s="103">
        <v>250</v>
      </c>
      <c r="K20" s="6">
        <v>0</v>
      </c>
      <c r="L20" s="104">
        <f t="shared" si="1"/>
        <v>0</v>
      </c>
      <c r="M20" s="181"/>
      <c r="N20" s="89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</row>
    <row r="21" spans="2:32" s="85" customFormat="1" ht="15" customHeight="1" thickBot="1">
      <c r="B21" s="86"/>
      <c r="C21" s="210"/>
      <c r="D21" s="194"/>
      <c r="E21" s="194"/>
      <c r="F21" s="194"/>
      <c r="G21" s="194"/>
      <c r="H21" s="222"/>
      <c r="I21" s="194"/>
      <c r="J21" s="105">
        <v>500</v>
      </c>
      <c r="K21" s="8">
        <v>0</v>
      </c>
      <c r="L21" s="106">
        <f t="shared" si="1"/>
        <v>0</v>
      </c>
      <c r="M21" s="205"/>
      <c r="N21" s="89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</row>
    <row r="22" spans="2:32" s="85" customFormat="1" ht="15" customHeight="1">
      <c r="B22" s="86"/>
      <c r="C22" s="239" t="s">
        <v>28</v>
      </c>
      <c r="D22" s="107" t="s">
        <v>29</v>
      </c>
      <c r="E22" s="107" t="s">
        <v>30</v>
      </c>
      <c r="F22" s="107" t="s">
        <v>21</v>
      </c>
      <c r="G22" s="107" t="s">
        <v>31</v>
      </c>
      <c r="H22" s="108" t="s">
        <v>24</v>
      </c>
      <c r="I22" s="109" t="s">
        <v>32</v>
      </c>
      <c r="J22" s="107">
        <v>500</v>
      </c>
      <c r="K22" s="12">
        <v>0</v>
      </c>
      <c r="L22" s="110">
        <f>K22*M22</f>
        <v>0</v>
      </c>
      <c r="M22" s="111">
        <v>51000</v>
      </c>
      <c r="N22" s="89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</row>
    <row r="23" spans="2:32" s="85" customFormat="1" ht="15" customHeight="1">
      <c r="B23" s="86"/>
      <c r="C23" s="240"/>
      <c r="D23" s="112" t="s">
        <v>29</v>
      </c>
      <c r="E23" s="112" t="s">
        <v>30</v>
      </c>
      <c r="F23" s="112" t="s">
        <v>21</v>
      </c>
      <c r="G23" s="112" t="s">
        <v>31</v>
      </c>
      <c r="H23" s="113" t="s">
        <v>24</v>
      </c>
      <c r="I23" s="112" t="s">
        <v>33</v>
      </c>
      <c r="J23" s="112">
        <v>500</v>
      </c>
      <c r="K23" s="6">
        <v>0</v>
      </c>
      <c r="L23" s="114">
        <f>K23*M23</f>
        <v>0</v>
      </c>
      <c r="M23" s="115">
        <v>14000</v>
      </c>
      <c r="N23" s="89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</row>
    <row r="24" spans="2:32" s="85" customFormat="1" ht="15" customHeight="1">
      <c r="B24" s="86"/>
      <c r="C24" s="240"/>
      <c r="D24" s="112" t="s">
        <v>29</v>
      </c>
      <c r="E24" s="112" t="s">
        <v>30</v>
      </c>
      <c r="F24" s="112" t="s">
        <v>21</v>
      </c>
      <c r="G24" s="112" t="s">
        <v>31</v>
      </c>
      <c r="H24" s="113" t="s">
        <v>24</v>
      </c>
      <c r="I24" s="112" t="s">
        <v>34</v>
      </c>
      <c r="J24" s="112">
        <v>500</v>
      </c>
      <c r="K24" s="6">
        <v>0</v>
      </c>
      <c r="L24" s="114">
        <f>K24*M24</f>
        <v>0</v>
      </c>
      <c r="M24" s="115">
        <v>4000</v>
      </c>
      <c r="N24" s="89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</row>
    <row r="25" spans="2:32" s="85" customFormat="1" ht="15" customHeight="1">
      <c r="B25" s="86"/>
      <c r="C25" s="240"/>
      <c r="D25" s="112" t="s">
        <v>29</v>
      </c>
      <c r="E25" s="112" t="s">
        <v>30</v>
      </c>
      <c r="F25" s="112" t="s">
        <v>21</v>
      </c>
      <c r="G25" s="112" t="s">
        <v>31</v>
      </c>
      <c r="H25" s="113" t="s">
        <v>24</v>
      </c>
      <c r="I25" s="112" t="s">
        <v>35</v>
      </c>
      <c r="J25" s="112">
        <v>500</v>
      </c>
      <c r="K25" s="6">
        <v>0</v>
      </c>
      <c r="L25" s="114">
        <f>K25*M25</f>
        <v>0</v>
      </c>
      <c r="M25" s="166">
        <v>100000</v>
      </c>
      <c r="N25" s="89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</row>
    <row r="26" spans="2:32" s="85" customFormat="1" ht="15" customHeight="1">
      <c r="B26" s="86"/>
      <c r="C26" s="240"/>
      <c r="D26" s="112" t="s">
        <v>36</v>
      </c>
      <c r="E26" s="112" t="s">
        <v>37</v>
      </c>
      <c r="F26" s="112" t="s">
        <v>21</v>
      </c>
      <c r="G26" s="112" t="s">
        <v>31</v>
      </c>
      <c r="H26" s="113" t="s">
        <v>24</v>
      </c>
      <c r="I26" s="112" t="s">
        <v>38</v>
      </c>
      <c r="J26" s="112">
        <v>500</v>
      </c>
      <c r="K26" s="6">
        <v>0</v>
      </c>
      <c r="L26" s="114">
        <f>K26*M26</f>
        <v>0</v>
      </c>
      <c r="M26" s="166">
        <v>4000</v>
      </c>
      <c r="N26" s="89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</row>
    <row r="27" spans="2:32" s="85" customFormat="1" ht="15" customHeight="1">
      <c r="B27" s="86"/>
      <c r="C27" s="240"/>
      <c r="D27" s="112" t="s">
        <v>36</v>
      </c>
      <c r="E27" s="112" t="s">
        <v>39</v>
      </c>
      <c r="F27" s="112" t="s">
        <v>40</v>
      </c>
      <c r="G27" s="112" t="s">
        <v>31</v>
      </c>
      <c r="H27" s="113" t="s">
        <v>24</v>
      </c>
      <c r="I27" s="112" t="s">
        <v>41</v>
      </c>
      <c r="J27" s="112">
        <v>500</v>
      </c>
      <c r="K27" s="6">
        <v>0</v>
      </c>
      <c r="L27" s="114">
        <f t="shared" ref="L27:L31" si="2">K27*M27</f>
        <v>0</v>
      </c>
      <c r="M27" s="166">
        <v>1000</v>
      </c>
      <c r="N27" s="89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</row>
    <row r="28" spans="2:32" s="85" customFormat="1" ht="15" customHeight="1">
      <c r="B28" s="86"/>
      <c r="C28" s="240"/>
      <c r="D28" s="112" t="s">
        <v>42</v>
      </c>
      <c r="E28" s="112" t="s">
        <v>43</v>
      </c>
      <c r="F28" s="112" t="s">
        <v>26</v>
      </c>
      <c r="G28" s="112" t="s">
        <v>31</v>
      </c>
      <c r="H28" s="113" t="s">
        <v>24</v>
      </c>
      <c r="I28" s="112" t="s">
        <v>44</v>
      </c>
      <c r="J28" s="112">
        <v>250</v>
      </c>
      <c r="K28" s="6">
        <v>0</v>
      </c>
      <c r="L28" s="114">
        <f t="shared" si="2"/>
        <v>0</v>
      </c>
      <c r="M28" s="166">
        <v>11000</v>
      </c>
      <c r="N28" s="89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</row>
    <row r="29" spans="2:32" s="85" customFormat="1" ht="15" customHeight="1">
      <c r="B29" s="86"/>
      <c r="C29" s="240"/>
      <c r="D29" s="112" t="s">
        <v>42</v>
      </c>
      <c r="E29" s="112" t="s">
        <v>43</v>
      </c>
      <c r="F29" s="112" t="s">
        <v>26</v>
      </c>
      <c r="G29" s="112" t="s">
        <v>31</v>
      </c>
      <c r="H29" s="113" t="s">
        <v>24</v>
      </c>
      <c r="I29" s="112" t="s">
        <v>45</v>
      </c>
      <c r="J29" s="112">
        <v>250</v>
      </c>
      <c r="K29" s="6">
        <v>0</v>
      </c>
      <c r="L29" s="114">
        <f t="shared" si="2"/>
        <v>0</v>
      </c>
      <c r="M29" s="166">
        <v>10000</v>
      </c>
      <c r="N29" s="89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</row>
    <row r="30" spans="2:32" s="85" customFormat="1" ht="15" customHeight="1">
      <c r="B30" s="86"/>
      <c r="C30" s="240"/>
      <c r="D30" s="112" t="s">
        <v>42</v>
      </c>
      <c r="E30" s="112" t="s">
        <v>43</v>
      </c>
      <c r="F30" s="112" t="s">
        <v>26</v>
      </c>
      <c r="G30" s="112" t="s">
        <v>31</v>
      </c>
      <c r="H30" s="113" t="s">
        <v>24</v>
      </c>
      <c r="I30" s="112" t="s">
        <v>46</v>
      </c>
      <c r="J30" s="112">
        <v>250</v>
      </c>
      <c r="K30" s="6">
        <v>0</v>
      </c>
      <c r="L30" s="114">
        <f t="shared" si="2"/>
        <v>0</v>
      </c>
      <c r="M30" s="166">
        <v>3000</v>
      </c>
      <c r="N30" s="89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</row>
    <row r="31" spans="2:32" s="85" customFormat="1" ht="15" customHeight="1" thickBot="1">
      <c r="B31" s="86"/>
      <c r="C31" s="215"/>
      <c r="D31" s="116" t="s">
        <v>42</v>
      </c>
      <c r="E31" s="116" t="s">
        <v>43</v>
      </c>
      <c r="F31" s="116" t="s">
        <v>26</v>
      </c>
      <c r="G31" s="116" t="s">
        <v>31</v>
      </c>
      <c r="H31" s="117" t="s">
        <v>24</v>
      </c>
      <c r="I31" s="118" t="s">
        <v>47</v>
      </c>
      <c r="J31" s="116">
        <v>250</v>
      </c>
      <c r="K31" s="4">
        <v>0</v>
      </c>
      <c r="L31" s="100">
        <f t="shared" si="2"/>
        <v>0</v>
      </c>
      <c r="M31" s="167">
        <v>10000</v>
      </c>
      <c r="N31" s="89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</row>
    <row r="32" spans="2:32" s="85" customFormat="1" ht="15" customHeight="1">
      <c r="B32" s="86"/>
      <c r="C32" s="208" t="s">
        <v>48</v>
      </c>
      <c r="D32" s="192" t="s">
        <v>42</v>
      </c>
      <c r="E32" s="192" t="s">
        <v>49</v>
      </c>
      <c r="F32" s="192" t="s">
        <v>50</v>
      </c>
      <c r="G32" s="192" t="s">
        <v>51</v>
      </c>
      <c r="H32" s="220" t="s">
        <v>24</v>
      </c>
      <c r="I32" s="192" t="s">
        <v>52</v>
      </c>
      <c r="J32" s="101">
        <v>125</v>
      </c>
      <c r="K32" s="7">
        <v>0</v>
      </c>
      <c r="L32" s="102">
        <f>K32*($M$32/3)</f>
        <v>0</v>
      </c>
      <c r="M32" s="189">
        <v>3750</v>
      </c>
      <c r="N32" s="89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</row>
    <row r="33" spans="2:32" s="85" customFormat="1" ht="15" customHeight="1">
      <c r="B33" s="86"/>
      <c r="C33" s="209"/>
      <c r="D33" s="193"/>
      <c r="E33" s="193"/>
      <c r="F33" s="193"/>
      <c r="G33" s="193"/>
      <c r="H33" s="221"/>
      <c r="I33" s="193"/>
      <c r="J33" s="103">
        <v>250</v>
      </c>
      <c r="K33" s="6">
        <v>0</v>
      </c>
      <c r="L33" s="104">
        <f>K33*($M$32/3)</f>
        <v>0</v>
      </c>
      <c r="M33" s="190"/>
      <c r="N33" s="89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</row>
    <row r="34" spans="2:32" s="85" customFormat="1" ht="15" customHeight="1" thickBot="1">
      <c r="B34" s="86"/>
      <c r="C34" s="210"/>
      <c r="D34" s="194"/>
      <c r="E34" s="194"/>
      <c r="F34" s="194"/>
      <c r="G34" s="194"/>
      <c r="H34" s="222"/>
      <c r="I34" s="194"/>
      <c r="J34" s="105">
        <v>500</v>
      </c>
      <c r="K34" s="8">
        <v>0</v>
      </c>
      <c r="L34" s="106">
        <f t="shared" ref="L34" si="3">K34*($M$32/3)</f>
        <v>0</v>
      </c>
      <c r="M34" s="191"/>
      <c r="N34" s="89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</row>
    <row r="35" spans="2:32" s="85" customFormat="1" ht="15" customHeight="1" thickBot="1">
      <c r="B35" s="86"/>
      <c r="C35" s="119" t="s">
        <v>53</v>
      </c>
      <c r="D35" s="120" t="s">
        <v>19</v>
      </c>
      <c r="E35" s="120" t="s">
        <v>20</v>
      </c>
      <c r="F35" s="121"/>
      <c r="G35" s="121" t="s">
        <v>54</v>
      </c>
      <c r="H35" s="121" t="s">
        <v>24</v>
      </c>
      <c r="I35" s="122" t="s">
        <v>55</v>
      </c>
      <c r="J35" s="123">
        <v>500</v>
      </c>
      <c r="K35" s="4">
        <v>0</v>
      </c>
      <c r="L35" s="124">
        <f>K35*M35</f>
        <v>0</v>
      </c>
      <c r="M35" s="168">
        <v>200</v>
      </c>
      <c r="N35" s="89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s="85" customFormat="1" ht="15" customHeight="1">
      <c r="B36" s="86"/>
      <c r="C36" s="208" t="s">
        <v>56</v>
      </c>
      <c r="D36" s="192" t="s">
        <v>57</v>
      </c>
      <c r="E36" s="192" t="s">
        <v>58</v>
      </c>
      <c r="F36" s="192" t="s">
        <v>50</v>
      </c>
      <c r="G36" s="192" t="s">
        <v>59</v>
      </c>
      <c r="H36" s="220" t="s">
        <v>24</v>
      </c>
      <c r="I36" s="192"/>
      <c r="J36" s="101">
        <v>100</v>
      </c>
      <c r="K36" s="7">
        <v>0</v>
      </c>
      <c r="L36" s="102">
        <f>K36*($M$36/4)</f>
        <v>0</v>
      </c>
      <c r="M36" s="180">
        <v>5000</v>
      </c>
      <c r="N36" s="89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s="85" customFormat="1" ht="15" customHeight="1">
      <c r="B37" s="86"/>
      <c r="C37" s="209"/>
      <c r="D37" s="193"/>
      <c r="E37" s="193"/>
      <c r="F37" s="193"/>
      <c r="G37" s="193"/>
      <c r="H37" s="221"/>
      <c r="I37" s="193"/>
      <c r="J37" s="103">
        <v>250</v>
      </c>
      <c r="K37" s="6">
        <v>0</v>
      </c>
      <c r="L37" s="104">
        <f t="shared" ref="L37:L47" si="4">K37*($M$36/4)</f>
        <v>0</v>
      </c>
      <c r="M37" s="181"/>
      <c r="N37" s="89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</row>
    <row r="38" spans="2:32" s="85" customFormat="1" ht="15" customHeight="1">
      <c r="B38" s="86"/>
      <c r="C38" s="209"/>
      <c r="D38" s="193"/>
      <c r="E38" s="193"/>
      <c r="F38" s="193"/>
      <c r="G38" s="193"/>
      <c r="H38" s="221"/>
      <c r="I38" s="193"/>
      <c r="J38" s="103">
        <v>500</v>
      </c>
      <c r="K38" s="6">
        <v>0</v>
      </c>
      <c r="L38" s="104">
        <f t="shared" si="4"/>
        <v>0</v>
      </c>
      <c r="M38" s="181"/>
      <c r="N38" s="89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</row>
    <row r="39" spans="2:32" s="85" customFormat="1" ht="15" customHeight="1" thickBot="1">
      <c r="B39" s="86"/>
      <c r="C39" s="209"/>
      <c r="D39" s="193"/>
      <c r="E39" s="193"/>
      <c r="F39" s="193"/>
      <c r="G39" s="193"/>
      <c r="H39" s="221"/>
      <c r="I39" s="193"/>
      <c r="J39" s="103">
        <v>1000</v>
      </c>
      <c r="K39" s="6">
        <v>0</v>
      </c>
      <c r="L39" s="104">
        <f t="shared" si="4"/>
        <v>0</v>
      </c>
      <c r="M39" s="181"/>
      <c r="N39" s="89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</row>
    <row r="40" spans="2:32" s="85" customFormat="1" ht="15" customHeight="1">
      <c r="B40" s="86"/>
      <c r="C40" s="209"/>
      <c r="D40" s="193" t="s">
        <v>57</v>
      </c>
      <c r="E40" s="193" t="s">
        <v>58</v>
      </c>
      <c r="F40" s="193" t="s">
        <v>50</v>
      </c>
      <c r="G40" s="193" t="s">
        <v>59</v>
      </c>
      <c r="H40" s="221" t="s">
        <v>60</v>
      </c>
      <c r="I40" s="193"/>
      <c r="J40" s="103">
        <v>100</v>
      </c>
      <c r="K40" s="6">
        <v>0</v>
      </c>
      <c r="L40" s="104">
        <f>K40*($M$40/4)</f>
        <v>0</v>
      </c>
      <c r="M40" s="180">
        <v>10000</v>
      </c>
      <c r="N40" s="89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</row>
    <row r="41" spans="2:32" s="85" customFormat="1" ht="15" customHeight="1">
      <c r="B41" s="86"/>
      <c r="C41" s="209"/>
      <c r="D41" s="193"/>
      <c r="E41" s="193"/>
      <c r="F41" s="193"/>
      <c r="G41" s="193"/>
      <c r="H41" s="221"/>
      <c r="I41" s="193"/>
      <c r="J41" s="103">
        <v>250</v>
      </c>
      <c r="K41" s="6">
        <v>0</v>
      </c>
      <c r="L41" s="104">
        <f>K41*($M$40/4)</f>
        <v>0</v>
      </c>
      <c r="M41" s="181"/>
      <c r="N41" s="89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</row>
    <row r="42" spans="2:32" s="85" customFormat="1" ht="15" customHeight="1">
      <c r="B42" s="86"/>
      <c r="C42" s="209"/>
      <c r="D42" s="193"/>
      <c r="E42" s="193"/>
      <c r="F42" s="193"/>
      <c r="G42" s="193"/>
      <c r="H42" s="221"/>
      <c r="I42" s="193"/>
      <c r="J42" s="103">
        <v>500</v>
      </c>
      <c r="K42" s="6">
        <v>0</v>
      </c>
      <c r="L42" s="104">
        <f>K42*($M$40/4)</f>
        <v>0</v>
      </c>
      <c r="M42" s="181"/>
      <c r="N42" s="89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</row>
    <row r="43" spans="2:32" s="85" customFormat="1" ht="15" customHeight="1" thickBot="1">
      <c r="B43" s="86"/>
      <c r="C43" s="209"/>
      <c r="D43" s="193"/>
      <c r="E43" s="193"/>
      <c r="F43" s="193"/>
      <c r="G43" s="193"/>
      <c r="H43" s="221"/>
      <c r="I43" s="193"/>
      <c r="J43" s="103">
        <v>1000</v>
      </c>
      <c r="K43" s="6">
        <v>0</v>
      </c>
      <c r="L43" s="104">
        <f>K43*($M$40/4)</f>
        <v>0</v>
      </c>
      <c r="M43" s="181"/>
      <c r="N43" s="89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</row>
    <row r="44" spans="2:32" s="85" customFormat="1" ht="15" customHeight="1">
      <c r="B44" s="86"/>
      <c r="C44" s="209"/>
      <c r="D44" s="193" t="s">
        <v>19</v>
      </c>
      <c r="E44" s="193" t="s">
        <v>20</v>
      </c>
      <c r="F44" s="193" t="s">
        <v>50</v>
      </c>
      <c r="G44" s="193" t="s">
        <v>59</v>
      </c>
      <c r="H44" s="221" t="s">
        <v>60</v>
      </c>
      <c r="I44" s="193"/>
      <c r="J44" s="103">
        <v>100</v>
      </c>
      <c r="K44" s="6">
        <v>0</v>
      </c>
      <c r="L44" s="104">
        <f t="shared" si="4"/>
        <v>0</v>
      </c>
      <c r="M44" s="180">
        <v>3000</v>
      </c>
      <c r="N44" s="89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</row>
    <row r="45" spans="2:32" s="85" customFormat="1" ht="15" customHeight="1">
      <c r="B45" s="86"/>
      <c r="C45" s="209"/>
      <c r="D45" s="193"/>
      <c r="E45" s="193"/>
      <c r="F45" s="193"/>
      <c r="G45" s="193"/>
      <c r="H45" s="221"/>
      <c r="I45" s="193"/>
      <c r="J45" s="103">
        <v>250</v>
      </c>
      <c r="K45" s="6">
        <v>0</v>
      </c>
      <c r="L45" s="104">
        <f t="shared" si="4"/>
        <v>0</v>
      </c>
      <c r="M45" s="181"/>
      <c r="N45" s="89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</row>
    <row r="46" spans="2:32" s="85" customFormat="1" ht="15" customHeight="1">
      <c r="B46" s="86"/>
      <c r="C46" s="209"/>
      <c r="D46" s="193"/>
      <c r="E46" s="193"/>
      <c r="F46" s="193"/>
      <c r="G46" s="193"/>
      <c r="H46" s="221"/>
      <c r="I46" s="193"/>
      <c r="J46" s="103">
        <v>500</v>
      </c>
      <c r="K46" s="6">
        <v>0</v>
      </c>
      <c r="L46" s="104">
        <f t="shared" si="4"/>
        <v>0</v>
      </c>
      <c r="M46" s="181"/>
      <c r="N46" s="89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</row>
    <row r="47" spans="2:32" s="85" customFormat="1" ht="15" customHeight="1" thickBot="1">
      <c r="B47" s="86"/>
      <c r="C47" s="242"/>
      <c r="D47" s="241"/>
      <c r="E47" s="241"/>
      <c r="F47" s="241"/>
      <c r="G47" s="241"/>
      <c r="H47" s="232"/>
      <c r="I47" s="241"/>
      <c r="J47" s="125">
        <v>1000</v>
      </c>
      <c r="K47" s="13">
        <v>0</v>
      </c>
      <c r="L47" s="126">
        <f t="shared" si="4"/>
        <v>0</v>
      </c>
      <c r="M47" s="181"/>
      <c r="N47" s="89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</row>
    <row r="48" spans="2:32" s="85" customFormat="1" ht="15" customHeight="1">
      <c r="B48" s="86"/>
      <c r="C48" s="211" t="s">
        <v>61</v>
      </c>
      <c r="D48" s="169" t="s">
        <v>57</v>
      </c>
      <c r="E48" s="169" t="s">
        <v>58</v>
      </c>
      <c r="F48" s="198" t="s">
        <v>62</v>
      </c>
      <c r="G48" s="198" t="s">
        <v>63</v>
      </c>
      <c r="H48" s="198" t="s">
        <v>60</v>
      </c>
      <c r="I48" s="198"/>
      <c r="J48" s="127">
        <v>25</v>
      </c>
      <c r="K48" s="7">
        <v>0</v>
      </c>
      <c r="L48" s="128">
        <f>K48*($M$48/3)</f>
        <v>0</v>
      </c>
      <c r="M48" s="189">
        <v>250</v>
      </c>
      <c r="N48" s="89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</row>
    <row r="49" spans="2:32" s="85" customFormat="1" ht="15" customHeight="1">
      <c r="B49" s="86"/>
      <c r="C49" s="212"/>
      <c r="D49" s="170"/>
      <c r="E49" s="170"/>
      <c r="F49" s="199"/>
      <c r="G49" s="199"/>
      <c r="H49" s="199"/>
      <c r="I49" s="199"/>
      <c r="J49" s="129">
        <v>50</v>
      </c>
      <c r="K49" s="6">
        <v>0</v>
      </c>
      <c r="L49" s="130">
        <f>K49*($M$48/3)</f>
        <v>0</v>
      </c>
      <c r="M49" s="190"/>
      <c r="N49" s="89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</row>
    <row r="50" spans="2:32" s="85" customFormat="1" ht="15" customHeight="1">
      <c r="B50" s="86"/>
      <c r="C50" s="212"/>
      <c r="D50" s="170"/>
      <c r="E50" s="170"/>
      <c r="F50" s="199"/>
      <c r="G50" s="199"/>
      <c r="H50" s="199"/>
      <c r="I50" s="199"/>
      <c r="J50" s="131">
        <v>100</v>
      </c>
      <c r="K50" s="6">
        <v>0</v>
      </c>
      <c r="L50" s="130">
        <f t="shared" ref="L50" si="5">K50*($M$48/3)</f>
        <v>0</v>
      </c>
      <c r="M50" s="190"/>
      <c r="N50" s="89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</row>
    <row r="51" spans="2:32" s="85" customFormat="1" ht="15" customHeight="1">
      <c r="B51" s="86"/>
      <c r="C51" s="212"/>
      <c r="D51" s="170" t="s">
        <v>19</v>
      </c>
      <c r="E51" s="170" t="s">
        <v>20</v>
      </c>
      <c r="F51" s="199" t="s">
        <v>62</v>
      </c>
      <c r="G51" s="199" t="s">
        <v>63</v>
      </c>
      <c r="H51" s="199" t="s">
        <v>60</v>
      </c>
      <c r="I51" s="199"/>
      <c r="J51" s="132">
        <v>25</v>
      </c>
      <c r="K51" s="6">
        <v>0</v>
      </c>
      <c r="L51" s="130">
        <f>K51*($M$51/3)</f>
        <v>0</v>
      </c>
      <c r="M51" s="190">
        <v>250</v>
      </c>
      <c r="N51" s="89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</row>
    <row r="52" spans="2:32" s="85" customFormat="1" ht="15" customHeight="1">
      <c r="B52" s="86"/>
      <c r="C52" s="212"/>
      <c r="D52" s="170"/>
      <c r="E52" s="170"/>
      <c r="F52" s="199"/>
      <c r="G52" s="199"/>
      <c r="H52" s="199"/>
      <c r="I52" s="199"/>
      <c r="J52" s="132">
        <v>50</v>
      </c>
      <c r="K52" s="6">
        <v>0</v>
      </c>
      <c r="L52" s="130">
        <f t="shared" ref="L52:L53" si="6">K52*($M$51/3)</f>
        <v>0</v>
      </c>
      <c r="M52" s="190"/>
      <c r="N52" s="89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</row>
    <row r="53" spans="2:32" s="85" customFormat="1" ht="15" customHeight="1" thickBot="1">
      <c r="B53" s="86"/>
      <c r="C53" s="213"/>
      <c r="D53" s="171"/>
      <c r="E53" s="171"/>
      <c r="F53" s="214"/>
      <c r="G53" s="214"/>
      <c r="H53" s="214"/>
      <c r="I53" s="214"/>
      <c r="J53" s="133">
        <v>100</v>
      </c>
      <c r="K53" s="13">
        <v>0</v>
      </c>
      <c r="L53" s="134">
        <f t="shared" si="6"/>
        <v>0</v>
      </c>
      <c r="M53" s="206"/>
      <c r="N53" s="89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</row>
    <row r="54" spans="2:32" s="85" customFormat="1" ht="15" customHeight="1">
      <c r="B54" s="86"/>
      <c r="C54" s="218" t="s">
        <v>64</v>
      </c>
      <c r="D54" s="172" t="s">
        <v>65</v>
      </c>
      <c r="E54" s="172" t="s">
        <v>58</v>
      </c>
      <c r="F54" s="177" t="s">
        <v>50</v>
      </c>
      <c r="G54" s="177" t="s">
        <v>59</v>
      </c>
      <c r="H54" s="177" t="s">
        <v>60</v>
      </c>
      <c r="I54" s="177"/>
      <c r="J54" s="135">
        <v>100</v>
      </c>
      <c r="K54" s="7">
        <v>0</v>
      </c>
      <c r="L54" s="136">
        <f>K54*($M$54/4)</f>
        <v>0</v>
      </c>
      <c r="M54" s="180">
        <v>17250</v>
      </c>
      <c r="N54" s="89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</row>
    <row r="55" spans="2:32" s="85" customFormat="1" ht="15" customHeight="1">
      <c r="B55" s="86"/>
      <c r="C55" s="219"/>
      <c r="D55" s="173"/>
      <c r="E55" s="173"/>
      <c r="F55" s="178"/>
      <c r="G55" s="178"/>
      <c r="H55" s="178"/>
      <c r="I55" s="178"/>
      <c r="J55" s="137">
        <v>250</v>
      </c>
      <c r="K55" s="6">
        <v>0</v>
      </c>
      <c r="L55" s="138">
        <f t="shared" ref="L55:L56" si="7">K55*($M$54/4)</f>
        <v>0</v>
      </c>
      <c r="M55" s="181"/>
      <c r="N55" s="89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</row>
    <row r="56" spans="2:32" s="85" customFormat="1" ht="15" customHeight="1">
      <c r="B56" s="86"/>
      <c r="C56" s="219"/>
      <c r="D56" s="173"/>
      <c r="E56" s="173"/>
      <c r="F56" s="178"/>
      <c r="G56" s="178"/>
      <c r="H56" s="178"/>
      <c r="I56" s="178"/>
      <c r="J56" s="137">
        <v>500</v>
      </c>
      <c r="K56" s="6">
        <v>0</v>
      </c>
      <c r="L56" s="138">
        <f t="shared" si="7"/>
        <v>0</v>
      </c>
      <c r="M56" s="181"/>
      <c r="N56" s="89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</row>
    <row r="57" spans="2:32" s="85" customFormat="1" ht="15" customHeight="1">
      <c r="B57" s="86"/>
      <c r="C57" s="219"/>
      <c r="D57" s="173"/>
      <c r="E57" s="173"/>
      <c r="F57" s="178"/>
      <c r="G57" s="178"/>
      <c r="H57" s="178"/>
      <c r="I57" s="178"/>
      <c r="J57" s="137">
        <v>1000</v>
      </c>
      <c r="K57" s="6">
        <v>0</v>
      </c>
      <c r="L57" s="138">
        <f>K57*($M$54/4)</f>
        <v>0</v>
      </c>
      <c r="M57" s="181"/>
      <c r="N57" s="89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</row>
    <row r="58" spans="2:32" s="85" customFormat="1" ht="15" customHeight="1">
      <c r="B58" s="86"/>
      <c r="C58" s="219"/>
      <c r="D58" s="173" t="s">
        <v>66</v>
      </c>
      <c r="E58" s="173" t="s">
        <v>58</v>
      </c>
      <c r="F58" s="178" t="s">
        <v>50</v>
      </c>
      <c r="G58" s="178" t="s">
        <v>59</v>
      </c>
      <c r="H58" s="178" t="s">
        <v>60</v>
      </c>
      <c r="I58" s="178" t="s">
        <v>67</v>
      </c>
      <c r="J58" s="137">
        <v>100</v>
      </c>
      <c r="K58" s="6">
        <v>0</v>
      </c>
      <c r="L58" s="138">
        <f>K58*($M$58/4)</f>
        <v>0</v>
      </c>
      <c r="M58" s="181">
        <v>1500</v>
      </c>
      <c r="N58" s="89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</row>
    <row r="59" spans="2:32" s="85" customFormat="1" ht="15" customHeight="1">
      <c r="B59" s="86"/>
      <c r="C59" s="219"/>
      <c r="D59" s="173"/>
      <c r="E59" s="173"/>
      <c r="F59" s="178"/>
      <c r="G59" s="178"/>
      <c r="H59" s="178"/>
      <c r="I59" s="178"/>
      <c r="J59" s="137">
        <v>250</v>
      </c>
      <c r="K59" s="6">
        <v>0</v>
      </c>
      <c r="L59" s="138">
        <f t="shared" ref="L59:L61" si="8">K59*($M$58/4)</f>
        <v>0</v>
      </c>
      <c r="M59" s="181"/>
      <c r="N59" s="89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</row>
    <row r="60" spans="2:32" s="85" customFormat="1" ht="15" customHeight="1">
      <c r="B60" s="86"/>
      <c r="C60" s="219"/>
      <c r="D60" s="173"/>
      <c r="E60" s="173"/>
      <c r="F60" s="178"/>
      <c r="G60" s="178"/>
      <c r="H60" s="178"/>
      <c r="I60" s="178"/>
      <c r="J60" s="137">
        <v>500</v>
      </c>
      <c r="K60" s="6">
        <v>0</v>
      </c>
      <c r="L60" s="138">
        <f t="shared" si="8"/>
        <v>0</v>
      </c>
      <c r="M60" s="181"/>
      <c r="N60" s="89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</row>
    <row r="61" spans="2:32" s="85" customFormat="1" ht="15" customHeight="1" thickBot="1">
      <c r="B61" s="86"/>
      <c r="C61" s="219"/>
      <c r="D61" s="173"/>
      <c r="E61" s="173"/>
      <c r="F61" s="178"/>
      <c r="G61" s="178"/>
      <c r="H61" s="178"/>
      <c r="I61" s="178"/>
      <c r="J61" s="137">
        <v>1000</v>
      </c>
      <c r="K61" s="6">
        <v>0</v>
      </c>
      <c r="L61" s="138">
        <f t="shared" si="8"/>
        <v>0</v>
      </c>
      <c r="M61" s="181"/>
      <c r="N61" s="89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</row>
    <row r="62" spans="2:32" s="85" customFormat="1" ht="15" customHeight="1">
      <c r="B62" s="86"/>
      <c r="C62" s="247" t="s">
        <v>68</v>
      </c>
      <c r="D62" s="169" t="s">
        <v>57</v>
      </c>
      <c r="E62" s="169" t="s">
        <v>69</v>
      </c>
      <c r="F62" s="198" t="s">
        <v>70</v>
      </c>
      <c r="G62" s="198" t="s">
        <v>71</v>
      </c>
      <c r="H62" s="198" t="s">
        <v>24</v>
      </c>
      <c r="I62" s="198"/>
      <c r="J62" s="139">
        <v>100</v>
      </c>
      <c r="K62" s="7">
        <v>0</v>
      </c>
      <c r="L62" s="140">
        <f>K62*($M$62/3)</f>
        <v>0</v>
      </c>
      <c r="M62" s="180">
        <v>1500</v>
      </c>
      <c r="N62" s="89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</row>
    <row r="63" spans="2:32" s="85" customFormat="1" ht="15" customHeight="1">
      <c r="B63" s="86"/>
      <c r="C63" s="248"/>
      <c r="D63" s="170"/>
      <c r="E63" s="170"/>
      <c r="F63" s="199"/>
      <c r="G63" s="199"/>
      <c r="H63" s="199"/>
      <c r="I63" s="199"/>
      <c r="J63" s="132">
        <v>250</v>
      </c>
      <c r="K63" s="6">
        <v>0</v>
      </c>
      <c r="L63" s="130">
        <f t="shared" ref="L63" si="9">K63*($M$62/3)</f>
        <v>0</v>
      </c>
      <c r="M63" s="181"/>
      <c r="N63" s="89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</row>
    <row r="64" spans="2:32" s="85" customFormat="1" ht="15" customHeight="1">
      <c r="B64" s="86"/>
      <c r="C64" s="248"/>
      <c r="D64" s="170"/>
      <c r="E64" s="170"/>
      <c r="F64" s="199"/>
      <c r="G64" s="199"/>
      <c r="H64" s="199"/>
      <c r="I64" s="199"/>
      <c r="J64" s="132">
        <v>500</v>
      </c>
      <c r="K64" s="6">
        <v>0</v>
      </c>
      <c r="L64" s="130">
        <f>K64*($M$62/3)</f>
        <v>0</v>
      </c>
      <c r="M64" s="181"/>
      <c r="N64" s="89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</row>
    <row r="65" spans="2:32" s="85" customFormat="1" ht="15" customHeight="1">
      <c r="B65" s="86"/>
      <c r="C65" s="248"/>
      <c r="D65" s="170" t="s">
        <v>57</v>
      </c>
      <c r="E65" s="170" t="s">
        <v>69</v>
      </c>
      <c r="F65" s="199" t="s">
        <v>70</v>
      </c>
      <c r="G65" s="199" t="s">
        <v>71</v>
      </c>
      <c r="H65" s="199" t="s">
        <v>60</v>
      </c>
      <c r="I65" s="199"/>
      <c r="J65" s="132">
        <v>100</v>
      </c>
      <c r="K65" s="6">
        <v>0</v>
      </c>
      <c r="L65" s="130">
        <f>K65*($M$65/3)</f>
        <v>0</v>
      </c>
      <c r="M65" s="181">
        <v>250</v>
      </c>
      <c r="N65" s="89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</row>
    <row r="66" spans="2:32" s="85" customFormat="1" ht="15" customHeight="1">
      <c r="B66" s="86"/>
      <c r="C66" s="248"/>
      <c r="D66" s="170"/>
      <c r="E66" s="170"/>
      <c r="F66" s="199"/>
      <c r="G66" s="199"/>
      <c r="H66" s="199"/>
      <c r="I66" s="199"/>
      <c r="J66" s="132">
        <v>250</v>
      </c>
      <c r="K66" s="6">
        <v>0</v>
      </c>
      <c r="L66" s="130">
        <f t="shared" ref="L66" si="10">K66*($M$65/3)</f>
        <v>0</v>
      </c>
      <c r="M66" s="181"/>
      <c r="N66" s="89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</row>
    <row r="67" spans="2:32" s="85" customFormat="1" ht="15" customHeight="1">
      <c r="B67" s="86"/>
      <c r="C67" s="248"/>
      <c r="D67" s="170"/>
      <c r="E67" s="170"/>
      <c r="F67" s="199"/>
      <c r="G67" s="199"/>
      <c r="H67" s="199"/>
      <c r="I67" s="199"/>
      <c r="J67" s="132">
        <v>500</v>
      </c>
      <c r="K67" s="6">
        <v>0</v>
      </c>
      <c r="L67" s="130">
        <f>K67*($M$65/3)</f>
        <v>0</v>
      </c>
      <c r="M67" s="181"/>
      <c r="N67" s="89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</row>
    <row r="68" spans="2:32" s="85" customFormat="1" ht="15" customHeight="1">
      <c r="B68" s="86"/>
      <c r="C68" s="248"/>
      <c r="D68" s="170" t="s">
        <v>72</v>
      </c>
      <c r="E68" s="170" t="s">
        <v>73</v>
      </c>
      <c r="F68" s="199" t="s">
        <v>70</v>
      </c>
      <c r="G68" s="199" t="s">
        <v>71</v>
      </c>
      <c r="H68" s="199" t="s">
        <v>24</v>
      </c>
      <c r="I68" s="199"/>
      <c r="J68" s="132">
        <v>100</v>
      </c>
      <c r="K68" s="6">
        <v>0</v>
      </c>
      <c r="L68" s="130">
        <f>K68*($M$68/3)</f>
        <v>0</v>
      </c>
      <c r="M68" s="181">
        <v>60</v>
      </c>
      <c r="N68" s="89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</row>
    <row r="69" spans="2:32" s="85" customFormat="1" ht="15" customHeight="1">
      <c r="B69" s="86"/>
      <c r="C69" s="248"/>
      <c r="D69" s="170"/>
      <c r="E69" s="170"/>
      <c r="F69" s="199"/>
      <c r="G69" s="199"/>
      <c r="H69" s="199"/>
      <c r="I69" s="199"/>
      <c r="J69" s="132">
        <v>250</v>
      </c>
      <c r="K69" s="6">
        <v>0</v>
      </c>
      <c r="L69" s="130">
        <f t="shared" ref="L69" si="11">K69*($M$68/3)</f>
        <v>0</v>
      </c>
      <c r="M69" s="181"/>
      <c r="N69" s="89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</row>
    <row r="70" spans="2:32" s="85" customFormat="1" ht="15" customHeight="1">
      <c r="B70" s="86"/>
      <c r="C70" s="248"/>
      <c r="D70" s="170"/>
      <c r="E70" s="170"/>
      <c r="F70" s="199"/>
      <c r="G70" s="199"/>
      <c r="H70" s="199"/>
      <c r="I70" s="199"/>
      <c r="J70" s="132">
        <v>500</v>
      </c>
      <c r="K70" s="6">
        <v>0</v>
      </c>
      <c r="L70" s="130">
        <f>K70*($M$68/3)</f>
        <v>0</v>
      </c>
      <c r="M70" s="181"/>
      <c r="N70" s="89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</row>
    <row r="71" spans="2:32" s="85" customFormat="1" ht="15" customHeight="1">
      <c r="B71" s="86"/>
      <c r="C71" s="248"/>
      <c r="D71" s="170" t="s">
        <v>72</v>
      </c>
      <c r="E71" s="170" t="s">
        <v>73</v>
      </c>
      <c r="F71" s="199" t="s">
        <v>70</v>
      </c>
      <c r="G71" s="199" t="s">
        <v>71</v>
      </c>
      <c r="H71" s="199" t="s">
        <v>60</v>
      </c>
      <c r="I71" s="199"/>
      <c r="J71" s="132">
        <v>100</v>
      </c>
      <c r="K71" s="6">
        <v>0</v>
      </c>
      <c r="L71" s="130">
        <f>K71*($M$71/3)</f>
        <v>0</v>
      </c>
      <c r="M71" s="181">
        <v>5000</v>
      </c>
      <c r="N71" s="89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</row>
    <row r="72" spans="2:32" s="85" customFormat="1" ht="15" customHeight="1">
      <c r="B72" s="86"/>
      <c r="C72" s="248"/>
      <c r="D72" s="170"/>
      <c r="E72" s="170"/>
      <c r="F72" s="199"/>
      <c r="G72" s="199"/>
      <c r="H72" s="199"/>
      <c r="I72" s="199"/>
      <c r="J72" s="132">
        <v>250</v>
      </c>
      <c r="K72" s="6">
        <v>0</v>
      </c>
      <c r="L72" s="14">
        <f>K72*($M$71/3)</f>
        <v>0</v>
      </c>
      <c r="M72" s="181"/>
      <c r="N72" s="89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</row>
    <row r="73" spans="2:32" s="85" customFormat="1" ht="15" customHeight="1">
      <c r="B73" s="86"/>
      <c r="C73" s="248"/>
      <c r="D73" s="170"/>
      <c r="E73" s="170"/>
      <c r="F73" s="199"/>
      <c r="G73" s="199"/>
      <c r="H73" s="199"/>
      <c r="I73" s="199"/>
      <c r="J73" s="132">
        <v>500</v>
      </c>
      <c r="K73" s="6">
        <v>0</v>
      </c>
      <c r="L73" s="14">
        <f t="shared" ref="L73" si="12">K73*($M$71/3)</f>
        <v>0</v>
      </c>
      <c r="M73" s="181"/>
      <c r="N73" s="89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</row>
    <row r="74" spans="2:32" s="85" customFormat="1" ht="15" customHeight="1">
      <c r="B74" s="86"/>
      <c r="C74" s="248"/>
      <c r="D74" s="170" t="s">
        <v>57</v>
      </c>
      <c r="E74" s="170" t="s">
        <v>69</v>
      </c>
      <c r="F74" s="199" t="s">
        <v>70</v>
      </c>
      <c r="G74" s="199" t="s">
        <v>71</v>
      </c>
      <c r="H74" s="199" t="s">
        <v>60</v>
      </c>
      <c r="I74" s="199" t="s">
        <v>74</v>
      </c>
      <c r="J74" s="132">
        <v>250</v>
      </c>
      <c r="K74" s="6">
        <v>0</v>
      </c>
      <c r="L74" s="14">
        <f>K74*($M$74/3)</f>
        <v>0</v>
      </c>
      <c r="M74" s="181">
        <v>1000</v>
      </c>
      <c r="N74" s="89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</row>
    <row r="75" spans="2:32" s="85" customFormat="1" ht="15" customHeight="1">
      <c r="B75" s="86"/>
      <c r="C75" s="248"/>
      <c r="D75" s="170"/>
      <c r="E75" s="170"/>
      <c r="F75" s="199"/>
      <c r="G75" s="199"/>
      <c r="H75" s="199"/>
      <c r="I75" s="199"/>
      <c r="J75" s="132">
        <v>500</v>
      </c>
      <c r="K75" s="6">
        <v>0</v>
      </c>
      <c r="L75" s="14">
        <f>K75*($M$74/3)</f>
        <v>0</v>
      </c>
      <c r="M75" s="181"/>
      <c r="N75" s="89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</row>
    <row r="76" spans="2:32" s="85" customFormat="1" ht="15" customHeight="1" thickBot="1">
      <c r="B76" s="86"/>
      <c r="C76" s="249"/>
      <c r="D76" s="171"/>
      <c r="E76" s="171"/>
      <c r="F76" s="214"/>
      <c r="G76" s="214"/>
      <c r="H76" s="214"/>
      <c r="I76" s="214"/>
      <c r="J76" s="133">
        <v>1000</v>
      </c>
      <c r="K76" s="13">
        <v>0</v>
      </c>
      <c r="L76" s="14">
        <f>K76*($M$74/3)</f>
        <v>0</v>
      </c>
      <c r="M76" s="181"/>
      <c r="N76" s="89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</row>
    <row r="77" spans="2:32" s="85" customFormat="1" ht="15" customHeight="1">
      <c r="B77" s="86"/>
      <c r="C77" s="218" t="s">
        <v>75</v>
      </c>
      <c r="D77" s="172" t="s">
        <v>76</v>
      </c>
      <c r="E77" s="172" t="s">
        <v>77</v>
      </c>
      <c r="F77" s="177" t="s">
        <v>78</v>
      </c>
      <c r="G77" s="177" t="s">
        <v>59</v>
      </c>
      <c r="H77" s="177" t="s">
        <v>24</v>
      </c>
      <c r="I77" s="177"/>
      <c r="J77" s="135">
        <v>10</v>
      </c>
      <c r="K77" s="7">
        <v>0</v>
      </c>
      <c r="L77" s="141">
        <f>K77*($M$77/3)</f>
        <v>0</v>
      </c>
      <c r="M77" s="181">
        <v>5</v>
      </c>
      <c r="N77" s="89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</row>
    <row r="78" spans="2:32" s="85" customFormat="1" ht="15" customHeight="1">
      <c r="B78" s="86"/>
      <c r="C78" s="219"/>
      <c r="D78" s="173"/>
      <c r="E78" s="173"/>
      <c r="F78" s="178"/>
      <c r="G78" s="178"/>
      <c r="H78" s="178"/>
      <c r="I78" s="178"/>
      <c r="J78" s="137">
        <v>25</v>
      </c>
      <c r="K78" s="6">
        <v>0</v>
      </c>
      <c r="L78" s="138">
        <f t="shared" ref="L78:L79" si="13">K78*($M$77/3)</f>
        <v>0</v>
      </c>
      <c r="M78" s="181"/>
      <c r="N78" s="89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</row>
    <row r="79" spans="2:32" s="85" customFormat="1" ht="15" customHeight="1">
      <c r="B79" s="86"/>
      <c r="C79" s="219"/>
      <c r="D79" s="173"/>
      <c r="E79" s="173"/>
      <c r="F79" s="178"/>
      <c r="G79" s="178"/>
      <c r="H79" s="178"/>
      <c r="I79" s="178"/>
      <c r="J79" s="137">
        <v>50</v>
      </c>
      <c r="K79" s="6">
        <v>0</v>
      </c>
      <c r="L79" s="138">
        <f t="shared" si="13"/>
        <v>0</v>
      </c>
      <c r="M79" s="181"/>
      <c r="N79" s="89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</row>
    <row r="80" spans="2:32" s="85" customFormat="1" ht="15" customHeight="1">
      <c r="B80" s="86"/>
      <c r="C80" s="219"/>
      <c r="D80" s="173" t="s">
        <v>79</v>
      </c>
      <c r="E80" s="173" t="s">
        <v>80</v>
      </c>
      <c r="F80" s="178" t="s">
        <v>78</v>
      </c>
      <c r="G80" s="178" t="s">
        <v>59</v>
      </c>
      <c r="H80" s="178" t="s">
        <v>24</v>
      </c>
      <c r="I80" s="178"/>
      <c r="J80" s="137">
        <v>10</v>
      </c>
      <c r="K80" s="6">
        <v>0</v>
      </c>
      <c r="L80" s="138">
        <f>K80*$M$80/3</f>
        <v>0</v>
      </c>
      <c r="M80" s="181">
        <v>40</v>
      </c>
      <c r="N80" s="89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</row>
    <row r="81" spans="2:32" s="85" customFormat="1" ht="15" customHeight="1">
      <c r="B81" s="86"/>
      <c r="C81" s="219"/>
      <c r="D81" s="173"/>
      <c r="E81" s="173"/>
      <c r="F81" s="178"/>
      <c r="G81" s="178"/>
      <c r="H81" s="178"/>
      <c r="I81" s="178"/>
      <c r="J81" s="137">
        <v>25</v>
      </c>
      <c r="K81" s="6">
        <v>0</v>
      </c>
      <c r="L81" s="138">
        <f t="shared" ref="L81" si="14">K81*$M$80/3</f>
        <v>0</v>
      </c>
      <c r="M81" s="181"/>
      <c r="N81" s="89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</row>
    <row r="82" spans="2:32" s="85" customFormat="1" ht="15" customHeight="1">
      <c r="B82" s="86"/>
      <c r="C82" s="219"/>
      <c r="D82" s="173"/>
      <c r="E82" s="173"/>
      <c r="F82" s="178"/>
      <c r="G82" s="178"/>
      <c r="H82" s="178"/>
      <c r="I82" s="178"/>
      <c r="J82" s="137">
        <v>50</v>
      </c>
      <c r="K82" s="6">
        <v>0</v>
      </c>
      <c r="L82" s="138">
        <f>K82*$M$80/3</f>
        <v>0</v>
      </c>
      <c r="M82" s="181"/>
      <c r="N82" s="89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</row>
    <row r="83" spans="2:32" s="85" customFormat="1" ht="15" customHeight="1">
      <c r="B83" s="86"/>
      <c r="C83" s="219"/>
      <c r="D83" s="173" t="s">
        <v>81</v>
      </c>
      <c r="E83" s="173" t="s">
        <v>82</v>
      </c>
      <c r="F83" s="178" t="s">
        <v>78</v>
      </c>
      <c r="G83" s="178" t="s">
        <v>59</v>
      </c>
      <c r="H83" s="178" t="s">
        <v>24</v>
      </c>
      <c r="I83" s="178"/>
      <c r="J83" s="137">
        <v>10</v>
      </c>
      <c r="K83" s="6">
        <v>0</v>
      </c>
      <c r="L83" s="138">
        <f>K83*$M$83</f>
        <v>0</v>
      </c>
      <c r="M83" s="181">
        <v>200</v>
      </c>
      <c r="N83" s="89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</row>
    <row r="84" spans="2:32" s="85" customFormat="1" ht="15" customHeight="1">
      <c r="B84" s="86"/>
      <c r="C84" s="219"/>
      <c r="D84" s="173"/>
      <c r="E84" s="173"/>
      <c r="F84" s="178"/>
      <c r="G84" s="178"/>
      <c r="H84" s="178"/>
      <c r="I84" s="178"/>
      <c r="J84" s="137">
        <v>25</v>
      </c>
      <c r="K84" s="6">
        <v>0</v>
      </c>
      <c r="L84" s="138">
        <f t="shared" ref="L84:L85" si="15">K84*$M$83</f>
        <v>0</v>
      </c>
      <c r="M84" s="181"/>
      <c r="N84" s="89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</row>
    <row r="85" spans="2:32" s="85" customFormat="1" ht="15" customHeight="1">
      <c r="B85" s="86"/>
      <c r="C85" s="219"/>
      <c r="D85" s="173"/>
      <c r="E85" s="173"/>
      <c r="F85" s="178"/>
      <c r="G85" s="178"/>
      <c r="H85" s="178"/>
      <c r="I85" s="178"/>
      <c r="J85" s="137">
        <v>50</v>
      </c>
      <c r="K85" s="6">
        <v>0</v>
      </c>
      <c r="L85" s="138">
        <f t="shared" si="15"/>
        <v>0</v>
      </c>
      <c r="M85" s="181"/>
      <c r="N85" s="89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</row>
    <row r="86" spans="2:32" s="85" customFormat="1" ht="15" customHeight="1">
      <c r="B86" s="86"/>
      <c r="C86" s="219"/>
      <c r="D86" s="173" t="s">
        <v>83</v>
      </c>
      <c r="E86" s="173" t="s">
        <v>84</v>
      </c>
      <c r="F86" s="178" t="s">
        <v>85</v>
      </c>
      <c r="G86" s="178" t="s">
        <v>59</v>
      </c>
      <c r="H86" s="178" t="s">
        <v>24</v>
      </c>
      <c r="I86" s="178"/>
      <c r="J86" s="137">
        <v>10</v>
      </c>
      <c r="K86" s="6">
        <v>0</v>
      </c>
      <c r="L86" s="138">
        <f>K86*($M$86/3)</f>
        <v>0</v>
      </c>
      <c r="M86" s="179">
        <v>1750</v>
      </c>
      <c r="N86" s="89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</row>
    <row r="87" spans="2:32" s="85" customFormat="1" ht="15" customHeight="1">
      <c r="B87" s="86"/>
      <c r="C87" s="219"/>
      <c r="D87" s="173"/>
      <c r="E87" s="173"/>
      <c r="F87" s="178"/>
      <c r="G87" s="178"/>
      <c r="H87" s="178"/>
      <c r="I87" s="178"/>
      <c r="J87" s="137">
        <v>25</v>
      </c>
      <c r="K87" s="6">
        <v>0</v>
      </c>
      <c r="L87" s="138">
        <f>K87*($M$86/3)</f>
        <v>0</v>
      </c>
      <c r="M87" s="179"/>
      <c r="N87" s="89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</row>
    <row r="88" spans="2:32" s="85" customFormat="1" ht="15" customHeight="1">
      <c r="B88" s="86"/>
      <c r="C88" s="219"/>
      <c r="D88" s="173"/>
      <c r="E88" s="173"/>
      <c r="F88" s="178"/>
      <c r="G88" s="178"/>
      <c r="H88" s="178"/>
      <c r="I88" s="178"/>
      <c r="J88" s="137">
        <v>50</v>
      </c>
      <c r="K88" s="6">
        <v>0</v>
      </c>
      <c r="L88" s="138">
        <f>K88*($M$86/3)</f>
        <v>0</v>
      </c>
      <c r="M88" s="179"/>
      <c r="N88" s="89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</row>
    <row r="89" spans="2:32" s="85" customFormat="1" ht="15" customHeight="1">
      <c r="B89" s="86"/>
      <c r="C89" s="219"/>
      <c r="D89" s="173" t="s">
        <v>83</v>
      </c>
      <c r="E89" s="173" t="s">
        <v>86</v>
      </c>
      <c r="F89" s="178" t="s">
        <v>87</v>
      </c>
      <c r="G89" s="178" t="s">
        <v>111</v>
      </c>
      <c r="H89" s="178" t="s">
        <v>24</v>
      </c>
      <c r="I89" s="178" t="s">
        <v>88</v>
      </c>
      <c r="J89" s="137">
        <v>100</v>
      </c>
      <c r="K89" s="6">
        <v>0</v>
      </c>
      <c r="L89" s="138">
        <f>K89*($M$89/3)</f>
        <v>0</v>
      </c>
      <c r="M89" s="181">
        <v>5000</v>
      </c>
      <c r="N89" s="89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</row>
    <row r="90" spans="2:32" s="85" customFormat="1" ht="15" customHeight="1">
      <c r="B90" s="86"/>
      <c r="C90" s="219"/>
      <c r="D90" s="173"/>
      <c r="E90" s="173"/>
      <c r="F90" s="178"/>
      <c r="G90" s="178"/>
      <c r="H90" s="178"/>
      <c r="I90" s="178"/>
      <c r="J90" s="137">
        <v>250</v>
      </c>
      <c r="K90" s="6">
        <v>0</v>
      </c>
      <c r="L90" s="138">
        <f t="shared" ref="L90" si="16">K90*($M$89/3)</f>
        <v>0</v>
      </c>
      <c r="M90" s="181"/>
      <c r="N90" s="89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</row>
    <row r="91" spans="2:32" s="85" customFormat="1" ht="15" customHeight="1">
      <c r="B91" s="86"/>
      <c r="C91" s="219"/>
      <c r="D91" s="173"/>
      <c r="E91" s="173"/>
      <c r="F91" s="178"/>
      <c r="G91" s="178"/>
      <c r="H91" s="178"/>
      <c r="I91" s="178"/>
      <c r="J91" s="137">
        <v>500</v>
      </c>
      <c r="K91" s="6">
        <v>0</v>
      </c>
      <c r="L91" s="138">
        <f>K91*($M$89/3)</f>
        <v>0</v>
      </c>
      <c r="M91" s="181"/>
      <c r="N91" s="89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</row>
    <row r="92" spans="2:32" s="85" customFormat="1" ht="15" customHeight="1">
      <c r="B92" s="86"/>
      <c r="C92" s="219"/>
      <c r="D92" s="178" t="s">
        <v>19</v>
      </c>
      <c r="E92" s="173" t="s">
        <v>20</v>
      </c>
      <c r="F92" s="185" t="s">
        <v>50</v>
      </c>
      <c r="G92" s="178" t="s">
        <v>59</v>
      </c>
      <c r="H92" s="178" t="s">
        <v>24</v>
      </c>
      <c r="I92" s="178"/>
      <c r="J92" s="137">
        <v>100</v>
      </c>
      <c r="K92" s="6">
        <v>0</v>
      </c>
      <c r="L92" s="138">
        <f>K92*($M$92/3)</f>
        <v>0</v>
      </c>
      <c r="M92" s="190">
        <v>4500</v>
      </c>
      <c r="N92" s="89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</row>
    <row r="93" spans="2:32" s="85" customFormat="1" ht="15" customHeight="1">
      <c r="B93" s="86"/>
      <c r="C93" s="219"/>
      <c r="D93" s="178"/>
      <c r="E93" s="173"/>
      <c r="F93" s="178"/>
      <c r="G93" s="178"/>
      <c r="H93" s="178"/>
      <c r="I93" s="178"/>
      <c r="J93" s="137">
        <v>250</v>
      </c>
      <c r="K93" s="6">
        <v>0</v>
      </c>
      <c r="L93" s="15">
        <f t="shared" ref="L93" si="17">K93*($M$92/3)</f>
        <v>0</v>
      </c>
      <c r="M93" s="190"/>
      <c r="N93" s="89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</row>
    <row r="94" spans="2:32" s="85" customFormat="1" ht="15" customHeight="1" thickBot="1">
      <c r="B94" s="86"/>
      <c r="C94" s="224"/>
      <c r="D94" s="183"/>
      <c r="E94" s="184"/>
      <c r="F94" s="183"/>
      <c r="G94" s="183"/>
      <c r="H94" s="183"/>
      <c r="I94" s="183"/>
      <c r="J94" s="142">
        <v>500</v>
      </c>
      <c r="K94" s="8">
        <v>0</v>
      </c>
      <c r="L94" s="15">
        <f>K94*($M$92/3)</f>
        <v>0</v>
      </c>
      <c r="M94" s="206"/>
      <c r="N94" s="89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</row>
    <row r="95" spans="2:32" s="85" customFormat="1" ht="36.75" customHeight="1" thickBot="1">
      <c r="B95" s="86"/>
      <c r="C95" s="143" t="s">
        <v>89</v>
      </c>
      <c r="D95" s="144"/>
      <c r="E95" s="144" t="s">
        <v>90</v>
      </c>
      <c r="F95" s="145" t="s">
        <v>91</v>
      </c>
      <c r="G95" s="145" t="s">
        <v>92</v>
      </c>
      <c r="H95" s="145" t="s">
        <v>93</v>
      </c>
      <c r="I95" s="145" t="s">
        <v>94</v>
      </c>
      <c r="J95" s="146">
        <v>1000</v>
      </c>
      <c r="K95" s="16">
        <v>0</v>
      </c>
      <c r="L95" s="147">
        <f>K95*M95</f>
        <v>0</v>
      </c>
      <c r="M95" s="165">
        <v>10000</v>
      </c>
      <c r="N95" s="89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</row>
    <row r="96" spans="2:32" s="85" customFormat="1" ht="15" customHeight="1">
      <c r="B96" s="86"/>
      <c r="C96" s="247" t="s">
        <v>95</v>
      </c>
      <c r="D96" s="169" t="s">
        <v>57</v>
      </c>
      <c r="E96" s="169" t="s">
        <v>58</v>
      </c>
      <c r="F96" s="198" t="s">
        <v>96</v>
      </c>
      <c r="G96" s="198" t="s">
        <v>71</v>
      </c>
      <c r="H96" s="198" t="s">
        <v>60</v>
      </c>
      <c r="I96" s="198" t="s">
        <v>97</v>
      </c>
      <c r="J96" s="139">
        <v>100</v>
      </c>
      <c r="K96" s="7">
        <v>0</v>
      </c>
      <c r="L96" s="140">
        <f>K96*($M$96/3)</f>
        <v>0</v>
      </c>
      <c r="M96" s="190">
        <v>200</v>
      </c>
      <c r="N96" s="89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</row>
    <row r="97" spans="1:32" s="85" customFormat="1" ht="15" customHeight="1">
      <c r="B97" s="86"/>
      <c r="C97" s="248"/>
      <c r="D97" s="170"/>
      <c r="E97" s="170"/>
      <c r="F97" s="199"/>
      <c r="G97" s="199"/>
      <c r="H97" s="199"/>
      <c r="I97" s="199"/>
      <c r="J97" s="132">
        <v>250</v>
      </c>
      <c r="K97" s="164">
        <v>0</v>
      </c>
      <c r="L97" s="14">
        <f t="shared" ref="L97" si="18">K97*($M$96/3)</f>
        <v>0</v>
      </c>
      <c r="M97" s="251"/>
      <c r="N97" s="89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</row>
    <row r="98" spans="1:32" s="85" customFormat="1" ht="15" customHeight="1">
      <c r="B98" s="86"/>
      <c r="C98" s="248"/>
      <c r="D98" s="170"/>
      <c r="E98" s="170"/>
      <c r="F98" s="199"/>
      <c r="G98" s="199"/>
      <c r="H98" s="199"/>
      <c r="I98" s="199"/>
      <c r="J98" s="132">
        <v>500</v>
      </c>
      <c r="K98" s="164">
        <v>0</v>
      </c>
      <c r="L98" s="14">
        <f>K98*($M$96/3)</f>
        <v>0</v>
      </c>
      <c r="M98" s="252"/>
      <c r="N98" s="89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</row>
    <row r="99" spans="1:32" s="85" customFormat="1" ht="15" customHeight="1">
      <c r="B99" s="86"/>
      <c r="C99" s="248"/>
      <c r="D99" s="170" t="s">
        <v>57</v>
      </c>
      <c r="E99" s="170" t="s">
        <v>58</v>
      </c>
      <c r="F99" s="199" t="s">
        <v>96</v>
      </c>
      <c r="G99" s="199" t="s">
        <v>71</v>
      </c>
      <c r="H99" s="199" t="s">
        <v>60</v>
      </c>
      <c r="I99" s="199" t="s">
        <v>98</v>
      </c>
      <c r="J99" s="132">
        <v>100</v>
      </c>
      <c r="K99" s="164">
        <v>0</v>
      </c>
      <c r="L99" s="130">
        <f>K99*($M$99/2)</f>
        <v>0</v>
      </c>
      <c r="M99" s="251">
        <v>200</v>
      </c>
      <c r="N99" s="89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</row>
    <row r="100" spans="1:32" s="85" customFormat="1" ht="15" customHeight="1">
      <c r="B100" s="86"/>
      <c r="C100" s="248"/>
      <c r="D100" s="170"/>
      <c r="E100" s="170"/>
      <c r="F100" s="199"/>
      <c r="G100" s="199"/>
      <c r="H100" s="199"/>
      <c r="I100" s="199"/>
      <c r="J100" s="132">
        <v>250</v>
      </c>
      <c r="K100" s="164">
        <v>0</v>
      </c>
      <c r="L100" s="130">
        <f>K100*($M$99/2)</f>
        <v>0</v>
      </c>
      <c r="M100" s="251"/>
      <c r="N100" s="89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</row>
    <row r="101" spans="1:32" s="85" customFormat="1" ht="15" customHeight="1">
      <c r="B101" s="86"/>
      <c r="C101" s="248"/>
      <c r="D101" s="170" t="s">
        <v>19</v>
      </c>
      <c r="E101" s="170" t="s">
        <v>20</v>
      </c>
      <c r="F101" s="199" t="s">
        <v>99</v>
      </c>
      <c r="G101" s="199" t="s">
        <v>71</v>
      </c>
      <c r="H101" s="199" t="s">
        <v>60</v>
      </c>
      <c r="I101" s="199" t="s">
        <v>98</v>
      </c>
      <c r="J101" s="132">
        <v>100</v>
      </c>
      <c r="K101" s="6">
        <v>0</v>
      </c>
      <c r="L101" s="130">
        <f>K101*($M$101/2)</f>
        <v>0</v>
      </c>
      <c r="M101" s="190">
        <v>200</v>
      </c>
      <c r="N101" s="89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</row>
    <row r="102" spans="1:32" s="85" customFormat="1" ht="15" customHeight="1" thickBot="1">
      <c r="B102" s="86"/>
      <c r="C102" s="250"/>
      <c r="D102" s="223"/>
      <c r="E102" s="223"/>
      <c r="F102" s="207"/>
      <c r="G102" s="207"/>
      <c r="H102" s="207"/>
      <c r="I102" s="207"/>
      <c r="J102" s="149">
        <v>250</v>
      </c>
      <c r="K102" s="8">
        <v>0</v>
      </c>
      <c r="L102" s="130">
        <f>K102*($M$101/2)</f>
        <v>0</v>
      </c>
      <c r="M102" s="191"/>
      <c r="N102" s="89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</row>
    <row r="103" spans="1:32" s="85" customFormat="1" ht="15" customHeight="1" thickBot="1">
      <c r="B103" s="86"/>
      <c r="C103" s="150" t="s">
        <v>100</v>
      </c>
      <c r="D103" s="144" t="s">
        <v>19</v>
      </c>
      <c r="E103" s="144" t="s">
        <v>20</v>
      </c>
      <c r="F103" s="145" t="s">
        <v>101</v>
      </c>
      <c r="G103" s="145" t="s">
        <v>71</v>
      </c>
      <c r="H103" s="145" t="s">
        <v>60</v>
      </c>
      <c r="I103" s="145"/>
      <c r="J103" s="146">
        <v>100</v>
      </c>
      <c r="K103" s="16">
        <v>0</v>
      </c>
      <c r="L103" s="147">
        <f>K103*M103</f>
        <v>0</v>
      </c>
      <c r="M103" s="165">
        <v>100</v>
      </c>
      <c r="N103" s="89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</row>
    <row r="104" spans="1:32" s="85" customFormat="1" ht="33.75" customHeight="1" thickBot="1">
      <c r="B104" s="86"/>
      <c r="C104" s="151" t="s">
        <v>102</v>
      </c>
      <c r="D104" s="152"/>
      <c r="E104" s="152" t="s">
        <v>103</v>
      </c>
      <c r="F104" s="153" t="s">
        <v>104</v>
      </c>
      <c r="G104" s="153" t="s">
        <v>105</v>
      </c>
      <c r="H104" s="153" t="s">
        <v>24</v>
      </c>
      <c r="I104" s="153" t="s">
        <v>106</v>
      </c>
      <c r="J104" s="154">
        <v>50</v>
      </c>
      <c r="K104" s="16">
        <v>0</v>
      </c>
      <c r="L104" s="155">
        <f>K104*M104</f>
        <v>0</v>
      </c>
      <c r="M104" s="148">
        <v>750</v>
      </c>
      <c r="N104" s="89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</row>
    <row r="105" spans="1:32" s="85" customFormat="1" ht="15" customHeight="1" thickBot="1">
      <c r="B105" s="86"/>
      <c r="C105" s="218" t="s">
        <v>107</v>
      </c>
      <c r="D105" s="172"/>
      <c r="E105" s="225" t="s">
        <v>108</v>
      </c>
      <c r="F105" s="177" t="s">
        <v>70</v>
      </c>
      <c r="G105" s="177" t="s">
        <v>71</v>
      </c>
      <c r="H105" s="177" t="s">
        <v>60</v>
      </c>
      <c r="I105" s="177"/>
      <c r="J105" s="135">
        <v>50</v>
      </c>
      <c r="K105" s="7">
        <v>0</v>
      </c>
      <c r="L105" s="136">
        <f>K105*($M$105/3)</f>
        <v>0</v>
      </c>
      <c r="M105" s="180">
        <v>12650</v>
      </c>
      <c r="N105" s="89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</row>
    <row r="106" spans="1:32" s="85" customFormat="1" ht="15" customHeight="1" thickBot="1">
      <c r="B106" s="86"/>
      <c r="C106" s="219"/>
      <c r="D106" s="173"/>
      <c r="E106" s="173"/>
      <c r="F106" s="178"/>
      <c r="G106" s="178"/>
      <c r="H106" s="178"/>
      <c r="I106" s="178"/>
      <c r="J106" s="137">
        <v>100</v>
      </c>
      <c r="K106" s="6">
        <v>0</v>
      </c>
      <c r="L106" s="136">
        <f>K106*($M$105/3)</f>
        <v>0</v>
      </c>
      <c r="M106" s="181"/>
      <c r="N106" s="89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</row>
    <row r="107" spans="1:32" s="85" customFormat="1" ht="15" customHeight="1" thickBot="1">
      <c r="B107" s="86"/>
      <c r="C107" s="224"/>
      <c r="D107" s="184"/>
      <c r="E107" s="184"/>
      <c r="F107" s="183"/>
      <c r="G107" s="183"/>
      <c r="H107" s="183"/>
      <c r="I107" s="183"/>
      <c r="J107" s="142">
        <v>250</v>
      </c>
      <c r="K107" s="8">
        <v>0</v>
      </c>
      <c r="L107" s="136">
        <f>K107*($M$105/3)</f>
        <v>0</v>
      </c>
      <c r="M107" s="205"/>
      <c r="N107" s="89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</row>
    <row r="108" spans="1:32" ht="20.399999999999999" customHeight="1" thickBot="1">
      <c r="A108" s="85"/>
      <c r="B108" s="156"/>
      <c r="C108" s="73"/>
      <c r="D108" s="73"/>
      <c r="E108" s="73"/>
      <c r="F108" s="73"/>
      <c r="G108" s="73"/>
      <c r="H108" s="73"/>
      <c r="I108" s="157"/>
      <c r="J108" s="245" t="s">
        <v>109</v>
      </c>
      <c r="K108" s="246"/>
      <c r="L108" s="158">
        <f>SUM(L12:L107)</f>
        <v>0</v>
      </c>
      <c r="M108" s="157"/>
      <c r="N108" s="159"/>
      <c r="O108"/>
      <c r="P108"/>
    </row>
    <row r="109" spans="1:32" ht="16.2" thickBot="1">
      <c r="A109" s="85"/>
      <c r="B109" s="160"/>
      <c r="C109" s="161"/>
      <c r="D109" s="161"/>
      <c r="E109" s="161"/>
      <c r="F109" s="161"/>
      <c r="G109" s="161"/>
      <c r="H109" s="161"/>
      <c r="I109" s="162"/>
      <c r="J109" s="161"/>
      <c r="K109" s="161"/>
      <c r="L109" s="161"/>
      <c r="M109" s="161"/>
      <c r="N109" s="163"/>
      <c r="O109"/>
      <c r="P109"/>
    </row>
  </sheetData>
  <sheetProtection algorithmName="SHA-512" hashValue="8Aixo9JS71/pRP9dIK++tA+SVTCi3+FJbt/0rg2aHhqdf+ZqqsR2opj9EvY1WCBo4/10e92nigWnr62iOHUbBg==" saltValue="n4kqzG0qoTbpWQfrJazhoA==" spinCount="100000" sheet="1" formatColumns="0" formatRows="0"/>
  <mergeCells count="198">
    <mergeCell ref="F3:K5"/>
    <mergeCell ref="J108:K108"/>
    <mergeCell ref="C62:C76"/>
    <mergeCell ref="C96:C102"/>
    <mergeCell ref="M74:M76"/>
    <mergeCell ref="M36:M39"/>
    <mergeCell ref="M96:M98"/>
    <mergeCell ref="M99:M100"/>
    <mergeCell ref="M101:M102"/>
    <mergeCell ref="M92:M94"/>
    <mergeCell ref="M89:M91"/>
    <mergeCell ref="M83:M85"/>
    <mergeCell ref="M80:M82"/>
    <mergeCell ref="M77:M79"/>
    <mergeCell ref="M65:M67"/>
    <mergeCell ref="M71:M73"/>
    <mergeCell ref="M44:M47"/>
    <mergeCell ref="M40:M43"/>
    <mergeCell ref="G40:G43"/>
    <mergeCell ref="H40:H43"/>
    <mergeCell ref="I40:I43"/>
    <mergeCell ref="F7:K8"/>
    <mergeCell ref="C22:C31"/>
    <mergeCell ref="C77:C94"/>
    <mergeCell ref="D36:D39"/>
    <mergeCell ref="E36:E39"/>
    <mergeCell ref="F36:F39"/>
    <mergeCell ref="G36:G39"/>
    <mergeCell ref="H36:H39"/>
    <mergeCell ref="I44:I47"/>
    <mergeCell ref="C36:C47"/>
    <mergeCell ref="C32:C34"/>
    <mergeCell ref="D32:D34"/>
    <mergeCell ref="E32:E34"/>
    <mergeCell ref="F32:F34"/>
    <mergeCell ref="G32:G34"/>
    <mergeCell ref="H32:H34"/>
    <mergeCell ref="I32:I34"/>
    <mergeCell ref="D44:D47"/>
    <mergeCell ref="E44:E47"/>
    <mergeCell ref="F44:F47"/>
    <mergeCell ref="G44:G47"/>
    <mergeCell ref="I36:I39"/>
    <mergeCell ref="C12:C15"/>
    <mergeCell ref="D12:D15"/>
    <mergeCell ref="E12:E15"/>
    <mergeCell ref="F12:F15"/>
    <mergeCell ref="G12:G15"/>
    <mergeCell ref="I74:I76"/>
    <mergeCell ref="I62:I64"/>
    <mergeCell ref="I65:I67"/>
    <mergeCell ref="I68:I70"/>
    <mergeCell ref="I71:I73"/>
    <mergeCell ref="H62:H64"/>
    <mergeCell ref="H68:H70"/>
    <mergeCell ref="H65:H67"/>
    <mergeCell ref="H71:H73"/>
    <mergeCell ref="H74:H76"/>
    <mergeCell ref="G62:G64"/>
    <mergeCell ref="G65:G67"/>
    <mergeCell ref="G68:G70"/>
    <mergeCell ref="G71:G73"/>
    <mergeCell ref="G74:G76"/>
    <mergeCell ref="H51:H53"/>
    <mergeCell ref="H44:H47"/>
    <mergeCell ref="C105:C107"/>
    <mergeCell ref="D105:D107"/>
    <mergeCell ref="E105:E107"/>
    <mergeCell ref="F105:F107"/>
    <mergeCell ref="G105:G107"/>
    <mergeCell ref="H105:H107"/>
    <mergeCell ref="G77:G79"/>
    <mergeCell ref="E77:E79"/>
    <mergeCell ref="F77:F79"/>
    <mergeCell ref="H80:H82"/>
    <mergeCell ref="H96:H98"/>
    <mergeCell ref="I96:I98"/>
    <mergeCell ref="E80:E82"/>
    <mergeCell ref="D101:D102"/>
    <mergeCell ref="E101:E102"/>
    <mergeCell ref="F101:F102"/>
    <mergeCell ref="G101:G102"/>
    <mergeCell ref="H101:H102"/>
    <mergeCell ref="H83:H85"/>
    <mergeCell ref="I83:I85"/>
    <mergeCell ref="D86:D88"/>
    <mergeCell ref="E86:E88"/>
    <mergeCell ref="F86:F88"/>
    <mergeCell ref="G86:G88"/>
    <mergeCell ref="G83:G85"/>
    <mergeCell ref="G80:G82"/>
    <mergeCell ref="D80:D82"/>
    <mergeCell ref="D96:D98"/>
    <mergeCell ref="E96:E98"/>
    <mergeCell ref="F96:F98"/>
    <mergeCell ref="G96:G98"/>
    <mergeCell ref="C16:C17"/>
    <mergeCell ref="D16:D17"/>
    <mergeCell ref="E16:E17"/>
    <mergeCell ref="F16:F17"/>
    <mergeCell ref="C54:C61"/>
    <mergeCell ref="E68:E70"/>
    <mergeCell ref="F74:F76"/>
    <mergeCell ref="G18:G21"/>
    <mergeCell ref="H18:H21"/>
    <mergeCell ref="E40:E43"/>
    <mergeCell ref="F40:F43"/>
    <mergeCell ref="F58:F61"/>
    <mergeCell ref="G16:G17"/>
    <mergeCell ref="D65:D67"/>
    <mergeCell ref="D68:D70"/>
    <mergeCell ref="D71:D73"/>
    <mergeCell ref="D74:D76"/>
    <mergeCell ref="G54:G57"/>
    <mergeCell ref="H54:H57"/>
    <mergeCell ref="C18:C21"/>
    <mergeCell ref="D18:D21"/>
    <mergeCell ref="E18:E21"/>
    <mergeCell ref="F18:F21"/>
    <mergeCell ref="D58:D61"/>
    <mergeCell ref="E58:E61"/>
    <mergeCell ref="C48:C53"/>
    <mergeCell ref="D40:D43"/>
    <mergeCell ref="I54:I57"/>
    <mergeCell ref="I51:I53"/>
    <mergeCell ref="I48:I50"/>
    <mergeCell ref="D48:D50"/>
    <mergeCell ref="D51:D53"/>
    <mergeCell ref="F48:F50"/>
    <mergeCell ref="F51:F53"/>
    <mergeCell ref="E51:E53"/>
    <mergeCell ref="E48:E50"/>
    <mergeCell ref="G51:G53"/>
    <mergeCell ref="G48:G50"/>
    <mergeCell ref="H48:H50"/>
    <mergeCell ref="G58:G61"/>
    <mergeCell ref="H58:H61"/>
    <mergeCell ref="I58:I61"/>
    <mergeCell ref="F80:F82"/>
    <mergeCell ref="M12:M15"/>
    <mergeCell ref="M105:M107"/>
    <mergeCell ref="M18:M21"/>
    <mergeCell ref="M48:M50"/>
    <mergeCell ref="M51:M53"/>
    <mergeCell ref="D99:D100"/>
    <mergeCell ref="E99:E100"/>
    <mergeCell ref="F99:F100"/>
    <mergeCell ref="G99:G100"/>
    <mergeCell ref="H99:H100"/>
    <mergeCell ref="I99:I100"/>
    <mergeCell ref="I101:I102"/>
    <mergeCell ref="F89:F91"/>
    <mergeCell ref="D77:D79"/>
    <mergeCell ref="D62:D64"/>
    <mergeCell ref="D83:D85"/>
    <mergeCell ref="E83:E85"/>
    <mergeCell ref="F83:F85"/>
    <mergeCell ref="I92:I94"/>
    <mergeCell ref="M68:M70"/>
    <mergeCell ref="I105:I107"/>
    <mergeCell ref="H86:H88"/>
    <mergeCell ref="I86:I88"/>
    <mergeCell ref="G89:G91"/>
    <mergeCell ref="H89:H91"/>
    <mergeCell ref="I89:I91"/>
    <mergeCell ref="D89:D91"/>
    <mergeCell ref="E89:E91"/>
    <mergeCell ref="M86:M88"/>
    <mergeCell ref="M62:M64"/>
    <mergeCell ref="M16:M17"/>
    <mergeCell ref="D92:D94"/>
    <mergeCell ref="E92:E94"/>
    <mergeCell ref="F92:F94"/>
    <mergeCell ref="G92:G94"/>
    <mergeCell ref="H92:H94"/>
    <mergeCell ref="I80:I82"/>
    <mergeCell ref="H77:H79"/>
    <mergeCell ref="M32:M34"/>
    <mergeCell ref="I18:I21"/>
    <mergeCell ref="F62:F64"/>
    <mergeCell ref="F65:F67"/>
    <mergeCell ref="F68:F70"/>
    <mergeCell ref="M58:M61"/>
    <mergeCell ref="F71:F73"/>
    <mergeCell ref="M54:M57"/>
    <mergeCell ref="F54:F57"/>
    <mergeCell ref="E62:E64"/>
    <mergeCell ref="E65:E67"/>
    <mergeCell ref="E74:E76"/>
    <mergeCell ref="E71:E73"/>
    <mergeCell ref="D54:D57"/>
    <mergeCell ref="E54:E57"/>
    <mergeCell ref="Q12:Q15"/>
    <mergeCell ref="I16:I17"/>
    <mergeCell ref="I77:I79"/>
    <mergeCell ref="I12:I15"/>
    <mergeCell ref="H12:H15"/>
    <mergeCell ref="H16:H1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D7D958BE39D846937EA273B0E84FF8" ma:contentTypeVersion="3" ma:contentTypeDescription="Een nieuw document maken." ma:contentTypeScope="" ma:versionID="6ec4aea54417c52b3bf99338c75b79a5">
  <xsd:schema xmlns:xsd="http://www.w3.org/2001/XMLSchema" xmlns:xs="http://www.w3.org/2001/XMLSchema" xmlns:p="http://schemas.microsoft.com/office/2006/metadata/properties" xmlns:ns2="a8323f16-0689-4cf8-9ac6-70c0e032023d" targetNamespace="http://schemas.microsoft.com/office/2006/metadata/properties" ma:root="true" ma:fieldsID="1043463106a8c46b738ca17e57f34249" ns2:_="">
    <xsd:import namespace="a8323f16-0689-4cf8-9ac6-70c0e03202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23f16-0689-4cf8-9ac6-70c0e0320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BD888D-DCED-4860-8281-70E05046A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323f16-0689-4cf8-9ac6-70c0e03202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27006E-5F50-4B56-AFBA-E18C40AECD3C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a8323f16-0689-4cf8-9ac6-70c0e032023d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5E8AE65-2494-4146-9C67-E5D94E44F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r.beverwijk@vrfryslan.nl</dc:creator>
  <cp:keywords/>
  <dc:description/>
  <cp:lastModifiedBy>Lieke Meindertsma</cp:lastModifiedBy>
  <cp:revision/>
  <dcterms:created xsi:type="dcterms:W3CDTF">2024-08-02T07:49:37Z</dcterms:created>
  <dcterms:modified xsi:type="dcterms:W3CDTF">2026-09-22T06:17:53Z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0x01010080D7D958BE39D846937EA273B0E84FF8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