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033.sharepoint.com/sites/ProjectAanbestedingICT-hardware/Gedeelde documenten/General/04. Nota van Inlichtingen/"/>
    </mc:Choice>
  </mc:AlternateContent>
  <xr:revisionPtr revIDLastSave="0" documentId="8_{6049A982-9356-4C0E-9365-79E8B647DEAD}" xr6:coauthVersionLast="47" xr6:coauthVersionMax="47" xr10:uidLastSave="{00000000-0000-0000-0000-000000000000}"/>
  <bookViews>
    <workbookView xWindow="16230" yWindow="-5340" windowWidth="38640" windowHeight="21120" xr2:uid="{5F5CF432-BEF5-43E9-938F-A0F2304FA20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" i="1" l="1"/>
  <c r="L14" i="1"/>
  <c r="L17" i="1"/>
  <c r="L51" i="1"/>
  <c r="L49" i="1"/>
  <c r="J16" i="1"/>
  <c r="M16" i="1" s="1"/>
  <c r="L61" i="1"/>
  <c r="L59" i="1"/>
  <c r="L57" i="1"/>
  <c r="L55" i="1"/>
  <c r="L53" i="1"/>
  <c r="L46" i="1"/>
  <c r="L44" i="1"/>
  <c r="L40" i="1"/>
  <c r="L38" i="1"/>
  <c r="L36" i="1"/>
  <c r="L31" i="1"/>
  <c r="L29" i="1"/>
  <c r="L28" i="1"/>
  <c r="L20" i="1"/>
  <c r="L10" i="1"/>
  <c r="J62" i="1"/>
  <c r="M62" i="1" s="1"/>
  <c r="J60" i="1"/>
  <c r="J58" i="1"/>
  <c r="J56" i="1"/>
  <c r="J54" i="1"/>
  <c r="J52" i="1"/>
  <c r="J50" i="1"/>
  <c r="M50" i="1" s="1"/>
  <c r="J47" i="1"/>
  <c r="J45" i="1"/>
  <c r="J43" i="1"/>
  <c r="J41" i="1"/>
  <c r="J39" i="1"/>
  <c r="J37" i="1"/>
  <c r="J35" i="1"/>
  <c r="J32" i="1"/>
  <c r="M32" i="1" s="1"/>
  <c r="J30" i="1"/>
  <c r="M30" i="1" s="1"/>
  <c r="J26" i="1"/>
  <c r="M26" i="1" s="1"/>
  <c r="J24" i="1"/>
  <c r="M24" i="1" s="1"/>
  <c r="J22" i="1"/>
  <c r="M22" i="1" s="1"/>
  <c r="J19" i="1"/>
  <c r="J18" i="1"/>
  <c r="J15" i="1"/>
  <c r="J12" i="1"/>
  <c r="J11" i="1"/>
  <c r="L33" i="1" l="1"/>
  <c r="L27" i="1" s="1"/>
  <c r="L13" i="1"/>
  <c r="L48" i="1"/>
  <c r="K62" i="1"/>
  <c r="M47" i="1" l="1"/>
  <c r="K45" i="1"/>
  <c r="K47" i="1" l="1"/>
  <c r="M45" i="1"/>
  <c r="M39" i="1"/>
  <c r="K39" i="1" l="1"/>
  <c r="M19" i="1" l="1"/>
  <c r="K35" i="1"/>
  <c r="M35" i="1" l="1"/>
  <c r="K19" i="1"/>
  <c r="K26" i="1" l="1"/>
  <c r="K15" i="1"/>
  <c r="M15" i="1"/>
  <c r="K30" i="1"/>
  <c r="K18" i="1"/>
  <c r="K12" i="1"/>
  <c r="M11" i="1"/>
  <c r="K16" i="1" l="1"/>
  <c r="K24" i="1"/>
  <c r="K32" i="1"/>
  <c r="K22" i="1"/>
  <c r="K11" i="1"/>
  <c r="K60" i="1"/>
  <c r="K58" i="1"/>
  <c r="M12" i="1"/>
  <c r="M18" i="1"/>
  <c r="M60" i="1" l="1"/>
  <c r="M58" i="1"/>
  <c r="M37" i="1"/>
  <c r="K37" i="1"/>
  <c r="K50" i="1"/>
  <c r="M52" i="1"/>
  <c r="K52" i="1"/>
  <c r="M41" i="1"/>
  <c r="K41" i="1"/>
  <c r="M54" i="1"/>
  <c r="K54" i="1"/>
  <c r="M56" i="1"/>
  <c r="K56" i="1"/>
  <c r="M43" i="1"/>
  <c r="K43" i="1"/>
  <c r="M63" i="1" l="1"/>
</calcChain>
</file>

<file path=xl/sharedStrings.xml><?xml version="1.0" encoding="utf-8"?>
<sst xmlns="http://schemas.openxmlformats.org/spreadsheetml/2006/main" count="80" uniqueCount="59">
  <si>
    <t>Bijlage B  Prijzenblad</t>
  </si>
  <si>
    <r>
      <rPr>
        <sz val="11"/>
        <color rgb="FF000000"/>
        <rFont val="Calibri"/>
        <family val="2"/>
      </rPr>
      <t xml:space="preserve">Negatieve prijzen en nulprijzen zijn niet toegestaan. Een korting van 0% of een negatieve korting is eveneens niet toegestaan.
Het is niet toegstaan formules aan te passen. Inschrijver dient de </t>
    </r>
    <r>
      <rPr>
        <sz val="11"/>
        <color theme="9" tint="0.39997558519241921"/>
        <rFont val="Calibri"/>
        <family val="2"/>
      </rPr>
      <t>groen</t>
    </r>
    <r>
      <rPr>
        <sz val="11"/>
        <color rgb="FF000000"/>
        <rFont val="Calibri"/>
        <family val="2"/>
      </rPr>
      <t xml:space="preserve"> gearceerde velden in te vullen. </t>
    </r>
    <r>
      <rPr>
        <sz val="11"/>
        <color rgb="FFFF0000"/>
        <rFont val="Calibri"/>
        <family val="2"/>
      </rPr>
      <t>Het is niet toegestaan andere velden in te vullen of te verwijderen/toevoegen</t>
    </r>
    <r>
      <rPr>
        <sz val="11"/>
        <color rgb="FF000000"/>
        <rFont val="Calibri"/>
        <family val="2"/>
      </rPr>
      <t>. Genoemde aantal zijn fictief. Hieraan kunnen geen rechten worden ontleend.</t>
    </r>
  </si>
  <si>
    <t>Naam onderneming</t>
  </si>
  <si>
    <t>Naam</t>
  </si>
  <si>
    <t>Datum</t>
  </si>
  <si>
    <t>Plaats</t>
  </si>
  <si>
    <t>Referentienummer:</t>
  </si>
  <si>
    <t>TenderNed nr: 613525</t>
  </si>
  <si>
    <r>
      <t xml:space="preserve">Productcategorie
</t>
    </r>
    <r>
      <rPr>
        <sz val="11"/>
        <color theme="1"/>
        <rFont val="Calibri"/>
        <family val="2"/>
        <scheme val="minor"/>
      </rPr>
      <t>Specificaties van de producten zijn terug te vinden in Bijlage E Programma van Eisen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tabblad 5 t/m 9</t>
    </r>
  </si>
  <si>
    <t>Merk</t>
  </si>
  <si>
    <t>Model</t>
  </si>
  <si>
    <t>Advies verkoopprijs** fabrikant per stuk</t>
  </si>
  <si>
    <r>
      <rPr>
        <b/>
        <sz val="11"/>
        <color rgb="FF000000"/>
        <rFont val="Calibri"/>
      </rPr>
      <t>Kortingspercentage inschrijver (</t>
    </r>
    <r>
      <rPr>
        <sz val="11"/>
        <color rgb="FF000000"/>
        <rFont val="Calibri"/>
      </rPr>
      <t>in %, max 2 cijfers achter de komma</t>
    </r>
    <r>
      <rPr>
        <b/>
        <sz val="11"/>
        <color rgb="FF000000"/>
        <rFont val="Calibri"/>
      </rPr>
      <t>)</t>
    </r>
  </si>
  <si>
    <r>
      <rPr>
        <b/>
        <sz val="11"/>
        <color rgb="FF000000"/>
        <rFont val="Calibri"/>
        <scheme val="minor"/>
      </rPr>
      <t>Kosten 2 jaar optionele garantie per stuk*** (</t>
    </r>
    <r>
      <rPr>
        <sz val="9"/>
        <color rgb="FF000000"/>
        <rFont val="Calibri"/>
        <scheme val="minor"/>
      </rPr>
      <t>weegt niet mee in vergelijkingsprijs</t>
    </r>
    <r>
      <rPr>
        <b/>
        <sz val="11"/>
        <color rgb="FF000000"/>
        <rFont val="Calibri"/>
        <scheme val="minor"/>
      </rPr>
      <t>)</t>
    </r>
  </si>
  <si>
    <r>
      <t xml:space="preserve">Next business day onsite support (ondersteuning)****
</t>
    </r>
    <r>
      <rPr>
        <sz val="10"/>
        <color theme="1"/>
        <rFont val="Calibri"/>
        <family val="2"/>
        <scheme val="minor"/>
      </rPr>
      <t>prijzen voor Mini-PC en Laptop wegen mee in de beoordeling.</t>
    </r>
  </si>
  <si>
    <t>Dienstverlening* 
(prijs per stuk)</t>
  </si>
  <si>
    <t>Netto prijs per stuk (inkoop + korting inschrijver)</t>
  </si>
  <si>
    <t>Netto prijs inclusief optionele garantie per stuk</t>
  </si>
  <si>
    <t>Factor (weging)</t>
  </si>
  <si>
    <t>Vergelijkingsprijs</t>
  </si>
  <si>
    <t xml:space="preserve">1. Mini-PC </t>
  </si>
  <si>
    <t>Merk 1 model 1</t>
  </si>
  <si>
    <t>Merk 2 model 1</t>
  </si>
  <si>
    <t>2. Laptop</t>
  </si>
  <si>
    <t>Standaard segment</t>
  </si>
  <si>
    <t xml:space="preserve">Merk 2 model 1 </t>
  </si>
  <si>
    <t>high-end segment</t>
  </si>
  <si>
    <t xml:space="preserve">Merk 1 model 1 </t>
  </si>
  <si>
    <t>3. Monitor</t>
  </si>
  <si>
    <t>Standaard monitor - 34"</t>
  </si>
  <si>
    <t>Monitor - 27"</t>
  </si>
  <si>
    <t>Thuiswerkmonitor met ingebouwd dockingstation - 24"</t>
  </si>
  <si>
    <t>4. Randapparatuur</t>
  </si>
  <si>
    <t xml:space="preserve">4.1 Headset </t>
  </si>
  <si>
    <t xml:space="preserve">Bedraad </t>
  </si>
  <si>
    <t>Draadloos</t>
  </si>
  <si>
    <t>4.2 Public Displays</t>
  </si>
  <si>
    <t xml:space="preserve">43" Public Display </t>
  </si>
  <si>
    <t xml:space="preserve">55" Public Display </t>
  </si>
  <si>
    <t xml:space="preserve">65" Public Display </t>
  </si>
  <si>
    <t>4.3 Draadloos Video vergader systeem</t>
  </si>
  <si>
    <t>4.4 Muis draadloos</t>
  </si>
  <si>
    <t>4.5 All-in-one audio usb video device</t>
  </si>
  <si>
    <t>4.6 Microsoft Teams telefoon 4" display</t>
  </si>
  <si>
    <t>5. Telefoons</t>
  </si>
  <si>
    <t>laag segment - IOS</t>
  </si>
  <si>
    <t>laag segment - Android</t>
  </si>
  <si>
    <t>midden segment - IOS</t>
  </si>
  <si>
    <t>midden segment - Android</t>
  </si>
  <si>
    <t>hoog segment IOS</t>
  </si>
  <si>
    <t>hoog segment Android</t>
  </si>
  <si>
    <t>Telefoons duurzaam</t>
  </si>
  <si>
    <t>Totale inschrijfprijs</t>
  </si>
  <si>
    <t xml:space="preserve">* Zie voor de beschrijving van de dienstverlening het tablad 4. Aanvullende eisen in Bijlage E Programma van eisen. </t>
  </si>
  <si>
    <t>** Advies verkoopprijs is de gehanteerde adviesprijs vanuit de fabrikant.</t>
  </si>
  <si>
    <r>
      <t xml:space="preserve">***  Een </t>
    </r>
    <r>
      <rPr>
        <b/>
        <sz val="11"/>
        <color theme="1"/>
        <rFont val="Calibri"/>
        <family val="2"/>
        <scheme val="minor"/>
      </rPr>
      <t>EUR 0</t>
    </r>
    <r>
      <rPr>
        <sz val="11"/>
        <color theme="1"/>
        <rFont val="Calibri"/>
        <family val="2"/>
        <scheme val="minor"/>
      </rPr>
      <t xml:space="preserve"> prijs is toegestaan in Kolom G als optionele garantie voor het betreffende product niet beschikbaar is. </t>
    </r>
  </si>
  <si>
    <r>
      <t xml:space="preserve">**** Een </t>
    </r>
    <r>
      <rPr>
        <b/>
        <sz val="11"/>
        <color theme="1"/>
        <rFont val="Calibri"/>
        <family val="2"/>
        <scheme val="minor"/>
      </rPr>
      <t>EUR 0</t>
    </r>
    <r>
      <rPr>
        <sz val="11"/>
        <color theme="1"/>
        <rFont val="Calibri"/>
        <family val="2"/>
        <scheme val="minor"/>
      </rPr>
      <t xml:space="preserve"> prijs toegestaan in Kolom H wanneer de Next Business Day Onsite Support niet beschikbaar is vanaf productgroep 3 (voor productgroep 1 en 2 is een </t>
    </r>
    <r>
      <rPr>
        <b/>
        <sz val="11"/>
        <color theme="1"/>
        <rFont val="Calibri"/>
        <family val="2"/>
        <scheme val="minor"/>
      </rPr>
      <t>EUR 0</t>
    </r>
    <r>
      <rPr>
        <sz val="11"/>
        <color theme="1"/>
        <rFont val="Calibri"/>
        <family val="2"/>
        <scheme val="minor"/>
      </rPr>
      <t xml:space="preserve"> prijs niet toegestaan)</t>
    </r>
  </si>
  <si>
    <t>Voorwaarden</t>
  </si>
  <si>
    <t>Prijzen die niet genoemd zijn in het prijzenblad kunnen niet in rekening gebracht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</si>
</sst>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0"/>
      <name val="Tahoma"/>
      <family val="2"/>
    </font>
    <font>
      <sz val="11"/>
      <color rgb="FF242424"/>
      <name val="Aptos Narrow"/>
      <charset val="1"/>
    </font>
    <font>
      <b/>
      <sz val="11"/>
      <color rgb="FF242424"/>
      <name val="Calibri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theme="9" tint="0.39997558519241921"/>
      <name val="Calibri"/>
      <family val="2"/>
    </font>
    <font>
      <sz val="8"/>
      <color theme="9" tint="0.39997558519241921"/>
      <name val="Calibri"/>
      <family val="2"/>
      <scheme val="minor"/>
    </font>
    <font>
      <sz val="11"/>
      <color theme="9" tint="0.399975585192419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1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4" borderId="11" xfId="0" applyFill="1" applyBorder="1"/>
    <xf numFmtId="44" fontId="0" fillId="4" borderId="6" xfId="1" applyFont="1" applyFill="1" applyBorder="1" applyAlignment="1" applyProtection="1">
      <alignment horizontal="center"/>
      <protection locked="0"/>
    </xf>
    <xf numFmtId="44" fontId="0" fillId="2" borderId="14" xfId="1" applyFont="1" applyFill="1" applyBorder="1" applyAlignment="1" applyProtection="1">
      <alignment horizontal="center"/>
      <protection locked="0"/>
    </xf>
    <xf numFmtId="44" fontId="0" fillId="4" borderId="6" xfId="0" applyNumberFormat="1" applyFill="1" applyBorder="1" applyAlignment="1">
      <alignment horizontal="center"/>
    </xf>
    <xf numFmtId="44" fontId="0" fillId="2" borderId="14" xfId="0" applyNumberFormat="1" applyFill="1" applyBorder="1" applyAlignment="1">
      <alignment horizontal="center"/>
    </xf>
    <xf numFmtId="0" fontId="0" fillId="4" borderId="0" xfId="0" applyFill="1"/>
    <xf numFmtId="44" fontId="0" fillId="4" borderId="14" xfId="1" applyFont="1" applyFill="1" applyBorder="1" applyAlignment="1" applyProtection="1">
      <alignment horizontal="center"/>
      <protection locked="0"/>
    </xf>
    <xf numFmtId="44" fontId="0" fillId="4" borderId="14" xfId="0" applyNumberFormat="1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0" xfId="0" applyFont="1" applyAlignment="1">
      <alignment horizontal="left"/>
    </xf>
    <xf numFmtId="44" fontId="2" fillId="0" borderId="0" xfId="0" applyNumberFormat="1" applyFont="1" applyAlignment="1">
      <alignment horizontal="center"/>
    </xf>
    <xf numFmtId="0" fontId="0" fillId="4" borderId="19" xfId="0" applyFill="1" applyBorder="1"/>
    <xf numFmtId="44" fontId="0" fillId="4" borderId="13" xfId="1" applyFont="1" applyFill="1" applyBorder="1" applyAlignment="1" applyProtection="1">
      <alignment horizontal="center"/>
      <protection locked="0"/>
    </xf>
    <xf numFmtId="44" fontId="0" fillId="4" borderId="13" xfId="0" applyNumberForma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" xfId="0" applyFill="1" applyBorder="1"/>
    <xf numFmtId="44" fontId="0" fillId="4" borderId="21" xfId="1" applyFont="1" applyFill="1" applyBorder="1" applyAlignment="1" applyProtection="1">
      <alignment horizontal="center"/>
      <protection locked="0"/>
    </xf>
    <xf numFmtId="44" fontId="0" fillId="4" borderId="21" xfId="0" applyNumberFormat="1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44" fontId="0" fillId="4" borderId="22" xfId="0" applyNumberForma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0" fontId="0" fillId="2" borderId="14" xfId="2" applyNumberFormat="1" applyFont="1" applyFill="1" applyBorder="1" applyAlignment="1" applyProtection="1">
      <alignment horizontal="center"/>
      <protection locked="0"/>
    </xf>
    <xf numFmtId="0" fontId="5" fillId="0" borderId="19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center"/>
    </xf>
    <xf numFmtId="0" fontId="0" fillId="4" borderId="23" xfId="0" applyFill="1" applyBorder="1"/>
    <xf numFmtId="0" fontId="2" fillId="4" borderId="6" xfId="0" applyFont="1" applyFill="1" applyBorder="1" applyAlignment="1">
      <alignment horizontal="center"/>
    </xf>
    <xf numFmtId="0" fontId="0" fillId="5" borderId="0" xfId="0" applyFill="1"/>
    <xf numFmtId="0" fontId="0" fillId="4" borderId="2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44" fontId="0" fillId="4" borderId="24" xfId="0" applyNumberFormat="1" applyFill="1" applyBorder="1" applyAlignment="1">
      <alignment horizontal="center"/>
    </xf>
    <xf numFmtId="44" fontId="0" fillId="4" borderId="25" xfId="0" applyNumberFormat="1" applyFill="1" applyBorder="1" applyAlignment="1">
      <alignment horizontal="center"/>
    </xf>
    <xf numFmtId="0" fontId="0" fillId="0" borderId="28" xfId="0" applyBorder="1"/>
    <xf numFmtId="0" fontId="3" fillId="0" borderId="28" xfId="0" applyFont="1" applyBorder="1"/>
    <xf numFmtId="0" fontId="0" fillId="6" borderId="28" xfId="0" applyFill="1" applyBorder="1"/>
    <xf numFmtId="0" fontId="2" fillId="0" borderId="28" xfId="0" applyFont="1" applyBorder="1"/>
    <xf numFmtId="0" fontId="2" fillId="0" borderId="18" xfId="0" applyFont="1" applyBorder="1"/>
    <xf numFmtId="0" fontId="2" fillId="0" borderId="4" xfId="0" applyFont="1" applyBorder="1"/>
    <xf numFmtId="0" fontId="2" fillId="0" borderId="29" xfId="0" applyFont="1" applyBorder="1"/>
    <xf numFmtId="0" fontId="2" fillId="4" borderId="11" xfId="0" applyFont="1" applyFill="1" applyBorder="1"/>
    <xf numFmtId="0" fontId="0" fillId="0" borderId="0" xfId="0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3" fillId="4" borderId="0" xfId="0" applyFont="1" applyFill="1" applyAlignment="1">
      <alignment horizontal="left" indent="1"/>
    </xf>
    <xf numFmtId="0" fontId="2" fillId="4" borderId="11" xfId="0" applyFont="1" applyFill="1" applyBorder="1" applyAlignment="1">
      <alignment horizontal="left"/>
    </xf>
    <xf numFmtId="0" fontId="3" fillId="4" borderId="19" xfId="0" applyFont="1" applyFill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0" fillId="0" borderId="31" xfId="0" applyBorder="1"/>
    <xf numFmtId="0" fontId="2" fillId="0" borderId="32" xfId="0" applyFont="1" applyBorder="1"/>
    <xf numFmtId="0" fontId="12" fillId="0" borderId="33" xfId="0" applyFont="1" applyBorder="1"/>
    <xf numFmtId="0" fontId="13" fillId="0" borderId="34" xfId="0" applyFont="1" applyBorder="1"/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4" fillId="0" borderId="34" xfId="0" applyFont="1" applyBorder="1" applyAlignment="1">
      <alignment horizontal="left"/>
    </xf>
    <xf numFmtId="0" fontId="2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left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0" fillId="4" borderId="35" xfId="0" applyFill="1" applyBorder="1" applyAlignment="1">
      <alignment horizontal="center"/>
    </xf>
    <xf numFmtId="44" fontId="0" fillId="2" borderId="22" xfId="1" applyFont="1" applyFill="1" applyBorder="1" applyAlignment="1" applyProtection="1">
      <alignment horizontal="center"/>
      <protection locked="0"/>
    </xf>
    <xf numFmtId="10" fontId="0" fillId="2" borderId="22" xfId="2" applyNumberFormat="1" applyFont="1" applyFill="1" applyBorder="1" applyAlignment="1" applyProtection="1">
      <alignment horizontal="center"/>
      <protection locked="0"/>
    </xf>
    <xf numFmtId="44" fontId="3" fillId="2" borderId="22" xfId="1" applyFont="1" applyFill="1" applyBorder="1" applyAlignment="1" applyProtection="1">
      <alignment horizontal="center"/>
      <protection locked="0"/>
    </xf>
    <xf numFmtId="44" fontId="3" fillId="4" borderId="22" xfId="0" applyNumberFormat="1" applyFont="1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0" borderId="37" xfId="0" applyBorder="1"/>
    <xf numFmtId="0" fontId="0" fillId="0" borderId="36" xfId="0" applyBorder="1" applyAlignment="1">
      <alignment horizontal="left" indent="1"/>
    </xf>
    <xf numFmtId="44" fontId="0" fillId="2" borderId="22" xfId="0" applyNumberFormat="1" applyFill="1" applyBorder="1" applyAlignment="1">
      <alignment horizontal="center"/>
    </xf>
    <xf numFmtId="0" fontId="2" fillId="3" borderId="39" xfId="0" applyFont="1" applyFill="1" applyBorder="1" applyAlignment="1">
      <alignment horizontal="center" vertical="center"/>
    </xf>
    <xf numFmtId="44" fontId="0" fillId="4" borderId="38" xfId="0" applyNumberFormat="1" applyFill="1" applyBorder="1" applyAlignment="1">
      <alignment horizontal="center"/>
    </xf>
    <xf numFmtId="44" fontId="0" fillId="4" borderId="30" xfId="0" applyNumberFormat="1" applyFill="1" applyBorder="1" applyAlignment="1">
      <alignment horizontal="center"/>
    </xf>
    <xf numFmtId="44" fontId="0" fillId="4" borderId="40" xfId="0" applyNumberFormat="1" applyFill="1" applyBorder="1" applyAlignment="1">
      <alignment horizontal="center"/>
    </xf>
    <xf numFmtId="44" fontId="0" fillId="4" borderId="41" xfId="0" applyNumberFormat="1" applyFill="1" applyBorder="1" applyAlignment="1">
      <alignment horizontal="center"/>
    </xf>
    <xf numFmtId="44" fontId="0" fillId="4" borderId="42" xfId="0" applyNumberFormat="1" applyFill="1" applyBorder="1" applyAlignment="1">
      <alignment horizontal="center"/>
    </xf>
    <xf numFmtId="44" fontId="0" fillId="4" borderId="39" xfId="0" applyNumberFormat="1" applyFill="1" applyBorder="1" applyAlignment="1">
      <alignment horizontal="center"/>
    </xf>
    <xf numFmtId="44" fontId="0" fillId="4" borderId="43" xfId="0" applyNumberFormat="1" applyFill="1" applyBorder="1" applyAlignment="1">
      <alignment horizontal="center"/>
    </xf>
    <xf numFmtId="44" fontId="0" fillId="4" borderId="29" xfId="0" applyNumberFormat="1" applyFill="1" applyBorder="1" applyAlignment="1">
      <alignment horizontal="center"/>
    </xf>
    <xf numFmtId="44" fontId="0" fillId="4" borderId="44" xfId="0" applyNumberFormat="1" applyFill="1" applyBorder="1" applyAlignment="1">
      <alignment horizontal="center"/>
    </xf>
    <xf numFmtId="44" fontId="14" fillId="0" borderId="38" xfId="0" applyNumberFormat="1" applyFont="1" applyBorder="1" applyAlignment="1">
      <alignment horizontal="center" wrapText="1"/>
    </xf>
    <xf numFmtId="0" fontId="3" fillId="0" borderId="37" xfId="0" applyFont="1" applyBorder="1"/>
    <xf numFmtId="0" fontId="3" fillId="0" borderId="45" xfId="0" applyFont="1" applyBorder="1"/>
    <xf numFmtId="0" fontId="0" fillId="0" borderId="45" xfId="0" applyBorder="1"/>
    <xf numFmtId="44" fontId="0" fillId="4" borderId="46" xfId="0" applyNumberFormat="1" applyFill="1" applyBorder="1" applyAlignment="1">
      <alignment horizontal="center"/>
    </xf>
    <xf numFmtId="44" fontId="22" fillId="2" borderId="14" xfId="1" applyFont="1" applyFill="1" applyBorder="1" applyAlignment="1" applyProtection="1">
      <alignment horizontal="center"/>
      <protection locked="0"/>
    </xf>
    <xf numFmtId="0" fontId="11" fillId="6" borderId="26" xfId="0" applyFont="1" applyFill="1" applyBorder="1" applyAlignment="1">
      <alignment horizontal="left"/>
    </xf>
    <xf numFmtId="0" fontId="5" fillId="6" borderId="26" xfId="0" applyFont="1" applyFill="1" applyBorder="1" applyAlignment="1">
      <alignment horizontal="left"/>
    </xf>
    <xf numFmtId="0" fontId="5" fillId="6" borderId="27" xfId="0" applyFont="1" applyFill="1" applyBorder="1" applyAlignment="1">
      <alignment horizontal="left"/>
    </xf>
    <xf numFmtId="0" fontId="21" fillId="2" borderId="3" xfId="0" applyFont="1" applyFill="1" applyBorder="1" applyAlignment="1">
      <alignment horizontal="left"/>
    </xf>
    <xf numFmtId="0" fontId="21" fillId="2" borderId="4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17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1" fillId="2" borderId="2" xfId="0" applyFont="1" applyFill="1" applyBorder="1" applyAlignment="1">
      <alignment horizontal="left"/>
    </xf>
    <xf numFmtId="0" fontId="21" fillId="2" borderId="15" xfId="0" applyFont="1" applyFill="1" applyBorder="1" applyAlignment="1">
      <alignment horizontal="left"/>
    </xf>
    <xf numFmtId="0" fontId="21" fillId="2" borderId="16" xfId="0" applyFont="1" applyFill="1" applyBorder="1" applyAlignment="1">
      <alignment horizontal="left"/>
    </xf>
    <xf numFmtId="0" fontId="21" fillId="2" borderId="18" xfId="0" applyFont="1" applyFill="1" applyBorder="1" applyAlignment="1">
      <alignment horizontal="left"/>
    </xf>
  </cellXfs>
  <cellStyles count="4">
    <cellStyle name="Procent" xfId="2" builtinId="5"/>
    <cellStyle name="Standaard" xfId="0" builtinId="0"/>
    <cellStyle name="Standaard 2" xfId="3" xr:uid="{D613047C-3F6C-41AE-A3EB-2E5AE5ED2652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2815E-B96C-4411-A7EB-EE3D75C9D277}">
  <dimension ref="A1:CL81"/>
  <sheetViews>
    <sheetView tabSelected="1" zoomScale="90" zoomScaleNormal="90" workbookViewId="0">
      <selection activeCell="E28" sqref="E28"/>
    </sheetView>
  </sheetViews>
  <sheetFormatPr defaultColWidth="0" defaultRowHeight="15" zeroHeight="1"/>
  <cols>
    <col min="1" max="1" width="1.7109375" style="42" customWidth="1"/>
    <col min="2" max="2" width="50.5703125" customWidth="1"/>
    <col min="3" max="3" width="13.7109375" customWidth="1"/>
    <col min="4" max="4" width="27.140625" customWidth="1"/>
    <col min="5" max="5" width="17.42578125" style="1" bestFit="1" customWidth="1"/>
    <col min="6" max="6" width="17.5703125" style="1" customWidth="1"/>
    <col min="7" max="7" width="21.42578125" style="1" customWidth="1"/>
    <col min="8" max="8" width="24.140625" style="1" customWidth="1"/>
    <col min="9" max="10" width="22.28515625" style="1" customWidth="1"/>
    <col min="11" max="11" width="27.28515625" style="1" customWidth="1"/>
    <col min="12" max="13" width="19" style="1" bestFit="1" customWidth="1"/>
    <col min="14" max="14" width="8.85546875" hidden="1" customWidth="1"/>
    <col min="15" max="90" width="0" hidden="1" customWidth="1"/>
    <col min="91" max="16384" width="8.85546875" hidden="1"/>
  </cols>
  <sheetData>
    <row r="1" spans="1:13" ht="6.75" customHeight="1" thickBot="1">
      <c r="A1"/>
      <c r="B1" s="56"/>
    </row>
    <row r="2" spans="1:13" ht="27" thickBot="1">
      <c r="B2" s="100" t="s">
        <v>0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2"/>
    </row>
    <row r="3" spans="1:13" ht="35.25" customHeight="1" thickBot="1">
      <c r="B3" s="103" t="s">
        <v>1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5"/>
    </row>
    <row r="4" spans="1:13">
      <c r="B4" s="46" t="s">
        <v>2</v>
      </c>
      <c r="C4" s="107"/>
      <c r="D4" s="108"/>
      <c r="E4" s="109"/>
      <c r="F4" s="32"/>
      <c r="G4" s="27"/>
      <c r="H4" s="27"/>
      <c r="I4" s="27"/>
      <c r="J4" s="27"/>
      <c r="K4" s="27"/>
      <c r="L4" s="27"/>
      <c r="M4" s="28"/>
    </row>
    <row r="5" spans="1:13">
      <c r="B5" s="47" t="s">
        <v>3</v>
      </c>
      <c r="C5" s="106"/>
      <c r="D5" s="98"/>
      <c r="E5" s="99"/>
      <c r="F5" s="33"/>
      <c r="G5" s="14"/>
      <c r="H5" s="14"/>
      <c r="I5" s="14"/>
      <c r="J5" s="14"/>
      <c r="K5" s="14"/>
      <c r="L5" s="14"/>
      <c r="M5" s="15"/>
    </row>
    <row r="6" spans="1:13">
      <c r="B6" s="48" t="s">
        <v>4</v>
      </c>
      <c r="C6" s="106"/>
      <c r="D6" s="98"/>
      <c r="E6" s="99"/>
      <c r="F6" s="33"/>
      <c r="G6" s="14"/>
      <c r="H6" s="14"/>
      <c r="I6" s="14"/>
      <c r="J6" s="14"/>
      <c r="K6" s="14"/>
      <c r="L6" s="14"/>
      <c r="M6" s="15"/>
    </row>
    <row r="7" spans="1:13">
      <c r="A7"/>
      <c r="B7" s="57" t="s">
        <v>5</v>
      </c>
      <c r="C7" s="98"/>
      <c r="D7" s="98"/>
      <c r="E7" s="99"/>
      <c r="F7" s="33"/>
      <c r="G7" s="14"/>
      <c r="H7" s="14"/>
      <c r="I7" s="14"/>
      <c r="J7" s="14"/>
      <c r="K7" s="14"/>
      <c r="L7" s="14"/>
      <c r="M7" s="15"/>
    </row>
    <row r="8" spans="1:13" ht="15.75" thickBot="1">
      <c r="B8" s="58" t="s">
        <v>6</v>
      </c>
      <c r="C8" s="95" t="s">
        <v>7</v>
      </c>
      <c r="D8" s="96"/>
      <c r="E8" s="97"/>
      <c r="F8" s="34"/>
      <c r="G8" s="29"/>
      <c r="H8" s="29"/>
      <c r="I8" s="29"/>
      <c r="J8" s="29"/>
      <c r="K8" s="29"/>
      <c r="L8" s="29"/>
      <c r="M8" s="30"/>
    </row>
    <row r="9" spans="1:13" ht="90.75" customHeight="1">
      <c r="A9" s="45"/>
      <c r="B9" s="68" t="s">
        <v>8</v>
      </c>
      <c r="C9" s="67" t="s">
        <v>9</v>
      </c>
      <c r="D9" s="66" t="s">
        <v>10</v>
      </c>
      <c r="E9" s="65" t="s">
        <v>11</v>
      </c>
      <c r="F9" s="64" t="s">
        <v>12</v>
      </c>
      <c r="G9" s="69" t="s">
        <v>13</v>
      </c>
      <c r="H9" s="63" t="s">
        <v>14</v>
      </c>
      <c r="I9" s="63" t="s">
        <v>15</v>
      </c>
      <c r="J9" s="63" t="s">
        <v>16</v>
      </c>
      <c r="K9" s="63" t="s">
        <v>17</v>
      </c>
      <c r="L9" s="63" t="s">
        <v>18</v>
      </c>
      <c r="M9" s="79" t="s">
        <v>19</v>
      </c>
    </row>
    <row r="10" spans="1:13" ht="15.75" thickBot="1">
      <c r="B10" s="49" t="s">
        <v>20</v>
      </c>
      <c r="C10" s="5"/>
      <c r="D10" s="5"/>
      <c r="E10" s="6"/>
      <c r="F10" s="6"/>
      <c r="G10" s="6"/>
      <c r="H10" s="8"/>
      <c r="I10" s="8"/>
      <c r="J10" s="8"/>
      <c r="K10" s="8"/>
      <c r="L10" s="36">
        <f>SUM(L11:L12)</f>
        <v>2</v>
      </c>
      <c r="M10" s="80"/>
    </row>
    <row r="11" spans="1:13">
      <c r="B11" s="50" t="s">
        <v>21</v>
      </c>
      <c r="E11" s="94"/>
      <c r="F11" s="31"/>
      <c r="G11" s="9"/>
      <c r="H11" s="9"/>
      <c r="I11" s="12"/>
      <c r="J11" s="12">
        <f>SUM(E11-(F11*E11))</f>
        <v>0</v>
      </c>
      <c r="K11" s="12">
        <f>SUM(J11+G11+H11)</f>
        <v>0</v>
      </c>
      <c r="L11" s="13">
        <v>1</v>
      </c>
      <c r="M11" s="81">
        <f>SUM(J11+H11)*L11</f>
        <v>0</v>
      </c>
    </row>
    <row r="12" spans="1:13" ht="15.75" thickBot="1">
      <c r="B12" s="50" t="s">
        <v>22</v>
      </c>
      <c r="E12" s="7"/>
      <c r="F12" s="31"/>
      <c r="G12" s="9"/>
      <c r="H12" s="9"/>
      <c r="I12" s="12"/>
      <c r="J12" s="12">
        <f>SUM(E12-(F12*E12))</f>
        <v>0</v>
      </c>
      <c r="K12" s="12">
        <f>SUM(J12+G12+H12)</f>
        <v>0</v>
      </c>
      <c r="L12" s="13">
        <v>1</v>
      </c>
      <c r="M12" s="81">
        <f t="shared" ref="M12" si="0">SUM(J12+H12)*L12</f>
        <v>0</v>
      </c>
    </row>
    <row r="13" spans="1:13" ht="15.75" thickBot="1">
      <c r="B13" s="49" t="s">
        <v>23</v>
      </c>
      <c r="C13" s="5"/>
      <c r="D13" s="5"/>
      <c r="E13" s="6"/>
      <c r="F13" s="6"/>
      <c r="G13" s="6"/>
      <c r="H13" s="8"/>
      <c r="I13" s="8"/>
      <c r="J13" s="8"/>
      <c r="K13" s="8"/>
      <c r="L13" s="36">
        <f>SUM(L14,L17)</f>
        <v>1250</v>
      </c>
      <c r="M13" s="80"/>
    </row>
    <row r="14" spans="1:13">
      <c r="B14" s="51" t="s">
        <v>24</v>
      </c>
      <c r="C14" s="22"/>
      <c r="D14" s="22"/>
      <c r="E14" s="23"/>
      <c r="F14" s="23"/>
      <c r="G14" s="12"/>
      <c r="H14" s="24"/>
      <c r="I14" s="24"/>
      <c r="J14" s="24"/>
      <c r="K14" s="24"/>
      <c r="L14" s="25">
        <f>SUM(L15,L16)</f>
        <v>1230</v>
      </c>
      <c r="M14" s="82"/>
    </row>
    <row r="15" spans="1:13">
      <c r="B15" s="50" t="s">
        <v>21</v>
      </c>
      <c r="E15" s="7"/>
      <c r="F15" s="31"/>
      <c r="G15" s="9"/>
      <c r="H15" s="9"/>
      <c r="I15" s="9"/>
      <c r="J15" s="12">
        <f>SUM(E15-(F15*E15))</f>
        <v>0</v>
      </c>
      <c r="K15" s="12">
        <f t="shared" ref="K15:K18" si="1">SUM(J15+G15+H15)</f>
        <v>0</v>
      </c>
      <c r="L15" s="13">
        <v>615</v>
      </c>
      <c r="M15" s="83">
        <f>SUM(J15+H15+I15)*L15</f>
        <v>0</v>
      </c>
    </row>
    <row r="16" spans="1:13">
      <c r="B16" s="50" t="s">
        <v>25</v>
      </c>
      <c r="E16" s="7"/>
      <c r="F16" s="31"/>
      <c r="G16" s="9"/>
      <c r="H16" s="9"/>
      <c r="I16" s="9"/>
      <c r="J16" s="12">
        <f>SUM(E16-(F16*E16))</f>
        <v>0</v>
      </c>
      <c r="K16" s="12">
        <f t="shared" si="1"/>
        <v>0</v>
      </c>
      <c r="L16" s="13">
        <v>615</v>
      </c>
      <c r="M16" s="83">
        <f>SUM(J16+H16+I16)*L16</f>
        <v>0</v>
      </c>
    </row>
    <row r="17" spans="2:13">
      <c r="B17" s="51" t="s">
        <v>26</v>
      </c>
      <c r="C17" s="22"/>
      <c r="D17" s="22"/>
      <c r="E17" s="23"/>
      <c r="F17" s="23"/>
      <c r="G17" s="23"/>
      <c r="H17" s="24"/>
      <c r="I17" s="24"/>
      <c r="J17" s="24"/>
      <c r="K17" s="24"/>
      <c r="L17" s="25">
        <f>SUM(L18,L19)</f>
        <v>20</v>
      </c>
      <c r="M17" s="84"/>
    </row>
    <row r="18" spans="2:13">
      <c r="B18" s="50" t="s">
        <v>27</v>
      </c>
      <c r="E18" s="7"/>
      <c r="F18" s="31"/>
      <c r="G18" s="9"/>
      <c r="H18" s="9"/>
      <c r="I18" s="9"/>
      <c r="J18" s="12">
        <f>SUM(E18-(F18*E18))</f>
        <v>0</v>
      </c>
      <c r="K18" s="12">
        <f t="shared" si="1"/>
        <v>0</v>
      </c>
      <c r="L18" s="13">
        <v>10</v>
      </c>
      <c r="M18" s="83">
        <f t="shared" ref="M18" si="2">SUM(J18+H18+I18)*L18</f>
        <v>0</v>
      </c>
    </row>
    <row r="19" spans="2:13" ht="15.75" thickBot="1">
      <c r="B19" s="50" t="s">
        <v>25</v>
      </c>
      <c r="E19" s="7"/>
      <c r="F19" s="31"/>
      <c r="G19" s="9"/>
      <c r="H19" s="9"/>
      <c r="I19" s="9"/>
      <c r="J19" s="12">
        <f>SUM(E19-(F19*E19))</f>
        <v>0</v>
      </c>
      <c r="K19" s="12">
        <f>SUM(J19+G19+H19)</f>
        <v>0</v>
      </c>
      <c r="L19" s="13">
        <v>10</v>
      </c>
      <c r="M19" s="83">
        <f>SUM(J19+H19+I19)*L19</f>
        <v>0</v>
      </c>
    </row>
    <row r="20" spans="2:13" ht="15.75" thickBot="1">
      <c r="B20" s="49" t="s">
        <v>28</v>
      </c>
      <c r="C20" s="5"/>
      <c r="D20" s="5"/>
      <c r="E20" s="6"/>
      <c r="F20" s="6"/>
      <c r="G20" s="6"/>
      <c r="H20" s="8"/>
      <c r="I20" s="8"/>
      <c r="J20" s="8"/>
      <c r="K20" s="8"/>
      <c r="L20" s="36">
        <f>SUM(L22,L24,L26)</f>
        <v>380</v>
      </c>
      <c r="M20" s="85"/>
    </row>
    <row r="21" spans="2:13">
      <c r="B21" s="52" t="s">
        <v>29</v>
      </c>
      <c r="C21" s="10"/>
      <c r="D21" s="10"/>
      <c r="E21" s="11"/>
      <c r="F21" s="11"/>
      <c r="G21" s="11"/>
      <c r="H21" s="12"/>
      <c r="I21" s="12"/>
      <c r="J21" s="12"/>
      <c r="K21" s="12"/>
      <c r="L21" s="13"/>
      <c r="M21" s="83"/>
    </row>
    <row r="22" spans="2:13">
      <c r="B22" s="50" t="s">
        <v>21</v>
      </c>
      <c r="E22" s="7"/>
      <c r="F22" s="31"/>
      <c r="G22" s="7"/>
      <c r="H22" s="9"/>
      <c r="I22" s="9"/>
      <c r="J22" s="12">
        <f>SUM(E22-(F22*E22))</f>
        <v>0</v>
      </c>
      <c r="K22" s="12">
        <f>SUM(J22+G22+I22)</f>
        <v>0</v>
      </c>
      <c r="L22" s="13">
        <v>200</v>
      </c>
      <c r="M22" s="86">
        <f>SUM(J22+I22)*L22</f>
        <v>0</v>
      </c>
    </row>
    <row r="23" spans="2:13">
      <c r="B23" s="51" t="s">
        <v>30</v>
      </c>
      <c r="C23" s="22"/>
      <c r="D23" s="22"/>
      <c r="E23" s="23"/>
      <c r="F23" s="23"/>
      <c r="G23" s="23"/>
      <c r="H23" s="24"/>
      <c r="I23" s="24"/>
      <c r="J23" s="24"/>
      <c r="K23" s="24"/>
      <c r="L23" s="25"/>
      <c r="M23" s="87"/>
    </row>
    <row r="24" spans="2:13">
      <c r="B24" s="50" t="s">
        <v>21</v>
      </c>
      <c r="E24" s="7"/>
      <c r="F24" s="31"/>
      <c r="G24" s="7"/>
      <c r="H24" s="9"/>
      <c r="I24" s="9"/>
      <c r="J24" s="12">
        <f>SUM(E24-(F24*E24))</f>
        <v>0</v>
      </c>
      <c r="K24" s="12">
        <f t="shared" ref="K24" si="3">SUM(J24+G24+I24)</f>
        <v>0</v>
      </c>
      <c r="L24" s="13">
        <v>30</v>
      </c>
      <c r="M24" s="81">
        <f>SUM(J24+I24)*L24</f>
        <v>0</v>
      </c>
    </row>
    <row r="25" spans="2:13">
      <c r="B25" s="51" t="s">
        <v>31</v>
      </c>
      <c r="C25" s="22"/>
      <c r="D25" s="22"/>
      <c r="E25" s="23"/>
      <c r="F25" s="23"/>
      <c r="G25" s="23"/>
      <c r="H25" s="24"/>
      <c r="I25" s="24"/>
      <c r="J25" s="24"/>
      <c r="K25" s="24"/>
      <c r="L25" s="25"/>
      <c r="M25" s="87"/>
    </row>
    <row r="26" spans="2:13" ht="15.75" thickBot="1">
      <c r="B26" s="50" t="s">
        <v>21</v>
      </c>
      <c r="E26" s="7"/>
      <c r="F26" s="31"/>
      <c r="G26" s="7"/>
      <c r="H26" s="9"/>
      <c r="I26" s="9"/>
      <c r="J26" s="12">
        <f>SUM(E26-(F26*E26))</f>
        <v>0</v>
      </c>
      <c r="K26" s="12">
        <f>SUM(J26+G26+I26)</f>
        <v>0</v>
      </c>
      <c r="L26" s="13">
        <v>150</v>
      </c>
      <c r="M26" s="81">
        <f>SUM(J26+I26)*L26</f>
        <v>0</v>
      </c>
    </row>
    <row r="27" spans="2:13" ht="15.75" thickBot="1">
      <c r="B27" s="53" t="s">
        <v>32</v>
      </c>
      <c r="C27" s="5"/>
      <c r="D27" s="5"/>
      <c r="E27" s="6"/>
      <c r="F27" s="6"/>
      <c r="G27" s="6"/>
      <c r="H27" s="8"/>
      <c r="I27" s="8"/>
      <c r="J27" s="8"/>
      <c r="K27" s="8"/>
      <c r="L27" s="36">
        <f>SUM(L28,L33,L40,L42,L44,L46)</f>
        <v>587</v>
      </c>
      <c r="M27" s="80"/>
    </row>
    <row r="28" spans="2:13">
      <c r="B28" s="51" t="s">
        <v>33</v>
      </c>
      <c r="C28" s="22"/>
      <c r="D28" s="22"/>
      <c r="E28" s="23"/>
      <c r="F28" s="23"/>
      <c r="G28" s="23"/>
      <c r="H28" s="24"/>
      <c r="I28" s="24"/>
      <c r="J28" s="24"/>
      <c r="K28" s="24"/>
      <c r="L28" s="25">
        <f>SUM(L32:L32,L30)</f>
        <v>240</v>
      </c>
      <c r="M28" s="87"/>
    </row>
    <row r="29" spans="2:13">
      <c r="B29" s="52" t="s">
        <v>34</v>
      </c>
      <c r="C29" s="10"/>
      <c r="D29" s="10"/>
      <c r="E29" s="11"/>
      <c r="F29" s="11"/>
      <c r="G29" s="11"/>
      <c r="H29" s="12"/>
      <c r="I29" s="12"/>
      <c r="J29" s="12"/>
      <c r="K29" s="12"/>
      <c r="L29" s="13">
        <f>SUM(L30:L30)</f>
        <v>200</v>
      </c>
      <c r="M29" s="81"/>
    </row>
    <row r="30" spans="2:13">
      <c r="B30" s="50" t="s">
        <v>21</v>
      </c>
      <c r="E30" s="7"/>
      <c r="F30" s="31"/>
      <c r="G30" s="7"/>
      <c r="H30" s="9"/>
      <c r="I30" s="9"/>
      <c r="J30" s="12">
        <f>SUM(E30-(F30*E30))</f>
        <v>0</v>
      </c>
      <c r="K30" s="12">
        <f t="shared" ref="K30:K43" si="4">SUM(J30+G30+I30)</f>
        <v>0</v>
      </c>
      <c r="L30" s="13">
        <v>200</v>
      </c>
      <c r="M30" s="81">
        <f>SUM(J30+I30)*L30</f>
        <v>0</v>
      </c>
    </row>
    <row r="31" spans="2:13">
      <c r="B31" s="51" t="s">
        <v>35</v>
      </c>
      <c r="C31" s="22"/>
      <c r="D31" s="22"/>
      <c r="E31" s="23"/>
      <c r="F31" s="23"/>
      <c r="G31" s="23"/>
      <c r="H31" s="24"/>
      <c r="I31" s="24"/>
      <c r="J31" s="24"/>
      <c r="K31" s="24"/>
      <c r="L31" s="25">
        <f>SUM(L32:L32)</f>
        <v>40</v>
      </c>
      <c r="M31" s="87"/>
    </row>
    <row r="32" spans="2:13">
      <c r="B32" s="50" t="s">
        <v>21</v>
      </c>
      <c r="E32" s="7"/>
      <c r="F32" s="31"/>
      <c r="G32" s="7"/>
      <c r="H32" s="9"/>
      <c r="I32" s="9"/>
      <c r="J32" s="12">
        <f>SUM(E32-(F32*E32))</f>
        <v>0</v>
      </c>
      <c r="K32" s="12">
        <f t="shared" si="4"/>
        <v>0</v>
      </c>
      <c r="L32" s="13">
        <v>40</v>
      </c>
      <c r="M32" s="81">
        <f>SUM(J32+I32)*L32</f>
        <v>0</v>
      </c>
    </row>
    <row r="33" spans="2:13">
      <c r="B33" s="51" t="s">
        <v>36</v>
      </c>
      <c r="C33" s="22"/>
      <c r="D33" s="22"/>
      <c r="E33" s="23"/>
      <c r="F33" s="23"/>
      <c r="G33" s="23"/>
      <c r="H33" s="24"/>
      <c r="I33" s="24"/>
      <c r="J33" s="24"/>
      <c r="K33" s="24"/>
      <c r="L33" s="25">
        <f>SUM(L34,L36,L38,)</f>
        <v>17</v>
      </c>
      <c r="M33" s="87"/>
    </row>
    <row r="34" spans="2:13">
      <c r="B34" s="52" t="s">
        <v>37</v>
      </c>
      <c r="C34" s="10"/>
      <c r="D34" s="10"/>
      <c r="E34" s="11"/>
      <c r="F34" s="11"/>
      <c r="G34" s="11"/>
      <c r="H34" s="12"/>
      <c r="I34" s="12"/>
      <c r="J34" s="12"/>
      <c r="K34" s="12"/>
      <c r="L34" s="13">
        <v>2</v>
      </c>
      <c r="M34" s="81"/>
    </row>
    <row r="35" spans="2:13">
      <c r="B35" s="77" t="s">
        <v>21</v>
      </c>
      <c r="C35" s="76"/>
      <c r="D35" s="76"/>
      <c r="E35" s="71"/>
      <c r="F35" s="72"/>
      <c r="G35" s="71"/>
      <c r="H35" s="78"/>
      <c r="I35" s="26"/>
      <c r="J35" s="26">
        <f>SUM(E35-(F35*E35))</f>
        <v>0</v>
      </c>
      <c r="K35" s="26">
        <f>SUM(J35+G35+I35)</f>
        <v>0</v>
      </c>
      <c r="L35" s="75">
        <v>2</v>
      </c>
      <c r="M35" s="93">
        <f>SUM(J35*L35)</f>
        <v>0</v>
      </c>
    </row>
    <row r="36" spans="2:13">
      <c r="B36" s="52" t="s">
        <v>38</v>
      </c>
      <c r="C36" s="10"/>
      <c r="D36" s="10"/>
      <c r="E36" s="11"/>
      <c r="F36" s="11"/>
      <c r="G36" s="11"/>
      <c r="H36" s="12"/>
      <c r="I36" s="12"/>
      <c r="J36" s="12"/>
      <c r="K36" s="12"/>
      <c r="L36" s="13">
        <f>SUM(L37:L37)</f>
        <v>10</v>
      </c>
      <c r="M36" s="81"/>
    </row>
    <row r="37" spans="2:13">
      <c r="B37" s="77" t="s">
        <v>21</v>
      </c>
      <c r="C37" s="76"/>
      <c r="D37" s="76"/>
      <c r="E37" s="71"/>
      <c r="F37" s="72"/>
      <c r="G37" s="71"/>
      <c r="H37" s="78"/>
      <c r="I37" s="26"/>
      <c r="J37" s="26">
        <f>SUM(E37-(F37*E37))</f>
        <v>0</v>
      </c>
      <c r="K37" s="26">
        <f t="shared" si="4"/>
        <v>0</v>
      </c>
      <c r="L37" s="75">
        <v>10</v>
      </c>
      <c r="M37" s="93">
        <f>SUM(J37*L37)</f>
        <v>0</v>
      </c>
    </row>
    <row r="38" spans="2:13">
      <c r="B38" s="52" t="s">
        <v>39</v>
      </c>
      <c r="C38" s="10"/>
      <c r="D38" s="10"/>
      <c r="E38" s="11"/>
      <c r="F38" s="11"/>
      <c r="G38" s="11"/>
      <c r="H38" s="12"/>
      <c r="I38" s="12"/>
      <c r="J38" s="12"/>
      <c r="K38" s="12"/>
      <c r="L38" s="13">
        <f>SUM(L39:L39)</f>
        <v>5</v>
      </c>
      <c r="M38" s="81"/>
    </row>
    <row r="39" spans="2:13">
      <c r="B39" s="50" t="s">
        <v>21</v>
      </c>
      <c r="E39" s="7"/>
      <c r="F39" s="31"/>
      <c r="G39" s="7"/>
      <c r="H39" s="9"/>
      <c r="I39" s="12"/>
      <c r="J39" s="12">
        <f>SUM(E39-(F39*E39))</f>
        <v>0</v>
      </c>
      <c r="K39" s="12">
        <f>SUM(J39+G39+I39)</f>
        <v>0</v>
      </c>
      <c r="L39" s="13">
        <v>5</v>
      </c>
      <c r="M39" s="81">
        <f>SUM(J39*L39)</f>
        <v>0</v>
      </c>
    </row>
    <row r="40" spans="2:13">
      <c r="B40" s="51" t="s">
        <v>40</v>
      </c>
      <c r="C40" s="22"/>
      <c r="D40" s="22"/>
      <c r="E40" s="23"/>
      <c r="F40" s="23"/>
      <c r="G40" s="23"/>
      <c r="H40" s="24"/>
      <c r="I40" s="24"/>
      <c r="J40" s="24"/>
      <c r="K40" s="24"/>
      <c r="L40" s="25">
        <f>SUM(L41:L41)</f>
        <v>10</v>
      </c>
      <c r="M40" s="87"/>
    </row>
    <row r="41" spans="2:13">
      <c r="B41" s="50" t="s">
        <v>21</v>
      </c>
      <c r="E41" s="7"/>
      <c r="F41" s="31"/>
      <c r="G41" s="7"/>
      <c r="H41" s="9"/>
      <c r="I41" s="12"/>
      <c r="J41" s="12">
        <f>SUM(E41-(F41*E41))</f>
        <v>0</v>
      </c>
      <c r="K41" s="12">
        <f t="shared" si="4"/>
        <v>0</v>
      </c>
      <c r="L41" s="13">
        <v>10</v>
      </c>
      <c r="M41" s="81">
        <f>SUM(J41*L41)</f>
        <v>0</v>
      </c>
    </row>
    <row r="42" spans="2:13">
      <c r="B42" s="51" t="s">
        <v>41</v>
      </c>
      <c r="C42" s="22"/>
      <c r="D42" s="22"/>
      <c r="E42" s="23"/>
      <c r="F42" s="23"/>
      <c r="G42" s="23"/>
      <c r="H42" s="24"/>
      <c r="I42" s="24"/>
      <c r="J42" s="24"/>
      <c r="K42" s="24"/>
      <c r="L42" s="25">
        <f>SUM(L43:L43)</f>
        <v>300</v>
      </c>
      <c r="M42" s="87"/>
    </row>
    <row r="43" spans="2:13">
      <c r="B43" s="50" t="s">
        <v>21</v>
      </c>
      <c r="E43" s="7"/>
      <c r="F43" s="31"/>
      <c r="G43" s="7"/>
      <c r="H43" s="9"/>
      <c r="I43" s="12"/>
      <c r="J43" s="12">
        <f>SUM(E43-(F43*E43))</f>
        <v>0</v>
      </c>
      <c r="K43" s="12">
        <f t="shared" si="4"/>
        <v>0</v>
      </c>
      <c r="L43" s="13">
        <v>300</v>
      </c>
      <c r="M43" s="81">
        <f>SUM(J43*L43)</f>
        <v>0</v>
      </c>
    </row>
    <row r="44" spans="2:13">
      <c r="B44" s="51" t="s">
        <v>42</v>
      </c>
      <c r="C44" s="22"/>
      <c r="D44" s="35"/>
      <c r="E44" s="23"/>
      <c r="F44" s="23"/>
      <c r="G44" s="23"/>
      <c r="H44" s="24"/>
      <c r="I44" s="24"/>
      <c r="J44" s="24"/>
      <c r="K44" s="24"/>
      <c r="L44" s="25">
        <f>SUM(L45)</f>
        <v>10</v>
      </c>
      <c r="M44" s="87"/>
    </row>
    <row r="45" spans="2:13">
      <c r="B45" s="50" t="s">
        <v>21</v>
      </c>
      <c r="E45" s="7"/>
      <c r="F45" s="31"/>
      <c r="G45" s="7"/>
      <c r="H45" s="9"/>
      <c r="I45" s="12"/>
      <c r="J45" s="12">
        <f>SUM(E45-(F45*E45))</f>
        <v>0</v>
      </c>
      <c r="K45" s="12">
        <f>SUM(J45+G45+I45)</f>
        <v>0</v>
      </c>
      <c r="L45" s="13">
        <v>10</v>
      </c>
      <c r="M45" s="81">
        <f>SUM(J45*L45)</f>
        <v>0</v>
      </c>
    </row>
    <row r="46" spans="2:13">
      <c r="B46" s="51" t="s">
        <v>43</v>
      </c>
      <c r="C46" s="22"/>
      <c r="D46" s="35"/>
      <c r="E46" s="23"/>
      <c r="F46" s="23"/>
      <c r="G46" s="23"/>
      <c r="H46" s="24"/>
      <c r="I46" s="24"/>
      <c r="J46" s="24"/>
      <c r="K46" s="24"/>
      <c r="L46" s="25">
        <f>SUM(L47)</f>
        <v>10</v>
      </c>
      <c r="M46" s="84"/>
    </row>
    <row r="47" spans="2:13" ht="15.75" thickBot="1">
      <c r="B47" s="50" t="s">
        <v>21</v>
      </c>
      <c r="E47" s="7"/>
      <c r="F47" s="31"/>
      <c r="G47" s="7"/>
      <c r="H47" s="9"/>
      <c r="I47" s="12"/>
      <c r="J47" s="12">
        <f>SUM(E47-(F47*E47))</f>
        <v>0</v>
      </c>
      <c r="K47" s="12">
        <f>SUM(J47+G47+I47)</f>
        <v>0</v>
      </c>
      <c r="L47" s="13">
        <v>10</v>
      </c>
      <c r="M47" s="81">
        <f>SUM(J47*L47)</f>
        <v>0</v>
      </c>
    </row>
    <row r="48" spans="2:13" ht="15.75" thickBot="1">
      <c r="B48" s="53" t="s">
        <v>44</v>
      </c>
      <c r="C48" s="5"/>
      <c r="D48" s="5"/>
      <c r="E48" s="6"/>
      <c r="F48" s="6"/>
      <c r="G48" s="6"/>
      <c r="H48" s="8"/>
      <c r="I48" s="8"/>
      <c r="J48" s="8"/>
      <c r="K48" s="8"/>
      <c r="L48" s="36">
        <f>SUM(L49+L51+L53+L55+L57+L59+L61)</f>
        <v>1570</v>
      </c>
      <c r="M48" s="80"/>
    </row>
    <row r="49" spans="1:90">
      <c r="B49" s="54" t="s">
        <v>45</v>
      </c>
      <c r="C49" s="18"/>
      <c r="D49" s="18"/>
      <c r="E49" s="19"/>
      <c r="F49" s="19"/>
      <c r="G49" s="19"/>
      <c r="H49" s="20"/>
      <c r="I49" s="20"/>
      <c r="J49" s="20"/>
      <c r="K49" s="20"/>
      <c r="L49" s="21">
        <f>SUM(L50:L50)</f>
        <v>80</v>
      </c>
      <c r="M49" s="88"/>
    </row>
    <row r="50" spans="1:90">
      <c r="B50" s="55" t="s">
        <v>21</v>
      </c>
      <c r="E50" s="7"/>
      <c r="F50" s="31"/>
      <c r="G50" s="7"/>
      <c r="H50" s="9"/>
      <c r="I50" s="12"/>
      <c r="J50" s="12">
        <f>SUM(E50-(F50*E50))</f>
        <v>0</v>
      </c>
      <c r="K50" s="12">
        <f t="shared" ref="K50:K60" si="5">SUM(J50+G50+I50)</f>
        <v>0</v>
      </c>
      <c r="L50" s="13">
        <v>80</v>
      </c>
      <c r="M50" s="81">
        <f>SUM(J50*L50)</f>
        <v>0</v>
      </c>
    </row>
    <row r="51" spans="1:90">
      <c r="B51" s="51" t="s">
        <v>46</v>
      </c>
      <c r="C51" s="22"/>
      <c r="D51" s="22"/>
      <c r="E51" s="23"/>
      <c r="F51" s="23"/>
      <c r="G51" s="23"/>
      <c r="H51" s="24"/>
      <c r="I51" s="24"/>
      <c r="J51" s="24"/>
      <c r="K51" s="24"/>
      <c r="L51" s="25">
        <f>SUM(L52:L52)</f>
        <v>500</v>
      </c>
      <c r="M51" s="87"/>
    </row>
    <row r="52" spans="1:90">
      <c r="B52" s="50" t="s">
        <v>21</v>
      </c>
      <c r="E52" s="7"/>
      <c r="F52" s="31"/>
      <c r="G52" s="7"/>
      <c r="H52" s="9"/>
      <c r="I52" s="12"/>
      <c r="J52" s="12">
        <f>SUM(E52-(F52*E52))</f>
        <v>0</v>
      </c>
      <c r="K52" s="40">
        <f t="shared" si="5"/>
        <v>0</v>
      </c>
      <c r="L52" s="39">
        <v>500</v>
      </c>
      <c r="M52" s="81">
        <f>SUM(J52*L52)</f>
        <v>0</v>
      </c>
    </row>
    <row r="53" spans="1:90">
      <c r="B53" s="51" t="s">
        <v>47</v>
      </c>
      <c r="C53" s="22"/>
      <c r="D53" s="22"/>
      <c r="E53" s="23"/>
      <c r="F53" s="23"/>
      <c r="G53" s="23"/>
      <c r="H53" s="24"/>
      <c r="I53" s="24"/>
      <c r="J53" s="24"/>
      <c r="K53" s="41"/>
      <c r="L53" s="38">
        <f>SUM(L54:L54)</f>
        <v>100</v>
      </c>
      <c r="M53" s="87"/>
    </row>
    <row r="54" spans="1:90">
      <c r="B54" s="50" t="s">
        <v>21</v>
      </c>
      <c r="E54" s="7"/>
      <c r="F54" s="31"/>
      <c r="G54" s="7"/>
      <c r="H54" s="9"/>
      <c r="I54" s="12"/>
      <c r="J54" s="12">
        <f>SUM(E54-(F54*E54))</f>
        <v>0</v>
      </c>
      <c r="K54" s="40">
        <f t="shared" si="5"/>
        <v>0</v>
      </c>
      <c r="L54" s="39">
        <v>100</v>
      </c>
      <c r="M54" s="81">
        <f>SUM(J54*L54)</f>
        <v>0</v>
      </c>
    </row>
    <row r="55" spans="1:90">
      <c r="B55" s="51" t="s">
        <v>48</v>
      </c>
      <c r="C55" s="22"/>
      <c r="D55" s="22"/>
      <c r="E55" s="23"/>
      <c r="F55" s="23"/>
      <c r="G55" s="23"/>
      <c r="H55" s="24"/>
      <c r="I55" s="24"/>
      <c r="J55" s="24"/>
      <c r="K55" s="41"/>
      <c r="L55" s="38">
        <f>SUM(L56:L56)</f>
        <v>250</v>
      </c>
      <c r="M55" s="84"/>
    </row>
    <row r="56" spans="1:90">
      <c r="B56" s="50" t="s">
        <v>21</v>
      </c>
      <c r="E56" s="7"/>
      <c r="F56" s="31"/>
      <c r="G56" s="7"/>
      <c r="H56" s="9"/>
      <c r="I56" s="12"/>
      <c r="J56" s="12">
        <f>SUM(E56-(F56*E56))</f>
        <v>0</v>
      </c>
      <c r="K56" s="40">
        <f t="shared" si="5"/>
        <v>0</v>
      </c>
      <c r="L56" s="39">
        <v>250</v>
      </c>
      <c r="M56" s="81">
        <f>SUM(J56*L56)</f>
        <v>0</v>
      </c>
    </row>
    <row r="57" spans="1:90">
      <c r="B57" s="51" t="s">
        <v>49</v>
      </c>
      <c r="C57" s="22"/>
      <c r="D57" s="22"/>
      <c r="E57" s="23"/>
      <c r="F57" s="23"/>
      <c r="G57" s="23"/>
      <c r="H57" s="24"/>
      <c r="I57" s="24"/>
      <c r="J57" s="24"/>
      <c r="K57" s="41"/>
      <c r="L57" s="38">
        <f>SUM(L58:L58)</f>
        <v>40</v>
      </c>
      <c r="M57" s="87"/>
    </row>
    <row r="58" spans="1:90" s="3" customFormat="1">
      <c r="A58" s="43"/>
      <c r="B58" s="77" t="s">
        <v>21</v>
      </c>
      <c r="C58" s="90"/>
      <c r="D58" s="91"/>
      <c r="E58" s="71"/>
      <c r="F58" s="72"/>
      <c r="G58" s="73"/>
      <c r="H58" s="9"/>
      <c r="I58" s="74"/>
      <c r="J58" s="12">
        <f>SUM(E58-(F58*E58))</f>
        <v>0</v>
      </c>
      <c r="K58" s="40">
        <f t="shared" si="5"/>
        <v>0</v>
      </c>
      <c r="L58" s="70">
        <v>40</v>
      </c>
      <c r="M58" s="81">
        <f>SUM(J58*L58)</f>
        <v>0</v>
      </c>
    </row>
    <row r="59" spans="1:90">
      <c r="B59" s="52" t="s">
        <v>50</v>
      </c>
      <c r="C59" s="10"/>
      <c r="D59" s="10"/>
      <c r="E59" s="11"/>
      <c r="F59" s="11"/>
      <c r="G59" s="11"/>
      <c r="H59" s="24"/>
      <c r="I59" s="12"/>
      <c r="J59" s="24"/>
      <c r="K59" s="41"/>
      <c r="L59" s="39">
        <f>SUM(L60:L60)</f>
        <v>100</v>
      </c>
      <c r="M59" s="84"/>
    </row>
    <row r="60" spans="1:90">
      <c r="B60" s="77" t="s">
        <v>21</v>
      </c>
      <c r="C60" s="76"/>
      <c r="D60" s="92"/>
      <c r="E60" s="71"/>
      <c r="F60" s="72"/>
      <c r="G60" s="71"/>
      <c r="H60" s="9"/>
      <c r="I60" s="26"/>
      <c r="J60" s="12">
        <f>SUM(E60-(F60*E60))</f>
        <v>0</v>
      </c>
      <c r="K60" s="40">
        <f t="shared" si="5"/>
        <v>0</v>
      </c>
      <c r="L60" s="70">
        <v>100</v>
      </c>
      <c r="M60" s="81">
        <f>SUM(J60*L60)</f>
        <v>0</v>
      </c>
    </row>
    <row r="61" spans="1:90" s="37" customFormat="1">
      <c r="A61" s="44"/>
      <c r="B61" s="52" t="s">
        <v>51</v>
      </c>
      <c r="C61" s="10"/>
      <c r="D61" s="10"/>
      <c r="E61" s="11"/>
      <c r="F61" s="11"/>
      <c r="G61" s="11"/>
      <c r="H61" s="24"/>
      <c r="I61" s="12"/>
      <c r="J61" s="24"/>
      <c r="K61" s="41"/>
      <c r="L61" s="39">
        <f>SUM(L62:L62)</f>
        <v>500</v>
      </c>
      <c r="M61" s="84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</row>
    <row r="62" spans="1:90" s="37" customFormat="1" ht="15.75" thickBot="1">
      <c r="A62" s="42"/>
      <c r="B62" s="50" t="s">
        <v>21</v>
      </c>
      <c r="C62"/>
      <c r="D62"/>
      <c r="E62" s="7"/>
      <c r="F62" s="31"/>
      <c r="G62" s="7"/>
      <c r="H62" s="9"/>
      <c r="I62" s="9"/>
      <c r="J62" s="12">
        <f>SUM(E62-(F62*E62))</f>
        <v>0</v>
      </c>
      <c r="K62" s="40">
        <f>SUM(J62+G62+I62)</f>
        <v>0</v>
      </c>
      <c r="L62" s="39">
        <v>500</v>
      </c>
      <c r="M62" s="81">
        <f>SUM(J62+I62)*L62</f>
        <v>0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</row>
    <row r="63" spans="1:90" s="37" customFormat="1" ht="15" customHeight="1" thickBot="1">
      <c r="A63" s="42"/>
      <c r="B63" s="59"/>
      <c r="C63" s="60"/>
      <c r="D63" s="60"/>
      <c r="E63" s="61"/>
      <c r="F63" s="61"/>
      <c r="G63" s="61"/>
      <c r="H63" s="61"/>
      <c r="I63" s="61"/>
      <c r="J63" s="61"/>
      <c r="K63" s="61"/>
      <c r="L63" s="62" t="s">
        <v>52</v>
      </c>
      <c r="M63" s="89">
        <f>SUM(M11:M62)</f>
        <v>0</v>
      </c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</row>
    <row r="64" spans="1:90">
      <c r="B64" t="s">
        <v>53</v>
      </c>
      <c r="L64" s="16"/>
      <c r="M64" s="17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90">
      <c r="B65" t="s">
        <v>54</v>
      </c>
    </row>
    <row r="66" spans="1:90">
      <c r="B66" t="s">
        <v>55</v>
      </c>
    </row>
    <row r="67" spans="1:90">
      <c r="B67" t="s">
        <v>56</v>
      </c>
      <c r="N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</row>
    <row r="68" spans="1:90">
      <c r="A68" s="45"/>
      <c r="B68" s="2" t="s">
        <v>57</v>
      </c>
    </row>
    <row r="69" spans="1:90">
      <c r="B69" t="s">
        <v>58</v>
      </c>
    </row>
    <row r="71" spans="1:90" s="3" customFormat="1" hidden="1">
      <c r="A71" s="43"/>
      <c r="E71" s="4"/>
      <c r="F71" s="4"/>
      <c r="G71" s="4"/>
      <c r="H71" s="4"/>
      <c r="I71" s="4"/>
      <c r="J71" s="4"/>
      <c r="K71" s="4"/>
      <c r="L71" s="4"/>
      <c r="M71" s="4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</row>
    <row r="79" spans="1:90" hidden="1">
      <c r="E79"/>
      <c r="F79"/>
      <c r="G79"/>
      <c r="H79"/>
      <c r="I79"/>
      <c r="J79"/>
      <c r="K79"/>
      <c r="L79"/>
      <c r="M79"/>
    </row>
    <row r="81" spans="5:13" hidden="1">
      <c r="E81"/>
      <c r="F81"/>
      <c r="G81"/>
      <c r="H81"/>
      <c r="I81"/>
      <c r="J81"/>
      <c r="K81"/>
      <c r="L81"/>
      <c r="M81"/>
    </row>
  </sheetData>
  <mergeCells count="7">
    <mergeCell ref="C8:E8"/>
    <mergeCell ref="C7:E7"/>
    <mergeCell ref="B2:M2"/>
    <mergeCell ref="B3:M3"/>
    <mergeCell ref="C6:E6"/>
    <mergeCell ref="C5:E5"/>
    <mergeCell ref="C4:E4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6" ma:contentTypeDescription="Een nieuw document maken." ma:contentTypeScope="" ma:versionID="140254658b1eaa11aad41d99be283f7b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952ba593066e89b2df400521c1aed1e2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c787a-7046-42a0-954b-325867d18381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fbf30-322b-40ed-bd2b-2342a9dc1d58" xsi:nil="true"/>
    <lcf76f155ced4ddcb4097134ff3c332f xmlns="8641d731-8d82-4025-94ac-f81355cd715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49C964-C7D0-43CE-B304-5DAAE8BE2E75}"/>
</file>

<file path=customXml/itemProps2.xml><?xml version="1.0" encoding="utf-8"?>
<ds:datastoreItem xmlns:ds="http://schemas.openxmlformats.org/officeDocument/2006/customXml" ds:itemID="{BAE7D260-E47E-44DF-8015-401D1AC9F00B}"/>
</file>

<file path=customXml/itemProps3.xml><?xml version="1.0" encoding="utf-8"?>
<ds:datastoreItem xmlns:ds="http://schemas.openxmlformats.org/officeDocument/2006/customXml" ds:itemID="{36FCBCA7-4CCB-4B4A-BB24-DED51331C5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C Concept prijzenblad v29-03-2023.xlsx</dc:title>
  <dc:subject/>
  <dc:creator>Matthijs den Boef</dc:creator>
  <cp:keywords/>
  <dc:description/>
  <cp:lastModifiedBy/>
  <cp:revision/>
  <dcterms:created xsi:type="dcterms:W3CDTF">2021-09-09T11:11:40Z</dcterms:created>
  <dcterms:modified xsi:type="dcterms:W3CDTF">2026-10-27T13:09:09Z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0x0101002F387A182EA97443B90A2BDFFA16B9B8</vt:lpwstr>
  </property>
  <property fmtid="{D5CDD505-2E9C-101B-9397-08002B2CF9AE}" pid="3" name="Thema">
    <vt:lpwstr/>
  </property>
  <property fmtid="{D5CDD505-2E9C-101B-9397-08002B2CF9AE}" pid="4" name="qnh_Documenttype">
    <vt:lpwstr>11;#Kennisgeving|61a30ce1-0472-4d38-aeee-0412fe5c2cc1</vt:lpwstr>
  </property>
  <property fmtid="{D5CDD505-2E9C-101B-9397-08002B2CF9AE}" pid="5" name="qnh_Project fase">
    <vt:lpwstr/>
  </property>
  <property fmtid="{D5CDD505-2E9C-101B-9397-08002B2CF9AE}" pid="6" name="MSIP_Label_36385424-4abe-4cf8-8898-c76487689253_Enabled">
    <vt:lpwstr>true</vt:lpwstr>
  </property>
  <property fmtid="{D5CDD505-2E9C-101B-9397-08002B2CF9AE}" pid="7" name="MSIP_Label_36385424-4abe-4cf8-8898-c76487689253_SetDate">
    <vt:lpwstr>2021-09-14T06:37:56Z</vt:lpwstr>
  </property>
  <property fmtid="{D5CDD505-2E9C-101B-9397-08002B2CF9AE}" pid="8" name="MSIP_Label_36385424-4abe-4cf8-8898-c76487689253_Method">
    <vt:lpwstr>Privileged</vt:lpwstr>
  </property>
  <property fmtid="{D5CDD505-2E9C-101B-9397-08002B2CF9AE}" pid="9" name="MSIP_Label_36385424-4abe-4cf8-8898-c76487689253_Name">
    <vt:lpwstr>Bedrijfsvertrouwelijk</vt:lpwstr>
  </property>
  <property fmtid="{D5CDD505-2E9C-101B-9397-08002B2CF9AE}" pid="10" name="MSIP_Label_36385424-4abe-4cf8-8898-c76487689253_SiteId">
    <vt:lpwstr>d9cef3d2-0eb3-4504-b431-80c617bfc930</vt:lpwstr>
  </property>
  <property fmtid="{D5CDD505-2E9C-101B-9397-08002B2CF9AE}" pid="11" name="MSIP_Label_36385424-4abe-4cf8-8898-c76487689253_ActionId">
    <vt:lpwstr>79c05ee6-9592-4adc-bccf-649c10d0edc5</vt:lpwstr>
  </property>
  <property fmtid="{D5CDD505-2E9C-101B-9397-08002B2CF9AE}" pid="12" name="MSIP_Label_36385424-4abe-4cf8-8898-c76487689253_ContentBits">
    <vt:lpwstr>0</vt:lpwstr>
  </property>
</Properties>
</file>