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oppaconsultancy.sharepoint.com/sites/KCJunioren/Gedeelde documenten/Aanbestedingen KC/ITA - EOA ICT-beheer/03. Offerteaanvraag/Def/"/>
    </mc:Choice>
  </mc:AlternateContent>
  <xr:revisionPtr revIDLastSave="85" documentId="13_ncr:1_{A217C2CF-2C45-D540-B271-59C02EA0EF8D}" xr6:coauthVersionLast="47" xr6:coauthVersionMax="47" xr10:uidLastSave="{E066519B-836E-4AE6-AD2B-D68AE37F2D15}"/>
  <bookViews>
    <workbookView xWindow="-108" yWindow="-108" windowWidth="23256" windowHeight="12456" xr2:uid="{00000000-000D-0000-FFFF-FFFF00000000}"/>
  </bookViews>
  <sheets>
    <sheet name="Prijsinvulformulie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8" i="1" l="1"/>
  <c r="I47" i="1"/>
  <c r="I25" i="1"/>
  <c r="I61" i="1"/>
  <c r="I60" i="1"/>
  <c r="I59" i="1"/>
  <c r="I58" i="1"/>
  <c r="I57" i="1"/>
  <c r="I56" i="1"/>
  <c r="I55" i="1"/>
  <c r="I49" i="1"/>
  <c r="I46" i="1"/>
  <c r="I40" i="1"/>
  <c r="I39" i="1"/>
  <c r="I38" i="1"/>
  <c r="I37" i="1"/>
  <c r="I36" i="1"/>
  <c r="I35" i="1"/>
  <c r="I34" i="1"/>
  <c r="I33" i="1"/>
  <c r="I32" i="1"/>
  <c r="I31" i="1"/>
  <c r="I24" i="1"/>
  <c r="I23" i="1"/>
  <c r="I22" i="1"/>
  <c r="I21" i="1"/>
  <c r="I26" i="1" l="1"/>
  <c r="I62" i="1"/>
  <c r="I80" i="1" s="1"/>
  <c r="I41" i="1"/>
  <c r="I78" i="1" s="1"/>
  <c r="I50" i="1"/>
  <c r="I79" i="1" s="1"/>
  <c r="I77" i="1" l="1"/>
  <c r="I82" i="1" s="1"/>
  <c r="F5" i="1" s="1"/>
  <c r="D7" i="1"/>
  <c r="G7" i="1" s="1"/>
</calcChain>
</file>

<file path=xl/sharedStrings.xml><?xml version="1.0" encoding="utf-8"?>
<sst xmlns="http://schemas.openxmlformats.org/spreadsheetml/2006/main" count="253" uniqueCount="176">
  <si>
    <t>TOTALE INSCHRIJFPRIJS G1
exclusief btw</t>
  </si>
  <si>
    <t>01  /  LEESWIJZER</t>
  </si>
  <si>
    <t>GEEL  •  invullen door inschrijver</t>
  </si>
  <si>
    <t>02  /  KERNGETALLEN HUIDIGE SITUATIE  •  ter referentie</t>
  </si>
  <si>
    <t>Gebruikers</t>
  </si>
  <si>
    <t>Werkplekken / devices</t>
  </si>
  <si>
    <t>Servers</t>
  </si>
  <si>
    <t>3 fysiek + 25 virtueel</t>
  </si>
  <si>
    <t>OS werkplekken</t>
  </si>
  <si>
    <t>Netwerk</t>
  </si>
  <si>
    <t>2 firewalls • 30 switches • 92 accesspoints • 22 camera's</t>
  </si>
  <si>
    <t>Storage</t>
  </si>
  <si>
    <t>8 TB servers + 20 TB MSA</t>
  </si>
  <si>
    <t>Telefonie huidig</t>
  </si>
  <si>
    <t>90 vast + 60 DECT</t>
  </si>
  <si>
    <t>Telefonie verwacht</t>
  </si>
  <si>
    <t>min. ca. 30 DECT + 5 vast</t>
  </si>
  <si>
    <t>A  /  EENMALIGE TRANSITIE EN IMPLEMENTATIE</t>
  </si>
  <si>
    <t>Vaste projectprijzen voor de overgang naar de nieuwe beheerorganisatie. De transitieprijs omvat alle noodzakelijke werkzaamheden voor overdracht, inrichting, testen, documentatie, instructie en gecontroleerde livegang, tenzij hieronder expliciet afzonderlijk geprijsd.</t>
  </si>
  <si>
    <t>Nr.</t>
  </si>
  <si>
    <t>Prijscomponent</t>
  </si>
  <si>
    <t>Afbakening / relatie met PvE</t>
  </si>
  <si>
    <t>Rekeneenheid</t>
  </si>
  <si>
    <t>Aantal</t>
  </si>
  <si>
    <t>Aantal keer</t>
  </si>
  <si>
    <t>Prijs per eenheid
excl. btw</t>
  </si>
  <si>
    <t>Totaal
excl. btw</t>
  </si>
  <si>
    <t>Toelichting inschrijver</t>
  </si>
  <si>
    <t>A1</t>
  </si>
  <si>
    <t>Transitie en overname ICT-beheer</t>
  </si>
  <si>
    <t>Inventarisatie, due diligence, overdracht huidige leverancier, inrichting beheerprocessen, servicecatalogus, planning en regie. PvE 0.2 en 0.6–0.9; kwaliteitscriterium Transitie.</t>
  </si>
  <si>
    <t>Eenmalig</t>
  </si>
  <si>
    <t>A2</t>
  </si>
  <si>
    <t>Implementatie / optimalisatie digitale werkplek</t>
  </si>
  <si>
    <t>Overname en afgesproken inrichting van Microsoft 365, Intune/MDM, Entra ID/IAM, software-uitrol en digitale werkplek. Microsoftlicenties buiten G1.</t>
  </si>
  <si>
    <t>A3</t>
  </si>
  <si>
    <t>Overname serverpark, storage, LAN/WAN/wifi, Azure-beheercontext en migratie van bestandsopslag volgens de kengetallen. PvE 3 en 5.</t>
  </si>
  <si>
    <t>A4</t>
  </si>
  <si>
    <t>Initiële security- en back-upinrichting</t>
  </si>
  <si>
    <t>A5</t>
  </si>
  <si>
    <t>Livegang, instructie en stabilisatie ICT</t>
  </si>
  <si>
    <t>SUBTOTAAL A  •  transitie en implementatie</t>
  </si>
  <si>
    <t>Wordt berekend zodra alle tarieven zijn ingevuld.</t>
  </si>
  <si>
    <t>B  /  REGULIERE BEHEER- EN ONDERSTEUNINGSDIENSTEN</t>
  </si>
  <si>
    <t>Terugkerende dienstverlening wordt doorgerekend over 120 maanden. De opgegeven referentieaantallen zijn gelijk voor alle inschrijvers. Noodzakelijke tooling/licenties voor de eigen dienstverlening zijn inbegrepen, behalve de expliciet buiten G1 geplaatste doorbelastingen in onderdeel E.</t>
  </si>
  <si>
    <t>B1</t>
  </si>
  <si>
    <t>Servicemanagement en leveranciersregie</t>
  </si>
  <si>
    <t>SPOC, rapportages, governance, evaluaties, leverancierscoördinatie en proactieve advisering voor de volledige ICT-dienstverlening.</t>
  </si>
  <si>
    <t>Omgeving / maand</t>
  </si>
  <si>
    <t>B2</t>
  </si>
  <si>
    <t>Servicedesk en gebruikersondersteuning</t>
  </si>
  <si>
    <t>1e, 2e en 3e lijns ondersteuning voor 197 gebruikers, inclusief incident-, service request-, problem- en changemanagement binnen de overeengekomen serviceniveaus.</t>
  </si>
  <si>
    <t>Gebruiker / maand</t>
  </si>
  <si>
    <t>B3</t>
  </si>
  <si>
    <t>Beheer digitale werkplek</t>
  </si>
  <si>
    <t>Beheer van 124 werkplekken/devices, software-uitrol, patching, endpointbeheer en veilige toegang. Huidige OS-mix: 104 Windows 11 en 20 macOS.</t>
  </si>
  <si>
    <t>Werkplek / maand</t>
  </si>
  <si>
    <t>B4</t>
  </si>
  <si>
    <t>Microsoft 365, Intune en Entra ID-beheer</t>
  </si>
  <si>
    <t>Technisch/functioneel beheer van tenant, identity, autorisaties, provisioning, Intune en proactief licentiebeheer. Microsoftlicenties zelf staan buiten G1.</t>
  </si>
  <si>
    <t>B5</t>
  </si>
  <si>
    <t>Technisch beheer Azure-omgeving</t>
  </si>
  <si>
    <t>Beheer van de Azure-resources en workloads van ITA. Azure-verbruik wordt één-op-één zonder opslag doorbelast en staat buiten G1.</t>
  </si>
  <si>
    <t>B6</t>
  </si>
  <si>
    <t>Technisch beheer servers en storage</t>
  </si>
  <si>
    <t>Beheer van 3 fysieke en 25 virtuele servers plus circa 8 TB serverstorage en 20 TB MSA; lifecycle, updates, monitoring en operationeel beheer.</t>
  </si>
  <si>
    <t>B7</t>
  </si>
  <si>
    <t>Beheer LAN, WAN en wifi</t>
  </si>
  <si>
    <t>Beheer van de huidige netwerkbaseline: 2 firewalls, 30 switches, 92 accesspoints en connectiviteit/patching voor 22 camera's.</t>
  </si>
  <si>
    <t>B8</t>
  </si>
  <si>
    <t>Back-up en herstel</t>
  </si>
  <si>
    <t>Back-up, monitoring, hersteltesten en disaster-recoveryactiviteiten voor Microsoft 365, servers, Azure, opslag en netwerkconfiguraties conform PvE.</t>
  </si>
  <si>
    <t>B9</t>
  </si>
  <si>
    <t>Informatiebeveiliging en privacy</t>
  </si>
  <si>
    <t>Proactieve/reactieve securitymonitoring, kwetsbaarhedenbeheer, incidentopvolging, rapportage, advies en naleving van de security/privacy-eisen uit het PvE.</t>
  </si>
  <si>
    <t>B10</t>
  </si>
  <si>
    <t>Consignatie en P1-inzet buiten kantooruren</t>
  </si>
  <si>
    <t>24/7 bereikbaarheid en inzet voor prioriteit 1/noodsituaties, inclusief herstel, escalatie en noodzakelijke on-site ondersteuning binnen de vaste scope.</t>
  </si>
  <si>
    <t>SUBTOTAAL B  •  reguliere dienstverlening over 120 maanden</t>
  </si>
  <si>
    <t>C  /  TELEFONIE</t>
  </si>
  <si>
    <t>C1</t>
  </si>
  <si>
    <t>Eenmalige levering en implementatie telefonie</t>
  </si>
  <si>
    <t>C2</t>
  </si>
  <si>
    <t>Maandelijkse telefoniedienstverlening</t>
  </si>
  <si>
    <t>Beheer, telefonieplatform, receptiefunctionaliteit, DECT, aansluitingen/nummerdiensten en benodigde niet-Microsoft abonnementen/licenties. Microsoftlicenties worden niet dubbel geprijsd.</t>
  </si>
  <si>
    <t>SUBTOTAAL C  •  telefonie</t>
  </si>
  <si>
    <t>D  /  AANVULLENDE INZET EN PROJECTEN  •  UURTARIEVEN</t>
  </si>
  <si>
    <t>Fictieve uren</t>
  </si>
  <si>
    <t>Factor</t>
  </si>
  <si>
    <t>D1</t>
  </si>
  <si>
    <t>IT-support / werkplekbeheer</t>
  </si>
  <si>
    <t>Aanvullende werkzaamheden buiten de vaste dienstverlening door een gekwalificeerde support-/werkplekbeheerder.</t>
  </si>
  <si>
    <t>Uur</t>
  </si>
  <si>
    <t>D2</t>
  </si>
  <si>
    <t>IT-support buiten kantooruren / evenementen</t>
  </si>
  <si>
    <t>Vooraf geplande extra on-site ondersteuning buiten het reguliere servicevenster; niet voor reeds in B10 inbegrepen P1-inzet.</t>
  </si>
  <si>
    <t>D3</t>
  </si>
  <si>
    <t>Microsoft 365 / Azure-specialist</t>
  </si>
  <si>
    <t>Aanvullende projecten en specialistische werkzaamheden buiten het reguliere Microsoft-/Azure-beheer.</t>
  </si>
  <si>
    <t>D4</t>
  </si>
  <si>
    <t>Systeem- / netwerkspecialist</t>
  </si>
  <si>
    <t>Aanvullende infrastructuur-, server-, storage- en netwerkprojecten buiten regulier beheer en standaardwijzigingen.</t>
  </si>
  <si>
    <t>D5</t>
  </si>
  <si>
    <t>Telefonie / DECT-specialist</t>
  </si>
  <si>
    <t>Aanvullende telefonieprojecten buiten de vaste implementatie en beheerprijs in onderdeel C.</t>
  </si>
  <si>
    <t>D6</t>
  </si>
  <si>
    <t>Informatiebeveiligingsspecialist</t>
  </si>
  <si>
    <t>Afzonderlijk opgedragen security-/privacywerkzaamheden buiten de vaste beheer- en complianceverplichtingen.</t>
  </si>
  <si>
    <t>D7</t>
  </si>
  <si>
    <t>Project- / transitiemanager</t>
  </si>
  <si>
    <t>Regie op aanvullende projecten buiten de initiële transitie en het reguliere servicemanagement.</t>
  </si>
  <si>
    <t>E  /  DOORBELASTINGEN EN REFERENTIE-INFORMATIE  •  BUITEN G1</t>
  </si>
  <si>
    <t>Onderdeel</t>
  </si>
  <si>
    <t>Huidige referentie</t>
  </si>
  <si>
    <t>Meetellen in G1?</t>
  </si>
  <si>
    <t>Opmerking</t>
  </si>
  <si>
    <t>E1</t>
  </si>
  <si>
    <t>Microsoft 365 Business Premium</t>
  </si>
  <si>
    <t>licenties</t>
  </si>
  <si>
    <t>Werkelijke actuele kosten; 1-op-1 zonder opslag/marge</t>
  </si>
  <si>
    <t>Nee</t>
  </si>
  <si>
    <t>Huidige licentiemix; beheer inbegrepen in B4</t>
  </si>
  <si>
    <t>E2</t>
  </si>
  <si>
    <t>Defender for Cloud Apps</t>
  </si>
  <si>
    <t>Huidige licentiemix</t>
  </si>
  <si>
    <t>E3</t>
  </si>
  <si>
    <t>Microsoft Copilot for Business</t>
  </si>
  <si>
    <t>E4</t>
  </si>
  <si>
    <t>Microsoft Copilot Studio</t>
  </si>
  <si>
    <t>E5</t>
  </si>
  <si>
    <t>Office 365 E1</t>
  </si>
  <si>
    <t>E6</t>
  </si>
  <si>
    <t>Power BI Pro</t>
  </si>
  <si>
    <t>E7</t>
  </si>
  <si>
    <t>Microsoft Azure IaaS / overige Azure-componenten</t>
  </si>
  <si>
    <t>Werkelijk gebruik</t>
  </si>
  <si>
    <t>verbruik</t>
  </si>
  <si>
    <t>Beheer inbegrepen in B5</t>
  </si>
  <si>
    <t>E8</t>
  </si>
  <si>
    <t>Gesprekskosten vaste telefonie</t>
  </si>
  <si>
    <t>Werkelijke providerkosten; 1-op-1 zonder opslag/marge</t>
  </si>
  <si>
    <t>Vaste telefoniedienstverlening zelf in C2</t>
  </si>
  <si>
    <t>03  /  PRIJSOVERZICHT</t>
  </si>
  <si>
    <t>A · Eenmalige transitie en implementatie</t>
  </si>
  <si>
    <t>B · Reguliere beheer- en ondersteuningsdiensten</t>
  </si>
  <si>
    <t>C · Telefonie</t>
  </si>
  <si>
    <t>D · Fictief urenmandje specialisten</t>
  </si>
  <si>
    <t>04  /  INSCHRIJVER</t>
  </si>
  <si>
    <t>Naam inschrijver</t>
  </si>
  <si>
    <t>Naam contactpersoon / gemachtigde</t>
  </si>
  <si>
    <t>Datum ingevuld</t>
  </si>
  <si>
    <t>GRIJS  •  referentieaantallen ITA / Informatie</t>
  </si>
  <si>
    <t>BLAUW  • Automatische berekening</t>
  </si>
  <si>
    <t>De aantallen zijn referentie-/rekenhoeveelheden en vormen geen afnamegarantie; werkelijke volumes kunnen gedurende de overeenkomst wijzigen.</t>
  </si>
  <si>
    <t>Prijsopzet voor de toekomstige vaste/DECT-telefonie. Huidige situatie: 90 vaste en 60 DECT-toestellen. ITA verwacht in de toekomstige situatie minimaal circa 30 DECT-oplossingen en 5 vaste telefonieoplossingen te behouden.</t>
  </si>
  <si>
    <r>
      <rPr>
        <b/>
        <sz val="10"/>
        <color rgb="FF202329"/>
        <rFont val="Aptos"/>
      </rPr>
      <t>INVULINSTRUCTIE</t>
    </r>
    <r>
      <rPr>
        <sz val="10"/>
        <color rgb="FF202329"/>
        <rFont val="Aptos"/>
      </rPr>
      <t xml:space="preserve">
• Inschrijver vult uitsluitend de geel gemarkeerde invoervelden in, ALLE GEEL GEMARKEERDE VELDEN MOETEN WORDEN INGEVULD (OOK BIJ €0,00);
• Alle prijzen worden opgegeven in euro (€), met twee decimalen, exclusief btw en conform het PvE als all-in prijs/tarief;
• Negatieve prijzen zijn niet toegestaan. Een prijs van € 0,00 is uitsluitend toegestaan indien voor het betreffende onderdeel geen afzonderlijke vergoeding verschuldigd is omdat deze aantoonbaar in een andere prijscomponent is inbegrepen; licht dit dan toe in kolom J;
• De rekenhoeveelheden en fictieve uren worden uitsluitend gebruikt voor de onderlinge prijsvergelijking en vormen geen afnamegarantie;
• Structurele dienstverlening wordt voor de vergelijkingsprijs doorgerekend over 10 rekenjaren (120 maanden). De verlengingsopties zijn geen afnamegarantie;
• Indexering wordt niet verwerkt in de vergelijkingsprijs. De contractuele indexeringsbepaling uit het PvE blijft van toepassing;
• De totalen en de Totale inschrijfprijs G1 worden automatisch berekend; wijzig de formulecellen niet;
• Microsoft 365-licenties, Microsoft Azure-verbruik en gesprekskosten vaste telefonie tellen niet mee in G1 en worden tijdens de overeenkomst tegen de toepasselijke werkelijke kosten één-op-één, zonder opslag of marge, doorbelast. Beheer van deze onderdelen is wél inbegrepen in de aangeboden dienstverlening;</t>
    </r>
  </si>
  <si>
    <t>De inschrijver biedt per specialist één all-in uurtarief aan. De fictieve uren worden uitsluitend gebruikt voor G1 en vormen geen afnamegarantie. Werkelijke inzet vindt alleen plaats na opdracht van ITA en wordt afgerekend tegen het aangeboden uurtarief exclusief eventuele indexering.</t>
  </si>
  <si>
    <t>SUBTOTAAL D  •  fictieve uren (1.000 uur)</t>
  </si>
  <si>
    <t>C3</t>
  </si>
  <si>
    <t>Aanschaf DECT / Telefonie hardware</t>
  </si>
  <si>
    <t>Alle benodigde vaste/DECT-telefoniehardware voor de aangeboden oplossing</t>
  </si>
  <si>
    <t>Migratie, portering, ontwerp/inrichting, testen en instructie, inclusief receptie-/dekkingvoorzieningen.</t>
  </si>
  <si>
    <t>C4</t>
  </si>
  <si>
    <t>Belminuten / maand</t>
  </si>
  <si>
    <r>
      <rPr>
        <b/>
        <sz val="9"/>
        <color rgb="FF202329"/>
        <rFont val="Aptos"/>
      </rPr>
      <t>Optioneel</t>
    </r>
    <r>
      <rPr>
        <sz val="9"/>
        <color rgb="FF202329"/>
        <rFont val="Aptos"/>
      </rPr>
      <t>: belminuten</t>
    </r>
  </si>
  <si>
    <r>
      <t xml:space="preserve">Totale hoeveelheid Belminuten vaste telefoonnummers
</t>
    </r>
    <r>
      <rPr>
        <b/>
        <i/>
        <sz val="9"/>
        <color rgb="FF202329"/>
        <rFont val="Aptos"/>
      </rPr>
      <t>Indien onbeperkt gebruik, vul dan 0.00€ in.</t>
    </r>
  </si>
  <si>
    <t>Onderstaande componenten worden niet opgenomen in de totale inschrijfprijs G1. De actuele werkelijke kosten worden tijdens de overeenkomst één-op-één zonder opslag of marge doorbelast. De opdrachtgever krijgt culturele korting. De aantallen tonen de huidige situatie en mogen gedurende de looptijd wijzigen.</t>
  </si>
  <si>
    <t>Acceptatiebegeleiding, gebruikers- en beheerinstructies, documentatie en overdracht naar regulier beheer.</t>
  </si>
  <si>
    <t>Baseline, beveiligingsmaatregelen, back-upconfiguratie, herstelvoorbereiding en noodzakelijke initiële inrichting. Regulier beheer zoals opgenomen in component B.</t>
  </si>
  <si>
    <t>Handtekening</t>
  </si>
  <si>
    <t>Toetsbedrag A+B+C
exclusief btw en fictieve uren</t>
  </si>
  <si>
    <t>Toetsing
drempel / plafond</t>
  </si>
  <si>
    <t>Drempelbedrag over totale looptijd (120 maanden)
exclusief btw</t>
  </si>
  <si>
    <t>Plafondbedrag (ITA) over totale looptijd (120 maanden)
exclusief btw</t>
  </si>
  <si>
    <t>110 Windows 11 + 20 macOS</t>
  </si>
  <si>
    <t>Bijlage 2 - Prijsinvulformulier Europees openbare aanbesteding IT-dienstverlening  Internationaal Theater Amsterdam (ITA)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</si>
</sst>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Red]\-&quot;€&quot;\ #,##0.00;&quot;€&quot;\ 0.00"/>
    <numFmt numFmtId="165" formatCode="&quot;€&quot;\ #,##0.00;[Red]\-&quot;€&quot;\ #,##0.00;&quot;€&quot;\ 0.00;@"/>
    <numFmt numFmtId="166" formatCode="&quot;€&quot;\ #,##0.00"/>
  </numFmts>
  <fonts count="20">
    <font>
      <sz val="11"/>
      <name val="Carlito"/>
    </font>
    <font>
      <sz val="10"/>
      <color rgb="FF202329"/>
      <name val="Aptos"/>
    </font>
    <font>
      <b/>
      <sz val="23"/>
      <color rgb="FFFFFFFF"/>
      <name val="Aptos"/>
    </font>
    <font>
      <b/>
      <sz val="10"/>
      <color rgb="FFFFFFFF"/>
      <name val="Aptos"/>
    </font>
    <font>
      <b/>
      <sz val="12"/>
      <color rgb="FFFFFFFF"/>
      <name val="Aptos"/>
    </font>
    <font>
      <b/>
      <sz val="18"/>
      <color rgb="FF202329"/>
      <name val="Aptos"/>
    </font>
    <font>
      <b/>
      <sz val="11"/>
      <color rgb="FFFFFFFF"/>
      <name val="Aptos"/>
    </font>
    <font>
      <b/>
      <sz val="10"/>
      <color rgb="FF202329"/>
      <name val="Aptos"/>
    </font>
    <font>
      <sz val="9"/>
      <color rgb="FF202329"/>
      <name val="Aptos"/>
    </font>
    <font>
      <i/>
      <sz val="9"/>
      <color rgb="FF606774"/>
      <name val="Aptos"/>
    </font>
    <font>
      <b/>
      <sz val="9"/>
      <color rgb="FFFFFFFF"/>
      <name val="Aptos"/>
    </font>
    <font>
      <b/>
      <sz val="9"/>
      <color rgb="FF202329"/>
      <name val="Aptos"/>
    </font>
    <font>
      <b/>
      <sz val="17"/>
      <color rgb="FF202329"/>
      <name val="Aptos"/>
    </font>
    <font>
      <sz val="11"/>
      <name val="Aptos"/>
    </font>
    <font>
      <sz val="9"/>
      <color theme="1"/>
      <name val="Aptos"/>
    </font>
    <font>
      <b/>
      <sz val="9"/>
      <color theme="1"/>
      <name val="Aptos"/>
    </font>
    <font>
      <i/>
      <sz val="9"/>
      <color theme="1"/>
      <name val="Aptos"/>
    </font>
    <font>
      <b/>
      <i/>
      <sz val="9"/>
      <color rgb="FF202329"/>
      <name val="Aptos"/>
    </font>
    <font>
      <b/>
      <sz val="10"/>
      <color rgb="FF202329"/>
      <name val="Aptos"/>
    </font>
    <font>
      <sz val="10"/>
      <color rgb="FF202329"/>
      <name val="Aptos"/>
      <family val="2"/>
    </font>
  </fonts>
  <fills count="14">
    <fill>
      <patternFill patternType="none"/>
    </fill>
    <fill>
      <patternFill patternType="gray125"/>
    </fill>
    <fill>
      <patternFill patternType="solid">
        <fgColor rgb="FF26282E"/>
      </patternFill>
    </fill>
    <fill>
      <patternFill patternType="solid">
        <fgColor rgb="FFEDF0F3"/>
      </patternFill>
    </fill>
    <fill>
      <patternFill patternType="solid">
        <fgColor rgb="FFFFF2CC"/>
      </patternFill>
    </fill>
    <fill>
      <patternFill patternType="solid">
        <fgColor rgb="FFF5F4F1"/>
      </patternFill>
    </fill>
    <fill>
      <patternFill patternType="solid">
        <fgColor rgb="FF25282E"/>
        <bgColor indexed="64"/>
      </patternFill>
    </fill>
    <fill>
      <patternFill patternType="solid">
        <fgColor theme="0"/>
        <bgColor indexed="64"/>
      </patternFill>
    </fill>
    <fill>
      <patternFill patternType="solid">
        <fgColor theme="3" tint="0.89999084444715716"/>
        <bgColor indexed="64"/>
      </patternFill>
    </fill>
    <fill>
      <patternFill patternType="solid">
        <fgColor rgb="FFF6F4F1"/>
        <bgColor indexed="64"/>
      </patternFill>
    </fill>
    <fill>
      <patternFill patternType="solid">
        <fgColor rgb="FFF7F4F1"/>
        <bgColor indexed="64"/>
      </patternFill>
    </fill>
    <fill>
      <patternFill patternType="solid">
        <fgColor rgb="FFF5F4F1"/>
      </patternFill>
    </fill>
    <fill>
      <patternFill patternType="solid">
        <fgColor rgb="FFDDEBF7"/>
      </patternFill>
    </fill>
    <fill>
      <patternFill patternType="solid">
        <fgColor rgb="FFEDF0F3"/>
        <bgColor indexed="64"/>
      </patternFill>
    </fill>
  </fills>
  <borders count="13">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diagonal/>
    </border>
  </borders>
  <cellStyleXfs count="1">
    <xf numFmtId="0" fontId="0" fillId="0" borderId="0"/>
  </cellStyleXfs>
  <cellXfs count="73">
    <xf numFmtId="0" fontId="0" fillId="0" borderId="0" xfId="0"/>
    <xf numFmtId="0" fontId="1" fillId="0" borderId="0" xfId="0" applyFont="1" applyAlignment="1">
      <alignment vertical="center" wrapText="1"/>
    </xf>
    <xf numFmtId="0" fontId="8" fillId="5" borderId="0" xfId="0" applyFont="1" applyFill="1" applyAlignment="1">
      <alignment vertical="center" wrapText="1"/>
    </xf>
    <xf numFmtId="164" fontId="7" fillId="3" borderId="0" xfId="0" applyNumberFormat="1" applyFont="1" applyFill="1" applyAlignment="1">
      <alignment horizontal="right" vertical="center" wrapText="1"/>
    </xf>
    <xf numFmtId="0" fontId="8" fillId="5" borderId="0" xfId="0" applyFont="1" applyFill="1" applyAlignment="1">
      <alignment horizontal="center" vertical="center" wrapText="1"/>
    </xf>
    <xf numFmtId="3" fontId="8" fillId="5" borderId="0" xfId="0" applyNumberFormat="1" applyFont="1" applyFill="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164" fontId="7" fillId="3" borderId="7" xfId="0" applyNumberFormat="1" applyFont="1" applyFill="1" applyBorder="1" applyAlignment="1">
      <alignment horizontal="right" vertical="center" wrapText="1"/>
    </xf>
    <xf numFmtId="0" fontId="8" fillId="5" borderId="5" xfId="0" applyFont="1" applyFill="1" applyBorder="1" applyAlignment="1">
      <alignment vertical="center" wrapText="1"/>
    </xf>
    <xf numFmtId="0" fontId="8" fillId="5" borderId="7" xfId="0" applyFont="1" applyFill="1" applyBorder="1" applyAlignment="1">
      <alignment vertical="center" wrapText="1"/>
    </xf>
    <xf numFmtId="0" fontId="8" fillId="5" borderId="8" xfId="0" applyFont="1" applyFill="1" applyBorder="1" applyAlignment="1">
      <alignment vertical="center" wrapText="1"/>
    </xf>
    <xf numFmtId="164" fontId="7" fillId="3" borderId="2" xfId="0" applyNumberFormat="1" applyFont="1" applyFill="1" applyBorder="1" applyAlignment="1">
      <alignment horizontal="right" vertical="center" wrapText="1"/>
    </xf>
    <xf numFmtId="0" fontId="1" fillId="5" borderId="3" xfId="0" applyFont="1" applyFill="1" applyBorder="1" applyAlignment="1">
      <alignment vertical="center" wrapText="1"/>
    </xf>
    <xf numFmtId="0" fontId="1" fillId="5" borderId="5" xfId="0" applyFont="1" applyFill="1" applyBorder="1" applyAlignment="1">
      <alignment vertical="center" wrapText="1"/>
    </xf>
    <xf numFmtId="0" fontId="1" fillId="5" borderId="8" xfId="0" applyFont="1" applyFill="1" applyBorder="1" applyAlignment="1">
      <alignment vertical="center" wrapText="1"/>
    </xf>
    <xf numFmtId="0" fontId="8" fillId="5" borderId="4"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3" fillId="6" borderId="0" xfId="0" applyFont="1" applyFill="1" applyAlignment="1">
      <alignment horizontal="center" vertical="center" wrapText="1"/>
    </xf>
    <xf numFmtId="0" fontId="1" fillId="7" borderId="0" xfId="0" applyFont="1" applyFill="1" applyAlignment="1">
      <alignment vertical="center" wrapText="1"/>
    </xf>
    <xf numFmtId="164" fontId="7" fillId="8" borderId="0" xfId="0" applyNumberFormat="1" applyFont="1" applyFill="1" applyAlignment="1">
      <alignment horizontal="right" vertical="center" wrapText="1"/>
    </xf>
    <xf numFmtId="164" fontId="7" fillId="8" borderId="7" xfId="0" applyNumberFormat="1" applyFont="1" applyFill="1" applyBorder="1" applyAlignment="1">
      <alignment horizontal="right" vertical="center" wrapText="1"/>
    </xf>
    <xf numFmtId="0" fontId="7" fillId="8" borderId="8" xfId="0" applyFont="1" applyFill="1" applyBorder="1" applyAlignment="1">
      <alignment vertical="center" wrapText="1"/>
    </xf>
    <xf numFmtId="0" fontId="11" fillId="9" borderId="0" xfId="0" applyFont="1" applyFill="1" applyAlignment="1">
      <alignment horizontal="center" vertical="center" wrapText="1"/>
    </xf>
    <xf numFmtId="0" fontId="11" fillId="9" borderId="7" xfId="0" applyFont="1" applyFill="1" applyBorder="1" applyAlignment="1">
      <alignment horizontal="center" vertical="center" wrapText="1"/>
    </xf>
    <xf numFmtId="0" fontId="8" fillId="5" borderId="0" xfId="0" applyFont="1" applyFill="1" applyAlignment="1">
      <alignment vertical="center"/>
    </xf>
    <xf numFmtId="0" fontId="8" fillId="5" borderId="7" xfId="0" applyFont="1" applyFill="1" applyBorder="1" applyAlignment="1">
      <alignment vertical="center"/>
    </xf>
    <xf numFmtId="0" fontId="13" fillId="7" borderId="0" xfId="0" applyFont="1" applyFill="1"/>
    <xf numFmtId="0" fontId="13" fillId="10" borderId="0" xfId="0" applyFont="1" applyFill="1"/>
    <xf numFmtId="0" fontId="8" fillId="10" borderId="0" xfId="0" applyFont="1" applyFill="1" applyAlignment="1">
      <alignment horizontal="center" vertical="center" wrapText="1"/>
    </xf>
    <xf numFmtId="0" fontId="8" fillId="5" borderId="7" xfId="0" applyFont="1" applyFill="1" applyBorder="1" applyAlignment="1">
      <alignment horizontal="center" vertical="center" wrapText="1"/>
    </xf>
    <xf numFmtId="0" fontId="15" fillId="8" borderId="0" xfId="0" applyFont="1" applyFill="1" applyAlignment="1">
      <alignment horizontal="center" vertical="center" wrapText="1"/>
    </xf>
    <xf numFmtId="0" fontId="15" fillId="8" borderId="7" xfId="0" applyFont="1" applyFill="1" applyBorder="1" applyAlignment="1">
      <alignment horizontal="center" vertical="center" wrapText="1"/>
    </xf>
    <xf numFmtId="0" fontId="15" fillId="10" borderId="0" xfId="0" applyFont="1" applyFill="1" applyAlignment="1">
      <alignment vertical="center" wrapText="1"/>
    </xf>
    <xf numFmtId="0" fontId="8" fillId="10" borderId="0" xfId="0" applyFont="1" applyFill="1" applyAlignment="1">
      <alignment vertical="center" wrapText="1"/>
    </xf>
    <xf numFmtId="165" fontId="18" fillId="12" borderId="12" xfId="0" applyNumberFormat="1" applyFont="1" applyFill="1" applyBorder="1" applyAlignment="1">
      <alignment horizontal="right" vertical="center" wrapText="1"/>
    </xf>
    <xf numFmtId="165" fontId="18" fillId="13" borderId="12" xfId="0" applyNumberFormat="1" applyFont="1" applyFill="1" applyBorder="1" applyAlignment="1">
      <alignment horizontal="right" vertical="center" wrapText="1"/>
    </xf>
    <xf numFmtId="164" fontId="1" fillId="4" borderId="0" xfId="0" applyNumberFormat="1" applyFont="1" applyFill="1" applyAlignment="1" applyProtection="1">
      <alignment vertical="center" wrapText="1"/>
      <protection locked="0"/>
    </xf>
    <xf numFmtId="0" fontId="1" fillId="4" borderId="5" xfId="0" applyFont="1" applyFill="1" applyBorder="1" applyAlignment="1" applyProtection="1">
      <alignment vertical="center" wrapText="1"/>
      <protection locked="0"/>
    </xf>
    <xf numFmtId="0" fontId="10" fillId="2" borderId="1" xfId="0" applyFont="1" applyFill="1" applyBorder="1" applyAlignment="1" applyProtection="1">
      <alignment horizontal="center" vertical="center" wrapText="1"/>
      <protection locked="0"/>
    </xf>
    <xf numFmtId="0" fontId="10" fillId="2" borderId="2" xfId="0" applyFont="1" applyFill="1" applyBorder="1" applyAlignment="1" applyProtection="1">
      <alignment horizontal="center" vertical="center" wrapText="1"/>
      <protection locked="0"/>
    </xf>
    <xf numFmtId="0" fontId="10" fillId="2" borderId="3" xfId="0" applyFont="1" applyFill="1" applyBorder="1" applyAlignment="1" applyProtection="1">
      <alignment horizontal="center" vertical="center" wrapText="1"/>
      <protection locked="0"/>
    </xf>
    <xf numFmtId="0" fontId="2" fillId="2" borderId="0" xfId="0" applyFont="1" applyFill="1" applyAlignment="1">
      <alignment horizontal="left" vertical="center" wrapText="1"/>
    </xf>
    <xf numFmtId="0" fontId="4" fillId="6" borderId="0" xfId="0" applyFont="1" applyFill="1" applyAlignment="1">
      <alignment horizontal="left" vertical="center" wrapText="1"/>
    </xf>
    <xf numFmtId="164" fontId="5" fillId="3" borderId="0" xfId="0" applyNumberFormat="1" applyFont="1" applyFill="1" applyAlignment="1">
      <alignment horizontal="right" vertical="center" wrapText="1"/>
    </xf>
    <xf numFmtId="0" fontId="6" fillId="6" borderId="0" xfId="0" applyFont="1" applyFill="1" applyAlignment="1">
      <alignment vertical="center" wrapText="1"/>
    </xf>
    <xf numFmtId="0" fontId="16" fillId="5" borderId="0" xfId="0" applyFont="1" applyFill="1" applyAlignment="1">
      <alignment vertical="center" wrapText="1"/>
    </xf>
    <xf numFmtId="0" fontId="7" fillId="11" borderId="12" xfId="0" applyFont="1" applyFill="1" applyBorder="1" applyAlignment="1">
      <alignment vertical="center" wrapText="1"/>
    </xf>
    <xf numFmtId="0" fontId="18" fillId="11" borderId="12" xfId="0" applyFont="1" applyFill="1" applyBorder="1" applyAlignment="1">
      <alignment vertical="center" wrapText="1"/>
    </xf>
    <xf numFmtId="165" fontId="18" fillId="13" borderId="12" xfId="0" applyNumberFormat="1" applyFont="1" applyFill="1" applyBorder="1" applyAlignment="1">
      <alignment horizontal="right" vertical="center" wrapText="1"/>
    </xf>
    <xf numFmtId="0" fontId="18" fillId="12" borderId="12" xfId="0" applyFont="1" applyFill="1" applyBorder="1" applyAlignment="1">
      <alignment vertical="center" wrapText="1"/>
    </xf>
    <xf numFmtId="0" fontId="14" fillId="10" borderId="0" xfId="0" applyFont="1" applyFill="1" applyAlignment="1">
      <alignment vertical="center" wrapText="1"/>
    </xf>
    <xf numFmtId="0" fontId="7" fillId="4" borderId="0" xfId="0" applyFont="1" applyFill="1" applyAlignment="1">
      <alignment vertical="center" wrapText="1"/>
    </xf>
    <xf numFmtId="0" fontId="7" fillId="5" borderId="0" xfId="0" applyFont="1" applyFill="1" applyAlignment="1">
      <alignment vertical="center" wrapText="1"/>
    </xf>
    <xf numFmtId="0" fontId="7" fillId="8" borderId="0" xfId="0" applyFont="1" applyFill="1" applyAlignment="1">
      <alignment vertical="center" wrapText="1"/>
    </xf>
    <xf numFmtId="0" fontId="7" fillId="8" borderId="6" xfId="0" applyFont="1" applyFill="1" applyBorder="1" applyAlignment="1">
      <alignment vertical="center" wrapText="1"/>
    </xf>
    <xf numFmtId="0" fontId="7" fillId="8" borderId="7" xfId="0" applyFont="1" applyFill="1" applyBorder="1" applyAlignment="1">
      <alignment vertical="center" wrapText="1"/>
    </xf>
    <xf numFmtId="164" fontId="7" fillId="8" borderId="7" xfId="0" applyNumberFormat="1" applyFont="1" applyFill="1" applyBorder="1" applyAlignment="1">
      <alignment vertical="center" wrapText="1"/>
    </xf>
    <xf numFmtId="0" fontId="7" fillId="5" borderId="1" xfId="0" applyFont="1" applyFill="1" applyBorder="1" applyAlignment="1">
      <alignment vertical="center" wrapText="1"/>
    </xf>
    <xf numFmtId="0" fontId="7" fillId="5" borderId="2" xfId="0" applyFont="1" applyFill="1" applyBorder="1" applyAlignment="1">
      <alignment vertical="center" wrapText="1"/>
    </xf>
    <xf numFmtId="0" fontId="7" fillId="5" borderId="4" xfId="0" applyFont="1" applyFill="1" applyBorder="1" applyAlignment="1">
      <alignment vertical="center" wrapText="1"/>
    </xf>
    <xf numFmtId="0" fontId="1" fillId="4" borderId="0" xfId="0" applyFont="1" applyFill="1" applyAlignment="1" applyProtection="1">
      <alignment vertical="center" wrapText="1"/>
      <protection locked="0"/>
    </xf>
    <xf numFmtId="0" fontId="9" fillId="7" borderId="0" xfId="0" applyFont="1" applyFill="1" applyAlignment="1">
      <alignment vertical="top" wrapText="1"/>
    </xf>
    <xf numFmtId="0" fontId="1" fillId="7" borderId="9" xfId="0" applyFont="1" applyFill="1" applyBorder="1" applyAlignment="1">
      <alignment horizontal="left" vertical="top" wrapText="1"/>
    </xf>
    <xf numFmtId="0" fontId="1" fillId="7" borderId="10" xfId="0" applyFont="1" applyFill="1" applyBorder="1" applyAlignment="1">
      <alignment horizontal="left" vertical="top" wrapText="1"/>
    </xf>
    <xf numFmtId="0" fontId="1" fillId="7" borderId="11" xfId="0" applyFont="1" applyFill="1" applyBorder="1" applyAlignment="1">
      <alignment horizontal="left" vertical="top" wrapText="1"/>
    </xf>
    <xf numFmtId="0" fontId="7" fillId="5" borderId="6" xfId="0" applyFont="1" applyFill="1" applyBorder="1" applyAlignment="1">
      <alignment vertical="center" wrapText="1"/>
    </xf>
    <xf numFmtId="0" fontId="7" fillId="5" borderId="7" xfId="0" applyFont="1" applyFill="1" applyBorder="1" applyAlignment="1">
      <alignment vertical="center" wrapText="1"/>
    </xf>
    <xf numFmtId="0" fontId="4" fillId="6" borderId="0" xfId="0" applyFont="1" applyFill="1" applyAlignment="1">
      <alignment vertical="center" wrapText="1"/>
    </xf>
    <xf numFmtId="164" fontId="12" fillId="3" borderId="0" xfId="0" applyNumberFormat="1" applyFont="1" applyFill="1" applyAlignment="1">
      <alignment horizontal="right" vertical="center" wrapText="1"/>
    </xf>
    <xf numFmtId="0" fontId="19" fillId="4" borderId="5" xfId="0" applyFont="1" applyFill="1" applyBorder="1" applyAlignment="1" applyProtection="1">
      <alignment vertical="center" wrapText="1"/>
      <protection locked="0"/>
    </xf>
    <xf numFmtId="166" fontId="1" fillId="4" borderId="0" xfId="0" applyNumberFormat="1" applyFont="1" applyFill="1" applyAlignment="1" applyProtection="1">
      <alignment vertical="center" wrapText="1"/>
      <protection locked="0"/>
    </xf>
  </cellXfs>
  <cellStyles count="1">
    <cellStyle name="Standaard" xfId="0" builtinId="0"/>
  </cellStyles>
  <dxfs count="4">
    <dxf>
      <font>
        <b/>
        <color rgb="FFB91C1C"/>
      </font>
      <fill>
        <patternFill patternType="solid">
          <bgColor rgb="FFFDE9E7"/>
        </patternFill>
      </fill>
    </dxf>
    <dxf>
      <font>
        <b/>
        <color rgb="FFB91C1C"/>
      </font>
      <fill>
        <patternFill patternType="solid">
          <bgColor rgb="FFFDE9E7"/>
        </patternFill>
      </fill>
    </dxf>
    <dxf>
      <font>
        <b/>
        <color rgb="FFB91C1C"/>
      </font>
      <fill>
        <patternFill patternType="solid">
          <bgColor rgb="FFFDE9E7"/>
        </patternFill>
      </fill>
    </dxf>
    <dxf>
      <font>
        <b/>
        <color rgb="FFB91C1C"/>
      </font>
      <fill>
        <patternFill patternType="solid">
          <bgColor rgb="FFFDE9E7"/>
        </patternFill>
      </fill>
    </dxf>
  </dxfs>
  <tableStyles count="0" defaultTableStyle="TableStyleMedium2" defaultPivotStyle="PivotStyleLight16"/>
  <colors>
    <mruColors>
      <color rgb="FFEDF0F3"/>
      <color rgb="FFF7F4F1"/>
      <color rgb="FF25282E"/>
      <color rgb="FFF6F4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1"/>
  <sheetViews>
    <sheetView tabSelected="1" topLeftCell="D83" zoomScale="112" zoomScaleNormal="150" workbookViewId="0">
      <selection activeCell="H55" sqref="H55:H61"/>
    </sheetView>
  </sheetViews>
  <sheetFormatPr defaultColWidth="8.796875" defaultRowHeight="14.4"/>
  <cols>
    <col min="1" max="1" width="2.19921875" style="28" customWidth="1"/>
    <col min="2" max="2" width="9.19921875" style="28" customWidth="1"/>
    <col min="3" max="3" width="31" style="28" customWidth="1"/>
    <col min="4" max="4" width="52" style="28" customWidth="1"/>
    <col min="5" max="5" width="18" style="28" customWidth="1"/>
    <col min="6" max="6" width="13.796875" style="28" customWidth="1"/>
    <col min="7" max="7" width="13" style="28" customWidth="1"/>
    <col min="8" max="9" width="19" style="28" customWidth="1"/>
    <col min="10" max="10" width="30" style="28" customWidth="1"/>
    <col min="11" max="16384" width="8.796875" style="28"/>
  </cols>
  <sheetData>
    <row r="1" spans="1:10">
      <c r="A1" s="20"/>
      <c r="B1" s="20"/>
      <c r="C1" s="20"/>
      <c r="D1" s="20"/>
      <c r="E1" s="20"/>
      <c r="F1" s="20"/>
      <c r="G1" s="20"/>
      <c r="H1" s="20"/>
      <c r="I1" s="20"/>
      <c r="J1" s="20"/>
    </row>
    <row r="2" spans="1:10" ht="38.700000000000003" customHeight="1">
      <c r="A2" s="20"/>
      <c r="B2" s="43" t="s">
        <v>175</v>
      </c>
      <c r="C2" s="43"/>
      <c r="D2" s="43"/>
      <c r="E2" s="43"/>
      <c r="F2" s="43"/>
      <c r="G2" s="43"/>
      <c r="H2" s="43"/>
      <c r="I2" s="19"/>
      <c r="J2" s="19"/>
    </row>
    <row r="3" spans="1:10" ht="38.700000000000003" customHeight="1">
      <c r="A3" s="20"/>
      <c r="B3" s="43"/>
      <c r="C3" s="43"/>
      <c r="D3" s="43"/>
      <c r="E3" s="43"/>
      <c r="F3" s="43"/>
      <c r="G3" s="43"/>
      <c r="H3" s="43"/>
      <c r="I3" s="19"/>
      <c r="J3" s="19"/>
    </row>
    <row r="4" spans="1:10" ht="37.950000000000003" customHeight="1">
      <c r="A4" s="20"/>
      <c r="B4" s="48" t="s">
        <v>172</v>
      </c>
      <c r="C4" s="49"/>
      <c r="D4" s="37">
        <v>1500000</v>
      </c>
      <c r="E4" s="48" t="s">
        <v>173</v>
      </c>
      <c r="F4" s="49"/>
      <c r="G4" s="49"/>
      <c r="H4" s="50">
        <v>2300000</v>
      </c>
      <c r="I4" s="50"/>
      <c r="J4" s="50"/>
    </row>
    <row r="5" spans="1:10" ht="36" customHeight="1">
      <c r="A5" s="20"/>
      <c r="B5" s="44" t="s">
        <v>0</v>
      </c>
      <c r="C5" s="44"/>
      <c r="D5" s="44"/>
      <c r="E5" s="44"/>
      <c r="F5" s="45" t="str">
        <f>IF(I82="","",I82)</f>
        <v/>
      </c>
      <c r="G5" s="45"/>
      <c r="H5" s="45"/>
      <c r="I5" s="45"/>
      <c r="J5" s="45"/>
    </row>
    <row r="6" spans="1:10" ht="36" customHeight="1">
      <c r="A6" s="20"/>
      <c r="B6" s="44"/>
      <c r="C6" s="44"/>
      <c r="D6" s="44"/>
      <c r="E6" s="44"/>
      <c r="F6" s="45"/>
      <c r="G6" s="45"/>
      <c r="H6" s="45"/>
      <c r="I6" s="45"/>
      <c r="J6" s="45"/>
    </row>
    <row r="7" spans="1:10" ht="37.950000000000003" customHeight="1">
      <c r="A7" s="20"/>
      <c r="B7" s="49" t="s">
        <v>170</v>
      </c>
      <c r="C7" s="49"/>
      <c r="D7" s="36" t="str">
        <f>IF(COUNT(I26,I41,I50)&lt;3,"",SUM(I26,I41,I50))</f>
        <v/>
      </c>
      <c r="E7" s="49" t="s">
        <v>171</v>
      </c>
      <c r="F7" s="49"/>
      <c r="G7" s="51" t="str">
        <f>IF(COUNT($D$4,$H$4)&lt;2,"Vul drempel- en plafondbedrag in.",IF(OR($D$4&lt;0,$H$4&lt;0),"Vul bedragen van € 0,00 of hoger in.",IF($D$4&gt;$H$4,"Drempelbedrag is hoger dan plafondbedrag.",IF(COUNT($D$7)=0,"Vul alle prijzen in onderdelen A, B en C in.",IF($D$7&lt;$D$4,"Onder het drempelbedrag",IF($D$7&gt;$H$4,"Boven het plafondbedrag","Binnen de grenzen"))))))</f>
        <v>Vul alle prijzen in onderdelen A, B en C in.</v>
      </c>
      <c r="H7" s="51"/>
      <c r="I7" s="51"/>
      <c r="J7" s="51"/>
    </row>
    <row r="8" spans="1:10" ht="29.25" customHeight="1">
      <c r="A8" s="20"/>
      <c r="B8" s="46" t="s">
        <v>1</v>
      </c>
      <c r="C8" s="46"/>
      <c r="D8" s="46"/>
      <c r="E8" s="46"/>
      <c r="F8" s="46"/>
      <c r="G8" s="46"/>
      <c r="H8" s="46"/>
      <c r="I8" s="46"/>
      <c r="J8" s="46"/>
    </row>
    <row r="9" spans="1:10" ht="13.95" customHeight="1">
      <c r="A9" s="20"/>
      <c r="B9" s="53" t="s">
        <v>2</v>
      </c>
      <c r="C9" s="53"/>
      <c r="D9" s="53"/>
      <c r="E9" s="54" t="s">
        <v>151</v>
      </c>
      <c r="F9" s="54"/>
      <c r="G9" s="54"/>
      <c r="H9" s="55" t="s">
        <v>152</v>
      </c>
      <c r="I9" s="55"/>
      <c r="J9" s="55"/>
    </row>
    <row r="10" spans="1:10" ht="15" thickBot="1">
      <c r="A10" s="20"/>
      <c r="B10" s="20"/>
      <c r="C10" s="20"/>
      <c r="D10" s="20"/>
      <c r="E10" s="20"/>
      <c r="F10" s="20"/>
      <c r="G10" s="20"/>
      <c r="H10" s="20"/>
      <c r="I10" s="20"/>
      <c r="J10" s="20"/>
    </row>
    <row r="11" spans="1:10" ht="144" customHeight="1" thickBot="1">
      <c r="A11" s="20"/>
      <c r="B11" s="64" t="s">
        <v>155</v>
      </c>
      <c r="C11" s="65"/>
      <c r="D11" s="65"/>
      <c r="E11" s="65"/>
      <c r="F11" s="65"/>
      <c r="G11" s="65"/>
      <c r="H11" s="65"/>
      <c r="I11" s="65"/>
      <c r="J11" s="66"/>
    </row>
    <row r="12" spans="1:10">
      <c r="A12" s="20"/>
      <c r="B12" s="20"/>
      <c r="C12" s="20"/>
      <c r="D12" s="20"/>
      <c r="E12" s="20"/>
      <c r="F12" s="20"/>
      <c r="G12" s="20"/>
      <c r="H12" s="20"/>
      <c r="I12" s="20"/>
      <c r="J12" s="20"/>
    </row>
    <row r="13" spans="1:10" ht="13.95" customHeight="1">
      <c r="A13" s="20"/>
      <c r="B13" s="46" t="s">
        <v>3</v>
      </c>
      <c r="C13" s="46"/>
      <c r="D13" s="46"/>
      <c r="E13" s="46"/>
      <c r="F13" s="46"/>
      <c r="G13" s="46"/>
      <c r="H13" s="46"/>
      <c r="I13" s="46"/>
      <c r="J13" s="46"/>
    </row>
    <row r="14" spans="1:10" ht="24">
      <c r="A14" s="20"/>
      <c r="B14" s="34" t="s">
        <v>4</v>
      </c>
      <c r="C14" s="30">
        <v>218</v>
      </c>
      <c r="D14" s="34" t="s">
        <v>5</v>
      </c>
      <c r="E14" s="30">
        <v>130</v>
      </c>
      <c r="F14" s="34" t="s">
        <v>6</v>
      </c>
      <c r="G14" s="35" t="s">
        <v>7</v>
      </c>
      <c r="H14" s="34" t="s">
        <v>8</v>
      </c>
      <c r="I14" s="35" t="s">
        <v>174</v>
      </c>
      <c r="J14" s="35"/>
    </row>
    <row r="15" spans="1:10" ht="24">
      <c r="A15" s="20"/>
      <c r="B15" s="34" t="s">
        <v>9</v>
      </c>
      <c r="C15" s="35" t="s">
        <v>10</v>
      </c>
      <c r="D15" s="34" t="s">
        <v>11</v>
      </c>
      <c r="E15" s="35" t="s">
        <v>12</v>
      </c>
      <c r="F15" s="34" t="s">
        <v>13</v>
      </c>
      <c r="G15" s="35" t="s">
        <v>14</v>
      </c>
      <c r="H15" s="34" t="s">
        <v>15</v>
      </c>
      <c r="I15" s="35" t="s">
        <v>16</v>
      </c>
      <c r="J15" s="35"/>
    </row>
    <row r="16" spans="1:10" ht="40.049999999999997" customHeight="1">
      <c r="A16" s="20"/>
      <c r="B16" s="47" t="s">
        <v>153</v>
      </c>
      <c r="C16" s="47"/>
      <c r="D16" s="47"/>
      <c r="E16" s="47"/>
      <c r="F16" s="47"/>
      <c r="G16" s="47"/>
      <c r="H16" s="47"/>
      <c r="I16" s="47"/>
      <c r="J16" s="47"/>
    </row>
    <row r="17" spans="1:10">
      <c r="A17" s="20"/>
      <c r="B17" s="20"/>
      <c r="C17" s="20"/>
      <c r="D17" s="20"/>
      <c r="E17" s="20"/>
      <c r="F17" s="20"/>
      <c r="G17" s="20"/>
      <c r="H17" s="20"/>
      <c r="I17" s="20"/>
      <c r="J17" s="20"/>
    </row>
    <row r="18" spans="1:10" ht="29.25" customHeight="1">
      <c r="A18" s="20"/>
      <c r="B18" s="46" t="s">
        <v>17</v>
      </c>
      <c r="C18" s="46"/>
      <c r="D18" s="46"/>
      <c r="E18" s="46"/>
      <c r="F18" s="46"/>
      <c r="G18" s="46"/>
      <c r="H18" s="46"/>
      <c r="I18" s="46"/>
      <c r="J18" s="46"/>
    </row>
    <row r="19" spans="1:10" ht="42.75" customHeight="1">
      <c r="A19" s="20"/>
      <c r="B19" s="52" t="s">
        <v>18</v>
      </c>
      <c r="C19" s="52"/>
      <c r="D19" s="52"/>
      <c r="E19" s="52"/>
      <c r="F19" s="52"/>
      <c r="G19" s="52"/>
      <c r="H19" s="52"/>
      <c r="I19" s="52"/>
      <c r="J19" s="52"/>
    </row>
    <row r="20" spans="1:10" ht="45.3" customHeight="1">
      <c r="A20" s="20"/>
      <c r="B20" s="6" t="s">
        <v>19</v>
      </c>
      <c r="C20" s="7" t="s">
        <v>20</v>
      </c>
      <c r="D20" s="7" t="s">
        <v>21</v>
      </c>
      <c r="E20" s="7" t="s">
        <v>22</v>
      </c>
      <c r="F20" s="7" t="s">
        <v>23</v>
      </c>
      <c r="G20" s="7" t="s">
        <v>24</v>
      </c>
      <c r="H20" s="7" t="s">
        <v>25</v>
      </c>
      <c r="I20" s="7" t="s">
        <v>26</v>
      </c>
      <c r="J20" s="8" t="s">
        <v>27</v>
      </c>
    </row>
    <row r="21" spans="1:10" ht="55.95" customHeight="1">
      <c r="A21" s="20"/>
      <c r="B21" s="17" t="s">
        <v>28</v>
      </c>
      <c r="C21" s="2" t="s">
        <v>29</v>
      </c>
      <c r="D21" s="2" t="s">
        <v>30</v>
      </c>
      <c r="E21" s="4" t="s">
        <v>31</v>
      </c>
      <c r="F21" s="5">
        <v>1</v>
      </c>
      <c r="G21" s="5">
        <v>1</v>
      </c>
      <c r="H21" s="72"/>
      <c r="I21" s="21" t="str">
        <f>IF(H21="","",ROUND(F21*G21*H21,2))</f>
        <v/>
      </c>
      <c r="J21" s="39"/>
    </row>
    <row r="22" spans="1:10" ht="55.95" customHeight="1">
      <c r="A22" s="20"/>
      <c r="B22" s="17" t="s">
        <v>32</v>
      </c>
      <c r="C22" s="2" t="s">
        <v>33</v>
      </c>
      <c r="D22" s="2" t="s">
        <v>34</v>
      </c>
      <c r="E22" s="4" t="s">
        <v>31</v>
      </c>
      <c r="F22" s="5">
        <v>1</v>
      </c>
      <c r="G22" s="5">
        <v>1</v>
      </c>
      <c r="H22" s="72"/>
      <c r="I22" s="21" t="str">
        <f>IF(H22="","",ROUND(F22*G22*H22,2))</f>
        <v/>
      </c>
      <c r="J22" s="39"/>
    </row>
    <row r="23" spans="1:10" ht="55.95" customHeight="1">
      <c r="A23" s="20"/>
      <c r="B23" s="17" t="s">
        <v>35</v>
      </c>
      <c r="C23" s="2" t="s">
        <v>33</v>
      </c>
      <c r="D23" s="2" t="s">
        <v>36</v>
      </c>
      <c r="E23" s="4" t="s">
        <v>31</v>
      </c>
      <c r="F23" s="5">
        <v>1</v>
      </c>
      <c r="G23" s="5">
        <v>1</v>
      </c>
      <c r="H23" s="72"/>
      <c r="I23" s="21" t="str">
        <f>IF(H23="","",ROUND(F23*G23*H23,2))</f>
        <v/>
      </c>
      <c r="J23" s="39"/>
    </row>
    <row r="24" spans="1:10" ht="55.95" customHeight="1">
      <c r="A24" s="20"/>
      <c r="B24" s="17" t="s">
        <v>37</v>
      </c>
      <c r="C24" s="2" t="s">
        <v>38</v>
      </c>
      <c r="D24" s="2" t="s">
        <v>168</v>
      </c>
      <c r="E24" s="4" t="s">
        <v>31</v>
      </c>
      <c r="F24" s="5">
        <v>1</v>
      </c>
      <c r="G24" s="5">
        <v>1</v>
      </c>
      <c r="H24" s="72"/>
      <c r="I24" s="21" t="str">
        <f>IF(H24="","",ROUND(F24*G24*H24,2))</f>
        <v/>
      </c>
      <c r="J24" s="39"/>
    </row>
    <row r="25" spans="1:10" ht="55.95" customHeight="1">
      <c r="A25" s="20"/>
      <c r="B25" s="17" t="s">
        <v>39</v>
      </c>
      <c r="C25" s="2" t="s">
        <v>40</v>
      </c>
      <c r="D25" s="2" t="s">
        <v>167</v>
      </c>
      <c r="E25" s="4" t="s">
        <v>31</v>
      </c>
      <c r="F25" s="5">
        <v>1</v>
      </c>
      <c r="G25" s="5">
        <v>1</v>
      </c>
      <c r="H25" s="72"/>
      <c r="I25" s="21" t="str">
        <f>IF(H25="","",ROUND(F25*G25*H25,2))</f>
        <v/>
      </c>
      <c r="J25" s="39"/>
    </row>
    <row r="26" spans="1:10" ht="33.299999999999997" customHeight="1">
      <c r="A26" s="20"/>
      <c r="B26" s="56" t="s">
        <v>41</v>
      </c>
      <c r="C26" s="57"/>
      <c r="D26" s="57"/>
      <c r="E26" s="57"/>
      <c r="F26" s="57"/>
      <c r="G26" s="57"/>
      <c r="H26" s="58"/>
      <c r="I26" s="22" t="str">
        <f>IF(COUNT(H21:H25)&lt;ROWS(H21:H25),"",SUM(I21:I25))</f>
        <v/>
      </c>
      <c r="J26" s="23" t="s">
        <v>42</v>
      </c>
    </row>
    <row r="27" spans="1:10">
      <c r="A27" s="20"/>
      <c r="B27" s="20"/>
      <c r="C27" s="20"/>
      <c r="D27" s="20"/>
      <c r="E27" s="20"/>
      <c r="F27" s="20"/>
      <c r="G27" s="20"/>
      <c r="H27" s="20"/>
      <c r="I27" s="20"/>
      <c r="J27" s="20"/>
    </row>
    <row r="28" spans="1:10" ht="29.25" customHeight="1">
      <c r="A28" s="20"/>
      <c r="B28" s="46" t="s">
        <v>43</v>
      </c>
      <c r="C28" s="46"/>
      <c r="D28" s="46"/>
      <c r="E28" s="46"/>
      <c r="F28" s="46"/>
      <c r="G28" s="46"/>
      <c r="H28" s="46"/>
      <c r="I28" s="46"/>
      <c r="J28" s="46"/>
    </row>
    <row r="29" spans="1:10" ht="42.75" customHeight="1">
      <c r="A29" s="20"/>
      <c r="B29" s="52" t="s">
        <v>44</v>
      </c>
      <c r="C29" s="52"/>
      <c r="D29" s="52"/>
      <c r="E29" s="52"/>
      <c r="F29" s="52"/>
      <c r="G29" s="52"/>
      <c r="H29" s="52"/>
      <c r="I29" s="52"/>
      <c r="J29" s="52"/>
    </row>
    <row r="30" spans="1:10" ht="45.3" customHeight="1">
      <c r="A30" s="20"/>
      <c r="B30" s="6" t="s">
        <v>19</v>
      </c>
      <c r="C30" s="7" t="s">
        <v>20</v>
      </c>
      <c r="D30" s="7" t="s">
        <v>21</v>
      </c>
      <c r="E30" s="7" t="s">
        <v>22</v>
      </c>
      <c r="F30" s="7" t="s">
        <v>23</v>
      </c>
      <c r="G30" s="7" t="s">
        <v>24</v>
      </c>
      <c r="H30" s="7" t="s">
        <v>25</v>
      </c>
      <c r="I30" s="7" t="s">
        <v>26</v>
      </c>
      <c r="J30" s="8" t="s">
        <v>27</v>
      </c>
    </row>
    <row r="31" spans="1:10" ht="55.95" customHeight="1">
      <c r="A31" s="20"/>
      <c r="B31" s="17" t="s">
        <v>45</v>
      </c>
      <c r="C31" s="2" t="s">
        <v>46</v>
      </c>
      <c r="D31" s="2" t="s">
        <v>47</v>
      </c>
      <c r="E31" s="4" t="s">
        <v>48</v>
      </c>
      <c r="F31" s="5">
        <v>1</v>
      </c>
      <c r="G31" s="5">
        <v>120</v>
      </c>
      <c r="H31" s="38"/>
      <c r="I31" s="21" t="str">
        <f t="shared" ref="I31:I40" si="0">IF(H31="","",ROUND(F31*G31*H31,2))</f>
        <v/>
      </c>
      <c r="J31" s="39"/>
    </row>
    <row r="32" spans="1:10" ht="55.95" customHeight="1">
      <c r="A32" s="20"/>
      <c r="B32" s="17" t="s">
        <v>49</v>
      </c>
      <c r="C32" s="2" t="s">
        <v>50</v>
      </c>
      <c r="D32" s="2" t="s">
        <v>51</v>
      </c>
      <c r="E32" s="4" t="s">
        <v>52</v>
      </c>
      <c r="F32" s="5">
        <v>197</v>
      </c>
      <c r="G32" s="5">
        <v>120</v>
      </c>
      <c r="H32" s="38"/>
      <c r="I32" s="21" t="str">
        <f t="shared" si="0"/>
        <v/>
      </c>
      <c r="J32" s="39"/>
    </row>
    <row r="33" spans="1:10" ht="55.95" customHeight="1">
      <c r="A33" s="20"/>
      <c r="B33" s="17" t="s">
        <v>53</v>
      </c>
      <c r="C33" s="2" t="s">
        <v>54</v>
      </c>
      <c r="D33" s="2" t="s">
        <v>55</v>
      </c>
      <c r="E33" s="4" t="s">
        <v>56</v>
      </c>
      <c r="F33" s="5">
        <v>124</v>
      </c>
      <c r="G33" s="5">
        <v>120</v>
      </c>
      <c r="H33" s="38"/>
      <c r="I33" s="21" t="str">
        <f t="shared" si="0"/>
        <v/>
      </c>
      <c r="J33" s="39"/>
    </row>
    <row r="34" spans="1:10" ht="55.95" customHeight="1">
      <c r="A34" s="20"/>
      <c r="B34" s="17" t="s">
        <v>57</v>
      </c>
      <c r="C34" s="2" t="s">
        <v>58</v>
      </c>
      <c r="D34" s="2" t="s">
        <v>59</v>
      </c>
      <c r="E34" s="4" t="s">
        <v>48</v>
      </c>
      <c r="F34" s="5">
        <v>1</v>
      </c>
      <c r="G34" s="5">
        <v>120</v>
      </c>
      <c r="H34" s="38"/>
      <c r="I34" s="21" t="str">
        <f t="shared" si="0"/>
        <v/>
      </c>
      <c r="J34" s="39"/>
    </row>
    <row r="35" spans="1:10" ht="55.95" customHeight="1">
      <c r="A35" s="20"/>
      <c r="B35" s="17" t="s">
        <v>60</v>
      </c>
      <c r="C35" s="2" t="s">
        <v>61</v>
      </c>
      <c r="D35" s="2" t="s">
        <v>62</v>
      </c>
      <c r="E35" s="4" t="s">
        <v>48</v>
      </c>
      <c r="F35" s="5">
        <v>1</v>
      </c>
      <c r="G35" s="5">
        <v>120</v>
      </c>
      <c r="H35" s="38"/>
      <c r="I35" s="21" t="str">
        <f t="shared" si="0"/>
        <v/>
      </c>
      <c r="J35" s="39"/>
    </row>
    <row r="36" spans="1:10" ht="55.95" customHeight="1">
      <c r="A36" s="20"/>
      <c r="B36" s="17" t="s">
        <v>63</v>
      </c>
      <c r="C36" s="2" t="s">
        <v>64</v>
      </c>
      <c r="D36" s="2" t="s">
        <v>65</v>
      </c>
      <c r="E36" s="4" t="s">
        <v>48</v>
      </c>
      <c r="F36" s="5">
        <v>1</v>
      </c>
      <c r="G36" s="5">
        <v>120</v>
      </c>
      <c r="H36" s="38"/>
      <c r="I36" s="21" t="str">
        <f t="shared" si="0"/>
        <v/>
      </c>
      <c r="J36" s="39"/>
    </row>
    <row r="37" spans="1:10" ht="55.95" customHeight="1">
      <c r="A37" s="20"/>
      <c r="B37" s="17" t="s">
        <v>66</v>
      </c>
      <c r="C37" s="2" t="s">
        <v>67</v>
      </c>
      <c r="D37" s="2" t="s">
        <v>68</v>
      </c>
      <c r="E37" s="4" t="s">
        <v>48</v>
      </c>
      <c r="F37" s="5">
        <v>1</v>
      </c>
      <c r="G37" s="5">
        <v>120</v>
      </c>
      <c r="H37" s="38"/>
      <c r="I37" s="21" t="str">
        <f>IF(H37="","",ROUND(F37*G37*H37,2))</f>
        <v/>
      </c>
      <c r="J37" s="39"/>
    </row>
    <row r="38" spans="1:10" ht="55.95" customHeight="1">
      <c r="A38" s="20"/>
      <c r="B38" s="17" t="s">
        <v>69</v>
      </c>
      <c r="C38" s="2" t="s">
        <v>70</v>
      </c>
      <c r="D38" s="2" t="s">
        <v>71</v>
      </c>
      <c r="E38" s="4" t="s">
        <v>48</v>
      </c>
      <c r="F38" s="5">
        <v>1</v>
      </c>
      <c r="G38" s="5">
        <v>120</v>
      </c>
      <c r="H38" s="38"/>
      <c r="I38" s="21" t="str">
        <f>IF(H38="","",ROUND(F38*G38*H38,2))</f>
        <v/>
      </c>
      <c r="J38" s="39"/>
    </row>
    <row r="39" spans="1:10" ht="55.95" customHeight="1">
      <c r="A39" s="20"/>
      <c r="B39" s="17" t="s">
        <v>72</v>
      </c>
      <c r="C39" s="2" t="s">
        <v>73</v>
      </c>
      <c r="D39" s="2" t="s">
        <v>74</v>
      </c>
      <c r="E39" s="4" t="s">
        <v>48</v>
      </c>
      <c r="F39" s="5">
        <v>1</v>
      </c>
      <c r="G39" s="5">
        <v>120</v>
      </c>
      <c r="H39" s="38"/>
      <c r="I39" s="21" t="str">
        <f t="shared" si="0"/>
        <v/>
      </c>
      <c r="J39" s="39"/>
    </row>
    <row r="40" spans="1:10" ht="55.95" customHeight="1">
      <c r="A40" s="20"/>
      <c r="B40" s="17" t="s">
        <v>75</v>
      </c>
      <c r="C40" s="2" t="s">
        <v>76</v>
      </c>
      <c r="D40" s="2" t="s">
        <v>77</v>
      </c>
      <c r="E40" s="4" t="s">
        <v>48</v>
      </c>
      <c r="F40" s="5">
        <v>1</v>
      </c>
      <c r="G40" s="5">
        <v>120</v>
      </c>
      <c r="H40" s="38"/>
      <c r="I40" s="21" t="str">
        <f t="shared" si="0"/>
        <v/>
      </c>
      <c r="J40" s="39"/>
    </row>
    <row r="41" spans="1:10" ht="33.299999999999997" customHeight="1">
      <c r="A41" s="20"/>
      <c r="B41" s="56" t="s">
        <v>78</v>
      </c>
      <c r="C41" s="57"/>
      <c r="D41" s="57"/>
      <c r="E41" s="57"/>
      <c r="F41" s="57"/>
      <c r="G41" s="57"/>
      <c r="H41" s="58"/>
      <c r="I41" s="22" t="str">
        <f>IF(COUNT(H31:H40)&lt;ROWS(H31:H40),"",SUM(I31:I40))</f>
        <v/>
      </c>
      <c r="J41" s="23" t="s">
        <v>42</v>
      </c>
    </row>
    <row r="42" spans="1:10">
      <c r="A42" s="20"/>
      <c r="B42" s="20"/>
      <c r="C42" s="20"/>
      <c r="D42" s="20"/>
      <c r="E42" s="20"/>
      <c r="F42" s="20"/>
      <c r="G42" s="20"/>
      <c r="H42" s="20"/>
      <c r="I42" s="20"/>
      <c r="J42" s="20"/>
    </row>
    <row r="43" spans="1:10" ht="29.25" customHeight="1">
      <c r="A43" s="20"/>
      <c r="B43" s="46" t="s">
        <v>79</v>
      </c>
      <c r="C43" s="46"/>
      <c r="D43" s="46"/>
      <c r="E43" s="46"/>
      <c r="F43" s="46"/>
      <c r="G43" s="46"/>
      <c r="H43" s="46"/>
      <c r="I43" s="46"/>
      <c r="J43" s="46"/>
    </row>
    <row r="44" spans="1:10" ht="42.75" customHeight="1">
      <c r="A44" s="20"/>
      <c r="B44" s="52" t="s">
        <v>154</v>
      </c>
      <c r="C44" s="52"/>
      <c r="D44" s="52"/>
      <c r="E44" s="52"/>
      <c r="F44" s="52"/>
      <c r="G44" s="52"/>
      <c r="H44" s="52"/>
      <c r="I44" s="52"/>
      <c r="J44" s="52"/>
    </row>
    <row r="45" spans="1:10" ht="45.3" customHeight="1">
      <c r="A45" s="20"/>
      <c r="B45" s="40" t="s">
        <v>19</v>
      </c>
      <c r="C45" s="41" t="s">
        <v>20</v>
      </c>
      <c r="D45" s="41" t="s">
        <v>21</v>
      </c>
      <c r="E45" s="41" t="s">
        <v>22</v>
      </c>
      <c r="F45" s="41" t="s">
        <v>23</v>
      </c>
      <c r="G45" s="41" t="s">
        <v>24</v>
      </c>
      <c r="H45" s="41" t="s">
        <v>25</v>
      </c>
      <c r="I45" s="41" t="s">
        <v>26</v>
      </c>
      <c r="J45" s="42" t="s">
        <v>27</v>
      </c>
    </row>
    <row r="46" spans="1:10" ht="55.95" customHeight="1">
      <c r="A46" s="20"/>
      <c r="B46" s="17" t="s">
        <v>80</v>
      </c>
      <c r="C46" s="2" t="s">
        <v>81</v>
      </c>
      <c r="D46" s="2" t="s">
        <v>161</v>
      </c>
      <c r="E46" s="4" t="s">
        <v>31</v>
      </c>
      <c r="F46" s="5">
        <v>1</v>
      </c>
      <c r="G46" s="5">
        <v>1</v>
      </c>
      <c r="H46" s="38"/>
      <c r="I46" s="21" t="str">
        <f>IF(H46="","",ROUND(F46*G46*H46,2))</f>
        <v/>
      </c>
      <c r="J46" s="39"/>
    </row>
    <row r="47" spans="1:10" ht="55.95" customHeight="1">
      <c r="A47" s="20"/>
      <c r="B47" s="17" t="s">
        <v>82</v>
      </c>
      <c r="C47" s="2" t="s">
        <v>159</v>
      </c>
      <c r="D47" s="2" t="s">
        <v>160</v>
      </c>
      <c r="E47" s="4" t="s">
        <v>31</v>
      </c>
      <c r="F47" s="5">
        <v>1</v>
      </c>
      <c r="G47" s="5">
        <v>1</v>
      </c>
      <c r="H47" s="38"/>
      <c r="I47" s="21" t="str">
        <f>IF(H47="","",ROUND(F47*G47*H47,2))</f>
        <v/>
      </c>
      <c r="J47" s="39"/>
    </row>
    <row r="48" spans="1:10" ht="55.95" customHeight="1">
      <c r="A48" s="20"/>
      <c r="B48" s="17" t="s">
        <v>158</v>
      </c>
      <c r="C48" s="2" t="s">
        <v>83</v>
      </c>
      <c r="D48" s="2" t="s">
        <v>84</v>
      </c>
      <c r="E48" s="4" t="s">
        <v>48</v>
      </c>
      <c r="F48" s="5">
        <v>1</v>
      </c>
      <c r="G48" s="5">
        <v>120</v>
      </c>
      <c r="H48" s="38"/>
      <c r="I48" s="21" t="str">
        <f>IF(H48="","",ROUND(F48*G48*H48,2))</f>
        <v/>
      </c>
      <c r="J48" s="39"/>
    </row>
    <row r="49" spans="1:10" ht="55.95" customHeight="1">
      <c r="A49" s="20"/>
      <c r="B49" s="17" t="s">
        <v>162</v>
      </c>
      <c r="C49" s="2" t="s">
        <v>164</v>
      </c>
      <c r="D49" s="2" t="s">
        <v>165</v>
      </c>
      <c r="E49" s="4" t="s">
        <v>163</v>
      </c>
      <c r="F49" s="5">
        <v>100</v>
      </c>
      <c r="G49" s="5">
        <v>120</v>
      </c>
      <c r="H49" s="38"/>
      <c r="I49" s="21" t="str">
        <f>IF(H49="","",ROUND(F49*G49*H49,2))</f>
        <v/>
      </c>
      <c r="J49" s="71"/>
    </row>
    <row r="50" spans="1:10" ht="33.299999999999997" customHeight="1">
      <c r="A50" s="20"/>
      <c r="B50" s="56" t="s">
        <v>85</v>
      </c>
      <c r="C50" s="57"/>
      <c r="D50" s="57"/>
      <c r="E50" s="57"/>
      <c r="F50" s="57"/>
      <c r="G50" s="57"/>
      <c r="H50" s="58"/>
      <c r="I50" s="22" t="str">
        <f>IF(COUNT(H46:H49)&lt;ROWS(H46:H49),"",SUM(I46:I49))</f>
        <v/>
      </c>
      <c r="J50" s="23" t="s">
        <v>42</v>
      </c>
    </row>
    <row r="51" spans="1:10">
      <c r="A51" s="20"/>
      <c r="B51" s="20"/>
      <c r="C51" s="20"/>
      <c r="D51" s="20"/>
      <c r="E51" s="20"/>
      <c r="F51" s="20"/>
      <c r="G51" s="20"/>
      <c r="H51" s="20"/>
      <c r="I51" s="20"/>
      <c r="J51" s="20"/>
    </row>
    <row r="52" spans="1:10" ht="29.25" customHeight="1">
      <c r="A52" s="20"/>
      <c r="B52" s="46" t="s">
        <v>86</v>
      </c>
      <c r="C52" s="46"/>
      <c r="D52" s="46"/>
      <c r="E52" s="46"/>
      <c r="F52" s="46"/>
      <c r="G52" s="46"/>
      <c r="H52" s="46"/>
      <c r="I52" s="46"/>
      <c r="J52" s="46"/>
    </row>
    <row r="53" spans="1:10" ht="42.75" customHeight="1">
      <c r="A53" s="20"/>
      <c r="B53" s="52" t="s">
        <v>156</v>
      </c>
      <c r="C53" s="52"/>
      <c r="D53" s="52"/>
      <c r="E53" s="52"/>
      <c r="F53" s="52"/>
      <c r="G53" s="52"/>
      <c r="H53" s="52"/>
      <c r="I53" s="52"/>
      <c r="J53" s="52"/>
    </row>
    <row r="54" spans="1:10" ht="45.3" customHeight="1">
      <c r="A54" s="20"/>
      <c r="B54" s="6" t="s">
        <v>19</v>
      </c>
      <c r="C54" s="7" t="s">
        <v>20</v>
      </c>
      <c r="D54" s="7" t="s">
        <v>21</v>
      </c>
      <c r="E54" s="7" t="s">
        <v>22</v>
      </c>
      <c r="F54" s="7" t="s">
        <v>87</v>
      </c>
      <c r="G54" s="7" t="s">
        <v>88</v>
      </c>
      <c r="H54" s="7" t="s">
        <v>25</v>
      </c>
      <c r="I54" s="7" t="s">
        <v>26</v>
      </c>
      <c r="J54" s="8" t="s">
        <v>27</v>
      </c>
    </row>
    <row r="55" spans="1:10" ht="55.95" customHeight="1">
      <c r="A55" s="20"/>
      <c r="B55" s="17" t="s">
        <v>89</v>
      </c>
      <c r="C55" s="2" t="s">
        <v>90</v>
      </c>
      <c r="D55" s="2" t="s">
        <v>91</v>
      </c>
      <c r="E55" s="4" t="s">
        <v>92</v>
      </c>
      <c r="F55" s="5">
        <v>150</v>
      </c>
      <c r="G55" s="5">
        <v>1</v>
      </c>
      <c r="H55" s="38"/>
      <c r="I55" s="21" t="str">
        <f t="shared" ref="I55:I61" si="1">IF(H55="","",ROUND(F55*G55*H55,2))</f>
        <v/>
      </c>
      <c r="J55" s="39"/>
    </row>
    <row r="56" spans="1:10" ht="55.95" customHeight="1">
      <c r="A56" s="20"/>
      <c r="B56" s="17" t="s">
        <v>93</v>
      </c>
      <c r="C56" s="2" t="s">
        <v>94</v>
      </c>
      <c r="D56" s="2" t="s">
        <v>95</v>
      </c>
      <c r="E56" s="4" t="s">
        <v>92</v>
      </c>
      <c r="F56" s="5">
        <v>50</v>
      </c>
      <c r="G56" s="5">
        <v>1</v>
      </c>
      <c r="H56" s="38"/>
      <c r="I56" s="21" t="str">
        <f t="shared" si="1"/>
        <v/>
      </c>
      <c r="J56" s="39"/>
    </row>
    <row r="57" spans="1:10" ht="55.95" customHeight="1">
      <c r="A57" s="20"/>
      <c r="B57" s="17" t="s">
        <v>96</v>
      </c>
      <c r="C57" s="2" t="s">
        <v>97</v>
      </c>
      <c r="D57" s="2" t="s">
        <v>98</v>
      </c>
      <c r="E57" s="4" t="s">
        <v>92</v>
      </c>
      <c r="F57" s="5">
        <v>200</v>
      </c>
      <c r="G57" s="5">
        <v>1</v>
      </c>
      <c r="H57" s="38"/>
      <c r="I57" s="21" t="str">
        <f t="shared" si="1"/>
        <v/>
      </c>
      <c r="J57" s="39"/>
    </row>
    <row r="58" spans="1:10" ht="55.95" customHeight="1">
      <c r="A58" s="20"/>
      <c r="B58" s="17" t="s">
        <v>99</v>
      </c>
      <c r="C58" s="2" t="s">
        <v>100</v>
      </c>
      <c r="D58" s="2" t="s">
        <v>101</v>
      </c>
      <c r="E58" s="4" t="s">
        <v>92</v>
      </c>
      <c r="F58" s="5">
        <v>250</v>
      </c>
      <c r="G58" s="5">
        <v>1</v>
      </c>
      <c r="H58" s="38"/>
      <c r="I58" s="21" t="str">
        <f t="shared" si="1"/>
        <v/>
      </c>
      <c r="J58" s="39"/>
    </row>
    <row r="59" spans="1:10" ht="55.95" customHeight="1">
      <c r="A59" s="20"/>
      <c r="B59" s="17" t="s">
        <v>102</v>
      </c>
      <c r="C59" s="2" t="s">
        <v>103</v>
      </c>
      <c r="D59" s="2" t="s">
        <v>104</v>
      </c>
      <c r="E59" s="4" t="s">
        <v>92</v>
      </c>
      <c r="F59" s="5">
        <v>100</v>
      </c>
      <c r="G59" s="5">
        <v>1</v>
      </c>
      <c r="H59" s="38"/>
      <c r="I59" s="21" t="str">
        <f t="shared" si="1"/>
        <v/>
      </c>
      <c r="J59" s="39"/>
    </row>
    <row r="60" spans="1:10" ht="55.95" customHeight="1">
      <c r="A60" s="20"/>
      <c r="B60" s="17" t="s">
        <v>105</v>
      </c>
      <c r="C60" s="2" t="s">
        <v>106</v>
      </c>
      <c r="D60" s="2" t="s">
        <v>107</v>
      </c>
      <c r="E60" s="4" t="s">
        <v>92</v>
      </c>
      <c r="F60" s="5">
        <v>150</v>
      </c>
      <c r="G60" s="5">
        <v>1</v>
      </c>
      <c r="H60" s="38"/>
      <c r="I60" s="21" t="str">
        <f t="shared" si="1"/>
        <v/>
      </c>
      <c r="J60" s="39"/>
    </row>
    <row r="61" spans="1:10" ht="55.95" customHeight="1">
      <c r="A61" s="20"/>
      <c r="B61" s="17" t="s">
        <v>108</v>
      </c>
      <c r="C61" s="2" t="s">
        <v>109</v>
      </c>
      <c r="D61" s="2" t="s">
        <v>110</v>
      </c>
      <c r="E61" s="4" t="s">
        <v>92</v>
      </c>
      <c r="F61" s="5">
        <v>100</v>
      </c>
      <c r="G61" s="5">
        <v>1</v>
      </c>
      <c r="H61" s="38"/>
      <c r="I61" s="21" t="str">
        <f t="shared" si="1"/>
        <v/>
      </c>
      <c r="J61" s="39"/>
    </row>
    <row r="62" spans="1:10" ht="33.299999999999997" customHeight="1">
      <c r="A62" s="20"/>
      <c r="B62" s="56" t="s">
        <v>157</v>
      </c>
      <c r="C62" s="57"/>
      <c r="D62" s="57"/>
      <c r="E62" s="57"/>
      <c r="F62" s="57"/>
      <c r="G62" s="57"/>
      <c r="H62" s="58"/>
      <c r="I62" s="22" t="str">
        <f>IF(COUNT(H55:H61)&lt;ROWS(H55:H61),"",SUM(I55:I61))</f>
        <v/>
      </c>
      <c r="J62" s="23" t="s">
        <v>42</v>
      </c>
    </row>
    <row r="63" spans="1:10">
      <c r="A63" s="20"/>
      <c r="B63" s="20"/>
      <c r="C63" s="20"/>
      <c r="D63" s="20"/>
      <c r="E63" s="20"/>
      <c r="F63" s="20"/>
      <c r="G63" s="20"/>
      <c r="H63" s="20"/>
      <c r="I63" s="20"/>
      <c r="J63" s="20"/>
    </row>
    <row r="64" spans="1:10" ht="29.25" customHeight="1">
      <c r="A64" s="20"/>
      <c r="B64" s="46" t="s">
        <v>111</v>
      </c>
      <c r="C64" s="46"/>
      <c r="D64" s="46"/>
      <c r="E64" s="46"/>
      <c r="F64" s="46"/>
      <c r="G64" s="46"/>
      <c r="H64" s="46"/>
      <c r="I64" s="46"/>
      <c r="J64" s="46"/>
    </row>
    <row r="65" spans="1:10" ht="42.75" customHeight="1">
      <c r="A65" s="20"/>
      <c r="B65" s="52" t="s">
        <v>166</v>
      </c>
      <c r="C65" s="52"/>
      <c r="D65" s="52"/>
      <c r="E65" s="52"/>
      <c r="F65" s="52"/>
      <c r="G65" s="52"/>
      <c r="H65" s="52"/>
      <c r="I65" s="52"/>
      <c r="J65" s="52"/>
    </row>
    <row r="66" spans="1:10" ht="45.3" customHeight="1">
      <c r="A66" s="20"/>
      <c r="B66" s="6" t="s">
        <v>19</v>
      </c>
      <c r="C66" s="7" t="s">
        <v>112</v>
      </c>
      <c r="D66" s="7" t="s">
        <v>113</v>
      </c>
      <c r="E66" s="7" t="s">
        <v>22</v>
      </c>
      <c r="F66" s="7"/>
      <c r="G66" s="7" t="s">
        <v>114</v>
      </c>
      <c r="H66" s="7" t="s">
        <v>115</v>
      </c>
      <c r="I66" s="7" t="s">
        <v>115</v>
      </c>
      <c r="J66" s="8"/>
    </row>
    <row r="67" spans="1:10" ht="41.25" customHeight="1">
      <c r="A67" s="20"/>
      <c r="B67" s="17" t="s">
        <v>116</v>
      </c>
      <c r="C67" s="2" t="s">
        <v>117</v>
      </c>
      <c r="D67" s="24">
        <v>197</v>
      </c>
      <c r="E67" s="30" t="s">
        <v>118</v>
      </c>
      <c r="F67" s="29"/>
      <c r="G67" s="32" t="s">
        <v>120</v>
      </c>
      <c r="H67" s="2" t="s">
        <v>121</v>
      </c>
      <c r="I67" s="26" t="s">
        <v>119</v>
      </c>
      <c r="J67" s="10"/>
    </row>
    <row r="68" spans="1:10" ht="41.25" customHeight="1">
      <c r="A68" s="20"/>
      <c r="B68" s="17" t="s">
        <v>122</v>
      </c>
      <c r="C68" s="2" t="s">
        <v>123</v>
      </c>
      <c r="D68" s="24">
        <v>13</v>
      </c>
      <c r="E68" s="4" t="s">
        <v>118</v>
      </c>
      <c r="F68" s="29"/>
      <c r="G68" s="32" t="s">
        <v>120</v>
      </c>
      <c r="H68" s="2" t="s">
        <v>124</v>
      </c>
      <c r="I68" s="26" t="s">
        <v>119</v>
      </c>
      <c r="J68" s="10"/>
    </row>
    <row r="69" spans="1:10" ht="41.25" customHeight="1">
      <c r="A69" s="20"/>
      <c r="B69" s="17" t="s">
        <v>125</v>
      </c>
      <c r="C69" s="2" t="s">
        <v>126</v>
      </c>
      <c r="D69" s="24">
        <v>55</v>
      </c>
      <c r="E69" s="4" t="s">
        <v>118</v>
      </c>
      <c r="F69" s="29"/>
      <c r="G69" s="32" t="s">
        <v>120</v>
      </c>
      <c r="H69" s="2" t="s">
        <v>124</v>
      </c>
      <c r="I69" s="26" t="s">
        <v>119</v>
      </c>
      <c r="J69" s="10"/>
    </row>
    <row r="70" spans="1:10" ht="41.25" customHeight="1">
      <c r="A70" s="20"/>
      <c r="B70" s="17" t="s">
        <v>127</v>
      </c>
      <c r="C70" s="2" t="s">
        <v>128</v>
      </c>
      <c r="D70" s="24">
        <v>7</v>
      </c>
      <c r="E70" s="4" t="s">
        <v>118</v>
      </c>
      <c r="F70" s="29"/>
      <c r="G70" s="32" t="s">
        <v>120</v>
      </c>
      <c r="H70" s="2" t="s">
        <v>124</v>
      </c>
      <c r="I70" s="26" t="s">
        <v>119</v>
      </c>
      <c r="J70" s="10"/>
    </row>
    <row r="71" spans="1:10" ht="41.25" customHeight="1">
      <c r="A71" s="20"/>
      <c r="B71" s="17" t="s">
        <v>129</v>
      </c>
      <c r="C71" s="2" t="s">
        <v>130</v>
      </c>
      <c r="D71" s="24">
        <v>41</v>
      </c>
      <c r="E71" s="4" t="s">
        <v>118</v>
      </c>
      <c r="F71" s="29"/>
      <c r="G71" s="32" t="s">
        <v>120</v>
      </c>
      <c r="H71" s="2" t="s">
        <v>124</v>
      </c>
      <c r="I71" s="26" t="s">
        <v>119</v>
      </c>
      <c r="J71" s="10"/>
    </row>
    <row r="72" spans="1:10" ht="41.25" customHeight="1">
      <c r="A72" s="20"/>
      <c r="B72" s="17" t="s">
        <v>131</v>
      </c>
      <c r="C72" s="2" t="s">
        <v>132</v>
      </c>
      <c r="D72" s="24">
        <v>13</v>
      </c>
      <c r="E72" s="4" t="s">
        <v>118</v>
      </c>
      <c r="F72" s="29"/>
      <c r="G72" s="32" t="s">
        <v>120</v>
      </c>
      <c r="H72" s="2" t="s">
        <v>124</v>
      </c>
      <c r="I72" s="26" t="s">
        <v>119</v>
      </c>
      <c r="J72" s="10"/>
    </row>
    <row r="73" spans="1:10" ht="41.25" customHeight="1">
      <c r="A73" s="20"/>
      <c r="B73" s="17" t="s">
        <v>133</v>
      </c>
      <c r="C73" s="2" t="s">
        <v>134</v>
      </c>
      <c r="D73" s="24" t="s">
        <v>135</v>
      </c>
      <c r="E73" s="4" t="s">
        <v>136</v>
      </c>
      <c r="F73" s="29"/>
      <c r="G73" s="32" t="s">
        <v>120</v>
      </c>
      <c r="H73" s="2" t="s">
        <v>137</v>
      </c>
      <c r="I73" s="26" t="s">
        <v>119</v>
      </c>
      <c r="J73" s="10"/>
    </row>
    <row r="74" spans="1:10" ht="41.25" customHeight="1">
      <c r="A74" s="20"/>
      <c r="B74" s="18" t="s">
        <v>138</v>
      </c>
      <c r="C74" s="11" t="s">
        <v>139</v>
      </c>
      <c r="D74" s="25" t="s">
        <v>135</v>
      </c>
      <c r="E74" s="31" t="s">
        <v>136</v>
      </c>
      <c r="F74" s="29"/>
      <c r="G74" s="33" t="s">
        <v>120</v>
      </c>
      <c r="H74" s="11" t="s">
        <v>141</v>
      </c>
      <c r="I74" s="27" t="s">
        <v>140</v>
      </c>
      <c r="J74" s="12"/>
    </row>
    <row r="75" spans="1:10">
      <c r="A75" s="20"/>
      <c r="B75" s="20"/>
      <c r="C75" s="20"/>
      <c r="D75" s="20"/>
      <c r="E75" s="20"/>
      <c r="F75" s="20"/>
      <c r="G75" s="20"/>
      <c r="H75" s="20"/>
      <c r="I75" s="20"/>
      <c r="J75" s="20"/>
    </row>
    <row r="76" spans="1:10" ht="29.25" customHeight="1">
      <c r="A76" s="20"/>
      <c r="B76" s="46" t="s">
        <v>142</v>
      </c>
      <c r="C76" s="46"/>
      <c r="D76" s="46"/>
      <c r="E76" s="46"/>
      <c r="F76" s="46"/>
      <c r="G76" s="46"/>
      <c r="H76" s="46"/>
      <c r="I76" s="46"/>
      <c r="J76" s="46"/>
    </row>
    <row r="77" spans="1:10" ht="30.75" customHeight="1">
      <c r="A77" s="20"/>
      <c r="B77" s="59" t="s">
        <v>143</v>
      </c>
      <c r="C77" s="60"/>
      <c r="D77" s="60"/>
      <c r="E77" s="60"/>
      <c r="F77" s="60"/>
      <c r="G77" s="60"/>
      <c r="H77" s="60"/>
      <c r="I77" s="13" t="str">
        <f>IF(I26="","",I26)</f>
        <v/>
      </c>
      <c r="J77" s="14"/>
    </row>
    <row r="78" spans="1:10" ht="30.75" customHeight="1">
      <c r="A78" s="20"/>
      <c r="B78" s="61" t="s">
        <v>144</v>
      </c>
      <c r="C78" s="54"/>
      <c r="D78" s="54"/>
      <c r="E78" s="54"/>
      <c r="F78" s="54"/>
      <c r="G78" s="54"/>
      <c r="H78" s="54"/>
      <c r="I78" s="3" t="str">
        <f>IF(I41="","",I41)</f>
        <v/>
      </c>
      <c r="J78" s="15"/>
    </row>
    <row r="79" spans="1:10" ht="30.75" customHeight="1">
      <c r="A79" s="20"/>
      <c r="B79" s="61" t="s">
        <v>145</v>
      </c>
      <c r="C79" s="54"/>
      <c r="D79" s="54"/>
      <c r="E79" s="54"/>
      <c r="F79" s="54"/>
      <c r="G79" s="54"/>
      <c r="H79" s="54"/>
      <c r="I79" s="3" t="str">
        <f>IF(I50="","",I50)</f>
        <v/>
      </c>
      <c r="J79" s="15"/>
    </row>
    <row r="80" spans="1:10" ht="30.75" customHeight="1">
      <c r="A80" s="20"/>
      <c r="B80" s="67" t="s">
        <v>146</v>
      </c>
      <c r="C80" s="68"/>
      <c r="D80" s="68"/>
      <c r="E80" s="68"/>
      <c r="F80" s="68"/>
      <c r="G80" s="68"/>
      <c r="H80" s="68"/>
      <c r="I80" s="9" t="str">
        <f>IF(I62="","",I62)</f>
        <v/>
      </c>
      <c r="J80" s="16"/>
    </row>
    <row r="81" spans="1:10">
      <c r="A81" s="20"/>
      <c r="B81" s="1"/>
      <c r="C81" s="1"/>
      <c r="D81" s="1"/>
      <c r="E81" s="1"/>
      <c r="F81" s="1"/>
      <c r="G81" s="1"/>
      <c r="H81" s="1"/>
      <c r="I81" s="1"/>
      <c r="J81" s="1"/>
    </row>
    <row r="82" spans="1:10" ht="36" customHeight="1">
      <c r="A82" s="20"/>
      <c r="B82" s="69" t="s">
        <v>0</v>
      </c>
      <c r="C82" s="69"/>
      <c r="D82" s="69"/>
      <c r="E82" s="69"/>
      <c r="F82" s="69"/>
      <c r="G82" s="69"/>
      <c r="H82" s="69"/>
      <c r="I82" s="70" t="str">
        <f>IF(COUNT(I77:I80)&lt;4,"",SUM(I77:I80))</f>
        <v/>
      </c>
      <c r="J82" s="70"/>
    </row>
    <row r="83" spans="1:10" ht="36" customHeight="1">
      <c r="A83" s="20"/>
      <c r="B83" s="69"/>
      <c r="C83" s="69"/>
      <c r="D83" s="69"/>
      <c r="E83" s="69"/>
      <c r="F83" s="69"/>
      <c r="G83" s="69"/>
      <c r="H83" s="69"/>
      <c r="I83" s="70"/>
      <c r="J83" s="70"/>
    </row>
    <row r="84" spans="1:10">
      <c r="A84" s="20"/>
      <c r="B84" s="20"/>
      <c r="C84" s="20"/>
      <c r="D84" s="20"/>
      <c r="E84" s="20"/>
      <c r="F84" s="20"/>
      <c r="G84" s="20"/>
      <c r="H84" s="20"/>
      <c r="I84" s="20"/>
      <c r="J84" s="20"/>
    </row>
    <row r="85" spans="1:10" ht="29.25" customHeight="1">
      <c r="A85" s="20"/>
      <c r="B85" s="46" t="s">
        <v>147</v>
      </c>
      <c r="C85" s="46"/>
      <c r="D85" s="46"/>
      <c r="E85" s="46"/>
      <c r="F85" s="46"/>
      <c r="G85" s="46"/>
      <c r="H85" s="46"/>
      <c r="I85" s="46"/>
      <c r="J85" s="46"/>
    </row>
    <row r="86" spans="1:10" ht="31.95" customHeight="1">
      <c r="A86" s="20"/>
      <c r="B86" s="54" t="s">
        <v>148</v>
      </c>
      <c r="C86" s="54"/>
      <c r="D86" s="54"/>
      <c r="E86" s="62"/>
      <c r="F86" s="62"/>
      <c r="G86" s="62"/>
      <c r="H86" s="62"/>
      <c r="I86" s="62"/>
      <c r="J86" s="62"/>
    </row>
    <row r="87" spans="1:10" ht="31.95" customHeight="1">
      <c r="A87" s="20"/>
      <c r="B87" s="54" t="s">
        <v>149</v>
      </c>
      <c r="C87" s="54"/>
      <c r="D87" s="54"/>
      <c r="E87" s="62"/>
      <c r="F87" s="62"/>
      <c r="G87" s="62"/>
      <c r="H87" s="62"/>
      <c r="I87" s="62"/>
      <c r="J87" s="62"/>
    </row>
    <row r="88" spans="1:10" ht="31.95" customHeight="1">
      <c r="A88" s="20"/>
      <c r="B88" s="54" t="s">
        <v>150</v>
      </c>
      <c r="C88" s="54"/>
      <c r="D88" s="54"/>
      <c r="E88" s="62"/>
      <c r="F88" s="62"/>
      <c r="G88" s="62"/>
      <c r="H88" s="62"/>
      <c r="I88" s="62"/>
      <c r="J88" s="62"/>
    </row>
    <row r="89" spans="1:10" ht="31.95" customHeight="1">
      <c r="A89" s="20"/>
      <c r="B89" s="54" t="s">
        <v>169</v>
      </c>
      <c r="C89" s="54"/>
      <c r="D89" s="54"/>
      <c r="E89" s="62"/>
      <c r="F89" s="62"/>
      <c r="G89" s="62"/>
      <c r="H89" s="62"/>
      <c r="I89" s="62"/>
      <c r="J89" s="62"/>
    </row>
    <row r="90" spans="1:10">
      <c r="A90" s="20"/>
      <c r="B90" s="20"/>
      <c r="C90" s="20"/>
      <c r="D90" s="20"/>
      <c r="E90" s="20"/>
      <c r="F90" s="20"/>
      <c r="G90" s="20"/>
      <c r="H90" s="20"/>
      <c r="I90" s="20"/>
      <c r="J90" s="20"/>
    </row>
    <row r="91" spans="1:10" ht="36" customHeight="1">
      <c r="A91" s="20"/>
      <c r="B91" s="63"/>
      <c r="C91" s="63"/>
      <c r="D91" s="63"/>
      <c r="E91" s="63"/>
      <c r="F91" s="63"/>
      <c r="G91" s="63"/>
      <c r="H91" s="63"/>
      <c r="I91" s="63"/>
      <c r="J91" s="63"/>
    </row>
    <row r="92" spans="1:10" ht="36" customHeight="1">
      <c r="A92" s="20"/>
      <c r="B92" s="63"/>
      <c r="C92" s="63"/>
      <c r="D92" s="63"/>
      <c r="E92" s="63"/>
      <c r="F92" s="63"/>
      <c r="G92" s="63"/>
      <c r="H92" s="63"/>
      <c r="I92" s="63"/>
      <c r="J92" s="63"/>
    </row>
    <row r="93" spans="1:10">
      <c r="A93" s="20"/>
      <c r="B93" s="20"/>
      <c r="C93" s="20"/>
      <c r="D93" s="20"/>
      <c r="E93" s="20"/>
      <c r="F93" s="20"/>
      <c r="G93" s="20"/>
      <c r="H93" s="20"/>
      <c r="I93" s="20"/>
      <c r="J93" s="20"/>
    </row>
    <row r="94" spans="1:10">
      <c r="A94" s="20"/>
      <c r="B94" s="20"/>
      <c r="C94" s="20"/>
      <c r="D94" s="20"/>
      <c r="E94" s="20"/>
      <c r="F94" s="20"/>
      <c r="G94" s="20"/>
      <c r="H94" s="20"/>
      <c r="I94" s="20"/>
      <c r="J94" s="20"/>
    </row>
    <row r="95" spans="1:10">
      <c r="A95" s="20"/>
      <c r="B95" s="20"/>
      <c r="C95" s="20"/>
      <c r="D95" s="20"/>
      <c r="E95" s="20"/>
      <c r="F95" s="20"/>
      <c r="G95" s="20"/>
      <c r="H95" s="20"/>
      <c r="I95" s="20"/>
      <c r="J95" s="20"/>
    </row>
    <row r="96" spans="1:10">
      <c r="A96" s="20"/>
      <c r="B96" s="20"/>
      <c r="C96" s="20"/>
      <c r="D96" s="20"/>
      <c r="E96" s="20"/>
      <c r="F96" s="20"/>
      <c r="G96" s="20"/>
      <c r="H96" s="20"/>
      <c r="I96" s="20"/>
      <c r="J96" s="20"/>
    </row>
    <row r="97" spans="1:10">
      <c r="A97" s="20"/>
      <c r="B97" s="20"/>
      <c r="C97" s="20"/>
      <c r="D97" s="20"/>
      <c r="E97" s="20"/>
      <c r="F97" s="20"/>
      <c r="G97" s="20"/>
      <c r="H97" s="20"/>
      <c r="I97" s="20"/>
      <c r="J97" s="20"/>
    </row>
    <row r="98" spans="1:10">
      <c r="A98" s="20"/>
      <c r="B98" s="20"/>
      <c r="C98" s="20"/>
      <c r="D98" s="20"/>
      <c r="E98" s="20"/>
      <c r="F98" s="20"/>
      <c r="G98" s="20"/>
      <c r="H98" s="20"/>
      <c r="I98" s="20"/>
      <c r="J98" s="20"/>
    </row>
    <row r="99" spans="1:10">
      <c r="A99" s="20"/>
      <c r="B99" s="20"/>
      <c r="C99" s="20"/>
      <c r="D99" s="20"/>
      <c r="E99" s="20"/>
      <c r="F99" s="20"/>
      <c r="G99" s="20"/>
      <c r="H99" s="20"/>
      <c r="I99" s="20"/>
      <c r="J99" s="20"/>
    </row>
    <row r="100" spans="1:10">
      <c r="A100" s="20"/>
      <c r="B100" s="20"/>
      <c r="C100" s="20"/>
      <c r="D100" s="20"/>
      <c r="E100" s="20"/>
      <c r="F100" s="20"/>
      <c r="G100" s="20"/>
      <c r="H100" s="20"/>
      <c r="I100" s="20"/>
      <c r="J100" s="20"/>
    </row>
    <row r="101" spans="1:10">
      <c r="A101" s="20"/>
      <c r="B101" s="20"/>
      <c r="C101" s="20"/>
      <c r="D101" s="20"/>
      <c r="E101" s="20"/>
      <c r="F101" s="20"/>
      <c r="G101" s="20"/>
      <c r="H101" s="20"/>
      <c r="I101" s="20"/>
      <c r="J101" s="20"/>
    </row>
  </sheetData>
  <sheetProtection algorithmName="SHA-512" hashValue="NvkHf8pznxfbQv8dA2xu5lxeIe8pb6PL6ccukAKdzoIqqtPjah3hz26XSP02mYFgYU7DMmMMx8rpeVqX+ERvHw==" saltValue="yBTVdSEAGAZ35YKaAKGyMg==" spinCount="100000" sheet="1" objects="1" scenarios="1"/>
  <mergeCells count="47">
    <mergeCell ref="B89:D89"/>
    <mergeCell ref="E89:J89"/>
    <mergeCell ref="B91:J92"/>
    <mergeCell ref="B11:J11"/>
    <mergeCell ref="B86:D86"/>
    <mergeCell ref="E86:J86"/>
    <mergeCell ref="B87:D87"/>
    <mergeCell ref="E87:J87"/>
    <mergeCell ref="B88:D88"/>
    <mergeCell ref="E88:J88"/>
    <mergeCell ref="B79:H79"/>
    <mergeCell ref="B80:H80"/>
    <mergeCell ref="B82:H83"/>
    <mergeCell ref="I82:J83"/>
    <mergeCell ref="B85:J85"/>
    <mergeCell ref="B64:J64"/>
    <mergeCell ref="B65:J65"/>
    <mergeCell ref="B76:J76"/>
    <mergeCell ref="B77:H77"/>
    <mergeCell ref="B78:H78"/>
    <mergeCell ref="B44:J44"/>
    <mergeCell ref="B50:H50"/>
    <mergeCell ref="B52:J52"/>
    <mergeCell ref="B53:J53"/>
    <mergeCell ref="B62:H62"/>
    <mergeCell ref="B26:H26"/>
    <mergeCell ref="B28:J28"/>
    <mergeCell ref="B29:J29"/>
    <mergeCell ref="B41:H41"/>
    <mergeCell ref="B43:J43"/>
    <mergeCell ref="B18:J18"/>
    <mergeCell ref="B19:J19"/>
    <mergeCell ref="B8:J8"/>
    <mergeCell ref="B9:D9"/>
    <mergeCell ref="E9:G9"/>
    <mergeCell ref="H9:J9"/>
    <mergeCell ref="B2:H3"/>
    <mergeCell ref="B5:E6"/>
    <mergeCell ref="F5:J6"/>
    <mergeCell ref="B13:J13"/>
    <mergeCell ref="B16:J16"/>
    <mergeCell ref="B4:C4"/>
    <mergeCell ref="E4:G4"/>
    <mergeCell ref="H4:J4"/>
    <mergeCell ref="B7:C7"/>
    <mergeCell ref="E7:F7"/>
    <mergeCell ref="G7:J7"/>
  </mergeCells>
  <conditionalFormatting sqref="H21:H25">
    <cfRule type="cellIs" dxfId="3" priority="1" operator="lessThan">
      <formula>0</formula>
    </cfRule>
  </conditionalFormatting>
  <conditionalFormatting sqref="H31:H40">
    <cfRule type="cellIs" dxfId="2" priority="2" operator="lessThan">
      <formula>0</formula>
    </cfRule>
  </conditionalFormatting>
  <conditionalFormatting sqref="H46:H49">
    <cfRule type="cellIs" dxfId="1" priority="3" operator="lessThan">
      <formula>0</formula>
    </cfRule>
  </conditionalFormatting>
  <conditionalFormatting sqref="H55:H61">
    <cfRule type="cellIs" dxfId="0" priority="4" operator="lessThan">
      <formula>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30e0455-ba2a-4407-9a19-b0962ae76b1c" xsi:nil="true"/>
    <lcf76f155ced4ddcb4097134ff3c332f xmlns="9decbdb3-96f5-4a5c-a64c-3c31a3e8479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11ACDE45CEACF4B88F07F86FF3656F9" ma:contentTypeVersion="15" ma:contentTypeDescription="Een nieuw document maken." ma:contentTypeScope="" ma:versionID="75270c5dae71d3213a005b9e7c580bf3">
  <xsd:schema xmlns:xsd="http://www.w3.org/2001/XMLSchema" xmlns:xs="http://www.w3.org/2001/XMLSchema" xmlns:p="http://schemas.microsoft.com/office/2006/metadata/properties" xmlns:ns2="9decbdb3-96f5-4a5c-a64c-3c31a3e84790" xmlns:ns3="830e0455-ba2a-4407-9a19-b0962ae76b1c" targetNamespace="http://schemas.microsoft.com/office/2006/metadata/properties" ma:root="true" ma:fieldsID="5cfd070e8625a7a1540f0a3aab859a5a" ns2:_="" ns3:_="">
    <xsd:import namespace="9decbdb3-96f5-4a5c-a64c-3c31a3e84790"/>
    <xsd:import namespace="830e0455-ba2a-4407-9a19-b0962ae76b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cbdb3-96f5-4a5c-a64c-3c31a3e847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5816b8ea-71a6-4b80-a097-62824622dfc8"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0e0455-ba2a-4407-9a19-b0962ae76b1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0d1fb20f-62b8-469c-9426-248a7730dd87}" ma:internalName="TaxCatchAll" ma:showField="CatchAllData" ma:web="830e0455-ba2a-4407-9a19-b0962ae76b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3D4F87-A618-44CA-A8AC-B35FFF8F6A30}">
  <ds:schemaRefs>
    <ds:schemaRef ds:uri="http://www.w3.org/XML/1998/namespace"/>
    <ds:schemaRef ds:uri="http://purl.org/dc/dcmitype/"/>
    <ds:schemaRef ds:uri="http://schemas.microsoft.com/office/2006/documentManagement/types"/>
    <ds:schemaRef ds:uri="http://purl.org/dc/terms/"/>
    <ds:schemaRef ds:uri="http://purl.org/dc/elements/1.1/"/>
    <ds:schemaRef ds:uri="http://schemas.microsoft.com/office/infopath/2007/PartnerControls"/>
    <ds:schemaRef ds:uri="a37887f8-b919-4d2c-9546-81949318f581"/>
    <ds:schemaRef ds:uri="http://schemas.openxmlformats.org/package/2006/metadata/core-properties"/>
    <ds:schemaRef ds:uri="1a8b0bca-4a03-40e1-ad72-a9ed245f1704"/>
    <ds:schemaRef ds:uri="http://schemas.microsoft.com/office/2006/metadata/properties"/>
    <ds:schemaRef ds:uri="830e0455-ba2a-4407-9a19-b0962ae76b1c"/>
    <ds:schemaRef ds:uri="9decbdb3-96f5-4a5c-a64c-3c31a3e84790"/>
  </ds:schemaRefs>
</ds:datastoreItem>
</file>

<file path=customXml/itemProps2.xml><?xml version="1.0" encoding="utf-8"?>
<ds:datastoreItem xmlns:ds="http://schemas.openxmlformats.org/officeDocument/2006/customXml" ds:itemID="{F0EC3B64-07A7-4519-92B7-55D03A23D7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cbdb3-96f5-4a5c-a64c-3c31a3e84790"/>
    <ds:schemaRef ds:uri="830e0455-ba2a-4407-9a19-b0962ae76b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9E1383-985D-4642-AF80-EA0C302FE6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Sophie van Zandbergen</cp:lastModifiedBy>
  <dcterms:modified xsi:type="dcterms:W3CDTF">2026-09-29T13:14:00Z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0x010100F11ACDE45CEACF4B88F07F86FF3656F9</vt:lpwstr>
  </property>
  <property fmtid="{D5CDD505-2E9C-101B-9397-08002B2CF9AE}" pid="3" name="MediaServiceImageTags">
    <vt:lpwstr/>
  </property>
</Properties>
</file>