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uoplus\Buurt\BOR\UH\Projecten\Grex - nieuwbouw\LD-Dorpscentrum Uithoorn\Algemeen\Openbare ruimte Amstelplein\aanbesteding gebakken klinkers\"/>
    </mc:Choice>
  </mc:AlternateContent>
  <xr:revisionPtr revIDLastSave="5" documentId="13_ncr:1_{761A10C0-0F29-4C99-8AAA-B5E9AA6C5E5D}" xr6:coauthVersionLast="47" xr6:coauthVersionMax="47" xr10:uidLastSave="{CCFD551B-9B3F-4D53-A10B-D6D2AF0B846A}"/>
  <bookViews>
    <workbookView xWindow="-120" yWindow="-120" windowWidth="29040" windowHeight="15720" xr2:uid="{87513DEB-A6C6-484A-AEE2-647D7E46C8A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B39" i="1"/>
  <c r="B37" i="1" l="1"/>
  <c r="B33" i="1"/>
  <c r="C18" i="1"/>
  <c r="B34" i="1"/>
  <c r="B36" i="1"/>
  <c r="B35" i="1"/>
  <c r="H15" i="1"/>
  <c r="H16" i="1"/>
  <c r="C22" i="1"/>
  <c r="C20" i="1"/>
  <c r="C19" i="1"/>
  <c r="C15" i="1"/>
  <c r="B30" i="1" s="1"/>
  <c r="C16" i="1"/>
  <c r="B31" i="1" s="1"/>
  <c r="C17" i="1"/>
  <c r="B32" i="1" s="1"/>
  <c r="H22" i="1" l="1"/>
  <c r="H20" i="1"/>
  <c r="H19" i="1"/>
  <c r="H17" i="1"/>
  <c r="H24" i="1" l="1"/>
</calcChain>
</file>

<file path=xl/sharedStrings.xml><?xml version="1.0" encoding="utf-8"?>
<sst xmlns="http://schemas.openxmlformats.org/spreadsheetml/2006/main" count="70" uniqueCount="32">
  <si>
    <t>FICTIEVE HOEVEELHEDENSTAAT TE LEVEREN STRAATBAKSTENEN</t>
  </si>
  <si>
    <t>Kleur Uithoorns mengsel:</t>
  </si>
  <si>
    <t>roodpaars, bruin en donkergrijs, onbezand, niet getrommeld</t>
  </si>
  <si>
    <t>vormbak straatsteen, zichtkant zonder vellingkant en zonder afstandhouders</t>
  </si>
  <si>
    <t>Eenheid</t>
  </si>
  <si>
    <t>Hoev.</t>
  </si>
  <si>
    <t>Prijs per stuk</t>
  </si>
  <si>
    <t>Prijs per m2</t>
  </si>
  <si>
    <t>Totaalbedrag</t>
  </si>
  <si>
    <t>(euro)</t>
  </si>
  <si>
    <t>Pr. Irenelaan</t>
  </si>
  <si>
    <t>Waalformaat keperverband, kleur rood en bruin uit Uithoorns mengsel</t>
  </si>
  <si>
    <t>st</t>
  </si>
  <si>
    <t>m2</t>
  </si>
  <si>
    <t>Waalformaat elleboogverband, kleur donkergrijs uit Uithoorns mengsel</t>
  </si>
  <si>
    <t>Waalformaat halfsteensverband</t>
  </si>
  <si>
    <t>Amstelplein</t>
  </si>
  <si>
    <t>Waalformaat keperverband, Uithoorns mengsel</t>
  </si>
  <si>
    <t>Waalformaat elleboogverband, kleur Uithoorns mengsel</t>
  </si>
  <si>
    <t>Gemeentehuisplein</t>
  </si>
  <si>
    <t>TOTAAL</t>
  </si>
  <si>
    <t>PLANNING TE LEVEREN STRAATBAKSTENEN</t>
  </si>
  <si>
    <t>tweede kwartaal 2027</t>
  </si>
  <si>
    <t>stuks</t>
  </si>
  <si>
    <t>Waalformaat keperverband</t>
  </si>
  <si>
    <t>machinaal pakket</t>
  </si>
  <si>
    <t>Waalformaat elleboogverband</t>
  </si>
  <si>
    <t>Waalformaat</t>
  </si>
  <si>
    <t>niet-machinaal pakket</t>
  </si>
  <si>
    <t>vierde kwartaal 2027</t>
  </si>
  <si>
    <t>Waalformaat niet-machinaal pakket</t>
  </si>
  <si>
    <t>Derde kwartaal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</si>
</sst>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0"/>
        </stop>
        <stop position="1">
          <color theme="2" tint="-9.8025452436902985E-2"/>
        </stop>
      </gradient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3" fontId="1" fillId="2" borderId="6" xfId="0" applyNumberFormat="1" applyFont="1" applyFill="1" applyBorder="1"/>
    <xf numFmtId="164" fontId="1" fillId="2" borderId="6" xfId="0" applyNumberFormat="1" applyFont="1" applyFill="1" applyBorder="1"/>
    <xf numFmtId="164" fontId="1" fillId="2" borderId="12" xfId="0" applyNumberFormat="1" applyFont="1" applyFill="1" applyBorder="1"/>
    <xf numFmtId="3" fontId="1" fillId="2" borderId="14" xfId="0" applyNumberFormat="1" applyFont="1" applyFill="1" applyBorder="1"/>
    <xf numFmtId="164" fontId="1" fillId="2" borderId="14" xfId="0" applyNumberFormat="1" applyFont="1" applyFill="1" applyBorder="1"/>
    <xf numFmtId="3" fontId="1" fillId="2" borderId="15" xfId="0" applyNumberFormat="1" applyFont="1" applyFill="1" applyBorder="1"/>
    <xf numFmtId="164" fontId="1" fillId="2" borderId="15" xfId="0" applyNumberFormat="1" applyFont="1" applyFill="1" applyBorder="1"/>
    <xf numFmtId="3" fontId="1" fillId="2" borderId="11" xfId="0" applyNumberFormat="1" applyFont="1" applyFill="1" applyBorder="1"/>
    <xf numFmtId="164" fontId="1" fillId="2" borderId="11" xfId="0" applyNumberFormat="1" applyFont="1" applyFill="1" applyBorder="1"/>
    <xf numFmtId="0" fontId="1" fillId="3" borderId="5" xfId="0" applyFont="1" applyFill="1" applyBorder="1"/>
    <xf numFmtId="3" fontId="1" fillId="3" borderId="12" xfId="0" applyNumberFormat="1" applyFont="1" applyFill="1" applyBorder="1"/>
    <xf numFmtId="0" fontId="1" fillId="3" borderId="14" xfId="0" applyFont="1" applyFill="1" applyBorder="1"/>
    <xf numFmtId="164" fontId="1" fillId="3" borderId="14" xfId="0" applyNumberFormat="1" applyFont="1" applyFill="1" applyBorder="1"/>
    <xf numFmtId="3" fontId="1" fillId="3" borderId="15" xfId="0" applyNumberFormat="1" applyFont="1" applyFill="1" applyBorder="1"/>
    <xf numFmtId="0" fontId="1" fillId="3" borderId="15" xfId="0" applyFont="1" applyFill="1" applyBorder="1"/>
    <xf numFmtId="164" fontId="1" fillId="3" borderId="15" xfId="0" applyNumberFormat="1" applyFont="1" applyFill="1" applyBorder="1"/>
    <xf numFmtId="0" fontId="1" fillId="3" borderId="11" xfId="0" applyFont="1" applyFill="1" applyBorder="1"/>
    <xf numFmtId="3" fontId="1" fillId="3" borderId="11" xfId="0" applyNumberFormat="1" applyFont="1" applyFill="1" applyBorder="1"/>
    <xf numFmtId="164" fontId="1" fillId="3" borderId="11" xfId="0" applyNumberFormat="1" applyFont="1" applyFill="1" applyBorder="1"/>
    <xf numFmtId="164" fontId="1" fillId="4" borderId="24" xfId="0" applyNumberFormat="1" applyFont="1" applyFill="1" applyBorder="1"/>
    <xf numFmtId="164" fontId="0" fillId="4" borderId="25" xfId="0" applyNumberFormat="1" applyFill="1" applyBorder="1"/>
    <xf numFmtId="0" fontId="3" fillId="6" borderId="2" xfId="0" applyFont="1" applyFill="1" applyBorder="1"/>
    <xf numFmtId="0" fontId="1" fillId="6" borderId="2" xfId="0" applyFont="1" applyFill="1" applyBorder="1"/>
    <xf numFmtId="0" fontId="3" fillId="6" borderId="4" xfId="0" applyFont="1" applyFill="1" applyBorder="1"/>
    <xf numFmtId="0" fontId="1" fillId="6" borderId="4" xfId="0" applyFont="1" applyFill="1" applyBorder="1"/>
    <xf numFmtId="0" fontId="3" fillId="6" borderId="13" xfId="0" applyFont="1" applyFill="1" applyBorder="1"/>
    <xf numFmtId="0" fontId="1" fillId="6" borderId="13" xfId="0" applyFont="1" applyFill="1" applyBorder="1"/>
    <xf numFmtId="0" fontId="1" fillId="6" borderId="26" xfId="0" applyFont="1" applyFill="1" applyBorder="1"/>
    <xf numFmtId="0" fontId="0" fillId="6" borderId="27" xfId="0" applyFill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6" borderId="1" xfId="0" applyFont="1" applyFill="1" applyBorder="1" applyAlignment="1">
      <alignment wrapText="1"/>
    </xf>
    <xf numFmtId="0" fontId="3" fillId="6" borderId="3" xfId="0" applyFont="1" applyFill="1" applyBorder="1" applyAlignment="1">
      <alignment wrapText="1"/>
    </xf>
    <xf numFmtId="0" fontId="3" fillId="6" borderId="8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5" borderId="8" xfId="0" applyFont="1" applyFill="1" applyBorder="1" applyAlignment="1">
      <alignment wrapText="1"/>
    </xf>
    <xf numFmtId="0" fontId="1" fillId="5" borderId="9" xfId="0" applyFont="1" applyFill="1" applyBorder="1" applyAlignment="1">
      <alignment wrapText="1"/>
    </xf>
    <xf numFmtId="0" fontId="2" fillId="5" borderId="10" xfId="0" applyFont="1" applyFill="1" applyBorder="1" applyAlignment="1">
      <alignment wrapText="1"/>
    </xf>
    <xf numFmtId="0" fontId="0" fillId="0" borderId="0" xfId="0" applyAlignment="1">
      <alignment wrapText="1"/>
    </xf>
    <xf numFmtId="3" fontId="1" fillId="3" borderId="14" xfId="0" applyNumberFormat="1" applyFont="1" applyFill="1" applyBorder="1"/>
    <xf numFmtId="3" fontId="1" fillId="3" borderId="28" xfId="0" applyNumberFormat="1" applyFont="1" applyFill="1" applyBorder="1"/>
    <xf numFmtId="164" fontId="1" fillId="3" borderId="28" xfId="0" applyNumberFormat="1" applyFont="1" applyFill="1" applyBorder="1"/>
    <xf numFmtId="3" fontId="1" fillId="2" borderId="28" xfId="0" applyNumberFormat="1" applyFont="1" applyFill="1" applyBorder="1"/>
    <xf numFmtId="3" fontId="1" fillId="2" borderId="12" xfId="0" applyNumberFormat="1" applyFont="1" applyFill="1" applyBorder="1"/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6" borderId="16" xfId="0" applyFont="1" applyFill="1" applyBorder="1" applyAlignment="1"/>
    <xf numFmtId="0" fontId="0" fillId="6" borderId="17" xfId="0" applyFill="1" applyBorder="1" applyAlignment="1"/>
    <xf numFmtId="0" fontId="1" fillId="6" borderId="18" xfId="0" applyFont="1" applyFill="1" applyBorder="1" applyAlignment="1"/>
    <xf numFmtId="0" fontId="0" fillId="6" borderId="19" xfId="0" applyFill="1" applyBorder="1" applyAlignment="1"/>
    <xf numFmtId="164" fontId="1" fillId="4" borderId="24" xfId="0" applyNumberFormat="1" applyFont="1" applyFill="1" applyBorder="1" applyAlignment="1"/>
    <xf numFmtId="164" fontId="0" fillId="4" borderId="25" xfId="0" applyNumberFormat="1" applyFill="1" applyBorder="1" applyAlignment="1"/>
    <xf numFmtId="164" fontId="1" fillId="4" borderId="20" xfId="0" applyNumberFormat="1" applyFont="1" applyFill="1" applyBorder="1" applyAlignment="1"/>
    <xf numFmtId="164" fontId="0" fillId="4" borderId="21" xfId="0" applyNumberFormat="1" applyFill="1" applyBorder="1" applyAlignment="1"/>
    <xf numFmtId="164" fontId="2" fillId="4" borderId="22" xfId="0" applyNumberFormat="1" applyFont="1" applyFill="1" applyBorder="1" applyAlignment="1"/>
    <xf numFmtId="164" fontId="5" fillId="4" borderId="23" xfId="0" applyNumberFormat="1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0</xdr:row>
      <xdr:rowOff>76200</xdr:rowOff>
    </xdr:from>
    <xdr:to>
      <xdr:col>8</xdr:col>
      <xdr:colOff>553915</xdr:colOff>
      <xdr:row>4</xdr:row>
      <xdr:rowOff>5499</xdr:rowOff>
    </xdr:to>
    <xdr:pic>
      <xdr:nvPicPr>
        <xdr:cNvPr id="3" name="Afbeelding 2" descr="Gemeente Uithoorn | Energieloket Uithoorn">
          <a:extLst>
            <a:ext uri="{FF2B5EF4-FFF2-40B4-BE49-F238E27FC236}">
              <a16:creationId xmlns:a16="http://schemas.microsoft.com/office/drawing/2014/main" id="{F1305F04-46FB-4BF3-BA2C-1103A87E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76200"/>
          <a:ext cx="1049215" cy="691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1200-8445-4651-A328-8413F84CE836}">
  <dimension ref="A5:I41"/>
  <sheetViews>
    <sheetView tabSelected="1" view="pageBreakPreview" zoomScale="130" zoomScaleNormal="100" zoomScaleSheetLayoutView="130" workbookViewId="0">
      <selection activeCell="N13" sqref="N13"/>
    </sheetView>
  </sheetViews>
  <sheetFormatPr defaultRowHeight="15"/>
  <cols>
    <col min="1" max="1" width="31.7109375" style="43" customWidth="1"/>
    <col min="2" max="2" width="7.7109375" customWidth="1"/>
    <col min="3" max="3" width="8.7109375" customWidth="1"/>
    <col min="4" max="4" width="16.7109375" customWidth="1"/>
    <col min="5" max="5" width="7.7109375" customWidth="1"/>
    <col min="6" max="6" width="8.7109375" customWidth="1"/>
    <col min="7" max="7" width="16.7109375" customWidth="1"/>
    <col min="8" max="8" width="6.7109375" customWidth="1"/>
  </cols>
  <sheetData>
    <row r="5" spans="1:9" ht="18.75">
      <c r="A5" s="50" t="s">
        <v>0</v>
      </c>
      <c r="B5" s="50"/>
      <c r="C5" s="50"/>
      <c r="D5" s="50"/>
      <c r="E5" s="50"/>
      <c r="F5" s="50"/>
      <c r="G5" s="50"/>
      <c r="H5" s="50"/>
      <c r="I5" s="50"/>
    </row>
    <row r="6" spans="1:9">
      <c r="A6" s="49"/>
      <c r="B6" s="49"/>
      <c r="C6" s="49"/>
      <c r="D6" s="49"/>
      <c r="E6" s="49"/>
      <c r="F6" s="49"/>
      <c r="G6" s="49"/>
      <c r="H6" s="49"/>
      <c r="I6" s="49"/>
    </row>
    <row r="7" spans="1:9">
      <c r="A7" s="33"/>
      <c r="B7" s="1"/>
      <c r="C7" s="1"/>
      <c r="D7" s="1"/>
      <c r="E7" s="1"/>
      <c r="F7" s="1"/>
      <c r="G7" s="1"/>
      <c r="H7" s="1"/>
      <c r="I7" s="1"/>
    </row>
    <row r="8" spans="1:9">
      <c r="A8" s="34" t="s">
        <v>1</v>
      </c>
      <c r="B8" s="1"/>
      <c r="C8" s="1"/>
      <c r="D8" s="1"/>
      <c r="E8" s="1"/>
      <c r="F8" s="1"/>
      <c r="G8" s="1"/>
      <c r="H8" s="1"/>
      <c r="I8" s="1"/>
    </row>
    <row r="9" spans="1:9" ht="26.25">
      <c r="A9" s="35" t="s">
        <v>2</v>
      </c>
      <c r="B9" s="2"/>
      <c r="C9" s="2"/>
      <c r="D9" s="1"/>
      <c r="E9" s="2"/>
      <c r="F9" s="2"/>
      <c r="G9" s="1"/>
      <c r="H9" s="1"/>
      <c r="I9" s="1"/>
    </row>
    <row r="10" spans="1:9" ht="26.25">
      <c r="A10" s="35" t="s">
        <v>3</v>
      </c>
      <c r="B10" s="2"/>
      <c r="C10" s="2"/>
      <c r="D10" s="1"/>
      <c r="E10" s="2"/>
      <c r="F10" s="2"/>
      <c r="G10" s="1"/>
      <c r="H10" s="1"/>
      <c r="I10" s="1"/>
    </row>
    <row r="11" spans="1:9" ht="15.75" thickBot="1">
      <c r="A11" s="35"/>
      <c r="B11" s="2"/>
      <c r="C11" s="2"/>
      <c r="D11" s="1"/>
      <c r="E11" s="2"/>
      <c r="F11" s="2"/>
      <c r="G11" s="1"/>
      <c r="H11" s="1"/>
      <c r="I11" s="1"/>
    </row>
    <row r="12" spans="1:9">
      <c r="A12" s="36"/>
      <c r="B12" s="25" t="s">
        <v>4</v>
      </c>
      <c r="C12" s="25" t="s">
        <v>5</v>
      </c>
      <c r="D12" s="26" t="s">
        <v>6</v>
      </c>
      <c r="E12" s="25" t="s">
        <v>4</v>
      </c>
      <c r="F12" s="25" t="s">
        <v>5</v>
      </c>
      <c r="G12" s="26" t="s">
        <v>7</v>
      </c>
      <c r="H12" s="51" t="s">
        <v>8</v>
      </c>
      <c r="I12" s="52"/>
    </row>
    <row r="13" spans="1:9">
      <c r="A13" s="37"/>
      <c r="B13" s="27"/>
      <c r="C13" s="27"/>
      <c r="D13" s="28" t="s">
        <v>9</v>
      </c>
      <c r="E13" s="27"/>
      <c r="F13" s="27"/>
      <c r="G13" s="28" t="s">
        <v>9</v>
      </c>
      <c r="H13" s="53" t="s">
        <v>9</v>
      </c>
      <c r="I13" s="54"/>
    </row>
    <row r="14" spans="1:9">
      <c r="A14" s="38" t="s">
        <v>10</v>
      </c>
      <c r="B14" s="29"/>
      <c r="C14" s="29"/>
      <c r="D14" s="30"/>
      <c r="E14" s="29"/>
      <c r="F14" s="29"/>
      <c r="G14" s="30"/>
      <c r="H14" s="31"/>
      <c r="I14" s="32"/>
    </row>
    <row r="15" spans="1:9" ht="26.25">
      <c r="A15" s="39" t="s">
        <v>11</v>
      </c>
      <c r="B15" s="13" t="s">
        <v>12</v>
      </c>
      <c r="C15" s="14">
        <f t="shared" ref="C15:C16" si="0">F15*92</f>
        <v>105800</v>
      </c>
      <c r="D15" s="16"/>
      <c r="E15" s="4" t="s">
        <v>13</v>
      </c>
      <c r="F15" s="4">
        <v>1150</v>
      </c>
      <c r="G15" s="5"/>
      <c r="H15" s="55">
        <f t="shared" ref="H15:H16" si="1">F15*G15</f>
        <v>0</v>
      </c>
      <c r="I15" s="56"/>
    </row>
    <row r="16" spans="1:9" ht="26.25">
      <c r="A16" s="39" t="s">
        <v>14</v>
      </c>
      <c r="B16" s="15" t="s">
        <v>12</v>
      </c>
      <c r="C16" s="14">
        <f t="shared" si="0"/>
        <v>17940</v>
      </c>
      <c r="D16" s="16"/>
      <c r="E16" s="48" t="s">
        <v>13</v>
      </c>
      <c r="F16" s="48">
        <v>195</v>
      </c>
      <c r="G16" s="6"/>
      <c r="H16" s="55">
        <f t="shared" si="1"/>
        <v>0</v>
      </c>
      <c r="I16" s="56"/>
    </row>
    <row r="17" spans="1:9">
      <c r="A17" s="40" t="s">
        <v>15</v>
      </c>
      <c r="B17" s="15" t="s">
        <v>12</v>
      </c>
      <c r="C17" s="14">
        <f>F17*92</f>
        <v>2852</v>
      </c>
      <c r="D17" s="16"/>
      <c r="E17" s="7" t="s">
        <v>13</v>
      </c>
      <c r="F17" s="7">
        <v>31</v>
      </c>
      <c r="G17" s="8"/>
      <c r="H17" s="55">
        <f>F17*G17</f>
        <v>0</v>
      </c>
      <c r="I17" s="56"/>
    </row>
    <row r="18" spans="1:9">
      <c r="A18" s="38" t="s">
        <v>16</v>
      </c>
      <c r="B18" s="15"/>
      <c r="C18" s="45">
        <f>SUM(C15:C17)</f>
        <v>126592</v>
      </c>
      <c r="D18" s="46"/>
      <c r="E18" s="47"/>
      <c r="F18" s="47"/>
      <c r="G18" s="8"/>
      <c r="H18" s="55"/>
      <c r="I18" s="56"/>
    </row>
    <row r="19" spans="1:9" ht="26.25">
      <c r="A19" s="39" t="s">
        <v>17</v>
      </c>
      <c r="B19" s="13" t="s">
        <v>12</v>
      </c>
      <c r="C19" s="44">
        <f t="shared" ref="C19:C20" si="2">F19*92</f>
        <v>62928</v>
      </c>
      <c r="D19" s="16"/>
      <c r="E19" s="7" t="s">
        <v>13</v>
      </c>
      <c r="F19" s="7">
        <v>684</v>
      </c>
      <c r="G19" s="5"/>
      <c r="H19" s="57">
        <f>F19*G19</f>
        <v>0</v>
      </c>
      <c r="I19" s="58"/>
    </row>
    <row r="20" spans="1:9" ht="26.25">
      <c r="A20" s="39" t="s">
        <v>18</v>
      </c>
      <c r="B20" s="15" t="s">
        <v>12</v>
      </c>
      <c r="C20" s="14">
        <f t="shared" si="2"/>
        <v>99820</v>
      </c>
      <c r="D20" s="16"/>
      <c r="E20" s="7" t="s">
        <v>13</v>
      </c>
      <c r="F20" s="7">
        <v>1085</v>
      </c>
      <c r="G20" s="6"/>
      <c r="H20" s="55">
        <f>F20*G20</f>
        <v>0</v>
      </c>
      <c r="I20" s="56"/>
    </row>
    <row r="21" spans="1:9">
      <c r="A21" s="38" t="s">
        <v>19</v>
      </c>
      <c r="B21" s="15"/>
      <c r="C21" s="45"/>
      <c r="D21" s="46"/>
      <c r="E21" s="47"/>
      <c r="F21" s="47"/>
      <c r="G21" s="8"/>
      <c r="H21" s="23"/>
      <c r="I21" s="24"/>
    </row>
    <row r="22" spans="1:9" ht="26.25">
      <c r="A22" s="39" t="s">
        <v>17</v>
      </c>
      <c r="B22" s="13" t="s">
        <v>12</v>
      </c>
      <c r="C22" s="44">
        <f t="shared" ref="C22" si="3">F22*92</f>
        <v>59800</v>
      </c>
      <c r="D22" s="16"/>
      <c r="E22" s="7" t="s">
        <v>13</v>
      </c>
      <c r="F22" s="7">
        <v>650</v>
      </c>
      <c r="G22" s="5"/>
      <c r="H22" s="57">
        <f>F22*G22</f>
        <v>0</v>
      </c>
      <c r="I22" s="58"/>
    </row>
    <row r="23" spans="1:9">
      <c r="A23" s="41"/>
      <c r="B23" s="18"/>
      <c r="C23" s="17"/>
      <c r="D23" s="19"/>
      <c r="E23" s="9"/>
      <c r="F23" s="9"/>
      <c r="G23" s="10"/>
      <c r="H23" s="55"/>
      <c r="I23" s="56"/>
    </row>
    <row r="24" spans="1:9" ht="15.75" thickBot="1">
      <c r="A24" s="42" t="s">
        <v>20</v>
      </c>
      <c r="B24" s="20"/>
      <c r="C24" s="21"/>
      <c r="D24" s="22"/>
      <c r="E24" s="11"/>
      <c r="F24" s="11"/>
      <c r="G24" s="12"/>
      <c r="H24" s="59">
        <f>SUM(H15:I22)</f>
        <v>0</v>
      </c>
      <c r="I24" s="60"/>
    </row>
    <row r="25" spans="1:9">
      <c r="A25" s="33"/>
      <c r="B25" s="1"/>
      <c r="C25" s="1"/>
      <c r="D25" s="1"/>
      <c r="E25" s="1"/>
      <c r="F25" s="1"/>
      <c r="G25" s="1"/>
      <c r="H25" s="1"/>
      <c r="I25" s="1"/>
    </row>
    <row r="26" spans="1:9">
      <c r="A26" s="33"/>
      <c r="B26" s="1"/>
      <c r="C26" s="1"/>
      <c r="D26" s="1"/>
      <c r="E26" s="1"/>
      <c r="F26" s="1"/>
      <c r="G26" s="1"/>
      <c r="H26" s="1"/>
      <c r="I26" s="1"/>
    </row>
    <row r="27" spans="1:9" ht="18.75">
      <c r="A27" s="50" t="s">
        <v>21</v>
      </c>
      <c r="B27" s="50"/>
      <c r="C27" s="50"/>
      <c r="D27" s="50"/>
      <c r="E27" s="50"/>
      <c r="F27" s="50"/>
      <c r="G27" s="50"/>
      <c r="H27" s="50"/>
      <c r="I27" s="50"/>
    </row>
    <row r="28" spans="1:9">
      <c r="A28" s="33"/>
      <c r="B28" s="1"/>
      <c r="C28" s="1"/>
      <c r="D28" s="1"/>
      <c r="E28" s="1"/>
      <c r="F28" s="1"/>
      <c r="G28" s="1"/>
      <c r="H28" s="1"/>
      <c r="I28" s="1"/>
    </row>
    <row r="29" spans="1:9">
      <c r="A29" s="33"/>
      <c r="B29" s="1"/>
      <c r="C29" s="1"/>
      <c r="D29" s="1"/>
      <c r="E29" s="1"/>
      <c r="F29" s="1"/>
      <c r="G29" s="1"/>
      <c r="H29" s="1"/>
      <c r="I29" s="1"/>
    </row>
    <row r="30" spans="1:9">
      <c r="A30" s="33" t="s">
        <v>22</v>
      </c>
      <c r="B30" s="3">
        <f>C15*95%</f>
        <v>100510</v>
      </c>
      <c r="C30" s="1" t="s">
        <v>23</v>
      </c>
      <c r="D30" s="1" t="s">
        <v>24</v>
      </c>
      <c r="E30" s="1"/>
      <c r="F30" s="1"/>
      <c r="G30" s="1" t="s">
        <v>25</v>
      </c>
      <c r="H30" s="1"/>
      <c r="I30" s="1"/>
    </row>
    <row r="31" spans="1:9">
      <c r="A31" s="33" t="s">
        <v>22</v>
      </c>
      <c r="B31" s="3">
        <f>C16*95%</f>
        <v>17043</v>
      </c>
      <c r="C31" s="1"/>
      <c r="D31" s="1" t="s">
        <v>26</v>
      </c>
      <c r="E31" s="1"/>
      <c r="F31" s="1"/>
      <c r="G31" s="1" t="s">
        <v>25</v>
      </c>
      <c r="H31" s="1"/>
      <c r="I31" s="1"/>
    </row>
    <row r="32" spans="1:9">
      <c r="A32" s="33" t="s">
        <v>22</v>
      </c>
      <c r="B32" s="3">
        <f>C17</f>
        <v>2852</v>
      </c>
      <c r="C32" s="1"/>
      <c r="D32" s="1" t="s">
        <v>15</v>
      </c>
      <c r="E32" s="1"/>
      <c r="F32" s="1"/>
      <c r="G32" s="1" t="s">
        <v>25</v>
      </c>
      <c r="H32" s="1"/>
      <c r="I32" s="1"/>
    </row>
    <row r="33" spans="1:9">
      <c r="A33" s="33" t="s">
        <v>22</v>
      </c>
      <c r="B33" s="3">
        <f>C15+C16-B30-B31</f>
        <v>6187</v>
      </c>
      <c r="C33" s="1" t="s">
        <v>23</v>
      </c>
      <c r="D33" s="1" t="s">
        <v>27</v>
      </c>
      <c r="E33" s="1"/>
      <c r="F33" s="1"/>
      <c r="G33" s="1" t="s">
        <v>28</v>
      </c>
      <c r="H33" s="1"/>
      <c r="I33" s="1"/>
    </row>
    <row r="34" spans="1:9">
      <c r="A34" s="33"/>
      <c r="B34" s="3">
        <f>SUM(B30:B33)</f>
        <v>126592</v>
      </c>
      <c r="C34" s="1"/>
      <c r="D34" s="1"/>
      <c r="E34" s="1"/>
      <c r="F34" s="1"/>
      <c r="G34" s="1"/>
      <c r="H34" s="1"/>
      <c r="I34" s="1"/>
    </row>
    <row r="35" spans="1:9">
      <c r="A35" s="33" t="s">
        <v>29</v>
      </c>
      <c r="B35" s="3">
        <f>C19*95%</f>
        <v>59781.599999999999</v>
      </c>
      <c r="C35" s="1" t="s">
        <v>23</v>
      </c>
      <c r="D35" s="1" t="s">
        <v>24</v>
      </c>
      <c r="E35" s="1"/>
      <c r="F35" s="1"/>
      <c r="G35" s="1" t="s">
        <v>25</v>
      </c>
      <c r="H35" s="1"/>
      <c r="I35" s="1"/>
    </row>
    <row r="36" spans="1:9">
      <c r="A36" s="33" t="s">
        <v>29</v>
      </c>
      <c r="B36" s="3">
        <f>C20*95%</f>
        <v>94829</v>
      </c>
      <c r="C36" s="1" t="s">
        <v>23</v>
      </c>
      <c r="D36" s="1" t="s">
        <v>26</v>
      </c>
      <c r="E36" s="1"/>
      <c r="F36" s="1"/>
      <c r="G36" s="1" t="s">
        <v>25</v>
      </c>
      <c r="H36" s="1"/>
      <c r="I36" s="1"/>
    </row>
    <row r="37" spans="1:9">
      <c r="A37" s="33" t="s">
        <v>29</v>
      </c>
      <c r="B37" s="3">
        <f>C19+C20-B35-B36</f>
        <v>8137.3999999999942</v>
      </c>
      <c r="C37" s="1" t="s">
        <v>23</v>
      </c>
      <c r="D37" s="1" t="s">
        <v>30</v>
      </c>
      <c r="E37" s="1"/>
      <c r="F37" s="1"/>
      <c r="G37" s="1" t="s">
        <v>28</v>
      </c>
      <c r="H37" s="1"/>
      <c r="I37" s="1"/>
    </row>
    <row r="38" spans="1:9">
      <c r="A38" s="33"/>
      <c r="B38" s="3"/>
      <c r="C38" s="1"/>
      <c r="D38" s="1"/>
      <c r="E38" s="1"/>
      <c r="F38" s="1"/>
      <c r="G38" s="1"/>
      <c r="H38" s="1"/>
      <c r="I38" s="1"/>
    </row>
    <row r="39" spans="1:9">
      <c r="A39" s="33" t="s">
        <v>31</v>
      </c>
      <c r="B39" s="3">
        <f>C22*95%</f>
        <v>56810</v>
      </c>
      <c r="C39" s="1" t="s">
        <v>23</v>
      </c>
      <c r="D39" s="1" t="s">
        <v>24</v>
      </c>
      <c r="E39" s="1"/>
      <c r="F39" s="1"/>
      <c r="G39" s="1" t="s">
        <v>25</v>
      </c>
      <c r="H39" s="1"/>
      <c r="I39" s="1"/>
    </row>
    <row r="40" spans="1:9">
      <c r="A40" s="33"/>
      <c r="B40" s="3">
        <f>C22-B39</f>
        <v>2990</v>
      </c>
      <c r="C40" s="1" t="s">
        <v>23</v>
      </c>
      <c r="D40" s="1" t="s">
        <v>27</v>
      </c>
      <c r="E40" s="1"/>
      <c r="F40" s="1"/>
      <c r="G40" s="1" t="s">
        <v>28</v>
      </c>
      <c r="H40" s="1"/>
      <c r="I40" s="1"/>
    </row>
    <row r="41" spans="1:9">
      <c r="A41" s="33"/>
      <c r="B41" s="3"/>
      <c r="C41" s="1"/>
      <c r="D41" s="1"/>
      <c r="E41" s="1"/>
      <c r="F41" s="1"/>
      <c r="G41" s="1"/>
      <c r="H41" s="1"/>
      <c r="I41" s="1"/>
    </row>
  </sheetData>
  <mergeCells count="14">
    <mergeCell ref="H16:I16"/>
    <mergeCell ref="A6:I6"/>
    <mergeCell ref="A5:I5"/>
    <mergeCell ref="A27:I27"/>
    <mergeCell ref="H12:I12"/>
    <mergeCell ref="H13:I13"/>
    <mergeCell ref="H15:I15"/>
    <mergeCell ref="H24:I24"/>
    <mergeCell ref="H17:I17"/>
    <mergeCell ref="H18:I18"/>
    <mergeCell ref="H19:I19"/>
    <mergeCell ref="H20:I20"/>
    <mergeCell ref="H23:I23"/>
    <mergeCell ref="H22:I22"/>
  </mergeCells>
  <phoneticPr fontId="6" type="noConversion"/>
  <pageMargins left="0.7" right="0.7" top="0.75" bottom="0.75" header="0.3" footer="0.3"/>
  <pageSetup paperSize="9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Jansen, Vincent</dc:creator>
  <cp:keywords/>
  <dc:description/>
  <cp:lastModifiedBy>Fedarchuk, Ulyana</cp:lastModifiedBy>
  <cp:revision/>
  <dcterms:created xsi:type="dcterms:W3CDTF">2021-02-03T16:16:34Z</dcterms:created>
  <dcterms:modified xsi:type="dcterms:W3CDTF">2026-10-02T08:52:00Z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2021-02-03T16:43:17Z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9b3c3163-61d6-4552-a9e5-00001375795b</vt:lpwstr>
  </property>
  <property fmtid="{D5CDD505-2E9C-101B-9397-08002B2CF9AE}" pid="8" name="MSIP_Label_43f08ec5-d6d9-4227-8387-ccbfcb3632c4_ContentBits">
    <vt:lpwstr>0</vt:lpwstr>
  </property>
</Properties>
</file>