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134" documentId="8_{26D2069C-1C33-40EA-AF74-D67E7C06AB2C}" xr6:coauthVersionLast="47" xr6:coauthVersionMax="47" xr10:uidLastSave="{B98EA683-55A1-496E-97AD-6EDE3BE8009F}"/>
  <workbookProtection workbookAlgorithmName="SHA-512" workbookHashValue="xWZS/Rzejfgd3w3/lvCqc2b0PCDktr7cUsK8/K0w7Ei4JQ+/e8GW8q3Bqi12qr0FtoFVLXgehI6/mX/t8QkXNA==" workbookSaltValue="ygHi0zJQDAw3xRreVkYiKQ==" workbookSpinCount="100000" lockStructure="1"/>
  <bookViews>
    <workbookView xWindow="28680" yWindow="-120" windowWidth="29040" windowHeight="15720" tabRatio="946" activeTab="6"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5" r:id="rId9"/>
    <sheet name="10-Glasbewassing" sheetId="35" r:id="rId10"/>
    <sheet name="11-Vloeronderhoud" sheetId="39" r:id="rId11"/>
    <sheet name="12-Sanitaire voorzieningen" sheetId="42" r:id="rId12"/>
    <sheet name="13- Specialistische reiniging" sheetId="43" r:id="rId13"/>
  </sheets>
  <externalReferences>
    <externalReference r:id="rId14"/>
    <externalReference r:id="rId15"/>
    <externalReference r:id="rId16"/>
    <externalReference r:id="rId17"/>
    <externalReference r:id="rId18"/>
    <externalReference r:id="rId19"/>
  </externalReferences>
  <definedNames>
    <definedName name="__1F" hidden="1">[1]Psychiatrie!#REF!</definedName>
    <definedName name="__2_0_F" hidden="1">[1]Psychiatrie!#REF!</definedName>
    <definedName name="_1_________F" hidden="1">[1]Psychiatrie!#REF!</definedName>
    <definedName name="_1F" localSheetId="1"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9" hidden="1">'[2]#REF'!#REF!</definedName>
    <definedName name="_Fill" localSheetId="10" hidden="1">'[2]#REF'!#REF!</definedName>
    <definedName name="_Fill" localSheetId="1" hidden="1">'[3]#REF'!#REF!</definedName>
    <definedName name="_Fill" hidden="1">'[3]#REF'!#REF!</definedName>
    <definedName name="_filll" hidden="1">'[4]#REF'!#REF!</definedName>
    <definedName name="_xlnm._FilterDatabase" localSheetId="9" hidden="1">'10-Glasbewassing'!$A$12:$Z$101</definedName>
    <definedName name="_xlnm._FilterDatabase" localSheetId="10" hidden="1">'11-Vloeronderhoud'!$A$10:$Z$62</definedName>
    <definedName name="_xlnm._FilterDatabase" localSheetId="11" hidden="1">'12-Sanitaire voorzieningen'!$A$12:$M$80</definedName>
    <definedName name="_xlnm._FilterDatabase" localSheetId="1" hidden="1">'2-Kosten per locatie'!$A$14:$J$68</definedName>
    <definedName name="_xlnm._FilterDatabase" localSheetId="3" hidden="1">'4-Basis ruimtestaat'!$B$9:$X$491</definedName>
    <definedName name="_Hlk39130726" localSheetId="0">'1-Uitgangspunten'!$A$16</definedName>
    <definedName name="_Key1" localSheetId="9" hidden="1">'[2]#REF'!#REF!</definedName>
    <definedName name="_Key1" localSheetId="10" hidden="1">'[2]#REF'!#REF!</definedName>
    <definedName name="_Key1" localSheetId="1"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ccessDatabase" hidden="1">"C:\data\excel\BASISWP.mdb"</definedName>
    <definedName name="Additioneel" hidden="1">'[2]#REF'!#REF!</definedName>
    <definedName name="_xlnm.Print_Area" localSheetId="1">'2-Kosten per locatie'!$A$3:$AB$67</definedName>
    <definedName name="_xlnm.Print_Area" localSheetId="3">'4-Basis ruimtestaat'!$B$3:$X$392</definedName>
    <definedName name="_xlnm.Print_Area" localSheetId="4">'5-Premies en opslagen'!$A$3:$E$55</definedName>
    <definedName name="_xlnm.Print_Area" localSheetId="5">'6-Opbouw uurtarief productie'!$A$1:$R$63</definedName>
    <definedName name="_xlnm.Print_Area" localSheetId="8">'9-Afroepprijs'!$A$3:$F$56</definedName>
    <definedName name="_xlnm.Print_Titles" localSheetId="9">'10-Glasbewassing'!$12:$12</definedName>
    <definedName name="_xlnm.Print_Titles" localSheetId="10">'11-Vloeronderhoud'!$10:$10</definedName>
    <definedName name="_xlnm.Print_Titles" localSheetId="1">'2-Kosten per locatie'!$14:$14</definedName>
    <definedName name="_xlnm.Print_Titles" localSheetId="3">'4-Basis ruimtestaat'!$9:$9</definedName>
    <definedName name="_xlnm.Print_Titles" localSheetId="5">'6-Opbouw uurtarief productie'!$A:$C</definedName>
    <definedName name="_xlnm.Print_Titles" localSheetId="8">'9-Afroepprijs'!$6:$10</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hidden="1">'[5]#REF'!#REF!</definedName>
    <definedName name="einde" localSheetId="1">'2-Kosten per locatie'!einde</definedName>
    <definedName name="einde">'2-Kosten per locatie'!einde</definedName>
    <definedName name="fghf" hidden="1">'[6]#REF'!#REF!</definedName>
    <definedName name="Gan_R" localSheetId="1">'2-Kosten per locatie'!Gan_R</definedName>
    <definedName name="Gan_R">'2-Kosten per locatie'!Gan_R</definedName>
    <definedName name="gs" hidden="1">'[5]#REF'!#REF!</definedName>
    <definedName name="han" localSheetId="9" hidden="1">'[2]#REF'!#REF!</definedName>
    <definedName name="han" localSheetId="10" hidden="1">'[2]#REF'!#REF!</definedName>
    <definedName name="han" localSheetId="1" hidden="1">'[3]#REF'!#REF!</definedName>
    <definedName name="han" hidden="1">'[3]#REF'!#REF!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'[6]#REF'!#REF!</definedName>
    <definedName name="Mutatiederdekwartaal" localSheetId="1" hidden="1">{"'ma_vr'!$A$1:$AA$42"}</definedName>
    <definedName name="Mutatiederdekwartaal" hidden="1">{"'ma_vr'!$A$1:$AA$42"}</definedName>
    <definedName name="NvB" hidden="1">'[4]#REF'!#REF!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43" l="1"/>
  <c r="L65" i="42"/>
  <c r="M65" i="42"/>
  <c r="N65" i="42"/>
  <c r="O65" i="42"/>
  <c r="P65" i="42"/>
  <c r="Q65" i="42"/>
  <c r="L66" i="42"/>
  <c r="M66" i="42"/>
  <c r="N66" i="42"/>
  <c r="O66" i="42"/>
  <c r="P66" i="42"/>
  <c r="Q66" i="42"/>
  <c r="K53" i="18"/>
  <c r="K54" i="18"/>
  <c r="K55" i="18"/>
  <c r="I42" i="18"/>
  <c r="I39" i="18"/>
  <c r="I40" i="18"/>
  <c r="I41" i="18"/>
  <c r="A412" i="2"/>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G11" i="43"/>
  <c r="G12" i="43"/>
  <c r="G13" i="43"/>
  <c r="G14" i="43"/>
  <c r="G4" i="43"/>
  <c r="L77" i="42"/>
  <c r="M77" i="42"/>
  <c r="N77" i="42"/>
  <c r="O77" i="42"/>
  <c r="P77" i="42"/>
  <c r="Q77" i="42"/>
  <c r="L78" i="42"/>
  <c r="M78" i="42"/>
  <c r="N78" i="42"/>
  <c r="O78" i="42"/>
  <c r="P78" i="42"/>
  <c r="Q78" i="42"/>
  <c r="L79" i="42"/>
  <c r="M79" i="42"/>
  <c r="N79" i="42"/>
  <c r="O79" i="42"/>
  <c r="P79" i="42"/>
  <c r="Q79" i="42"/>
  <c r="L80" i="42"/>
  <c r="M80" i="42"/>
  <c r="N80" i="42"/>
  <c r="O80" i="42"/>
  <c r="P80" i="42"/>
  <c r="Q80" i="42"/>
  <c r="G15" i="43"/>
  <c r="G10" i="43"/>
  <c r="G9" i="43"/>
  <c r="G8" i="43"/>
  <c r="G7" i="43"/>
  <c r="G6" i="43"/>
  <c r="G5" i="43"/>
  <c r="G3" i="43"/>
  <c r="G2" i="43"/>
  <c r="R66" i="42" l="1"/>
  <c r="R65" i="42"/>
  <c r="G22" i="43"/>
  <c r="R78" i="42"/>
  <c r="R79" i="42"/>
  <c r="R77" i="42"/>
  <c r="R80" i="42"/>
  <c r="S409" i="2"/>
  <c r="S395" i="2"/>
  <c r="S394" i="2"/>
  <c r="S385" i="2"/>
  <c r="S373" i="2"/>
  <c r="S370" i="2"/>
  <c r="S365" i="2"/>
  <c r="S301" i="2"/>
  <c r="S279" i="2"/>
  <c r="S261" i="2"/>
  <c r="S241" i="2"/>
  <c r="S240" i="2"/>
  <c r="S198" i="2"/>
  <c r="S181" i="2"/>
  <c r="S61" i="2"/>
  <c r="S55" i="2"/>
  <c r="X489" i="2" l="1"/>
  <c r="Q394" i="2"/>
  <c r="R412" i="2"/>
  <c r="T412" i="2"/>
  <c r="R413" i="2"/>
  <c r="T413" i="2"/>
  <c r="R414" i="2"/>
  <c r="T414" i="2"/>
  <c r="R415" i="2"/>
  <c r="T415" i="2"/>
  <c r="R416" i="2"/>
  <c r="T416" i="2"/>
  <c r="R417" i="2"/>
  <c r="T417" i="2"/>
  <c r="R418" i="2"/>
  <c r="T418" i="2"/>
  <c r="R419" i="2"/>
  <c r="T419" i="2"/>
  <c r="R420" i="2"/>
  <c r="T420" i="2"/>
  <c r="R421" i="2"/>
  <c r="T421" i="2"/>
  <c r="R422" i="2"/>
  <c r="T422" i="2"/>
  <c r="R423" i="2"/>
  <c r="T423" i="2"/>
  <c r="R424" i="2"/>
  <c r="T424" i="2"/>
  <c r="R425" i="2"/>
  <c r="T425" i="2"/>
  <c r="R426" i="2"/>
  <c r="T426" i="2"/>
  <c r="R427" i="2"/>
  <c r="T427" i="2"/>
  <c r="R428" i="2"/>
  <c r="T428" i="2"/>
  <c r="R429" i="2"/>
  <c r="T429" i="2"/>
  <c r="R430" i="2"/>
  <c r="T430" i="2"/>
  <c r="R431" i="2"/>
  <c r="T431" i="2"/>
  <c r="R432" i="2"/>
  <c r="T432" i="2"/>
  <c r="R433" i="2"/>
  <c r="T433" i="2"/>
  <c r="R434" i="2"/>
  <c r="T434" i="2"/>
  <c r="R435" i="2"/>
  <c r="T435" i="2"/>
  <c r="R436" i="2"/>
  <c r="T436" i="2"/>
  <c r="R437" i="2"/>
  <c r="T437" i="2"/>
  <c r="R438" i="2"/>
  <c r="T438" i="2"/>
  <c r="R439" i="2"/>
  <c r="T439" i="2"/>
  <c r="R440" i="2"/>
  <c r="T440" i="2"/>
  <c r="R441" i="2"/>
  <c r="T441" i="2"/>
  <c r="R442" i="2"/>
  <c r="T442" i="2"/>
  <c r="R443" i="2"/>
  <c r="T443" i="2"/>
  <c r="R444" i="2"/>
  <c r="T444" i="2"/>
  <c r="R445" i="2"/>
  <c r="T445" i="2"/>
  <c r="R446" i="2"/>
  <c r="T446" i="2"/>
  <c r="R447" i="2"/>
  <c r="T447" i="2"/>
  <c r="R448" i="2"/>
  <c r="T448" i="2"/>
  <c r="R449" i="2"/>
  <c r="T449" i="2"/>
  <c r="R450" i="2"/>
  <c r="T450" i="2"/>
  <c r="R451" i="2"/>
  <c r="T451" i="2"/>
  <c r="R452" i="2"/>
  <c r="T452" i="2"/>
  <c r="R453" i="2"/>
  <c r="T453" i="2"/>
  <c r="R454" i="2"/>
  <c r="T454" i="2"/>
  <c r="R455" i="2"/>
  <c r="T455" i="2"/>
  <c r="R456" i="2"/>
  <c r="T456" i="2"/>
  <c r="R457" i="2"/>
  <c r="T457" i="2"/>
  <c r="R458" i="2"/>
  <c r="T458" i="2"/>
  <c r="R459" i="2"/>
  <c r="T459" i="2"/>
  <c r="R460" i="2"/>
  <c r="T460" i="2"/>
  <c r="R461" i="2"/>
  <c r="T461" i="2"/>
  <c r="R462" i="2"/>
  <c r="T462" i="2"/>
  <c r="R463" i="2"/>
  <c r="T463" i="2"/>
  <c r="R464" i="2"/>
  <c r="T464" i="2"/>
  <c r="R465" i="2"/>
  <c r="T465" i="2"/>
  <c r="R466" i="2"/>
  <c r="T466" i="2"/>
  <c r="R467" i="2"/>
  <c r="T467" i="2"/>
  <c r="R468" i="2"/>
  <c r="T468" i="2"/>
  <c r="R469" i="2"/>
  <c r="T469" i="2"/>
  <c r="R470" i="2"/>
  <c r="T470" i="2"/>
  <c r="R471" i="2"/>
  <c r="T471" i="2"/>
  <c r="R472" i="2"/>
  <c r="T472" i="2"/>
  <c r="R473" i="2"/>
  <c r="T473" i="2"/>
  <c r="R474" i="2"/>
  <c r="T474" i="2"/>
  <c r="R475" i="2"/>
  <c r="T475" i="2"/>
  <c r="R476" i="2"/>
  <c r="T476" i="2"/>
  <c r="R477" i="2"/>
  <c r="T477" i="2"/>
  <c r="R478" i="2"/>
  <c r="T478" i="2"/>
  <c r="R479" i="2"/>
  <c r="T479" i="2"/>
  <c r="R480" i="2"/>
  <c r="T480" i="2"/>
  <c r="R481" i="2"/>
  <c r="T481" i="2"/>
  <c r="R482" i="2"/>
  <c r="T482" i="2"/>
  <c r="R483" i="2"/>
  <c r="T483" i="2"/>
  <c r="R484" i="2"/>
  <c r="T484" i="2"/>
  <c r="R485" i="2"/>
  <c r="T485" i="2"/>
  <c r="R486" i="2"/>
  <c r="T486" i="2"/>
  <c r="R487" i="2"/>
  <c r="T487" i="2"/>
  <c r="R488" i="2"/>
  <c r="T488" i="2"/>
  <c r="R489" i="2"/>
  <c r="T489" i="2"/>
  <c r="R490" i="2"/>
  <c r="T490" i="2"/>
  <c r="R491" i="2"/>
  <c r="T491" i="2"/>
  <c r="G22" i="28"/>
  <c r="G11" i="28"/>
  <c r="G10" i="28"/>
  <c r="D101" i="35" l="1"/>
  <c r="E97" i="35"/>
  <c r="F97" i="35" s="1"/>
  <c r="H97" i="35" s="1"/>
  <c r="E96" i="35"/>
  <c r="F96" i="35" s="1"/>
  <c r="H96" i="35" s="1"/>
  <c r="E95" i="35"/>
  <c r="F95" i="35" s="1"/>
  <c r="H95" i="35" s="1"/>
  <c r="E94" i="35"/>
  <c r="F94" i="35" s="1"/>
  <c r="H94" i="35" s="1"/>
  <c r="E93" i="35"/>
  <c r="F93" i="35" s="1"/>
  <c r="H93" i="35" s="1"/>
  <c r="E92" i="35"/>
  <c r="F92" i="35" s="1"/>
  <c r="H92" i="35" s="1"/>
  <c r="E91" i="35"/>
  <c r="F91" i="35" s="1"/>
  <c r="H91" i="35" s="1"/>
  <c r="E90" i="35"/>
  <c r="F90" i="35" s="1"/>
  <c r="H90" i="35" s="1"/>
  <c r="E89" i="35"/>
  <c r="F89" i="35" s="1"/>
  <c r="H89" i="35" s="1"/>
  <c r="E88" i="35"/>
  <c r="F88" i="35" s="1"/>
  <c r="H88" i="35" s="1"/>
  <c r="E87" i="35"/>
  <c r="F87" i="35" s="1"/>
  <c r="H87" i="35" s="1"/>
  <c r="E86" i="35"/>
  <c r="F86" i="35" s="1"/>
  <c r="H86" i="35" s="1"/>
  <c r="E85" i="35"/>
  <c r="F85" i="35" s="1"/>
  <c r="H85" i="35" s="1"/>
  <c r="E84" i="35"/>
  <c r="F84" i="35" s="1"/>
  <c r="H84" i="35" s="1"/>
  <c r="E83" i="35"/>
  <c r="F83" i="35" s="1"/>
  <c r="H83" i="35" s="1"/>
  <c r="E82" i="35"/>
  <c r="F82" i="35" s="1"/>
  <c r="H82" i="35" s="1"/>
  <c r="E60" i="39"/>
  <c r="E59" i="39"/>
  <c r="E58" i="39"/>
  <c r="E57" i="39"/>
  <c r="E56" i="39"/>
  <c r="E55" i="39"/>
  <c r="E54" i="39"/>
  <c r="E53" i="39"/>
  <c r="J402" i="2"/>
  <c r="X402" i="2" s="1"/>
  <c r="J401" i="2"/>
  <c r="X401" i="2" s="1"/>
  <c r="J400" i="2"/>
  <c r="X400" i="2" s="1"/>
  <c r="J391" i="2"/>
  <c r="J392" i="2"/>
  <c r="X412" i="2"/>
  <c r="X413" i="2"/>
  <c r="X414" i="2"/>
  <c r="X415" i="2"/>
  <c r="X416" i="2"/>
  <c r="X417" i="2"/>
  <c r="X418" i="2"/>
  <c r="X419" i="2"/>
  <c r="X420" i="2"/>
  <c r="X421" i="2"/>
  <c r="X422" i="2"/>
  <c r="X423" i="2"/>
  <c r="X424" i="2"/>
  <c r="X425" i="2"/>
  <c r="X426" i="2"/>
  <c r="X427" i="2"/>
  <c r="X428" i="2"/>
  <c r="X429" i="2"/>
  <c r="X430" i="2"/>
  <c r="X431" i="2"/>
  <c r="X432" i="2"/>
  <c r="X433" i="2"/>
  <c r="X434" i="2"/>
  <c r="X435" i="2"/>
  <c r="X436" i="2"/>
  <c r="X437" i="2"/>
  <c r="X438" i="2"/>
  <c r="X439" i="2"/>
  <c r="X440" i="2"/>
  <c r="X441" i="2"/>
  <c r="X442" i="2"/>
  <c r="X443" i="2"/>
  <c r="X444" i="2"/>
  <c r="X445" i="2"/>
  <c r="X446" i="2"/>
  <c r="X447" i="2"/>
  <c r="X448" i="2"/>
  <c r="X449" i="2"/>
  <c r="X450" i="2"/>
  <c r="X451" i="2"/>
  <c r="X452" i="2"/>
  <c r="X453" i="2"/>
  <c r="X454" i="2"/>
  <c r="X455" i="2"/>
  <c r="X456" i="2"/>
  <c r="X457" i="2"/>
  <c r="X458" i="2"/>
  <c r="X459" i="2"/>
  <c r="X460" i="2"/>
  <c r="X461" i="2"/>
  <c r="X462" i="2"/>
  <c r="X463" i="2"/>
  <c r="X464" i="2"/>
  <c r="X465" i="2"/>
  <c r="X466" i="2"/>
  <c r="X467" i="2"/>
  <c r="X468" i="2"/>
  <c r="X469" i="2"/>
  <c r="X470" i="2"/>
  <c r="X471" i="2"/>
  <c r="X472" i="2"/>
  <c r="X473" i="2"/>
  <c r="X474" i="2"/>
  <c r="X475" i="2"/>
  <c r="X476" i="2"/>
  <c r="X477" i="2"/>
  <c r="X478" i="2"/>
  <c r="X479" i="2"/>
  <c r="X480" i="2"/>
  <c r="X481" i="2"/>
  <c r="X482" i="2"/>
  <c r="X483" i="2"/>
  <c r="X484" i="2"/>
  <c r="X485" i="2"/>
  <c r="X486" i="2"/>
  <c r="X487" i="2"/>
  <c r="X488" i="2"/>
  <c r="X490" i="2"/>
  <c r="X491" i="2"/>
  <c r="B4" i="41"/>
  <c r="B3" i="41"/>
  <c r="L13" i="42" l="1"/>
  <c r="M13" i="42"/>
  <c r="N13" i="42"/>
  <c r="O13" i="42"/>
  <c r="P13" i="42"/>
  <c r="Q13" i="42"/>
  <c r="L14" i="42"/>
  <c r="M14" i="42"/>
  <c r="N14" i="42"/>
  <c r="O14" i="42"/>
  <c r="P14" i="42"/>
  <c r="Q14" i="42"/>
  <c r="L15" i="42"/>
  <c r="M15" i="42"/>
  <c r="N15" i="42"/>
  <c r="O15" i="42"/>
  <c r="P15" i="42"/>
  <c r="Q15" i="42"/>
  <c r="L16" i="42"/>
  <c r="M16" i="42"/>
  <c r="N16" i="42"/>
  <c r="O16" i="42"/>
  <c r="P16" i="42"/>
  <c r="Q16" i="42"/>
  <c r="L17" i="42"/>
  <c r="M17" i="42"/>
  <c r="N17" i="42"/>
  <c r="O17" i="42"/>
  <c r="P17" i="42"/>
  <c r="Q17" i="42"/>
  <c r="L18" i="42"/>
  <c r="M18" i="42"/>
  <c r="N18" i="42"/>
  <c r="O18" i="42"/>
  <c r="P18" i="42"/>
  <c r="Q18" i="42"/>
  <c r="L19" i="42"/>
  <c r="M19" i="42"/>
  <c r="N19" i="42"/>
  <c r="O19" i="42"/>
  <c r="P19" i="42"/>
  <c r="Q19" i="42"/>
  <c r="L20" i="42"/>
  <c r="M20" i="42"/>
  <c r="N20" i="42"/>
  <c r="O20" i="42"/>
  <c r="P20" i="42"/>
  <c r="Q20" i="42"/>
  <c r="L21" i="42"/>
  <c r="M21" i="42"/>
  <c r="N21" i="42"/>
  <c r="O21" i="42"/>
  <c r="P21" i="42"/>
  <c r="Q21" i="42"/>
  <c r="L22" i="42"/>
  <c r="M22" i="42"/>
  <c r="N22" i="42"/>
  <c r="O22" i="42"/>
  <c r="P22" i="42"/>
  <c r="Q22" i="42"/>
  <c r="L23" i="42"/>
  <c r="M23" i="42"/>
  <c r="N23" i="42"/>
  <c r="O23" i="42"/>
  <c r="P23" i="42"/>
  <c r="Q23" i="42"/>
  <c r="L24" i="42"/>
  <c r="M24" i="42"/>
  <c r="N24" i="42"/>
  <c r="O24" i="42"/>
  <c r="P24" i="42"/>
  <c r="Q24" i="42"/>
  <c r="L25" i="42"/>
  <c r="M25" i="42"/>
  <c r="N25" i="42"/>
  <c r="O25" i="42"/>
  <c r="P25" i="42"/>
  <c r="Q25" i="42"/>
  <c r="L26" i="42"/>
  <c r="M26" i="42"/>
  <c r="N26" i="42"/>
  <c r="O26" i="42"/>
  <c r="P26" i="42"/>
  <c r="Q26" i="42"/>
  <c r="L27" i="42"/>
  <c r="M27" i="42"/>
  <c r="N27" i="42"/>
  <c r="O27" i="42"/>
  <c r="P27" i="42"/>
  <c r="Q27" i="42"/>
  <c r="L28" i="42"/>
  <c r="M28" i="42"/>
  <c r="N28" i="42"/>
  <c r="O28" i="42"/>
  <c r="P28" i="42"/>
  <c r="Q28" i="42"/>
  <c r="L29" i="42"/>
  <c r="M29" i="42"/>
  <c r="N29" i="42"/>
  <c r="O29" i="42"/>
  <c r="P29" i="42"/>
  <c r="Q29" i="42"/>
  <c r="L30" i="42"/>
  <c r="M30" i="42"/>
  <c r="N30" i="42"/>
  <c r="O30" i="42"/>
  <c r="P30" i="42"/>
  <c r="Q30" i="42"/>
  <c r="L31" i="42"/>
  <c r="M31" i="42"/>
  <c r="N31" i="42"/>
  <c r="O31" i="42"/>
  <c r="P31" i="42"/>
  <c r="Q31" i="42"/>
  <c r="L32" i="42"/>
  <c r="M32" i="42"/>
  <c r="N32" i="42"/>
  <c r="O32" i="42"/>
  <c r="P32" i="42"/>
  <c r="Q32" i="42"/>
  <c r="L33" i="42"/>
  <c r="M33" i="42"/>
  <c r="N33" i="42"/>
  <c r="O33" i="42"/>
  <c r="P33" i="42"/>
  <c r="Q33" i="42"/>
  <c r="L34" i="42"/>
  <c r="M34" i="42"/>
  <c r="N34" i="42"/>
  <c r="O34" i="42"/>
  <c r="P34" i="42"/>
  <c r="Q34" i="42"/>
  <c r="L35" i="42"/>
  <c r="M35" i="42"/>
  <c r="N35" i="42"/>
  <c r="O35" i="42"/>
  <c r="P35" i="42"/>
  <c r="Q35" i="42"/>
  <c r="L36" i="42"/>
  <c r="M36" i="42"/>
  <c r="N36" i="42"/>
  <c r="O36" i="42"/>
  <c r="P36" i="42"/>
  <c r="Q36" i="42"/>
  <c r="L37" i="42"/>
  <c r="M37" i="42"/>
  <c r="N37" i="42"/>
  <c r="O37" i="42"/>
  <c r="P37" i="42"/>
  <c r="Q37" i="42"/>
  <c r="L38" i="42"/>
  <c r="M38" i="42"/>
  <c r="N38" i="42"/>
  <c r="O38" i="42"/>
  <c r="P38" i="42"/>
  <c r="Q38" i="42"/>
  <c r="L39" i="42"/>
  <c r="M39" i="42"/>
  <c r="N39" i="42"/>
  <c r="O39" i="42"/>
  <c r="P39" i="42"/>
  <c r="Q39" i="42"/>
  <c r="L40" i="42"/>
  <c r="M40" i="42"/>
  <c r="N40" i="42"/>
  <c r="O40" i="42"/>
  <c r="P40" i="42"/>
  <c r="Q40" i="42"/>
  <c r="L41" i="42"/>
  <c r="M41" i="42"/>
  <c r="N41" i="42"/>
  <c r="O41" i="42"/>
  <c r="P41" i="42"/>
  <c r="Q41" i="42"/>
  <c r="L42" i="42"/>
  <c r="M42" i="42"/>
  <c r="N42" i="42"/>
  <c r="O42" i="42"/>
  <c r="P42" i="42"/>
  <c r="Q42" i="42"/>
  <c r="L43" i="42"/>
  <c r="M43" i="42"/>
  <c r="N43" i="42"/>
  <c r="O43" i="42"/>
  <c r="P43" i="42"/>
  <c r="Q43" i="42"/>
  <c r="L44" i="42"/>
  <c r="M44" i="42"/>
  <c r="N44" i="42"/>
  <c r="O44" i="42"/>
  <c r="P44" i="42"/>
  <c r="Q44" i="42"/>
  <c r="L45" i="42"/>
  <c r="M45" i="42"/>
  <c r="N45" i="42"/>
  <c r="O45" i="42"/>
  <c r="P45" i="42"/>
  <c r="Q45" i="42"/>
  <c r="L46" i="42"/>
  <c r="M46" i="42"/>
  <c r="N46" i="42"/>
  <c r="O46" i="42"/>
  <c r="P46" i="42"/>
  <c r="Q46" i="42"/>
  <c r="L47" i="42"/>
  <c r="M47" i="42"/>
  <c r="N47" i="42"/>
  <c r="O47" i="42"/>
  <c r="P47" i="42"/>
  <c r="Q47" i="42"/>
  <c r="L48" i="42"/>
  <c r="M48" i="42"/>
  <c r="N48" i="42"/>
  <c r="O48" i="42"/>
  <c r="P48" i="42"/>
  <c r="Q48" i="42"/>
  <c r="L49" i="42"/>
  <c r="M49" i="42"/>
  <c r="N49" i="42"/>
  <c r="O49" i="42"/>
  <c r="P49" i="42"/>
  <c r="Q49" i="42"/>
  <c r="L50" i="42"/>
  <c r="M50" i="42"/>
  <c r="N50" i="42"/>
  <c r="O50" i="42"/>
  <c r="P50" i="42"/>
  <c r="Q50" i="42"/>
  <c r="L51" i="42"/>
  <c r="M51" i="42"/>
  <c r="N51" i="42"/>
  <c r="O51" i="42"/>
  <c r="P51" i="42"/>
  <c r="Q51" i="42"/>
  <c r="L52" i="42"/>
  <c r="M52" i="42"/>
  <c r="N52" i="42"/>
  <c r="O52" i="42"/>
  <c r="P52" i="42"/>
  <c r="Q52" i="42"/>
  <c r="L53" i="42"/>
  <c r="M53" i="42"/>
  <c r="N53" i="42"/>
  <c r="O53" i="42"/>
  <c r="P53" i="42"/>
  <c r="Q53" i="42"/>
  <c r="L54" i="42"/>
  <c r="M54" i="42"/>
  <c r="N54" i="42"/>
  <c r="O54" i="42"/>
  <c r="P54" i="42"/>
  <c r="Q54" i="42"/>
  <c r="L55" i="42"/>
  <c r="M55" i="42"/>
  <c r="N55" i="42"/>
  <c r="O55" i="42"/>
  <c r="P55" i="42"/>
  <c r="Q55" i="42"/>
  <c r="L56" i="42"/>
  <c r="M56" i="42"/>
  <c r="N56" i="42"/>
  <c r="O56" i="42"/>
  <c r="P56" i="42"/>
  <c r="Q56" i="42"/>
  <c r="L57" i="42"/>
  <c r="M57" i="42"/>
  <c r="N57" i="42"/>
  <c r="O57" i="42"/>
  <c r="P57" i="42"/>
  <c r="Q57" i="42"/>
  <c r="L58" i="42"/>
  <c r="M58" i="42"/>
  <c r="N58" i="42"/>
  <c r="O58" i="42"/>
  <c r="P58" i="42"/>
  <c r="Q58" i="42"/>
  <c r="L59" i="42"/>
  <c r="M59" i="42"/>
  <c r="N59" i="42"/>
  <c r="O59" i="42"/>
  <c r="P59" i="42"/>
  <c r="Q59" i="42"/>
  <c r="L60" i="42"/>
  <c r="M60" i="42"/>
  <c r="N60" i="42"/>
  <c r="O60" i="42"/>
  <c r="P60" i="42"/>
  <c r="Q60" i="42"/>
  <c r="L61" i="42"/>
  <c r="M61" i="42"/>
  <c r="N61" i="42"/>
  <c r="O61" i="42"/>
  <c r="P61" i="42"/>
  <c r="Q61" i="42"/>
  <c r="L62" i="42"/>
  <c r="M62" i="42"/>
  <c r="N62" i="42"/>
  <c r="O62" i="42"/>
  <c r="P62" i="42"/>
  <c r="Q62" i="42"/>
  <c r="L63" i="42"/>
  <c r="M63" i="42"/>
  <c r="N63" i="42"/>
  <c r="O63" i="42"/>
  <c r="P63" i="42"/>
  <c r="Q63" i="42"/>
  <c r="L64" i="42"/>
  <c r="M64" i="42"/>
  <c r="N64" i="42"/>
  <c r="O64" i="42"/>
  <c r="P64" i="42"/>
  <c r="Q64" i="42"/>
  <c r="L67" i="42"/>
  <c r="M67" i="42"/>
  <c r="N67" i="42"/>
  <c r="O67" i="42"/>
  <c r="P67" i="42"/>
  <c r="Q67" i="42"/>
  <c r="L68" i="42"/>
  <c r="M68" i="42"/>
  <c r="N68" i="42"/>
  <c r="O68" i="42"/>
  <c r="P68" i="42"/>
  <c r="Q68" i="42"/>
  <c r="L69" i="42"/>
  <c r="M69" i="42"/>
  <c r="N69" i="42"/>
  <c r="O69" i="42"/>
  <c r="P69" i="42"/>
  <c r="Q69" i="42"/>
  <c r="L70" i="42"/>
  <c r="M70" i="42"/>
  <c r="N70" i="42"/>
  <c r="O70" i="42"/>
  <c r="P70" i="42"/>
  <c r="Q70" i="42"/>
  <c r="L71" i="42"/>
  <c r="M71" i="42"/>
  <c r="N71" i="42"/>
  <c r="O71" i="42"/>
  <c r="P71" i="42"/>
  <c r="Q71" i="42"/>
  <c r="L72" i="42"/>
  <c r="M72" i="42"/>
  <c r="N72" i="42"/>
  <c r="O72" i="42"/>
  <c r="P72" i="42"/>
  <c r="Q72" i="42"/>
  <c r="L73" i="42"/>
  <c r="M73" i="42"/>
  <c r="N73" i="42"/>
  <c r="O73" i="42"/>
  <c r="P73" i="42"/>
  <c r="Q73" i="42"/>
  <c r="L74" i="42"/>
  <c r="M74" i="42"/>
  <c r="N74" i="42"/>
  <c r="O74" i="42"/>
  <c r="P74" i="42"/>
  <c r="Q74" i="42"/>
  <c r="L75" i="42"/>
  <c r="M75" i="42"/>
  <c r="N75" i="42"/>
  <c r="O75" i="42"/>
  <c r="P75" i="42"/>
  <c r="Q75" i="42"/>
  <c r="L76" i="42"/>
  <c r="M76" i="42"/>
  <c r="N76" i="42"/>
  <c r="O76" i="42"/>
  <c r="P76" i="42"/>
  <c r="Q76" i="42"/>
  <c r="B4" i="42"/>
  <c r="A3" i="42"/>
  <c r="B3" i="42"/>
  <c r="A4" i="42"/>
  <c r="A5" i="42"/>
  <c r="B5" i="42"/>
  <c r="A6" i="42"/>
  <c r="B6" i="42"/>
  <c r="A7" i="42"/>
  <c r="B7" i="42"/>
  <c r="A8" i="42"/>
  <c r="B8" i="42"/>
  <c r="R41" i="42" l="1"/>
  <c r="T38" i="37"/>
  <c r="T40" i="37"/>
  <c r="T37" i="37"/>
  <c r="T39" i="37"/>
  <c r="R38" i="42"/>
  <c r="R45" i="42"/>
  <c r="R74" i="42"/>
  <c r="R46" i="42"/>
  <c r="R30" i="42"/>
  <c r="R63" i="42"/>
  <c r="R33" i="42"/>
  <c r="R40" i="42"/>
  <c r="T17" i="37"/>
  <c r="R73" i="42"/>
  <c r="R43" i="42"/>
  <c r="R39" i="42"/>
  <c r="R24" i="42"/>
  <c r="R37" i="42"/>
  <c r="R31" i="42"/>
  <c r="R64" i="42"/>
  <c r="R51" i="42"/>
  <c r="R44" i="42"/>
  <c r="R72" i="42"/>
  <c r="R23" i="42"/>
  <c r="R32" i="42"/>
  <c r="R75" i="42"/>
  <c r="R47" i="42"/>
  <c r="R17" i="42"/>
  <c r="R36" i="42"/>
  <c r="R57" i="42"/>
  <c r="R15" i="42"/>
  <c r="R16" i="42"/>
  <c r="R71" i="42"/>
  <c r="R34" i="42"/>
  <c r="T20" i="37"/>
  <c r="R49" i="42"/>
  <c r="R60" i="42"/>
  <c r="R42" i="42"/>
  <c r="T31" i="37" s="1"/>
  <c r="R53" i="42"/>
  <c r="R13" i="42"/>
  <c r="R70" i="42"/>
  <c r="R69" i="42"/>
  <c r="R68" i="42"/>
  <c r="R26" i="42"/>
  <c r="R67" i="42"/>
  <c r="R25" i="42"/>
  <c r="R59" i="42"/>
  <c r="R56" i="42"/>
  <c r="R14" i="42"/>
  <c r="R62" i="42"/>
  <c r="R21" i="42"/>
  <c r="R27" i="42"/>
  <c r="R29" i="42"/>
  <c r="R22" i="42"/>
  <c r="R55" i="42"/>
  <c r="R48" i="42"/>
  <c r="R76" i="42"/>
  <c r="R19" i="42"/>
  <c r="R52" i="42"/>
  <c r="R35" i="42"/>
  <c r="R61" i="42"/>
  <c r="R20" i="42"/>
  <c r="R54" i="42"/>
  <c r="R50" i="42"/>
  <c r="R28" i="42"/>
  <c r="T34" i="37"/>
  <c r="R58" i="42"/>
  <c r="R18" i="42"/>
  <c r="A12" i="2"/>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E12" i="39"/>
  <c r="E13" i="39"/>
  <c r="E14" i="39"/>
  <c r="E15" i="39"/>
  <c r="E16" i="39"/>
  <c r="E17" i="39"/>
  <c r="E18" i="39"/>
  <c r="E19" i="39"/>
  <c r="E20" i="39"/>
  <c r="E21" i="39"/>
  <c r="E22" i="39"/>
  <c r="E23" i="39"/>
  <c r="E24" i="39"/>
  <c r="E25" i="39"/>
  <c r="E26" i="39"/>
  <c r="E27" i="39"/>
  <c r="E28" i="39"/>
  <c r="E29" i="39"/>
  <c r="E30" i="39"/>
  <c r="E31" i="39"/>
  <c r="E32" i="39"/>
  <c r="E33" i="39"/>
  <c r="E34" i="39"/>
  <c r="E35" i="39"/>
  <c r="E36" i="39"/>
  <c r="E37" i="39"/>
  <c r="E38" i="39"/>
  <c r="E39" i="39"/>
  <c r="E40" i="39"/>
  <c r="E41" i="39"/>
  <c r="E42" i="39"/>
  <c r="E43" i="39"/>
  <c r="E44" i="39"/>
  <c r="E45" i="39"/>
  <c r="E46" i="39"/>
  <c r="E47" i="39"/>
  <c r="E48" i="39"/>
  <c r="E49" i="39"/>
  <c r="E50" i="39"/>
  <c r="E51" i="39"/>
  <c r="E52" i="39"/>
  <c r="T36" i="37" l="1"/>
  <c r="T23" i="37"/>
  <c r="T19" i="37"/>
  <c r="T28" i="37"/>
  <c r="T32" i="37"/>
  <c r="T24" i="37"/>
  <c r="T35" i="37"/>
  <c r="T30" i="37"/>
  <c r="T26" i="37"/>
  <c r="T21" i="37"/>
  <c r="T25" i="37"/>
  <c r="T27" i="37"/>
  <c r="T18" i="37"/>
  <c r="T22" i="37"/>
  <c r="T29" i="37"/>
  <c r="T33" i="37"/>
  <c r="T15" i="37"/>
  <c r="T16" i="37"/>
  <c r="G12" i="28"/>
  <c r="G13" i="28"/>
  <c r="G14" i="28"/>
  <c r="G15" i="28"/>
  <c r="G16" i="28"/>
  <c r="G17" i="28"/>
  <c r="G18" i="28"/>
  <c r="G19" i="28"/>
  <c r="G20" i="28"/>
  <c r="G21" i="28"/>
  <c r="E81" i="35"/>
  <c r="F81" i="35" s="1"/>
  <c r="H81" i="35" s="1"/>
  <c r="E80" i="35"/>
  <c r="F80" i="35" s="1"/>
  <c r="H80" i="35" s="1"/>
  <c r="E79" i="35"/>
  <c r="F79" i="35" s="1"/>
  <c r="H79" i="35" s="1"/>
  <c r="E78" i="35"/>
  <c r="F78" i="35" s="1"/>
  <c r="H78" i="35" s="1"/>
  <c r="E77" i="35"/>
  <c r="F77" i="35" s="1"/>
  <c r="H77" i="35" s="1"/>
  <c r="E76" i="35"/>
  <c r="F76" i="35" s="1"/>
  <c r="H76" i="35" s="1"/>
  <c r="E75" i="35"/>
  <c r="F75" i="35" s="1"/>
  <c r="H75" i="35" s="1"/>
  <c r="E74" i="35"/>
  <c r="F74" i="35" s="1"/>
  <c r="H74" i="35" s="1"/>
  <c r="E73" i="35"/>
  <c r="F73" i="35" s="1"/>
  <c r="H73" i="35" s="1"/>
  <c r="E72" i="35"/>
  <c r="F72" i="35" s="1"/>
  <c r="H72" i="35" s="1"/>
  <c r="E71" i="35"/>
  <c r="F71" i="35" s="1"/>
  <c r="H71" i="35" s="1"/>
  <c r="E70" i="35"/>
  <c r="F70" i="35" s="1"/>
  <c r="H70" i="35" s="1"/>
  <c r="E69" i="35"/>
  <c r="F69" i="35" s="1"/>
  <c r="H69" i="35" s="1"/>
  <c r="E68" i="35"/>
  <c r="F68" i="35" s="1"/>
  <c r="H68" i="35" s="1"/>
  <c r="E67" i="35"/>
  <c r="F67" i="35" s="1"/>
  <c r="H67" i="35" s="1"/>
  <c r="E66" i="35"/>
  <c r="F66" i="35" s="1"/>
  <c r="H66" i="35" s="1"/>
  <c r="E65" i="35"/>
  <c r="F65" i="35" s="1"/>
  <c r="H65" i="35" s="1"/>
  <c r="E64" i="35"/>
  <c r="F64" i="35" s="1"/>
  <c r="H64" i="35" s="1"/>
  <c r="E63" i="35"/>
  <c r="F63" i="35" s="1"/>
  <c r="H63" i="35" s="1"/>
  <c r="E62" i="35"/>
  <c r="F62" i="35" s="1"/>
  <c r="H62" i="35" s="1"/>
  <c r="E61" i="35"/>
  <c r="F61" i="35" s="1"/>
  <c r="H61" i="35" s="1"/>
  <c r="E60" i="35"/>
  <c r="F60" i="35" s="1"/>
  <c r="H60" i="35" s="1"/>
  <c r="E59" i="35"/>
  <c r="F59" i="35" s="1"/>
  <c r="H59" i="35" s="1"/>
  <c r="E58" i="35"/>
  <c r="F58" i="35" s="1"/>
  <c r="H58" i="35" s="1"/>
  <c r="E57" i="35"/>
  <c r="F57" i="35" s="1"/>
  <c r="H57" i="35" s="1"/>
  <c r="E56" i="35"/>
  <c r="F56" i="35" s="1"/>
  <c r="H56" i="35" s="1"/>
  <c r="E55" i="35"/>
  <c r="F55" i="35" s="1"/>
  <c r="H55" i="35" s="1"/>
  <c r="E54" i="35"/>
  <c r="F54" i="35" s="1"/>
  <c r="H54" i="35" s="1"/>
  <c r="E53" i="35"/>
  <c r="F53" i="35" s="1"/>
  <c r="H53" i="35" s="1"/>
  <c r="E52" i="35"/>
  <c r="F52" i="35" s="1"/>
  <c r="H52" i="35" s="1"/>
  <c r="E51" i="35"/>
  <c r="F51" i="35" s="1"/>
  <c r="H51" i="35" s="1"/>
  <c r="E50" i="35"/>
  <c r="F50" i="35" s="1"/>
  <c r="H50" i="35" s="1"/>
  <c r="E49" i="35"/>
  <c r="F49" i="35" s="1"/>
  <c r="H49" i="35" s="1"/>
  <c r="E48" i="35"/>
  <c r="F48" i="35" s="1"/>
  <c r="H48" i="35" s="1"/>
  <c r="E47" i="35"/>
  <c r="F47" i="35" s="1"/>
  <c r="H47" i="35" s="1"/>
  <c r="E46" i="35"/>
  <c r="F46" i="35" s="1"/>
  <c r="H46" i="35" s="1"/>
  <c r="E45" i="35"/>
  <c r="F45" i="35" s="1"/>
  <c r="H45" i="35" s="1"/>
  <c r="E44" i="35"/>
  <c r="F44" i="35" s="1"/>
  <c r="H44" i="35" s="1"/>
  <c r="E43" i="35"/>
  <c r="F43" i="35" s="1"/>
  <c r="H43" i="35" s="1"/>
  <c r="E42" i="35"/>
  <c r="F42" i="35" s="1"/>
  <c r="H42" i="35" s="1"/>
  <c r="E41" i="35"/>
  <c r="F41" i="35" s="1"/>
  <c r="H41" i="35" s="1"/>
  <c r="E40" i="35"/>
  <c r="F40" i="35" s="1"/>
  <c r="H40" i="35" s="1"/>
  <c r="E39" i="35"/>
  <c r="F39" i="35" s="1"/>
  <c r="H39" i="35" s="1"/>
  <c r="E38" i="35"/>
  <c r="F38" i="35" s="1"/>
  <c r="H38" i="35" s="1"/>
  <c r="E37" i="35"/>
  <c r="F37" i="35" s="1"/>
  <c r="H37" i="35" s="1"/>
  <c r="E36" i="35"/>
  <c r="F36" i="35" s="1"/>
  <c r="H36" i="35" s="1"/>
  <c r="H20" i="35"/>
  <c r="J411" i="2"/>
  <c r="X411" i="2" s="1"/>
  <c r="J410" i="2"/>
  <c r="X410" i="2" s="1"/>
  <c r="J409" i="2"/>
  <c r="X409" i="2" s="1"/>
  <c r="J408" i="2"/>
  <c r="X408" i="2" s="1"/>
  <c r="J407" i="2"/>
  <c r="X407" i="2" s="1"/>
  <c r="J406" i="2"/>
  <c r="X406" i="2" s="1"/>
  <c r="J405" i="2"/>
  <c r="X405" i="2" s="1"/>
  <c r="J404" i="2"/>
  <c r="X404" i="2" s="1"/>
  <c r="J403" i="2"/>
  <c r="X403" i="2" s="1"/>
  <c r="J399" i="2"/>
  <c r="X399" i="2" s="1"/>
  <c r="J398" i="2"/>
  <c r="X398" i="2" s="1"/>
  <c r="J397" i="2"/>
  <c r="X397" i="2" s="1"/>
  <c r="J396" i="2"/>
  <c r="X396" i="2" s="1"/>
  <c r="X395" i="2"/>
  <c r="X394" i="2"/>
  <c r="X393" i="2"/>
  <c r="R393" i="2"/>
  <c r="T393" i="2"/>
  <c r="R394" i="2"/>
  <c r="T394" i="2"/>
  <c r="R395" i="2"/>
  <c r="T395" i="2"/>
  <c r="R396" i="2"/>
  <c r="T396" i="2"/>
  <c r="R397" i="2"/>
  <c r="T397" i="2"/>
  <c r="R398" i="2"/>
  <c r="T398" i="2"/>
  <c r="R399" i="2"/>
  <c r="T399" i="2"/>
  <c r="R403" i="2"/>
  <c r="T403" i="2"/>
  <c r="R404" i="2"/>
  <c r="T404" i="2"/>
  <c r="R405" i="2"/>
  <c r="T405" i="2"/>
  <c r="R406" i="2"/>
  <c r="T406" i="2"/>
  <c r="R407" i="2"/>
  <c r="T407" i="2"/>
  <c r="R408" i="2"/>
  <c r="T408" i="2"/>
  <c r="Q409" i="2"/>
  <c r="R409" i="2"/>
  <c r="T409" i="2"/>
  <c r="R410" i="2"/>
  <c r="T410" i="2"/>
  <c r="R411" i="2"/>
  <c r="T411" i="2"/>
  <c r="T67" i="37" l="1"/>
  <c r="B1" i="41"/>
  <c r="B2" i="41"/>
  <c r="Q55" i="2"/>
  <c r="Q61" i="2"/>
  <c r="Q365" i="2"/>
  <c r="Q181" i="2"/>
  <c r="Q198" i="2"/>
  <c r="K55" i="38" l="1"/>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8" i="2"/>
  <c r="R279" i="2"/>
  <c r="R280" i="2"/>
  <c r="R281" i="2"/>
  <c r="R283" i="2"/>
  <c r="R284" i="2"/>
  <c r="R285" i="2"/>
  <c r="R286" i="2"/>
  <c r="R287" i="2"/>
  <c r="R288" i="2"/>
  <c r="R289" i="2"/>
  <c r="R290" i="2"/>
  <c r="R291" i="2"/>
  <c r="R292" i="2"/>
  <c r="R293"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R364" i="2"/>
  <c r="R365" i="2"/>
  <c r="R366" i="2"/>
  <c r="R367" i="2"/>
  <c r="R368" i="2"/>
  <c r="R369" i="2"/>
  <c r="R370" i="2"/>
  <c r="R371" i="2"/>
  <c r="R372" i="2"/>
  <c r="R373" i="2"/>
  <c r="R374" i="2"/>
  <c r="R375" i="2"/>
  <c r="R376" i="2"/>
  <c r="R377" i="2"/>
  <c r="R378" i="2"/>
  <c r="R379" i="2"/>
  <c r="R380" i="2"/>
  <c r="R381" i="2"/>
  <c r="R382" i="2"/>
  <c r="R383" i="2"/>
  <c r="R384" i="2"/>
  <c r="R385" i="2"/>
  <c r="R386" i="2"/>
  <c r="R387" i="2"/>
  <c r="R388" i="2"/>
  <c r="R389" i="2"/>
  <c r="R390" i="2"/>
  <c r="R391" i="2"/>
  <c r="R392" i="2"/>
  <c r="K63" i="38" l="1"/>
  <c r="K62" i="38"/>
  <c r="K61" i="38"/>
  <c r="K60" i="38"/>
  <c r="K59" i="38"/>
  <c r="K58" i="38"/>
  <c r="K57" i="38"/>
  <c r="K56" i="38"/>
  <c r="K54" i="38"/>
  <c r="K53" i="38"/>
  <c r="B5" i="39" l="1"/>
  <c r="B6" i="39"/>
  <c r="B7" i="39"/>
  <c r="B8" i="39"/>
  <c r="B4" i="39"/>
  <c r="B3" i="39"/>
  <c r="A4" i="39"/>
  <c r="A5" i="39"/>
  <c r="A6" i="39"/>
  <c r="A7" i="39"/>
  <c r="A8" i="39"/>
  <c r="A3" i="39"/>
  <c r="E11" i="39"/>
  <c r="B3" i="35"/>
  <c r="B5" i="35"/>
  <c r="B6" i="35"/>
  <c r="B7" i="35"/>
  <c r="B8" i="35"/>
  <c r="B4" i="35"/>
  <c r="A4" i="35"/>
  <c r="A5" i="35"/>
  <c r="A6" i="35"/>
  <c r="A7" i="35"/>
  <c r="A8" i="35"/>
  <c r="A3" i="35"/>
  <c r="B5" i="5"/>
  <c r="B6" i="5"/>
  <c r="B7" i="5"/>
  <c r="B8" i="5"/>
  <c r="B3" i="5"/>
  <c r="A4" i="5"/>
  <c r="A5" i="5"/>
  <c r="A6" i="5"/>
  <c r="A7" i="5"/>
  <c r="A8" i="5"/>
  <c r="A3" i="5"/>
  <c r="B3" i="31"/>
  <c r="B5" i="31"/>
  <c r="B6" i="31"/>
  <c r="B7" i="31"/>
  <c r="B8" i="31"/>
  <c r="A4" i="31"/>
  <c r="A5" i="31"/>
  <c r="A6" i="31"/>
  <c r="A7" i="31"/>
  <c r="A8" i="31"/>
  <c r="A3" i="3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178" i="2"/>
  <c r="T179" i="2"/>
  <c r="T180" i="2"/>
  <c r="T181" i="2"/>
  <c r="T182" i="2"/>
  <c r="T183" i="2"/>
  <c r="T184" i="2"/>
  <c r="T185" i="2"/>
  <c r="T186" i="2"/>
  <c r="T187" i="2"/>
  <c r="T188" i="2"/>
  <c r="T189" i="2"/>
  <c r="T190" i="2"/>
  <c r="T191" i="2"/>
  <c r="T192" i="2"/>
  <c r="T193" i="2"/>
  <c r="T194" i="2"/>
  <c r="T195" i="2"/>
  <c r="T196" i="2"/>
  <c r="T197" i="2"/>
  <c r="T198" i="2"/>
  <c r="T199" i="2"/>
  <c r="T200" i="2"/>
  <c r="T201" i="2"/>
  <c r="T202" i="2"/>
  <c r="T203" i="2"/>
  <c r="T204" i="2"/>
  <c r="T205" i="2"/>
  <c r="T206" i="2"/>
  <c r="T207" i="2"/>
  <c r="T208" i="2"/>
  <c r="T209" i="2"/>
  <c r="T210" i="2"/>
  <c r="T211" i="2"/>
  <c r="T212" i="2"/>
  <c r="T213" i="2"/>
  <c r="T214" i="2"/>
  <c r="T215" i="2"/>
  <c r="T216" i="2"/>
  <c r="T217" i="2"/>
  <c r="T218" i="2"/>
  <c r="T219" i="2"/>
  <c r="T220" i="2"/>
  <c r="T221" i="2"/>
  <c r="T222" i="2"/>
  <c r="T223" i="2"/>
  <c r="T224" i="2"/>
  <c r="T225" i="2"/>
  <c r="T226" i="2"/>
  <c r="T227" i="2"/>
  <c r="T228" i="2"/>
  <c r="T229" i="2"/>
  <c r="T230" i="2"/>
  <c r="T231" i="2"/>
  <c r="T232" i="2"/>
  <c r="T233" i="2"/>
  <c r="T234" i="2"/>
  <c r="T235" i="2"/>
  <c r="T236" i="2"/>
  <c r="T237" i="2"/>
  <c r="T238" i="2"/>
  <c r="T239" i="2"/>
  <c r="T240" i="2"/>
  <c r="T241" i="2"/>
  <c r="T242" i="2"/>
  <c r="T243" i="2"/>
  <c r="T244" i="2"/>
  <c r="T245" i="2"/>
  <c r="T246" i="2"/>
  <c r="T247" i="2"/>
  <c r="T248" i="2"/>
  <c r="T249" i="2"/>
  <c r="T250" i="2"/>
  <c r="T251" i="2"/>
  <c r="T252" i="2"/>
  <c r="T253" i="2"/>
  <c r="T254" i="2"/>
  <c r="T255" i="2"/>
  <c r="T256" i="2"/>
  <c r="T257" i="2"/>
  <c r="T258" i="2"/>
  <c r="T259" i="2"/>
  <c r="T260" i="2"/>
  <c r="T261" i="2"/>
  <c r="T262" i="2"/>
  <c r="T263" i="2"/>
  <c r="T264" i="2"/>
  <c r="T265" i="2"/>
  <c r="T266" i="2"/>
  <c r="T267" i="2"/>
  <c r="T268" i="2"/>
  <c r="T269" i="2"/>
  <c r="T270" i="2"/>
  <c r="T271" i="2"/>
  <c r="T272" i="2"/>
  <c r="T273" i="2"/>
  <c r="T274" i="2"/>
  <c r="T275" i="2"/>
  <c r="T278" i="2"/>
  <c r="T279" i="2"/>
  <c r="T280" i="2"/>
  <c r="T281" i="2"/>
  <c r="T283" i="2"/>
  <c r="T284" i="2"/>
  <c r="T285" i="2"/>
  <c r="T286" i="2"/>
  <c r="T287" i="2"/>
  <c r="T288" i="2"/>
  <c r="T289" i="2"/>
  <c r="T290" i="2"/>
  <c r="T291" i="2"/>
  <c r="T292" i="2"/>
  <c r="T293" i="2"/>
  <c r="T295" i="2"/>
  <c r="T296" i="2"/>
  <c r="T297" i="2"/>
  <c r="T298" i="2"/>
  <c r="T299" i="2"/>
  <c r="T300" i="2"/>
  <c r="T301" i="2"/>
  <c r="T302" i="2"/>
  <c r="T303" i="2"/>
  <c r="T304" i="2"/>
  <c r="T305" i="2"/>
  <c r="T306" i="2"/>
  <c r="T307" i="2"/>
  <c r="T308" i="2"/>
  <c r="T309" i="2"/>
  <c r="T310" i="2"/>
  <c r="T311" i="2"/>
  <c r="T312" i="2"/>
  <c r="T313" i="2"/>
  <c r="T314" i="2"/>
  <c r="T315" i="2"/>
  <c r="T316" i="2"/>
  <c r="T317" i="2"/>
  <c r="T318" i="2"/>
  <c r="T319" i="2"/>
  <c r="T320" i="2"/>
  <c r="T321" i="2"/>
  <c r="T322" i="2"/>
  <c r="T323" i="2"/>
  <c r="T324" i="2"/>
  <c r="T325" i="2"/>
  <c r="T326" i="2"/>
  <c r="T327" i="2"/>
  <c r="T328" i="2"/>
  <c r="T329" i="2"/>
  <c r="T330" i="2"/>
  <c r="T331" i="2"/>
  <c r="T332" i="2"/>
  <c r="T333" i="2"/>
  <c r="T334" i="2"/>
  <c r="T335" i="2"/>
  <c r="T336" i="2"/>
  <c r="T337" i="2"/>
  <c r="T338" i="2"/>
  <c r="T339" i="2"/>
  <c r="T340" i="2"/>
  <c r="T341" i="2"/>
  <c r="T342" i="2"/>
  <c r="T343" i="2"/>
  <c r="T344" i="2"/>
  <c r="T345" i="2"/>
  <c r="T346" i="2"/>
  <c r="T347" i="2"/>
  <c r="T348" i="2"/>
  <c r="T349" i="2"/>
  <c r="T350" i="2"/>
  <c r="T351" i="2"/>
  <c r="T352" i="2"/>
  <c r="T353" i="2"/>
  <c r="T354" i="2"/>
  <c r="T355" i="2"/>
  <c r="T356" i="2"/>
  <c r="T357" i="2"/>
  <c r="T358" i="2"/>
  <c r="T359" i="2"/>
  <c r="T360" i="2"/>
  <c r="T361" i="2"/>
  <c r="T362" i="2"/>
  <c r="T363" i="2"/>
  <c r="T364" i="2"/>
  <c r="T365" i="2"/>
  <c r="T366" i="2"/>
  <c r="T367" i="2"/>
  <c r="T368" i="2"/>
  <c r="T369" i="2"/>
  <c r="T370" i="2"/>
  <c r="T371" i="2"/>
  <c r="T372" i="2"/>
  <c r="T373" i="2"/>
  <c r="T374" i="2"/>
  <c r="T375" i="2"/>
  <c r="T376" i="2"/>
  <c r="T377" i="2"/>
  <c r="T378" i="2"/>
  <c r="T379" i="2"/>
  <c r="T380" i="2"/>
  <c r="T381" i="2"/>
  <c r="T382" i="2"/>
  <c r="T383" i="2"/>
  <c r="T384" i="2"/>
  <c r="T385" i="2"/>
  <c r="T386" i="2"/>
  <c r="T387" i="2"/>
  <c r="T388" i="2"/>
  <c r="T389" i="2"/>
  <c r="T390" i="2"/>
  <c r="T391" i="2"/>
  <c r="T392" i="2"/>
  <c r="F14" i="31"/>
  <c r="B6" i="28"/>
  <c r="B5" i="28"/>
  <c r="B3" i="28"/>
  <c r="A4" i="28"/>
  <c r="A5" i="28"/>
  <c r="A6" i="28"/>
  <c r="A3" i="28"/>
  <c r="B7" i="2"/>
  <c r="B6" i="2"/>
  <c r="B5" i="2"/>
  <c r="B4" i="2"/>
  <c r="B3" i="2"/>
  <c r="C6" i="2"/>
  <c r="C5" i="2"/>
  <c r="C3" i="2"/>
  <c r="K57" i="18"/>
  <c r="K58" i="18"/>
  <c r="K59" i="18"/>
  <c r="K60" i="18"/>
  <c r="K61" i="18"/>
  <c r="K62" i="18"/>
  <c r="K63" i="18"/>
  <c r="K56" i="18"/>
  <c r="J10" i="2"/>
  <c r="X10" i="2" s="1"/>
  <c r="J11" i="2"/>
  <c r="X11" i="2" s="1"/>
  <c r="J12" i="2"/>
  <c r="X12" i="2" s="1"/>
  <c r="J13" i="2"/>
  <c r="X13" i="2" s="1"/>
  <c r="J14" i="2"/>
  <c r="X14" i="2" s="1"/>
  <c r="J15" i="2"/>
  <c r="X15" i="2" s="1"/>
  <c r="J16" i="2"/>
  <c r="X16" i="2" s="1"/>
  <c r="J17" i="2"/>
  <c r="X17" i="2" s="1"/>
  <c r="J18" i="2"/>
  <c r="X18" i="2" s="1"/>
  <c r="J19" i="2"/>
  <c r="X19" i="2" s="1"/>
  <c r="J20" i="2"/>
  <c r="X20" i="2" s="1"/>
  <c r="J21" i="2"/>
  <c r="X21" i="2" s="1"/>
  <c r="J22" i="2"/>
  <c r="X22" i="2" s="1"/>
  <c r="J23" i="2"/>
  <c r="X23" i="2" s="1"/>
  <c r="J24" i="2"/>
  <c r="X24" i="2" s="1"/>
  <c r="J25" i="2"/>
  <c r="X25" i="2" s="1"/>
  <c r="J26" i="2"/>
  <c r="X26" i="2" s="1"/>
  <c r="J27" i="2"/>
  <c r="X27" i="2" s="1"/>
  <c r="J28" i="2"/>
  <c r="X28" i="2" s="1"/>
  <c r="J29" i="2"/>
  <c r="X29" i="2" s="1"/>
  <c r="J30" i="2"/>
  <c r="X30" i="2" s="1"/>
  <c r="J31" i="2"/>
  <c r="X31" i="2" s="1"/>
  <c r="J32" i="2"/>
  <c r="X32" i="2" s="1"/>
  <c r="J33" i="2"/>
  <c r="X33" i="2" s="1"/>
  <c r="J34" i="2"/>
  <c r="X34" i="2" s="1"/>
  <c r="J35" i="2"/>
  <c r="X35" i="2" s="1"/>
  <c r="J36" i="2"/>
  <c r="X36" i="2" s="1"/>
  <c r="J37" i="2"/>
  <c r="X37" i="2" s="1"/>
  <c r="J38" i="2"/>
  <c r="X38" i="2" s="1"/>
  <c r="J39" i="2"/>
  <c r="X39" i="2" s="1"/>
  <c r="J40" i="2"/>
  <c r="X40" i="2" s="1"/>
  <c r="J41" i="2"/>
  <c r="X41" i="2" s="1"/>
  <c r="J42" i="2"/>
  <c r="X42" i="2" s="1"/>
  <c r="J43" i="2"/>
  <c r="X43" i="2" s="1"/>
  <c r="J44" i="2"/>
  <c r="X44" i="2" s="1"/>
  <c r="J45" i="2"/>
  <c r="X45" i="2" s="1"/>
  <c r="J46" i="2"/>
  <c r="X46" i="2" s="1"/>
  <c r="J47" i="2"/>
  <c r="X47" i="2" s="1"/>
  <c r="J48" i="2"/>
  <c r="X48" i="2" s="1"/>
  <c r="J49" i="2"/>
  <c r="X49" i="2" s="1"/>
  <c r="J50" i="2"/>
  <c r="X50" i="2" s="1"/>
  <c r="J51" i="2"/>
  <c r="X51" i="2" s="1"/>
  <c r="J52" i="2"/>
  <c r="X52" i="2" s="1"/>
  <c r="J53" i="2"/>
  <c r="X53" i="2" s="1"/>
  <c r="J54" i="2"/>
  <c r="X54" i="2" s="1"/>
  <c r="J55" i="2"/>
  <c r="X55" i="2" s="1"/>
  <c r="J56" i="2"/>
  <c r="X56" i="2" s="1"/>
  <c r="J57" i="2"/>
  <c r="X57" i="2" s="1"/>
  <c r="J58" i="2"/>
  <c r="X58" i="2" s="1"/>
  <c r="J59" i="2"/>
  <c r="X59" i="2" s="1"/>
  <c r="J60" i="2"/>
  <c r="X60" i="2" s="1"/>
  <c r="J61" i="2"/>
  <c r="X61" i="2" s="1"/>
  <c r="J62" i="2"/>
  <c r="X62" i="2" s="1"/>
  <c r="J63" i="2"/>
  <c r="X63" i="2" s="1"/>
  <c r="J64" i="2"/>
  <c r="X64" i="2" s="1"/>
  <c r="J65" i="2"/>
  <c r="X65" i="2" s="1"/>
  <c r="J66" i="2"/>
  <c r="X66" i="2" s="1"/>
  <c r="J67" i="2"/>
  <c r="X67" i="2" s="1"/>
  <c r="J68" i="2"/>
  <c r="X68" i="2" s="1"/>
  <c r="J69" i="2"/>
  <c r="X69" i="2" s="1"/>
  <c r="J70" i="2"/>
  <c r="X70" i="2" s="1"/>
  <c r="J71" i="2"/>
  <c r="X71" i="2" s="1"/>
  <c r="J72" i="2"/>
  <c r="X72" i="2" s="1"/>
  <c r="J73" i="2"/>
  <c r="X73" i="2" s="1"/>
  <c r="J74" i="2"/>
  <c r="X74" i="2" s="1"/>
  <c r="J75" i="2"/>
  <c r="X75" i="2" s="1"/>
  <c r="J76" i="2"/>
  <c r="X76" i="2" s="1"/>
  <c r="J77" i="2"/>
  <c r="X77" i="2" s="1"/>
  <c r="J78" i="2"/>
  <c r="X78" i="2" s="1"/>
  <c r="J79" i="2"/>
  <c r="X79" i="2" s="1"/>
  <c r="J80" i="2"/>
  <c r="X80" i="2" s="1"/>
  <c r="J81" i="2"/>
  <c r="X81" i="2" s="1"/>
  <c r="J82" i="2"/>
  <c r="X82" i="2" s="1"/>
  <c r="J83" i="2"/>
  <c r="X83" i="2" s="1"/>
  <c r="J84" i="2"/>
  <c r="X84" i="2" s="1"/>
  <c r="J85" i="2"/>
  <c r="X85" i="2" s="1"/>
  <c r="J86" i="2"/>
  <c r="X86" i="2" s="1"/>
  <c r="J87" i="2"/>
  <c r="X87" i="2" s="1"/>
  <c r="J88" i="2"/>
  <c r="X88" i="2" s="1"/>
  <c r="J89" i="2"/>
  <c r="X89" i="2" s="1"/>
  <c r="J90" i="2"/>
  <c r="X90" i="2" s="1"/>
  <c r="J91" i="2"/>
  <c r="X91" i="2" s="1"/>
  <c r="J92" i="2"/>
  <c r="X92" i="2" s="1"/>
  <c r="J93" i="2"/>
  <c r="X93" i="2" s="1"/>
  <c r="J94" i="2"/>
  <c r="X94" i="2" s="1"/>
  <c r="J95" i="2"/>
  <c r="X95" i="2" s="1"/>
  <c r="J96" i="2"/>
  <c r="X96" i="2" s="1"/>
  <c r="J97" i="2"/>
  <c r="X97" i="2" s="1"/>
  <c r="J98" i="2"/>
  <c r="X98" i="2" s="1"/>
  <c r="J99" i="2"/>
  <c r="X99" i="2" s="1"/>
  <c r="J100" i="2"/>
  <c r="X100" i="2" s="1"/>
  <c r="J101" i="2"/>
  <c r="X101" i="2" s="1"/>
  <c r="J102" i="2"/>
  <c r="X102" i="2" s="1"/>
  <c r="J103" i="2"/>
  <c r="X103" i="2" s="1"/>
  <c r="J104" i="2"/>
  <c r="X104" i="2" s="1"/>
  <c r="J105" i="2"/>
  <c r="X105" i="2" s="1"/>
  <c r="J106" i="2"/>
  <c r="X106" i="2" s="1"/>
  <c r="J107" i="2"/>
  <c r="X107" i="2" s="1"/>
  <c r="J108" i="2"/>
  <c r="X108" i="2" s="1"/>
  <c r="J109" i="2"/>
  <c r="X109" i="2" s="1"/>
  <c r="J110" i="2"/>
  <c r="X110" i="2" s="1"/>
  <c r="J111" i="2"/>
  <c r="X111" i="2" s="1"/>
  <c r="J112" i="2"/>
  <c r="X112" i="2" s="1"/>
  <c r="J113" i="2"/>
  <c r="X113" i="2" s="1"/>
  <c r="J114" i="2"/>
  <c r="X114" i="2" s="1"/>
  <c r="J115" i="2"/>
  <c r="X115" i="2" s="1"/>
  <c r="J116" i="2"/>
  <c r="X116" i="2" s="1"/>
  <c r="J117" i="2"/>
  <c r="X117" i="2" s="1"/>
  <c r="J118" i="2"/>
  <c r="X118" i="2" s="1"/>
  <c r="J119" i="2"/>
  <c r="X119" i="2" s="1"/>
  <c r="J120" i="2"/>
  <c r="X120" i="2" s="1"/>
  <c r="J121" i="2"/>
  <c r="X121" i="2" s="1"/>
  <c r="J122" i="2"/>
  <c r="X122" i="2" s="1"/>
  <c r="J123" i="2"/>
  <c r="X123" i="2" s="1"/>
  <c r="J124" i="2"/>
  <c r="X124" i="2" s="1"/>
  <c r="J125" i="2"/>
  <c r="X125" i="2" s="1"/>
  <c r="J126" i="2"/>
  <c r="X126" i="2" s="1"/>
  <c r="J127" i="2"/>
  <c r="X127" i="2" s="1"/>
  <c r="J128" i="2"/>
  <c r="X128" i="2" s="1"/>
  <c r="J129" i="2"/>
  <c r="X129" i="2" s="1"/>
  <c r="J130" i="2"/>
  <c r="X130" i="2" s="1"/>
  <c r="J131" i="2"/>
  <c r="X131" i="2" s="1"/>
  <c r="J132" i="2"/>
  <c r="X132" i="2" s="1"/>
  <c r="J133" i="2"/>
  <c r="X133" i="2" s="1"/>
  <c r="J134" i="2"/>
  <c r="X134" i="2" s="1"/>
  <c r="J135" i="2"/>
  <c r="X135" i="2" s="1"/>
  <c r="J136" i="2"/>
  <c r="X136" i="2" s="1"/>
  <c r="J137" i="2"/>
  <c r="X137" i="2" s="1"/>
  <c r="J138" i="2"/>
  <c r="X138" i="2" s="1"/>
  <c r="J139" i="2"/>
  <c r="X139" i="2" s="1"/>
  <c r="J140" i="2"/>
  <c r="X140" i="2" s="1"/>
  <c r="J141" i="2"/>
  <c r="X141" i="2" s="1"/>
  <c r="J142" i="2"/>
  <c r="X142" i="2" s="1"/>
  <c r="J143" i="2"/>
  <c r="X143" i="2" s="1"/>
  <c r="J144" i="2"/>
  <c r="X144" i="2" s="1"/>
  <c r="J145" i="2"/>
  <c r="X145" i="2" s="1"/>
  <c r="J146" i="2"/>
  <c r="X146" i="2" s="1"/>
  <c r="J147" i="2"/>
  <c r="X147" i="2" s="1"/>
  <c r="J148" i="2"/>
  <c r="X148" i="2" s="1"/>
  <c r="J149" i="2"/>
  <c r="X149" i="2" s="1"/>
  <c r="J150" i="2"/>
  <c r="X150" i="2" s="1"/>
  <c r="J151" i="2"/>
  <c r="X151" i="2" s="1"/>
  <c r="J152" i="2"/>
  <c r="X152" i="2" s="1"/>
  <c r="J153" i="2"/>
  <c r="X153" i="2" s="1"/>
  <c r="J154" i="2"/>
  <c r="X154" i="2" s="1"/>
  <c r="J155" i="2"/>
  <c r="X155" i="2" s="1"/>
  <c r="J156" i="2"/>
  <c r="X156" i="2" s="1"/>
  <c r="J157" i="2"/>
  <c r="X157" i="2" s="1"/>
  <c r="J158" i="2"/>
  <c r="X158" i="2" s="1"/>
  <c r="J159" i="2"/>
  <c r="X159" i="2" s="1"/>
  <c r="J160" i="2"/>
  <c r="X160" i="2" s="1"/>
  <c r="J161" i="2"/>
  <c r="X161" i="2" s="1"/>
  <c r="J162" i="2"/>
  <c r="X162" i="2" s="1"/>
  <c r="J163" i="2"/>
  <c r="X163" i="2" s="1"/>
  <c r="J164" i="2"/>
  <c r="X164" i="2" s="1"/>
  <c r="J165" i="2"/>
  <c r="X165" i="2" s="1"/>
  <c r="J166" i="2"/>
  <c r="X166" i="2" s="1"/>
  <c r="J167" i="2"/>
  <c r="X167" i="2" s="1"/>
  <c r="J168" i="2"/>
  <c r="X168" i="2" s="1"/>
  <c r="J169" i="2"/>
  <c r="X169" i="2" s="1"/>
  <c r="J170" i="2"/>
  <c r="X170" i="2" s="1"/>
  <c r="J171" i="2"/>
  <c r="X171" i="2" s="1"/>
  <c r="J172" i="2"/>
  <c r="X172" i="2" s="1"/>
  <c r="J173" i="2"/>
  <c r="X173" i="2" s="1"/>
  <c r="J174" i="2"/>
  <c r="X174" i="2" s="1"/>
  <c r="J175" i="2"/>
  <c r="X175" i="2" s="1"/>
  <c r="J176" i="2"/>
  <c r="X176" i="2" s="1"/>
  <c r="J177" i="2"/>
  <c r="X177" i="2" s="1"/>
  <c r="J178" i="2"/>
  <c r="X178" i="2" s="1"/>
  <c r="J179" i="2"/>
  <c r="X179" i="2" s="1"/>
  <c r="J180" i="2"/>
  <c r="X180" i="2" s="1"/>
  <c r="J181" i="2"/>
  <c r="X181" i="2" s="1"/>
  <c r="J182" i="2"/>
  <c r="X182" i="2" s="1"/>
  <c r="J183" i="2"/>
  <c r="X183" i="2" s="1"/>
  <c r="J184" i="2"/>
  <c r="X184" i="2" s="1"/>
  <c r="J185" i="2"/>
  <c r="X185" i="2" s="1"/>
  <c r="J186" i="2"/>
  <c r="X186" i="2" s="1"/>
  <c r="J187" i="2"/>
  <c r="X187" i="2" s="1"/>
  <c r="J188" i="2"/>
  <c r="X188" i="2" s="1"/>
  <c r="J189" i="2"/>
  <c r="X189" i="2" s="1"/>
  <c r="J190" i="2"/>
  <c r="X190" i="2" s="1"/>
  <c r="J191" i="2"/>
  <c r="X191" i="2" s="1"/>
  <c r="J192" i="2"/>
  <c r="X192" i="2" s="1"/>
  <c r="J193" i="2"/>
  <c r="X193" i="2" s="1"/>
  <c r="J194" i="2"/>
  <c r="X194" i="2" s="1"/>
  <c r="J195" i="2"/>
  <c r="X195" i="2" s="1"/>
  <c r="J196" i="2"/>
  <c r="X196" i="2" s="1"/>
  <c r="J197" i="2"/>
  <c r="X197" i="2" s="1"/>
  <c r="J198" i="2"/>
  <c r="X198" i="2" s="1"/>
  <c r="J199" i="2"/>
  <c r="X199" i="2" s="1"/>
  <c r="J200" i="2"/>
  <c r="X200" i="2" s="1"/>
  <c r="J201" i="2"/>
  <c r="X201" i="2" s="1"/>
  <c r="J202" i="2"/>
  <c r="X202" i="2" s="1"/>
  <c r="J203" i="2"/>
  <c r="X203" i="2" s="1"/>
  <c r="J204" i="2"/>
  <c r="X204" i="2" s="1"/>
  <c r="J205" i="2"/>
  <c r="X205" i="2" s="1"/>
  <c r="J206" i="2"/>
  <c r="X206" i="2" s="1"/>
  <c r="J207" i="2"/>
  <c r="X207" i="2" s="1"/>
  <c r="J208" i="2"/>
  <c r="X208" i="2" s="1"/>
  <c r="J209" i="2"/>
  <c r="X209" i="2" s="1"/>
  <c r="J210" i="2"/>
  <c r="X210" i="2" s="1"/>
  <c r="J211" i="2"/>
  <c r="X211" i="2" s="1"/>
  <c r="J212" i="2"/>
  <c r="X212" i="2" s="1"/>
  <c r="J213" i="2"/>
  <c r="X213" i="2" s="1"/>
  <c r="J214" i="2"/>
  <c r="X214" i="2" s="1"/>
  <c r="J215" i="2"/>
  <c r="X215" i="2" s="1"/>
  <c r="J216" i="2"/>
  <c r="X216" i="2" s="1"/>
  <c r="J217" i="2"/>
  <c r="X217" i="2" s="1"/>
  <c r="J218" i="2"/>
  <c r="X218" i="2" s="1"/>
  <c r="J219" i="2"/>
  <c r="X219" i="2" s="1"/>
  <c r="J220" i="2"/>
  <c r="X220" i="2" s="1"/>
  <c r="J221" i="2"/>
  <c r="X221" i="2" s="1"/>
  <c r="J222" i="2"/>
  <c r="X222" i="2" s="1"/>
  <c r="J223" i="2"/>
  <c r="X223" i="2" s="1"/>
  <c r="J224" i="2"/>
  <c r="X224" i="2" s="1"/>
  <c r="J225" i="2"/>
  <c r="X225" i="2" s="1"/>
  <c r="J226" i="2"/>
  <c r="X226" i="2" s="1"/>
  <c r="J227" i="2"/>
  <c r="X227" i="2" s="1"/>
  <c r="J228" i="2"/>
  <c r="X228" i="2" s="1"/>
  <c r="J229" i="2"/>
  <c r="X229" i="2" s="1"/>
  <c r="J230" i="2"/>
  <c r="X230" i="2" s="1"/>
  <c r="J231" i="2"/>
  <c r="X231" i="2" s="1"/>
  <c r="J232" i="2"/>
  <c r="X232" i="2" s="1"/>
  <c r="J233" i="2"/>
  <c r="X233" i="2" s="1"/>
  <c r="J234" i="2"/>
  <c r="X234" i="2" s="1"/>
  <c r="J235" i="2"/>
  <c r="X235" i="2" s="1"/>
  <c r="J236" i="2"/>
  <c r="X236" i="2" s="1"/>
  <c r="J237" i="2"/>
  <c r="X237" i="2" s="1"/>
  <c r="J238" i="2"/>
  <c r="X238" i="2" s="1"/>
  <c r="J239" i="2"/>
  <c r="X239" i="2" s="1"/>
  <c r="J240" i="2"/>
  <c r="X240" i="2" s="1"/>
  <c r="J241" i="2"/>
  <c r="X241" i="2" s="1"/>
  <c r="J242" i="2"/>
  <c r="X242" i="2" s="1"/>
  <c r="J243" i="2"/>
  <c r="X243" i="2" s="1"/>
  <c r="J244" i="2"/>
  <c r="X244" i="2" s="1"/>
  <c r="J245" i="2"/>
  <c r="X245" i="2" s="1"/>
  <c r="J246" i="2"/>
  <c r="X246" i="2" s="1"/>
  <c r="J247" i="2"/>
  <c r="X247" i="2" s="1"/>
  <c r="J248" i="2"/>
  <c r="X248" i="2" s="1"/>
  <c r="J249" i="2"/>
  <c r="X249" i="2" s="1"/>
  <c r="J250" i="2"/>
  <c r="X250" i="2" s="1"/>
  <c r="J251" i="2"/>
  <c r="X251" i="2" s="1"/>
  <c r="J252" i="2"/>
  <c r="X252" i="2" s="1"/>
  <c r="J253" i="2"/>
  <c r="X253" i="2" s="1"/>
  <c r="J254" i="2"/>
  <c r="X254" i="2" s="1"/>
  <c r="J255" i="2"/>
  <c r="X255" i="2" s="1"/>
  <c r="J256" i="2"/>
  <c r="X256" i="2" s="1"/>
  <c r="J257" i="2"/>
  <c r="X257" i="2" s="1"/>
  <c r="J258" i="2"/>
  <c r="X258" i="2" s="1"/>
  <c r="J259" i="2"/>
  <c r="X259" i="2" s="1"/>
  <c r="J260" i="2"/>
  <c r="X260" i="2" s="1"/>
  <c r="J261" i="2"/>
  <c r="X261" i="2" s="1"/>
  <c r="J262" i="2"/>
  <c r="X262" i="2" s="1"/>
  <c r="J263" i="2"/>
  <c r="X263" i="2" s="1"/>
  <c r="J264" i="2"/>
  <c r="X264" i="2" s="1"/>
  <c r="J265" i="2"/>
  <c r="X265" i="2" s="1"/>
  <c r="J266" i="2"/>
  <c r="X266" i="2" s="1"/>
  <c r="J267" i="2"/>
  <c r="X267" i="2" s="1"/>
  <c r="J268" i="2"/>
  <c r="X268" i="2" s="1"/>
  <c r="J269" i="2"/>
  <c r="X269" i="2" s="1"/>
  <c r="J270" i="2"/>
  <c r="X270" i="2" s="1"/>
  <c r="J271" i="2"/>
  <c r="X271" i="2" s="1"/>
  <c r="J272" i="2"/>
  <c r="X272" i="2" s="1"/>
  <c r="J273" i="2"/>
  <c r="X273" i="2" s="1"/>
  <c r="J274" i="2"/>
  <c r="X274" i="2" s="1"/>
  <c r="J275" i="2"/>
  <c r="X275" i="2" s="1"/>
  <c r="J276" i="2"/>
  <c r="X276" i="2" s="1"/>
  <c r="J277" i="2"/>
  <c r="X277" i="2" s="1"/>
  <c r="J278" i="2"/>
  <c r="X278" i="2" s="1"/>
  <c r="J279" i="2"/>
  <c r="X279" i="2" s="1"/>
  <c r="J280" i="2"/>
  <c r="X280" i="2" s="1"/>
  <c r="J281" i="2"/>
  <c r="X281" i="2" s="1"/>
  <c r="J282" i="2"/>
  <c r="X282" i="2" s="1"/>
  <c r="J283" i="2"/>
  <c r="X283" i="2" s="1"/>
  <c r="J284" i="2"/>
  <c r="X284" i="2" s="1"/>
  <c r="J285" i="2"/>
  <c r="X285" i="2" s="1"/>
  <c r="J286" i="2"/>
  <c r="X286" i="2" s="1"/>
  <c r="J287" i="2"/>
  <c r="X287" i="2" s="1"/>
  <c r="J288" i="2"/>
  <c r="X288" i="2" s="1"/>
  <c r="J289" i="2"/>
  <c r="X289" i="2" s="1"/>
  <c r="J290" i="2"/>
  <c r="X290" i="2" s="1"/>
  <c r="J291" i="2"/>
  <c r="X291" i="2" s="1"/>
  <c r="J292" i="2"/>
  <c r="X292" i="2" s="1"/>
  <c r="J293" i="2"/>
  <c r="X293" i="2" s="1"/>
  <c r="J294" i="2"/>
  <c r="X294" i="2" s="1"/>
  <c r="J295" i="2"/>
  <c r="X295" i="2" s="1"/>
  <c r="J296" i="2"/>
  <c r="X296" i="2" s="1"/>
  <c r="J297" i="2"/>
  <c r="X297" i="2" s="1"/>
  <c r="J298" i="2"/>
  <c r="X298" i="2" s="1"/>
  <c r="J299" i="2"/>
  <c r="X299" i="2" s="1"/>
  <c r="J300" i="2"/>
  <c r="X300" i="2" s="1"/>
  <c r="J301" i="2"/>
  <c r="X301" i="2" s="1"/>
  <c r="J302" i="2"/>
  <c r="X302" i="2" s="1"/>
  <c r="J303" i="2"/>
  <c r="X303" i="2" s="1"/>
  <c r="J304" i="2"/>
  <c r="X304" i="2" s="1"/>
  <c r="J305" i="2"/>
  <c r="X305" i="2" s="1"/>
  <c r="J306" i="2"/>
  <c r="X306" i="2" s="1"/>
  <c r="J307" i="2"/>
  <c r="X307" i="2" s="1"/>
  <c r="J308" i="2"/>
  <c r="X308" i="2" s="1"/>
  <c r="J309" i="2"/>
  <c r="X309" i="2" s="1"/>
  <c r="J310" i="2"/>
  <c r="X310" i="2" s="1"/>
  <c r="J311" i="2"/>
  <c r="X311" i="2" s="1"/>
  <c r="J312" i="2"/>
  <c r="X312" i="2" s="1"/>
  <c r="J313" i="2"/>
  <c r="X313" i="2" s="1"/>
  <c r="J314" i="2"/>
  <c r="X314" i="2" s="1"/>
  <c r="J315" i="2"/>
  <c r="X315" i="2" s="1"/>
  <c r="J316" i="2"/>
  <c r="X316" i="2" s="1"/>
  <c r="J317" i="2"/>
  <c r="X317" i="2" s="1"/>
  <c r="J318" i="2"/>
  <c r="X318" i="2" s="1"/>
  <c r="J319" i="2"/>
  <c r="X319" i="2" s="1"/>
  <c r="J320" i="2"/>
  <c r="X320" i="2" s="1"/>
  <c r="J321" i="2"/>
  <c r="X321" i="2" s="1"/>
  <c r="J322" i="2"/>
  <c r="X322" i="2" s="1"/>
  <c r="J323" i="2"/>
  <c r="X323" i="2" s="1"/>
  <c r="J324" i="2"/>
  <c r="X324" i="2" s="1"/>
  <c r="J325" i="2"/>
  <c r="X325" i="2" s="1"/>
  <c r="J326" i="2"/>
  <c r="X326" i="2" s="1"/>
  <c r="J327" i="2"/>
  <c r="X327" i="2" s="1"/>
  <c r="J328" i="2"/>
  <c r="X328" i="2" s="1"/>
  <c r="J329" i="2"/>
  <c r="X329" i="2" s="1"/>
  <c r="J330" i="2"/>
  <c r="X330" i="2" s="1"/>
  <c r="J331" i="2"/>
  <c r="X331" i="2" s="1"/>
  <c r="J332" i="2"/>
  <c r="X332" i="2" s="1"/>
  <c r="J333" i="2"/>
  <c r="X333" i="2" s="1"/>
  <c r="J334" i="2"/>
  <c r="X334" i="2" s="1"/>
  <c r="J335" i="2"/>
  <c r="X335" i="2" s="1"/>
  <c r="J336" i="2"/>
  <c r="X336" i="2" s="1"/>
  <c r="J337" i="2"/>
  <c r="X337" i="2" s="1"/>
  <c r="J338" i="2"/>
  <c r="X338" i="2" s="1"/>
  <c r="J339" i="2"/>
  <c r="X339" i="2" s="1"/>
  <c r="J340" i="2"/>
  <c r="X340" i="2" s="1"/>
  <c r="J341" i="2"/>
  <c r="X341" i="2" s="1"/>
  <c r="J342" i="2"/>
  <c r="X342" i="2" s="1"/>
  <c r="J343" i="2"/>
  <c r="X343" i="2" s="1"/>
  <c r="J344" i="2"/>
  <c r="X344" i="2" s="1"/>
  <c r="J345" i="2"/>
  <c r="X345" i="2" s="1"/>
  <c r="J346" i="2"/>
  <c r="X346" i="2" s="1"/>
  <c r="J347" i="2"/>
  <c r="X347" i="2" s="1"/>
  <c r="X348" i="2"/>
  <c r="X349" i="2"/>
  <c r="X350" i="2"/>
  <c r="X351" i="2"/>
  <c r="X352" i="2"/>
  <c r="X353" i="2"/>
  <c r="X354" i="2"/>
  <c r="X355" i="2"/>
  <c r="X356" i="2"/>
  <c r="J357" i="2"/>
  <c r="X357" i="2" s="1"/>
  <c r="J358" i="2"/>
  <c r="X358" i="2" s="1"/>
  <c r="J359" i="2"/>
  <c r="X359" i="2" s="1"/>
  <c r="J360" i="2"/>
  <c r="X360" i="2" s="1"/>
  <c r="J361" i="2"/>
  <c r="X361" i="2" s="1"/>
  <c r="J362" i="2"/>
  <c r="X362" i="2" s="1"/>
  <c r="J363" i="2"/>
  <c r="X363" i="2" s="1"/>
  <c r="J364" i="2"/>
  <c r="X364" i="2" s="1"/>
  <c r="J365" i="2"/>
  <c r="X365" i="2" s="1"/>
  <c r="J366" i="2"/>
  <c r="X366" i="2" s="1"/>
  <c r="J367" i="2"/>
  <c r="X367" i="2" s="1"/>
  <c r="J368" i="2"/>
  <c r="X368" i="2" s="1"/>
  <c r="J369" i="2"/>
  <c r="X369" i="2" s="1"/>
  <c r="J370" i="2"/>
  <c r="X370" i="2" s="1"/>
  <c r="J371" i="2"/>
  <c r="X371" i="2" s="1"/>
  <c r="J372" i="2"/>
  <c r="X372" i="2" s="1"/>
  <c r="J373" i="2"/>
  <c r="X373" i="2" s="1"/>
  <c r="J374" i="2"/>
  <c r="X374" i="2" s="1"/>
  <c r="J375" i="2"/>
  <c r="X375" i="2" s="1"/>
  <c r="J376" i="2"/>
  <c r="X376" i="2" s="1"/>
  <c r="J377" i="2"/>
  <c r="X377" i="2" s="1"/>
  <c r="J378" i="2"/>
  <c r="X378" i="2" s="1"/>
  <c r="J379" i="2"/>
  <c r="X379" i="2" s="1"/>
  <c r="J380" i="2"/>
  <c r="X380" i="2" s="1"/>
  <c r="J381" i="2"/>
  <c r="X381" i="2" s="1"/>
  <c r="J382" i="2"/>
  <c r="X382" i="2" s="1"/>
  <c r="J383" i="2"/>
  <c r="X383" i="2" s="1"/>
  <c r="J384" i="2"/>
  <c r="X384" i="2" s="1"/>
  <c r="J385" i="2"/>
  <c r="X385" i="2" s="1"/>
  <c r="J386" i="2"/>
  <c r="X386" i="2" s="1"/>
  <c r="J387" i="2"/>
  <c r="X387" i="2" s="1"/>
  <c r="J388" i="2"/>
  <c r="X388" i="2" s="1"/>
  <c r="J389" i="2"/>
  <c r="X389" i="2" s="1"/>
  <c r="J390" i="2"/>
  <c r="X390" i="2" s="1"/>
  <c r="X391" i="2"/>
  <c r="X392" i="2"/>
  <c r="D57" i="39" l="1"/>
  <c r="D53" i="39"/>
  <c r="D51" i="39"/>
  <c r="D59" i="39"/>
  <c r="D55" i="39"/>
  <c r="S489" i="2"/>
  <c r="Q489" i="2" s="1"/>
  <c r="S477" i="2"/>
  <c r="Q477" i="2" s="1"/>
  <c r="S465" i="2"/>
  <c r="Q465" i="2" s="1"/>
  <c r="S453" i="2"/>
  <c r="Q453" i="2" s="1"/>
  <c r="S441" i="2"/>
  <c r="Q441" i="2" s="1"/>
  <c r="S429" i="2"/>
  <c r="Q429" i="2" s="1"/>
  <c r="S417" i="2"/>
  <c r="Q417" i="2" s="1"/>
  <c r="S405" i="2"/>
  <c r="S390" i="2"/>
  <c r="Q390" i="2" s="1"/>
  <c r="S378" i="2"/>
  <c r="Q378" i="2" s="1"/>
  <c r="S366" i="2"/>
  <c r="Q366" i="2" s="1"/>
  <c r="S354" i="2"/>
  <c r="Q354" i="2" s="1"/>
  <c r="S342" i="2"/>
  <c r="Q342" i="2" s="1"/>
  <c r="S330" i="2"/>
  <c r="Q330" i="2" s="1"/>
  <c r="S318" i="2"/>
  <c r="Q318" i="2" s="1"/>
  <c r="S306" i="2"/>
  <c r="Q306" i="2" s="1"/>
  <c r="S294" i="2"/>
  <c r="Q294" i="2" s="1"/>
  <c r="S282" i="2"/>
  <c r="Q282" i="2" s="1"/>
  <c r="S270" i="2"/>
  <c r="Q270" i="2" s="1"/>
  <c r="S258" i="2"/>
  <c r="S246" i="2"/>
  <c r="S234" i="2"/>
  <c r="Q234" i="2" s="1"/>
  <c r="S222" i="2"/>
  <c r="Q222" i="2" s="1"/>
  <c r="S210" i="2"/>
  <c r="Q210" i="2" s="1"/>
  <c r="S186" i="2"/>
  <c r="Q186" i="2" s="1"/>
  <c r="S174" i="2"/>
  <c r="Q174" i="2" s="1"/>
  <c r="S162" i="2"/>
  <c r="Q162" i="2" s="1"/>
  <c r="S150" i="2"/>
  <c r="Q150" i="2" s="1"/>
  <c r="S138" i="2"/>
  <c r="Q138" i="2" s="1"/>
  <c r="S126" i="2"/>
  <c r="Q126" i="2" s="1"/>
  <c r="S114" i="2"/>
  <c r="Q114" i="2" s="1"/>
  <c r="S102" i="2"/>
  <c r="S89" i="2"/>
  <c r="S77" i="2"/>
  <c r="Q77" i="2" s="1"/>
  <c r="S65" i="2"/>
  <c r="Q65" i="2" s="1"/>
  <c r="S52" i="2"/>
  <c r="Q52" i="2" s="1"/>
  <c r="S40" i="2"/>
  <c r="Q40" i="2" s="1"/>
  <c r="S27" i="2"/>
  <c r="Q27" i="2" s="1"/>
  <c r="S15" i="2"/>
  <c r="Q15" i="2" s="1"/>
  <c r="S486" i="2"/>
  <c r="Q486" i="2" s="1"/>
  <c r="S363" i="2"/>
  <c r="Q363" i="2" s="1"/>
  <c r="S303" i="2"/>
  <c r="Q303" i="2" s="1"/>
  <c r="S255" i="2"/>
  <c r="Q255" i="2" s="1"/>
  <c r="S219" i="2"/>
  <c r="S183" i="2"/>
  <c r="S135" i="2"/>
  <c r="Q135" i="2" s="1"/>
  <c r="S86" i="2"/>
  <c r="Q86" i="2" s="1"/>
  <c r="S49" i="2"/>
  <c r="Q49" i="2" s="1"/>
  <c r="S485" i="2"/>
  <c r="Q485" i="2" s="1"/>
  <c r="S386" i="2"/>
  <c r="Q386" i="2" s="1"/>
  <c r="S302" i="2"/>
  <c r="Q302" i="2" s="1"/>
  <c r="S194" i="2"/>
  <c r="Q194" i="2" s="1"/>
  <c r="S488" i="2"/>
  <c r="Q488" i="2" s="1"/>
  <c r="S476" i="2"/>
  <c r="Q476" i="2" s="1"/>
  <c r="S464" i="2"/>
  <c r="Q464" i="2" s="1"/>
  <c r="S452" i="2"/>
  <c r="S440" i="2"/>
  <c r="S428" i="2"/>
  <c r="Q428" i="2" s="1"/>
  <c r="S416" i="2"/>
  <c r="Q416" i="2" s="1"/>
  <c r="S404" i="2"/>
  <c r="Q404" i="2" s="1"/>
  <c r="S389" i="2"/>
  <c r="Q389" i="2" s="1"/>
  <c r="S377" i="2"/>
  <c r="Q377" i="2" s="1"/>
  <c r="S353" i="2"/>
  <c r="Q353" i="2" s="1"/>
  <c r="S341" i="2"/>
  <c r="Q341" i="2" s="1"/>
  <c r="S329" i="2"/>
  <c r="Q329" i="2" s="1"/>
  <c r="S317" i="2"/>
  <c r="Q317" i="2" s="1"/>
  <c r="S305" i="2"/>
  <c r="Q305" i="2" s="1"/>
  <c r="S293" i="2"/>
  <c r="S281" i="2"/>
  <c r="Q281" i="2" s="1"/>
  <c r="S269" i="2"/>
  <c r="Q269" i="2" s="1"/>
  <c r="S257" i="2"/>
  <c r="Q257" i="2" s="1"/>
  <c r="S245" i="2"/>
  <c r="Q245" i="2" s="1"/>
  <c r="S233" i="2"/>
  <c r="Q233" i="2" s="1"/>
  <c r="S221" i="2"/>
  <c r="Q221" i="2" s="1"/>
  <c r="S209" i="2"/>
  <c r="Q209" i="2" s="1"/>
  <c r="S197" i="2"/>
  <c r="Q197" i="2" s="1"/>
  <c r="S185" i="2"/>
  <c r="Q185" i="2" s="1"/>
  <c r="S173" i="2"/>
  <c r="Q173" i="2" s="1"/>
  <c r="S161" i="2"/>
  <c r="Q161" i="2" s="1"/>
  <c r="S149" i="2"/>
  <c r="S137" i="2"/>
  <c r="S125" i="2"/>
  <c r="Q125" i="2" s="1"/>
  <c r="S113" i="2"/>
  <c r="Q113" i="2" s="1"/>
  <c r="S101" i="2"/>
  <c r="Q101" i="2" s="1"/>
  <c r="S88" i="2"/>
  <c r="Q88" i="2" s="1"/>
  <c r="S76" i="2"/>
  <c r="Q76" i="2" s="1"/>
  <c r="S64" i="2"/>
  <c r="Q64" i="2" s="1"/>
  <c r="S51" i="2"/>
  <c r="Q51" i="2" s="1"/>
  <c r="S39" i="2"/>
  <c r="Q39" i="2" s="1"/>
  <c r="S26" i="2"/>
  <c r="Q26" i="2" s="1"/>
  <c r="S14" i="2"/>
  <c r="Q14" i="2" s="1"/>
  <c r="S426" i="2"/>
  <c r="S375" i="2"/>
  <c r="S327" i="2"/>
  <c r="Q327" i="2" s="1"/>
  <c r="S171" i="2"/>
  <c r="Q171" i="2" s="1"/>
  <c r="S99" i="2"/>
  <c r="Q99" i="2" s="1"/>
  <c r="S37" i="2"/>
  <c r="Q37" i="2" s="1"/>
  <c r="S473" i="2"/>
  <c r="Q473" i="2" s="1"/>
  <c r="S374" i="2"/>
  <c r="Q374" i="2" s="1"/>
  <c r="S314" i="2"/>
  <c r="Q314" i="2" s="1"/>
  <c r="S242" i="2"/>
  <c r="Q242" i="2" s="1"/>
  <c r="S487" i="2"/>
  <c r="Q487" i="2" s="1"/>
  <c r="S475" i="2"/>
  <c r="Q475" i="2" s="1"/>
  <c r="S463" i="2"/>
  <c r="S451" i="2"/>
  <c r="Q451" i="2" s="1"/>
  <c r="S439" i="2"/>
  <c r="Q439" i="2" s="1"/>
  <c r="S427" i="2"/>
  <c r="Q427" i="2" s="1"/>
  <c r="S415" i="2"/>
  <c r="Q415" i="2" s="1"/>
  <c r="S403" i="2"/>
  <c r="Q403" i="2" s="1"/>
  <c r="S388" i="2"/>
  <c r="Q388" i="2" s="1"/>
  <c r="S376" i="2"/>
  <c r="Q376" i="2" s="1"/>
  <c r="S364" i="2"/>
  <c r="Q364" i="2" s="1"/>
  <c r="S352" i="2"/>
  <c r="Q352" i="2" s="1"/>
  <c r="S340" i="2"/>
  <c r="Q340" i="2" s="1"/>
  <c r="S328" i="2"/>
  <c r="Q328" i="2" s="1"/>
  <c r="S316" i="2"/>
  <c r="S304" i="2"/>
  <c r="S292" i="2"/>
  <c r="Q292" i="2" s="1"/>
  <c r="S280" i="2"/>
  <c r="Q280" i="2" s="1"/>
  <c r="S268" i="2"/>
  <c r="Q268" i="2" s="1"/>
  <c r="S256" i="2"/>
  <c r="Q256" i="2" s="1"/>
  <c r="S244" i="2"/>
  <c r="Q244" i="2" s="1"/>
  <c r="S232" i="2"/>
  <c r="Q232" i="2" s="1"/>
  <c r="S220" i="2"/>
  <c r="Q220" i="2" s="1"/>
  <c r="S208" i="2"/>
  <c r="Q208" i="2" s="1"/>
  <c r="S196" i="2"/>
  <c r="Q196" i="2" s="1"/>
  <c r="S184" i="2"/>
  <c r="Q184" i="2" s="1"/>
  <c r="S172" i="2"/>
  <c r="S160" i="2"/>
  <c r="S148" i="2"/>
  <c r="Q148" i="2" s="1"/>
  <c r="S136" i="2"/>
  <c r="Q136" i="2" s="1"/>
  <c r="S124" i="2"/>
  <c r="Q124" i="2" s="1"/>
  <c r="S112" i="2"/>
  <c r="Q112" i="2" s="1"/>
  <c r="S100" i="2"/>
  <c r="Q100" i="2" s="1"/>
  <c r="S87" i="2"/>
  <c r="Q87" i="2" s="1"/>
  <c r="S75" i="2"/>
  <c r="Q75" i="2" s="1"/>
  <c r="S63" i="2"/>
  <c r="Q63" i="2" s="1"/>
  <c r="S50" i="2"/>
  <c r="Q50" i="2" s="1"/>
  <c r="S38" i="2"/>
  <c r="Q38" i="2" s="1"/>
  <c r="S25" i="2"/>
  <c r="S13" i="2"/>
  <c r="Q13" i="2" s="1"/>
  <c r="S474" i="2"/>
  <c r="Q474" i="2" s="1"/>
  <c r="S462" i="2"/>
  <c r="Q462" i="2" s="1"/>
  <c r="S450" i="2"/>
  <c r="Q450" i="2" s="1"/>
  <c r="S438" i="2"/>
  <c r="Q438" i="2" s="1"/>
  <c r="S414" i="2"/>
  <c r="Q414" i="2" s="1"/>
  <c r="S399" i="2"/>
  <c r="Q399" i="2" s="1"/>
  <c r="S387" i="2"/>
  <c r="Q387" i="2" s="1"/>
  <c r="S351" i="2"/>
  <c r="Q351" i="2" s="1"/>
  <c r="S339" i="2"/>
  <c r="Q339" i="2" s="1"/>
  <c r="S315" i="2"/>
  <c r="Q315" i="2" s="1"/>
  <c r="S291" i="2"/>
  <c r="S267" i="2"/>
  <c r="S243" i="2"/>
  <c r="Q243" i="2" s="1"/>
  <c r="S231" i="2"/>
  <c r="Q231" i="2" s="1"/>
  <c r="S207" i="2"/>
  <c r="Q207" i="2" s="1"/>
  <c r="S195" i="2"/>
  <c r="Q195" i="2" s="1"/>
  <c r="S159" i="2"/>
  <c r="Q159" i="2" s="1"/>
  <c r="S147" i="2"/>
  <c r="Q147" i="2" s="1"/>
  <c r="S123" i="2"/>
  <c r="Q123" i="2" s="1"/>
  <c r="S111" i="2"/>
  <c r="Q111" i="2" s="1"/>
  <c r="S74" i="2"/>
  <c r="Q74" i="2" s="1"/>
  <c r="S62" i="2"/>
  <c r="Q62" i="2" s="1"/>
  <c r="S24" i="2"/>
  <c r="S12" i="2"/>
  <c r="S461" i="2"/>
  <c r="Q461" i="2" s="1"/>
  <c r="S449" i="2"/>
  <c r="Q449" i="2" s="1"/>
  <c r="S437" i="2"/>
  <c r="Q437" i="2" s="1"/>
  <c r="S425" i="2"/>
  <c r="Q425" i="2" s="1"/>
  <c r="S413" i="2"/>
  <c r="Q413" i="2" s="1"/>
  <c r="S398" i="2"/>
  <c r="Q398" i="2" s="1"/>
  <c r="S362" i="2"/>
  <c r="Q362" i="2" s="1"/>
  <c r="S350" i="2"/>
  <c r="Q350" i="2" s="1"/>
  <c r="S338" i="2"/>
  <c r="Q338" i="2" s="1"/>
  <c r="S326" i="2"/>
  <c r="Q326" i="2" s="1"/>
  <c r="S290" i="2"/>
  <c r="S278" i="2"/>
  <c r="S266" i="2"/>
  <c r="Q266" i="2" s="1"/>
  <c r="S254" i="2"/>
  <c r="Q254" i="2" s="1"/>
  <c r="S230" i="2"/>
  <c r="Q230" i="2" s="1"/>
  <c r="S218" i="2"/>
  <c r="Q218" i="2" s="1"/>
  <c r="S206" i="2"/>
  <c r="Q206" i="2" s="1"/>
  <c r="S182" i="2"/>
  <c r="Q182" i="2" s="1"/>
  <c r="S170" i="2"/>
  <c r="Q170" i="2" s="1"/>
  <c r="S158" i="2"/>
  <c r="Q158" i="2" s="1"/>
  <c r="S146" i="2"/>
  <c r="Q146" i="2" s="1"/>
  <c r="S482" i="2"/>
  <c r="Q482" i="2" s="1"/>
  <c r="S470" i="2"/>
  <c r="Q470" i="2" s="1"/>
  <c r="S458" i="2"/>
  <c r="Q458" i="2" s="1"/>
  <c r="S446" i="2"/>
  <c r="Q446" i="2" s="1"/>
  <c r="S434" i="2"/>
  <c r="Q434" i="2" s="1"/>
  <c r="S422" i="2"/>
  <c r="Q422" i="2" s="1"/>
  <c r="S410" i="2"/>
  <c r="Q410" i="2" s="1"/>
  <c r="S383" i="2"/>
  <c r="Q383" i="2" s="1"/>
  <c r="S371" i="2"/>
  <c r="Q371" i="2" s="1"/>
  <c r="S359" i="2"/>
  <c r="Q359" i="2" s="1"/>
  <c r="S347" i="2"/>
  <c r="Q347" i="2" s="1"/>
  <c r="S335" i="2"/>
  <c r="Q335" i="2" s="1"/>
  <c r="S323" i="2"/>
  <c r="Q323" i="2" s="1"/>
  <c r="S311" i="2"/>
  <c r="S299" i="2"/>
  <c r="S287" i="2"/>
  <c r="Q287" i="2" s="1"/>
  <c r="S275" i="2"/>
  <c r="Q275" i="2" s="1"/>
  <c r="S263" i="2"/>
  <c r="Q263" i="2" s="1"/>
  <c r="S251" i="2"/>
  <c r="Q251" i="2" s="1"/>
  <c r="S239" i="2"/>
  <c r="Q239" i="2" s="1"/>
  <c r="S227" i="2"/>
  <c r="Q227" i="2" s="1"/>
  <c r="S215" i="2"/>
  <c r="Q215" i="2" s="1"/>
  <c r="S203" i="2"/>
  <c r="Q203" i="2" s="1"/>
  <c r="S191" i="2"/>
  <c r="Q191" i="2" s="1"/>
  <c r="S179" i="2"/>
  <c r="Q179" i="2" s="1"/>
  <c r="S167" i="2"/>
  <c r="S155" i="2"/>
  <c r="Q155" i="2" s="1"/>
  <c r="S143" i="2"/>
  <c r="Q143" i="2" s="1"/>
  <c r="S131" i="2"/>
  <c r="Q131" i="2" s="1"/>
  <c r="S119" i="2"/>
  <c r="Q119" i="2" s="1"/>
  <c r="S107" i="2"/>
  <c r="Q107" i="2" s="1"/>
  <c r="S94" i="2"/>
  <c r="Q94" i="2" s="1"/>
  <c r="S82" i="2"/>
  <c r="Q82" i="2" s="1"/>
  <c r="S70" i="2"/>
  <c r="Q70" i="2" s="1"/>
  <c r="S57" i="2"/>
  <c r="Q57" i="2" s="1"/>
  <c r="S45" i="2"/>
  <c r="Q45" i="2" s="1"/>
  <c r="S33" i="2"/>
  <c r="Q33" i="2" s="1"/>
  <c r="S20" i="2"/>
  <c r="S60" i="2"/>
  <c r="S420" i="2"/>
  <c r="Q420" i="2" s="1"/>
  <c r="S381" i="2"/>
  <c r="Q381" i="2" s="1"/>
  <c r="S345" i="2"/>
  <c r="Q345" i="2" s="1"/>
  <c r="S321" i="2"/>
  <c r="Q321" i="2" s="1"/>
  <c r="S297" i="2"/>
  <c r="Q297" i="2" s="1"/>
  <c r="S273" i="2"/>
  <c r="Q273" i="2" s="1"/>
  <c r="S213" i="2"/>
  <c r="Q213" i="2" s="1"/>
  <c r="S189" i="2"/>
  <c r="Q189" i="2" s="1"/>
  <c r="S165" i="2"/>
  <c r="Q165" i="2" s="1"/>
  <c r="S141" i="2"/>
  <c r="Q141" i="2" s="1"/>
  <c r="S117" i="2"/>
  <c r="S92" i="2"/>
  <c r="S68" i="2"/>
  <c r="Q68" i="2" s="1"/>
  <c r="S43" i="2"/>
  <c r="Q43" i="2" s="1"/>
  <c r="S31" i="2"/>
  <c r="Q31" i="2" s="1"/>
  <c r="S116" i="2"/>
  <c r="Q116" i="2" s="1"/>
  <c r="S91" i="2"/>
  <c r="Q91" i="2" s="1"/>
  <c r="S54" i="2"/>
  <c r="Q54" i="2" s="1"/>
  <c r="S30" i="2"/>
  <c r="Q30" i="2" s="1"/>
  <c r="S17" i="2"/>
  <c r="Q17" i="2" s="1"/>
  <c r="S478" i="2"/>
  <c r="Q478" i="2" s="1"/>
  <c r="S454" i="2"/>
  <c r="Q454" i="2" s="1"/>
  <c r="S430" i="2"/>
  <c r="Q430" i="2" s="1"/>
  <c r="S406" i="2"/>
  <c r="S481" i="2"/>
  <c r="Q481" i="2" s="1"/>
  <c r="S469" i="2"/>
  <c r="Q469" i="2" s="1"/>
  <c r="S457" i="2"/>
  <c r="Q457" i="2" s="1"/>
  <c r="S445" i="2"/>
  <c r="Q445" i="2" s="1"/>
  <c r="S433" i="2"/>
  <c r="Q433" i="2" s="1"/>
  <c r="S421" i="2"/>
  <c r="Q421" i="2" s="1"/>
  <c r="S382" i="2"/>
  <c r="Q382" i="2" s="1"/>
  <c r="S358" i="2"/>
  <c r="Q358" i="2" s="1"/>
  <c r="S346" i="2"/>
  <c r="Q346" i="2" s="1"/>
  <c r="S334" i="2"/>
  <c r="Q334" i="2" s="1"/>
  <c r="S322" i="2"/>
  <c r="S310" i="2"/>
  <c r="Q310" i="2" s="1"/>
  <c r="S298" i="2"/>
  <c r="Q298" i="2" s="1"/>
  <c r="S286" i="2"/>
  <c r="Q286" i="2" s="1"/>
  <c r="S274" i="2"/>
  <c r="Q274" i="2" s="1"/>
  <c r="S262" i="2"/>
  <c r="Q262" i="2" s="1"/>
  <c r="S250" i="2"/>
  <c r="Q250" i="2" s="1"/>
  <c r="S238" i="2"/>
  <c r="Q238" i="2" s="1"/>
  <c r="S226" i="2"/>
  <c r="Q226" i="2" s="1"/>
  <c r="S214" i="2"/>
  <c r="Q214" i="2" s="1"/>
  <c r="S202" i="2"/>
  <c r="Q202" i="2" s="1"/>
  <c r="S190" i="2"/>
  <c r="Q190" i="2" s="1"/>
  <c r="S178" i="2"/>
  <c r="S166" i="2"/>
  <c r="S154" i="2"/>
  <c r="Q154" i="2" s="1"/>
  <c r="S142" i="2"/>
  <c r="Q142" i="2" s="1"/>
  <c r="S130" i="2"/>
  <c r="Q130" i="2" s="1"/>
  <c r="S118" i="2"/>
  <c r="Q118" i="2" s="1"/>
  <c r="S106" i="2"/>
  <c r="Q106" i="2" s="1"/>
  <c r="S93" i="2"/>
  <c r="Q93" i="2" s="1"/>
  <c r="S81" i="2"/>
  <c r="Q81" i="2" s="1"/>
  <c r="S69" i="2"/>
  <c r="Q69" i="2" s="1"/>
  <c r="S56" i="2"/>
  <c r="Q56" i="2" s="1"/>
  <c r="S44" i="2"/>
  <c r="Q44" i="2" s="1"/>
  <c r="S32" i="2"/>
  <c r="S19" i="2"/>
  <c r="Q19" i="2" s="1"/>
  <c r="S29" i="2"/>
  <c r="Q29" i="2" s="1"/>
  <c r="S468" i="2"/>
  <c r="Q468" i="2" s="1"/>
  <c r="S456" i="2"/>
  <c r="Q456" i="2" s="1"/>
  <c r="S444" i="2"/>
  <c r="Q444" i="2" s="1"/>
  <c r="S432" i="2"/>
  <c r="Q432" i="2" s="1"/>
  <c r="S408" i="2"/>
  <c r="Q408" i="2" s="1"/>
  <c r="S393" i="2"/>
  <c r="Q393" i="2" s="1"/>
  <c r="S369" i="2"/>
  <c r="Q369" i="2" s="1"/>
  <c r="S357" i="2"/>
  <c r="Q357" i="2" s="1"/>
  <c r="S333" i="2"/>
  <c r="Q333" i="2" s="1"/>
  <c r="S309" i="2"/>
  <c r="S285" i="2"/>
  <c r="Q285" i="2" s="1"/>
  <c r="S249" i="2"/>
  <c r="Q249" i="2" s="1"/>
  <c r="S237" i="2"/>
  <c r="Q237" i="2" s="1"/>
  <c r="S225" i="2"/>
  <c r="Q225" i="2" s="1"/>
  <c r="S201" i="2"/>
  <c r="Q201" i="2" s="1"/>
  <c r="S177" i="2"/>
  <c r="Q177" i="2" s="1"/>
  <c r="S153" i="2"/>
  <c r="Q153" i="2" s="1"/>
  <c r="S129" i="2"/>
  <c r="Q129" i="2" s="1"/>
  <c r="S105" i="2"/>
  <c r="Q105" i="2" s="1"/>
  <c r="S80" i="2"/>
  <c r="Q80" i="2" s="1"/>
  <c r="S18" i="2"/>
  <c r="Q18" i="2" s="1"/>
  <c r="S128" i="2"/>
  <c r="S104" i="2"/>
  <c r="Q104" i="2" s="1"/>
  <c r="S67" i="2"/>
  <c r="Q67" i="2" s="1"/>
  <c r="S42" i="2"/>
  <c r="Q42" i="2" s="1"/>
  <c r="S490" i="2"/>
  <c r="Q490" i="2" s="1"/>
  <c r="S442" i="2"/>
  <c r="Q442" i="2" s="1"/>
  <c r="S418" i="2"/>
  <c r="Q418" i="2" s="1"/>
  <c r="S391" i="2"/>
  <c r="Q391" i="2" s="1"/>
  <c r="S480" i="2"/>
  <c r="Q480" i="2" s="1"/>
  <c r="S491" i="2"/>
  <c r="Q491" i="2" s="1"/>
  <c r="S479" i="2"/>
  <c r="Q479" i="2" s="1"/>
  <c r="S467" i="2"/>
  <c r="Q467" i="2" s="1"/>
  <c r="S455" i="2"/>
  <c r="Q455" i="2" s="1"/>
  <c r="S443" i="2"/>
  <c r="Q443" i="2" s="1"/>
  <c r="S431" i="2"/>
  <c r="Q431" i="2" s="1"/>
  <c r="S419" i="2"/>
  <c r="Q419" i="2" s="1"/>
  <c r="S407" i="2"/>
  <c r="Q407" i="2" s="1"/>
  <c r="S392" i="2"/>
  <c r="S380" i="2"/>
  <c r="Q380" i="2" s="1"/>
  <c r="S368" i="2"/>
  <c r="Q368" i="2" s="1"/>
  <c r="S356" i="2"/>
  <c r="Q356" i="2" s="1"/>
  <c r="S344" i="2"/>
  <c r="Q344" i="2" s="1"/>
  <c r="S332" i="2"/>
  <c r="Q332" i="2" s="1"/>
  <c r="S320" i="2"/>
  <c r="Q320" i="2" s="1"/>
  <c r="S308" i="2"/>
  <c r="S296" i="2"/>
  <c r="Q296" i="2" s="1"/>
  <c r="S284" i="2"/>
  <c r="Q284" i="2" s="1"/>
  <c r="S272" i="2"/>
  <c r="Q272" i="2" s="1"/>
  <c r="S260" i="2"/>
  <c r="Q260" i="2" s="1"/>
  <c r="S248" i="2"/>
  <c r="Q248" i="2" s="1"/>
  <c r="S236" i="2"/>
  <c r="Q236" i="2" s="1"/>
  <c r="S224" i="2"/>
  <c r="Q224" i="2" s="1"/>
  <c r="S212" i="2"/>
  <c r="Q212" i="2" s="1"/>
  <c r="S200" i="2"/>
  <c r="Q200" i="2" s="1"/>
  <c r="S188" i="2"/>
  <c r="Q188" i="2" s="1"/>
  <c r="S176" i="2"/>
  <c r="Q176" i="2" s="1"/>
  <c r="S164" i="2"/>
  <c r="Q164" i="2" s="1"/>
  <c r="S152" i="2"/>
  <c r="Q152" i="2" s="1"/>
  <c r="S140" i="2"/>
  <c r="Q140" i="2" s="1"/>
  <c r="S79" i="2"/>
  <c r="Q79" i="2" s="1"/>
  <c r="S472" i="2"/>
  <c r="Q472" i="2" s="1"/>
  <c r="S411" i="2"/>
  <c r="Q411" i="2" s="1"/>
  <c r="S367" i="2"/>
  <c r="Q367" i="2" s="1"/>
  <c r="S324" i="2"/>
  <c r="Q324" i="2" s="1"/>
  <c r="S277" i="2"/>
  <c r="Q277" i="2" s="1"/>
  <c r="S235" i="2"/>
  <c r="Q235" i="2" s="1"/>
  <c r="S192" i="2"/>
  <c r="Q192" i="2" s="1"/>
  <c r="S144" i="2"/>
  <c r="Q144" i="2" s="1"/>
  <c r="S108" i="2"/>
  <c r="S71" i="2"/>
  <c r="Q71" i="2" s="1"/>
  <c r="S35" i="2"/>
  <c r="Q35" i="2" s="1"/>
  <c r="S103" i="2"/>
  <c r="Q103" i="2" s="1"/>
  <c r="S34" i="2"/>
  <c r="Q34" i="2" s="1"/>
  <c r="S397" i="2"/>
  <c r="Q397" i="2" s="1"/>
  <c r="S313" i="2"/>
  <c r="Q313" i="2" s="1"/>
  <c r="S271" i="2"/>
  <c r="Q271" i="2" s="1"/>
  <c r="S28" i="2"/>
  <c r="Q28" i="2" s="1"/>
  <c r="S58" i="2"/>
  <c r="Q58" i="2" s="1"/>
  <c r="S216" i="2"/>
  <c r="Q216" i="2" s="1"/>
  <c r="S127" i="2"/>
  <c r="Q127" i="2" s="1"/>
  <c r="S90" i="2"/>
  <c r="S85" i="2"/>
  <c r="Q85" i="2" s="1"/>
  <c r="S435" i="2"/>
  <c r="Q435" i="2" s="1"/>
  <c r="S252" i="2"/>
  <c r="Q252" i="2" s="1"/>
  <c r="S10" i="2"/>
  <c r="Q10" i="2" s="1"/>
  <c r="S288" i="2"/>
  <c r="Q288" i="2" s="1"/>
  <c r="S46" i="2"/>
  <c r="Q46" i="2" s="1"/>
  <c r="S372" i="2"/>
  <c r="Q372" i="2" s="1"/>
  <c r="S325" i="2"/>
  <c r="Q325" i="2" s="1"/>
  <c r="S72" i="2"/>
  <c r="Q72" i="2" s="1"/>
  <c r="S471" i="2"/>
  <c r="Q471" i="2" s="1"/>
  <c r="S319" i="2"/>
  <c r="Q319" i="2" s="1"/>
  <c r="S276" i="2"/>
  <c r="S229" i="2"/>
  <c r="Q229" i="2" s="1"/>
  <c r="S187" i="2"/>
  <c r="Q187" i="2" s="1"/>
  <c r="S139" i="2"/>
  <c r="Q139" i="2" s="1"/>
  <c r="S66" i="2"/>
  <c r="Q66" i="2" s="1"/>
  <c r="S466" i="2"/>
  <c r="Q466" i="2" s="1"/>
  <c r="S361" i="2"/>
  <c r="Q361" i="2" s="1"/>
  <c r="S228" i="2"/>
  <c r="Q228" i="2" s="1"/>
  <c r="S134" i="2"/>
  <c r="Q134" i="2" s="1"/>
  <c r="S98" i="2"/>
  <c r="Q98" i="2" s="1"/>
  <c r="S349" i="2"/>
  <c r="Q349" i="2" s="1"/>
  <c r="S169" i="2"/>
  <c r="Q169" i="2" s="1"/>
  <c r="S447" i="2"/>
  <c r="Q447" i="2" s="1"/>
  <c r="S300" i="2"/>
  <c r="Q300" i="2" s="1"/>
  <c r="S168" i="2"/>
  <c r="Q168" i="2" s="1"/>
  <c r="S16" i="2"/>
  <c r="Q16" i="2" s="1"/>
  <c r="S337" i="2"/>
  <c r="Q337" i="2" s="1"/>
  <c r="S157" i="2"/>
  <c r="Q157" i="2" s="1"/>
  <c r="S424" i="2"/>
  <c r="Q424" i="2" s="1"/>
  <c r="S247" i="2"/>
  <c r="Q247" i="2" s="1"/>
  <c r="S97" i="2"/>
  <c r="Q97" i="2" s="1"/>
  <c r="S331" i="2"/>
  <c r="Q331" i="2" s="1"/>
  <c r="S110" i="2"/>
  <c r="Q110" i="2" s="1"/>
  <c r="S483" i="2"/>
  <c r="Q483" i="2" s="1"/>
  <c r="S145" i="2"/>
  <c r="S115" i="2"/>
  <c r="Q115" i="2" s="1"/>
  <c r="S193" i="2"/>
  <c r="Q193" i="2" s="1"/>
  <c r="S460" i="2"/>
  <c r="Q460" i="2" s="1"/>
  <c r="S396" i="2"/>
  <c r="Q396" i="2" s="1"/>
  <c r="S360" i="2"/>
  <c r="Q360" i="2" s="1"/>
  <c r="S312" i="2"/>
  <c r="Q312" i="2" s="1"/>
  <c r="S265" i="2"/>
  <c r="Q265" i="2" s="1"/>
  <c r="S223" i="2"/>
  <c r="Q223" i="2" s="1"/>
  <c r="S180" i="2"/>
  <c r="Q180" i="2" s="1"/>
  <c r="S133" i="2"/>
  <c r="Q133" i="2" s="1"/>
  <c r="S96" i="2"/>
  <c r="Q96" i="2" s="1"/>
  <c r="S59" i="2"/>
  <c r="S23" i="2"/>
  <c r="Q23" i="2" s="1"/>
  <c r="S459" i="2"/>
  <c r="Q459" i="2" s="1"/>
  <c r="S355" i="2"/>
  <c r="Q355" i="2" s="1"/>
  <c r="S307" i="2"/>
  <c r="Q307" i="2" s="1"/>
  <c r="S264" i="2"/>
  <c r="Q264" i="2" s="1"/>
  <c r="S217" i="2"/>
  <c r="Q217" i="2" s="1"/>
  <c r="S175" i="2"/>
  <c r="Q175" i="2" s="1"/>
  <c r="S132" i="2"/>
  <c r="Q132" i="2" s="1"/>
  <c r="S95" i="2"/>
  <c r="Q95" i="2" s="1"/>
  <c r="S22" i="2"/>
  <c r="Q22" i="2" s="1"/>
  <c r="S448" i="2"/>
  <c r="Q448" i="2" s="1"/>
  <c r="S21" i="2"/>
  <c r="Q21" i="2" s="1"/>
  <c r="S348" i="2"/>
  <c r="Q348" i="2" s="1"/>
  <c r="S259" i="2"/>
  <c r="Q259" i="2" s="1"/>
  <c r="S211" i="2"/>
  <c r="Q211" i="2" s="1"/>
  <c r="S122" i="2"/>
  <c r="Q122" i="2" s="1"/>
  <c r="S53" i="2"/>
  <c r="Q53" i="2" s="1"/>
  <c r="S11" i="2"/>
  <c r="Q11" i="2" s="1"/>
  <c r="S379" i="2"/>
  <c r="Q379" i="2" s="1"/>
  <c r="S289" i="2"/>
  <c r="Q289" i="2" s="1"/>
  <c r="S204" i="2"/>
  <c r="Q204" i="2" s="1"/>
  <c r="S120" i="2"/>
  <c r="Q120" i="2" s="1"/>
  <c r="S47" i="2"/>
  <c r="Q47" i="2" s="1"/>
  <c r="S199" i="2"/>
  <c r="S78" i="2"/>
  <c r="Q78" i="2" s="1"/>
  <c r="S484" i="2"/>
  <c r="Q484" i="2" s="1"/>
  <c r="S283" i="2"/>
  <c r="Q283" i="2" s="1"/>
  <c r="S151" i="2"/>
  <c r="Q151" i="2" s="1"/>
  <c r="S41" i="2"/>
  <c r="Q41" i="2" s="1"/>
  <c r="S36" i="2"/>
  <c r="Q36" i="2" s="1"/>
  <c r="S436" i="2"/>
  <c r="Q436" i="2" s="1"/>
  <c r="S384" i="2"/>
  <c r="Q384" i="2" s="1"/>
  <c r="S343" i="2"/>
  <c r="Q343" i="2" s="1"/>
  <c r="S295" i="2"/>
  <c r="Q295" i="2" s="1"/>
  <c r="S253" i="2"/>
  <c r="Q253" i="2" s="1"/>
  <c r="S205" i="2"/>
  <c r="S163" i="2"/>
  <c r="Q163" i="2" s="1"/>
  <c r="S121" i="2"/>
  <c r="Q121" i="2" s="1"/>
  <c r="S84" i="2"/>
  <c r="Q84" i="2" s="1"/>
  <c r="S48" i="2"/>
  <c r="Q48" i="2" s="1"/>
  <c r="S83" i="2"/>
  <c r="Q83" i="2" s="1"/>
  <c r="S336" i="2"/>
  <c r="Q336" i="2" s="1"/>
  <c r="S156" i="2"/>
  <c r="Q156" i="2" s="1"/>
  <c r="S423" i="2"/>
  <c r="Q423" i="2" s="1"/>
  <c r="S73" i="2"/>
  <c r="Q73" i="2" s="1"/>
  <c r="S412" i="2"/>
  <c r="Q412" i="2" s="1"/>
  <c r="S109" i="2"/>
  <c r="Q109" i="2" s="1"/>
  <c r="Y20" i="37"/>
  <c r="Q426" i="2"/>
  <c r="Q463" i="2"/>
  <c r="Q452" i="2"/>
  <c r="Q440" i="2"/>
  <c r="S37" i="37"/>
  <c r="S39" i="37"/>
  <c r="S38" i="37"/>
  <c r="S40" i="37"/>
  <c r="B37" i="37"/>
  <c r="B38" i="37"/>
  <c r="B39" i="37"/>
  <c r="B40" i="37"/>
  <c r="D40" i="37"/>
  <c r="D39" i="37"/>
  <c r="D38" i="37"/>
  <c r="D37" i="37"/>
  <c r="B18" i="37"/>
  <c r="B17" i="37"/>
  <c r="B20" i="37"/>
  <c r="B19" i="37"/>
  <c r="U446" i="2"/>
  <c r="U413" i="2"/>
  <c r="U416" i="2"/>
  <c r="U419" i="2"/>
  <c r="U422" i="2"/>
  <c r="U425" i="2"/>
  <c r="U428" i="2"/>
  <c r="U431" i="2"/>
  <c r="U434" i="2"/>
  <c r="U437" i="2"/>
  <c r="U440" i="2"/>
  <c r="U443" i="2"/>
  <c r="U449" i="2"/>
  <c r="U452" i="2"/>
  <c r="U455" i="2"/>
  <c r="U458" i="2"/>
  <c r="U461" i="2"/>
  <c r="U464" i="2"/>
  <c r="U467" i="2"/>
  <c r="U470" i="2"/>
  <c r="U473" i="2"/>
  <c r="U476" i="2"/>
  <c r="U479" i="2"/>
  <c r="U482" i="2"/>
  <c r="U485" i="2"/>
  <c r="U488" i="2"/>
  <c r="U491" i="2"/>
  <c r="U417" i="2"/>
  <c r="U423" i="2"/>
  <c r="U429" i="2"/>
  <c r="U435" i="2"/>
  <c r="U441" i="2"/>
  <c r="U447" i="2"/>
  <c r="U453" i="2"/>
  <c r="U459" i="2"/>
  <c r="U414" i="2"/>
  <c r="U420" i="2"/>
  <c r="U426" i="2"/>
  <c r="U432" i="2"/>
  <c r="U438" i="2"/>
  <c r="U444" i="2"/>
  <c r="U450" i="2"/>
  <c r="U456" i="2"/>
  <c r="U462" i="2"/>
  <c r="U418" i="2"/>
  <c r="U472" i="2"/>
  <c r="U466" i="2"/>
  <c r="U489" i="2"/>
  <c r="U415" i="2"/>
  <c r="U445" i="2"/>
  <c r="U463" i="2"/>
  <c r="U486" i="2"/>
  <c r="U457" i="2"/>
  <c r="U487" i="2"/>
  <c r="U471" i="2"/>
  <c r="U421" i="2"/>
  <c r="U454" i="2"/>
  <c r="U430" i="2"/>
  <c r="U448" i="2"/>
  <c r="U469" i="2"/>
  <c r="U427" i="2"/>
  <c r="U484" i="2"/>
  <c r="U483" i="2"/>
  <c r="U424" i="2"/>
  <c r="U477" i="2"/>
  <c r="U490" i="2"/>
  <c r="U474" i="2"/>
  <c r="U481" i="2"/>
  <c r="U465" i="2"/>
  <c r="U442" i="2"/>
  <c r="U460" i="2"/>
  <c r="U480" i="2"/>
  <c r="U412" i="2"/>
  <c r="U439" i="2"/>
  <c r="U436" i="2"/>
  <c r="U468" i="2"/>
  <c r="U478" i="2"/>
  <c r="U451" i="2"/>
  <c r="U475" i="2"/>
  <c r="U433" i="2"/>
  <c r="U39" i="37"/>
  <c r="U37" i="37"/>
  <c r="U38" i="37"/>
  <c r="U40" i="37"/>
  <c r="Y25" i="37"/>
  <c r="Y36" i="37"/>
  <c r="Y17" i="37"/>
  <c r="G37" i="37"/>
  <c r="G38" i="37"/>
  <c r="G40" i="37"/>
  <c r="G39" i="37"/>
  <c r="Y24" i="37"/>
  <c r="Y28" i="37"/>
  <c r="Y21" i="37"/>
  <c r="Y15" i="37"/>
  <c r="Y23" i="37"/>
  <c r="Y35" i="37"/>
  <c r="Y30" i="37"/>
  <c r="Y31" i="37"/>
  <c r="Y29" i="37"/>
  <c r="Y16" i="37"/>
  <c r="Y18" i="37"/>
  <c r="Y27" i="37"/>
  <c r="Y22" i="37"/>
  <c r="Y32" i="37"/>
  <c r="Y26" i="37"/>
  <c r="Y33" i="37"/>
  <c r="Y19" i="37"/>
  <c r="Y34" i="37"/>
  <c r="U41" i="2"/>
  <c r="U81" i="2"/>
  <c r="U121" i="2"/>
  <c r="U161" i="2"/>
  <c r="U201" i="2"/>
  <c r="U281" i="2"/>
  <c r="U321" i="2"/>
  <c r="U361" i="2"/>
  <c r="U404" i="2"/>
  <c r="U405" i="2"/>
  <c r="U164" i="2"/>
  <c r="U125" i="2"/>
  <c r="U206" i="2"/>
  <c r="U247" i="2"/>
  <c r="U88" i="2"/>
  <c r="U368" i="2"/>
  <c r="U297" i="2"/>
  <c r="U178" i="2"/>
  <c r="U60" i="2"/>
  <c r="U380" i="2"/>
  <c r="U143" i="2"/>
  <c r="U384" i="2"/>
  <c r="U225" i="2"/>
  <c r="U307" i="2"/>
  <c r="U348" i="2"/>
  <c r="U150" i="2"/>
  <c r="U112" i="2"/>
  <c r="U35" i="2"/>
  <c r="U42" i="2"/>
  <c r="U82" i="2"/>
  <c r="U122" i="2"/>
  <c r="U162" i="2"/>
  <c r="U202" i="2"/>
  <c r="U242" i="2"/>
  <c r="U282" i="2"/>
  <c r="U322" i="2"/>
  <c r="U362" i="2"/>
  <c r="U84" i="2"/>
  <c r="U244" i="2"/>
  <c r="U284" i="2"/>
  <c r="U364" i="2"/>
  <c r="U45" i="2"/>
  <c r="U245" i="2"/>
  <c r="U408" i="2"/>
  <c r="U246" i="2"/>
  <c r="U287" i="2"/>
  <c r="U288" i="2"/>
  <c r="U376" i="2"/>
  <c r="U217" i="2"/>
  <c r="U298" i="2"/>
  <c r="U99" i="2"/>
  <c r="U21" i="2"/>
  <c r="U103" i="2"/>
  <c r="U343" i="2"/>
  <c r="U185" i="2"/>
  <c r="U27" i="2"/>
  <c r="U190" i="2"/>
  <c r="U231" i="2"/>
  <c r="U153" i="2"/>
  <c r="U116" i="2"/>
  <c r="U359" i="2"/>
  <c r="U360" i="2"/>
  <c r="U43" i="2"/>
  <c r="U83" i="2"/>
  <c r="U123" i="2"/>
  <c r="U163" i="2"/>
  <c r="U203" i="2"/>
  <c r="U243" i="2"/>
  <c r="U283" i="2"/>
  <c r="U323" i="2"/>
  <c r="U363" i="2"/>
  <c r="U406" i="2"/>
  <c r="U204" i="2"/>
  <c r="U407" i="2"/>
  <c r="U165" i="2"/>
  <c r="U325" i="2"/>
  <c r="U366" i="2"/>
  <c r="U127" i="2"/>
  <c r="U168" i="2"/>
  <c r="U411" i="2"/>
  <c r="U330" i="2"/>
  <c r="U61" i="2"/>
  <c r="U342" i="2"/>
  <c r="U383" i="2"/>
  <c r="U304" i="2"/>
  <c r="U106" i="2"/>
  <c r="U148" i="2"/>
  <c r="U349" i="2"/>
  <c r="U230" i="2"/>
  <c r="U391" i="2"/>
  <c r="U192" i="2"/>
  <c r="U354" i="2"/>
  <c r="U195" i="2"/>
  <c r="U237" i="2"/>
  <c r="U158" i="2"/>
  <c r="U44" i="2"/>
  <c r="U124" i="2"/>
  <c r="U324" i="2"/>
  <c r="U205" i="2"/>
  <c r="U365" i="2"/>
  <c r="U286" i="2"/>
  <c r="U207" i="2"/>
  <c r="U128" i="2"/>
  <c r="U328" i="2"/>
  <c r="U369" i="2"/>
  <c r="U139" i="2"/>
  <c r="U300" i="2"/>
  <c r="U262" i="2"/>
  <c r="U224" i="2"/>
  <c r="U345" i="2"/>
  <c r="U386" i="2"/>
  <c r="U28" i="2"/>
  <c r="U229" i="2"/>
  <c r="U271" i="2"/>
  <c r="U33" i="2"/>
  <c r="U117" i="2"/>
  <c r="U200" i="2"/>
  <c r="U85" i="2"/>
  <c r="U285" i="2"/>
  <c r="U327" i="2"/>
  <c r="U248" i="2"/>
  <c r="U329" i="2"/>
  <c r="U57" i="2"/>
  <c r="U59" i="2"/>
  <c r="U381" i="2"/>
  <c r="U223" i="2"/>
  <c r="U25" i="2"/>
  <c r="U68" i="2"/>
  <c r="U189" i="2"/>
  <c r="U350" i="2"/>
  <c r="U311" i="2"/>
  <c r="U352" i="2"/>
  <c r="U393" i="2"/>
  <c r="U274" i="2"/>
  <c r="U355" i="2"/>
  <c r="U316" i="2"/>
  <c r="U78" i="2"/>
  <c r="U46" i="2"/>
  <c r="U86" i="2"/>
  <c r="U126" i="2"/>
  <c r="U166" i="2"/>
  <c r="U326" i="2"/>
  <c r="U367" i="2"/>
  <c r="U48" i="2"/>
  <c r="U17" i="2"/>
  <c r="U219" i="2"/>
  <c r="U180" i="2"/>
  <c r="U22" i="2"/>
  <c r="U105" i="2"/>
  <c r="U187" i="2"/>
  <c r="U29" i="2"/>
  <c r="U111" i="2"/>
  <c r="U74" i="2"/>
  <c r="U157" i="2"/>
  <c r="U399" i="2"/>
  <c r="U320" i="2"/>
  <c r="U47" i="2"/>
  <c r="U87" i="2"/>
  <c r="U167" i="2"/>
  <c r="U410" i="2"/>
  <c r="U208" i="2"/>
  <c r="U289" i="2"/>
  <c r="U177" i="2"/>
  <c r="U23" i="2"/>
  <c r="U265" i="2"/>
  <c r="U107" i="2"/>
  <c r="U149" i="2"/>
  <c r="U114" i="2"/>
  <c r="U356" i="2"/>
  <c r="U118" i="2"/>
  <c r="U49" i="2"/>
  <c r="U89" i="2"/>
  <c r="U129" i="2"/>
  <c r="U169" i="2"/>
  <c r="U209" i="2"/>
  <c r="U249" i="2"/>
  <c r="U58" i="2"/>
  <c r="U339" i="2"/>
  <c r="U140" i="2"/>
  <c r="U182" i="2"/>
  <c r="U144" i="2"/>
  <c r="U66" i="2"/>
  <c r="U108" i="2"/>
  <c r="U70" i="2"/>
  <c r="U232" i="2"/>
  <c r="U234" i="2"/>
  <c r="U236" i="2"/>
  <c r="U38" i="2"/>
  <c r="U10" i="2"/>
  <c r="U50" i="2"/>
  <c r="U90" i="2"/>
  <c r="U130" i="2"/>
  <c r="U170" i="2"/>
  <c r="U210" i="2"/>
  <c r="U250" i="2"/>
  <c r="U290" i="2"/>
  <c r="U337" i="2"/>
  <c r="U138" i="2"/>
  <c r="U379" i="2"/>
  <c r="U100" i="2"/>
  <c r="U142" i="2"/>
  <c r="U184" i="2"/>
  <c r="U306" i="2"/>
  <c r="U387" i="2"/>
  <c r="U228" i="2"/>
  <c r="U110" i="2"/>
  <c r="U272" i="2"/>
  <c r="U194" i="2"/>
  <c r="U76" i="2"/>
  <c r="U239" i="2"/>
  <c r="U11" i="2"/>
  <c r="U51" i="2"/>
  <c r="U91" i="2"/>
  <c r="U131" i="2"/>
  <c r="U171" i="2"/>
  <c r="U211" i="2"/>
  <c r="U251" i="2"/>
  <c r="U291" i="2"/>
  <c r="U331" i="2"/>
  <c r="U371" i="2"/>
  <c r="U293" i="2"/>
  <c r="U56" i="2"/>
  <c r="U336" i="2"/>
  <c r="U377" i="2"/>
  <c r="U258" i="2"/>
  <c r="U259" i="2"/>
  <c r="U260" i="2"/>
  <c r="U141" i="2"/>
  <c r="U222" i="2"/>
  <c r="U24" i="2"/>
  <c r="U346" i="2"/>
  <c r="U347" i="2"/>
  <c r="U268" i="2"/>
  <c r="U309" i="2"/>
  <c r="U71" i="2"/>
  <c r="U34" i="2"/>
  <c r="U197" i="2"/>
  <c r="U119" i="2"/>
  <c r="U12" i="2"/>
  <c r="U52" i="2"/>
  <c r="U92" i="2"/>
  <c r="U132" i="2"/>
  <c r="U172" i="2"/>
  <c r="U212" i="2"/>
  <c r="U252" i="2"/>
  <c r="U292" i="2"/>
  <c r="U332" i="2"/>
  <c r="U372" i="2"/>
  <c r="U333" i="2"/>
  <c r="U335" i="2"/>
  <c r="U296" i="2"/>
  <c r="U97" i="2"/>
  <c r="U179" i="2"/>
  <c r="U340" i="2"/>
  <c r="U101" i="2"/>
  <c r="U302" i="2"/>
  <c r="U264" i="2"/>
  <c r="U26" i="2"/>
  <c r="U188" i="2"/>
  <c r="U389" i="2"/>
  <c r="U270" i="2"/>
  <c r="U32" i="2"/>
  <c r="U235" i="2"/>
  <c r="U397" i="2"/>
  <c r="U13" i="2"/>
  <c r="U53" i="2"/>
  <c r="U93" i="2"/>
  <c r="U133" i="2"/>
  <c r="U173" i="2"/>
  <c r="U213" i="2"/>
  <c r="U253" i="2"/>
  <c r="U136" i="2"/>
  <c r="U98" i="2"/>
  <c r="U378" i="2"/>
  <c r="U20" i="2"/>
  <c r="U63" i="2"/>
  <c r="U305" i="2"/>
  <c r="U67" i="2"/>
  <c r="U109" i="2"/>
  <c r="U31" i="2"/>
  <c r="U154" i="2"/>
  <c r="U156" i="2"/>
  <c r="U318" i="2"/>
  <c r="U40" i="2"/>
  <c r="U14" i="2"/>
  <c r="U54" i="2"/>
  <c r="U94" i="2"/>
  <c r="U134" i="2"/>
  <c r="U174" i="2"/>
  <c r="U214" i="2"/>
  <c r="U254" i="2"/>
  <c r="U294" i="2"/>
  <c r="U334" i="2"/>
  <c r="U374" i="2"/>
  <c r="U176" i="2"/>
  <c r="U18" i="2"/>
  <c r="U338" i="2"/>
  <c r="U62" i="2"/>
  <c r="U65" i="2"/>
  <c r="U227" i="2"/>
  <c r="U388" i="2"/>
  <c r="U269" i="2"/>
  <c r="U310" i="2"/>
  <c r="U75" i="2"/>
  <c r="U15" i="2"/>
  <c r="U95" i="2"/>
  <c r="U135" i="2"/>
  <c r="U175" i="2"/>
  <c r="U215" i="2"/>
  <c r="U255" i="2"/>
  <c r="U295" i="2"/>
  <c r="U375" i="2"/>
  <c r="U216" i="2"/>
  <c r="U137" i="2"/>
  <c r="U19" i="2"/>
  <c r="U221" i="2"/>
  <c r="U382" i="2"/>
  <c r="U303" i="2"/>
  <c r="U145" i="2"/>
  <c r="U147" i="2"/>
  <c r="U69" i="2"/>
  <c r="U390" i="2"/>
  <c r="U351" i="2"/>
  <c r="U392" i="2"/>
  <c r="U353" i="2"/>
  <c r="U314" i="2"/>
  <c r="U155" i="2"/>
  <c r="U358" i="2"/>
  <c r="U319" i="2"/>
  <c r="U16" i="2"/>
  <c r="U96" i="2"/>
  <c r="U256" i="2"/>
  <c r="U257" i="2"/>
  <c r="U218" i="2"/>
  <c r="U299" i="2"/>
  <c r="U220" i="2"/>
  <c r="U341" i="2"/>
  <c r="U102" i="2"/>
  <c r="U64" i="2"/>
  <c r="U266" i="2"/>
  <c r="U267" i="2"/>
  <c r="U308" i="2"/>
  <c r="U30" i="2"/>
  <c r="U77" i="2"/>
  <c r="U80" i="2"/>
  <c r="U226" i="2"/>
  <c r="U183" i="2"/>
  <c r="U72" i="2"/>
  <c r="U276" i="2"/>
  <c r="U278" i="2"/>
  <c r="U344" i="2"/>
  <c r="U191" i="2"/>
  <c r="U120" i="2"/>
  <c r="U104" i="2"/>
  <c r="U113" i="2"/>
  <c r="U37" i="2"/>
  <c r="U186" i="2"/>
  <c r="U273" i="2"/>
  <c r="U115" i="2"/>
  <c r="U199" i="2"/>
  <c r="U146" i="2"/>
  <c r="U233" i="2"/>
  <c r="U36" i="2"/>
  <c r="U263" i="2"/>
  <c r="U152" i="2"/>
  <c r="U280" i="2"/>
  <c r="U73" i="2"/>
  <c r="U317" i="2"/>
  <c r="U39" i="2"/>
  <c r="U313" i="2"/>
  <c r="U315" i="2"/>
  <c r="U396" i="2"/>
  <c r="U275" i="2"/>
  <c r="U398" i="2"/>
  <c r="U160" i="2"/>
  <c r="U277" i="2"/>
  <c r="U159" i="2"/>
  <c r="U193" i="2"/>
  <c r="U196" i="2"/>
  <c r="U79" i="2"/>
  <c r="U357" i="2"/>
  <c r="U238" i="2"/>
  <c r="U403" i="2"/>
  <c r="U151" i="2"/>
  <c r="U312" i="2"/>
  <c r="U16" i="37"/>
  <c r="U18" i="37"/>
  <c r="U20" i="37"/>
  <c r="U26" i="37"/>
  <c r="U30" i="37"/>
  <c r="U22" i="37"/>
  <c r="U27" i="37"/>
  <c r="U17" i="37"/>
  <c r="U21" i="37"/>
  <c r="U23" i="37"/>
  <c r="U29" i="37"/>
  <c r="U28" i="37"/>
  <c r="U25" i="37"/>
  <c r="U36" i="37"/>
  <c r="U24" i="37"/>
  <c r="S19" i="37"/>
  <c r="S25" i="37"/>
  <c r="S30" i="37"/>
  <c r="S36" i="37"/>
  <c r="S15" i="37"/>
  <c r="S17" i="37"/>
  <c r="S20" i="37"/>
  <c r="S23" i="37"/>
  <c r="S26" i="37"/>
  <c r="S32" i="37"/>
  <c r="S35" i="37"/>
  <c r="S21" i="37"/>
  <c r="S22" i="37"/>
  <c r="S28" i="37"/>
  <c r="S24" i="37"/>
  <c r="S34" i="37"/>
  <c r="S18" i="37"/>
  <c r="S16" i="37"/>
  <c r="D13" i="39"/>
  <c r="D15" i="39"/>
  <c r="D17" i="39"/>
  <c r="D19" i="39"/>
  <c r="D23" i="39"/>
  <c r="D27" i="39"/>
  <c r="D11" i="39"/>
  <c r="D21" i="39"/>
  <c r="D25" i="39"/>
  <c r="D49" i="39"/>
  <c r="D29" i="39"/>
  <c r="D33" i="39"/>
  <c r="D31" i="39"/>
  <c r="D37" i="39"/>
  <c r="D35" i="39"/>
  <c r="D39" i="39"/>
  <c r="D41" i="39"/>
  <c r="D43" i="39"/>
  <c r="D45" i="39"/>
  <c r="D47" i="39"/>
  <c r="Q24" i="2"/>
  <c r="Q25" i="2"/>
  <c r="Q89" i="2"/>
  <c r="Q137" i="2"/>
  <c r="Q145" i="2"/>
  <c r="Q385" i="2"/>
  <c r="Q149" i="2"/>
  <c r="Q309" i="2"/>
  <c r="Q90" i="2"/>
  <c r="Q178" i="2"/>
  <c r="Q258" i="2"/>
  <c r="Q290" i="2"/>
  <c r="Q322" i="2"/>
  <c r="Q370" i="2"/>
  <c r="Q405" i="2"/>
  <c r="Q205" i="2"/>
  <c r="Q59" i="2"/>
  <c r="Q219" i="2"/>
  <c r="Q267" i="2"/>
  <c r="Q291" i="2"/>
  <c r="Q299" i="2"/>
  <c r="Q395" i="2"/>
  <c r="Q406" i="2"/>
  <c r="Q117" i="2"/>
  <c r="Q293" i="2"/>
  <c r="Q12" i="2"/>
  <c r="Q20" i="2"/>
  <c r="Q60" i="2"/>
  <c r="Q92" i="2"/>
  <c r="Q108" i="2"/>
  <c r="Q172" i="2"/>
  <c r="Q276" i="2"/>
  <c r="Q308" i="2"/>
  <c r="Q316" i="2"/>
  <c r="Q373" i="2"/>
  <c r="Q375" i="2"/>
  <c r="Q32" i="2"/>
  <c r="Q102" i="2"/>
  <c r="Q166" i="2"/>
  <c r="Q246" i="2"/>
  <c r="Q278" i="2"/>
  <c r="Q167" i="2"/>
  <c r="Q183" i="2"/>
  <c r="Q199" i="2"/>
  <c r="Q279" i="2"/>
  <c r="Q311" i="2"/>
  <c r="Q160" i="2"/>
  <c r="Q128" i="2"/>
  <c r="Q240" i="2"/>
  <c r="Q304" i="2"/>
  <c r="G16" i="37"/>
  <c r="G24" i="37"/>
  <c r="G17" i="37"/>
  <c r="G25" i="37"/>
  <c r="G18" i="37"/>
  <c r="G26" i="37"/>
  <c r="G33" i="37"/>
  <c r="G32" i="37"/>
  <c r="G19" i="37"/>
  <c r="G34" i="37"/>
  <c r="G20" i="37"/>
  <c r="G28" i="37"/>
  <c r="G35" i="37"/>
  <c r="G30" i="37"/>
  <c r="G21" i="37"/>
  <c r="G29" i="37"/>
  <c r="G36" i="37"/>
  <c r="G22" i="37"/>
  <c r="G15" i="37"/>
  <c r="G23" i="37"/>
  <c r="G31" i="37"/>
  <c r="D16" i="37"/>
  <c r="D24" i="37"/>
  <c r="B16" i="37"/>
  <c r="B24" i="37"/>
  <c r="B33" i="37"/>
  <c r="D25" i="37"/>
  <c r="D32" i="37"/>
  <c r="B25" i="37"/>
  <c r="B32" i="37"/>
  <c r="B26" i="37"/>
  <c r="B23" i="37"/>
  <c r="D18" i="37"/>
  <c r="D19" i="37" s="1"/>
  <c r="D26" i="37"/>
  <c r="D33" i="37"/>
  <c r="D27" i="37"/>
  <c r="D34" i="37"/>
  <c r="B27" i="37"/>
  <c r="B34" i="37"/>
  <c r="D30" i="37"/>
  <c r="D23" i="37"/>
  <c r="D28" i="37"/>
  <c r="D35" i="37"/>
  <c r="B28" i="37"/>
  <c r="B35" i="37"/>
  <c r="B22" i="37"/>
  <c r="D31" i="37"/>
  <c r="D21" i="37"/>
  <c r="D29" i="37"/>
  <c r="D36" i="37"/>
  <c r="B21" i="37"/>
  <c r="B29" i="37"/>
  <c r="B36" i="37"/>
  <c r="D22" i="37"/>
  <c r="B30" i="37"/>
  <c r="B31" i="37"/>
  <c r="Q261" i="2"/>
  <c r="Q301" i="2"/>
  <c r="Q241" i="2"/>
  <c r="D15" i="37"/>
  <c r="J37" i="18"/>
  <c r="N36" i="18"/>
  <c r="N37" i="18"/>
  <c r="I37" i="18"/>
  <c r="N42" i="18"/>
  <c r="M42" i="18"/>
  <c r="L42" i="18"/>
  <c r="K42" i="18"/>
  <c r="J42" i="18"/>
  <c r="N41" i="18"/>
  <c r="M41" i="18"/>
  <c r="L41" i="18"/>
  <c r="K41" i="18"/>
  <c r="J41" i="18"/>
  <c r="N40" i="18"/>
  <c r="M40" i="18"/>
  <c r="L40" i="18"/>
  <c r="K40" i="18"/>
  <c r="J40" i="18"/>
  <c r="N39" i="18"/>
  <c r="M39" i="18"/>
  <c r="L39" i="18"/>
  <c r="K39" i="18"/>
  <c r="J39" i="18"/>
  <c r="N38" i="18"/>
  <c r="M38" i="18"/>
  <c r="L38" i="18"/>
  <c r="K38" i="18"/>
  <c r="J38" i="18"/>
  <c r="I38" i="18"/>
  <c r="M37" i="18"/>
  <c r="L37" i="18"/>
  <c r="K37" i="18"/>
  <c r="M36" i="18"/>
  <c r="L36" i="18"/>
  <c r="K36" i="18"/>
  <c r="J36" i="18"/>
  <c r="I36" i="18"/>
  <c r="D56" i="39" l="1"/>
  <c r="F56" i="39" s="1"/>
  <c r="H56" i="39" s="1"/>
  <c r="F55" i="39"/>
  <c r="H55" i="39" s="1"/>
  <c r="D60" i="39"/>
  <c r="F60" i="39" s="1"/>
  <c r="H60" i="39" s="1"/>
  <c r="F59" i="39"/>
  <c r="H59" i="39" s="1"/>
  <c r="R39" i="37" s="1"/>
  <c r="F53" i="39"/>
  <c r="H53" i="39" s="1"/>
  <c r="D54" i="39"/>
  <c r="F54" i="39" s="1"/>
  <c r="H54" i="39" s="1"/>
  <c r="D58" i="39"/>
  <c r="F58" i="39" s="1"/>
  <c r="H58" i="39" s="1"/>
  <c r="F57" i="39"/>
  <c r="H57" i="39" s="1"/>
  <c r="F39" i="37"/>
  <c r="H39" i="37" s="1"/>
  <c r="F37" i="37"/>
  <c r="J37" i="37" s="1"/>
  <c r="F38" i="37"/>
  <c r="H38" i="37" s="1"/>
  <c r="F40" i="37"/>
  <c r="H40" i="37" s="1"/>
  <c r="F36" i="37"/>
  <c r="Q392" i="2"/>
  <c r="F20" i="37" s="1"/>
  <c r="J20" i="37" s="1"/>
  <c r="I37" i="37"/>
  <c r="K37" i="37"/>
  <c r="K39" i="37"/>
  <c r="I39" i="37"/>
  <c r="I40" i="37"/>
  <c r="K40" i="37"/>
  <c r="K38" i="37"/>
  <c r="I38" i="37"/>
  <c r="D48" i="39"/>
  <c r="F48" i="39" s="1"/>
  <c r="H48" i="39" s="1"/>
  <c r="F47" i="39"/>
  <c r="H47" i="39" s="1"/>
  <c r="D46" i="39"/>
  <c r="F46" i="39" s="1"/>
  <c r="H46" i="39" s="1"/>
  <c r="F45" i="39"/>
  <c r="H45" i="39" s="1"/>
  <c r="D44" i="39"/>
  <c r="F44" i="39" s="1"/>
  <c r="H44" i="39" s="1"/>
  <c r="F43" i="39"/>
  <c r="H43" i="39" s="1"/>
  <c r="D42" i="39"/>
  <c r="F42" i="39" s="1"/>
  <c r="H42" i="39" s="1"/>
  <c r="F41" i="39"/>
  <c r="H41" i="39" s="1"/>
  <c r="D40" i="39"/>
  <c r="F40" i="39" s="1"/>
  <c r="H40" i="39" s="1"/>
  <c r="F39" i="39"/>
  <c r="H39" i="39" s="1"/>
  <c r="D36" i="39"/>
  <c r="F36" i="39" s="1"/>
  <c r="H36" i="39" s="1"/>
  <c r="F35" i="39"/>
  <c r="H35" i="39" s="1"/>
  <c r="D38" i="39"/>
  <c r="F38" i="39" s="1"/>
  <c r="H38" i="39" s="1"/>
  <c r="F37" i="39"/>
  <c r="H37" i="39" s="1"/>
  <c r="D32" i="39"/>
  <c r="F32" i="39" s="1"/>
  <c r="H32" i="39" s="1"/>
  <c r="F31" i="39"/>
  <c r="H31" i="39" s="1"/>
  <c r="D34" i="39"/>
  <c r="F34" i="39" s="1"/>
  <c r="H34" i="39" s="1"/>
  <c r="F33" i="39"/>
  <c r="H33" i="39" s="1"/>
  <c r="D52" i="39"/>
  <c r="F52" i="39" s="1"/>
  <c r="H52" i="39" s="1"/>
  <c r="F51" i="39"/>
  <c r="H51" i="39" s="1"/>
  <c r="D30" i="39"/>
  <c r="F30" i="39" s="1"/>
  <c r="H30" i="39" s="1"/>
  <c r="F29" i="39"/>
  <c r="H29" i="39" s="1"/>
  <c r="D50" i="39"/>
  <c r="F50" i="39" s="1"/>
  <c r="H50" i="39" s="1"/>
  <c r="F49" i="39"/>
  <c r="H49" i="39" s="1"/>
  <c r="D26" i="39"/>
  <c r="F26" i="39" s="1"/>
  <c r="H26" i="39" s="1"/>
  <c r="F25" i="39"/>
  <c r="H25" i="39" s="1"/>
  <c r="D22" i="39"/>
  <c r="F22" i="39" s="1"/>
  <c r="H22" i="39" s="1"/>
  <c r="F21" i="39"/>
  <c r="H21" i="39" s="1"/>
  <c r="R20" i="37" s="1"/>
  <c r="D12" i="39"/>
  <c r="F12" i="39" s="1"/>
  <c r="H12" i="39" s="1"/>
  <c r="D28" i="39"/>
  <c r="F28" i="39" s="1"/>
  <c r="H28" i="39" s="1"/>
  <c r="F27" i="39"/>
  <c r="H27" i="39" s="1"/>
  <c r="F23" i="39"/>
  <c r="H23" i="39" s="1"/>
  <c r="D24" i="39"/>
  <c r="F24" i="39" s="1"/>
  <c r="H24" i="39" s="1"/>
  <c r="F19" i="39"/>
  <c r="H19" i="39" s="1"/>
  <c r="D20" i="39"/>
  <c r="F20" i="39" s="1"/>
  <c r="H20" i="39" s="1"/>
  <c r="D18" i="39"/>
  <c r="F18" i="39" s="1"/>
  <c r="H18" i="39" s="1"/>
  <c r="F17" i="39"/>
  <c r="H17" i="39" s="1"/>
  <c r="D16" i="39"/>
  <c r="F16" i="39" s="1"/>
  <c r="H16" i="39" s="1"/>
  <c r="F15" i="39"/>
  <c r="H15" i="39" s="1"/>
  <c r="D14" i="39"/>
  <c r="F14" i="39" s="1"/>
  <c r="H14" i="39" s="1"/>
  <c r="F13" i="39"/>
  <c r="H13" i="39" s="1"/>
  <c r="F11" i="39"/>
  <c r="H11" i="39" s="1"/>
  <c r="F34" i="37"/>
  <c r="J34" i="37" s="1"/>
  <c r="F31" i="37"/>
  <c r="F23" i="37"/>
  <c r="F24" i="37"/>
  <c r="F21" i="37"/>
  <c r="F29" i="37"/>
  <c r="F30" i="37"/>
  <c r="F15" i="37"/>
  <c r="F27" i="37"/>
  <c r="F17" i="37"/>
  <c r="J17" i="37" s="1"/>
  <c r="F35" i="37"/>
  <c r="F33" i="37"/>
  <c r="F22" i="37"/>
  <c r="F19" i="37"/>
  <c r="F25" i="37"/>
  <c r="F16" i="37"/>
  <c r="F18" i="37"/>
  <c r="F32" i="37"/>
  <c r="F26" i="37"/>
  <c r="F28" i="37"/>
  <c r="I32" i="37"/>
  <c r="K32" i="37"/>
  <c r="I29" i="37"/>
  <c r="K29" i="37"/>
  <c r="I28" i="37"/>
  <c r="K28" i="37"/>
  <c r="I25" i="37"/>
  <c r="K25" i="37"/>
  <c r="I21" i="37"/>
  <c r="K21" i="37"/>
  <c r="I20" i="37"/>
  <c r="K20" i="37"/>
  <c r="I17" i="37"/>
  <c r="K17" i="37"/>
  <c r="K24" i="37"/>
  <c r="I24" i="37"/>
  <c r="K16" i="37"/>
  <c r="I16" i="37"/>
  <c r="I30" i="37"/>
  <c r="K30" i="37"/>
  <c r="I34" i="37"/>
  <c r="K34" i="37"/>
  <c r="I22" i="37"/>
  <c r="K22" i="37"/>
  <c r="I19" i="37"/>
  <c r="K19" i="37"/>
  <c r="I33" i="37"/>
  <c r="K33" i="37"/>
  <c r="K31" i="37"/>
  <c r="I31" i="37"/>
  <c r="K23" i="37"/>
  <c r="I23" i="37"/>
  <c r="I36" i="37"/>
  <c r="K36" i="37"/>
  <c r="I35" i="37"/>
  <c r="K35" i="37"/>
  <c r="I18" i="37"/>
  <c r="K18" i="37"/>
  <c r="I26" i="37"/>
  <c r="K26" i="37"/>
  <c r="I33" i="38"/>
  <c r="I30" i="38"/>
  <c r="J30" i="38"/>
  <c r="K30" i="38"/>
  <c r="L30" i="38"/>
  <c r="M30" i="38"/>
  <c r="N30" i="38"/>
  <c r="I31" i="38"/>
  <c r="J31" i="38"/>
  <c r="K31" i="38"/>
  <c r="L31" i="38"/>
  <c r="M31" i="38"/>
  <c r="N31" i="38"/>
  <c r="I32" i="38"/>
  <c r="J32" i="38"/>
  <c r="K32" i="38"/>
  <c r="L32" i="38"/>
  <c r="M32" i="38"/>
  <c r="N32" i="38"/>
  <c r="R38" i="37" l="1"/>
  <c r="R37" i="37"/>
  <c r="R40" i="37"/>
  <c r="F67" i="37"/>
  <c r="J38" i="37"/>
  <c r="J40" i="37"/>
  <c r="J39" i="37"/>
  <c r="H37" i="37"/>
  <c r="D62" i="39"/>
  <c r="H62" i="39"/>
  <c r="R35" i="37"/>
  <c r="R24" i="37"/>
  <c r="R34" i="37"/>
  <c r="R27" i="37"/>
  <c r="R26" i="37"/>
  <c r="R31" i="37"/>
  <c r="R30" i="37"/>
  <c r="R22" i="37"/>
  <c r="R28" i="37"/>
  <c r="R32" i="37"/>
  <c r="R18" i="37"/>
  <c r="R33" i="37"/>
  <c r="R25" i="37"/>
  <c r="R29" i="37"/>
  <c r="R23" i="37"/>
  <c r="R17" i="37"/>
  <c r="R19" i="37"/>
  <c r="R16" i="37"/>
  <c r="R21" i="37"/>
  <c r="R15" i="37"/>
  <c r="R36" i="37"/>
  <c r="H25" i="37"/>
  <c r="Z25" i="37" s="1"/>
  <c r="H22" i="37"/>
  <c r="Z22" i="37" s="1"/>
  <c r="H29" i="37"/>
  <c r="Z29" i="37" s="1"/>
  <c r="H28" i="37"/>
  <c r="Z28" i="37" s="1"/>
  <c r="H33" i="37"/>
  <c r="Z33" i="37" s="1"/>
  <c r="H21" i="37"/>
  <c r="Z21" i="37" s="1"/>
  <c r="J18" i="37"/>
  <c r="H19" i="37"/>
  <c r="Z19" i="37" s="1"/>
  <c r="J26" i="37"/>
  <c r="H35" i="37"/>
  <c r="Z35" i="37" s="1"/>
  <c r="J24" i="37"/>
  <c r="J30" i="37"/>
  <c r="H34" i="37"/>
  <c r="Z34" i="37" s="1"/>
  <c r="H32" i="37"/>
  <c r="Z32" i="37" s="1"/>
  <c r="J36" i="37"/>
  <c r="H27" i="37"/>
  <c r="Z27" i="37" s="1"/>
  <c r="J23" i="37"/>
  <c r="H16" i="37"/>
  <c r="Z16" i="37" s="1"/>
  <c r="H31" i="37"/>
  <c r="Z31" i="37" s="1"/>
  <c r="J31" i="37"/>
  <c r="H23" i="37"/>
  <c r="Z23" i="37" s="1"/>
  <c r="H36" i="37"/>
  <c r="Z36" i="37" s="1"/>
  <c r="H24" i="37"/>
  <c r="Z24" i="37" s="1"/>
  <c r="J29" i="37"/>
  <c r="J21" i="37"/>
  <c r="H20" i="37"/>
  <c r="Z20" i="37" s="1"/>
  <c r="H30" i="37"/>
  <c r="Z30" i="37" s="1"/>
  <c r="J27" i="37"/>
  <c r="J35" i="37"/>
  <c r="H17" i="37"/>
  <c r="Z17" i="37" s="1"/>
  <c r="J25" i="37"/>
  <c r="J33" i="37"/>
  <c r="J22" i="37"/>
  <c r="J19" i="37"/>
  <c r="H26" i="37"/>
  <c r="Z26" i="37" s="1"/>
  <c r="J32" i="37"/>
  <c r="J16" i="37"/>
  <c r="H18" i="37"/>
  <c r="Z18" i="37" s="1"/>
  <c r="J28" i="37"/>
  <c r="R67" i="37" l="1"/>
  <c r="C16" i="17"/>
  <c r="N35" i="18" l="1"/>
  <c r="M35" i="18"/>
  <c r="L35" i="18"/>
  <c r="K35" i="18"/>
  <c r="J35" i="18"/>
  <c r="I35" i="18"/>
  <c r="N33" i="38"/>
  <c r="M33" i="38"/>
  <c r="L33" i="38"/>
  <c r="K33" i="38"/>
  <c r="J33" i="38"/>
  <c r="J34" i="38" l="1"/>
  <c r="I34" i="38"/>
  <c r="M34" i="38"/>
  <c r="L34" i="38"/>
  <c r="I43" i="18"/>
  <c r="N43" i="18"/>
  <c r="M43" i="18"/>
  <c r="G23" i="28"/>
  <c r="N25" i="38"/>
  <c r="M25" i="38"/>
  <c r="L25" i="38"/>
  <c r="K25" i="38"/>
  <c r="J25" i="38"/>
  <c r="I25" i="38"/>
  <c r="B4" i="38"/>
  <c r="E13" i="35"/>
  <c r="F13" i="35" s="1"/>
  <c r="H13" i="35" s="1"/>
  <c r="E14" i="35"/>
  <c r="F14" i="35" s="1"/>
  <c r="H14" i="35" s="1"/>
  <c r="E15" i="35"/>
  <c r="F15" i="35" s="1"/>
  <c r="H15" i="35" s="1"/>
  <c r="E16" i="35"/>
  <c r="F16" i="35" s="1"/>
  <c r="H16" i="35" s="1"/>
  <c r="E17" i="35"/>
  <c r="F17" i="35" s="1"/>
  <c r="H17" i="35" s="1"/>
  <c r="E18" i="35"/>
  <c r="F18" i="35" s="1"/>
  <c r="H18" i="35" s="1"/>
  <c r="E19" i="35"/>
  <c r="F19" i="35" s="1"/>
  <c r="H19" i="35" s="1"/>
  <c r="E21" i="35"/>
  <c r="F21" i="35" s="1"/>
  <c r="H21" i="35" s="1"/>
  <c r="E22" i="35"/>
  <c r="F22" i="35" s="1"/>
  <c r="H22" i="35" s="1"/>
  <c r="E23" i="35"/>
  <c r="F23" i="35" s="1"/>
  <c r="H23" i="35" s="1"/>
  <c r="E24" i="35"/>
  <c r="F24" i="35" s="1"/>
  <c r="H24" i="35" s="1"/>
  <c r="E25" i="35"/>
  <c r="F25" i="35" s="1"/>
  <c r="H25" i="35" s="1"/>
  <c r="E26" i="35"/>
  <c r="F26" i="35" s="1"/>
  <c r="H26" i="35" s="1"/>
  <c r="E27" i="35"/>
  <c r="F27" i="35" s="1"/>
  <c r="H27" i="35" s="1"/>
  <c r="E28" i="35"/>
  <c r="F28" i="35" s="1"/>
  <c r="H28" i="35" s="1"/>
  <c r="E29" i="35"/>
  <c r="F29" i="35" s="1"/>
  <c r="H29" i="35" s="1"/>
  <c r="E30" i="35"/>
  <c r="F30" i="35" s="1"/>
  <c r="H30" i="35" s="1"/>
  <c r="E31" i="35"/>
  <c r="F31" i="35" s="1"/>
  <c r="H31" i="35" s="1"/>
  <c r="E32" i="35"/>
  <c r="F32" i="35" s="1"/>
  <c r="H32" i="35" s="1"/>
  <c r="E33" i="35"/>
  <c r="F33" i="35" s="1"/>
  <c r="H33" i="35" s="1"/>
  <c r="E34" i="35"/>
  <c r="F34" i="35" s="1"/>
  <c r="H34" i="35" s="1"/>
  <c r="E35" i="35"/>
  <c r="F35" i="35" s="1"/>
  <c r="H35" i="35" s="1"/>
  <c r="T8" i="2"/>
  <c r="B4" i="37"/>
  <c r="B4" i="5"/>
  <c r="B4" i="31"/>
  <c r="N31" i="18"/>
  <c r="M31" i="18"/>
  <c r="L31" i="18"/>
  <c r="K31" i="18"/>
  <c r="J31" i="18"/>
  <c r="I31" i="18"/>
  <c r="F12" i="31"/>
  <c r="F13" i="31"/>
  <c r="F11" i="31"/>
  <c r="B4" i="28"/>
  <c r="C4" i="2"/>
  <c r="B4" i="18"/>
  <c r="B4" i="17"/>
  <c r="B41" i="17"/>
  <c r="B47" i="17" s="1"/>
  <c r="B51" i="17" s="1"/>
  <c r="B52" i="17"/>
  <c r="U301" i="2" l="1"/>
  <c r="U181" i="2"/>
  <c r="U373" i="2"/>
  <c r="U241" i="2"/>
  <c r="U261" i="2"/>
  <c r="U198" i="2"/>
  <c r="U279" i="2"/>
  <c r="U55" i="2"/>
  <c r="U370" i="2"/>
  <c r="U385" i="2"/>
  <c r="U394" i="2"/>
  <c r="U395" i="2"/>
  <c r="U240" i="2"/>
  <c r="U409" i="2"/>
  <c r="U35" i="37"/>
  <c r="U19" i="37"/>
  <c r="U33" i="37"/>
  <c r="U34" i="37"/>
  <c r="U32" i="37"/>
  <c r="U15" i="37"/>
  <c r="U31" i="37"/>
  <c r="T294" i="2"/>
  <c r="R294" i="2" s="1"/>
  <c r="T282" i="2"/>
  <c r="R282" i="2" s="1"/>
  <c r="T277" i="2"/>
  <c r="R277" i="2" s="1"/>
  <c r="T276" i="2"/>
  <c r="R276" i="2" s="1"/>
  <c r="B15" i="37"/>
  <c r="B67" i="37" s="1"/>
  <c r="O31" i="18"/>
  <c r="F18" i="31"/>
  <c r="B49" i="17"/>
  <c r="B50" i="17"/>
  <c r="G25" i="28"/>
  <c r="O25" i="38"/>
  <c r="K34" i="38"/>
  <c r="J43" i="18"/>
  <c r="N34" i="38"/>
  <c r="L43" i="18"/>
  <c r="K43" i="18"/>
  <c r="E12" i="38" l="1"/>
  <c r="E15" i="38" s="1"/>
  <c r="U67" i="37"/>
  <c r="G27" i="37"/>
  <c r="G67" i="37" s="1"/>
  <c r="E12" i="18"/>
  <c r="E15" i="18" s="1"/>
  <c r="H101" i="35"/>
  <c r="B53" i="17"/>
  <c r="I27" i="37" l="1"/>
  <c r="H6" i="28"/>
  <c r="K27" i="37"/>
  <c r="E17" i="38"/>
  <c r="K49" i="38" s="1"/>
  <c r="K48" i="38"/>
  <c r="J15" i="37"/>
  <c r="J67" i="37" s="1"/>
  <c r="K50" i="18"/>
  <c r="K48" i="18"/>
  <c r="H15" i="37"/>
  <c r="E18" i="38"/>
  <c r="E17" i="18"/>
  <c r="K49" i="18" s="1"/>
  <c r="Z15" i="37" l="1"/>
  <c r="H67" i="37"/>
  <c r="E19" i="38"/>
  <c r="E21" i="38" s="1"/>
  <c r="K50" i="38"/>
  <c r="K15" i="37"/>
  <c r="K67" i="37" s="1"/>
  <c r="E19" i="18"/>
  <c r="E21" i="18" s="1"/>
  <c r="C31" i="17" s="1"/>
  <c r="C34" i="17" s="1"/>
  <c r="C24" i="17" s="1"/>
  <c r="I15" i="37"/>
  <c r="I67" i="37" s="1"/>
  <c r="E22" i="38" l="1"/>
  <c r="E23" i="38" s="1"/>
  <c r="E25" i="38" s="1"/>
  <c r="E22" i="18"/>
  <c r="K51" i="18" s="1"/>
  <c r="K51" i="38" l="1"/>
  <c r="E26" i="38"/>
  <c r="E32" i="38" s="1"/>
  <c r="E43" i="38" s="1"/>
  <c r="K64" i="38" s="1"/>
  <c r="K52" i="38"/>
  <c r="E23" i="18"/>
  <c r="E25" i="18" s="1"/>
  <c r="K52" i="18" s="1"/>
  <c r="K66" i="38" l="1"/>
  <c r="E26" i="18"/>
  <c r="E32" i="18" s="1"/>
  <c r="E43" i="18" s="1"/>
  <c r="E47" i="38"/>
  <c r="O40" i="37" l="1"/>
  <c r="P40" i="37"/>
  <c r="O37" i="37"/>
  <c r="P37" i="37"/>
  <c r="P39" i="37"/>
  <c r="O38" i="37"/>
  <c r="O39" i="37"/>
  <c r="P38" i="37"/>
  <c r="O34" i="37"/>
  <c r="P24" i="37"/>
  <c r="P20" i="37"/>
  <c r="P25" i="37"/>
  <c r="P16" i="37"/>
  <c r="P33" i="37"/>
  <c r="P31" i="37"/>
  <c r="P18" i="37"/>
  <c r="P35" i="37"/>
  <c r="P36" i="37"/>
  <c r="P19" i="37"/>
  <c r="P32" i="37"/>
  <c r="P22" i="37"/>
  <c r="P34" i="37"/>
  <c r="P21" i="37"/>
  <c r="P28" i="37"/>
  <c r="P26" i="37"/>
  <c r="P30" i="37"/>
  <c r="P29" i="37"/>
  <c r="P17" i="37"/>
  <c r="P23" i="37"/>
  <c r="O17" i="37"/>
  <c r="O24" i="37"/>
  <c r="O36" i="37"/>
  <c r="O30" i="37"/>
  <c r="O20" i="37"/>
  <c r="O19" i="37"/>
  <c r="O33" i="37"/>
  <c r="O29" i="37"/>
  <c r="O26" i="37"/>
  <c r="O35" i="37"/>
  <c r="O28" i="37"/>
  <c r="O32" i="37"/>
  <c r="O21" i="37"/>
  <c r="O23" i="37"/>
  <c r="O16" i="37"/>
  <c r="O27" i="37"/>
  <c r="O31" i="37"/>
  <c r="O22" i="37"/>
  <c r="O18" i="37"/>
  <c r="O25" i="37"/>
  <c r="P27" i="37"/>
  <c r="O15" i="37"/>
  <c r="P15" i="37"/>
  <c r="F35" i="38"/>
  <c r="F36" i="38"/>
  <c r="F37" i="38"/>
  <c r="F38" i="38"/>
  <c r="F39" i="38"/>
  <c r="F40" i="38"/>
  <c r="F41" i="38"/>
  <c r="E49" i="38"/>
  <c r="K68" i="38" s="1"/>
  <c r="F34" i="38"/>
  <c r="E53" i="38"/>
  <c r="F19" i="38"/>
  <c r="F45" i="38"/>
  <c r="F26" i="38"/>
  <c r="E51" i="38"/>
  <c r="F23" i="38"/>
  <c r="F32" i="38"/>
  <c r="F43" i="38"/>
  <c r="K64" i="18"/>
  <c r="K66" i="18" s="1"/>
  <c r="P67" i="37" l="1"/>
  <c r="O67" i="37"/>
  <c r="Q39" i="37"/>
  <c r="Q37" i="37"/>
  <c r="Q38" i="37"/>
  <c r="Q40" i="37"/>
  <c r="Q23" i="37"/>
  <c r="Q16" i="37"/>
  <c r="Q36" i="37"/>
  <c r="Q24" i="37"/>
  <c r="Q28" i="37"/>
  <c r="Q26" i="37"/>
  <c r="Q32" i="37"/>
  <c r="Q19" i="37"/>
  <c r="Q31" i="37"/>
  <c r="Q20" i="37"/>
  <c r="Q35" i="37"/>
  <c r="Q29" i="37"/>
  <c r="Q33" i="37"/>
  <c r="Q30" i="37"/>
  <c r="Q21" i="37"/>
  <c r="Q17" i="37"/>
  <c r="Q34" i="37"/>
  <c r="Q15" i="37"/>
  <c r="Q27" i="37"/>
  <c r="Q25" i="37"/>
  <c r="Q18" i="37"/>
  <c r="Q22" i="37"/>
  <c r="K72" i="38"/>
  <c r="K70" i="38"/>
  <c r="F47" i="38"/>
  <c r="E47" i="18"/>
  <c r="Q67" i="37" l="1"/>
  <c r="L38" i="37"/>
  <c r="L40" i="37"/>
  <c r="M37" i="37"/>
  <c r="L39" i="37"/>
  <c r="M40" i="37"/>
  <c r="L37" i="37"/>
  <c r="M38" i="37"/>
  <c r="M39" i="37"/>
  <c r="M19" i="37"/>
  <c r="M17" i="37"/>
  <c r="M28" i="37"/>
  <c r="M32" i="37"/>
  <c r="M24" i="37"/>
  <c r="M33" i="37"/>
  <c r="M30" i="37"/>
  <c r="M29" i="37"/>
  <c r="M35" i="37"/>
  <c r="M31" i="37"/>
  <c r="M34" i="37"/>
  <c r="M26" i="37"/>
  <c r="M16" i="37"/>
  <c r="M20" i="37"/>
  <c r="M36" i="37"/>
  <c r="M22" i="37"/>
  <c r="M25" i="37"/>
  <c r="M23" i="37"/>
  <c r="M21" i="37"/>
  <c r="M18" i="37"/>
  <c r="L16" i="37"/>
  <c r="L27" i="37"/>
  <c r="L34" i="37"/>
  <c r="L21" i="37"/>
  <c r="L25" i="37"/>
  <c r="L35" i="37"/>
  <c r="L19" i="37"/>
  <c r="L22" i="37"/>
  <c r="L18" i="37"/>
  <c r="L28" i="37"/>
  <c r="L20" i="37"/>
  <c r="L26" i="37"/>
  <c r="L33" i="37"/>
  <c r="L17" i="37"/>
  <c r="L36" i="37"/>
  <c r="L31" i="37"/>
  <c r="L29" i="37"/>
  <c r="L24" i="37"/>
  <c r="L32" i="37"/>
  <c r="L23" i="37"/>
  <c r="L30" i="37"/>
  <c r="M27" i="37"/>
  <c r="L15" i="37"/>
  <c r="M15" i="37"/>
  <c r="E49" i="18"/>
  <c r="F35" i="18"/>
  <c r="F36" i="18"/>
  <c r="F37" i="18"/>
  <c r="F38" i="18"/>
  <c r="F39" i="18"/>
  <c r="F40" i="18"/>
  <c r="F41" i="18"/>
  <c r="F34" i="18"/>
  <c r="F42" i="18"/>
  <c r="E51" i="18"/>
  <c r="F45" i="18"/>
  <c r="F19" i="18"/>
  <c r="F23" i="18"/>
  <c r="F26" i="18"/>
  <c r="E53" i="18"/>
  <c r="F32" i="18"/>
  <c r="F43" i="18"/>
  <c r="L67" i="37" l="1"/>
  <c r="M67" i="37"/>
  <c r="N37" i="37"/>
  <c r="V37" i="37" s="1"/>
  <c r="W37" i="37" s="1"/>
  <c r="N39" i="37"/>
  <c r="V39" i="37" s="1"/>
  <c r="W39" i="37" s="1"/>
  <c r="N40" i="37"/>
  <c r="V40" i="37" s="1"/>
  <c r="W40" i="37" s="1"/>
  <c r="N38" i="37"/>
  <c r="V38" i="37" s="1"/>
  <c r="W38" i="37" s="1"/>
  <c r="N33" i="37"/>
  <c r="N36" i="37"/>
  <c r="V36" i="37" s="1"/>
  <c r="W36" i="37" s="1"/>
  <c r="N28" i="37"/>
  <c r="V28" i="37" s="1"/>
  <c r="W28" i="37" s="1"/>
  <c r="N34" i="37"/>
  <c r="V34" i="37" s="1"/>
  <c r="W34" i="37" s="1"/>
  <c r="N17" i="37"/>
  <c r="V17" i="37" s="1"/>
  <c r="W17" i="37" s="1"/>
  <c r="N20" i="37"/>
  <c r="V20" i="37" s="1"/>
  <c r="W20" i="37" s="1"/>
  <c r="N31" i="37"/>
  <c r="N22" i="37"/>
  <c r="V22" i="37" s="1"/>
  <c r="W22" i="37" s="1"/>
  <c r="N19" i="37"/>
  <c r="V19" i="37" s="1"/>
  <c r="W19" i="37" s="1"/>
  <c r="N16" i="37"/>
  <c r="V16" i="37" s="1"/>
  <c r="W16" i="37" s="1"/>
  <c r="N26" i="37"/>
  <c r="V26" i="37" s="1"/>
  <c r="W26" i="37" s="1"/>
  <c r="N18" i="37"/>
  <c r="V18" i="37" s="1"/>
  <c r="W18" i="37" s="1"/>
  <c r="N24" i="37"/>
  <c r="V24" i="37" s="1"/>
  <c r="W24" i="37" s="1"/>
  <c r="N35" i="37"/>
  <c r="V35" i="37" s="1"/>
  <c r="W35" i="37" s="1"/>
  <c r="N29" i="37"/>
  <c r="N25" i="37"/>
  <c r="V25" i="37" s="1"/>
  <c r="W25" i="37" s="1"/>
  <c r="N21" i="37"/>
  <c r="V21" i="37" s="1"/>
  <c r="W21" i="37" s="1"/>
  <c r="N15" i="37"/>
  <c r="N27" i="37"/>
  <c r="N30" i="37"/>
  <c r="V30" i="37" s="1"/>
  <c r="W30" i="37" s="1"/>
  <c r="N23" i="37"/>
  <c r="V23" i="37" s="1"/>
  <c r="W23" i="37" s="1"/>
  <c r="G12" i="31"/>
  <c r="G13" i="31"/>
  <c r="H13" i="31" s="1"/>
  <c r="S27" i="37" s="1"/>
  <c r="G14" i="31"/>
  <c r="H14" i="31" s="1"/>
  <c r="S29" i="37" s="1"/>
  <c r="N32" i="37"/>
  <c r="V32" i="37" s="1"/>
  <c r="W32" i="37" s="1"/>
  <c r="G11" i="31"/>
  <c r="H11" i="31" s="1"/>
  <c r="S33" i="37" s="1"/>
  <c r="K72" i="18"/>
  <c r="K70" i="18"/>
  <c r="K68" i="18"/>
  <c r="F47" i="18"/>
  <c r="N67" i="37" l="1"/>
  <c r="V33" i="37"/>
  <c r="W33" i="37" s="1"/>
  <c r="H12" i="31"/>
  <c r="S31" i="37" s="1"/>
  <c r="S67" i="37" s="1"/>
  <c r="V29" i="37"/>
  <c r="W29" i="37" s="1"/>
  <c r="V27" i="37"/>
  <c r="W27" i="37" s="1"/>
  <c r="V15" i="37"/>
  <c r="H18" i="31" l="1"/>
  <c r="V31" i="37"/>
  <c r="W31" i="37" s="1"/>
  <c r="W15" i="37"/>
  <c r="W67" i="37" l="1"/>
  <c r="V67" i="37"/>
  <c r="P1" i="37" s="1"/>
</calcChain>
</file>

<file path=xl/sharedStrings.xml><?xml version="1.0" encoding="utf-8"?>
<sst xmlns="http://schemas.openxmlformats.org/spreadsheetml/2006/main" count="4071" uniqueCount="859">
  <si>
    <t>Naam opdrachtgever</t>
  </si>
  <si>
    <t>Calculatie onderdeel</t>
  </si>
  <si>
    <t>Gebouw/plaats</t>
  </si>
  <si>
    <t>Referentie nummer</t>
  </si>
  <si>
    <t>Invoervelden</t>
  </si>
  <si>
    <t>Minimale taakgrootte</t>
  </si>
  <si>
    <t>EINDTOTAAL KOSTEN PER JAAR  EXCLUSIEF BTW     INSCHRIJVINGSBEDRAG</t>
  </si>
  <si>
    <t>uur per dag</t>
  </si>
  <si>
    <t xml:space="preserve">Naam opdrachtgever </t>
  </si>
  <si>
    <t>VrZW en GGDZW</t>
  </si>
  <si>
    <t>Toezicht percentage</t>
  </si>
  <si>
    <t>Diverse</t>
  </si>
  <si>
    <t>per prod. Uur</t>
  </si>
  <si>
    <t>MAXIMALE BOVENGRENS PLAFONDBEDRAG INSCHRIJVINGSBEDRAG</t>
  </si>
  <si>
    <t>VrZW/GGDZW-EA-2027</t>
  </si>
  <si>
    <t>MAXIMALE ONDERGRENS INSCHRIJVINGSBEDRAG</t>
  </si>
  <si>
    <t>Naam dienstverlener</t>
  </si>
  <si>
    <t>Prijspeil</t>
  </si>
  <si>
    <t>SUPPLETIEKOSTEN OVERNAME PERSONEEL*</t>
  </si>
  <si>
    <t>Versie</t>
  </si>
  <si>
    <t>Definitief</t>
  </si>
  <si>
    <t>PRODUCTIE UREN PER JAAR</t>
  </si>
  <si>
    <t>UREN OPSLAG MIN. TAAK PER JAAR</t>
  </si>
  <si>
    <t>TOEZICHTUREN PER JAAR</t>
  </si>
  <si>
    <t>KOSTEN PRODUCTIEVE UREN PER JAAR</t>
  </si>
  <si>
    <t>KOSTEN TOEZICHT UREN PER JAAR</t>
  </si>
  <si>
    <t>OVERIGE KOSTEN PER JAAR</t>
  </si>
  <si>
    <t>Locatie</t>
  </si>
  <si>
    <t>Totaal m2</t>
  </si>
  <si>
    <t>Locatie factor</t>
  </si>
  <si>
    <t>Hoogste frequentie ma t/m vr</t>
  </si>
  <si>
    <t>Hoogste frequentie ma t/m vr naloop</t>
  </si>
  <si>
    <t>ma t/m vr</t>
  </si>
  <si>
    <t>ma t/m vr naloop</t>
  </si>
  <si>
    <t>Uren minimale taakgrootte ma t/m vrij</t>
  </si>
  <si>
    <t>Uren minimale taakgrootte ma t/m vrij naloop</t>
  </si>
  <si>
    <t>Toezicht uren per jaar ma t/m vr</t>
  </si>
  <si>
    <t>Toezicht uren per jaar ma t/m vr naloop</t>
  </si>
  <si>
    <t>Kosten productie per jaar ma t/m vr incl minimale taakgrootte</t>
  </si>
  <si>
    <t>Kosten productie per jaar ma t/m vr naloop incl minimale taakgrootte</t>
  </si>
  <si>
    <t>Totale kosten productie per jaar</t>
  </si>
  <si>
    <t xml:space="preserve">Kosten toezicht per jaar ma t/m vr </t>
  </si>
  <si>
    <t>Kosten toezicht per jaar ma t/m vr naloop</t>
  </si>
  <si>
    <t>Totale kosten toezicht per jaar</t>
  </si>
  <si>
    <t>Kosten vloeronderhoud per jaar</t>
  </si>
  <si>
    <t>Kosten Additioneel per jaar</t>
  </si>
  <si>
    <t>Kosten sanitaire voorzieningen per jaar</t>
  </si>
  <si>
    <t>Kosten glasbewassing per jaar</t>
  </si>
  <si>
    <t>Totaal kosten per jaar excl. btw</t>
  </si>
  <si>
    <t>Totaal kosten per maand excl. btw</t>
  </si>
  <si>
    <t>Gemiddelde prestatie norm</t>
  </si>
  <si>
    <t>Assendelft - Dorpsstraat  (VRZW)</t>
  </si>
  <si>
    <t>Broek in Waterland - Eilandweg (VRZW)</t>
  </si>
  <si>
    <t>Edam-Volendam - Dijkgraaf Poschlaan  (VRZW)</t>
  </si>
  <si>
    <t>Ilpendam - Nijverheidsweg  (VRZW)</t>
  </si>
  <si>
    <t>Krommenie - Kervelstraat  (VRZW)</t>
  </si>
  <si>
    <t>Edam- Volendam - Kwadijk  (VRZW)</t>
  </si>
  <si>
    <t>Landsmeer - Fuutstraat  (VRZW)</t>
  </si>
  <si>
    <t>Marken - Buurterstraat  (VRZW)</t>
  </si>
  <si>
    <t>Middenbeemster - Klaas Hogentoornlaan  (VRZW)</t>
  </si>
  <si>
    <t>Monnickendam - De Werf  (VRZW)</t>
  </si>
  <si>
    <t>Oosthuizen - Hoornse Jaagweg  (VRZW)</t>
  </si>
  <si>
    <t>Oostzaan - Kerkstraat  (VRZW)</t>
  </si>
  <si>
    <t>Purmerend - Gorslaan  (VRZW)</t>
  </si>
  <si>
    <t>Spijkerboor - Starnmeerdijk  (VRZW)</t>
  </si>
  <si>
    <t>Volendam - Julianaweg  (VRZW)</t>
  </si>
  <si>
    <t>Wormer - Koetserstraat  (VRZW)</t>
  </si>
  <si>
    <t>Wormerveer - Industrieweg  (VRZW)</t>
  </si>
  <si>
    <t>Zaandam - Jan Bonekampstraat  (VRZW)</t>
  </si>
  <si>
    <t>Zaandam - Prins Bernhardplein  (VRZW)</t>
  </si>
  <si>
    <t>Zaandam - Westzanerdijk  (VRZW)</t>
  </si>
  <si>
    <t>Zaandijk - Guisweg  (VRZW)</t>
  </si>
  <si>
    <t>Zuid-oost Beemster - Zuiderweg  (VRZW)</t>
  </si>
  <si>
    <t>Zaandam - Geuzenpad (GGDZW)</t>
  </si>
  <si>
    <t>Zaandijk - G. Gershwinstraat (GGDZW)</t>
  </si>
  <si>
    <t>Wormer - Dorpsstraat 127 (GGDZW)</t>
  </si>
  <si>
    <t>Krommenie - A.Schweitzerstraat (GGDZW)</t>
  </si>
  <si>
    <t>Totaal</t>
  </si>
  <si>
    <t>Gewogen prestatie</t>
  </si>
  <si>
    <t>m2/uur</t>
  </si>
  <si>
    <t>Frequentie van uitvoering (per jaar):</t>
  </si>
  <si>
    <t>Ruimtecategorie</t>
  </si>
  <si>
    <t>Prestatienorm in aantal m2 per uur</t>
  </si>
  <si>
    <t>M2 Totaal</t>
  </si>
  <si>
    <t>VSR Code</t>
  </si>
  <si>
    <t>Naloop opslag ma-vr</t>
  </si>
  <si>
    <t>Administratieve ruimte</t>
  </si>
  <si>
    <t>B</t>
  </si>
  <si>
    <t>Sanitaire ruimte</t>
  </si>
  <si>
    <t>S</t>
  </si>
  <si>
    <t>Verkeersruimten</t>
  </si>
  <si>
    <t>V</t>
  </si>
  <si>
    <t>Keuken, pantry</t>
  </si>
  <si>
    <t>Kleed- wasruimten</t>
  </si>
  <si>
    <t>Vergaderruimte</t>
  </si>
  <si>
    <t>Opslagruimte</t>
  </si>
  <si>
    <t>Multifunctionele ruimten</t>
  </si>
  <si>
    <t>Entree</t>
  </si>
  <si>
    <t>Trappenhuis / lift</t>
  </si>
  <si>
    <t>Leslokaal</t>
  </si>
  <si>
    <t>Slaapkamer</t>
  </si>
  <si>
    <t>Technische ruimte</t>
  </si>
  <si>
    <t>Niet in onderhoud</t>
  </si>
  <si>
    <t>Kolom voor matrix</t>
  </si>
  <si>
    <t>Frequentie verklaring</t>
  </si>
  <si>
    <t>Freq</t>
  </si>
  <si>
    <t>Kolom</t>
  </si>
  <si>
    <t>1 x per maand (12 x per jaar)</t>
  </si>
  <si>
    <t>1 x per week (52 weken)</t>
  </si>
  <si>
    <t>3 x per week (52 weken)</t>
  </si>
  <si>
    <t>5 x per week (52 weken)</t>
  </si>
  <si>
    <t>% van reguliere norm</t>
  </si>
  <si>
    <t>Gebouw</t>
  </si>
  <si>
    <t>Adres</t>
  </si>
  <si>
    <t>Verdieping</t>
  </si>
  <si>
    <t>Ruimte nummer</t>
  </si>
  <si>
    <t>Ruimteomschrijving opdrachtgever</t>
  </si>
  <si>
    <t>Ruimte categorie</t>
  </si>
  <si>
    <t>Vloer soort</t>
  </si>
  <si>
    <t xml:space="preserve">M2 vloer </t>
  </si>
  <si>
    <t>Totaal frequentie</t>
  </si>
  <si>
    <t>Freq. ma-vr</t>
  </si>
  <si>
    <t>Freq. ma-vr naloop</t>
  </si>
  <si>
    <t xml:space="preserve">Freq zat - zon </t>
  </si>
  <si>
    <t>Freq. zat-zon naloop</t>
  </si>
  <si>
    <t xml:space="preserve">Freq  feestdag </t>
  </si>
  <si>
    <t>Freq feestdag naloop</t>
  </si>
  <si>
    <t>Uren p/j ma t/m vrij</t>
  </si>
  <si>
    <t>Uren p/j ma t/m vrij naloop</t>
  </si>
  <si>
    <t>Norm ma t/m vr</t>
  </si>
  <si>
    <t>VSR code</t>
  </si>
  <si>
    <t>Bijzonderheden / opmerkingen</t>
  </si>
  <si>
    <t>M2 per jaar</t>
  </si>
  <si>
    <t>Westzanerdijk 74 - 76 (Houtveldweg)</t>
  </si>
  <si>
    <t>BG</t>
  </si>
  <si>
    <t>n.v.t.</t>
  </si>
  <si>
    <t>entree totaal</t>
  </si>
  <si>
    <t>tegels</t>
  </si>
  <si>
    <t>Linoleum</t>
  </si>
  <si>
    <t>BG. 0.03</t>
  </si>
  <si>
    <t>Toilet/Douche</t>
  </si>
  <si>
    <t>BG. 0,04</t>
  </si>
  <si>
    <t xml:space="preserve">algemene ruimte 2 x deurmat </t>
  </si>
  <si>
    <t>stof / tapijt</t>
  </si>
  <si>
    <t>B.1.01</t>
  </si>
  <si>
    <t>kantine / leslokaal</t>
  </si>
  <si>
    <t>linoleum</t>
  </si>
  <si>
    <t>B. 1.02</t>
  </si>
  <si>
    <t>keuken</t>
  </si>
  <si>
    <t>Trap</t>
  </si>
  <si>
    <t>marmoleum</t>
  </si>
  <si>
    <t>Prins Bernhardplein 112</t>
  </si>
  <si>
    <t>B-K-01</t>
  </si>
  <si>
    <t>Lifthal</t>
  </si>
  <si>
    <t>B-K-02</t>
  </si>
  <si>
    <t>Douche</t>
  </si>
  <si>
    <t>Tegels</t>
  </si>
  <si>
    <t>B-K-03</t>
  </si>
  <si>
    <t>Traphal</t>
  </si>
  <si>
    <t>B-K-04</t>
  </si>
  <si>
    <t>B-K-05</t>
  </si>
  <si>
    <t>Kleedkamer</t>
  </si>
  <si>
    <t>B-K-06</t>
  </si>
  <si>
    <t>Kleedkamer/kantoor</t>
  </si>
  <si>
    <t>B-K-07</t>
  </si>
  <si>
    <t>B-K-08</t>
  </si>
  <si>
    <t>Toilet</t>
  </si>
  <si>
    <t>B-K-09</t>
  </si>
  <si>
    <t>B-K-10</t>
  </si>
  <si>
    <t>Koude keuken incl. gang</t>
  </si>
  <si>
    <t>B-K-11</t>
  </si>
  <si>
    <t>Spoelkeuken</t>
  </si>
  <si>
    <t>B-K-12</t>
  </si>
  <si>
    <t>B-K-13</t>
  </si>
  <si>
    <t>Gang</t>
  </si>
  <si>
    <t>B-K-14</t>
  </si>
  <si>
    <t>Kantine</t>
  </si>
  <si>
    <t>B-K-15</t>
  </si>
  <si>
    <t>B-K-16</t>
  </si>
  <si>
    <t>B-K-17</t>
  </si>
  <si>
    <t>Kantoor</t>
  </si>
  <si>
    <t>B-K-18</t>
  </si>
  <si>
    <t>uitvoering op maandag</t>
  </si>
  <si>
    <t>B-K-19</t>
  </si>
  <si>
    <t>B-K-20</t>
  </si>
  <si>
    <t>B-K-21</t>
  </si>
  <si>
    <t>B-K-22</t>
  </si>
  <si>
    <t>B-K-23</t>
  </si>
  <si>
    <t>B-K-24</t>
  </si>
  <si>
    <t>B-K-25</t>
  </si>
  <si>
    <t>B-K-26</t>
  </si>
  <si>
    <t>B-K-27</t>
  </si>
  <si>
    <t>B-K-28</t>
  </si>
  <si>
    <t>B-K-29</t>
  </si>
  <si>
    <t>B-K-30</t>
  </si>
  <si>
    <t>B-K-31</t>
  </si>
  <si>
    <t>B-K-32</t>
  </si>
  <si>
    <t>B-K-33</t>
  </si>
  <si>
    <t>B-K-34</t>
  </si>
  <si>
    <t>Kleedkamer en douche</t>
  </si>
  <si>
    <t>B-K-35</t>
  </si>
  <si>
    <t>Kleedruimte</t>
  </si>
  <si>
    <t>B-K-36</t>
  </si>
  <si>
    <t>nio</t>
  </si>
  <si>
    <t>B-K-37</t>
  </si>
  <si>
    <t>Ontspanningsruimte</t>
  </si>
  <si>
    <t>B-K-38</t>
  </si>
  <si>
    <t>B-K-39</t>
  </si>
  <si>
    <t>B-K-40</t>
  </si>
  <si>
    <t>Koude keuken</t>
  </si>
  <si>
    <t>B-K-41</t>
  </si>
  <si>
    <t>B-K-43</t>
  </si>
  <si>
    <t>Werkkast</t>
  </si>
  <si>
    <t>A-0-01/V</t>
  </si>
  <si>
    <t>A-0-02/K</t>
  </si>
  <si>
    <t>Hoofdentree</t>
  </si>
  <si>
    <t>A-0-03/K</t>
  </si>
  <si>
    <t>Receptie</t>
  </si>
  <si>
    <t>A-0-04/K</t>
  </si>
  <si>
    <t>A-0-05/K</t>
  </si>
  <si>
    <t>A-0-06/K</t>
  </si>
  <si>
    <t>Tapijt</t>
  </si>
  <si>
    <t>A-0-07/K</t>
  </si>
  <si>
    <t>A-0-08/K</t>
  </si>
  <si>
    <t>Kantoor/archief</t>
  </si>
  <si>
    <t>A-0-09/V</t>
  </si>
  <si>
    <t>Gangzone</t>
  </si>
  <si>
    <t>A-0-10/S</t>
  </si>
  <si>
    <t>Pantry/wachtruimte</t>
  </si>
  <si>
    <t>A-0-11/S</t>
  </si>
  <si>
    <t>A-0-12/S</t>
  </si>
  <si>
    <t>A-1-01/K</t>
  </si>
  <si>
    <t>A-1-02/K</t>
  </si>
  <si>
    <t>A-1-03/K</t>
  </si>
  <si>
    <t>A-1-04/K</t>
  </si>
  <si>
    <t>A-1-05/K</t>
  </si>
  <si>
    <t>A-1-06/K</t>
  </si>
  <si>
    <t>A-1-07/K</t>
  </si>
  <si>
    <t>Overlegruimte</t>
  </si>
  <si>
    <t>A-1-08/K</t>
  </si>
  <si>
    <t>Pantry</t>
  </si>
  <si>
    <t>A-1-09/K</t>
  </si>
  <si>
    <t>A-1-10/K</t>
  </si>
  <si>
    <t>A-1-11/K</t>
  </si>
  <si>
    <t>A-1-12/K</t>
  </si>
  <si>
    <t>A-1-13/V</t>
  </si>
  <si>
    <t>Verkeersruimte</t>
  </si>
  <si>
    <t>A-1-14/V</t>
  </si>
  <si>
    <t>A-1-15/S</t>
  </si>
  <si>
    <t>A-1-16/S</t>
  </si>
  <si>
    <t>B-1-01/W</t>
  </si>
  <si>
    <t>B-1-02/K</t>
  </si>
  <si>
    <t>B-1-03/K</t>
  </si>
  <si>
    <t>B-1-04/K</t>
  </si>
  <si>
    <t>B-1-05/K</t>
  </si>
  <si>
    <t>B-1-06a/S</t>
  </si>
  <si>
    <t>B-1-06b/S</t>
  </si>
  <si>
    <t>B-1-07/M</t>
  </si>
  <si>
    <t>Magazijn</t>
  </si>
  <si>
    <t>B-1-12V</t>
  </si>
  <si>
    <t>B-1-13/S</t>
  </si>
  <si>
    <t>B-1-14/S</t>
  </si>
  <si>
    <t>B-1-15/V</t>
  </si>
  <si>
    <t>A-2-01/K</t>
  </si>
  <si>
    <t>A-2-02/K</t>
  </si>
  <si>
    <t>A-2-03/K</t>
  </si>
  <si>
    <t>A-2-04/K</t>
  </si>
  <si>
    <t>A-2-05/K</t>
  </si>
  <si>
    <t>A-2-06/K</t>
  </si>
  <si>
    <t>A-2-07/K</t>
  </si>
  <si>
    <t>A-2-08/K</t>
  </si>
  <si>
    <t>A-2-09/R</t>
  </si>
  <si>
    <t>A-2-09a/K</t>
  </si>
  <si>
    <t>Kopieerruimte</t>
  </si>
  <si>
    <t>A-2-10/K</t>
  </si>
  <si>
    <t>A-2-11/K</t>
  </si>
  <si>
    <t>A-2-12/K</t>
  </si>
  <si>
    <t>A-2-13/V</t>
  </si>
  <si>
    <t>A-2-14/V</t>
  </si>
  <si>
    <t>A-2-15/S</t>
  </si>
  <si>
    <t>A-2-16/S</t>
  </si>
  <si>
    <t>B-2-01/B</t>
  </si>
  <si>
    <t>Archief</t>
  </si>
  <si>
    <t>B-2-02/O</t>
  </si>
  <si>
    <t>Briefingruimte</t>
  </si>
  <si>
    <t>B-2-03/K</t>
  </si>
  <si>
    <t>B-2-04/O</t>
  </si>
  <si>
    <t>B-2-05/O</t>
  </si>
  <si>
    <t>Oefencentrum</t>
  </si>
  <si>
    <t>B-2-06/O</t>
  </si>
  <si>
    <t>B-2-07/O</t>
  </si>
  <si>
    <t>B-2-09/V</t>
  </si>
  <si>
    <t>B-2-10/V</t>
  </si>
  <si>
    <t>B-2-13/S</t>
  </si>
  <si>
    <t>B-2-14/S</t>
  </si>
  <si>
    <t>algemeen 2de verdieping</t>
  </si>
  <si>
    <t>Beton</t>
  </si>
  <si>
    <t>A-3-01/K</t>
  </si>
  <si>
    <t>Crisisruimte</t>
  </si>
  <si>
    <t>A-3-02/B</t>
  </si>
  <si>
    <t>Bergruimte</t>
  </si>
  <si>
    <t>A-3-03/T</t>
  </si>
  <si>
    <t>Verbindingsruimte</t>
  </si>
  <si>
    <t>A-3-05/K</t>
  </si>
  <si>
    <t>A-3-06/K</t>
  </si>
  <si>
    <t>A-3-07/K</t>
  </si>
  <si>
    <t>A-3-08a/K</t>
  </si>
  <si>
    <t>A-3-08b/R</t>
  </si>
  <si>
    <t>A-3-09/K</t>
  </si>
  <si>
    <t>A-3-10/K</t>
  </si>
  <si>
    <t>A-3-14/V</t>
  </si>
  <si>
    <t>A-3-15/S</t>
  </si>
  <si>
    <t>A-3-16/S</t>
  </si>
  <si>
    <t>A-4-01/K</t>
  </si>
  <si>
    <t>A-4-02/K</t>
  </si>
  <si>
    <t>A-4-03/K</t>
  </si>
  <si>
    <t>A-4-04/K</t>
  </si>
  <si>
    <t>A-4-05/R</t>
  </si>
  <si>
    <t>A-4-05a/K</t>
  </si>
  <si>
    <t>A-4-06/K</t>
  </si>
  <si>
    <t>A-4-07/K</t>
  </si>
  <si>
    <t>A-4-08/K</t>
  </si>
  <si>
    <t>A-4-09/K</t>
  </si>
  <si>
    <t>A-4-10/K</t>
  </si>
  <si>
    <t>A-4-11/K</t>
  </si>
  <si>
    <t>A-4-13/V</t>
  </si>
  <si>
    <t>A-4-14/V</t>
  </si>
  <si>
    <t>A-4-15/S</t>
  </si>
  <si>
    <t>A-4-16/S</t>
  </si>
  <si>
    <t>A-5-01</t>
  </si>
  <si>
    <t>A-5-02</t>
  </si>
  <si>
    <t>A-5-03</t>
  </si>
  <si>
    <t>A-5-04</t>
  </si>
  <si>
    <t>A-5-05</t>
  </si>
  <si>
    <t>A-5-06</t>
  </si>
  <si>
    <t>A-5-07</t>
  </si>
  <si>
    <t>A-5-08</t>
  </si>
  <si>
    <t>A-5-09</t>
  </si>
  <si>
    <t>A-5-10</t>
  </si>
  <si>
    <t>A-5-11</t>
  </si>
  <si>
    <t>A-5-12</t>
  </si>
  <si>
    <t>A-5-15</t>
  </si>
  <si>
    <t>A-5-16</t>
  </si>
  <si>
    <t>Vide</t>
  </si>
  <si>
    <t>Algemene ruimte</t>
  </si>
  <si>
    <t>A-6-01/S</t>
  </si>
  <si>
    <t>A-6-02/R</t>
  </si>
  <si>
    <t>A-6-03/K</t>
  </si>
  <si>
    <t>ltp/112</t>
  </si>
  <si>
    <t>A-6-04/K</t>
  </si>
  <si>
    <t>meldkamer</t>
  </si>
  <si>
    <t>A-6-05/K</t>
  </si>
  <si>
    <t>groepsleiders</t>
  </si>
  <si>
    <t>A-6-06/V</t>
  </si>
  <si>
    <t>gangzone met trap</t>
  </si>
  <si>
    <t>A-6-07/T</t>
  </si>
  <si>
    <t>technische ruimte computer</t>
  </si>
  <si>
    <t>A-6-08/K</t>
  </si>
  <si>
    <t>calamiteiten</t>
  </si>
  <si>
    <t>A-6-09/S</t>
  </si>
  <si>
    <t>heren</t>
  </si>
  <si>
    <t>A-6-10/S</t>
  </si>
  <si>
    <t>dames</t>
  </si>
  <si>
    <t>A-6</t>
  </si>
  <si>
    <t>algemene ruimte</t>
  </si>
  <si>
    <t>A-7-01/K</t>
  </si>
  <si>
    <t>applicatiebeheer</t>
  </si>
  <si>
    <t>A-7-02/K</t>
  </si>
  <si>
    <t>chef</t>
  </si>
  <si>
    <t>A-7-03/K</t>
  </si>
  <si>
    <t>A-7-04/K</t>
  </si>
  <si>
    <t>vergaderkamer beleidsteam</t>
  </si>
  <si>
    <t>A-7-05/V</t>
  </si>
  <si>
    <t>A-7-06/S</t>
  </si>
  <si>
    <t>toilet kantoor</t>
  </si>
  <si>
    <t>A-7-07/S</t>
  </si>
  <si>
    <t>mivatoilet</t>
  </si>
  <si>
    <t>A-7-08/S</t>
  </si>
  <si>
    <t>kantoor</t>
  </si>
  <si>
    <t>A-7-09/S</t>
  </si>
  <si>
    <t>A-7-10/S</t>
  </si>
  <si>
    <t>badkamer/wc</t>
  </si>
  <si>
    <t>A-7-11/V</t>
  </si>
  <si>
    <t>portaal</t>
  </si>
  <si>
    <t>A-7-12/K</t>
  </si>
  <si>
    <t>slaapkamer</t>
  </si>
  <si>
    <t>A-7-13/T</t>
  </si>
  <si>
    <t>techniek</t>
  </si>
  <si>
    <t>A-7-14/V</t>
  </si>
  <si>
    <t>galerij</t>
  </si>
  <si>
    <t>A-7</t>
  </si>
  <si>
    <t>Jan Bonekampstraat 2  (Vermiljoenweg)</t>
  </si>
  <si>
    <t>V001</t>
  </si>
  <si>
    <t>S001</t>
  </si>
  <si>
    <t>S002</t>
  </si>
  <si>
    <t>V002</t>
  </si>
  <si>
    <t>Wachtruimte</t>
  </si>
  <si>
    <t>B001</t>
  </si>
  <si>
    <t>V003</t>
  </si>
  <si>
    <t>Keuken</t>
  </si>
  <si>
    <t>S101</t>
  </si>
  <si>
    <t>S102</t>
  </si>
  <si>
    <t>S103</t>
  </si>
  <si>
    <t>V101</t>
  </si>
  <si>
    <t>Dorpsstraat 395 A</t>
  </si>
  <si>
    <t>V004</t>
  </si>
  <si>
    <t>Hal</t>
  </si>
  <si>
    <t>Kervelstraat 186</t>
  </si>
  <si>
    <t>Natuursteen</t>
  </si>
  <si>
    <t>Natuursteen/hout</t>
  </si>
  <si>
    <t>B002</t>
  </si>
  <si>
    <t>S003</t>
  </si>
  <si>
    <t>Wasruimte</t>
  </si>
  <si>
    <t>Gietvloer-Rooster</t>
  </si>
  <si>
    <t>Guisweg 61- 69</t>
  </si>
  <si>
    <t>Natuursteen/ijzer</t>
  </si>
  <si>
    <t>Natuurstten / ijzer</t>
  </si>
  <si>
    <t>V201</t>
  </si>
  <si>
    <t>V202</t>
  </si>
  <si>
    <t>V203</t>
  </si>
  <si>
    <t>B201</t>
  </si>
  <si>
    <t>S201</t>
  </si>
  <si>
    <t>S202</t>
  </si>
  <si>
    <t>Industrieweg 1c</t>
  </si>
  <si>
    <t>0.01</t>
  </si>
  <si>
    <t>Uitrukhal</t>
  </si>
  <si>
    <t>0.02</t>
  </si>
  <si>
    <t>0.03</t>
  </si>
  <si>
    <t>0.04</t>
  </si>
  <si>
    <t>Slaapruimte</t>
  </si>
  <si>
    <t>Steen</t>
  </si>
  <si>
    <t>kopieerruimte</t>
  </si>
  <si>
    <t>0.05</t>
  </si>
  <si>
    <t>0.06</t>
  </si>
  <si>
    <t>0.07</t>
  </si>
  <si>
    <t>0.08</t>
  </si>
  <si>
    <t>ICT</t>
  </si>
  <si>
    <t>0.09</t>
  </si>
  <si>
    <t>0.10</t>
  </si>
  <si>
    <t>Instructielokaal</t>
  </si>
  <si>
    <t>0.11</t>
  </si>
  <si>
    <t>0.13</t>
  </si>
  <si>
    <t>Kerkstraat 211</t>
  </si>
  <si>
    <t>Hout</t>
  </si>
  <si>
    <t>1e</t>
  </si>
  <si>
    <t>BG / uitrukhal</t>
  </si>
  <si>
    <t>Wand wastafel ijzer</t>
  </si>
  <si>
    <t>nvt</t>
  </si>
  <si>
    <t>Kantine / keuken</t>
  </si>
  <si>
    <t>Koetserstraat 2</t>
  </si>
  <si>
    <t>coralmat</t>
  </si>
  <si>
    <t>Trappenhuis</t>
  </si>
  <si>
    <t>Kleed- en wasruimte</t>
  </si>
  <si>
    <t>Kantine/ leslokaal</t>
  </si>
  <si>
    <t>beton</t>
  </si>
  <si>
    <t>Gorslaan 50</t>
  </si>
  <si>
    <t>Hal/Gang</t>
  </si>
  <si>
    <t>PVC / Steen</t>
  </si>
  <si>
    <t>Kantoorruimten</t>
  </si>
  <si>
    <t>PVC</t>
  </si>
  <si>
    <t>Kleedruimten</t>
  </si>
  <si>
    <t>Marmoleum</t>
  </si>
  <si>
    <t>Opslag ruimten</t>
  </si>
  <si>
    <t xml:space="preserve">Werkplaats </t>
  </si>
  <si>
    <t>Gietvloer</t>
  </si>
  <si>
    <t>Instructie ruimte</t>
  </si>
  <si>
    <t>Huiskamer</t>
  </si>
  <si>
    <t>Vergader/lesruimte</t>
  </si>
  <si>
    <t>Gym</t>
  </si>
  <si>
    <t>Kantoren</t>
  </si>
  <si>
    <t>Linnenkamer</t>
  </si>
  <si>
    <t>Slaapkamers</t>
  </si>
  <si>
    <t>Doucheruimte</t>
  </si>
  <si>
    <t>Trappen</t>
  </si>
  <si>
    <t>Fuutstraat 2</t>
  </si>
  <si>
    <t>De Werf 5</t>
  </si>
  <si>
    <t>remise</t>
  </si>
  <si>
    <t>entree</t>
  </si>
  <si>
    <t>hal</t>
  </si>
  <si>
    <t>gietvloer</t>
  </si>
  <si>
    <t>sport</t>
  </si>
  <si>
    <t>kantine/instructie</t>
  </si>
  <si>
    <t>kantoren</t>
  </si>
  <si>
    <t>overloop</t>
  </si>
  <si>
    <t>trap</t>
  </si>
  <si>
    <t>Nijverheidsweg 1</t>
  </si>
  <si>
    <t>tegel</t>
  </si>
  <si>
    <t>schoonloopmat</t>
  </si>
  <si>
    <t>Opslag?</t>
  </si>
  <si>
    <t>Tegel</t>
  </si>
  <si>
    <t>hout</t>
  </si>
  <si>
    <t>Eilandweg 35</t>
  </si>
  <si>
    <t>Hal + kapstok</t>
  </si>
  <si>
    <t>Washok</t>
  </si>
  <si>
    <t>Berging</t>
  </si>
  <si>
    <t>Opslag</t>
  </si>
  <si>
    <t>Julianaweg 137b</t>
  </si>
  <si>
    <t>Entree + hal</t>
  </si>
  <si>
    <t>Plavuizen</t>
  </si>
  <si>
    <t>Kantoren links</t>
  </si>
  <si>
    <t>Kantoren rechts</t>
  </si>
  <si>
    <t>Hal 2</t>
  </si>
  <si>
    <t>Gietvloer (antislip)</t>
  </si>
  <si>
    <t>Zij entree</t>
  </si>
  <si>
    <t>Kleedruimte heren</t>
  </si>
  <si>
    <t>Overloop</t>
  </si>
  <si>
    <t>Instructieruimte</t>
  </si>
  <si>
    <t>Staal</t>
  </si>
  <si>
    <t>Buurterstraat 37</t>
  </si>
  <si>
    <t>Hoornse Jaagweg 2</t>
  </si>
  <si>
    <t>Instructie vergaderruimte</t>
  </si>
  <si>
    <t>Zuiderweg 181</t>
  </si>
  <si>
    <t>Stallingsruimte (garage)</t>
  </si>
  <si>
    <t>WC</t>
  </si>
  <si>
    <t>B0</t>
  </si>
  <si>
    <t>Klaas Hogetoornlaan 5</t>
  </si>
  <si>
    <t>Garage</t>
  </si>
  <si>
    <t>Starnmeerdijk 22</t>
  </si>
  <si>
    <t>Instructie ruimte/keuken</t>
  </si>
  <si>
    <t>Kwadijk</t>
  </si>
  <si>
    <t>Toiletten</t>
  </si>
  <si>
    <t>Douches</t>
  </si>
  <si>
    <t>Techniek ruimte</t>
  </si>
  <si>
    <t>Toren</t>
  </si>
  <si>
    <t>Bijeenkomstruimte</t>
  </si>
  <si>
    <t>Nieuwehaven 68</t>
  </si>
  <si>
    <t>Kleedruimte/entree</t>
  </si>
  <si>
    <t>Opbergkast</t>
  </si>
  <si>
    <t>1.01</t>
  </si>
  <si>
    <t>1.02</t>
  </si>
  <si>
    <t>opslag ruimte</t>
  </si>
  <si>
    <t>1.03</t>
  </si>
  <si>
    <t>douche ruimte</t>
  </si>
  <si>
    <t>1.04</t>
  </si>
  <si>
    <t>techniek ruimte</t>
  </si>
  <si>
    <t>1.05</t>
  </si>
  <si>
    <t>Geuzenpad 3-5</t>
  </si>
  <si>
    <t>Entreehal</t>
  </si>
  <si>
    <t>Schoonloopmat</t>
  </si>
  <si>
    <t>CV</t>
  </si>
  <si>
    <t>Voorportaal toilet</t>
  </si>
  <si>
    <t>Personeels toilet</t>
  </si>
  <si>
    <t>Boxenruimte</t>
  </si>
  <si>
    <t>Spreekkamer 6</t>
  </si>
  <si>
    <t>Spreekkamer 7 ARTS</t>
  </si>
  <si>
    <t>0.12</t>
  </si>
  <si>
    <t>Spreekkamer 8 JV</t>
  </si>
  <si>
    <t>0.14</t>
  </si>
  <si>
    <t>0.15</t>
  </si>
  <si>
    <t>Spreekkamer 2</t>
  </si>
  <si>
    <t>0.16</t>
  </si>
  <si>
    <t>Kantoorruimte</t>
  </si>
  <si>
    <t>0.17</t>
  </si>
  <si>
    <t>George Gershwinstraat 207</t>
  </si>
  <si>
    <t>BA012</t>
  </si>
  <si>
    <t>Berging/kinderwagenstalling</t>
  </si>
  <si>
    <t>BA013</t>
  </si>
  <si>
    <t>Voorruimte Toilet</t>
  </si>
  <si>
    <t>BA013.a</t>
  </si>
  <si>
    <t>BA013.b</t>
  </si>
  <si>
    <t>Personeelstoilet</t>
  </si>
  <si>
    <t>BA014</t>
  </si>
  <si>
    <t>Spreekkamer Arts</t>
  </si>
  <si>
    <t>BA015</t>
  </si>
  <si>
    <t>Spreekkamer JV</t>
  </si>
  <si>
    <t>BA016</t>
  </si>
  <si>
    <t>BA017</t>
  </si>
  <si>
    <t>Vaccinkoelkast</t>
  </si>
  <si>
    <t>BA019</t>
  </si>
  <si>
    <t>BA020</t>
  </si>
  <si>
    <t>Pantry/Printerruimte</t>
  </si>
  <si>
    <t>BA021</t>
  </si>
  <si>
    <t>Kantoor - 4p</t>
  </si>
  <si>
    <t>BA022</t>
  </si>
  <si>
    <t>Kantoor - 2p</t>
  </si>
  <si>
    <t>BD006</t>
  </si>
  <si>
    <t>Ontvangstruimte</t>
  </si>
  <si>
    <t>BD007</t>
  </si>
  <si>
    <t>Albert Schweiterstraat 2 (B-C)</t>
  </si>
  <si>
    <t>Spreekkamer 5</t>
  </si>
  <si>
    <t>Spreekkamer 4</t>
  </si>
  <si>
    <t>Spreekkamer 3</t>
  </si>
  <si>
    <t>Vaccinatieruimte</t>
  </si>
  <si>
    <t>Spreekkamer 1</t>
  </si>
  <si>
    <t>Balieruimte</t>
  </si>
  <si>
    <t>Toilet Miva</t>
  </si>
  <si>
    <t>0.18</t>
  </si>
  <si>
    <t>0.19</t>
  </si>
  <si>
    <t>0.20</t>
  </si>
  <si>
    <t>0.21</t>
  </si>
  <si>
    <t>Kantoor 7</t>
  </si>
  <si>
    <t>0.22</t>
  </si>
  <si>
    <t>Kantoor 8</t>
  </si>
  <si>
    <t>0.23</t>
  </si>
  <si>
    <t>Kantoor 9</t>
  </si>
  <si>
    <t>0.24</t>
  </si>
  <si>
    <t>Kantoor 10</t>
  </si>
  <si>
    <t>0.25</t>
  </si>
  <si>
    <t>Vergaderruimte/flexkantoor 11</t>
  </si>
  <si>
    <t>0.26</t>
  </si>
  <si>
    <t>0.B0</t>
  </si>
  <si>
    <t>Buitenentree (overdekt)</t>
  </si>
  <si>
    <t>Dorpsstraat 127</t>
  </si>
  <si>
    <t>0.00</t>
  </si>
  <si>
    <t>Centrale hal</t>
  </si>
  <si>
    <t>Boxenkamer</t>
  </si>
  <si>
    <t>Toilet CJ</t>
  </si>
  <si>
    <t>Voorruimte toilet</t>
  </si>
  <si>
    <t>Toilet links</t>
  </si>
  <si>
    <t>Toilet rechts</t>
  </si>
  <si>
    <t>Miva toilet</t>
  </si>
  <si>
    <t>Kantoor SMD</t>
  </si>
  <si>
    <t>Kantoor CJ</t>
  </si>
  <si>
    <t>Printerruimte</t>
  </si>
  <si>
    <t>Vergaderruimte algemeen</t>
  </si>
  <si>
    <t>Vergaderruimte gemeente</t>
  </si>
  <si>
    <t>Kantoor gemeente</t>
  </si>
  <si>
    <t>Historisch genootschap Wormer</t>
  </si>
  <si>
    <t>Beschuitstoren</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</si>
  <si>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</si>
  <si>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</si>
  <si>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</si>
  <si>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</si>
  <si>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</si>
  <si>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</si>
  <si>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</si>
  <si>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</si>
  <si>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</si>
  <si>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</si>
  <si>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</si>
  <si>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</si>
  <si>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</si>
  <si>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</si>
  <si>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</si>
  <si>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</si>
  <si>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</si>
  <si>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</si>
  <si>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</si>
  <si>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</si>
  <si>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</si>
  <si>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</si>
  <si>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</si>
  <si>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</si>
  <si>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</si>
  <si>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</si>
  <si>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</si>
  <si>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</si>
  <si>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</si>
  <si>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</si>
  <si>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</si>
  <si>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</si>
  <si>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</si>
  <si>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</si>
  <si>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</si>
  <si>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</si>
  <si>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Uurlonen 1 januari 2027</t>
  </si>
  <si>
    <t xml:space="preserve"> </t>
  </si>
  <si>
    <t>Basisuurloon</t>
  </si>
  <si>
    <t>17 jaar en jonger</t>
  </si>
  <si>
    <t>Specialistentoeslag</t>
  </si>
  <si>
    <t>Projectgebonden!</t>
  </si>
  <si>
    <t>18 jaar</t>
  </si>
  <si>
    <t>Gevarentoeslag  (indien van toepassing)</t>
  </si>
  <si>
    <t>19 jaar</t>
  </si>
  <si>
    <t>Bruto uurloon</t>
  </si>
  <si>
    <t>Vakvolwassen 0 dienstjaren</t>
  </si>
  <si>
    <t>Vakvolwassen 1 dienstjaar</t>
  </si>
  <si>
    <t xml:space="preserve">Vakantietoeslag </t>
  </si>
  <si>
    <t>Vakvolwassen 2 dienstjaren</t>
  </si>
  <si>
    <t xml:space="preserve">Structurele eindejaarsuitkering </t>
  </si>
  <si>
    <t>Vakvolwassen 3 dienstjaren</t>
  </si>
  <si>
    <t>Bruto uurloon inclusief toeslagen</t>
  </si>
  <si>
    <t>Vakvolwassen 4 dienstjaren</t>
  </si>
  <si>
    <t>SV-loon grondslag voor berekening sociale verzekeringen</t>
  </si>
  <si>
    <t>Percentage per loongroep voor gemiddeld tarief</t>
  </si>
  <si>
    <t>Premies Sociale Verzekeringen</t>
  </si>
  <si>
    <t>[zie premies en opslagen]</t>
  </si>
  <si>
    <t>Subtotaal loonkosten per uur inclusief sociale verzekeringen</t>
  </si>
  <si>
    <t>Opslag niet werkbare dagen</t>
  </si>
  <si>
    <t>Totaal loonkosten per uur</t>
  </si>
  <si>
    <t>Materiaal/- en middelen</t>
  </si>
  <si>
    <t>Werkkleding en uitrusting</t>
  </si>
  <si>
    <t>Machinekosten</t>
  </si>
  <si>
    <t>Totaal per loongroepen</t>
  </si>
  <si>
    <t>Totaal directe kosten</t>
  </si>
  <si>
    <t>Opbouw gemiddeld tarief</t>
  </si>
  <si>
    <t>Indirect toezicht</t>
  </si>
  <si>
    <t>Managementkosten</t>
  </si>
  <si>
    <t>P.Z. kosten</t>
  </si>
  <si>
    <t>Opleiding</t>
  </si>
  <si>
    <t>Administratiekosten</t>
  </si>
  <si>
    <t>Huisvestingskosten</t>
  </si>
  <si>
    <t>Reiskosten/autokosten</t>
  </si>
  <si>
    <t>Kosten verzuimbegeleiding</t>
  </si>
  <si>
    <t>Totaal indirecte kosten</t>
  </si>
  <si>
    <t>Risico en winst</t>
  </si>
  <si>
    <t>Tarief componenten samenvatting</t>
  </si>
  <si>
    <t>Totaal eindtarief normale werktijden [06.00-21.30 uur]</t>
  </si>
  <si>
    <t>Totaal eindtarief  [incl. 30% toeslag]</t>
  </si>
  <si>
    <t>Totaal eindtarief weekenden [incl. 50% toeslag]</t>
  </si>
  <si>
    <t>Totaal eindtarief feestdagen [incl. 150% toeslag]</t>
  </si>
  <si>
    <t>Tariefopbouw toezicht</t>
  </si>
  <si>
    <t>Gemiddeld tarief  ma t/m vr</t>
  </si>
  <si>
    <t>Tariefsoort</t>
  </si>
  <si>
    <t>Tarief</t>
  </si>
  <si>
    <t>Maandag - Vrijdag</t>
  </si>
  <si>
    <t>Zaterdag - zondag (incl. 50% toeslag conform cao)</t>
  </si>
  <si>
    <t>Feestdagen (incl. 150% toeslag conform cao)</t>
  </si>
  <si>
    <t>…......................................................</t>
  </si>
  <si>
    <t>Omschrijving werkzaamheden</t>
  </si>
  <si>
    <t>Aantal</t>
  </si>
  <si>
    <t>frequentie per jaar</t>
  </si>
  <si>
    <t>uren per beurt</t>
  </si>
  <si>
    <t>uren per jaar</t>
  </si>
  <si>
    <t>uurtarief</t>
  </si>
  <si>
    <t>kosten per jaar</t>
  </si>
  <si>
    <t>Koelkasten</t>
  </si>
  <si>
    <t>Vloerenonderhoud  (inclusief uit-/inruimen van het meubilair)</t>
  </si>
  <si>
    <t>Prijs p/m²  excl. btw</t>
  </si>
  <si>
    <t>Activiteit</t>
  </si>
  <si>
    <t>Toelichting</t>
  </si>
  <si>
    <t>0-100m²</t>
  </si>
  <si>
    <t>101-500m²</t>
  </si>
  <si>
    <t>501-1000m²</t>
  </si>
  <si>
    <t>&gt; 1000m²</t>
  </si>
  <si>
    <t>Lino-/marmoleum top-coaten</t>
  </si>
  <si>
    <t>2 lagen</t>
  </si>
  <si>
    <t>Lino-/marmoleum re-coaten</t>
  </si>
  <si>
    <t>Lino-/marmoleum sprayen</t>
  </si>
  <si>
    <t>geheel</t>
  </si>
  <si>
    <t>Steen/PVC schrobben</t>
  </si>
  <si>
    <t>Tapijt sproeiextraheren</t>
  </si>
  <si>
    <t>Reinigen raambekleding</t>
  </si>
  <si>
    <t>Soort</t>
  </si>
  <si>
    <t>Prijs p/m² onder 100m² excl. btw</t>
  </si>
  <si>
    <t>Prijs p/m² boven 100m² excl. btw</t>
  </si>
  <si>
    <t>Vitrage</t>
  </si>
  <si>
    <t>Methode en eindresultaat omschrijven.</t>
  </si>
  <si>
    <t>Overgordijnen</t>
  </si>
  <si>
    <t>Verticale lamellen stof</t>
  </si>
  <si>
    <t>Verticale lamellen metaal/kunststof</t>
  </si>
  <si>
    <t>Horizontale lamellen</t>
  </si>
  <si>
    <t>Reinigen gevelbeplating</t>
  </si>
  <si>
    <t>Prijs p/m² onder 50m² excl. btw</t>
  </si>
  <si>
    <t>Prijs p/m² boven 50m² excl. btw</t>
  </si>
  <si>
    <t>Trepa</t>
  </si>
  <si>
    <t>Kunststof</t>
  </si>
  <si>
    <t>Metaal gemoffeld</t>
  </si>
  <si>
    <t>Hout geschilderd</t>
  </si>
  <si>
    <t>Reinigen en waxen overheaddeuren</t>
  </si>
  <si>
    <t>Eenheid</t>
  </si>
  <si>
    <t>Prijs excl. byw</t>
  </si>
  <si>
    <t>Reinigen overheaddeur</t>
  </si>
  <si>
    <t>per overheaddeur per behandeling</t>
  </si>
  <si>
    <t>Reinigen en waxen overheaddeur</t>
  </si>
  <si>
    <t>Regietarieven</t>
  </si>
  <si>
    <t>Prijs p/uur excl. btw</t>
  </si>
  <si>
    <t>Schoonmaakonderhoud</t>
  </si>
  <si>
    <t>Glazenwasserswerkzaamheden</t>
  </si>
  <si>
    <t>Opmerking:</t>
  </si>
  <si>
    <t>Alle prijzen inclusief materialen en middelen, voorrijkosten en overige bijkomende kosten.</t>
  </si>
  <si>
    <t>Mits anders aangegeven is de uitvoering op reguliere werktijden: maandag t/m vrijdag [06.00 en 21.30 uur]</t>
  </si>
  <si>
    <t>Glassoort</t>
  </si>
  <si>
    <t>M² prijs</t>
  </si>
  <si>
    <t>Buitenzijde</t>
  </si>
  <si>
    <t>Binnenzijde</t>
  </si>
  <si>
    <t>Separatieglas dubbelzijdig</t>
  </si>
  <si>
    <t>Glas overig</t>
  </si>
  <si>
    <t>Beplating</t>
  </si>
  <si>
    <t>Overheaddeuren</t>
  </si>
  <si>
    <t>Raamkozijnen</t>
  </si>
  <si>
    <t>…………………………………</t>
  </si>
  <si>
    <t>Aanvullende omschrijving</t>
  </si>
  <si>
    <t>Aantal m2</t>
  </si>
  <si>
    <r>
      <t>Kosten per m</t>
    </r>
    <r>
      <rPr>
        <b/>
        <vertAlign val="superscript"/>
        <sz val="12"/>
        <color theme="0"/>
        <rFont val="Tahoma"/>
        <family val="2"/>
      </rPr>
      <t>2</t>
    </r>
  </si>
  <si>
    <t>Kosten per beurt</t>
  </si>
  <si>
    <t>Frequentie per jaar</t>
  </si>
  <si>
    <t>Totaalkosten per jaar</t>
  </si>
  <si>
    <t>3</t>
  </si>
  <si>
    <t>2</t>
  </si>
  <si>
    <t>Liftglas</t>
  </si>
  <si>
    <t>Bereikbaarheidsvoorziening</t>
  </si>
  <si>
    <t>Hoogwerker + gevelbak</t>
  </si>
  <si>
    <t>Broek in Waterland - Eilandweg  (VRZW)</t>
  </si>
  <si>
    <t>Edam-Volendam - Kwadijk  (VRZW)</t>
  </si>
  <si>
    <t>1</t>
  </si>
  <si>
    <t>Handeling</t>
  </si>
  <si>
    <t>M² prijs (incl uit- en inruimen)</t>
  </si>
  <si>
    <t>Sprayen</t>
  </si>
  <si>
    <t>Top-coaten</t>
  </si>
  <si>
    <t>Schrobben</t>
  </si>
  <si>
    <t>Tapijtreiniging (sproei-extr.)</t>
  </si>
  <si>
    <t>Tapijtreiniging (bonnet)</t>
  </si>
  <si>
    <t>Vloerafwerking</t>
  </si>
  <si>
    <r>
      <t>Kosten per m</t>
    </r>
    <r>
      <rPr>
        <b/>
        <vertAlign val="superscript"/>
        <sz val="10"/>
        <color theme="0"/>
        <rFont val="Tahoma"/>
        <family val="2"/>
      </rPr>
      <t>2</t>
    </r>
  </si>
  <si>
    <t>Artikel</t>
  </si>
  <si>
    <t>Prijs per week</t>
  </si>
  <si>
    <t>Specificatie artikel met maten</t>
  </si>
  <si>
    <t>Zeepdispenser</t>
  </si>
  <si>
    <t>Papierhouder</t>
  </si>
  <si>
    <t>Afvalbak</t>
  </si>
  <si>
    <t>Toiletrolhouder</t>
  </si>
  <si>
    <t>Hygiëne container</t>
  </si>
  <si>
    <t>Torkrol</t>
  </si>
  <si>
    <t>Ruimtenummer</t>
  </si>
  <si>
    <t>Ruimtesoort</t>
  </si>
  <si>
    <t>Aantal zeep dispensers</t>
  </si>
  <si>
    <t>Aantal papier houder</t>
  </si>
  <si>
    <t>Aantal afval bakken</t>
  </si>
  <si>
    <t>Aantal toiletrol houders</t>
  </si>
  <si>
    <t>Aantal hygiëne container</t>
  </si>
  <si>
    <t>Aantal torkrollen</t>
  </si>
  <si>
    <t>prijs per jaar zeep dispensers</t>
  </si>
  <si>
    <t>prijs per jaar papier houder</t>
  </si>
  <si>
    <t>prijs per jaar afval bakken</t>
  </si>
  <si>
    <t>prijs per jaar toiletrol houders</t>
  </si>
  <si>
    <t>prijs per jaar hygiëne container</t>
  </si>
  <si>
    <t>prijs per jaar torkrollen</t>
  </si>
  <si>
    <t>Totaal per jaar</t>
  </si>
  <si>
    <t>K-10 + K-11</t>
  </si>
  <si>
    <t>K-56</t>
  </si>
  <si>
    <t>Prijscomponent</t>
  </si>
  <si>
    <t>Fictieve jaarhoeveelheid</t>
  </si>
  <si>
    <t>max tarief ex btw</t>
  </si>
  <si>
    <t>inschrijftarief</t>
  </si>
  <si>
    <t>Totaal ex btw</t>
  </si>
  <si>
    <t>Specialistische reiniging uitvoerend medewerker</t>
  </si>
  <si>
    <t>Uur</t>
  </si>
  <si>
    <t>Voorman/coördinator specialistische reiniging</t>
  </si>
  <si>
    <t>Snoeien/begaanbaar maken voordeur/tuin ten behoeve van veilige toegang tot de woning</t>
  </si>
  <si>
    <t>Aanrijkosten/voorrijkosten</t>
  </si>
  <si>
    <t>Per opdracht</t>
  </si>
  <si>
    <t>Materialen en middelen incl reguliere afvalzakken</t>
  </si>
  <si>
    <t>Persoonlijke beschermingsmiddelen</t>
  </si>
  <si>
    <t>Extra zware afval/puinzakken</t>
  </si>
  <si>
    <t>stuk</t>
  </si>
  <si>
    <t>Afgesloten container 9 m³ inclusief plaatsing/vervoer</t>
  </si>
  <si>
    <t>container</t>
  </si>
  <si>
    <t>Afstorten/verwerking container 9 m³</t>
  </si>
  <si>
    <t xml:space="preserve">Afgesloten container 12 m³ inclusief plaatsing/vervoer </t>
  </si>
  <si>
    <t xml:space="preserve">Afstorten/verwerking container 12 m³ </t>
  </si>
  <si>
    <t xml:space="preserve">Afgesloten container 20 m³ inclusief plaatsing/vervoer </t>
  </si>
  <si>
    <t>Afstorten/verwerking container 20 m³</t>
  </si>
  <si>
    <t>Desinfectie na specialistische reiniging</t>
  </si>
  <si>
    <t>uur</t>
  </si>
  <si>
    <t>Desinfectiemiddel / verbruiksmateriaal</t>
  </si>
  <si>
    <t>inbegrepen</t>
  </si>
  <si>
    <t>Bijzondere desinfectiemiddelen alleen na akkoord</t>
  </si>
  <si>
    <t>stelpost</t>
  </si>
  <si>
    <t>Afvaltoeslag matras 2 persoons vervuild</t>
  </si>
  <si>
    <t>Per stuk</t>
  </si>
  <si>
    <t>netto aantoonbare kosten + max. 10% opslag</t>
  </si>
  <si>
    <t>Afvaltoeslag matras 1 persoons vervuild</t>
  </si>
  <si>
    <t>per stuk</t>
  </si>
  <si>
    <t>Afvaltoeslag witgoed</t>
  </si>
  <si>
    <t>(uitgaande van 20 opdrachten per jaar)</t>
  </si>
  <si>
    <t xml:space="preserve">Reguliere afvalzakken, schoonmaakmiddelen en klein materiaal worden geacht te zijn inbegrepen in het uurtarief dan wel in de post materialen en middelen. Extra zware afval-/puinzakken zijn uitsluitend afzonderlijk declarabel indien deze vooraf door GGDZW zijn goedgekeurd en worden afgerekend tegen het overeengekomen tarief met een maximum van € 2,00 per stuk. Bijzondere afvalzakken of verpakkingsmaterialen die aantoonbaar noodzakelijk zijn voor specifieke afvalstromen worden uitsluitend vergoed tegen aantoonbare netto inkoopkosten vermeerderd met maximaal 10% opslag, na voorafgaande schriftelijke toestemming van GGDZW.                                                                                                                                                                                                                                                                                                                                                                                                                                                                                        </t>
  </si>
  <si>
    <t>Desinfectie na specialistische reiniging wordt afgerekend op basis van het overeengekomen uurtarief. Reguliere desinfectiemiddelen en verbruiksmaterialen worden geacht te zijn inbegrepen in het uurtarief dan wel in de post materialen en middelen. Bijzondere desinfectiemiddelen of specialistische behandelingen zijn uitsluitend declarabel na voorafgaande schriftelijke toestemming van GGDZW en tegen aantoonbare netto kosten vermeerderd met maximaal 10% opslag.</t>
  </si>
  <si>
    <t>Voor de posten afvaltoeslag matras 1-persoons, afvaltoeslag matras 2-persoons, afvaltoeslag witgoed en vergelijkbare bijzondere afvalstromen hoeft inschrijver geen tarief in te vullen. Deze posten worden uitsluitend vergoed tegen aantoonbare netto kosten, vermeerderd met een opslagpercentage van maximaal 10%, en alleen na voorafgaande schriftelijke toestemming van GGDZW.
Handling, intern transport en arbeid worden geacht te zijn inbegrepen in de overeengekomen uurtarieven en container-/transporttarieven. Afvaltoeslagen voor matrassen, witgoed of vergelijkbare bijzondere afvalstromen zijn uitsluitend declarabel indien deze kosten niet reeds zijn inbegrepen in de container-, transport-, verwerkings- of uurtarieven.
Op verzoek verstrekt Opdrachtnemer bewijsstukken waaruit de werkelijke kosten blijken. Deze posten maken geen onderdeel uit van het fictieve totaalbedrag.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</si>
</sst>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s>
  <fonts count="95">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8"/>
      <name val="MS Sans Serif"/>
    </font>
    <font>
      <b/>
      <sz val="10"/>
      <name val="Tahoma"/>
      <family val="2"/>
    </font>
    <font>
      <sz val="10"/>
      <color indexed="10"/>
      <name val="Tahoma"/>
      <family val="2"/>
    </font>
    <font>
      <sz val="10"/>
      <name val="Tahoma"/>
      <family val="2"/>
    </font>
    <font>
      <b/>
      <sz val="12"/>
      <name val="Tahoma"/>
      <family val="2"/>
    </font>
    <font>
      <sz val="12"/>
      <name val="Tahoma"/>
      <family val="2"/>
    </font>
    <font>
      <b/>
      <sz val="12"/>
      <color indexed="18"/>
      <name val="Tahoma"/>
      <family val="2"/>
    </font>
    <font>
      <sz val="12"/>
      <color indexed="18"/>
      <name val="Tahoma"/>
      <family val="2"/>
    </font>
    <font>
      <b/>
      <sz val="12"/>
      <color theme="0"/>
      <name val="Tahoma"/>
      <family val="2"/>
    </font>
    <font>
      <b/>
      <sz val="10"/>
      <color theme="0"/>
      <name val="Tahoma"/>
      <family val="2"/>
    </font>
    <font>
      <b/>
      <sz val="10"/>
      <color indexed="20"/>
      <name val="Tahoma"/>
      <family val="2"/>
    </font>
    <font>
      <b/>
      <sz val="10"/>
      <color rgb="FFFF0000"/>
      <name val="Tahoma"/>
      <family val="2"/>
    </font>
    <font>
      <sz val="12"/>
      <color indexed="10"/>
      <name val="Tahoma"/>
      <family val="2"/>
    </font>
    <font>
      <b/>
      <sz val="12"/>
      <color indexed="20"/>
      <name val="Tahoma"/>
      <family val="2"/>
    </font>
    <font>
      <sz val="12"/>
      <color indexed="8"/>
      <name val="Tahoma"/>
      <family val="2"/>
    </font>
    <font>
      <b/>
      <sz val="12"/>
      <color rgb="FFFF0000"/>
      <name val="Tahoma"/>
      <family val="2"/>
    </font>
    <font>
      <sz val="12"/>
      <color indexed="23"/>
      <name val="Tahoma"/>
      <family val="2"/>
    </font>
    <font>
      <b/>
      <sz val="12"/>
      <color indexed="10"/>
      <name val="Tahoma"/>
      <family val="2"/>
    </font>
    <font>
      <i/>
      <sz val="12"/>
      <color indexed="10"/>
      <name val="Tahoma"/>
      <family val="2"/>
    </font>
    <font>
      <sz val="12"/>
      <color rgb="FF0AAAFF"/>
      <name val="Tahoma"/>
      <family val="2"/>
    </font>
    <font>
      <sz val="12"/>
      <color theme="0" tint="-0.499984740745262"/>
      <name val="Tahoma"/>
      <family val="2"/>
    </font>
    <font>
      <b/>
      <u/>
      <sz val="12"/>
      <name val="Tahoma"/>
      <family val="2"/>
    </font>
    <font>
      <u/>
      <sz val="12"/>
      <name val="Tahoma"/>
      <family val="2"/>
    </font>
    <font>
      <b/>
      <sz val="12"/>
      <color theme="1"/>
      <name val="Tahoma"/>
      <family val="2"/>
    </font>
    <font>
      <sz val="12"/>
      <color rgb="FFFF0000"/>
      <name val="Tahoma"/>
      <family val="2"/>
    </font>
    <font>
      <sz val="12"/>
      <color theme="1"/>
      <name val="Tahoma"/>
      <family val="2"/>
    </font>
    <font>
      <b/>
      <sz val="12"/>
      <color rgb="FF0AAAFF"/>
      <name val="Tahoma"/>
      <family val="2"/>
    </font>
    <font>
      <sz val="12"/>
      <color theme="0"/>
      <name val="Tahoma"/>
      <family val="2"/>
    </font>
    <font>
      <b/>
      <sz val="12"/>
      <color indexed="8"/>
      <name val="Tahoma"/>
      <family val="2"/>
    </font>
    <font>
      <b/>
      <vertAlign val="superscript"/>
      <sz val="10"/>
      <color theme="0"/>
      <name val="Tahoma"/>
      <family val="2"/>
    </font>
    <font>
      <b/>
      <vertAlign val="superscript"/>
      <sz val="12"/>
      <color theme="0"/>
      <name val="Tahoma"/>
      <family val="2"/>
    </font>
  </fonts>
  <fills count="6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0AAAFF"/>
        <bgColor theme="6"/>
      </patternFill>
    </fill>
    <fill>
      <patternFill patternType="solid">
        <fgColor rgb="FF00B0F0"/>
        <bgColor indexed="64"/>
      </patternFill>
    </fill>
    <fill>
      <patternFill patternType="solid">
        <fgColor theme="1"/>
        <bgColor indexed="64"/>
      </patternFill>
    </fill>
    <fill>
      <patternFill patternType="solid">
        <fgColor rgb="FFC4BD97"/>
        <bgColor rgb="FF000000"/>
      </patternFill>
    </fill>
    <fill>
      <patternFill patternType="solid">
        <fgColor theme="2"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52885">
    <xf numFmtId="0" fontId="0" fillId="0" borderId="0"/>
    <xf numFmtId="164"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0" applyNumberFormat="0" applyAlignment="0" applyProtection="0"/>
    <xf numFmtId="0" fontId="22" fillId="7" borderId="11" applyNumberFormat="0" applyAlignment="0" applyProtection="0"/>
    <xf numFmtId="0" fontId="23" fillId="7" borderId="10" applyNumberFormat="0" applyAlignment="0" applyProtection="0"/>
    <xf numFmtId="0" fontId="24" fillId="0" borderId="12" applyNumberFormat="0" applyFill="0" applyAlignment="0" applyProtection="0"/>
    <xf numFmtId="0" fontId="25" fillId="8" borderId="13"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4" applyNumberFormat="0" applyFont="0" applyAlignment="0" applyProtection="0"/>
    <xf numFmtId="0" fontId="7" fillId="0" borderId="0"/>
    <xf numFmtId="0" fontId="30" fillId="0" borderId="0"/>
    <xf numFmtId="0" fontId="30" fillId="0" borderId="0"/>
    <xf numFmtId="0" fontId="3" fillId="0" borderId="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16" applyNumberFormat="0" applyAlignment="0" applyProtection="0"/>
    <xf numFmtId="0" fontId="7" fillId="0" borderId="0"/>
    <xf numFmtId="0" fontId="40" fillId="55" borderId="16" applyNumberFormat="0" applyAlignment="0" applyProtection="0"/>
    <xf numFmtId="0" fontId="41" fillId="56" borderId="17" applyNumberFormat="0" applyAlignment="0" applyProtection="0"/>
    <xf numFmtId="0" fontId="41" fillId="56"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19"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7" fillId="0" borderId="0" applyNumberFormat="0" applyFill="0" applyBorder="0" applyAlignment="0" applyProtection="0"/>
    <xf numFmtId="0" fontId="48" fillId="57" borderId="16" applyNumberFormat="0" applyAlignment="0" applyProtection="0"/>
    <xf numFmtId="0" fontId="35" fillId="58" borderId="1"/>
    <xf numFmtId="0" fontId="49" fillId="0" borderId="22" applyNumberFormat="0" applyFill="0" applyAlignment="0" applyProtection="0"/>
    <xf numFmtId="0" fontId="50" fillId="0" borderId="23" applyNumberFormat="0" applyFill="0" applyAlignment="0" applyProtection="0"/>
    <xf numFmtId="0" fontId="51" fillId="0" borderId="24"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25"/>
    <xf numFmtId="0" fontId="54" fillId="0" borderId="26" applyNumberFormat="0" applyFill="0" applyAlignment="0" applyProtection="0"/>
    <xf numFmtId="189"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27" applyNumberFormat="0" applyFont="0" applyAlignment="0" applyProtection="0"/>
    <xf numFmtId="0" fontId="34" fillId="59" borderId="27" applyNumberFormat="0" applyFont="0" applyAlignment="0" applyProtection="0"/>
    <xf numFmtId="0" fontId="56" fillId="37" borderId="0" applyNumberFormat="0" applyBorder="0" applyAlignment="0" applyProtection="0"/>
    <xf numFmtId="0" fontId="57" fillId="55" borderId="28" applyNumberFormat="0" applyAlignment="0" applyProtection="0"/>
    <xf numFmtId="0" fontId="53" fillId="60" borderId="29"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0" applyNumberFormat="0" applyFill="0" applyAlignment="0" applyProtection="0"/>
    <xf numFmtId="0" fontId="60" fillId="0" borderId="31" applyNumberFormat="0" applyFill="0" applyAlignment="0" applyProtection="0"/>
    <xf numFmtId="0" fontId="57" fillId="54" borderId="28" applyNumberFormat="0" applyAlignment="0" applyProtection="0"/>
    <xf numFmtId="190" fontId="3" fillId="0" borderId="0"/>
    <xf numFmtId="191"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2"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3" fontId="35" fillId="0" borderId="0"/>
    <xf numFmtId="193"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25"/>
    <xf numFmtId="194"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5" fontId="7" fillId="0" borderId="0" applyFont="0" applyFill="0" applyBorder="0" applyAlignment="0" applyProtection="0"/>
  </cellStyleXfs>
  <cellXfs count="591">
    <xf numFmtId="0" fontId="0" fillId="0" borderId="0" xfId="0"/>
    <xf numFmtId="0" fontId="67" fillId="0" borderId="0" xfId="0" applyFont="1"/>
    <xf numFmtId="2" fontId="68" fillId="0" borderId="0" xfId="0" applyNumberFormat="1" applyFont="1"/>
    <xf numFmtId="2" fontId="69" fillId="0" borderId="0" xfId="0" applyNumberFormat="1" applyFont="1"/>
    <xf numFmtId="1" fontId="69" fillId="0" borderId="0" xfId="0" applyNumberFormat="1" applyFont="1" applyAlignment="1">
      <alignment horizontal="left"/>
    </xf>
    <xf numFmtId="14" fontId="69" fillId="0" borderId="0" xfId="0" applyNumberFormat="1" applyFont="1" applyAlignment="1">
      <alignment horizontal="left"/>
    </xf>
    <xf numFmtId="2" fontId="70" fillId="0" borderId="0" xfId="0" applyNumberFormat="1" applyFont="1"/>
    <xf numFmtId="1" fontId="71" fillId="0" borderId="0" xfId="0" applyNumberFormat="1" applyFont="1" applyAlignment="1">
      <alignment horizontal="left"/>
    </xf>
    <xf numFmtId="2" fontId="72" fillId="61" borderId="36" xfId="13" applyNumberFormat="1" applyFont="1" applyFill="1" applyBorder="1" applyAlignment="1" applyProtection="1">
      <alignment horizontal="left" vertical="center" wrapText="1"/>
      <protection hidden="1"/>
    </xf>
    <xf numFmtId="0" fontId="68" fillId="62" borderId="37" xfId="13" applyFont="1" applyFill="1" applyBorder="1" applyProtection="1">
      <protection hidden="1"/>
    </xf>
    <xf numFmtId="0" fontId="76" fillId="0" borderId="0" xfId="13" applyFont="1" applyProtection="1">
      <protection hidden="1"/>
    </xf>
    <xf numFmtId="0" fontId="69" fillId="0" borderId="0" xfId="13" applyFont="1" applyProtection="1">
      <protection hidden="1"/>
    </xf>
    <xf numFmtId="0" fontId="69" fillId="0" borderId="0" xfId="0" applyFont="1"/>
    <xf numFmtId="0" fontId="77" fillId="0" borderId="0" xfId="13" applyFont="1" applyProtection="1">
      <protection hidden="1"/>
    </xf>
    <xf numFmtId="0" fontId="77" fillId="0" borderId="0" xfId="13" applyFont="1" applyAlignment="1" applyProtection="1">
      <alignment horizontal="center"/>
      <protection hidden="1"/>
    </xf>
    <xf numFmtId="0" fontId="77" fillId="0" borderId="0" xfId="13" applyFont="1" applyAlignment="1" applyProtection="1">
      <alignment horizontal="right"/>
      <protection hidden="1"/>
    </xf>
    <xf numFmtId="169" fontId="77" fillId="0" borderId="0" xfId="3" applyFont="1" applyFill="1" applyBorder="1" applyAlignment="1" applyProtection="1">
      <alignment horizontal="center"/>
      <protection hidden="1"/>
    </xf>
    <xf numFmtId="175" fontId="77" fillId="0" borderId="0" xfId="3" applyNumberFormat="1" applyFont="1" applyFill="1" applyBorder="1" applyAlignment="1" applyProtection="1">
      <alignment horizontal="center"/>
      <protection hidden="1"/>
    </xf>
    <xf numFmtId="0" fontId="68" fillId="0" borderId="0" xfId="13" applyFont="1" applyAlignment="1" applyProtection="1">
      <alignment horizontal="right"/>
      <protection hidden="1"/>
    </xf>
    <xf numFmtId="0" fontId="69" fillId="0" borderId="0" xfId="0" applyFont="1" applyAlignment="1">
      <alignment horizontal="center" vertical="center"/>
    </xf>
    <xf numFmtId="175" fontId="69" fillId="0" borderId="0" xfId="0" applyNumberFormat="1" applyFont="1" applyAlignment="1">
      <alignment horizontal="center" vertical="center"/>
    </xf>
    <xf numFmtId="2" fontId="68" fillId="0" borderId="0" xfId="13" applyNumberFormat="1" applyFont="1" applyAlignment="1" applyProtection="1">
      <alignment horizontal="right"/>
      <protection hidden="1"/>
    </xf>
    <xf numFmtId="2" fontId="70" fillId="0" borderId="0" xfId="13" applyNumberFormat="1" applyFont="1" applyAlignment="1" applyProtection="1">
      <alignment horizontal="center"/>
      <protection hidden="1"/>
    </xf>
    <xf numFmtId="0" fontId="69" fillId="0" borderId="0" xfId="0" applyFont="1" applyAlignment="1">
      <alignment vertical="top" wrapText="1"/>
    </xf>
    <xf numFmtId="0" fontId="69" fillId="0" borderId="0" xfId="0" applyFont="1" applyAlignment="1">
      <alignment horizontal="center" wrapText="1"/>
    </xf>
    <xf numFmtId="2" fontId="70" fillId="0" borderId="0" xfId="13" applyNumberFormat="1" applyFont="1" applyAlignment="1" applyProtection="1">
      <alignment horizontal="right"/>
      <protection hidden="1"/>
    </xf>
    <xf numFmtId="2" fontId="71" fillId="0" borderId="0" xfId="0" applyNumberFormat="1" applyFont="1" applyAlignment="1">
      <alignment horizontal="center" vertical="center"/>
    </xf>
    <xf numFmtId="175" fontId="71" fillId="0" borderId="0" xfId="0" applyNumberFormat="1" applyFont="1" applyAlignment="1">
      <alignment horizontal="center" vertical="center"/>
    </xf>
    <xf numFmtId="2" fontId="72" fillId="61" borderId="38" xfId="13" applyNumberFormat="1" applyFont="1" applyFill="1" applyBorder="1" applyAlignment="1" applyProtection="1">
      <alignment horizontal="center" wrapText="1"/>
      <protection hidden="1"/>
    </xf>
    <xf numFmtId="2" fontId="72" fillId="61" borderId="35" xfId="13" applyNumberFormat="1" applyFont="1" applyFill="1" applyBorder="1" applyAlignment="1" applyProtection="1">
      <alignment horizontal="right" wrapText="1"/>
      <protection hidden="1"/>
    </xf>
    <xf numFmtId="2" fontId="70" fillId="0" borderId="0" xfId="13" applyNumberFormat="1" applyFont="1" applyAlignment="1" applyProtection="1">
      <alignment horizontal="center" wrapText="1"/>
      <protection hidden="1"/>
    </xf>
    <xf numFmtId="2" fontId="69" fillId="0" borderId="36" xfId="13" applyNumberFormat="1" applyFont="1" applyBorder="1" applyProtection="1">
      <protection hidden="1"/>
    </xf>
    <xf numFmtId="2" fontId="70" fillId="0" borderId="38" xfId="3" applyNumberFormat="1" applyFont="1" applyFill="1" applyBorder="1" applyAlignment="1" applyProtection="1">
      <alignment horizontal="center" vertical="center"/>
      <protection hidden="1"/>
    </xf>
    <xf numFmtId="2" fontId="70" fillId="0" borderId="35" xfId="3" applyNumberFormat="1" applyFont="1" applyFill="1" applyBorder="1" applyAlignment="1" applyProtection="1">
      <alignment horizontal="right" vertical="center"/>
      <protection hidden="1"/>
    </xf>
    <xf numFmtId="2" fontId="78" fillId="0" borderId="37" xfId="3" applyNumberFormat="1" applyFont="1" applyFill="1" applyBorder="1" applyAlignment="1" applyProtection="1">
      <protection hidden="1"/>
    </xf>
    <xf numFmtId="175" fontId="71" fillId="0" borderId="40" xfId="0" applyNumberFormat="1" applyFont="1" applyBorder="1" applyAlignment="1">
      <alignment horizontal="center" vertical="center"/>
    </xf>
    <xf numFmtId="1" fontId="68" fillId="0" borderId="37" xfId="13" applyNumberFormat="1" applyFont="1" applyBorder="1" applyAlignment="1" applyProtection="1">
      <alignment horizontal="center"/>
      <protection hidden="1"/>
    </xf>
    <xf numFmtId="2" fontId="79" fillId="0" borderId="38" xfId="3" applyNumberFormat="1" applyFont="1" applyFill="1" applyBorder="1" applyAlignment="1" applyProtection="1">
      <alignment horizontal="left" vertical="center"/>
      <protection hidden="1"/>
    </xf>
    <xf numFmtId="2" fontId="77" fillId="0" borderId="35" xfId="3" applyNumberFormat="1" applyFont="1" applyFill="1" applyBorder="1" applyAlignment="1" applyProtection="1">
      <alignment horizontal="right" vertical="center"/>
      <protection hidden="1"/>
    </xf>
    <xf numFmtId="166" fontId="78" fillId="35" borderId="37" xfId="18" applyFont="1" applyFill="1" applyBorder="1" applyAlignment="1" applyProtection="1">
      <protection locked="0"/>
    </xf>
    <xf numFmtId="175" fontId="71" fillId="0" borderId="5" xfId="0" applyNumberFormat="1" applyFont="1" applyBorder="1" applyAlignment="1">
      <alignment horizontal="center" vertical="center"/>
    </xf>
    <xf numFmtId="167" fontId="69" fillId="2" borderId="37" xfId="8" applyFont="1" applyFill="1" applyBorder="1" applyAlignment="1" applyProtection="1">
      <alignment vertical="center"/>
      <protection hidden="1"/>
    </xf>
    <xf numFmtId="2" fontId="78" fillId="0" borderId="38" xfId="13" applyNumberFormat="1" applyFont="1" applyBorder="1" applyProtection="1">
      <protection hidden="1"/>
    </xf>
    <xf numFmtId="10" fontId="76" fillId="0" borderId="35" xfId="16" applyNumberFormat="1" applyFont="1" applyFill="1" applyBorder="1" applyAlignment="1" applyProtection="1">
      <alignment horizontal="right"/>
      <protection hidden="1"/>
    </xf>
    <xf numFmtId="166" fontId="78" fillId="63" borderId="37" xfId="18" applyFont="1" applyFill="1" applyBorder="1" applyAlignment="1" applyProtection="1">
      <protection locked="0"/>
    </xf>
    <xf numFmtId="0" fontId="69" fillId="0" borderId="36" xfId="13" applyFont="1" applyBorder="1" applyProtection="1">
      <protection hidden="1"/>
    </xf>
    <xf numFmtId="0" fontId="78" fillId="0" borderId="38" xfId="13" applyFont="1" applyBorder="1" applyProtection="1">
      <protection hidden="1"/>
    </xf>
    <xf numFmtId="0" fontId="78" fillId="0" borderId="35" xfId="13" applyFont="1" applyBorder="1" applyAlignment="1" applyProtection="1">
      <alignment horizontal="right"/>
      <protection hidden="1"/>
    </xf>
    <xf numFmtId="0" fontId="68" fillId="0" borderId="36" xfId="13" applyFont="1" applyBorder="1" applyProtection="1">
      <protection hidden="1"/>
    </xf>
    <xf numFmtId="0" fontId="69" fillId="0" borderId="38" xfId="13" applyFont="1" applyBorder="1" applyProtection="1">
      <protection hidden="1"/>
    </xf>
    <xf numFmtId="0" fontId="69" fillId="0" borderId="35" xfId="13" applyFont="1" applyBorder="1" applyAlignment="1" applyProtection="1">
      <alignment horizontal="right"/>
      <protection hidden="1"/>
    </xf>
    <xf numFmtId="2" fontId="68" fillId="0" borderId="0" xfId="13" applyNumberFormat="1" applyFont="1" applyAlignment="1" applyProtection="1">
      <alignment horizontal="center"/>
      <protection hidden="1"/>
    </xf>
    <xf numFmtId="179" fontId="68" fillId="0" borderId="37" xfId="3" applyNumberFormat="1" applyFont="1" applyFill="1" applyBorder="1" applyAlignment="1" applyProtection="1">
      <protection hidden="1"/>
    </xf>
    <xf numFmtId="2" fontId="69" fillId="66" borderId="36" xfId="13" applyNumberFormat="1" applyFont="1" applyFill="1" applyBorder="1" applyProtection="1">
      <protection hidden="1"/>
    </xf>
    <xf numFmtId="167" fontId="69" fillId="66" borderId="37" xfId="8" applyFont="1" applyFill="1" applyBorder="1" applyAlignment="1" applyProtection="1">
      <alignment vertical="center"/>
      <protection hidden="1"/>
    </xf>
    <xf numFmtId="0" fontId="76" fillId="0" borderId="38" xfId="13" applyFont="1" applyBorder="1" applyAlignment="1" applyProtection="1">
      <alignment horizontal="right"/>
      <protection hidden="1"/>
    </xf>
    <xf numFmtId="0" fontId="76" fillId="0" borderId="35" xfId="13" applyFont="1" applyBorder="1" applyAlignment="1" applyProtection="1">
      <alignment horizontal="right"/>
      <protection hidden="1"/>
    </xf>
    <xf numFmtId="169" fontId="78" fillId="0" borderId="37" xfId="3" applyFont="1" applyFill="1" applyBorder="1" applyAlignment="1" applyProtection="1">
      <protection hidden="1"/>
    </xf>
    <xf numFmtId="0" fontId="78" fillId="0" borderId="36" xfId="13" applyFont="1" applyBorder="1" applyProtection="1">
      <protection hidden="1"/>
    </xf>
    <xf numFmtId="10" fontId="76" fillId="0" borderId="38" xfId="13" applyNumberFormat="1" applyFont="1" applyBorder="1" applyAlignment="1" applyProtection="1">
      <alignment horizontal="right"/>
      <protection hidden="1"/>
    </xf>
    <xf numFmtId="166" fontId="78" fillId="0" borderId="37" xfId="18" applyFont="1" applyFill="1" applyBorder="1" applyAlignment="1" applyProtection="1">
      <protection locked="0"/>
    </xf>
    <xf numFmtId="169" fontId="78" fillId="0" borderId="37" xfId="3" applyFont="1" applyFill="1" applyBorder="1" applyAlignment="1" applyProtection="1">
      <protection locked="0"/>
    </xf>
    <xf numFmtId="0" fontId="78" fillId="0" borderId="38" xfId="13" applyFont="1" applyBorder="1" applyAlignment="1" applyProtection="1">
      <alignment horizontal="center"/>
      <protection hidden="1"/>
    </xf>
    <xf numFmtId="175" fontId="80" fillId="0" borderId="37" xfId="16" applyNumberFormat="1" applyFont="1" applyFill="1" applyBorder="1" applyAlignment="1" applyProtection="1">
      <alignment horizontal="center"/>
      <protection hidden="1"/>
    </xf>
    <xf numFmtId="0" fontId="76" fillId="0" borderId="36" xfId="13" applyFont="1" applyBorder="1" applyProtection="1">
      <protection hidden="1"/>
    </xf>
    <xf numFmtId="2" fontId="81" fillId="0" borderId="0" xfId="13" applyNumberFormat="1" applyFont="1" applyAlignment="1" applyProtection="1">
      <alignment horizontal="center"/>
      <protection hidden="1"/>
    </xf>
    <xf numFmtId="166" fontId="82" fillId="2" borderId="37" xfId="18" applyFont="1" applyFill="1" applyBorder="1" applyAlignment="1" applyProtection="1">
      <alignment horizontal="right"/>
      <protection locked="0"/>
    </xf>
    <xf numFmtId="175" fontId="76" fillId="0" borderId="5" xfId="0" applyNumberFormat="1" applyFont="1" applyBorder="1" applyAlignment="1">
      <alignment horizontal="center" vertical="center"/>
    </xf>
    <xf numFmtId="0" fontId="76" fillId="0" borderId="0" xfId="0" applyFont="1"/>
    <xf numFmtId="175" fontId="78" fillId="0" borderId="35" xfId="16" applyNumberFormat="1" applyFont="1" applyFill="1" applyBorder="1" applyAlignment="1" applyProtection="1">
      <alignment horizontal="right"/>
      <protection hidden="1"/>
    </xf>
    <xf numFmtId="0" fontId="83" fillId="0" borderId="38" xfId="13" applyFont="1" applyBorder="1" applyAlignment="1" applyProtection="1">
      <alignment horizontal="center"/>
      <protection hidden="1"/>
    </xf>
    <xf numFmtId="9" fontId="78" fillId="62" borderId="37" xfId="16" applyFont="1" applyFill="1" applyBorder="1" applyAlignment="1" applyProtection="1">
      <alignment horizontal="center"/>
      <protection locked="0" hidden="1"/>
    </xf>
    <xf numFmtId="9" fontId="78" fillId="66" borderId="37" xfId="16" applyFont="1" applyFill="1" applyBorder="1" applyAlignment="1" applyProtection="1">
      <alignment horizontal="center"/>
      <protection hidden="1"/>
    </xf>
    <xf numFmtId="169" fontId="78" fillId="0" borderId="38" xfId="13" applyNumberFormat="1" applyFont="1" applyBorder="1" applyAlignment="1" applyProtection="1">
      <alignment horizontal="center"/>
      <protection hidden="1"/>
    </xf>
    <xf numFmtId="165" fontId="78" fillId="0" borderId="38" xfId="13" applyNumberFormat="1" applyFont="1" applyBorder="1" applyAlignment="1" applyProtection="1">
      <alignment horizontal="center"/>
      <protection hidden="1"/>
    </xf>
    <xf numFmtId="0" fontId="68" fillId="0" borderId="37" xfId="0" applyFont="1" applyBorder="1"/>
    <xf numFmtId="9" fontId="68" fillId="0" borderId="37" xfId="0" applyNumberFormat="1" applyFont="1" applyBorder="1" applyAlignment="1">
      <alignment horizontal="center"/>
    </xf>
    <xf numFmtId="9" fontId="68" fillId="61" borderId="37" xfId="16" applyFont="1" applyFill="1" applyBorder="1" applyAlignment="1">
      <alignment horizontal="center"/>
    </xf>
    <xf numFmtId="167" fontId="78" fillId="0" borderId="35" xfId="8" applyFont="1" applyFill="1" applyBorder="1" applyAlignment="1" applyProtection="1">
      <alignment horizontal="right"/>
      <protection hidden="1"/>
    </xf>
    <xf numFmtId="175" fontId="84" fillId="0" borderId="5" xfId="0" applyNumberFormat="1" applyFont="1" applyBorder="1" applyAlignment="1">
      <alignment horizontal="center" vertical="center"/>
    </xf>
    <xf numFmtId="166" fontId="69" fillId="0" borderId="36" xfId="18" applyFont="1" applyFill="1" applyBorder="1" applyAlignment="1" applyProtection="1">
      <protection hidden="1"/>
    </xf>
    <xf numFmtId="166" fontId="69" fillId="0" borderId="37" xfId="18" applyFont="1" applyFill="1" applyBorder="1" applyAlignment="1" applyProtection="1">
      <protection hidden="1"/>
    </xf>
    <xf numFmtId="10" fontId="78" fillId="0" borderId="35" xfId="16" applyNumberFormat="1" applyFont="1" applyFill="1" applyBorder="1" applyAlignment="1" applyProtection="1">
      <alignment horizontal="right"/>
      <protection hidden="1"/>
    </xf>
    <xf numFmtId="166" fontId="69" fillId="66" borderId="36" xfId="18" applyFont="1" applyFill="1" applyBorder="1" applyAlignment="1" applyProtection="1">
      <protection hidden="1"/>
    </xf>
    <xf numFmtId="166" fontId="69" fillId="66" borderId="37" xfId="18" applyFont="1" applyFill="1" applyBorder="1" applyAlignment="1" applyProtection="1">
      <protection hidden="1"/>
    </xf>
    <xf numFmtId="166" fontId="68" fillId="0" borderId="37" xfId="18" applyFont="1" applyBorder="1"/>
    <xf numFmtId="175" fontId="69" fillId="0" borderId="5" xfId="0" applyNumberFormat="1" applyFont="1" applyBorder="1"/>
    <xf numFmtId="2" fontId="72" fillId="61" borderId="37" xfId="3" applyNumberFormat="1" applyFont="1" applyFill="1" applyBorder="1" applyAlignment="1" applyProtection="1">
      <alignment vertical="center" wrapText="1"/>
      <protection hidden="1"/>
    </xf>
    <xf numFmtId="169" fontId="69" fillId="0" borderId="38" xfId="13" applyNumberFormat="1" applyFont="1" applyBorder="1" applyProtection="1">
      <protection hidden="1"/>
    </xf>
    <xf numFmtId="169" fontId="78" fillId="0" borderId="35" xfId="13" applyNumberFormat="1" applyFont="1" applyBorder="1" applyAlignment="1" applyProtection="1">
      <alignment horizontal="right"/>
      <protection hidden="1"/>
    </xf>
    <xf numFmtId="179" fontId="68" fillId="0" borderId="4" xfId="5" applyNumberFormat="1" applyFont="1" applyFill="1" applyBorder="1" applyAlignment="1" applyProtection="1">
      <protection locked="0"/>
    </xf>
    <xf numFmtId="175" fontId="69" fillId="0" borderId="6" xfId="0" applyNumberFormat="1" applyFont="1" applyBorder="1" applyAlignment="1">
      <alignment horizontal="center" vertical="center"/>
    </xf>
    <xf numFmtId="0" fontId="69" fillId="0" borderId="40" xfId="0" applyFont="1" applyBorder="1" applyAlignment="1">
      <alignment horizontal="right"/>
    </xf>
    <xf numFmtId="0" fontId="69" fillId="0" borderId="0" xfId="0" applyFont="1" applyProtection="1">
      <protection locked="0"/>
    </xf>
    <xf numFmtId="175" fontId="69" fillId="0" borderId="0" xfId="0" applyNumberFormat="1" applyFont="1"/>
    <xf numFmtId="0" fontId="85" fillId="0" borderId="36" xfId="13" applyFont="1" applyBorder="1" applyProtection="1">
      <protection hidden="1"/>
    </xf>
    <xf numFmtId="0" fontId="86" fillId="0" borderId="38" xfId="13" applyFont="1" applyBorder="1" applyProtection="1">
      <protection hidden="1"/>
    </xf>
    <xf numFmtId="0" fontId="86" fillId="0" borderId="35" xfId="13" applyFont="1" applyBorder="1" applyAlignment="1" applyProtection="1">
      <alignment horizontal="right"/>
      <protection hidden="1"/>
    </xf>
    <xf numFmtId="179" fontId="68" fillId="0" borderId="37" xfId="3" applyNumberFormat="1" applyFont="1" applyFill="1" applyBorder="1" applyAlignment="1" applyProtection="1">
      <protection locked="0" hidden="1"/>
    </xf>
    <xf numFmtId="0" fontId="81" fillId="0" borderId="36" xfId="13" applyFont="1" applyBorder="1" applyProtection="1">
      <protection hidden="1"/>
    </xf>
    <xf numFmtId="169" fontId="76" fillId="0" borderId="38" xfId="13" applyNumberFormat="1" applyFont="1" applyBorder="1" applyProtection="1">
      <protection hidden="1"/>
    </xf>
    <xf numFmtId="169" fontId="76" fillId="0" borderId="35" xfId="13" applyNumberFormat="1" applyFont="1" applyBorder="1" applyAlignment="1" applyProtection="1">
      <alignment horizontal="right"/>
      <protection hidden="1"/>
    </xf>
    <xf numFmtId="179" fontId="81" fillId="0" borderId="37" xfId="5" applyNumberFormat="1" applyFont="1" applyFill="1" applyBorder="1" applyAlignment="1" applyProtection="1">
      <protection locked="0"/>
    </xf>
    <xf numFmtId="179" fontId="76" fillId="0" borderId="0" xfId="0" applyNumberFormat="1" applyFont="1"/>
    <xf numFmtId="0" fontId="78" fillId="0" borderId="34" xfId="13" applyFont="1" applyBorder="1" applyProtection="1">
      <protection hidden="1"/>
    </xf>
    <xf numFmtId="10" fontId="76" fillId="0" borderId="2" xfId="13" applyNumberFormat="1" applyFont="1" applyBorder="1" applyAlignment="1" applyProtection="1">
      <alignment horizontal="right"/>
      <protection hidden="1"/>
    </xf>
    <xf numFmtId="175" fontId="78" fillId="0" borderId="6" xfId="16" applyNumberFormat="1" applyFont="1" applyFill="1" applyBorder="1" applyAlignment="1" applyProtection="1">
      <alignment horizontal="right"/>
      <protection hidden="1"/>
    </xf>
    <xf numFmtId="0" fontId="76" fillId="0" borderId="5" xfId="0" applyFont="1" applyBorder="1" applyAlignment="1">
      <alignment horizontal="right"/>
    </xf>
    <xf numFmtId="0" fontId="76" fillId="0" borderId="0" xfId="0" applyFont="1" applyProtection="1">
      <protection locked="0"/>
    </xf>
    <xf numFmtId="0" fontId="76" fillId="0" borderId="0" xfId="0" applyFont="1" applyAlignment="1">
      <alignment horizontal="right"/>
    </xf>
    <xf numFmtId="175" fontId="76" fillId="0" borderId="0" xfId="0" applyNumberFormat="1" applyFont="1"/>
    <xf numFmtId="179" fontId="68" fillId="0" borderId="4" xfId="5" applyNumberFormat="1" applyFont="1" applyFill="1" applyBorder="1" applyAlignment="1" applyProtection="1">
      <protection hidden="1"/>
    </xf>
    <xf numFmtId="179" fontId="81" fillId="0" borderId="37" xfId="5" applyNumberFormat="1" applyFont="1" applyFill="1" applyBorder="1" applyAlignment="1" applyProtection="1">
      <protection hidden="1"/>
    </xf>
    <xf numFmtId="2" fontId="68" fillId="0" borderId="0" xfId="12" applyNumberFormat="1" applyFont="1"/>
    <xf numFmtId="2" fontId="69" fillId="2" borderId="0" xfId="12" applyNumberFormat="1" applyFont="1" applyFill="1"/>
    <xf numFmtId="0" fontId="75" fillId="0" borderId="0" xfId="0" applyFont="1"/>
    <xf numFmtId="2" fontId="68" fillId="2" borderId="0" xfId="12" applyNumberFormat="1" applyFont="1" applyFill="1"/>
    <xf numFmtId="2" fontId="69" fillId="0" borderId="0" xfId="12" applyNumberFormat="1" applyFont="1"/>
    <xf numFmtId="188" fontId="68" fillId="0" borderId="0" xfId="63" applyNumberFormat="1" applyFont="1" applyAlignment="1">
      <alignment horizontal="left"/>
    </xf>
    <xf numFmtId="188" fontId="79" fillId="0" borderId="0" xfId="63" applyNumberFormat="1" applyFont="1" applyAlignment="1">
      <alignment horizontal="left"/>
    </xf>
    <xf numFmtId="49" fontId="87" fillId="63" borderId="37" xfId="62" applyNumberFormat="1" applyFont="1" applyFill="1" applyBorder="1" applyAlignment="1" applyProtection="1">
      <alignment horizontal="left" vertical="top"/>
      <protection hidden="1"/>
    </xf>
    <xf numFmtId="0" fontId="69" fillId="0" borderId="0" xfId="88" applyFont="1"/>
    <xf numFmtId="167" fontId="69" fillId="0" borderId="0" xfId="8" applyFont="1"/>
    <xf numFmtId="173" fontId="72" fillId="61" borderId="36" xfId="8" applyNumberFormat="1" applyFont="1" applyFill="1" applyBorder="1" applyAlignment="1">
      <alignment horizontal="left"/>
    </xf>
    <xf numFmtId="167" fontId="72" fillId="61" borderId="35" xfId="8" applyFont="1" applyFill="1" applyBorder="1"/>
    <xf numFmtId="173" fontId="68" fillId="0" borderId="0" xfId="8" applyNumberFormat="1" applyFont="1" applyAlignment="1">
      <alignment horizontal="center"/>
    </xf>
    <xf numFmtId="0" fontId="69" fillId="0" borderId="38" xfId="63" applyFont="1" applyBorder="1"/>
    <xf numFmtId="49" fontId="68" fillId="0" borderId="38" xfId="63" applyNumberFormat="1" applyFont="1" applyBorder="1"/>
    <xf numFmtId="167" fontId="69" fillId="0" borderId="35" xfId="8" applyFont="1" applyBorder="1"/>
    <xf numFmtId="0" fontId="88" fillId="0" borderId="0" xfId="63" applyFont="1"/>
    <xf numFmtId="49" fontId="72" fillId="61" borderId="36" xfId="63" applyNumberFormat="1" applyFont="1" applyFill="1" applyBorder="1"/>
    <xf numFmtId="0" fontId="72" fillId="61" borderId="38" xfId="63" applyFont="1" applyFill="1" applyBorder="1"/>
    <xf numFmtId="44" fontId="68" fillId="62" borderId="37" xfId="63" applyNumberFormat="1" applyFont="1" applyFill="1" applyBorder="1" applyProtection="1">
      <protection locked="0"/>
    </xf>
    <xf numFmtId="0" fontId="69" fillId="0" borderId="0" xfId="63" applyFont="1"/>
    <xf numFmtId="0" fontId="88" fillId="0" borderId="0" xfId="88" applyFont="1"/>
    <xf numFmtId="167" fontId="88" fillId="0" borderId="0" xfId="8" applyFont="1"/>
    <xf numFmtId="2" fontId="68" fillId="0" borderId="0" xfId="88" applyNumberFormat="1" applyFont="1"/>
    <xf numFmtId="2" fontId="72" fillId="61" borderId="37" xfId="88" applyNumberFormat="1" applyFont="1" applyFill="1" applyBorder="1" applyAlignment="1">
      <alignment vertical="top" wrapText="1"/>
    </xf>
    <xf numFmtId="173" fontId="72" fillId="61" borderId="37" xfId="8" applyNumberFormat="1" applyFont="1" applyFill="1" applyBorder="1" applyAlignment="1">
      <alignment vertical="top" wrapText="1"/>
    </xf>
    <xf numFmtId="173" fontId="72" fillId="61" borderId="37" xfId="8" applyNumberFormat="1" applyFont="1" applyFill="1" applyBorder="1" applyAlignment="1">
      <alignment horizontal="center" vertical="top" wrapText="1"/>
    </xf>
    <xf numFmtId="167" fontId="72" fillId="61" borderId="37" xfId="8" applyFont="1" applyFill="1" applyBorder="1" applyAlignment="1">
      <alignment horizontal="center" vertical="top" wrapText="1"/>
    </xf>
    <xf numFmtId="167" fontId="72" fillId="61" borderId="32" xfId="8" applyFont="1" applyFill="1" applyBorder="1" applyAlignment="1">
      <alignment horizontal="center" vertical="top" wrapText="1"/>
    </xf>
    <xf numFmtId="167" fontId="72" fillId="65" borderId="32" xfId="8" applyFont="1" applyFill="1" applyBorder="1" applyAlignment="1">
      <alignment horizontal="center" vertical="top" wrapText="1"/>
    </xf>
    <xf numFmtId="0" fontId="69" fillId="65" borderId="0" xfId="88" applyFont="1" applyFill="1"/>
    <xf numFmtId="2" fontId="69" fillId="2" borderId="37" xfId="0" applyNumberFormat="1" applyFont="1" applyFill="1" applyBorder="1"/>
    <xf numFmtId="3" fontId="69" fillId="0" borderId="37" xfId="8" applyNumberFormat="1" applyFont="1" applyFill="1" applyBorder="1" applyAlignment="1">
      <alignment horizontal="center" vertical="top" wrapText="1"/>
    </xf>
    <xf numFmtId="2" fontId="69" fillId="2" borderId="37" xfId="8" applyNumberFormat="1" applyFont="1" applyFill="1" applyBorder="1" applyAlignment="1">
      <alignment horizontal="center"/>
    </xf>
    <xf numFmtId="1" fontId="68" fillId="2" borderId="37" xfId="8" applyNumberFormat="1" applyFont="1" applyFill="1" applyBorder="1" applyAlignment="1">
      <alignment horizontal="center"/>
    </xf>
    <xf numFmtId="167" fontId="69" fillId="2" borderId="37" xfId="8" applyFont="1" applyFill="1" applyBorder="1" applyAlignment="1">
      <alignment horizontal="center"/>
    </xf>
    <xf numFmtId="44" fontId="69" fillId="0" borderId="37" xfId="8" applyNumberFormat="1" applyFont="1" applyBorder="1" applyAlignment="1">
      <alignment horizontal="center"/>
    </xf>
    <xf numFmtId="44" fontId="69" fillId="0" borderId="37" xfId="88" applyNumberFormat="1" applyFont="1" applyBorder="1"/>
    <xf numFmtId="0" fontId="76" fillId="0" borderId="0" xfId="88" applyFont="1"/>
    <xf numFmtId="0" fontId="69" fillId="2" borderId="37" xfId="88" applyFont="1" applyFill="1" applyBorder="1" applyAlignment="1">
      <alignment horizontal="center"/>
    </xf>
    <xf numFmtId="43" fontId="76" fillId="2" borderId="0" xfId="88" applyNumberFormat="1" applyFont="1" applyFill="1"/>
    <xf numFmtId="0" fontId="69" fillId="0" borderId="37" xfId="88" applyFont="1" applyBorder="1" applyAlignment="1">
      <alignment horizontal="center"/>
    </xf>
    <xf numFmtId="43" fontId="76" fillId="0" borderId="0" xfId="88" applyNumberFormat="1" applyFont="1"/>
    <xf numFmtId="2" fontId="69" fillId="2" borderId="37" xfId="88" applyNumberFormat="1" applyFont="1" applyFill="1" applyBorder="1"/>
    <xf numFmtId="0" fontId="69" fillId="0" borderId="0" xfId="88" applyFont="1" applyAlignment="1">
      <alignment horizontal="center"/>
    </xf>
    <xf numFmtId="2" fontId="69" fillId="0" borderId="37" xfId="88" applyNumberFormat="1" applyFont="1" applyBorder="1"/>
    <xf numFmtId="0" fontId="68" fillId="0" borderId="37" xfId="88" applyFont="1" applyBorder="1"/>
    <xf numFmtId="3" fontId="68" fillId="0" borderId="37" xfId="8" applyNumberFormat="1" applyFont="1" applyFill="1" applyBorder="1" applyAlignment="1">
      <alignment horizontal="center" vertical="top" wrapText="1"/>
    </xf>
    <xf numFmtId="173" fontId="68" fillId="2" borderId="37" xfId="8" applyNumberFormat="1" applyFont="1" applyFill="1" applyBorder="1"/>
    <xf numFmtId="167" fontId="68" fillId="2" borderId="37" xfId="8" applyFont="1" applyFill="1" applyBorder="1"/>
    <xf numFmtId="167" fontId="68" fillId="2" borderId="37" xfId="8" applyFont="1" applyFill="1" applyBorder="1" applyAlignment="1">
      <alignment horizontal="center"/>
    </xf>
    <xf numFmtId="44" fontId="68" fillId="2" borderId="37" xfId="8" applyNumberFormat="1" applyFont="1" applyFill="1" applyBorder="1" applyAlignment="1">
      <alignment horizontal="center"/>
    </xf>
    <xf numFmtId="0" fontId="68" fillId="0" borderId="0" xfId="88" applyFont="1"/>
    <xf numFmtId="2" fontId="89" fillId="0" borderId="0" xfId="12" applyNumberFormat="1" applyFont="1"/>
    <xf numFmtId="49" fontId="87" fillId="35" borderId="37" xfId="9" applyNumberFormat="1" applyFont="1" applyFill="1" applyBorder="1" applyAlignment="1" applyProtection="1">
      <alignment horizontal="left" vertical="top"/>
      <protection hidden="1"/>
    </xf>
    <xf numFmtId="1" fontId="90" fillId="0" borderId="36" xfId="0" applyNumberFormat="1" applyFont="1" applyBorder="1" applyAlignment="1">
      <alignment horizontal="left" vertical="center"/>
    </xf>
    <xf numFmtId="1" fontId="90" fillId="0" borderId="38" xfId="0" applyNumberFormat="1" applyFont="1" applyBorder="1" applyAlignment="1">
      <alignment horizontal="left" vertical="center"/>
    </xf>
    <xf numFmtId="1" fontId="90" fillId="0" borderId="38" xfId="0" applyNumberFormat="1" applyFont="1" applyBorder="1" applyAlignment="1">
      <alignment horizontal="center" vertical="center" wrapText="1"/>
    </xf>
    <xf numFmtId="1" fontId="90" fillId="0" borderId="35" xfId="0" applyNumberFormat="1" applyFont="1" applyBorder="1" applyAlignment="1">
      <alignment horizontal="center" vertical="center" wrapText="1"/>
    </xf>
    <xf numFmtId="0" fontId="69" fillId="0" borderId="0" xfId="17" applyFont="1" applyAlignment="1">
      <alignment horizontal="center"/>
    </xf>
    <xf numFmtId="2" fontId="69" fillId="0" borderId="0" xfId="8" applyNumberFormat="1" applyFont="1" applyAlignment="1">
      <alignment horizontal="left"/>
    </xf>
    <xf numFmtId="172" fontId="69" fillId="0" borderId="0" xfId="17" applyNumberFormat="1" applyFont="1" applyAlignment="1">
      <alignment horizontal="center"/>
    </xf>
    <xf numFmtId="172" fontId="71" fillId="0" borderId="0" xfId="12" applyNumberFormat="1" applyFont="1"/>
    <xf numFmtId="3" fontId="69" fillId="0" borderId="0" xfId="8" applyNumberFormat="1" applyFont="1" applyAlignment="1">
      <alignment horizontal="right"/>
    </xf>
    <xf numFmtId="0" fontId="69" fillId="0" borderId="0" xfId="17" applyFont="1"/>
    <xf numFmtId="167" fontId="69" fillId="0" borderId="0" xfId="8" applyFont="1" applyAlignment="1">
      <alignment horizontal="right"/>
    </xf>
    <xf numFmtId="0" fontId="69" fillId="0" borderId="0" xfId="17" applyFont="1" applyAlignment="1">
      <alignment horizontal="center" vertical="center"/>
    </xf>
    <xf numFmtId="2" fontId="72" fillId="61" borderId="37" xfId="0" applyNumberFormat="1" applyFont="1" applyFill="1" applyBorder="1" applyAlignment="1">
      <alignment horizontal="left" vertical="center" wrapText="1"/>
    </xf>
    <xf numFmtId="1" fontId="72" fillId="61" borderId="37" xfId="0" applyNumberFormat="1" applyFont="1" applyFill="1" applyBorder="1" applyAlignment="1">
      <alignment horizontal="center" vertical="center" wrapText="1"/>
    </xf>
    <xf numFmtId="9" fontId="87" fillId="2" borderId="37" xfId="61" applyNumberFormat="1" applyFont="1" applyFill="1" applyBorder="1" applyAlignment="1">
      <alignment horizontal="center" vertical="center"/>
    </xf>
    <xf numFmtId="0" fontId="72" fillId="61" borderId="37" xfId="0" applyFont="1" applyFill="1" applyBorder="1" applyAlignment="1">
      <alignment horizontal="left" vertical="center" wrapText="1"/>
    </xf>
    <xf numFmtId="2" fontId="72" fillId="61" borderId="37" xfId="0" applyNumberFormat="1" applyFont="1" applyFill="1" applyBorder="1" applyAlignment="1">
      <alignment horizontal="center" vertical="center" wrapText="1"/>
    </xf>
    <xf numFmtId="1" fontId="90" fillId="0" borderId="37" xfId="0" applyNumberFormat="1" applyFont="1" applyBorder="1" applyAlignment="1">
      <alignment horizontal="center" vertical="center" wrapText="1"/>
    </xf>
    <xf numFmtId="0" fontId="69" fillId="0" borderId="37" xfId="0" applyFont="1" applyBorder="1"/>
    <xf numFmtId="173" fontId="68" fillId="62" borderId="37" xfId="8" applyNumberFormat="1" applyFont="1" applyFill="1" applyBorder="1" applyAlignment="1">
      <alignment horizontal="center"/>
    </xf>
    <xf numFmtId="173" fontId="69" fillId="0" borderId="37" xfId="8" applyNumberFormat="1" applyFont="1" applyFill="1" applyBorder="1" applyAlignment="1">
      <alignment horizontal="center" vertical="center"/>
    </xf>
    <xf numFmtId="0" fontId="69" fillId="0" borderId="37" xfId="0" applyFont="1" applyBorder="1" applyAlignment="1">
      <alignment horizontal="center" vertical="center"/>
    </xf>
    <xf numFmtId="173" fontId="68" fillId="2" borderId="37" xfId="8" applyNumberFormat="1" applyFont="1" applyFill="1" applyBorder="1" applyAlignment="1">
      <alignment horizontal="center"/>
    </xf>
    <xf numFmtId="0" fontId="69" fillId="2" borderId="0" xfId="17" applyFont="1" applyFill="1"/>
    <xf numFmtId="0" fontId="69" fillId="0" borderId="37" xfId="0" applyFont="1" applyBorder="1" applyAlignment="1">
      <alignment vertical="center"/>
    </xf>
    <xf numFmtId="173" fontId="68" fillId="0" borderId="37" xfId="8" applyNumberFormat="1" applyFont="1" applyFill="1" applyBorder="1" applyAlignment="1">
      <alignment horizontal="center"/>
    </xf>
    <xf numFmtId="49" fontId="69" fillId="0" borderId="37" xfId="0" applyNumberFormat="1" applyFont="1" applyBorder="1" applyAlignment="1">
      <alignment horizontal="center"/>
    </xf>
    <xf numFmtId="0" fontId="68" fillId="0" borderId="37" xfId="0" applyFont="1" applyBorder="1" applyAlignment="1">
      <alignment vertical="center"/>
    </xf>
    <xf numFmtId="0" fontId="68" fillId="0" borderId="0" xfId="17" applyFont="1"/>
    <xf numFmtId="173" fontId="68" fillId="0" borderId="37" xfId="8" applyNumberFormat="1" applyFont="1" applyFill="1" applyBorder="1" applyAlignment="1">
      <alignment horizontal="center" vertical="center"/>
    </xf>
    <xf numFmtId="0" fontId="68" fillId="0" borderId="37" xfId="0" applyFont="1" applyBorder="1" applyAlignment="1">
      <alignment horizontal="center" vertical="center"/>
    </xf>
    <xf numFmtId="173" fontId="69" fillId="0" borderId="0" xfId="0" applyNumberFormat="1" applyFont="1"/>
    <xf numFmtId="1" fontId="72" fillId="61" borderId="37" xfId="0" applyNumberFormat="1" applyFont="1" applyFill="1" applyBorder="1" applyAlignment="1">
      <alignment horizontal="left"/>
    </xf>
    <xf numFmtId="1" fontId="72" fillId="61" borderId="37" xfId="0" applyNumberFormat="1" applyFont="1" applyFill="1" applyBorder="1" applyAlignment="1">
      <alignment horizontal="center"/>
    </xf>
    <xf numFmtId="1" fontId="72" fillId="61" borderId="0" xfId="0" applyNumberFormat="1" applyFont="1" applyFill="1" applyAlignment="1">
      <alignment horizontal="center"/>
    </xf>
    <xf numFmtId="3" fontId="71" fillId="0" borderId="0" xfId="12" applyNumberFormat="1" applyFont="1" applyAlignment="1">
      <alignment horizontal="right"/>
    </xf>
    <xf numFmtId="0" fontId="72" fillId="61" borderId="37" xfId="0" applyFont="1" applyFill="1" applyBorder="1" applyAlignment="1">
      <alignment wrapText="1"/>
    </xf>
    <xf numFmtId="0" fontId="72" fillId="61" borderId="37" xfId="0" applyFont="1" applyFill="1" applyBorder="1"/>
    <xf numFmtId="1" fontId="69" fillId="0" borderId="37" xfId="61" applyNumberFormat="1" applyFont="1" applyBorder="1" applyAlignment="1">
      <alignment horizontal="center"/>
    </xf>
    <xf numFmtId="1" fontId="90" fillId="0" borderId="37" xfId="61" applyNumberFormat="1" applyFont="1" applyBorder="1" applyAlignment="1">
      <alignment horizontal="center"/>
    </xf>
    <xf numFmtId="1" fontId="78" fillId="0" borderId="37" xfId="61" applyNumberFormat="1" applyFont="1" applyBorder="1" applyAlignment="1">
      <alignment horizontal="center"/>
    </xf>
    <xf numFmtId="0" fontId="79" fillId="0" borderId="0" xfId="0" applyFont="1"/>
    <xf numFmtId="0" fontId="69" fillId="0" borderId="0" xfId="0" applyFont="1" applyAlignment="1">
      <alignment horizontal="center"/>
    </xf>
    <xf numFmtId="2" fontId="69" fillId="0" borderId="37" xfId="0" applyNumberFormat="1" applyFont="1" applyBorder="1"/>
    <xf numFmtId="1" fontId="69" fillId="0" borderId="37" xfId="0" applyNumberFormat="1" applyFont="1" applyBorder="1" applyAlignment="1">
      <alignment horizontal="left"/>
    </xf>
    <xf numFmtId="1" fontId="69" fillId="2" borderId="37" xfId="0" applyNumberFormat="1" applyFont="1" applyFill="1" applyBorder="1" applyAlignment="1">
      <alignment horizontal="left"/>
    </xf>
    <xf numFmtId="14" fontId="69" fillId="0" borderId="0" xfId="12" applyNumberFormat="1" applyFont="1" applyAlignment="1">
      <alignment horizontal="left"/>
    </xf>
    <xf numFmtId="2" fontId="70" fillId="0" borderId="0" xfId="13" applyNumberFormat="1" applyFont="1" applyAlignment="1" applyProtection="1">
      <alignment vertical="center"/>
      <protection locked="0"/>
    </xf>
    <xf numFmtId="0" fontId="72" fillId="61" borderId="38" xfId="13" applyFont="1" applyFill="1" applyBorder="1" applyAlignment="1" applyProtection="1">
      <alignment horizontal="left" vertical="center"/>
      <protection hidden="1"/>
    </xf>
    <xf numFmtId="0" fontId="79" fillId="0" borderId="0" xfId="13" applyFont="1" applyProtection="1">
      <protection hidden="1"/>
    </xf>
    <xf numFmtId="0" fontId="68" fillId="0" borderId="0" xfId="0" applyFont="1" applyAlignment="1">
      <alignment horizontal="center"/>
    </xf>
    <xf numFmtId="0" fontId="69" fillId="0" borderId="0" xfId="0" applyFont="1" applyAlignment="1">
      <alignment vertical="center"/>
    </xf>
    <xf numFmtId="0" fontId="69" fillId="0" borderId="0" xfId="13" applyFont="1" applyAlignment="1" applyProtection="1">
      <alignment vertical="center"/>
      <protection hidden="1"/>
    </xf>
    <xf numFmtId="2" fontId="69" fillId="0" borderId="0" xfId="0" applyNumberFormat="1" applyFont="1" applyAlignment="1">
      <alignment vertical="center"/>
    </xf>
    <xf numFmtId="2" fontId="69" fillId="0" borderId="0" xfId="13" applyNumberFormat="1" applyFont="1" applyAlignment="1" applyProtection="1">
      <alignment vertical="center"/>
      <protection hidden="1"/>
    </xf>
    <xf numFmtId="0" fontId="77" fillId="0" borderId="0" xfId="13" applyFont="1" applyAlignment="1" applyProtection="1">
      <alignment horizontal="right" vertical="center"/>
      <protection hidden="1"/>
    </xf>
    <xf numFmtId="2" fontId="68" fillId="0" borderId="0" xfId="0" applyNumberFormat="1" applyFont="1" applyAlignment="1">
      <alignment horizontal="center"/>
    </xf>
    <xf numFmtId="2" fontId="79" fillId="0" borderId="0" xfId="13" applyNumberFormat="1" applyFont="1" applyAlignment="1" applyProtection="1">
      <alignment vertical="center"/>
      <protection hidden="1"/>
    </xf>
    <xf numFmtId="0" fontId="79" fillId="0" borderId="0" xfId="13" applyFont="1" applyAlignment="1" applyProtection="1">
      <alignment horizontal="right" vertical="center"/>
      <protection hidden="1"/>
    </xf>
    <xf numFmtId="0" fontId="79" fillId="0" borderId="0" xfId="13" applyFont="1" applyAlignment="1" applyProtection="1">
      <alignment vertical="center"/>
      <protection hidden="1"/>
    </xf>
    <xf numFmtId="2" fontId="72" fillId="61" borderId="36" xfId="13" applyNumberFormat="1" applyFont="1" applyFill="1" applyBorder="1" applyAlignment="1" applyProtection="1">
      <alignment horizontal="left" vertical="center"/>
      <protection hidden="1"/>
    </xf>
    <xf numFmtId="2" fontId="91" fillId="61" borderId="38" xfId="11" applyNumberFormat="1" applyFont="1" applyFill="1" applyBorder="1" applyProtection="1">
      <protection hidden="1"/>
    </xf>
    <xf numFmtId="2" fontId="91" fillId="61" borderId="35" xfId="11" applyNumberFormat="1" applyFont="1" applyFill="1" applyBorder="1" applyProtection="1">
      <protection hidden="1"/>
    </xf>
    <xf numFmtId="2" fontId="69" fillId="0" borderId="3" xfId="11" applyNumberFormat="1" applyFont="1" applyBorder="1" applyProtection="1">
      <protection hidden="1"/>
    </xf>
    <xf numFmtId="2" fontId="69" fillId="0" borderId="0" xfId="11" applyNumberFormat="1" applyFont="1" applyProtection="1">
      <protection hidden="1"/>
    </xf>
    <xf numFmtId="2" fontId="69" fillId="0" borderId="36" xfId="11" applyNumberFormat="1" applyFont="1" applyBorder="1" applyProtection="1">
      <protection hidden="1"/>
    </xf>
    <xf numFmtId="0" fontId="69" fillId="0" borderId="35" xfId="0" applyFont="1" applyBorder="1"/>
    <xf numFmtId="2" fontId="69" fillId="0" borderId="35" xfId="11" applyNumberFormat="1" applyFont="1" applyBorder="1" applyProtection="1">
      <protection hidden="1"/>
    </xf>
    <xf numFmtId="0" fontId="69" fillId="0" borderId="36" xfId="0" applyFont="1" applyBorder="1"/>
    <xf numFmtId="10" fontId="69" fillId="67" borderId="37" xfId="0" applyNumberFormat="1" applyFont="1" applyFill="1" applyBorder="1" applyAlignment="1">
      <alignment vertical="center"/>
    </xf>
    <xf numFmtId="177" fontId="69" fillId="2" borderId="0" xfId="11" applyNumberFormat="1" applyFont="1" applyFill="1" applyAlignment="1" applyProtection="1">
      <alignment vertical="center"/>
      <protection hidden="1"/>
    </xf>
    <xf numFmtId="0" fontId="68" fillId="0" borderId="36" xfId="0" applyFont="1" applyBorder="1"/>
    <xf numFmtId="0" fontId="68" fillId="0" borderId="35" xfId="0" applyFont="1" applyBorder="1"/>
    <xf numFmtId="177" fontId="68" fillId="0" borderId="37" xfId="11" applyNumberFormat="1" applyFont="1" applyBorder="1" applyAlignment="1" applyProtection="1">
      <alignment vertical="center"/>
      <protection hidden="1"/>
    </xf>
    <xf numFmtId="0" fontId="69" fillId="0" borderId="35" xfId="0" applyFont="1" applyBorder="1" applyAlignment="1">
      <alignment horizontal="left"/>
    </xf>
    <xf numFmtId="177" fontId="69" fillId="0" borderId="37" xfId="11" applyNumberFormat="1" applyFont="1" applyBorder="1" applyAlignment="1" applyProtection="1">
      <alignment vertical="center"/>
      <protection hidden="1"/>
    </xf>
    <xf numFmtId="10" fontId="68" fillId="0" borderId="35" xfId="0" applyNumberFormat="1" applyFont="1" applyBorder="1"/>
    <xf numFmtId="0" fontId="70" fillId="0" borderId="3" xfId="13" applyFont="1" applyBorder="1" applyAlignment="1" applyProtection="1">
      <alignment horizontal="left" vertical="center"/>
      <protection hidden="1"/>
    </xf>
    <xf numFmtId="0" fontId="70" fillId="0" borderId="0" xfId="13" applyFont="1" applyAlignment="1" applyProtection="1">
      <alignment horizontal="left" vertical="center"/>
      <protection hidden="1"/>
    </xf>
    <xf numFmtId="0" fontId="78" fillId="0" borderId="0" xfId="13" applyFont="1" applyAlignment="1" applyProtection="1">
      <alignment vertical="center"/>
      <protection hidden="1"/>
    </xf>
    <xf numFmtId="2" fontId="68" fillId="0" borderId="37" xfId="11" applyNumberFormat="1" applyFont="1" applyBorder="1" applyAlignment="1" applyProtection="1">
      <alignment horizontal="center"/>
      <protection hidden="1"/>
    </xf>
    <xf numFmtId="179" fontId="78" fillId="0" borderId="37" xfId="13" applyNumberFormat="1" applyFont="1" applyBorder="1" applyAlignment="1" applyProtection="1">
      <alignment horizontal="left" vertical="center"/>
      <protection hidden="1"/>
    </xf>
    <xf numFmtId="0" fontId="88" fillId="0" borderId="35" xfId="0" applyFont="1" applyBorder="1"/>
    <xf numFmtId="166" fontId="78" fillId="62" borderId="37" xfId="18" applyFont="1" applyFill="1" applyBorder="1" applyAlignment="1" applyProtection="1">
      <alignment horizontal="right" vertical="center"/>
      <protection locked="0" hidden="1"/>
    </xf>
    <xf numFmtId="179" fontId="78" fillId="0" borderId="6" xfId="13" applyNumberFormat="1" applyFont="1" applyBorder="1" applyAlignment="1" applyProtection="1">
      <alignment horizontal="left" vertical="center"/>
      <protection hidden="1"/>
    </xf>
    <xf numFmtId="0" fontId="69" fillId="0" borderId="36" xfId="11" applyFont="1" applyBorder="1" applyAlignment="1" applyProtection="1">
      <alignment vertical="center"/>
      <protection hidden="1"/>
    </xf>
    <xf numFmtId="0" fontId="69" fillId="0" borderId="2" xfId="0" applyFont="1" applyBorder="1"/>
    <xf numFmtId="10" fontId="69" fillId="62" borderId="37" xfId="11" applyNumberFormat="1" applyFont="1" applyFill="1" applyBorder="1" applyAlignment="1" applyProtection="1">
      <alignment vertical="center"/>
      <protection locked="0" hidden="1"/>
    </xf>
    <xf numFmtId="10" fontId="78" fillId="0" borderId="0" xfId="16" applyNumberFormat="1" applyFont="1" applyFill="1" applyBorder="1" applyAlignment="1" applyProtection="1">
      <alignment horizontal="right" vertical="center"/>
      <protection hidden="1"/>
    </xf>
    <xf numFmtId="0" fontId="69" fillId="0" borderId="38" xfId="0" applyFont="1" applyBorder="1"/>
    <xf numFmtId="181" fontId="69" fillId="0" borderId="0" xfId="11" applyNumberFormat="1" applyFont="1" applyProtection="1">
      <protection hidden="1"/>
    </xf>
    <xf numFmtId="0" fontId="68" fillId="0" borderId="36" xfId="13" applyFont="1" applyBorder="1" applyAlignment="1" applyProtection="1">
      <alignment vertical="center"/>
      <protection hidden="1"/>
    </xf>
    <xf numFmtId="0" fontId="68" fillId="0" borderId="38" xfId="0" applyFont="1" applyBorder="1"/>
    <xf numFmtId="10" fontId="68" fillId="0" borderId="37" xfId="16" applyNumberFormat="1" applyFont="1" applyFill="1" applyBorder="1" applyAlignment="1"/>
    <xf numFmtId="10" fontId="70" fillId="0" borderId="0" xfId="16" applyNumberFormat="1" applyFont="1" applyFill="1" applyBorder="1" applyAlignment="1"/>
    <xf numFmtId="179" fontId="69" fillId="0" borderId="0" xfId="13" applyNumberFormat="1" applyFont="1" applyAlignment="1" applyProtection="1">
      <alignment vertical="center"/>
      <protection hidden="1"/>
    </xf>
    <xf numFmtId="0" fontId="72" fillId="61" borderId="36" xfId="13" applyFont="1" applyFill="1" applyBorder="1" applyAlignment="1" applyProtection="1">
      <alignment horizontal="left" vertical="center"/>
      <protection hidden="1"/>
    </xf>
    <xf numFmtId="9" fontId="91" fillId="61" borderId="35" xfId="13" applyNumberFormat="1" applyFont="1" applyFill="1" applyBorder="1" applyAlignment="1" applyProtection="1">
      <alignment vertical="center"/>
      <protection hidden="1"/>
    </xf>
    <xf numFmtId="0" fontId="72" fillId="61" borderId="37" xfId="13" applyFont="1" applyFill="1" applyBorder="1" applyAlignment="1" applyProtection="1">
      <alignment horizontal="left" vertical="center"/>
      <protection hidden="1"/>
    </xf>
    <xf numFmtId="0" fontId="78" fillId="0" borderId="37" xfId="13" applyFont="1" applyBorder="1" applyAlignment="1" applyProtection="1">
      <alignment horizontal="left" vertical="center"/>
      <protection hidden="1"/>
    </xf>
    <xf numFmtId="2" fontId="78" fillId="2" borderId="37" xfId="13" applyNumberFormat="1" applyFont="1" applyFill="1" applyBorder="1" applyAlignment="1" applyProtection="1">
      <alignment horizontal="right" vertical="center"/>
      <protection hidden="1"/>
    </xf>
    <xf numFmtId="176" fontId="71" fillId="0" borderId="0" xfId="13" applyNumberFormat="1" applyFont="1" applyAlignment="1" applyProtection="1">
      <alignment vertical="center"/>
      <protection hidden="1"/>
    </xf>
    <xf numFmtId="0" fontId="68" fillId="0" borderId="37" xfId="13" applyFont="1" applyBorder="1" applyAlignment="1" applyProtection="1">
      <alignment vertical="center"/>
      <protection hidden="1"/>
    </xf>
    <xf numFmtId="2" fontId="68" fillId="0" borderId="37" xfId="13" applyNumberFormat="1" applyFont="1" applyBorder="1" applyAlignment="1" applyProtection="1">
      <alignment vertical="center"/>
      <protection hidden="1"/>
    </xf>
    <xf numFmtId="176" fontId="69" fillId="0" borderId="0" xfId="13" applyNumberFormat="1" applyFont="1" applyAlignment="1" applyProtection="1">
      <alignment vertical="center"/>
      <protection hidden="1"/>
    </xf>
    <xf numFmtId="0" fontId="70" fillId="0" borderId="37" xfId="13" applyFont="1" applyBorder="1" applyAlignment="1" applyProtection="1">
      <alignment vertical="center"/>
      <protection hidden="1"/>
    </xf>
    <xf numFmtId="2" fontId="78" fillId="62" borderId="37" xfId="13" applyNumberFormat="1" applyFont="1" applyFill="1" applyBorder="1" applyAlignment="1" applyProtection="1">
      <alignment horizontal="right" vertical="center"/>
      <protection locked="0" hidden="1"/>
    </xf>
    <xf numFmtId="0" fontId="92" fillId="0" borderId="37" xfId="13" applyFont="1" applyBorder="1" applyAlignment="1" applyProtection="1">
      <alignment vertical="center"/>
      <protection hidden="1"/>
    </xf>
    <xf numFmtId="0" fontId="69" fillId="0" borderId="37" xfId="13" applyFont="1" applyBorder="1" applyAlignment="1" applyProtection="1">
      <alignment vertical="center"/>
      <protection hidden="1"/>
    </xf>
    <xf numFmtId="10" fontId="78" fillId="0" borderId="37" xfId="16" applyNumberFormat="1" applyFont="1" applyFill="1" applyBorder="1" applyAlignment="1" applyProtection="1">
      <alignment vertical="center"/>
      <protection hidden="1"/>
    </xf>
    <xf numFmtId="177" fontId="69" fillId="0" borderId="0" xfId="13" applyNumberFormat="1" applyFont="1" applyAlignment="1" applyProtection="1">
      <alignment horizontal="right" vertical="center"/>
      <protection hidden="1"/>
    </xf>
    <xf numFmtId="10" fontId="68" fillId="0" borderId="37" xfId="16" applyNumberFormat="1" applyFont="1" applyFill="1" applyBorder="1" applyAlignment="1" applyProtection="1">
      <alignment vertical="center"/>
      <protection hidden="1"/>
    </xf>
    <xf numFmtId="0" fontId="69" fillId="0" borderId="0" xfId="13" applyFont="1" applyAlignment="1" applyProtection="1">
      <alignment horizontal="right" vertical="center"/>
      <protection hidden="1"/>
    </xf>
    <xf numFmtId="0" fontId="81" fillId="0" borderId="0" xfId="13" applyFont="1" applyProtection="1">
      <protection hidden="1"/>
    </xf>
    <xf numFmtId="0" fontId="69" fillId="0" borderId="0" xfId="0" applyFont="1" applyAlignment="1">
      <alignment horizontal="left" indent="3"/>
    </xf>
    <xf numFmtId="0" fontId="69" fillId="0" borderId="0" xfId="0" applyFont="1" applyAlignment="1">
      <alignment horizontal="left" indent="1"/>
    </xf>
    <xf numFmtId="180" fontId="69" fillId="0" borderId="0" xfId="0" applyNumberFormat="1" applyFont="1"/>
    <xf numFmtId="179" fontId="69" fillId="0" borderId="0" xfId="0" applyNumberFormat="1" applyFont="1"/>
    <xf numFmtId="1" fontId="68" fillId="0" borderId="37" xfId="13" applyNumberFormat="1" applyFont="1" applyBorder="1" applyAlignment="1" applyProtection="1">
      <alignment horizontal="center" vertical="center"/>
      <protection hidden="1"/>
    </xf>
    <xf numFmtId="2" fontId="69" fillId="0" borderId="36" xfId="13" applyNumberFormat="1" applyFont="1" applyBorder="1" applyAlignment="1" applyProtection="1">
      <alignment vertical="center"/>
      <protection hidden="1"/>
    </xf>
    <xf numFmtId="0" fontId="78" fillId="2" borderId="38" xfId="13" applyFont="1" applyFill="1" applyBorder="1" applyProtection="1">
      <protection hidden="1"/>
    </xf>
    <xf numFmtId="2" fontId="69" fillId="0" borderId="0" xfId="13" applyNumberFormat="1" applyFont="1" applyProtection="1">
      <protection hidden="1"/>
    </xf>
    <xf numFmtId="166" fontId="69" fillId="0" borderId="0" xfId="18" applyFont="1" applyFill="1" applyBorder="1" applyAlignment="1" applyProtection="1">
      <protection hidden="1"/>
    </xf>
    <xf numFmtId="9" fontId="78" fillId="2" borderId="37" xfId="16" applyFont="1" applyFill="1" applyBorder="1" applyAlignment="1" applyProtection="1">
      <alignment horizontal="center"/>
      <protection hidden="1"/>
    </xf>
    <xf numFmtId="0" fontId="82" fillId="0" borderId="36" xfId="13" applyFont="1" applyBorder="1" applyProtection="1">
      <protection hidden="1"/>
    </xf>
    <xf numFmtId="9" fontId="68" fillId="0" borderId="37" xfId="16" applyFont="1" applyBorder="1" applyAlignment="1">
      <alignment horizontal="center"/>
    </xf>
    <xf numFmtId="9" fontId="68" fillId="2" borderId="37" xfId="16" applyFont="1" applyFill="1" applyBorder="1" applyAlignment="1">
      <alignment horizontal="center"/>
    </xf>
    <xf numFmtId="175" fontId="69" fillId="0" borderId="5" xfId="0" applyNumberFormat="1" applyFont="1" applyBorder="1" applyAlignment="1">
      <alignment horizontal="center" vertical="center"/>
    </xf>
    <xf numFmtId="169" fontId="83" fillId="0" borderId="38" xfId="13" applyNumberFormat="1" applyFont="1" applyBorder="1" applyProtection="1">
      <protection hidden="1"/>
    </xf>
    <xf numFmtId="2" fontId="68" fillId="0" borderId="0" xfId="63" applyNumberFormat="1" applyFont="1"/>
    <xf numFmtId="2" fontId="69" fillId="0" borderId="0" xfId="63" applyNumberFormat="1" applyFont="1"/>
    <xf numFmtId="14" fontId="69" fillId="0" borderId="0" xfId="63" applyNumberFormat="1" applyFont="1" applyAlignment="1">
      <alignment horizontal="left"/>
    </xf>
    <xf numFmtId="44" fontId="69" fillId="35" borderId="38" xfId="65" applyFont="1" applyFill="1" applyBorder="1" applyAlignment="1" applyProtection="1">
      <protection locked="0"/>
    </xf>
    <xf numFmtId="44" fontId="69" fillId="35" borderId="35" xfId="65" applyFont="1" applyFill="1" applyBorder="1" applyAlignment="1" applyProtection="1">
      <protection locked="0"/>
    </xf>
    <xf numFmtId="44" fontId="69" fillId="63" borderId="35" xfId="65" applyFont="1" applyFill="1" applyBorder="1" applyAlignment="1" applyProtection="1">
      <protection locked="0"/>
    </xf>
    <xf numFmtId="0" fontId="69" fillId="0" borderId="37" xfId="0" applyFont="1" applyBorder="1" applyAlignment="1">
      <alignment horizontal="center"/>
    </xf>
    <xf numFmtId="44" fontId="78" fillId="35" borderId="37" xfId="65" applyFont="1" applyFill="1" applyBorder="1" applyAlignment="1" applyProtection="1">
      <protection locked="0"/>
    </xf>
    <xf numFmtId="44" fontId="78" fillId="35" borderId="0" xfId="65" applyFont="1" applyFill="1" applyBorder="1" applyAlignment="1" applyProtection="1">
      <protection locked="0"/>
    </xf>
    <xf numFmtId="2" fontId="71" fillId="0" borderId="0" xfId="10" applyNumberFormat="1" applyFont="1" applyAlignment="1">
      <alignment vertical="center"/>
    </xf>
    <xf numFmtId="0" fontId="72" fillId="61" borderId="36" xfId="9" applyFont="1" applyFill="1" applyBorder="1" applyAlignment="1" applyProtection="1">
      <alignment horizontal="left" vertical="center"/>
      <protection hidden="1"/>
    </xf>
    <xf numFmtId="0" fontId="90" fillId="0" borderId="0" xfId="9" applyFont="1" applyAlignment="1" applyProtection="1">
      <alignment horizontal="left" vertical="center"/>
      <protection hidden="1"/>
    </xf>
    <xf numFmtId="0" fontId="69" fillId="0" borderId="36" xfId="9" applyFont="1" applyBorder="1" applyAlignment="1" applyProtection="1">
      <alignment horizontal="left"/>
      <protection hidden="1"/>
    </xf>
    <xf numFmtId="0" fontId="69" fillId="0" borderId="35" xfId="9" applyFont="1" applyBorder="1" applyAlignment="1" applyProtection="1">
      <alignment horizontal="left"/>
      <protection hidden="1"/>
    </xf>
    <xf numFmtId="0" fontId="69" fillId="0" borderId="37" xfId="9" applyFont="1" applyBorder="1" applyAlignment="1" applyProtection="1">
      <alignment horizontal="left"/>
      <protection hidden="1"/>
    </xf>
    <xf numFmtId="0" fontId="69" fillId="0" borderId="37" xfId="9" applyFont="1" applyBorder="1" applyAlignment="1" applyProtection="1">
      <alignment horizontal="center"/>
      <protection hidden="1"/>
    </xf>
    <xf numFmtId="0" fontId="69" fillId="0" borderId="0" xfId="9" applyFont="1" applyAlignment="1" applyProtection="1">
      <alignment horizontal="center"/>
      <protection hidden="1"/>
    </xf>
    <xf numFmtId="0" fontId="69" fillId="0" borderId="0" xfId="9" applyFont="1" applyAlignment="1" applyProtection="1">
      <alignment horizontal="left"/>
      <protection hidden="1"/>
    </xf>
    <xf numFmtId="0" fontId="69" fillId="0" borderId="37" xfId="9" applyFont="1" applyBorder="1" applyAlignment="1" applyProtection="1">
      <alignment horizontal="left" vertical="center"/>
      <protection hidden="1"/>
    </xf>
    <xf numFmtId="0" fontId="69" fillId="0" borderId="36" xfId="9" applyFont="1" applyBorder="1" applyAlignment="1" applyProtection="1">
      <alignment horizontal="left" vertical="center"/>
      <protection hidden="1"/>
    </xf>
    <xf numFmtId="0" fontId="69" fillId="0" borderId="38" xfId="9" applyFont="1" applyBorder="1" applyAlignment="1" applyProtection="1">
      <alignment horizontal="left" vertical="top"/>
      <protection hidden="1"/>
    </xf>
    <xf numFmtId="0" fontId="69" fillId="0" borderId="35" xfId="9" applyFont="1" applyBorder="1" applyAlignment="1" applyProtection="1">
      <alignment horizontal="center" vertical="top"/>
      <protection hidden="1"/>
    </xf>
    <xf numFmtId="0" fontId="69" fillId="0" borderId="37" xfId="9" applyFont="1" applyBorder="1" applyAlignment="1" applyProtection="1">
      <alignment horizontal="left" wrapText="1"/>
      <protection hidden="1"/>
    </xf>
    <xf numFmtId="0" fontId="69" fillId="0" borderId="35" xfId="9" applyFont="1" applyBorder="1" applyAlignment="1" applyProtection="1">
      <alignment horizontal="left" wrapText="1"/>
      <protection hidden="1"/>
    </xf>
    <xf numFmtId="0" fontId="68" fillId="0" borderId="0" xfId="9" applyFont="1" applyAlignment="1" applyProtection="1">
      <alignment horizontal="left" vertical="center"/>
      <protection hidden="1"/>
    </xf>
    <xf numFmtId="0" fontId="69" fillId="0" borderId="37" xfId="9" applyFont="1" applyBorder="1" applyAlignment="1" applyProtection="1">
      <alignment horizontal="right"/>
      <protection hidden="1"/>
    </xf>
    <xf numFmtId="0" fontId="68" fillId="62" borderId="37" xfId="10" applyFont="1" applyFill="1" applyBorder="1"/>
    <xf numFmtId="44" fontId="67" fillId="63" borderId="37" xfId="65" applyFont="1" applyFill="1" applyBorder="1" applyAlignment="1" applyProtection="1">
      <protection locked="0"/>
    </xf>
    <xf numFmtId="2" fontId="70" fillId="0" borderId="0" xfId="83" applyNumberFormat="1" applyFont="1"/>
    <xf numFmtId="0" fontId="76" fillId="0" borderId="0" xfId="13" applyFont="1" applyAlignment="1" applyProtection="1">
      <alignment horizontal="center"/>
      <protection hidden="1"/>
    </xf>
    <xf numFmtId="173" fontId="69" fillId="0" borderId="0" xfId="8" applyNumberFormat="1" applyFont="1" applyFill="1" applyAlignment="1" applyProtection="1">
      <protection hidden="1"/>
    </xf>
    <xf numFmtId="0" fontId="69" fillId="0" borderId="0" xfId="83" applyFont="1"/>
    <xf numFmtId="173" fontId="72" fillId="61" borderId="32" xfId="8" applyNumberFormat="1" applyFont="1" applyFill="1" applyBorder="1" applyAlignment="1">
      <alignment vertical="top" wrapText="1"/>
    </xf>
    <xf numFmtId="0" fontId="69" fillId="0" borderId="37" xfId="102" applyFont="1" applyBorder="1" applyAlignment="1">
      <alignment vertical="top" wrapText="1"/>
    </xf>
    <xf numFmtId="44" fontId="69" fillId="63" borderId="37" xfId="65" applyFont="1" applyFill="1" applyBorder="1" applyAlignment="1" applyProtection="1">
      <protection locked="0"/>
    </xf>
    <xf numFmtId="0" fontId="69" fillId="0" borderId="37" xfId="102" applyFont="1" applyBorder="1" applyAlignment="1">
      <alignment vertical="top"/>
    </xf>
    <xf numFmtId="0" fontId="69" fillId="0" borderId="0" xfId="83" applyFont="1" applyAlignment="1">
      <alignment horizontal="center" vertical="center"/>
    </xf>
    <xf numFmtId="175" fontId="69" fillId="0" borderId="0" xfId="83" applyNumberFormat="1" applyFont="1" applyAlignment="1">
      <alignment horizontal="center" vertical="center"/>
    </xf>
    <xf numFmtId="173" fontId="77" fillId="0" borderId="0" xfId="8" applyNumberFormat="1" applyFont="1" applyFill="1" applyBorder="1" applyAlignment="1" applyProtection="1">
      <alignment horizontal="center"/>
      <protection hidden="1"/>
    </xf>
    <xf numFmtId="2" fontId="72" fillId="61" borderId="32" xfId="83" applyNumberFormat="1" applyFont="1" applyFill="1" applyBorder="1" applyAlignment="1">
      <alignment horizontal="left" vertical="top" wrapText="1"/>
    </xf>
    <xf numFmtId="2" fontId="72" fillId="61" borderId="32" xfId="83" applyNumberFormat="1" applyFont="1" applyFill="1" applyBorder="1" applyAlignment="1">
      <alignment vertical="top" wrapText="1"/>
    </xf>
    <xf numFmtId="0" fontId="68" fillId="0" borderId="0" xfId="102" applyFont="1"/>
    <xf numFmtId="0" fontId="69" fillId="0" borderId="37" xfId="83" applyFont="1" applyBorder="1"/>
    <xf numFmtId="166" fontId="69" fillId="0" borderId="37" xfId="18" applyFont="1" applyBorder="1" applyAlignment="1">
      <alignment horizontal="center" vertical="top" wrapText="1"/>
    </xf>
    <xf numFmtId="44" fontId="69" fillId="0" borderId="37" xfId="65" applyFont="1" applyBorder="1" applyAlignment="1">
      <alignment vertical="top" wrapText="1"/>
    </xf>
    <xf numFmtId="49" fontId="69" fillId="0" borderId="37" xfId="102" applyNumberFormat="1" applyFont="1" applyBorder="1" applyAlignment="1">
      <alignment horizontal="center" vertical="top" wrapText="1"/>
    </xf>
    <xf numFmtId="0" fontId="69" fillId="0" borderId="0" xfId="102" applyFont="1"/>
    <xf numFmtId="0" fontId="69" fillId="2" borderId="37" xfId="83" applyFont="1" applyFill="1" applyBorder="1"/>
    <xf numFmtId="49" fontId="69" fillId="2" borderId="37" xfId="102" applyNumberFormat="1" applyFont="1" applyFill="1" applyBorder="1" applyAlignment="1">
      <alignment horizontal="center" vertical="top" wrapText="1"/>
    </xf>
    <xf numFmtId="2" fontId="69" fillId="0" borderId="37" xfId="83" applyNumberFormat="1" applyFont="1" applyBorder="1"/>
    <xf numFmtId="0" fontId="69" fillId="0" borderId="37" xfId="102" applyFont="1" applyBorder="1" applyAlignment="1">
      <alignment horizontal="center" vertical="top" wrapText="1"/>
    </xf>
    <xf numFmtId="0" fontId="69" fillId="2" borderId="0" xfId="88" applyFont="1" applyFill="1"/>
    <xf numFmtId="0" fontId="69" fillId="0" borderId="0" xfId="102" applyFont="1" applyAlignment="1">
      <alignment vertical="top" wrapText="1"/>
    </xf>
    <xf numFmtId="3" fontId="69" fillId="0" borderId="0" xfId="8" applyNumberFormat="1" applyFont="1" applyFill="1" applyBorder="1" applyAlignment="1">
      <alignment horizontal="center" vertical="top" wrapText="1"/>
    </xf>
    <xf numFmtId="166" fontId="69" fillId="0" borderId="0" xfId="18" applyFont="1" applyBorder="1" applyAlignment="1">
      <alignment horizontal="center" vertical="top" wrapText="1"/>
    </xf>
    <xf numFmtId="44" fontId="69" fillId="0" borderId="0" xfId="65" applyFont="1" applyBorder="1" applyAlignment="1">
      <alignment vertical="top" wrapText="1"/>
    </xf>
    <xf numFmtId="49" fontId="69" fillId="0" borderId="0" xfId="102" applyNumberFormat="1" applyFont="1" applyAlignment="1">
      <alignment horizontal="center" vertical="top" wrapText="1"/>
    </xf>
    <xf numFmtId="2" fontId="68" fillId="2" borderId="36" xfId="83" applyNumberFormat="1" applyFont="1" applyFill="1" applyBorder="1" applyAlignment="1">
      <alignment vertical="top" wrapText="1"/>
    </xf>
    <xf numFmtId="2" fontId="68" fillId="2" borderId="35" xfId="83" applyNumberFormat="1" applyFont="1" applyFill="1" applyBorder="1" applyAlignment="1">
      <alignment vertical="top" wrapText="1"/>
    </xf>
    <xf numFmtId="2" fontId="68" fillId="2" borderId="38" xfId="83" applyNumberFormat="1" applyFont="1" applyFill="1" applyBorder="1" applyAlignment="1">
      <alignment vertical="top" wrapText="1"/>
    </xf>
    <xf numFmtId="3" fontId="68" fillId="2" borderId="38" xfId="8" applyNumberFormat="1" applyFont="1" applyFill="1" applyBorder="1" applyAlignment="1">
      <alignment horizontal="center" vertical="top" wrapText="1"/>
    </xf>
    <xf numFmtId="180" fontId="68" fillId="2" borderId="36" xfId="83" applyNumberFormat="1" applyFont="1" applyFill="1" applyBorder="1" applyAlignment="1">
      <alignment vertical="top" wrapText="1"/>
    </xf>
    <xf numFmtId="180" fontId="68" fillId="2" borderId="35" xfId="83" applyNumberFormat="1" applyFont="1" applyFill="1" applyBorder="1" applyAlignment="1">
      <alignment vertical="top" wrapText="1"/>
    </xf>
    <xf numFmtId="0" fontId="69" fillId="0" borderId="0" xfId="102" applyFont="1" applyAlignment="1">
      <alignment horizontal="center"/>
    </xf>
    <xf numFmtId="167" fontId="69" fillId="0" borderId="0" xfId="104" applyFont="1"/>
    <xf numFmtId="173" fontId="69" fillId="0" borderId="0" xfId="8" applyNumberFormat="1" applyFont="1"/>
    <xf numFmtId="0" fontId="89" fillId="0" borderId="0" xfId="85" applyFont="1" applyAlignment="1">
      <alignment horizontal="center"/>
    </xf>
    <xf numFmtId="0" fontId="89" fillId="0" borderId="0" xfId="85" applyFont="1"/>
    <xf numFmtId="0" fontId="69" fillId="0" borderId="0" xfId="10" applyFont="1" applyAlignment="1">
      <alignment horizontal="center"/>
    </xf>
    <xf numFmtId="173" fontId="72" fillId="61" borderId="33" xfId="8" applyNumberFormat="1" applyFont="1" applyFill="1" applyBorder="1" applyAlignment="1">
      <alignment horizontal="center" vertical="center" wrapText="1"/>
    </xf>
    <xf numFmtId="0" fontId="72" fillId="64" borderId="32" xfId="85" applyFont="1" applyFill="1" applyBorder="1" applyAlignment="1">
      <alignment horizontal="left" vertical="top" wrapText="1"/>
    </xf>
    <xf numFmtId="0" fontId="72" fillId="61" borderId="32" xfId="85" applyFont="1" applyFill="1" applyBorder="1" applyAlignment="1">
      <alignment horizontal="left" vertical="top" wrapText="1"/>
    </xf>
    <xf numFmtId="0" fontId="89" fillId="2" borderId="37" xfId="85" applyFont="1" applyFill="1" applyBorder="1" applyAlignment="1">
      <alignment horizontal="center" vertical="center"/>
    </xf>
    <xf numFmtId="0" fontId="89" fillId="2" borderId="37" xfId="85" applyFont="1" applyFill="1" applyBorder="1" applyAlignment="1">
      <alignment horizontal="left" vertical="center"/>
    </xf>
    <xf numFmtId="0" fontId="89" fillId="2" borderId="37" xfId="85" applyFont="1" applyFill="1" applyBorder="1" applyAlignment="1">
      <alignment horizontal="center"/>
    </xf>
    <xf numFmtId="166" fontId="89" fillId="2" borderId="37" xfId="18" applyFont="1" applyFill="1" applyBorder="1" applyAlignment="1">
      <alignment horizontal="center"/>
    </xf>
    <xf numFmtId="0" fontId="89" fillId="2" borderId="0" xfId="85" applyFont="1" applyFill="1" applyAlignment="1">
      <alignment horizontal="center"/>
    </xf>
    <xf numFmtId="0" fontId="89" fillId="2" borderId="0" xfId="85" applyFont="1" applyFill="1"/>
    <xf numFmtId="0" fontId="72" fillId="61" borderId="32" xfId="85" applyFont="1" applyFill="1" applyBorder="1" applyAlignment="1">
      <alignment horizontal="center" vertical="top" wrapText="1"/>
    </xf>
    <xf numFmtId="44" fontId="69" fillId="0" borderId="37" xfId="0" applyNumberFormat="1" applyFont="1" applyBorder="1" applyAlignment="1">
      <alignment horizontal="center" vertical="top"/>
    </xf>
    <xf numFmtId="44" fontId="69" fillId="0" borderId="37" xfId="0" applyNumberFormat="1" applyFont="1" applyBorder="1" applyAlignment="1">
      <alignment horizontal="center"/>
    </xf>
    <xf numFmtId="0" fontId="69" fillId="0" borderId="37" xfId="0" applyFont="1" applyBorder="1" applyAlignment="1">
      <alignment vertical="center" wrapText="1"/>
    </xf>
    <xf numFmtId="0" fontId="69" fillId="0" borderId="37" xfId="0" applyFont="1" applyBorder="1" applyAlignment="1">
      <alignment horizontal="left" vertical="top" wrapText="1"/>
    </xf>
    <xf numFmtId="44" fontId="68" fillId="0" borderId="37" xfId="0" applyNumberFormat="1" applyFont="1" applyBorder="1" applyAlignment="1">
      <alignment horizontal="center"/>
    </xf>
    <xf numFmtId="0" fontId="69" fillId="0" borderId="0" xfId="0" applyFont="1" applyAlignment="1">
      <alignment horizontal="center" vertical="top"/>
    </xf>
    <xf numFmtId="44" fontId="69" fillId="0" borderId="37" xfId="0" applyNumberFormat="1" applyFont="1" applyBorder="1" applyAlignment="1" applyProtection="1">
      <alignment horizontal="center" vertical="top"/>
      <protection locked="0"/>
    </xf>
    <xf numFmtId="44" fontId="69" fillId="0" borderId="37" xfId="0" applyNumberFormat="1" applyFont="1" applyBorder="1" applyAlignment="1" applyProtection="1">
      <alignment horizontal="center"/>
      <protection locked="0"/>
    </xf>
    <xf numFmtId="0" fontId="65" fillId="62" borderId="37" xfId="13" applyFont="1" applyFill="1" applyBorder="1"/>
    <xf numFmtId="0" fontId="66" fillId="0" borderId="0" xfId="13" applyFont="1" applyAlignment="1">
      <alignment horizontal="center"/>
    </xf>
    <xf numFmtId="0" fontId="67" fillId="0" borderId="0" xfId="13" applyFont="1"/>
    <xf numFmtId="173" fontId="67" fillId="0" borderId="0" xfId="8" applyNumberFormat="1" applyFont="1" applyFill="1" applyAlignment="1" applyProtection="1"/>
    <xf numFmtId="0" fontId="67" fillId="0" borderId="0" xfId="83" applyFont="1"/>
    <xf numFmtId="0" fontId="74" fillId="0" borderId="0" xfId="13" applyFont="1"/>
    <xf numFmtId="173" fontId="73" fillId="61" borderId="32" xfId="8" applyNumberFormat="1" applyFont="1" applyFill="1" applyBorder="1" applyAlignment="1" applyProtection="1">
      <alignment vertical="top" wrapText="1"/>
    </xf>
    <xf numFmtId="0" fontId="67" fillId="0" borderId="37" xfId="102" applyFont="1" applyBorder="1" applyAlignment="1">
      <alignment vertical="top" wrapText="1"/>
    </xf>
    <xf numFmtId="0" fontId="67" fillId="0" borderId="37" xfId="102" applyFont="1" applyBorder="1" applyAlignment="1">
      <alignment vertical="top"/>
    </xf>
    <xf numFmtId="175" fontId="74" fillId="0" borderId="0" xfId="3" applyNumberFormat="1" applyFont="1" applyFill="1" applyBorder="1" applyAlignment="1" applyProtection="1">
      <alignment horizontal="center"/>
    </xf>
    <xf numFmtId="169" fontId="74" fillId="0" borderId="0" xfId="3" applyFont="1" applyFill="1" applyBorder="1" applyAlignment="1" applyProtection="1">
      <alignment horizontal="center"/>
    </xf>
    <xf numFmtId="0" fontId="74" fillId="0" borderId="0" xfId="13" applyFont="1" applyAlignment="1">
      <alignment horizontal="center"/>
    </xf>
    <xf numFmtId="0" fontId="67" fillId="0" borderId="0" xfId="83" applyFont="1" applyAlignment="1">
      <alignment horizontal="center" vertical="center"/>
    </xf>
    <xf numFmtId="175" fontId="67" fillId="0" borderId="0" xfId="83" applyNumberFormat="1" applyFont="1" applyAlignment="1">
      <alignment horizontal="center" vertical="center"/>
    </xf>
    <xf numFmtId="2" fontId="73" fillId="61" borderId="32" xfId="83" applyNumberFormat="1" applyFont="1" applyFill="1" applyBorder="1" applyAlignment="1">
      <alignment horizontal="left" vertical="top" wrapText="1"/>
    </xf>
    <xf numFmtId="2" fontId="73" fillId="61" borderId="32" xfId="83" applyNumberFormat="1" applyFont="1" applyFill="1" applyBorder="1" applyAlignment="1">
      <alignment vertical="top" wrapText="1"/>
    </xf>
    <xf numFmtId="0" fontId="65" fillId="0" borderId="0" xfId="102" applyFont="1"/>
    <xf numFmtId="2" fontId="67" fillId="0" borderId="37" xfId="83" applyNumberFormat="1" applyFont="1" applyBorder="1"/>
    <xf numFmtId="3" fontId="67" fillId="0" borderId="37" xfId="8" applyNumberFormat="1" applyFont="1" applyFill="1" applyBorder="1" applyAlignment="1" applyProtection="1">
      <alignment horizontal="center" vertical="top" wrapText="1"/>
    </xf>
    <xf numFmtId="166" fontId="67" fillId="0" borderId="37" xfId="18" applyFont="1" applyBorder="1" applyAlignment="1" applyProtection="1">
      <alignment horizontal="center" vertical="top" wrapText="1"/>
    </xf>
    <xf numFmtId="44" fontId="67" fillId="0" borderId="37" xfId="65" applyFont="1" applyBorder="1" applyAlignment="1" applyProtection="1">
      <alignment vertical="top" wrapText="1"/>
    </xf>
    <xf numFmtId="49" fontId="67" fillId="0" borderId="37" xfId="102" applyNumberFormat="1" applyFont="1" applyBorder="1" applyAlignment="1">
      <alignment horizontal="center" vertical="top" wrapText="1"/>
    </xf>
    <xf numFmtId="0" fontId="67" fillId="0" borderId="0" xfId="102" applyFont="1"/>
    <xf numFmtId="2" fontId="67" fillId="2" borderId="37" xfId="0" applyNumberFormat="1" applyFont="1" applyFill="1" applyBorder="1"/>
    <xf numFmtId="0" fontId="67" fillId="0" borderId="37" xfId="83" applyFont="1" applyBorder="1"/>
    <xf numFmtId="0" fontId="67" fillId="2" borderId="37" xfId="83" applyFont="1" applyFill="1" applyBorder="1"/>
    <xf numFmtId="1" fontId="67" fillId="0" borderId="37" xfId="0" applyNumberFormat="1" applyFont="1" applyBorder="1" applyAlignment="1">
      <alignment horizontal="left"/>
    </xf>
    <xf numFmtId="3" fontId="67" fillId="0" borderId="0" xfId="8" applyNumberFormat="1" applyFont="1" applyFill="1" applyBorder="1" applyAlignment="1" applyProtection="1">
      <alignment horizontal="center" vertical="top" wrapText="1"/>
    </xf>
    <xf numFmtId="2" fontId="65" fillId="2" borderId="36" xfId="83" applyNumberFormat="1" applyFont="1" applyFill="1" applyBorder="1" applyAlignment="1">
      <alignment vertical="top" wrapText="1"/>
    </xf>
    <xf numFmtId="2" fontId="65" fillId="2" borderId="35" xfId="83" applyNumberFormat="1" applyFont="1" applyFill="1" applyBorder="1" applyAlignment="1">
      <alignment vertical="top" wrapText="1"/>
    </xf>
    <xf numFmtId="2" fontId="65" fillId="2" borderId="38" xfId="83" applyNumberFormat="1" applyFont="1" applyFill="1" applyBorder="1" applyAlignment="1">
      <alignment vertical="top" wrapText="1"/>
    </xf>
    <xf numFmtId="3" fontId="65" fillId="2" borderId="38" xfId="8" applyNumberFormat="1" applyFont="1" applyFill="1" applyBorder="1" applyAlignment="1" applyProtection="1">
      <alignment horizontal="center" vertical="top" wrapText="1"/>
    </xf>
    <xf numFmtId="180" fontId="65" fillId="2" borderId="36" xfId="83" applyNumberFormat="1" applyFont="1" applyFill="1" applyBorder="1" applyAlignment="1">
      <alignment vertical="top" wrapText="1"/>
    </xf>
    <xf numFmtId="180" fontId="65" fillId="2" borderId="35" xfId="83" applyNumberFormat="1" applyFont="1" applyFill="1" applyBorder="1" applyAlignment="1">
      <alignment vertical="top" wrapText="1"/>
    </xf>
    <xf numFmtId="0" fontId="67" fillId="0" borderId="0" xfId="102" applyFont="1" applyAlignment="1">
      <alignment horizontal="center"/>
    </xf>
    <xf numFmtId="167" fontId="67" fillId="0" borderId="0" xfId="104" applyFont="1" applyProtection="1"/>
    <xf numFmtId="173" fontId="67" fillId="0" borderId="0" xfId="8" applyNumberFormat="1" applyFont="1" applyProtection="1"/>
    <xf numFmtId="0" fontId="69" fillId="0" borderId="37" xfId="102" applyFont="1" applyBorder="1" applyAlignment="1" applyProtection="1">
      <alignment vertical="top" wrapText="1"/>
      <protection locked="0"/>
    </xf>
    <xf numFmtId="44" fontId="69" fillId="62" borderId="37" xfId="65" applyFont="1" applyFill="1" applyBorder="1" applyAlignment="1" applyProtection="1">
      <alignment vertical="top" wrapText="1"/>
      <protection locked="0"/>
    </xf>
    <xf numFmtId="0" fontId="69" fillId="0" borderId="0" xfId="10" applyFont="1"/>
    <xf numFmtId="179" fontId="69" fillId="0" borderId="0" xfId="10" applyNumberFormat="1" applyFont="1"/>
    <xf numFmtId="2" fontId="69" fillId="0" borderId="0" xfId="10" applyNumberFormat="1" applyFont="1"/>
    <xf numFmtId="2" fontId="70" fillId="0" borderId="0" xfId="10" applyNumberFormat="1" applyFont="1" applyAlignment="1">
      <alignment vertical="center"/>
    </xf>
    <xf numFmtId="2" fontId="70" fillId="0" borderId="0" xfId="10" applyNumberFormat="1" applyFont="1" applyAlignment="1">
      <alignment horizontal="right" vertical="center"/>
    </xf>
    <xf numFmtId="2" fontId="70" fillId="0" borderId="0" xfId="12" applyNumberFormat="1" applyFont="1"/>
    <xf numFmtId="0" fontId="71" fillId="0" borderId="0" xfId="14" applyFont="1"/>
    <xf numFmtId="2" fontId="71" fillId="0" borderId="0" xfId="14" applyNumberFormat="1" applyFont="1"/>
    <xf numFmtId="0" fontId="91" fillId="61" borderId="38" xfId="10" applyFont="1" applyFill="1" applyBorder="1"/>
    <xf numFmtId="0" fontId="91" fillId="61" borderId="35" xfId="10" applyFont="1" applyFill="1" applyBorder="1"/>
    <xf numFmtId="0" fontId="69" fillId="0" borderId="37" xfId="10" applyFont="1" applyBorder="1"/>
    <xf numFmtId="179" fontId="69" fillId="62" borderId="37" xfId="10" applyNumberFormat="1" applyFont="1" applyFill="1" applyBorder="1"/>
    <xf numFmtId="0" fontId="69" fillId="62" borderId="37" xfId="10" applyFont="1" applyFill="1" applyBorder="1"/>
    <xf numFmtId="0" fontId="69" fillId="0" borderId="38" xfId="10" applyFont="1" applyBorder="1"/>
    <xf numFmtId="0" fontId="69" fillId="62" borderId="2" xfId="10" applyFont="1" applyFill="1" applyBorder="1"/>
    <xf numFmtId="0" fontId="69" fillId="62" borderId="38" xfId="10" applyFont="1" applyFill="1" applyBorder="1"/>
    <xf numFmtId="0" fontId="69" fillId="62" borderId="36" xfId="10" applyFont="1" applyFill="1" applyBorder="1"/>
    <xf numFmtId="0" fontId="91" fillId="61" borderId="39" xfId="10" applyFont="1" applyFill="1" applyBorder="1"/>
    <xf numFmtId="0" fontId="69" fillId="2" borderId="0" xfId="10" applyFont="1" applyFill="1"/>
    <xf numFmtId="179" fontId="69" fillId="2" borderId="0" xfId="10" applyNumberFormat="1" applyFont="1" applyFill="1"/>
    <xf numFmtId="0" fontId="69" fillId="2" borderId="0" xfId="0" applyFont="1" applyFill="1"/>
    <xf numFmtId="0" fontId="91" fillId="61" borderId="2" xfId="10" applyFont="1" applyFill="1" applyBorder="1"/>
    <xf numFmtId="0" fontId="69" fillId="0" borderId="2" xfId="10" applyFont="1" applyBorder="1"/>
    <xf numFmtId="0" fontId="69" fillId="0" borderId="0" xfId="0" applyFont="1" applyAlignment="1">
      <alignment horizontal="left" vertical="center" indent="6"/>
    </xf>
    <xf numFmtId="179" fontId="69" fillId="62" borderId="37" xfId="10" applyNumberFormat="1" applyFont="1" applyFill="1" applyBorder="1" applyProtection="1">
      <protection locked="0"/>
    </xf>
    <xf numFmtId="173" fontId="72" fillId="61" borderId="36" xfId="8" applyNumberFormat="1" applyFont="1" applyFill="1" applyBorder="1" applyAlignment="1" applyProtection="1">
      <alignment vertical="top" wrapText="1"/>
    </xf>
    <xf numFmtId="173" fontId="72" fillId="61" borderId="38" xfId="8" applyNumberFormat="1" applyFont="1" applyFill="1" applyBorder="1" applyAlignment="1" applyProtection="1">
      <alignment vertical="top" wrapText="1"/>
    </xf>
    <xf numFmtId="173" fontId="72" fillId="61" borderId="35" xfId="8" applyNumberFormat="1" applyFont="1" applyFill="1" applyBorder="1" applyAlignment="1" applyProtection="1">
      <alignment vertical="top" wrapText="1"/>
    </xf>
    <xf numFmtId="173" fontId="72" fillId="61" borderId="40" xfId="8" applyNumberFormat="1" applyFont="1" applyFill="1" applyBorder="1" applyAlignment="1" applyProtection="1">
      <alignment vertical="top" wrapText="1"/>
    </xf>
    <xf numFmtId="0" fontId="69" fillId="2" borderId="36" xfId="10" applyFont="1" applyFill="1" applyBorder="1"/>
    <xf numFmtId="0" fontId="88" fillId="0" borderId="0" xfId="0" applyFont="1" applyAlignment="1">
      <alignment wrapText="1"/>
    </xf>
    <xf numFmtId="0" fontId="72" fillId="61" borderId="37" xfId="59" applyFont="1" applyFill="1" applyBorder="1" applyAlignment="1">
      <alignment horizontal="left" vertical="top" wrapText="1"/>
    </xf>
    <xf numFmtId="167" fontId="69" fillId="0" borderId="37" xfId="8" applyFont="1" applyBorder="1" applyProtection="1"/>
    <xf numFmtId="166" fontId="69" fillId="0" borderId="37" xfId="18" applyFont="1" applyBorder="1" applyProtection="1"/>
    <xf numFmtId="44" fontId="69" fillId="0" borderId="0" xfId="0" applyNumberFormat="1" applyFont="1"/>
    <xf numFmtId="0" fontId="89" fillId="0" borderId="0" xfId="0" applyFont="1"/>
    <xf numFmtId="4" fontId="78" fillId="2" borderId="0" xfId="62" applyNumberFormat="1" applyFont="1" applyFill="1" applyAlignment="1">
      <alignment horizontal="center"/>
    </xf>
    <xf numFmtId="167" fontId="69" fillId="0" borderId="0" xfId="8" applyFont="1" applyBorder="1" applyProtection="1"/>
    <xf numFmtId="166" fontId="69" fillId="0" borderId="0" xfId="18" applyFont="1" applyBorder="1" applyProtection="1"/>
    <xf numFmtId="167" fontId="68" fillId="0" borderId="37" xfId="8" applyFont="1" applyBorder="1" applyProtection="1"/>
    <xf numFmtId="166" fontId="68" fillId="0" borderId="37" xfId="18" applyFont="1" applyBorder="1" applyProtection="1"/>
    <xf numFmtId="0" fontId="68" fillId="0" borderId="0" xfId="0" applyFont="1"/>
    <xf numFmtId="4" fontId="78" fillId="62" borderId="37" xfId="62" applyNumberFormat="1" applyFont="1" applyFill="1" applyBorder="1" applyAlignment="1" applyProtection="1">
      <alignment horizontal="center"/>
      <protection locked="0"/>
    </xf>
    <xf numFmtId="166" fontId="78" fillId="35" borderId="0" xfId="18" applyFont="1" applyFill="1" applyBorder="1" applyAlignment="1" applyProtection="1">
      <protection locked="0"/>
    </xf>
    <xf numFmtId="0" fontId="76" fillId="2" borderId="0" xfId="0" applyFont="1" applyFill="1"/>
    <xf numFmtId="10" fontId="78" fillId="62" borderId="37" xfId="16" applyNumberFormat="1" applyFont="1" applyFill="1" applyBorder="1" applyAlignment="1" applyProtection="1">
      <alignment horizontal="right"/>
      <protection locked="0" hidden="1"/>
    </xf>
    <xf numFmtId="2" fontId="70" fillId="0" borderId="0" xfId="13" applyNumberFormat="1" applyFont="1" applyAlignment="1" applyProtection="1">
      <alignment horizontal="center"/>
      <protection locked="0" hidden="1"/>
    </xf>
    <xf numFmtId="0" fontId="69" fillId="0" borderId="0" xfId="0" applyFont="1" applyAlignment="1">
      <alignment horizontal="left"/>
    </xf>
    <xf numFmtId="0" fontId="88" fillId="0" borderId="0" xfId="0" applyFont="1"/>
    <xf numFmtId="0" fontId="76" fillId="0" borderId="0" xfId="0" applyFont="1" applyAlignment="1">
      <alignment horizontal="center"/>
    </xf>
    <xf numFmtId="2" fontId="81" fillId="0" borderId="0" xfId="0" applyNumberFormat="1" applyFont="1"/>
    <xf numFmtId="2" fontId="68" fillId="0" borderId="0" xfId="0" applyNumberFormat="1" applyFont="1" applyAlignment="1">
      <alignment horizontal="left"/>
    </xf>
    <xf numFmtId="1" fontId="68" fillId="0" borderId="0" xfId="0" applyNumberFormat="1" applyFont="1" applyAlignment="1">
      <alignment horizontal="center"/>
    </xf>
    <xf numFmtId="0" fontId="87" fillId="0" borderId="0" xfId="0" applyFont="1"/>
    <xf numFmtId="167" fontId="68" fillId="0" borderId="0" xfId="8" applyFont="1" applyProtection="1"/>
    <xf numFmtId="2" fontId="70" fillId="0" borderId="0" xfId="12" applyNumberFormat="1" applyFont="1" applyAlignment="1">
      <alignment horizontal="left"/>
    </xf>
    <xf numFmtId="9" fontId="79" fillId="61" borderId="32" xfId="16" applyFont="1" applyFill="1" applyBorder="1" applyAlignment="1" applyProtection="1">
      <alignment horizontal="center" vertical="top" wrapText="1"/>
    </xf>
    <xf numFmtId="2" fontId="72" fillId="61" borderId="37" xfId="0" applyNumberFormat="1" applyFont="1" applyFill="1" applyBorder="1" applyAlignment="1">
      <alignment horizontal="left" vertical="top" wrapText="1"/>
    </xf>
    <xf numFmtId="2" fontId="72" fillId="61" borderId="37" xfId="0" applyNumberFormat="1" applyFont="1" applyFill="1" applyBorder="1" applyAlignment="1">
      <alignment horizontal="left" vertical="top"/>
    </xf>
    <xf numFmtId="0" fontId="72" fillId="61" borderId="37" xfId="0" applyFont="1" applyFill="1" applyBorder="1" applyAlignment="1">
      <alignment horizontal="left" vertical="top"/>
    </xf>
    <xf numFmtId="182" fontId="72" fillId="61" borderId="37" xfId="8" applyNumberFormat="1" applyFont="1" applyFill="1" applyBorder="1" applyAlignment="1" applyProtection="1">
      <alignment horizontal="left" vertical="top" wrapText="1"/>
    </xf>
    <xf numFmtId="167" fontId="79" fillId="61" borderId="37" xfId="8" applyFont="1" applyFill="1" applyBorder="1" applyAlignment="1" applyProtection="1">
      <alignment horizontal="center" vertical="top" wrapText="1"/>
    </xf>
    <xf numFmtId="167" fontId="72" fillId="61" borderId="37" xfId="8" applyFont="1" applyFill="1" applyBorder="1" applyAlignment="1" applyProtection="1">
      <alignment horizontal="center" vertical="top" wrapText="1"/>
    </xf>
    <xf numFmtId="2" fontId="79" fillId="61" borderId="37" xfId="0" applyNumberFormat="1" applyFont="1" applyFill="1" applyBorder="1" applyAlignment="1">
      <alignment horizontal="center" vertical="top" wrapText="1"/>
    </xf>
    <xf numFmtId="2" fontId="79" fillId="61" borderId="32" xfId="0" applyNumberFormat="1" applyFont="1" applyFill="1" applyBorder="1" applyAlignment="1">
      <alignment horizontal="center" vertical="top" wrapText="1"/>
    </xf>
    <xf numFmtId="174" fontId="69" fillId="0" borderId="37" xfId="0" applyNumberFormat="1" applyFont="1" applyBorder="1" applyAlignment="1">
      <alignment horizontal="left"/>
    </xf>
    <xf numFmtId="0" fontId="69" fillId="0" borderId="37" xfId="0" applyFont="1" applyBorder="1" applyAlignment="1">
      <alignment horizontal="left"/>
    </xf>
    <xf numFmtId="1" fontId="69" fillId="0" borderId="37" xfId="0" applyNumberFormat="1" applyFont="1" applyBorder="1" applyAlignment="1">
      <alignment horizontal="right"/>
    </xf>
    <xf numFmtId="1" fontId="88" fillId="0" borderId="37" xfId="0" applyNumberFormat="1" applyFont="1" applyBorder="1" applyAlignment="1">
      <alignment horizontal="center"/>
    </xf>
    <xf numFmtId="1" fontId="89" fillId="0" borderId="37" xfId="0" applyNumberFormat="1" applyFont="1" applyBorder="1" applyAlignment="1">
      <alignment horizontal="center"/>
    </xf>
    <xf numFmtId="43" fontId="76" fillId="0" borderId="37" xfId="8" applyNumberFormat="1" applyFont="1" applyFill="1" applyBorder="1" applyAlignment="1" applyProtection="1">
      <alignment horizontal="center"/>
    </xf>
    <xf numFmtId="1" fontId="76" fillId="0" borderId="37" xfId="8" applyNumberFormat="1" applyFont="1" applyFill="1" applyBorder="1" applyAlignment="1" applyProtection="1">
      <alignment horizontal="center"/>
    </xf>
    <xf numFmtId="2" fontId="76" fillId="0" borderId="37" xfId="8" applyNumberFormat="1" applyFont="1" applyFill="1" applyBorder="1" applyAlignment="1" applyProtection="1">
      <alignment horizontal="center"/>
    </xf>
    <xf numFmtId="173" fontId="76" fillId="0" borderId="37" xfId="8" applyNumberFormat="1" applyFont="1" applyFill="1" applyBorder="1" applyAlignment="1" applyProtection="1">
      <alignment horizontal="center"/>
    </xf>
    <xf numFmtId="2" fontId="69" fillId="0" borderId="37" xfId="0" applyNumberFormat="1" applyFont="1" applyBorder="1" applyAlignment="1">
      <alignment horizontal="left"/>
    </xf>
    <xf numFmtId="2" fontId="69" fillId="0" borderId="37" xfId="0" applyNumberFormat="1" applyFont="1" applyBorder="1" applyAlignment="1">
      <alignment horizontal="right"/>
    </xf>
    <xf numFmtId="0" fontId="69" fillId="0" borderId="37" xfId="0" applyFont="1" applyBorder="1" applyAlignment="1">
      <alignment horizontal="left" wrapText="1"/>
    </xf>
    <xf numFmtId="0" fontId="69" fillId="0" borderId="37" xfId="0" applyFont="1" applyBorder="1" applyAlignment="1">
      <alignment wrapText="1"/>
    </xf>
    <xf numFmtId="0" fontId="69" fillId="2" borderId="37" xfId="0" applyFont="1" applyFill="1" applyBorder="1" applyAlignment="1">
      <alignment wrapText="1"/>
    </xf>
    <xf numFmtId="0" fontId="69" fillId="2" borderId="37" xfId="0" applyFont="1" applyFill="1" applyBorder="1" applyAlignment="1">
      <alignment horizontal="left"/>
    </xf>
    <xf numFmtId="0" fontId="89" fillId="0" borderId="37" xfId="59" applyFont="1" applyBorder="1" applyAlignment="1">
      <alignment horizontal="left" wrapText="1"/>
    </xf>
    <xf numFmtId="0" fontId="89" fillId="0" borderId="37" xfId="59" applyFont="1" applyBorder="1" applyAlignment="1">
      <alignment wrapText="1"/>
    </xf>
    <xf numFmtId="0" fontId="89" fillId="0" borderId="37" xfId="59" applyFont="1" applyBorder="1"/>
    <xf numFmtId="0" fontId="89" fillId="0" borderId="37" xfId="59" applyFont="1" applyBorder="1" applyAlignment="1">
      <alignment horizontal="left"/>
    </xf>
    <xf numFmtId="0" fontId="76" fillId="2" borderId="0" xfId="0" applyFont="1" applyFill="1" applyAlignment="1">
      <alignment horizontal="center"/>
    </xf>
    <xf numFmtId="0" fontId="69" fillId="2" borderId="37" xfId="0" applyFont="1" applyFill="1" applyBorder="1" applyAlignment="1">
      <alignment horizontal="left" wrapText="1"/>
    </xf>
    <xf numFmtId="0" fontId="69" fillId="2" borderId="37" xfId="0" applyFont="1" applyFill="1" applyBorder="1"/>
    <xf numFmtId="1" fontId="88" fillId="2" borderId="37" xfId="0" applyNumberFormat="1" applyFont="1" applyFill="1" applyBorder="1" applyAlignment="1">
      <alignment horizontal="center"/>
    </xf>
    <xf numFmtId="1" fontId="89" fillId="2" borderId="37" xfId="0" applyNumberFormat="1" applyFont="1" applyFill="1" applyBorder="1" applyAlignment="1">
      <alignment horizontal="center"/>
    </xf>
    <xf numFmtId="43" fontId="76" fillId="2" borderId="37" xfId="8" applyNumberFormat="1" applyFont="1" applyFill="1" applyBorder="1" applyAlignment="1" applyProtection="1">
      <alignment horizontal="center"/>
    </xf>
    <xf numFmtId="1" fontId="76" fillId="2" borderId="37" xfId="8" applyNumberFormat="1" applyFont="1" applyFill="1" applyBorder="1" applyAlignment="1" applyProtection="1">
      <alignment horizontal="center"/>
    </xf>
    <xf numFmtId="2" fontId="76" fillId="2" borderId="37" xfId="8" applyNumberFormat="1" applyFont="1" applyFill="1" applyBorder="1" applyAlignment="1" applyProtection="1">
      <alignment horizontal="center"/>
    </xf>
    <xf numFmtId="173" fontId="76" fillId="2" borderId="37" xfId="8" applyNumberFormat="1" applyFont="1" applyFill="1" applyBorder="1" applyAlignment="1" applyProtection="1">
      <alignment horizontal="center"/>
    </xf>
    <xf numFmtId="174" fontId="69" fillId="2" borderId="37" xfId="0" applyNumberFormat="1" applyFont="1" applyFill="1" applyBorder="1" applyAlignment="1">
      <alignment horizontal="left"/>
    </xf>
    <xf numFmtId="2" fontId="76" fillId="2" borderId="0" xfId="8" applyNumberFormat="1" applyFont="1" applyFill="1" applyBorder="1" applyAlignment="1" applyProtection="1">
      <alignment horizontal="center"/>
    </xf>
    <xf numFmtId="0" fontId="69" fillId="2" borderId="37" xfId="8" applyNumberFormat="1" applyFont="1" applyFill="1" applyBorder="1" applyAlignment="1" applyProtection="1">
      <alignment horizontal="left"/>
    </xf>
    <xf numFmtId="0" fontId="69" fillId="2" borderId="37" xfId="8" applyNumberFormat="1" applyFont="1" applyFill="1" applyBorder="1" applyAlignment="1" applyProtection="1"/>
    <xf numFmtId="2" fontId="69" fillId="2" borderId="37" xfId="0" applyNumberFormat="1" applyFont="1" applyFill="1" applyBorder="1" applyAlignment="1">
      <alignment horizontal="right"/>
    </xf>
    <xf numFmtId="2" fontId="69" fillId="2" borderId="37" xfId="8" applyNumberFormat="1" applyFont="1" applyFill="1" applyBorder="1" applyAlignment="1" applyProtection="1"/>
    <xf numFmtId="174" fontId="69" fillId="0" borderId="0" xfId="0" applyNumberFormat="1" applyFont="1" applyAlignment="1">
      <alignment horizontal="left"/>
    </xf>
    <xf numFmtId="0" fontId="69" fillId="0" borderId="0" xfId="8" applyNumberFormat="1" applyFont="1" applyFill="1" applyBorder="1" applyAlignment="1" applyProtection="1"/>
    <xf numFmtId="2" fontId="69" fillId="0" borderId="0" xfId="0" applyNumberFormat="1" applyFont="1" applyAlignment="1">
      <alignment horizontal="right"/>
    </xf>
    <xf numFmtId="1" fontId="88" fillId="0" borderId="0" xfId="0" applyNumberFormat="1" applyFont="1" applyAlignment="1">
      <alignment horizontal="center"/>
    </xf>
    <xf numFmtId="1" fontId="89" fillId="0" borderId="0" xfId="0" applyNumberFormat="1" applyFont="1" applyAlignment="1">
      <alignment horizontal="center"/>
    </xf>
    <xf numFmtId="43" fontId="76" fillId="0" borderId="0" xfId="8" applyNumberFormat="1" applyFont="1" applyFill="1" applyBorder="1" applyAlignment="1" applyProtection="1">
      <alignment horizontal="center"/>
    </xf>
    <xf numFmtId="167" fontId="76" fillId="0" borderId="0" xfId="8" applyFont="1" applyFill="1" applyBorder="1" applyAlignment="1" applyProtection="1">
      <alignment horizontal="center"/>
    </xf>
    <xf numFmtId="2" fontId="76" fillId="0" borderId="0" xfId="8" applyNumberFormat="1" applyFont="1" applyFill="1" applyBorder="1" applyAlignment="1" applyProtection="1">
      <alignment horizontal="center"/>
    </xf>
    <xf numFmtId="2" fontId="69" fillId="68" borderId="0" xfId="12" applyNumberFormat="1" applyFont="1" applyFill="1" applyProtection="1">
      <protection locked="0"/>
    </xf>
    <xf numFmtId="49" fontId="68" fillId="61" borderId="36" xfId="63" applyNumberFormat="1" applyFont="1" applyFill="1" applyBorder="1"/>
    <xf numFmtId="0" fontId="68" fillId="61" borderId="38" xfId="63" applyFont="1" applyFill="1" applyBorder="1"/>
    <xf numFmtId="44" fontId="68" fillId="61" borderId="35" xfId="63" applyNumberFormat="1" applyFont="1" applyFill="1" applyBorder="1"/>
    <xf numFmtId="49" fontId="68" fillId="0" borderId="36" xfId="63" applyNumberFormat="1" applyFont="1" applyBorder="1"/>
    <xf numFmtId="49" fontId="69" fillId="0" borderId="0" xfId="63" applyNumberFormat="1" applyFont="1"/>
    <xf numFmtId="10" fontId="69" fillId="0" borderId="0" xfId="63" applyNumberFormat="1" applyFont="1" applyAlignment="1">
      <alignment horizontal="left"/>
    </xf>
    <xf numFmtId="44" fontId="69" fillId="0" borderId="0" xfId="63" applyNumberFormat="1" applyFont="1"/>
    <xf numFmtId="178" fontId="69" fillId="0" borderId="0" xfId="6" applyNumberFormat="1" applyFont="1" applyFill="1" applyBorder="1" applyAlignment="1">
      <alignment horizontal="left"/>
    </xf>
    <xf numFmtId="166" fontId="68" fillId="2" borderId="41" xfId="18" applyFont="1" applyFill="1" applyBorder="1" applyAlignment="1"/>
    <xf numFmtId="167" fontId="69" fillId="62" borderId="37" xfId="8" applyFont="1" applyFill="1" applyBorder="1" applyAlignment="1" applyProtection="1">
      <alignment horizontal="left"/>
      <protection locked="0"/>
    </xf>
    <xf numFmtId="9" fontId="69" fillId="62" borderId="37" xfId="16" applyFont="1" applyFill="1" applyBorder="1" applyAlignment="1" applyProtection="1">
      <alignment horizontal="center"/>
      <protection locked="0"/>
    </xf>
    <xf numFmtId="0" fontId="69" fillId="62" borderId="36" xfId="13" applyFont="1" applyFill="1" applyBorder="1" applyAlignment="1" applyProtection="1">
      <alignment horizontal="center"/>
      <protection locked="0" hidden="1"/>
    </xf>
    <xf numFmtId="0" fontId="69" fillId="62" borderId="38" xfId="13" applyFont="1" applyFill="1" applyBorder="1" applyAlignment="1" applyProtection="1">
      <alignment horizontal="center"/>
      <protection locked="0" hidden="1"/>
    </xf>
    <xf numFmtId="0" fontId="69" fillId="62" borderId="35" xfId="13" applyFont="1" applyFill="1" applyBorder="1" applyAlignment="1" applyProtection="1">
      <alignment horizontal="center"/>
      <protection locked="0" hidden="1"/>
    </xf>
    <xf numFmtId="0" fontId="78" fillId="62" borderId="36" xfId="13" applyFont="1" applyFill="1" applyBorder="1" applyAlignment="1" applyProtection="1">
      <alignment horizontal="center"/>
      <protection locked="0" hidden="1"/>
    </xf>
    <xf numFmtId="0" fontId="78" fillId="62" borderId="38" xfId="13" applyFont="1" applyFill="1" applyBorder="1" applyAlignment="1" applyProtection="1">
      <alignment horizontal="center"/>
      <protection locked="0" hidden="1"/>
    </xf>
    <xf numFmtId="0" fontId="78" fillId="62" borderId="35" xfId="13" applyFont="1" applyFill="1" applyBorder="1" applyAlignment="1" applyProtection="1">
      <alignment horizontal="center"/>
      <protection locked="0" hidden="1"/>
    </xf>
    <xf numFmtId="2" fontId="72" fillId="61" borderId="37" xfId="13" applyNumberFormat="1" applyFont="1" applyFill="1" applyBorder="1" applyAlignment="1" applyProtection="1">
      <alignment horizontal="center" vertical="center" wrapText="1"/>
      <protection hidden="1"/>
    </xf>
    <xf numFmtId="2" fontId="72" fillId="61" borderId="36" xfId="3" applyNumberFormat="1" applyFont="1" applyFill="1" applyBorder="1" applyAlignment="1" applyProtection="1">
      <alignment horizontal="center" vertical="center" wrapText="1"/>
      <protection hidden="1"/>
    </xf>
    <xf numFmtId="0" fontId="72" fillId="61" borderId="35" xfId="0" applyFont="1" applyFill="1" applyBorder="1" applyAlignment="1">
      <alignment horizontal="center" vertical="center" wrapText="1"/>
    </xf>
    <xf numFmtId="0" fontId="69" fillId="0" borderId="0" xfId="0" applyFont="1" applyAlignment="1">
      <alignment horizontal="left" vertical="top" wrapText="1"/>
    </xf>
    <xf numFmtId="2" fontId="72" fillId="61" borderId="36" xfId="13" applyNumberFormat="1" applyFont="1" applyFill="1" applyBorder="1" applyAlignment="1" applyProtection="1">
      <alignment horizontal="center" vertical="center" wrapText="1"/>
      <protection hidden="1"/>
    </xf>
    <xf numFmtId="2" fontId="72" fillId="61" borderId="38" xfId="13" applyNumberFormat="1" applyFont="1" applyFill="1" applyBorder="1" applyAlignment="1" applyProtection="1">
      <alignment horizontal="center" vertical="center" wrapText="1"/>
      <protection hidden="1"/>
    </xf>
    <xf numFmtId="2" fontId="72" fillId="61" borderId="35" xfId="13" applyNumberFormat="1" applyFont="1" applyFill="1" applyBorder="1" applyAlignment="1" applyProtection="1">
      <alignment horizontal="center" vertical="center" wrapText="1"/>
      <protection hidden="1"/>
    </xf>
    <xf numFmtId="2" fontId="69" fillId="62" borderId="0" xfId="12" applyNumberFormat="1" applyFont="1" applyFill="1" applyAlignment="1" applyProtection="1">
      <alignment horizontal="center"/>
      <protection locked="0"/>
    </xf>
    <xf numFmtId="173" fontId="72" fillId="61" borderId="36" xfId="8" applyNumberFormat="1" applyFont="1" applyFill="1" applyBorder="1" applyAlignment="1">
      <alignment horizontal="left" vertical="center"/>
    </xf>
    <xf numFmtId="173" fontId="72" fillId="61" borderId="38" xfId="8" applyNumberFormat="1" applyFont="1" applyFill="1" applyBorder="1" applyAlignment="1">
      <alignment horizontal="left" vertical="center"/>
    </xf>
    <xf numFmtId="173" fontId="72" fillId="61" borderId="35" xfId="8" applyNumberFormat="1" applyFont="1" applyFill="1" applyBorder="1" applyAlignment="1">
      <alignment horizontal="left" vertical="center"/>
    </xf>
    <xf numFmtId="173" fontId="72" fillId="61" borderId="37" xfId="8" applyNumberFormat="1" applyFont="1" applyFill="1" applyBorder="1" applyAlignment="1">
      <alignment horizontal="center" vertical="center"/>
    </xf>
    <xf numFmtId="173" fontId="72" fillId="61" borderId="37" xfId="8" applyNumberFormat="1" applyFont="1" applyFill="1" applyBorder="1" applyAlignment="1">
      <alignment horizontal="center" vertical="center" wrapText="1"/>
    </xf>
    <xf numFmtId="173" fontId="72" fillId="61" borderId="36" xfId="8" applyNumberFormat="1" applyFont="1" applyFill="1" applyBorder="1" applyAlignment="1">
      <alignment horizontal="center" vertical="center"/>
    </xf>
    <xf numFmtId="173" fontId="72" fillId="61" borderId="35" xfId="8" applyNumberFormat="1" applyFont="1" applyFill="1" applyBorder="1" applyAlignment="1">
      <alignment horizontal="center" vertical="center"/>
    </xf>
    <xf numFmtId="173" fontId="72" fillId="61" borderId="38" xfId="8" applyNumberFormat="1" applyFont="1" applyFill="1" applyBorder="1" applyAlignment="1">
      <alignment horizontal="center" vertical="center"/>
    </xf>
    <xf numFmtId="2" fontId="72" fillId="61" borderId="34" xfId="0" applyNumberFormat="1" applyFont="1" applyFill="1" applyBorder="1" applyAlignment="1">
      <alignment horizontal="center" vertical="center" wrapText="1"/>
    </xf>
    <xf numFmtId="2" fontId="72" fillId="61" borderId="2" xfId="0" applyNumberFormat="1" applyFont="1" applyFill="1" applyBorder="1" applyAlignment="1">
      <alignment horizontal="center" vertical="center" wrapText="1"/>
    </xf>
    <xf numFmtId="167" fontId="79" fillId="61" borderId="33" xfId="8" applyFont="1" applyFill="1" applyBorder="1" applyAlignment="1" applyProtection="1">
      <alignment horizontal="center" vertical="top" wrapText="1"/>
    </xf>
    <xf numFmtId="167" fontId="79" fillId="61" borderId="34" xfId="8" applyFont="1" applyFill="1" applyBorder="1" applyAlignment="1" applyProtection="1">
      <alignment horizontal="center" vertical="top" wrapText="1"/>
    </xf>
    <xf numFmtId="49" fontId="72" fillId="61" borderId="36" xfId="63" applyNumberFormat="1" applyFont="1" applyFill="1" applyBorder="1" applyAlignment="1">
      <alignment horizontal="left" vertical="top" wrapText="1"/>
    </xf>
    <xf numFmtId="49" fontId="72" fillId="61" borderId="38" xfId="63" applyNumberFormat="1" applyFont="1" applyFill="1" applyBorder="1" applyAlignment="1">
      <alignment horizontal="left" vertical="top" wrapText="1"/>
    </xf>
    <xf numFmtId="49" fontId="72" fillId="61" borderId="35" xfId="63" applyNumberFormat="1" applyFont="1" applyFill="1" applyBorder="1" applyAlignment="1">
      <alignment horizontal="left" vertical="top" wrapText="1"/>
    </xf>
    <xf numFmtId="0" fontId="69" fillId="0" borderId="36" xfId="0" applyFont="1" applyBorder="1" applyAlignment="1">
      <alignment horizontal="left"/>
    </xf>
    <xf numFmtId="0" fontId="69" fillId="0" borderId="35" xfId="0" applyFont="1" applyBorder="1" applyAlignment="1">
      <alignment horizontal="left"/>
    </xf>
    <xf numFmtId="0" fontId="68" fillId="0" borderId="36" xfId="13" applyFont="1" applyBorder="1" applyAlignment="1" applyProtection="1">
      <alignment horizontal="left" vertical="center"/>
      <protection hidden="1"/>
    </xf>
    <xf numFmtId="0" fontId="68" fillId="0" borderId="35" xfId="13" applyFont="1" applyBorder="1" applyAlignment="1" applyProtection="1">
      <alignment horizontal="left" vertical="center"/>
      <protection hidden="1"/>
    </xf>
    <xf numFmtId="0" fontId="91" fillId="61" borderId="35" xfId="0" applyFont="1" applyFill="1" applyBorder="1" applyAlignment="1">
      <alignment horizontal="center" vertical="center" wrapText="1"/>
    </xf>
    <xf numFmtId="0" fontId="69" fillId="2" borderId="36" xfId="10" applyFont="1" applyFill="1" applyBorder="1" applyAlignment="1" applyProtection="1">
      <alignment horizontal="center"/>
      <protection locked="0"/>
    </xf>
    <xf numFmtId="0" fontId="69" fillId="2" borderId="38" xfId="10" applyFont="1" applyFill="1" applyBorder="1" applyAlignment="1" applyProtection="1">
      <alignment horizontal="center"/>
      <protection locked="0"/>
    </xf>
    <xf numFmtId="0" fontId="69" fillId="2" borderId="35" xfId="10" applyFont="1" applyFill="1" applyBorder="1" applyAlignment="1" applyProtection="1">
      <alignment horizontal="center"/>
      <protection locked="0"/>
    </xf>
    <xf numFmtId="0" fontId="69" fillId="0" borderId="36" xfId="9" applyFont="1" applyBorder="1" applyAlignment="1" applyProtection="1">
      <alignment horizontal="center"/>
      <protection hidden="1"/>
    </xf>
    <xf numFmtId="0" fontId="69" fillId="0" borderId="38" xfId="9" applyFont="1" applyBorder="1" applyAlignment="1" applyProtection="1">
      <alignment horizontal="center"/>
      <protection hidden="1"/>
    </xf>
    <xf numFmtId="0" fontId="69" fillId="0" borderId="35" xfId="9" applyFont="1" applyBorder="1" applyAlignment="1" applyProtection="1">
      <alignment horizontal="center"/>
      <protection hidden="1"/>
    </xf>
    <xf numFmtId="173" fontId="72" fillId="61" borderId="36" xfId="8" applyNumberFormat="1" applyFont="1" applyFill="1" applyBorder="1" applyAlignment="1">
      <alignment horizontal="left" vertical="top" wrapText="1"/>
    </xf>
    <xf numFmtId="173" fontId="72" fillId="61" borderId="38" xfId="8" applyNumberFormat="1" applyFont="1" applyFill="1" applyBorder="1" applyAlignment="1">
      <alignment horizontal="left" vertical="top" wrapText="1"/>
    </xf>
    <xf numFmtId="173" fontId="72" fillId="61" borderId="35" xfId="8" applyNumberFormat="1" applyFont="1" applyFill="1" applyBorder="1" applyAlignment="1">
      <alignment horizontal="left" vertical="top" wrapText="1"/>
    </xf>
    <xf numFmtId="173" fontId="69" fillId="62" borderId="36" xfId="8" applyNumberFormat="1" applyFont="1" applyFill="1" applyBorder="1" applyAlignment="1" applyProtection="1">
      <alignment horizontal="left" vertical="top" wrapText="1"/>
      <protection locked="0"/>
    </xf>
    <xf numFmtId="173" fontId="69" fillId="62" borderId="38" xfId="8" applyNumberFormat="1" applyFont="1" applyFill="1" applyBorder="1" applyAlignment="1" applyProtection="1">
      <alignment horizontal="left" vertical="top" wrapText="1"/>
      <protection locked="0"/>
    </xf>
    <xf numFmtId="173" fontId="69" fillId="62" borderId="35" xfId="8" applyNumberFormat="1" applyFont="1" applyFill="1" applyBorder="1" applyAlignment="1" applyProtection="1">
      <alignment horizontal="left" vertical="top" wrapText="1"/>
      <protection locked="0"/>
    </xf>
    <xf numFmtId="0" fontId="69" fillId="0" borderId="36" xfId="102" applyFont="1" applyBorder="1" applyAlignment="1">
      <alignment horizontal="left" vertical="top" wrapText="1"/>
    </xf>
    <xf numFmtId="0" fontId="69" fillId="0" borderId="35" xfId="102" applyFont="1" applyBorder="1" applyAlignment="1">
      <alignment horizontal="left" vertical="top" wrapText="1"/>
    </xf>
    <xf numFmtId="173" fontId="72" fillId="61" borderId="37" xfId="8" applyNumberFormat="1" applyFont="1" applyFill="1" applyBorder="1" applyAlignment="1">
      <alignment horizontal="left" vertical="top" wrapText="1"/>
    </xf>
  </cellXfs>
  <cellStyles count="52885">
    <cellStyle name="20% - Accent1" xfId="36" builtinId="30" customBuiltin="1"/>
    <cellStyle name="20% - Accent1 10" xfId="198" xr:uid="{00000000-0005-0000-0000-000001000000}"/>
    <cellStyle name="20% - Accent1 10 10" xfId="199" xr:uid="{00000000-0005-0000-0000-000002000000}"/>
    <cellStyle name="20% - Accent1 10 10 2" xfId="200" xr:uid="{00000000-0005-0000-0000-000003000000}"/>
    <cellStyle name="20% - Accent1 10 11" xfId="201" xr:uid="{00000000-0005-0000-0000-000004000000}"/>
    <cellStyle name="20% - Accent1 10 11 2" xfId="202" xr:uid="{00000000-0005-0000-0000-000005000000}"/>
    <cellStyle name="20% - Accent1 10 12" xfId="203" xr:uid="{00000000-0005-0000-0000-000006000000}"/>
    <cellStyle name="20% - Accent1 10 2" xfId="204" xr:uid="{00000000-0005-0000-0000-000007000000}"/>
    <cellStyle name="20% - Accent1 10 2 10" xfId="205" xr:uid="{00000000-0005-0000-0000-000008000000}"/>
    <cellStyle name="20% - Accent1 10 2 10 2" xfId="206" xr:uid="{00000000-0005-0000-0000-000009000000}"/>
    <cellStyle name="20% - Accent1 10 2 11" xfId="207" xr:uid="{00000000-0005-0000-0000-00000A000000}"/>
    <cellStyle name="20% - Accent1 10 2 2" xfId="208" xr:uid="{00000000-0005-0000-0000-00000B000000}"/>
    <cellStyle name="20% - Accent1 10 2 2 2" xfId="209" xr:uid="{00000000-0005-0000-0000-00000C000000}"/>
    <cellStyle name="20% - Accent1 10 2 2 2 2" xfId="210" xr:uid="{00000000-0005-0000-0000-00000D000000}"/>
    <cellStyle name="20% - Accent1 10 2 2 2 2 2" xfId="211" xr:uid="{00000000-0005-0000-0000-00000E000000}"/>
    <cellStyle name="20% - Accent1 10 2 2 2 2 2 2" xfId="212" xr:uid="{00000000-0005-0000-0000-00000F000000}"/>
    <cellStyle name="20% - Accent1 10 2 2 2 2 3" xfId="213" xr:uid="{00000000-0005-0000-0000-000010000000}"/>
    <cellStyle name="20% - Accent1 10 2 2 2 3" xfId="214" xr:uid="{00000000-0005-0000-0000-000011000000}"/>
    <cellStyle name="20% - Accent1 10 2 2 2 3 2" xfId="215" xr:uid="{00000000-0005-0000-0000-000012000000}"/>
    <cellStyle name="20% - Accent1 10 2 2 2 4" xfId="216" xr:uid="{00000000-0005-0000-0000-000013000000}"/>
    <cellStyle name="20% - Accent1 10 2 2 3" xfId="217" xr:uid="{00000000-0005-0000-0000-000014000000}"/>
    <cellStyle name="20% - Accent1 10 2 2 3 2" xfId="218" xr:uid="{00000000-0005-0000-0000-000015000000}"/>
    <cellStyle name="20% - Accent1 10 2 2 3 2 2" xfId="219" xr:uid="{00000000-0005-0000-0000-000016000000}"/>
    <cellStyle name="20% - Accent1 10 2 2 3 2 2 2" xfId="220" xr:uid="{00000000-0005-0000-0000-000017000000}"/>
    <cellStyle name="20% - Accent1 10 2 2 3 2 3" xfId="221" xr:uid="{00000000-0005-0000-0000-000018000000}"/>
    <cellStyle name="20% - Accent1 10 2 2 3 3" xfId="222" xr:uid="{00000000-0005-0000-0000-000019000000}"/>
    <cellStyle name="20% - Accent1 10 2 2 3 3 2" xfId="223" xr:uid="{00000000-0005-0000-0000-00001A000000}"/>
    <cellStyle name="20% - Accent1 10 2 2 3 4" xfId="224" xr:uid="{00000000-0005-0000-0000-00001B000000}"/>
    <cellStyle name="20% - Accent1 10 2 2 4" xfId="225" xr:uid="{00000000-0005-0000-0000-00001C000000}"/>
    <cellStyle name="20% - Accent1 10 2 2 4 2" xfId="226" xr:uid="{00000000-0005-0000-0000-00001D000000}"/>
    <cellStyle name="20% - Accent1 10 2 2 4 2 2" xfId="227" xr:uid="{00000000-0005-0000-0000-00001E000000}"/>
    <cellStyle name="20% - Accent1 10 2 2 4 2 2 2" xfId="228" xr:uid="{00000000-0005-0000-0000-00001F000000}"/>
    <cellStyle name="20% - Accent1 10 2 2 4 2 3" xfId="229" xr:uid="{00000000-0005-0000-0000-000020000000}"/>
    <cellStyle name="20% - Accent1 10 2 2 4 3" xfId="230" xr:uid="{00000000-0005-0000-0000-000021000000}"/>
    <cellStyle name="20% - Accent1 10 2 2 4 3 2" xfId="231" xr:uid="{00000000-0005-0000-0000-000022000000}"/>
    <cellStyle name="20% - Accent1 10 2 2 4 4" xfId="232" xr:uid="{00000000-0005-0000-0000-000023000000}"/>
    <cellStyle name="20% - Accent1 10 2 2 5" xfId="233" xr:uid="{00000000-0005-0000-0000-000024000000}"/>
    <cellStyle name="20% - Accent1 10 2 2 5 2" xfId="234" xr:uid="{00000000-0005-0000-0000-000025000000}"/>
    <cellStyle name="20% - Accent1 10 2 2 5 2 2" xfId="235" xr:uid="{00000000-0005-0000-0000-000026000000}"/>
    <cellStyle name="20% - Accent1 10 2 2 5 3" xfId="236" xr:uid="{00000000-0005-0000-0000-000027000000}"/>
    <cellStyle name="20% - Accent1 10 2 2 6" xfId="237" xr:uid="{00000000-0005-0000-0000-000028000000}"/>
    <cellStyle name="20% - Accent1 10 2 2 6 2" xfId="238" xr:uid="{00000000-0005-0000-0000-000029000000}"/>
    <cellStyle name="20% - Accent1 10 2 2 6 2 2" xfId="239" xr:uid="{00000000-0005-0000-0000-00002A000000}"/>
    <cellStyle name="20% - Accent1 10 2 2 6 3" xfId="240" xr:uid="{00000000-0005-0000-0000-00002B000000}"/>
    <cellStyle name="20% - Accent1 10 2 2 7" xfId="241" xr:uid="{00000000-0005-0000-0000-00002C000000}"/>
    <cellStyle name="20% - Accent1 10 2 2 7 2" xfId="242" xr:uid="{00000000-0005-0000-0000-00002D000000}"/>
    <cellStyle name="20% - Accent1 10 2 2 8" xfId="243" xr:uid="{00000000-0005-0000-0000-00002E000000}"/>
    <cellStyle name="20% - Accent1 10 2 2 8 2" xfId="244" xr:uid="{00000000-0005-0000-0000-00002F000000}"/>
    <cellStyle name="20% - Accent1 10 2 2 9" xfId="245" xr:uid="{00000000-0005-0000-0000-000030000000}"/>
    <cellStyle name="20% - Accent1 10 2 3" xfId="246" xr:uid="{00000000-0005-0000-0000-000031000000}"/>
    <cellStyle name="20% - Accent1 10 2 3 2" xfId="247" xr:uid="{00000000-0005-0000-0000-000032000000}"/>
    <cellStyle name="20% - Accent1 10 2 3 2 2" xfId="248" xr:uid="{00000000-0005-0000-0000-000033000000}"/>
    <cellStyle name="20% - Accent1 10 2 3 2 2 2" xfId="249" xr:uid="{00000000-0005-0000-0000-000034000000}"/>
    <cellStyle name="20% - Accent1 10 2 3 2 2 2 2" xfId="250" xr:uid="{00000000-0005-0000-0000-000035000000}"/>
    <cellStyle name="20% - Accent1 10 2 3 2 2 3" xfId="251" xr:uid="{00000000-0005-0000-0000-000036000000}"/>
    <cellStyle name="20% - Accent1 10 2 3 2 3" xfId="252" xr:uid="{00000000-0005-0000-0000-000037000000}"/>
    <cellStyle name="20% - Accent1 10 2 3 2 3 2" xfId="253" xr:uid="{00000000-0005-0000-0000-000038000000}"/>
    <cellStyle name="20% - Accent1 10 2 3 2 4" xfId="254" xr:uid="{00000000-0005-0000-0000-000039000000}"/>
    <cellStyle name="20% - Accent1 10 2 3 3" xfId="255" xr:uid="{00000000-0005-0000-0000-00003A000000}"/>
    <cellStyle name="20% - Accent1 10 2 3 3 2" xfId="256" xr:uid="{00000000-0005-0000-0000-00003B000000}"/>
    <cellStyle name="20% - Accent1 10 2 3 3 2 2" xfId="257" xr:uid="{00000000-0005-0000-0000-00003C000000}"/>
    <cellStyle name="20% - Accent1 10 2 3 3 2 2 2" xfId="258" xr:uid="{00000000-0005-0000-0000-00003D000000}"/>
    <cellStyle name="20% - Accent1 10 2 3 3 2 3" xfId="259" xr:uid="{00000000-0005-0000-0000-00003E000000}"/>
    <cellStyle name="20% - Accent1 10 2 3 3 3" xfId="260" xr:uid="{00000000-0005-0000-0000-00003F000000}"/>
    <cellStyle name="20% - Accent1 10 2 3 3 3 2" xfId="261" xr:uid="{00000000-0005-0000-0000-000040000000}"/>
    <cellStyle name="20% - Accent1 10 2 3 3 4" xfId="262" xr:uid="{00000000-0005-0000-0000-000041000000}"/>
    <cellStyle name="20% - Accent1 10 2 3 4" xfId="263" xr:uid="{00000000-0005-0000-0000-000042000000}"/>
    <cellStyle name="20% - Accent1 10 2 3 4 2" xfId="264" xr:uid="{00000000-0005-0000-0000-000043000000}"/>
    <cellStyle name="20% - Accent1 10 2 3 4 2 2" xfId="265" xr:uid="{00000000-0005-0000-0000-000044000000}"/>
    <cellStyle name="20% - Accent1 10 2 3 4 2 2 2" xfId="266" xr:uid="{00000000-0005-0000-0000-000045000000}"/>
    <cellStyle name="20% - Accent1 10 2 3 4 2 3" xfId="267" xr:uid="{00000000-0005-0000-0000-000046000000}"/>
    <cellStyle name="20% - Accent1 10 2 3 4 3" xfId="268" xr:uid="{00000000-0005-0000-0000-000047000000}"/>
    <cellStyle name="20% - Accent1 10 2 3 4 3 2" xfId="269" xr:uid="{00000000-0005-0000-0000-000048000000}"/>
    <cellStyle name="20% - Accent1 10 2 3 4 4" xfId="270" xr:uid="{00000000-0005-0000-0000-000049000000}"/>
    <cellStyle name="20% - Accent1 10 2 3 5" xfId="271" xr:uid="{00000000-0005-0000-0000-00004A000000}"/>
    <cellStyle name="20% - Accent1 10 2 3 5 2" xfId="272" xr:uid="{00000000-0005-0000-0000-00004B000000}"/>
    <cellStyle name="20% - Accent1 10 2 3 5 2 2" xfId="273" xr:uid="{00000000-0005-0000-0000-00004C000000}"/>
    <cellStyle name="20% - Accent1 10 2 3 5 3" xfId="274" xr:uid="{00000000-0005-0000-0000-00004D000000}"/>
    <cellStyle name="20% - Accent1 10 2 3 6" xfId="275" xr:uid="{00000000-0005-0000-0000-00004E000000}"/>
    <cellStyle name="20% - Accent1 10 2 3 6 2" xfId="276" xr:uid="{00000000-0005-0000-0000-00004F000000}"/>
    <cellStyle name="20% - Accent1 10 2 3 6 2 2" xfId="277" xr:uid="{00000000-0005-0000-0000-000050000000}"/>
    <cellStyle name="20% - Accent1 10 2 3 6 3" xfId="278" xr:uid="{00000000-0005-0000-0000-000051000000}"/>
    <cellStyle name="20% - Accent1 10 2 3 7" xfId="279" xr:uid="{00000000-0005-0000-0000-000052000000}"/>
    <cellStyle name="20% - Accent1 10 2 3 7 2" xfId="280" xr:uid="{00000000-0005-0000-0000-000053000000}"/>
    <cellStyle name="20% - Accent1 10 2 3 8" xfId="281" xr:uid="{00000000-0005-0000-0000-000054000000}"/>
    <cellStyle name="20% - Accent1 10 2 3 8 2" xfId="282" xr:uid="{00000000-0005-0000-0000-000055000000}"/>
    <cellStyle name="20% - Accent1 10 2 3 9" xfId="283" xr:uid="{00000000-0005-0000-0000-000056000000}"/>
    <cellStyle name="20% - Accent1 10 2 4" xfId="284" xr:uid="{00000000-0005-0000-0000-000057000000}"/>
    <cellStyle name="20% - Accent1 10 2 4 2" xfId="285" xr:uid="{00000000-0005-0000-0000-000058000000}"/>
    <cellStyle name="20% - Accent1 10 2 4 2 2" xfId="286" xr:uid="{00000000-0005-0000-0000-000059000000}"/>
    <cellStyle name="20% - Accent1 10 2 4 2 2 2" xfId="287" xr:uid="{00000000-0005-0000-0000-00005A000000}"/>
    <cellStyle name="20% - Accent1 10 2 4 2 3" xfId="288" xr:uid="{00000000-0005-0000-0000-00005B000000}"/>
    <cellStyle name="20% - Accent1 10 2 4 3" xfId="289" xr:uid="{00000000-0005-0000-0000-00005C000000}"/>
    <cellStyle name="20% - Accent1 10 2 4 3 2" xfId="290" xr:uid="{00000000-0005-0000-0000-00005D000000}"/>
    <cellStyle name="20% - Accent1 10 2 4 4" xfId="291" xr:uid="{00000000-0005-0000-0000-00005E000000}"/>
    <cellStyle name="20% - Accent1 10 2 5" xfId="292" xr:uid="{00000000-0005-0000-0000-00005F000000}"/>
    <cellStyle name="20% - Accent1 10 2 5 2" xfId="293" xr:uid="{00000000-0005-0000-0000-000060000000}"/>
    <cellStyle name="20% - Accent1 10 2 5 2 2" xfId="294" xr:uid="{00000000-0005-0000-0000-000061000000}"/>
    <cellStyle name="20% - Accent1 10 2 5 2 2 2" xfId="295" xr:uid="{00000000-0005-0000-0000-000062000000}"/>
    <cellStyle name="20% - Accent1 10 2 5 2 3" xfId="296" xr:uid="{00000000-0005-0000-0000-000063000000}"/>
    <cellStyle name="20% - Accent1 10 2 5 3" xfId="297" xr:uid="{00000000-0005-0000-0000-000064000000}"/>
    <cellStyle name="20% - Accent1 10 2 5 3 2" xfId="298" xr:uid="{00000000-0005-0000-0000-000065000000}"/>
    <cellStyle name="20% - Accent1 10 2 5 4" xfId="299" xr:uid="{00000000-0005-0000-0000-000066000000}"/>
    <cellStyle name="20% - Accent1 10 2 6" xfId="300" xr:uid="{00000000-0005-0000-0000-000067000000}"/>
    <cellStyle name="20% - Accent1 10 2 6 2" xfId="301" xr:uid="{00000000-0005-0000-0000-000068000000}"/>
    <cellStyle name="20% - Accent1 10 2 6 2 2" xfId="302" xr:uid="{00000000-0005-0000-0000-000069000000}"/>
    <cellStyle name="20% - Accent1 10 2 6 2 2 2" xfId="303" xr:uid="{00000000-0005-0000-0000-00006A000000}"/>
    <cellStyle name="20% - Accent1 10 2 6 2 3" xfId="304" xr:uid="{00000000-0005-0000-0000-00006B000000}"/>
    <cellStyle name="20% - Accent1 10 2 6 3" xfId="305" xr:uid="{00000000-0005-0000-0000-00006C000000}"/>
    <cellStyle name="20% - Accent1 10 2 6 3 2" xfId="306" xr:uid="{00000000-0005-0000-0000-00006D000000}"/>
    <cellStyle name="20% - Accent1 10 2 6 4" xfId="307" xr:uid="{00000000-0005-0000-0000-00006E000000}"/>
    <cellStyle name="20% - Accent1 10 2 7" xfId="308" xr:uid="{00000000-0005-0000-0000-00006F000000}"/>
    <cellStyle name="20% - Accent1 10 2 7 2" xfId="309" xr:uid="{00000000-0005-0000-0000-000070000000}"/>
    <cellStyle name="20% - Accent1 10 2 7 2 2" xfId="310" xr:uid="{00000000-0005-0000-0000-000071000000}"/>
    <cellStyle name="20% - Accent1 10 2 7 3" xfId="311" xr:uid="{00000000-0005-0000-0000-000072000000}"/>
    <cellStyle name="20% - Accent1 10 2 8" xfId="312" xr:uid="{00000000-0005-0000-0000-000073000000}"/>
    <cellStyle name="20% - Accent1 10 2 8 2" xfId="313" xr:uid="{00000000-0005-0000-0000-000074000000}"/>
    <cellStyle name="20% - Accent1 10 2 8 2 2" xfId="314" xr:uid="{00000000-0005-0000-0000-000075000000}"/>
    <cellStyle name="20% - Accent1 10 2 8 3" xfId="315" xr:uid="{00000000-0005-0000-0000-000076000000}"/>
    <cellStyle name="20% - Accent1 10 2 9" xfId="316" xr:uid="{00000000-0005-0000-0000-000077000000}"/>
    <cellStyle name="20% - Accent1 10 2 9 2" xfId="317" xr:uid="{00000000-0005-0000-0000-000078000000}"/>
    <cellStyle name="20% - Accent1 10 3" xfId="318" xr:uid="{00000000-0005-0000-0000-000079000000}"/>
    <cellStyle name="20% - Accent1 10 3 2" xfId="319" xr:uid="{00000000-0005-0000-0000-00007A000000}"/>
    <cellStyle name="20% - Accent1 10 3 2 2" xfId="320" xr:uid="{00000000-0005-0000-0000-00007B000000}"/>
    <cellStyle name="20% - Accent1 10 3 2 2 2" xfId="321" xr:uid="{00000000-0005-0000-0000-00007C000000}"/>
    <cellStyle name="20% - Accent1 10 3 2 2 2 2" xfId="322" xr:uid="{00000000-0005-0000-0000-00007D000000}"/>
    <cellStyle name="20% - Accent1 10 3 2 2 3" xfId="323" xr:uid="{00000000-0005-0000-0000-00007E000000}"/>
    <cellStyle name="20% - Accent1 10 3 2 3" xfId="324" xr:uid="{00000000-0005-0000-0000-00007F000000}"/>
    <cellStyle name="20% - Accent1 10 3 2 3 2" xfId="325" xr:uid="{00000000-0005-0000-0000-000080000000}"/>
    <cellStyle name="20% - Accent1 10 3 2 4" xfId="326" xr:uid="{00000000-0005-0000-0000-000081000000}"/>
    <cellStyle name="20% - Accent1 10 3 3" xfId="327" xr:uid="{00000000-0005-0000-0000-000082000000}"/>
    <cellStyle name="20% - Accent1 10 3 3 2" xfId="328" xr:uid="{00000000-0005-0000-0000-000083000000}"/>
    <cellStyle name="20% - Accent1 10 3 3 2 2" xfId="329" xr:uid="{00000000-0005-0000-0000-000084000000}"/>
    <cellStyle name="20% - Accent1 10 3 3 2 2 2" xfId="330" xr:uid="{00000000-0005-0000-0000-000085000000}"/>
    <cellStyle name="20% - Accent1 10 3 3 2 3" xfId="331" xr:uid="{00000000-0005-0000-0000-000086000000}"/>
    <cellStyle name="20% - Accent1 10 3 3 3" xfId="332" xr:uid="{00000000-0005-0000-0000-000087000000}"/>
    <cellStyle name="20% - Accent1 10 3 3 3 2" xfId="333" xr:uid="{00000000-0005-0000-0000-000088000000}"/>
    <cellStyle name="20% - Accent1 10 3 3 4" xfId="334" xr:uid="{00000000-0005-0000-0000-000089000000}"/>
    <cellStyle name="20% - Accent1 10 3 4" xfId="335" xr:uid="{00000000-0005-0000-0000-00008A000000}"/>
    <cellStyle name="20% - Accent1 10 3 4 2" xfId="336" xr:uid="{00000000-0005-0000-0000-00008B000000}"/>
    <cellStyle name="20% - Accent1 10 3 4 2 2" xfId="337" xr:uid="{00000000-0005-0000-0000-00008C000000}"/>
    <cellStyle name="20% - Accent1 10 3 4 2 2 2" xfId="338" xr:uid="{00000000-0005-0000-0000-00008D000000}"/>
    <cellStyle name="20% - Accent1 10 3 4 2 3" xfId="339" xr:uid="{00000000-0005-0000-0000-00008E000000}"/>
    <cellStyle name="20% - Accent1 10 3 4 3" xfId="340" xr:uid="{00000000-0005-0000-0000-00008F000000}"/>
    <cellStyle name="20% - Accent1 10 3 4 3 2" xfId="341" xr:uid="{00000000-0005-0000-0000-000090000000}"/>
    <cellStyle name="20% - Accent1 10 3 4 4" xfId="342" xr:uid="{00000000-0005-0000-0000-000091000000}"/>
    <cellStyle name="20% - Accent1 10 3 5" xfId="343" xr:uid="{00000000-0005-0000-0000-000092000000}"/>
    <cellStyle name="20% - Accent1 10 3 5 2" xfId="344" xr:uid="{00000000-0005-0000-0000-000093000000}"/>
    <cellStyle name="20% - Accent1 10 3 5 2 2" xfId="345" xr:uid="{00000000-0005-0000-0000-000094000000}"/>
    <cellStyle name="20% - Accent1 10 3 5 3" xfId="346" xr:uid="{00000000-0005-0000-0000-000095000000}"/>
    <cellStyle name="20% - Accent1 10 3 6" xfId="347" xr:uid="{00000000-0005-0000-0000-000096000000}"/>
    <cellStyle name="20% - Accent1 10 3 6 2" xfId="348" xr:uid="{00000000-0005-0000-0000-000097000000}"/>
    <cellStyle name="20% - Accent1 10 3 6 2 2" xfId="349" xr:uid="{00000000-0005-0000-0000-000098000000}"/>
    <cellStyle name="20% - Accent1 10 3 6 3" xfId="350" xr:uid="{00000000-0005-0000-0000-000099000000}"/>
    <cellStyle name="20% - Accent1 10 3 7" xfId="351" xr:uid="{00000000-0005-0000-0000-00009A000000}"/>
    <cellStyle name="20% - Accent1 10 3 7 2" xfId="352" xr:uid="{00000000-0005-0000-0000-00009B000000}"/>
    <cellStyle name="20% - Accent1 10 3 8" xfId="353" xr:uid="{00000000-0005-0000-0000-00009C000000}"/>
    <cellStyle name="20% - Accent1 10 3 8 2" xfId="354" xr:uid="{00000000-0005-0000-0000-00009D000000}"/>
    <cellStyle name="20% - Accent1 10 3 9" xfId="355" xr:uid="{00000000-0005-0000-0000-00009E000000}"/>
    <cellStyle name="20% - Accent1 10 4" xfId="356" xr:uid="{00000000-0005-0000-0000-00009F000000}"/>
    <cellStyle name="20% - Accent1 10 4 2" xfId="357" xr:uid="{00000000-0005-0000-0000-0000A0000000}"/>
    <cellStyle name="20% - Accent1 10 4 2 2" xfId="358" xr:uid="{00000000-0005-0000-0000-0000A1000000}"/>
    <cellStyle name="20% - Accent1 10 4 2 2 2" xfId="359" xr:uid="{00000000-0005-0000-0000-0000A2000000}"/>
    <cellStyle name="20% - Accent1 10 4 2 2 2 2" xfId="360" xr:uid="{00000000-0005-0000-0000-0000A3000000}"/>
    <cellStyle name="20% - Accent1 10 4 2 2 3" xfId="361" xr:uid="{00000000-0005-0000-0000-0000A4000000}"/>
    <cellStyle name="20% - Accent1 10 4 2 3" xfId="362" xr:uid="{00000000-0005-0000-0000-0000A5000000}"/>
    <cellStyle name="20% - Accent1 10 4 2 3 2" xfId="363" xr:uid="{00000000-0005-0000-0000-0000A6000000}"/>
    <cellStyle name="20% - Accent1 10 4 2 4" xfId="364" xr:uid="{00000000-0005-0000-0000-0000A7000000}"/>
    <cellStyle name="20% - Accent1 10 4 3" xfId="365" xr:uid="{00000000-0005-0000-0000-0000A8000000}"/>
    <cellStyle name="20% - Accent1 10 4 3 2" xfId="366" xr:uid="{00000000-0005-0000-0000-0000A9000000}"/>
    <cellStyle name="20% - Accent1 10 4 3 2 2" xfId="367" xr:uid="{00000000-0005-0000-0000-0000AA000000}"/>
    <cellStyle name="20% - Accent1 10 4 3 2 2 2" xfId="368" xr:uid="{00000000-0005-0000-0000-0000AB000000}"/>
    <cellStyle name="20% - Accent1 10 4 3 2 3" xfId="369" xr:uid="{00000000-0005-0000-0000-0000AC000000}"/>
    <cellStyle name="20% - Accent1 10 4 3 3" xfId="370" xr:uid="{00000000-0005-0000-0000-0000AD000000}"/>
    <cellStyle name="20% - Accent1 10 4 3 3 2" xfId="371" xr:uid="{00000000-0005-0000-0000-0000AE000000}"/>
    <cellStyle name="20% - Accent1 10 4 3 4" xfId="372" xr:uid="{00000000-0005-0000-0000-0000AF000000}"/>
    <cellStyle name="20% - Accent1 10 4 4" xfId="373" xr:uid="{00000000-0005-0000-0000-0000B0000000}"/>
    <cellStyle name="20% - Accent1 10 4 4 2" xfId="374" xr:uid="{00000000-0005-0000-0000-0000B1000000}"/>
    <cellStyle name="20% - Accent1 10 4 4 2 2" xfId="375" xr:uid="{00000000-0005-0000-0000-0000B2000000}"/>
    <cellStyle name="20% - Accent1 10 4 4 2 2 2" xfId="376" xr:uid="{00000000-0005-0000-0000-0000B3000000}"/>
    <cellStyle name="20% - Accent1 10 4 4 2 3" xfId="377" xr:uid="{00000000-0005-0000-0000-0000B4000000}"/>
    <cellStyle name="20% - Accent1 10 4 4 3" xfId="378" xr:uid="{00000000-0005-0000-0000-0000B5000000}"/>
    <cellStyle name="20% - Accent1 10 4 4 3 2" xfId="379" xr:uid="{00000000-0005-0000-0000-0000B6000000}"/>
    <cellStyle name="20% - Accent1 10 4 4 4" xfId="380" xr:uid="{00000000-0005-0000-0000-0000B7000000}"/>
    <cellStyle name="20% - Accent1 10 4 5" xfId="381" xr:uid="{00000000-0005-0000-0000-0000B8000000}"/>
    <cellStyle name="20% - Accent1 10 4 5 2" xfId="382" xr:uid="{00000000-0005-0000-0000-0000B9000000}"/>
    <cellStyle name="20% - Accent1 10 4 5 2 2" xfId="383" xr:uid="{00000000-0005-0000-0000-0000BA000000}"/>
    <cellStyle name="20% - Accent1 10 4 5 3" xfId="384" xr:uid="{00000000-0005-0000-0000-0000BB000000}"/>
    <cellStyle name="20% - Accent1 10 4 6" xfId="385" xr:uid="{00000000-0005-0000-0000-0000BC000000}"/>
    <cellStyle name="20% - Accent1 10 4 6 2" xfId="386" xr:uid="{00000000-0005-0000-0000-0000BD000000}"/>
    <cellStyle name="20% - Accent1 10 4 6 2 2" xfId="387" xr:uid="{00000000-0005-0000-0000-0000BE000000}"/>
    <cellStyle name="20% - Accent1 10 4 6 3" xfId="388" xr:uid="{00000000-0005-0000-0000-0000BF000000}"/>
    <cellStyle name="20% - Accent1 10 4 7" xfId="389" xr:uid="{00000000-0005-0000-0000-0000C0000000}"/>
    <cellStyle name="20% - Accent1 10 4 7 2" xfId="390" xr:uid="{00000000-0005-0000-0000-0000C1000000}"/>
    <cellStyle name="20% - Accent1 10 4 8" xfId="391" xr:uid="{00000000-0005-0000-0000-0000C2000000}"/>
    <cellStyle name="20% - Accent1 10 4 8 2" xfId="392" xr:uid="{00000000-0005-0000-0000-0000C3000000}"/>
    <cellStyle name="20% - Accent1 10 4 9" xfId="393" xr:uid="{00000000-0005-0000-0000-0000C4000000}"/>
    <cellStyle name="20% - Accent1 10 5" xfId="394" xr:uid="{00000000-0005-0000-0000-0000C5000000}"/>
    <cellStyle name="20% - Accent1 10 5 2" xfId="395" xr:uid="{00000000-0005-0000-0000-0000C6000000}"/>
    <cellStyle name="20% - Accent1 10 5 2 2" xfId="396" xr:uid="{00000000-0005-0000-0000-0000C7000000}"/>
    <cellStyle name="20% - Accent1 10 5 2 2 2" xfId="397" xr:uid="{00000000-0005-0000-0000-0000C8000000}"/>
    <cellStyle name="20% - Accent1 10 5 2 3" xfId="398" xr:uid="{00000000-0005-0000-0000-0000C9000000}"/>
    <cellStyle name="20% - Accent1 10 5 3" xfId="399" xr:uid="{00000000-0005-0000-0000-0000CA000000}"/>
    <cellStyle name="20% - Accent1 10 5 3 2" xfId="400" xr:uid="{00000000-0005-0000-0000-0000CB000000}"/>
    <cellStyle name="20% - Accent1 10 5 4" xfId="401" xr:uid="{00000000-0005-0000-0000-0000CC000000}"/>
    <cellStyle name="20% - Accent1 10 6" xfId="402" xr:uid="{00000000-0005-0000-0000-0000CD000000}"/>
    <cellStyle name="20% - Accent1 10 6 2" xfId="403" xr:uid="{00000000-0005-0000-0000-0000CE000000}"/>
    <cellStyle name="20% - Accent1 10 6 2 2" xfId="404" xr:uid="{00000000-0005-0000-0000-0000CF000000}"/>
    <cellStyle name="20% - Accent1 10 6 2 2 2" xfId="405" xr:uid="{00000000-0005-0000-0000-0000D0000000}"/>
    <cellStyle name="20% - Accent1 10 6 2 3" xfId="406" xr:uid="{00000000-0005-0000-0000-0000D1000000}"/>
    <cellStyle name="20% - Accent1 10 6 3" xfId="407" xr:uid="{00000000-0005-0000-0000-0000D2000000}"/>
    <cellStyle name="20% - Accent1 10 6 3 2" xfId="408" xr:uid="{00000000-0005-0000-0000-0000D3000000}"/>
    <cellStyle name="20% - Accent1 10 6 4" xfId="409" xr:uid="{00000000-0005-0000-0000-0000D4000000}"/>
    <cellStyle name="20% - Accent1 10 7" xfId="410" xr:uid="{00000000-0005-0000-0000-0000D5000000}"/>
    <cellStyle name="20% - Accent1 10 7 2" xfId="411" xr:uid="{00000000-0005-0000-0000-0000D6000000}"/>
    <cellStyle name="20% - Accent1 10 7 2 2" xfId="412" xr:uid="{00000000-0005-0000-0000-0000D7000000}"/>
    <cellStyle name="20% - Accent1 10 7 2 2 2" xfId="413" xr:uid="{00000000-0005-0000-0000-0000D8000000}"/>
    <cellStyle name="20% - Accent1 10 7 2 3" xfId="414" xr:uid="{00000000-0005-0000-0000-0000D9000000}"/>
    <cellStyle name="20% - Accent1 10 7 3" xfId="415" xr:uid="{00000000-0005-0000-0000-0000DA000000}"/>
    <cellStyle name="20% - Accent1 10 7 3 2" xfId="416" xr:uid="{00000000-0005-0000-0000-0000DB000000}"/>
    <cellStyle name="20% - Accent1 10 7 4" xfId="417" xr:uid="{00000000-0005-0000-0000-0000DC000000}"/>
    <cellStyle name="20% - Accent1 10 8" xfId="418" xr:uid="{00000000-0005-0000-0000-0000DD000000}"/>
    <cellStyle name="20% - Accent1 10 8 2" xfId="419" xr:uid="{00000000-0005-0000-0000-0000DE000000}"/>
    <cellStyle name="20% - Accent1 10 8 2 2" xfId="420" xr:uid="{00000000-0005-0000-0000-0000DF000000}"/>
    <cellStyle name="20% - Accent1 10 8 3" xfId="421" xr:uid="{00000000-0005-0000-0000-0000E0000000}"/>
    <cellStyle name="20% - Accent1 10 9" xfId="422" xr:uid="{00000000-0005-0000-0000-0000E1000000}"/>
    <cellStyle name="20% - Accent1 10 9 2" xfId="423" xr:uid="{00000000-0005-0000-0000-0000E2000000}"/>
    <cellStyle name="20% - Accent1 10 9 2 2" xfId="424" xr:uid="{00000000-0005-0000-0000-0000E3000000}"/>
    <cellStyle name="20% - Accent1 10 9 3" xfId="425" xr:uid="{00000000-0005-0000-0000-0000E4000000}"/>
    <cellStyle name="20% - Accent1 11" xfId="426" xr:uid="{00000000-0005-0000-0000-0000E5000000}"/>
    <cellStyle name="20% - Accent1 11 10" xfId="427" xr:uid="{00000000-0005-0000-0000-0000E6000000}"/>
    <cellStyle name="20% - Accent1 11 10 2" xfId="428" xr:uid="{00000000-0005-0000-0000-0000E7000000}"/>
    <cellStyle name="20% - Accent1 11 11" xfId="429" xr:uid="{00000000-0005-0000-0000-0000E8000000}"/>
    <cellStyle name="20% - Accent1 11 2" xfId="430" xr:uid="{00000000-0005-0000-0000-0000E9000000}"/>
    <cellStyle name="20% - Accent1 11 2 2" xfId="431" xr:uid="{00000000-0005-0000-0000-0000EA000000}"/>
    <cellStyle name="20% - Accent1 11 2 2 2" xfId="432" xr:uid="{00000000-0005-0000-0000-0000EB000000}"/>
    <cellStyle name="20% - Accent1 11 2 2 2 2" xfId="433" xr:uid="{00000000-0005-0000-0000-0000EC000000}"/>
    <cellStyle name="20% - Accent1 11 2 2 2 2 2" xfId="434" xr:uid="{00000000-0005-0000-0000-0000ED000000}"/>
    <cellStyle name="20% - Accent1 11 2 2 2 3" xfId="435" xr:uid="{00000000-0005-0000-0000-0000EE000000}"/>
    <cellStyle name="20% - Accent1 11 2 2 3" xfId="436" xr:uid="{00000000-0005-0000-0000-0000EF000000}"/>
    <cellStyle name="20% - Accent1 11 2 2 3 2" xfId="437" xr:uid="{00000000-0005-0000-0000-0000F0000000}"/>
    <cellStyle name="20% - Accent1 11 2 2 4" xfId="438" xr:uid="{00000000-0005-0000-0000-0000F1000000}"/>
    <cellStyle name="20% - Accent1 11 2 3" xfId="439" xr:uid="{00000000-0005-0000-0000-0000F2000000}"/>
    <cellStyle name="20% - Accent1 11 2 3 2" xfId="440" xr:uid="{00000000-0005-0000-0000-0000F3000000}"/>
    <cellStyle name="20% - Accent1 11 2 3 2 2" xfId="441" xr:uid="{00000000-0005-0000-0000-0000F4000000}"/>
    <cellStyle name="20% - Accent1 11 2 3 2 2 2" xfId="442" xr:uid="{00000000-0005-0000-0000-0000F5000000}"/>
    <cellStyle name="20% - Accent1 11 2 3 2 3" xfId="443" xr:uid="{00000000-0005-0000-0000-0000F6000000}"/>
    <cellStyle name="20% - Accent1 11 2 3 3" xfId="444" xr:uid="{00000000-0005-0000-0000-0000F7000000}"/>
    <cellStyle name="20% - Accent1 11 2 3 3 2" xfId="445" xr:uid="{00000000-0005-0000-0000-0000F8000000}"/>
    <cellStyle name="20% - Accent1 11 2 3 4" xfId="446" xr:uid="{00000000-0005-0000-0000-0000F9000000}"/>
    <cellStyle name="20% - Accent1 11 2 4" xfId="447" xr:uid="{00000000-0005-0000-0000-0000FA000000}"/>
    <cellStyle name="20% - Accent1 11 2 4 2" xfId="448" xr:uid="{00000000-0005-0000-0000-0000FB000000}"/>
    <cellStyle name="20% - Accent1 11 2 4 2 2" xfId="449" xr:uid="{00000000-0005-0000-0000-0000FC000000}"/>
    <cellStyle name="20% - Accent1 11 2 4 2 2 2" xfId="450" xr:uid="{00000000-0005-0000-0000-0000FD000000}"/>
    <cellStyle name="20% - Accent1 11 2 4 2 3" xfId="451" xr:uid="{00000000-0005-0000-0000-0000FE000000}"/>
    <cellStyle name="20% - Accent1 11 2 4 3" xfId="452" xr:uid="{00000000-0005-0000-0000-0000FF000000}"/>
    <cellStyle name="20% - Accent1 11 2 4 3 2" xfId="453" xr:uid="{00000000-0005-0000-0000-000000010000}"/>
    <cellStyle name="20% - Accent1 11 2 4 4" xfId="454" xr:uid="{00000000-0005-0000-0000-000001010000}"/>
    <cellStyle name="20% - Accent1 11 2 5" xfId="455" xr:uid="{00000000-0005-0000-0000-000002010000}"/>
    <cellStyle name="20% - Accent1 11 2 5 2" xfId="456" xr:uid="{00000000-0005-0000-0000-000003010000}"/>
    <cellStyle name="20% - Accent1 11 2 5 2 2" xfId="457" xr:uid="{00000000-0005-0000-0000-000004010000}"/>
    <cellStyle name="20% - Accent1 11 2 5 3" xfId="458" xr:uid="{00000000-0005-0000-0000-000005010000}"/>
    <cellStyle name="20% - Accent1 11 2 6" xfId="459" xr:uid="{00000000-0005-0000-0000-000006010000}"/>
    <cellStyle name="20% - Accent1 11 2 6 2" xfId="460" xr:uid="{00000000-0005-0000-0000-000007010000}"/>
    <cellStyle name="20% - Accent1 11 2 6 2 2" xfId="461" xr:uid="{00000000-0005-0000-0000-000008010000}"/>
    <cellStyle name="20% - Accent1 11 2 6 3" xfId="462" xr:uid="{00000000-0005-0000-0000-000009010000}"/>
    <cellStyle name="20% - Accent1 11 2 7" xfId="463" xr:uid="{00000000-0005-0000-0000-00000A010000}"/>
    <cellStyle name="20% - Accent1 11 2 7 2" xfId="464" xr:uid="{00000000-0005-0000-0000-00000B010000}"/>
    <cellStyle name="20% - Accent1 11 2 8" xfId="465" xr:uid="{00000000-0005-0000-0000-00000C010000}"/>
    <cellStyle name="20% - Accent1 11 2 8 2" xfId="466" xr:uid="{00000000-0005-0000-0000-00000D010000}"/>
    <cellStyle name="20% - Accent1 11 2 9" xfId="467" xr:uid="{00000000-0005-0000-0000-00000E010000}"/>
    <cellStyle name="20% - Accent1 11 3" xfId="468" xr:uid="{00000000-0005-0000-0000-00000F010000}"/>
    <cellStyle name="20% - Accent1 11 3 2" xfId="469" xr:uid="{00000000-0005-0000-0000-000010010000}"/>
    <cellStyle name="20% - Accent1 11 3 2 2" xfId="470" xr:uid="{00000000-0005-0000-0000-000011010000}"/>
    <cellStyle name="20% - Accent1 11 3 2 2 2" xfId="471" xr:uid="{00000000-0005-0000-0000-000012010000}"/>
    <cellStyle name="20% - Accent1 11 3 2 2 2 2" xfId="472" xr:uid="{00000000-0005-0000-0000-000013010000}"/>
    <cellStyle name="20% - Accent1 11 3 2 2 3" xfId="473" xr:uid="{00000000-0005-0000-0000-000014010000}"/>
    <cellStyle name="20% - Accent1 11 3 2 3" xfId="474" xr:uid="{00000000-0005-0000-0000-000015010000}"/>
    <cellStyle name="20% - Accent1 11 3 2 3 2" xfId="475" xr:uid="{00000000-0005-0000-0000-000016010000}"/>
    <cellStyle name="20% - Accent1 11 3 2 4" xfId="476" xr:uid="{00000000-0005-0000-0000-000017010000}"/>
    <cellStyle name="20% - Accent1 11 3 3" xfId="477" xr:uid="{00000000-0005-0000-0000-000018010000}"/>
    <cellStyle name="20% - Accent1 11 3 3 2" xfId="478" xr:uid="{00000000-0005-0000-0000-000019010000}"/>
    <cellStyle name="20% - Accent1 11 3 3 2 2" xfId="479" xr:uid="{00000000-0005-0000-0000-00001A010000}"/>
    <cellStyle name="20% - Accent1 11 3 3 2 2 2" xfId="480" xr:uid="{00000000-0005-0000-0000-00001B010000}"/>
    <cellStyle name="20% - Accent1 11 3 3 2 3" xfId="481" xr:uid="{00000000-0005-0000-0000-00001C010000}"/>
    <cellStyle name="20% - Accent1 11 3 3 3" xfId="482" xr:uid="{00000000-0005-0000-0000-00001D010000}"/>
    <cellStyle name="20% - Accent1 11 3 3 3 2" xfId="483" xr:uid="{00000000-0005-0000-0000-00001E010000}"/>
    <cellStyle name="20% - Accent1 11 3 3 4" xfId="484" xr:uid="{00000000-0005-0000-0000-00001F010000}"/>
    <cellStyle name="20% - Accent1 11 3 4" xfId="485" xr:uid="{00000000-0005-0000-0000-000020010000}"/>
    <cellStyle name="20% - Accent1 11 3 4 2" xfId="486" xr:uid="{00000000-0005-0000-0000-000021010000}"/>
    <cellStyle name="20% - Accent1 11 3 4 2 2" xfId="487" xr:uid="{00000000-0005-0000-0000-000022010000}"/>
    <cellStyle name="20% - Accent1 11 3 4 2 2 2" xfId="488" xr:uid="{00000000-0005-0000-0000-000023010000}"/>
    <cellStyle name="20% - Accent1 11 3 4 2 3" xfId="489" xr:uid="{00000000-0005-0000-0000-000024010000}"/>
    <cellStyle name="20% - Accent1 11 3 4 3" xfId="490" xr:uid="{00000000-0005-0000-0000-000025010000}"/>
    <cellStyle name="20% - Accent1 11 3 4 3 2" xfId="491" xr:uid="{00000000-0005-0000-0000-000026010000}"/>
    <cellStyle name="20% - Accent1 11 3 4 4" xfId="492" xr:uid="{00000000-0005-0000-0000-000027010000}"/>
    <cellStyle name="20% - Accent1 11 3 5" xfId="493" xr:uid="{00000000-0005-0000-0000-000028010000}"/>
    <cellStyle name="20% - Accent1 11 3 5 2" xfId="494" xr:uid="{00000000-0005-0000-0000-000029010000}"/>
    <cellStyle name="20% - Accent1 11 3 5 2 2" xfId="495" xr:uid="{00000000-0005-0000-0000-00002A010000}"/>
    <cellStyle name="20% - Accent1 11 3 5 3" xfId="496" xr:uid="{00000000-0005-0000-0000-00002B010000}"/>
    <cellStyle name="20% - Accent1 11 3 6" xfId="497" xr:uid="{00000000-0005-0000-0000-00002C010000}"/>
    <cellStyle name="20% - Accent1 11 3 6 2" xfId="498" xr:uid="{00000000-0005-0000-0000-00002D010000}"/>
    <cellStyle name="20% - Accent1 11 3 6 2 2" xfId="499" xr:uid="{00000000-0005-0000-0000-00002E010000}"/>
    <cellStyle name="20% - Accent1 11 3 6 3" xfId="500" xr:uid="{00000000-0005-0000-0000-00002F010000}"/>
    <cellStyle name="20% - Accent1 11 3 7" xfId="501" xr:uid="{00000000-0005-0000-0000-000030010000}"/>
    <cellStyle name="20% - Accent1 11 3 7 2" xfId="502" xr:uid="{00000000-0005-0000-0000-000031010000}"/>
    <cellStyle name="20% - Accent1 11 3 8" xfId="503" xr:uid="{00000000-0005-0000-0000-000032010000}"/>
    <cellStyle name="20% - Accent1 11 3 8 2" xfId="504" xr:uid="{00000000-0005-0000-0000-000033010000}"/>
    <cellStyle name="20% - Accent1 11 3 9" xfId="505" xr:uid="{00000000-0005-0000-0000-000034010000}"/>
    <cellStyle name="20% - Accent1 11 4" xfId="506" xr:uid="{00000000-0005-0000-0000-000035010000}"/>
    <cellStyle name="20% - Accent1 11 4 2" xfId="507" xr:uid="{00000000-0005-0000-0000-000036010000}"/>
    <cellStyle name="20% - Accent1 11 4 2 2" xfId="508" xr:uid="{00000000-0005-0000-0000-000037010000}"/>
    <cellStyle name="20% - Accent1 11 4 2 2 2" xfId="509" xr:uid="{00000000-0005-0000-0000-000038010000}"/>
    <cellStyle name="20% - Accent1 11 4 2 3" xfId="510" xr:uid="{00000000-0005-0000-0000-000039010000}"/>
    <cellStyle name="20% - Accent1 11 4 3" xfId="511" xr:uid="{00000000-0005-0000-0000-00003A010000}"/>
    <cellStyle name="20% - Accent1 11 4 3 2" xfId="512" xr:uid="{00000000-0005-0000-0000-00003B010000}"/>
    <cellStyle name="20% - Accent1 11 4 4" xfId="513" xr:uid="{00000000-0005-0000-0000-00003C010000}"/>
    <cellStyle name="20% - Accent1 11 5" xfId="514" xr:uid="{00000000-0005-0000-0000-00003D010000}"/>
    <cellStyle name="20% - Accent1 11 5 2" xfId="515" xr:uid="{00000000-0005-0000-0000-00003E010000}"/>
    <cellStyle name="20% - Accent1 11 5 2 2" xfId="516" xr:uid="{00000000-0005-0000-0000-00003F010000}"/>
    <cellStyle name="20% - Accent1 11 5 2 2 2" xfId="517" xr:uid="{00000000-0005-0000-0000-000040010000}"/>
    <cellStyle name="20% - Accent1 11 5 2 3" xfId="518" xr:uid="{00000000-0005-0000-0000-000041010000}"/>
    <cellStyle name="20% - Accent1 11 5 3" xfId="519" xr:uid="{00000000-0005-0000-0000-000042010000}"/>
    <cellStyle name="20% - Accent1 11 5 3 2" xfId="520" xr:uid="{00000000-0005-0000-0000-000043010000}"/>
    <cellStyle name="20% - Accent1 11 5 4" xfId="521" xr:uid="{00000000-0005-0000-0000-000044010000}"/>
    <cellStyle name="20% - Accent1 11 6" xfId="522" xr:uid="{00000000-0005-0000-0000-000045010000}"/>
    <cellStyle name="20% - Accent1 11 6 2" xfId="523" xr:uid="{00000000-0005-0000-0000-000046010000}"/>
    <cellStyle name="20% - Accent1 11 6 2 2" xfId="524" xr:uid="{00000000-0005-0000-0000-000047010000}"/>
    <cellStyle name="20% - Accent1 11 6 2 2 2" xfId="525" xr:uid="{00000000-0005-0000-0000-000048010000}"/>
    <cellStyle name="20% - Accent1 11 6 2 3" xfId="526" xr:uid="{00000000-0005-0000-0000-000049010000}"/>
    <cellStyle name="20% - Accent1 11 6 3" xfId="527" xr:uid="{00000000-0005-0000-0000-00004A010000}"/>
    <cellStyle name="20% - Accent1 11 6 3 2" xfId="528" xr:uid="{00000000-0005-0000-0000-00004B010000}"/>
    <cellStyle name="20% - Accent1 11 6 4" xfId="529" xr:uid="{00000000-0005-0000-0000-00004C010000}"/>
    <cellStyle name="20% - Accent1 11 7" xfId="530" xr:uid="{00000000-0005-0000-0000-00004D010000}"/>
    <cellStyle name="20% - Accent1 11 7 2" xfId="531" xr:uid="{00000000-0005-0000-0000-00004E010000}"/>
    <cellStyle name="20% - Accent1 11 7 2 2" xfId="532" xr:uid="{00000000-0005-0000-0000-00004F010000}"/>
    <cellStyle name="20% - Accent1 11 7 3" xfId="533" xr:uid="{00000000-0005-0000-0000-000050010000}"/>
    <cellStyle name="20% - Accent1 11 8" xfId="534" xr:uid="{00000000-0005-0000-0000-000051010000}"/>
    <cellStyle name="20% - Accent1 11 8 2" xfId="535" xr:uid="{00000000-0005-0000-0000-000052010000}"/>
    <cellStyle name="20% - Accent1 11 8 2 2" xfId="536" xr:uid="{00000000-0005-0000-0000-000053010000}"/>
    <cellStyle name="20% - Accent1 11 8 3" xfId="537" xr:uid="{00000000-0005-0000-0000-000054010000}"/>
    <cellStyle name="20% - Accent1 11 9" xfId="538" xr:uid="{00000000-0005-0000-0000-000055010000}"/>
    <cellStyle name="20% - Accent1 11 9 2" xfId="539" xr:uid="{00000000-0005-0000-0000-000056010000}"/>
    <cellStyle name="20% - Accent1 12" xfId="540" xr:uid="{00000000-0005-0000-0000-000057010000}"/>
    <cellStyle name="20% - Accent1 12 10" xfId="541" xr:uid="{00000000-0005-0000-0000-000058010000}"/>
    <cellStyle name="20% - Accent1 12 10 2" xfId="542" xr:uid="{00000000-0005-0000-0000-000059010000}"/>
    <cellStyle name="20% - Accent1 12 11" xfId="543" xr:uid="{00000000-0005-0000-0000-00005A010000}"/>
    <cellStyle name="20% - Accent1 12 2" xfId="544" xr:uid="{00000000-0005-0000-0000-00005B010000}"/>
    <cellStyle name="20% - Accent1 12 2 2" xfId="545" xr:uid="{00000000-0005-0000-0000-00005C010000}"/>
    <cellStyle name="20% - Accent1 12 2 2 2" xfId="546" xr:uid="{00000000-0005-0000-0000-00005D010000}"/>
    <cellStyle name="20% - Accent1 12 2 2 2 2" xfId="547" xr:uid="{00000000-0005-0000-0000-00005E010000}"/>
    <cellStyle name="20% - Accent1 12 2 2 2 2 2" xfId="548" xr:uid="{00000000-0005-0000-0000-00005F010000}"/>
    <cellStyle name="20% - Accent1 12 2 2 2 3" xfId="549" xr:uid="{00000000-0005-0000-0000-000060010000}"/>
    <cellStyle name="20% - Accent1 12 2 2 3" xfId="550" xr:uid="{00000000-0005-0000-0000-000061010000}"/>
    <cellStyle name="20% - Accent1 12 2 2 3 2" xfId="551" xr:uid="{00000000-0005-0000-0000-000062010000}"/>
    <cellStyle name="20% - Accent1 12 2 2 4" xfId="552" xr:uid="{00000000-0005-0000-0000-000063010000}"/>
    <cellStyle name="20% - Accent1 12 2 3" xfId="553" xr:uid="{00000000-0005-0000-0000-000064010000}"/>
    <cellStyle name="20% - Accent1 12 2 3 2" xfId="554" xr:uid="{00000000-0005-0000-0000-000065010000}"/>
    <cellStyle name="20% - Accent1 12 2 3 2 2" xfId="555" xr:uid="{00000000-0005-0000-0000-000066010000}"/>
    <cellStyle name="20% - Accent1 12 2 3 2 2 2" xfId="556" xr:uid="{00000000-0005-0000-0000-000067010000}"/>
    <cellStyle name="20% - Accent1 12 2 3 2 3" xfId="557" xr:uid="{00000000-0005-0000-0000-000068010000}"/>
    <cellStyle name="20% - Accent1 12 2 3 3" xfId="558" xr:uid="{00000000-0005-0000-0000-000069010000}"/>
    <cellStyle name="20% - Accent1 12 2 3 3 2" xfId="559" xr:uid="{00000000-0005-0000-0000-00006A010000}"/>
    <cellStyle name="20% - Accent1 12 2 3 4" xfId="560" xr:uid="{00000000-0005-0000-0000-00006B010000}"/>
    <cellStyle name="20% - Accent1 12 2 4" xfId="561" xr:uid="{00000000-0005-0000-0000-00006C010000}"/>
    <cellStyle name="20% - Accent1 12 2 4 2" xfId="562" xr:uid="{00000000-0005-0000-0000-00006D010000}"/>
    <cellStyle name="20% - Accent1 12 2 4 2 2" xfId="563" xr:uid="{00000000-0005-0000-0000-00006E010000}"/>
    <cellStyle name="20% - Accent1 12 2 4 2 2 2" xfId="564" xr:uid="{00000000-0005-0000-0000-00006F010000}"/>
    <cellStyle name="20% - Accent1 12 2 4 2 3" xfId="565" xr:uid="{00000000-0005-0000-0000-000070010000}"/>
    <cellStyle name="20% - Accent1 12 2 4 3" xfId="566" xr:uid="{00000000-0005-0000-0000-000071010000}"/>
    <cellStyle name="20% - Accent1 12 2 4 3 2" xfId="567" xr:uid="{00000000-0005-0000-0000-000072010000}"/>
    <cellStyle name="20% - Accent1 12 2 4 4" xfId="568" xr:uid="{00000000-0005-0000-0000-000073010000}"/>
    <cellStyle name="20% - Accent1 12 2 5" xfId="569" xr:uid="{00000000-0005-0000-0000-000074010000}"/>
    <cellStyle name="20% - Accent1 12 2 5 2" xfId="570" xr:uid="{00000000-0005-0000-0000-000075010000}"/>
    <cellStyle name="20% - Accent1 12 2 5 2 2" xfId="571" xr:uid="{00000000-0005-0000-0000-000076010000}"/>
    <cellStyle name="20% - Accent1 12 2 5 3" xfId="572" xr:uid="{00000000-0005-0000-0000-000077010000}"/>
    <cellStyle name="20% - Accent1 12 2 6" xfId="573" xr:uid="{00000000-0005-0000-0000-000078010000}"/>
    <cellStyle name="20% - Accent1 12 2 6 2" xfId="574" xr:uid="{00000000-0005-0000-0000-000079010000}"/>
    <cellStyle name="20% - Accent1 12 2 6 2 2" xfId="575" xr:uid="{00000000-0005-0000-0000-00007A010000}"/>
    <cellStyle name="20% - Accent1 12 2 6 3" xfId="576" xr:uid="{00000000-0005-0000-0000-00007B010000}"/>
    <cellStyle name="20% - Accent1 12 2 7" xfId="577" xr:uid="{00000000-0005-0000-0000-00007C010000}"/>
    <cellStyle name="20% - Accent1 12 2 7 2" xfId="578" xr:uid="{00000000-0005-0000-0000-00007D010000}"/>
    <cellStyle name="20% - Accent1 12 2 8" xfId="579" xr:uid="{00000000-0005-0000-0000-00007E010000}"/>
    <cellStyle name="20% - Accent1 12 2 8 2" xfId="580" xr:uid="{00000000-0005-0000-0000-00007F010000}"/>
    <cellStyle name="20% - Accent1 12 2 9" xfId="581" xr:uid="{00000000-0005-0000-0000-000080010000}"/>
    <cellStyle name="20% - Accent1 12 3" xfId="582" xr:uid="{00000000-0005-0000-0000-000081010000}"/>
    <cellStyle name="20% - Accent1 12 3 2" xfId="583" xr:uid="{00000000-0005-0000-0000-000082010000}"/>
    <cellStyle name="20% - Accent1 12 3 2 2" xfId="584" xr:uid="{00000000-0005-0000-0000-000083010000}"/>
    <cellStyle name="20% - Accent1 12 3 2 2 2" xfId="585" xr:uid="{00000000-0005-0000-0000-000084010000}"/>
    <cellStyle name="20% - Accent1 12 3 2 2 2 2" xfId="586" xr:uid="{00000000-0005-0000-0000-000085010000}"/>
    <cellStyle name="20% - Accent1 12 3 2 2 3" xfId="587" xr:uid="{00000000-0005-0000-0000-000086010000}"/>
    <cellStyle name="20% - Accent1 12 3 2 3" xfId="588" xr:uid="{00000000-0005-0000-0000-000087010000}"/>
    <cellStyle name="20% - Accent1 12 3 2 3 2" xfId="589" xr:uid="{00000000-0005-0000-0000-000088010000}"/>
    <cellStyle name="20% - Accent1 12 3 2 4" xfId="590" xr:uid="{00000000-0005-0000-0000-000089010000}"/>
    <cellStyle name="20% - Accent1 12 3 3" xfId="591" xr:uid="{00000000-0005-0000-0000-00008A010000}"/>
    <cellStyle name="20% - Accent1 12 3 3 2" xfId="592" xr:uid="{00000000-0005-0000-0000-00008B010000}"/>
    <cellStyle name="20% - Accent1 12 3 3 2 2" xfId="593" xr:uid="{00000000-0005-0000-0000-00008C010000}"/>
    <cellStyle name="20% - Accent1 12 3 3 2 2 2" xfId="594" xr:uid="{00000000-0005-0000-0000-00008D010000}"/>
    <cellStyle name="20% - Accent1 12 3 3 2 3" xfId="595" xr:uid="{00000000-0005-0000-0000-00008E010000}"/>
    <cellStyle name="20% - Accent1 12 3 3 3" xfId="596" xr:uid="{00000000-0005-0000-0000-00008F010000}"/>
    <cellStyle name="20% - Accent1 12 3 3 3 2" xfId="597" xr:uid="{00000000-0005-0000-0000-000090010000}"/>
    <cellStyle name="20% - Accent1 12 3 3 4" xfId="598" xr:uid="{00000000-0005-0000-0000-000091010000}"/>
    <cellStyle name="20% - Accent1 12 3 4" xfId="599" xr:uid="{00000000-0005-0000-0000-000092010000}"/>
    <cellStyle name="20% - Accent1 12 3 4 2" xfId="600" xr:uid="{00000000-0005-0000-0000-000093010000}"/>
    <cellStyle name="20% - Accent1 12 3 4 2 2" xfId="601" xr:uid="{00000000-0005-0000-0000-000094010000}"/>
    <cellStyle name="20% - Accent1 12 3 4 2 2 2" xfId="602" xr:uid="{00000000-0005-0000-0000-000095010000}"/>
    <cellStyle name="20% - Accent1 12 3 4 2 3" xfId="603" xr:uid="{00000000-0005-0000-0000-000096010000}"/>
    <cellStyle name="20% - Accent1 12 3 4 3" xfId="604" xr:uid="{00000000-0005-0000-0000-000097010000}"/>
    <cellStyle name="20% - Accent1 12 3 4 3 2" xfId="605" xr:uid="{00000000-0005-0000-0000-000098010000}"/>
    <cellStyle name="20% - Accent1 12 3 4 4" xfId="606" xr:uid="{00000000-0005-0000-0000-000099010000}"/>
    <cellStyle name="20% - Accent1 12 3 5" xfId="607" xr:uid="{00000000-0005-0000-0000-00009A010000}"/>
    <cellStyle name="20% - Accent1 12 3 5 2" xfId="608" xr:uid="{00000000-0005-0000-0000-00009B010000}"/>
    <cellStyle name="20% - Accent1 12 3 5 2 2" xfId="609" xr:uid="{00000000-0005-0000-0000-00009C010000}"/>
    <cellStyle name="20% - Accent1 12 3 5 3" xfId="610" xr:uid="{00000000-0005-0000-0000-00009D010000}"/>
    <cellStyle name="20% - Accent1 12 3 6" xfId="611" xr:uid="{00000000-0005-0000-0000-00009E010000}"/>
    <cellStyle name="20% - Accent1 12 3 6 2" xfId="612" xr:uid="{00000000-0005-0000-0000-00009F010000}"/>
    <cellStyle name="20% - Accent1 12 3 6 2 2" xfId="613" xr:uid="{00000000-0005-0000-0000-0000A0010000}"/>
    <cellStyle name="20% - Accent1 12 3 6 3" xfId="614" xr:uid="{00000000-0005-0000-0000-0000A1010000}"/>
    <cellStyle name="20% - Accent1 12 3 7" xfId="615" xr:uid="{00000000-0005-0000-0000-0000A2010000}"/>
    <cellStyle name="20% - Accent1 12 3 7 2" xfId="616" xr:uid="{00000000-0005-0000-0000-0000A3010000}"/>
    <cellStyle name="20% - Accent1 12 3 8" xfId="617" xr:uid="{00000000-0005-0000-0000-0000A4010000}"/>
    <cellStyle name="20% - Accent1 12 3 8 2" xfId="618" xr:uid="{00000000-0005-0000-0000-0000A5010000}"/>
    <cellStyle name="20% - Accent1 12 3 9" xfId="619" xr:uid="{00000000-0005-0000-0000-0000A6010000}"/>
    <cellStyle name="20% - Accent1 12 4" xfId="620" xr:uid="{00000000-0005-0000-0000-0000A7010000}"/>
    <cellStyle name="20% - Accent1 12 4 2" xfId="621" xr:uid="{00000000-0005-0000-0000-0000A8010000}"/>
    <cellStyle name="20% - Accent1 12 4 2 2" xfId="622" xr:uid="{00000000-0005-0000-0000-0000A9010000}"/>
    <cellStyle name="20% - Accent1 12 4 2 2 2" xfId="623" xr:uid="{00000000-0005-0000-0000-0000AA010000}"/>
    <cellStyle name="20% - Accent1 12 4 2 3" xfId="624" xr:uid="{00000000-0005-0000-0000-0000AB010000}"/>
    <cellStyle name="20% - Accent1 12 4 3" xfId="625" xr:uid="{00000000-0005-0000-0000-0000AC010000}"/>
    <cellStyle name="20% - Accent1 12 4 3 2" xfId="626" xr:uid="{00000000-0005-0000-0000-0000AD010000}"/>
    <cellStyle name="20% - Accent1 12 4 4" xfId="627" xr:uid="{00000000-0005-0000-0000-0000AE010000}"/>
    <cellStyle name="20% - Accent1 12 5" xfId="628" xr:uid="{00000000-0005-0000-0000-0000AF010000}"/>
    <cellStyle name="20% - Accent1 12 5 2" xfId="629" xr:uid="{00000000-0005-0000-0000-0000B0010000}"/>
    <cellStyle name="20% - Accent1 12 5 2 2" xfId="630" xr:uid="{00000000-0005-0000-0000-0000B1010000}"/>
    <cellStyle name="20% - Accent1 12 5 2 2 2" xfId="631" xr:uid="{00000000-0005-0000-0000-0000B2010000}"/>
    <cellStyle name="20% - Accent1 12 5 2 3" xfId="632" xr:uid="{00000000-0005-0000-0000-0000B3010000}"/>
    <cellStyle name="20% - Accent1 12 5 3" xfId="633" xr:uid="{00000000-0005-0000-0000-0000B4010000}"/>
    <cellStyle name="20% - Accent1 12 5 3 2" xfId="634" xr:uid="{00000000-0005-0000-0000-0000B5010000}"/>
    <cellStyle name="20% - Accent1 12 5 4" xfId="635" xr:uid="{00000000-0005-0000-0000-0000B6010000}"/>
    <cellStyle name="20% - Accent1 12 6" xfId="636" xr:uid="{00000000-0005-0000-0000-0000B7010000}"/>
    <cellStyle name="20% - Accent1 12 6 2" xfId="637" xr:uid="{00000000-0005-0000-0000-0000B8010000}"/>
    <cellStyle name="20% - Accent1 12 6 2 2" xfId="638" xr:uid="{00000000-0005-0000-0000-0000B9010000}"/>
    <cellStyle name="20% - Accent1 12 6 2 2 2" xfId="639" xr:uid="{00000000-0005-0000-0000-0000BA010000}"/>
    <cellStyle name="20% - Accent1 12 6 2 3" xfId="640" xr:uid="{00000000-0005-0000-0000-0000BB010000}"/>
    <cellStyle name="20% - Accent1 12 6 3" xfId="641" xr:uid="{00000000-0005-0000-0000-0000BC010000}"/>
    <cellStyle name="20% - Accent1 12 6 3 2" xfId="642" xr:uid="{00000000-0005-0000-0000-0000BD010000}"/>
    <cellStyle name="20% - Accent1 12 6 4" xfId="643" xr:uid="{00000000-0005-0000-0000-0000BE010000}"/>
    <cellStyle name="20% - Accent1 12 7" xfId="644" xr:uid="{00000000-0005-0000-0000-0000BF010000}"/>
    <cellStyle name="20% - Accent1 12 7 2" xfId="645" xr:uid="{00000000-0005-0000-0000-0000C0010000}"/>
    <cellStyle name="20% - Accent1 12 7 2 2" xfId="646" xr:uid="{00000000-0005-0000-0000-0000C1010000}"/>
    <cellStyle name="20% - Accent1 12 7 3" xfId="647" xr:uid="{00000000-0005-0000-0000-0000C2010000}"/>
    <cellStyle name="20% - Accent1 12 8" xfId="648" xr:uid="{00000000-0005-0000-0000-0000C3010000}"/>
    <cellStyle name="20% - Accent1 12 8 2" xfId="649" xr:uid="{00000000-0005-0000-0000-0000C4010000}"/>
    <cellStyle name="20% - Accent1 12 8 2 2" xfId="650" xr:uid="{00000000-0005-0000-0000-0000C5010000}"/>
    <cellStyle name="20% - Accent1 12 8 3" xfId="651" xr:uid="{00000000-0005-0000-0000-0000C6010000}"/>
    <cellStyle name="20% - Accent1 12 9" xfId="652" xr:uid="{00000000-0005-0000-0000-0000C7010000}"/>
    <cellStyle name="20% - Accent1 12 9 2" xfId="653" xr:uid="{00000000-0005-0000-0000-0000C8010000}"/>
    <cellStyle name="20% - Accent1 13" xfId="654" xr:uid="{00000000-0005-0000-0000-0000C9010000}"/>
    <cellStyle name="20% - Accent1 13 10" xfId="655" xr:uid="{00000000-0005-0000-0000-0000CA010000}"/>
    <cellStyle name="20% - Accent1 13 10 2" xfId="656" xr:uid="{00000000-0005-0000-0000-0000CB010000}"/>
    <cellStyle name="20% - Accent1 13 11" xfId="657" xr:uid="{00000000-0005-0000-0000-0000CC010000}"/>
    <cellStyle name="20% - Accent1 13 2" xfId="658" xr:uid="{00000000-0005-0000-0000-0000CD010000}"/>
    <cellStyle name="20% - Accent1 13 2 2" xfId="659" xr:uid="{00000000-0005-0000-0000-0000CE010000}"/>
    <cellStyle name="20% - Accent1 13 2 2 2" xfId="660" xr:uid="{00000000-0005-0000-0000-0000CF010000}"/>
    <cellStyle name="20% - Accent1 13 2 2 2 2" xfId="661" xr:uid="{00000000-0005-0000-0000-0000D0010000}"/>
    <cellStyle name="20% - Accent1 13 2 2 2 2 2" xfId="662" xr:uid="{00000000-0005-0000-0000-0000D1010000}"/>
    <cellStyle name="20% - Accent1 13 2 2 2 3" xfId="663" xr:uid="{00000000-0005-0000-0000-0000D2010000}"/>
    <cellStyle name="20% - Accent1 13 2 2 3" xfId="664" xr:uid="{00000000-0005-0000-0000-0000D3010000}"/>
    <cellStyle name="20% - Accent1 13 2 2 3 2" xfId="665" xr:uid="{00000000-0005-0000-0000-0000D4010000}"/>
    <cellStyle name="20% - Accent1 13 2 2 4" xfId="666" xr:uid="{00000000-0005-0000-0000-0000D5010000}"/>
    <cellStyle name="20% - Accent1 13 2 3" xfId="667" xr:uid="{00000000-0005-0000-0000-0000D6010000}"/>
    <cellStyle name="20% - Accent1 13 2 3 2" xfId="668" xr:uid="{00000000-0005-0000-0000-0000D7010000}"/>
    <cellStyle name="20% - Accent1 13 2 3 2 2" xfId="669" xr:uid="{00000000-0005-0000-0000-0000D8010000}"/>
    <cellStyle name="20% - Accent1 13 2 3 2 2 2" xfId="670" xr:uid="{00000000-0005-0000-0000-0000D9010000}"/>
    <cellStyle name="20% - Accent1 13 2 3 2 3" xfId="671" xr:uid="{00000000-0005-0000-0000-0000DA010000}"/>
    <cellStyle name="20% - Accent1 13 2 3 3" xfId="672" xr:uid="{00000000-0005-0000-0000-0000DB010000}"/>
    <cellStyle name="20% - Accent1 13 2 3 3 2" xfId="673" xr:uid="{00000000-0005-0000-0000-0000DC010000}"/>
    <cellStyle name="20% - Accent1 13 2 3 4" xfId="674" xr:uid="{00000000-0005-0000-0000-0000DD010000}"/>
    <cellStyle name="20% - Accent1 13 2 4" xfId="675" xr:uid="{00000000-0005-0000-0000-0000DE010000}"/>
    <cellStyle name="20% - Accent1 13 2 4 2" xfId="676" xr:uid="{00000000-0005-0000-0000-0000DF010000}"/>
    <cellStyle name="20% - Accent1 13 2 4 2 2" xfId="677" xr:uid="{00000000-0005-0000-0000-0000E0010000}"/>
    <cellStyle name="20% - Accent1 13 2 4 2 2 2" xfId="678" xr:uid="{00000000-0005-0000-0000-0000E1010000}"/>
    <cellStyle name="20% - Accent1 13 2 4 2 3" xfId="679" xr:uid="{00000000-0005-0000-0000-0000E2010000}"/>
    <cellStyle name="20% - Accent1 13 2 4 3" xfId="680" xr:uid="{00000000-0005-0000-0000-0000E3010000}"/>
    <cellStyle name="20% - Accent1 13 2 4 3 2" xfId="681" xr:uid="{00000000-0005-0000-0000-0000E4010000}"/>
    <cellStyle name="20% - Accent1 13 2 4 4" xfId="682" xr:uid="{00000000-0005-0000-0000-0000E5010000}"/>
    <cellStyle name="20% - Accent1 13 2 5" xfId="683" xr:uid="{00000000-0005-0000-0000-0000E6010000}"/>
    <cellStyle name="20% - Accent1 13 2 5 2" xfId="684" xr:uid="{00000000-0005-0000-0000-0000E7010000}"/>
    <cellStyle name="20% - Accent1 13 2 5 2 2" xfId="685" xr:uid="{00000000-0005-0000-0000-0000E8010000}"/>
    <cellStyle name="20% - Accent1 13 2 5 3" xfId="686" xr:uid="{00000000-0005-0000-0000-0000E9010000}"/>
    <cellStyle name="20% - Accent1 13 2 6" xfId="687" xr:uid="{00000000-0005-0000-0000-0000EA010000}"/>
    <cellStyle name="20% - Accent1 13 2 6 2" xfId="688" xr:uid="{00000000-0005-0000-0000-0000EB010000}"/>
    <cellStyle name="20% - Accent1 13 2 6 2 2" xfId="689" xr:uid="{00000000-0005-0000-0000-0000EC010000}"/>
    <cellStyle name="20% - Accent1 13 2 6 3" xfId="690" xr:uid="{00000000-0005-0000-0000-0000ED010000}"/>
    <cellStyle name="20% - Accent1 13 2 7" xfId="691" xr:uid="{00000000-0005-0000-0000-0000EE010000}"/>
    <cellStyle name="20% - Accent1 13 2 7 2" xfId="692" xr:uid="{00000000-0005-0000-0000-0000EF010000}"/>
    <cellStyle name="20% - Accent1 13 2 8" xfId="693" xr:uid="{00000000-0005-0000-0000-0000F0010000}"/>
    <cellStyle name="20% - Accent1 13 2 8 2" xfId="694" xr:uid="{00000000-0005-0000-0000-0000F1010000}"/>
    <cellStyle name="20% - Accent1 13 2 9" xfId="695" xr:uid="{00000000-0005-0000-0000-0000F2010000}"/>
    <cellStyle name="20% - Accent1 13 3" xfId="696" xr:uid="{00000000-0005-0000-0000-0000F3010000}"/>
    <cellStyle name="20% - Accent1 13 3 2" xfId="697" xr:uid="{00000000-0005-0000-0000-0000F4010000}"/>
    <cellStyle name="20% - Accent1 13 3 2 2" xfId="698" xr:uid="{00000000-0005-0000-0000-0000F5010000}"/>
    <cellStyle name="20% - Accent1 13 3 2 2 2" xfId="699" xr:uid="{00000000-0005-0000-0000-0000F6010000}"/>
    <cellStyle name="20% - Accent1 13 3 2 2 2 2" xfId="700" xr:uid="{00000000-0005-0000-0000-0000F7010000}"/>
    <cellStyle name="20% - Accent1 13 3 2 2 3" xfId="701" xr:uid="{00000000-0005-0000-0000-0000F8010000}"/>
    <cellStyle name="20% - Accent1 13 3 2 3" xfId="702" xr:uid="{00000000-0005-0000-0000-0000F9010000}"/>
    <cellStyle name="20% - Accent1 13 3 2 3 2" xfId="703" xr:uid="{00000000-0005-0000-0000-0000FA010000}"/>
    <cellStyle name="20% - Accent1 13 3 2 4" xfId="704" xr:uid="{00000000-0005-0000-0000-0000FB010000}"/>
    <cellStyle name="20% - Accent1 13 3 3" xfId="705" xr:uid="{00000000-0005-0000-0000-0000FC010000}"/>
    <cellStyle name="20% - Accent1 13 3 3 2" xfId="706" xr:uid="{00000000-0005-0000-0000-0000FD010000}"/>
    <cellStyle name="20% - Accent1 13 3 3 2 2" xfId="707" xr:uid="{00000000-0005-0000-0000-0000FE010000}"/>
    <cellStyle name="20% - Accent1 13 3 3 2 2 2" xfId="708" xr:uid="{00000000-0005-0000-0000-0000FF010000}"/>
    <cellStyle name="20% - Accent1 13 3 3 2 3" xfId="709" xr:uid="{00000000-0005-0000-0000-000000020000}"/>
    <cellStyle name="20% - Accent1 13 3 3 3" xfId="710" xr:uid="{00000000-0005-0000-0000-000001020000}"/>
    <cellStyle name="20% - Accent1 13 3 3 3 2" xfId="711" xr:uid="{00000000-0005-0000-0000-000002020000}"/>
    <cellStyle name="20% - Accent1 13 3 3 4" xfId="712" xr:uid="{00000000-0005-0000-0000-000003020000}"/>
    <cellStyle name="20% - Accent1 13 3 4" xfId="713" xr:uid="{00000000-0005-0000-0000-000004020000}"/>
    <cellStyle name="20% - Accent1 13 3 4 2" xfId="714" xr:uid="{00000000-0005-0000-0000-000005020000}"/>
    <cellStyle name="20% - Accent1 13 3 4 2 2" xfId="715" xr:uid="{00000000-0005-0000-0000-000006020000}"/>
    <cellStyle name="20% - Accent1 13 3 4 2 2 2" xfId="716" xr:uid="{00000000-0005-0000-0000-000007020000}"/>
    <cellStyle name="20% - Accent1 13 3 4 2 3" xfId="717" xr:uid="{00000000-0005-0000-0000-000008020000}"/>
    <cellStyle name="20% - Accent1 13 3 4 3" xfId="718" xr:uid="{00000000-0005-0000-0000-000009020000}"/>
    <cellStyle name="20% - Accent1 13 3 4 3 2" xfId="719" xr:uid="{00000000-0005-0000-0000-00000A020000}"/>
    <cellStyle name="20% - Accent1 13 3 4 4" xfId="720" xr:uid="{00000000-0005-0000-0000-00000B020000}"/>
    <cellStyle name="20% - Accent1 13 3 5" xfId="721" xr:uid="{00000000-0005-0000-0000-00000C020000}"/>
    <cellStyle name="20% - Accent1 13 3 5 2" xfId="722" xr:uid="{00000000-0005-0000-0000-00000D020000}"/>
    <cellStyle name="20% - Accent1 13 3 5 2 2" xfId="723" xr:uid="{00000000-0005-0000-0000-00000E020000}"/>
    <cellStyle name="20% - Accent1 13 3 5 3" xfId="724" xr:uid="{00000000-0005-0000-0000-00000F020000}"/>
    <cellStyle name="20% - Accent1 13 3 6" xfId="725" xr:uid="{00000000-0005-0000-0000-000010020000}"/>
    <cellStyle name="20% - Accent1 13 3 6 2" xfId="726" xr:uid="{00000000-0005-0000-0000-000011020000}"/>
    <cellStyle name="20% - Accent1 13 3 6 2 2" xfId="727" xr:uid="{00000000-0005-0000-0000-000012020000}"/>
    <cellStyle name="20% - Accent1 13 3 6 3" xfId="728" xr:uid="{00000000-0005-0000-0000-000013020000}"/>
    <cellStyle name="20% - Accent1 13 3 7" xfId="729" xr:uid="{00000000-0005-0000-0000-000014020000}"/>
    <cellStyle name="20% - Accent1 13 3 7 2" xfId="730" xr:uid="{00000000-0005-0000-0000-000015020000}"/>
    <cellStyle name="20% - Accent1 13 3 8" xfId="731" xr:uid="{00000000-0005-0000-0000-000016020000}"/>
    <cellStyle name="20% - Accent1 13 3 8 2" xfId="732" xr:uid="{00000000-0005-0000-0000-000017020000}"/>
    <cellStyle name="20% - Accent1 13 3 9" xfId="733" xr:uid="{00000000-0005-0000-0000-000018020000}"/>
    <cellStyle name="20% - Accent1 13 4" xfId="734" xr:uid="{00000000-0005-0000-0000-000019020000}"/>
    <cellStyle name="20% - Accent1 13 4 2" xfId="735" xr:uid="{00000000-0005-0000-0000-00001A020000}"/>
    <cellStyle name="20% - Accent1 13 4 2 2" xfId="736" xr:uid="{00000000-0005-0000-0000-00001B020000}"/>
    <cellStyle name="20% - Accent1 13 4 2 2 2" xfId="737" xr:uid="{00000000-0005-0000-0000-00001C020000}"/>
    <cellStyle name="20% - Accent1 13 4 2 3" xfId="738" xr:uid="{00000000-0005-0000-0000-00001D020000}"/>
    <cellStyle name="20% - Accent1 13 4 3" xfId="739" xr:uid="{00000000-0005-0000-0000-00001E020000}"/>
    <cellStyle name="20% - Accent1 13 4 3 2" xfId="740" xr:uid="{00000000-0005-0000-0000-00001F020000}"/>
    <cellStyle name="20% - Accent1 13 4 4" xfId="741" xr:uid="{00000000-0005-0000-0000-000020020000}"/>
    <cellStyle name="20% - Accent1 13 5" xfId="742" xr:uid="{00000000-0005-0000-0000-000021020000}"/>
    <cellStyle name="20% - Accent1 13 5 2" xfId="743" xr:uid="{00000000-0005-0000-0000-000022020000}"/>
    <cellStyle name="20% - Accent1 13 5 2 2" xfId="744" xr:uid="{00000000-0005-0000-0000-000023020000}"/>
    <cellStyle name="20% - Accent1 13 5 2 2 2" xfId="745" xr:uid="{00000000-0005-0000-0000-000024020000}"/>
    <cellStyle name="20% - Accent1 13 5 2 3" xfId="746" xr:uid="{00000000-0005-0000-0000-000025020000}"/>
    <cellStyle name="20% - Accent1 13 5 3" xfId="747" xr:uid="{00000000-0005-0000-0000-000026020000}"/>
    <cellStyle name="20% - Accent1 13 5 3 2" xfId="748" xr:uid="{00000000-0005-0000-0000-000027020000}"/>
    <cellStyle name="20% - Accent1 13 5 4" xfId="749" xr:uid="{00000000-0005-0000-0000-000028020000}"/>
    <cellStyle name="20% - Accent1 13 6" xfId="750" xr:uid="{00000000-0005-0000-0000-000029020000}"/>
    <cellStyle name="20% - Accent1 13 6 2" xfId="751" xr:uid="{00000000-0005-0000-0000-00002A020000}"/>
    <cellStyle name="20% - Accent1 13 6 2 2" xfId="752" xr:uid="{00000000-0005-0000-0000-00002B020000}"/>
    <cellStyle name="20% - Accent1 13 6 2 2 2" xfId="753" xr:uid="{00000000-0005-0000-0000-00002C020000}"/>
    <cellStyle name="20% - Accent1 13 6 2 3" xfId="754" xr:uid="{00000000-0005-0000-0000-00002D020000}"/>
    <cellStyle name="20% - Accent1 13 6 3" xfId="755" xr:uid="{00000000-0005-0000-0000-00002E020000}"/>
    <cellStyle name="20% - Accent1 13 6 3 2" xfId="756" xr:uid="{00000000-0005-0000-0000-00002F020000}"/>
    <cellStyle name="20% - Accent1 13 6 4" xfId="757" xr:uid="{00000000-0005-0000-0000-000030020000}"/>
    <cellStyle name="20% - Accent1 13 7" xfId="758" xr:uid="{00000000-0005-0000-0000-000031020000}"/>
    <cellStyle name="20% - Accent1 13 7 2" xfId="759" xr:uid="{00000000-0005-0000-0000-000032020000}"/>
    <cellStyle name="20% - Accent1 13 7 2 2" xfId="760" xr:uid="{00000000-0005-0000-0000-000033020000}"/>
    <cellStyle name="20% - Accent1 13 7 3" xfId="761" xr:uid="{00000000-0005-0000-0000-000034020000}"/>
    <cellStyle name="20% - Accent1 13 8" xfId="762" xr:uid="{00000000-0005-0000-0000-000035020000}"/>
    <cellStyle name="20% - Accent1 13 8 2" xfId="763" xr:uid="{00000000-0005-0000-0000-000036020000}"/>
    <cellStyle name="20% - Accent1 13 8 2 2" xfId="764" xr:uid="{00000000-0005-0000-0000-000037020000}"/>
    <cellStyle name="20% - Accent1 13 8 3" xfId="765" xr:uid="{00000000-0005-0000-0000-000038020000}"/>
    <cellStyle name="20% - Accent1 13 9" xfId="766" xr:uid="{00000000-0005-0000-0000-000039020000}"/>
    <cellStyle name="20% - Accent1 13 9 2" xfId="767" xr:uid="{00000000-0005-0000-0000-00003A020000}"/>
    <cellStyle name="20% - Accent1 14" xfId="768" xr:uid="{00000000-0005-0000-0000-00003B020000}"/>
    <cellStyle name="20% - Accent1 14 2" xfId="769" xr:uid="{00000000-0005-0000-0000-00003C020000}"/>
    <cellStyle name="20% - Accent1 14 2 2" xfId="770" xr:uid="{00000000-0005-0000-0000-00003D020000}"/>
    <cellStyle name="20% - Accent1 14 2 2 2" xfId="771" xr:uid="{00000000-0005-0000-0000-00003E020000}"/>
    <cellStyle name="20% - Accent1 14 2 2 2 2" xfId="772" xr:uid="{00000000-0005-0000-0000-00003F020000}"/>
    <cellStyle name="20% - Accent1 14 2 2 3" xfId="773" xr:uid="{00000000-0005-0000-0000-000040020000}"/>
    <cellStyle name="20% - Accent1 14 2 3" xfId="774" xr:uid="{00000000-0005-0000-0000-000041020000}"/>
    <cellStyle name="20% - Accent1 14 2 3 2" xfId="775" xr:uid="{00000000-0005-0000-0000-000042020000}"/>
    <cellStyle name="20% - Accent1 14 2 4" xfId="776" xr:uid="{00000000-0005-0000-0000-000043020000}"/>
    <cellStyle name="20% - Accent1 14 3" xfId="777" xr:uid="{00000000-0005-0000-0000-000044020000}"/>
    <cellStyle name="20% - Accent1 14 3 2" xfId="778" xr:uid="{00000000-0005-0000-0000-000045020000}"/>
    <cellStyle name="20% - Accent1 14 3 2 2" xfId="779" xr:uid="{00000000-0005-0000-0000-000046020000}"/>
    <cellStyle name="20% - Accent1 14 3 2 2 2" xfId="780" xr:uid="{00000000-0005-0000-0000-000047020000}"/>
    <cellStyle name="20% - Accent1 14 3 2 3" xfId="781" xr:uid="{00000000-0005-0000-0000-000048020000}"/>
    <cellStyle name="20% - Accent1 14 3 3" xfId="782" xr:uid="{00000000-0005-0000-0000-000049020000}"/>
    <cellStyle name="20% - Accent1 14 3 3 2" xfId="783" xr:uid="{00000000-0005-0000-0000-00004A020000}"/>
    <cellStyle name="20% - Accent1 14 3 4" xfId="784" xr:uid="{00000000-0005-0000-0000-00004B020000}"/>
    <cellStyle name="20% - Accent1 14 4" xfId="785" xr:uid="{00000000-0005-0000-0000-00004C020000}"/>
    <cellStyle name="20% - Accent1 14 4 2" xfId="786" xr:uid="{00000000-0005-0000-0000-00004D020000}"/>
    <cellStyle name="20% - Accent1 14 4 2 2" xfId="787" xr:uid="{00000000-0005-0000-0000-00004E020000}"/>
    <cellStyle name="20% - Accent1 14 4 2 2 2" xfId="788" xr:uid="{00000000-0005-0000-0000-00004F020000}"/>
    <cellStyle name="20% - Accent1 14 4 2 3" xfId="789" xr:uid="{00000000-0005-0000-0000-000050020000}"/>
    <cellStyle name="20% - Accent1 14 4 3" xfId="790" xr:uid="{00000000-0005-0000-0000-000051020000}"/>
    <cellStyle name="20% - Accent1 14 4 3 2" xfId="791" xr:uid="{00000000-0005-0000-0000-000052020000}"/>
    <cellStyle name="20% - Accent1 14 4 4" xfId="792" xr:uid="{00000000-0005-0000-0000-000053020000}"/>
    <cellStyle name="20% - Accent1 14 5" xfId="793" xr:uid="{00000000-0005-0000-0000-000054020000}"/>
    <cellStyle name="20% - Accent1 14 5 2" xfId="794" xr:uid="{00000000-0005-0000-0000-000055020000}"/>
    <cellStyle name="20% - Accent1 14 5 2 2" xfId="795" xr:uid="{00000000-0005-0000-0000-000056020000}"/>
    <cellStyle name="20% - Accent1 14 5 3" xfId="796" xr:uid="{00000000-0005-0000-0000-000057020000}"/>
    <cellStyle name="20% - Accent1 14 6" xfId="797" xr:uid="{00000000-0005-0000-0000-000058020000}"/>
    <cellStyle name="20% - Accent1 14 6 2" xfId="798" xr:uid="{00000000-0005-0000-0000-000059020000}"/>
    <cellStyle name="20% - Accent1 14 6 2 2" xfId="799" xr:uid="{00000000-0005-0000-0000-00005A020000}"/>
    <cellStyle name="20% - Accent1 14 6 3" xfId="800" xr:uid="{00000000-0005-0000-0000-00005B020000}"/>
    <cellStyle name="20% - Accent1 14 7" xfId="801" xr:uid="{00000000-0005-0000-0000-00005C020000}"/>
    <cellStyle name="20% - Accent1 14 7 2" xfId="802" xr:uid="{00000000-0005-0000-0000-00005D020000}"/>
    <cellStyle name="20% - Accent1 14 8" xfId="803" xr:uid="{00000000-0005-0000-0000-00005E020000}"/>
    <cellStyle name="20% - Accent1 14 8 2" xfId="804" xr:uid="{00000000-0005-0000-0000-00005F020000}"/>
    <cellStyle name="20% - Accent1 14 9" xfId="805" xr:uid="{00000000-0005-0000-0000-000060020000}"/>
    <cellStyle name="20% - Accent1 15" xfId="806" xr:uid="{00000000-0005-0000-0000-000061020000}"/>
    <cellStyle name="20% - Accent1 15 2" xfId="807" xr:uid="{00000000-0005-0000-0000-000062020000}"/>
    <cellStyle name="20% - Accent1 15 2 2" xfId="808" xr:uid="{00000000-0005-0000-0000-000063020000}"/>
    <cellStyle name="20% - Accent1 15 2 2 2" xfId="809" xr:uid="{00000000-0005-0000-0000-000064020000}"/>
    <cellStyle name="20% - Accent1 15 2 2 2 2" xfId="810" xr:uid="{00000000-0005-0000-0000-000065020000}"/>
    <cellStyle name="20% - Accent1 15 2 2 3" xfId="811" xr:uid="{00000000-0005-0000-0000-000066020000}"/>
    <cellStyle name="20% - Accent1 15 2 3" xfId="812" xr:uid="{00000000-0005-0000-0000-000067020000}"/>
    <cellStyle name="20% - Accent1 15 2 3 2" xfId="813" xr:uid="{00000000-0005-0000-0000-000068020000}"/>
    <cellStyle name="20% - Accent1 15 2 4" xfId="814" xr:uid="{00000000-0005-0000-0000-000069020000}"/>
    <cellStyle name="20% - Accent1 15 3" xfId="815" xr:uid="{00000000-0005-0000-0000-00006A020000}"/>
    <cellStyle name="20% - Accent1 15 3 2" xfId="816" xr:uid="{00000000-0005-0000-0000-00006B020000}"/>
    <cellStyle name="20% - Accent1 15 3 2 2" xfId="817" xr:uid="{00000000-0005-0000-0000-00006C020000}"/>
    <cellStyle name="20% - Accent1 15 3 2 2 2" xfId="818" xr:uid="{00000000-0005-0000-0000-00006D020000}"/>
    <cellStyle name="20% - Accent1 15 3 2 3" xfId="819" xr:uid="{00000000-0005-0000-0000-00006E020000}"/>
    <cellStyle name="20% - Accent1 15 3 3" xfId="820" xr:uid="{00000000-0005-0000-0000-00006F020000}"/>
    <cellStyle name="20% - Accent1 15 3 3 2" xfId="821" xr:uid="{00000000-0005-0000-0000-000070020000}"/>
    <cellStyle name="20% - Accent1 15 3 4" xfId="822" xr:uid="{00000000-0005-0000-0000-000071020000}"/>
    <cellStyle name="20% - Accent1 15 4" xfId="823" xr:uid="{00000000-0005-0000-0000-000072020000}"/>
    <cellStyle name="20% - Accent1 15 4 2" xfId="824" xr:uid="{00000000-0005-0000-0000-000073020000}"/>
    <cellStyle name="20% - Accent1 15 4 2 2" xfId="825" xr:uid="{00000000-0005-0000-0000-000074020000}"/>
    <cellStyle name="20% - Accent1 15 4 2 2 2" xfId="826" xr:uid="{00000000-0005-0000-0000-000075020000}"/>
    <cellStyle name="20% - Accent1 15 4 2 3" xfId="827" xr:uid="{00000000-0005-0000-0000-000076020000}"/>
    <cellStyle name="20% - Accent1 15 4 3" xfId="828" xr:uid="{00000000-0005-0000-0000-000077020000}"/>
    <cellStyle name="20% - Accent1 15 4 3 2" xfId="829" xr:uid="{00000000-0005-0000-0000-000078020000}"/>
    <cellStyle name="20% - Accent1 15 4 4" xfId="830" xr:uid="{00000000-0005-0000-0000-000079020000}"/>
    <cellStyle name="20% - Accent1 15 5" xfId="831" xr:uid="{00000000-0005-0000-0000-00007A020000}"/>
    <cellStyle name="20% - Accent1 15 5 2" xfId="832" xr:uid="{00000000-0005-0000-0000-00007B020000}"/>
    <cellStyle name="20% - Accent1 15 5 2 2" xfId="833" xr:uid="{00000000-0005-0000-0000-00007C020000}"/>
    <cellStyle name="20% - Accent1 15 5 3" xfId="834" xr:uid="{00000000-0005-0000-0000-00007D020000}"/>
    <cellStyle name="20% - Accent1 15 6" xfId="835" xr:uid="{00000000-0005-0000-0000-00007E020000}"/>
    <cellStyle name="20% - Accent1 15 6 2" xfId="836" xr:uid="{00000000-0005-0000-0000-00007F020000}"/>
    <cellStyle name="20% - Accent1 15 6 2 2" xfId="837" xr:uid="{00000000-0005-0000-0000-000080020000}"/>
    <cellStyle name="20% - Accent1 15 6 3" xfId="838" xr:uid="{00000000-0005-0000-0000-000081020000}"/>
    <cellStyle name="20% - Accent1 15 7" xfId="839" xr:uid="{00000000-0005-0000-0000-000082020000}"/>
    <cellStyle name="20% - Accent1 15 7 2" xfId="840" xr:uid="{00000000-0005-0000-0000-000083020000}"/>
    <cellStyle name="20% - Accent1 15 8" xfId="841" xr:uid="{00000000-0005-0000-0000-000084020000}"/>
    <cellStyle name="20% - Accent1 15 8 2" xfId="842" xr:uid="{00000000-0005-0000-0000-000085020000}"/>
    <cellStyle name="20% - Accent1 15 9" xfId="843" xr:uid="{00000000-0005-0000-0000-000086020000}"/>
    <cellStyle name="20% - Accent1 16" xfId="844" xr:uid="{00000000-0005-0000-0000-000087020000}"/>
    <cellStyle name="20% - Accent1 16 2" xfId="845" xr:uid="{00000000-0005-0000-0000-000088020000}"/>
    <cellStyle name="20% - Accent1 16 2 2" xfId="846" xr:uid="{00000000-0005-0000-0000-000089020000}"/>
    <cellStyle name="20% - Accent1 16 2 2 2" xfId="847" xr:uid="{00000000-0005-0000-0000-00008A020000}"/>
    <cellStyle name="20% - Accent1 16 2 3" xfId="848" xr:uid="{00000000-0005-0000-0000-00008B020000}"/>
    <cellStyle name="20% - Accent1 16 3" xfId="849" xr:uid="{00000000-0005-0000-0000-00008C020000}"/>
    <cellStyle name="20% - Accent1 16 3 2" xfId="850" xr:uid="{00000000-0005-0000-0000-00008D020000}"/>
    <cellStyle name="20% - Accent1 16 4" xfId="851" xr:uid="{00000000-0005-0000-0000-00008E020000}"/>
    <cellStyle name="20% - Accent1 17" xfId="852" xr:uid="{00000000-0005-0000-0000-00008F020000}"/>
    <cellStyle name="20% - Accent1 17 2" xfId="853" xr:uid="{00000000-0005-0000-0000-000090020000}"/>
    <cellStyle name="20% - Accent1 17 2 2" xfId="854" xr:uid="{00000000-0005-0000-0000-000091020000}"/>
    <cellStyle name="20% - Accent1 17 2 2 2" xfId="855" xr:uid="{00000000-0005-0000-0000-000092020000}"/>
    <cellStyle name="20% - Accent1 17 2 3" xfId="856" xr:uid="{00000000-0005-0000-0000-000093020000}"/>
    <cellStyle name="20% - Accent1 17 3" xfId="857" xr:uid="{00000000-0005-0000-0000-000094020000}"/>
    <cellStyle name="20% - Accent1 17 3 2" xfId="858" xr:uid="{00000000-0005-0000-0000-000095020000}"/>
    <cellStyle name="20% - Accent1 17 4" xfId="859" xr:uid="{00000000-0005-0000-0000-000096020000}"/>
    <cellStyle name="20% - Accent1 18" xfId="860" xr:uid="{00000000-0005-0000-0000-000097020000}"/>
    <cellStyle name="20% - Accent1 18 2" xfId="861" xr:uid="{00000000-0005-0000-0000-000098020000}"/>
    <cellStyle name="20% - Accent1 18 2 2" xfId="862" xr:uid="{00000000-0005-0000-0000-000099020000}"/>
    <cellStyle name="20% - Accent1 18 2 2 2" xfId="863" xr:uid="{00000000-0005-0000-0000-00009A020000}"/>
    <cellStyle name="20% - Accent1 18 2 3" xfId="864" xr:uid="{00000000-0005-0000-0000-00009B020000}"/>
    <cellStyle name="20% - Accent1 18 3" xfId="865" xr:uid="{00000000-0005-0000-0000-00009C020000}"/>
    <cellStyle name="20% - Accent1 18 3 2" xfId="866" xr:uid="{00000000-0005-0000-0000-00009D020000}"/>
    <cellStyle name="20% - Accent1 18 4" xfId="867" xr:uid="{00000000-0005-0000-0000-00009E020000}"/>
    <cellStyle name="20% - Accent1 19" xfId="868" xr:uid="{00000000-0005-0000-0000-00009F020000}"/>
    <cellStyle name="20% - Accent1 19 2" xfId="869" xr:uid="{00000000-0005-0000-0000-0000A0020000}"/>
    <cellStyle name="20% - Accent1 19 2 2" xfId="870" xr:uid="{00000000-0005-0000-0000-0000A1020000}"/>
    <cellStyle name="20% - Accent1 19 3" xfId="871" xr:uid="{00000000-0005-0000-0000-0000A2020000}"/>
    <cellStyle name="20% - Accent1 2" xfId="105" xr:uid="{00000000-0005-0000-0000-0000A3020000}"/>
    <cellStyle name="20% - Accent1 2 10" xfId="872" xr:uid="{00000000-0005-0000-0000-0000A4020000}"/>
    <cellStyle name="20% - Accent1 2 10 10" xfId="873" xr:uid="{00000000-0005-0000-0000-0000A5020000}"/>
    <cellStyle name="20% - Accent1 2 10 10 2" xfId="874" xr:uid="{00000000-0005-0000-0000-0000A6020000}"/>
    <cellStyle name="20% - Accent1 2 10 11" xfId="875" xr:uid="{00000000-0005-0000-0000-0000A7020000}"/>
    <cellStyle name="20% - Accent1 2 10 2" xfId="876" xr:uid="{00000000-0005-0000-0000-0000A8020000}"/>
    <cellStyle name="20% - Accent1 2 10 2 2" xfId="877" xr:uid="{00000000-0005-0000-0000-0000A9020000}"/>
    <cellStyle name="20% - Accent1 2 10 2 2 2" xfId="878" xr:uid="{00000000-0005-0000-0000-0000AA020000}"/>
    <cellStyle name="20% - Accent1 2 10 2 2 2 2" xfId="879" xr:uid="{00000000-0005-0000-0000-0000AB020000}"/>
    <cellStyle name="20% - Accent1 2 10 2 2 2 2 2" xfId="880" xr:uid="{00000000-0005-0000-0000-0000AC020000}"/>
    <cellStyle name="20% - Accent1 2 10 2 2 2 3" xfId="881" xr:uid="{00000000-0005-0000-0000-0000AD020000}"/>
    <cellStyle name="20% - Accent1 2 10 2 2 3" xfId="882" xr:uid="{00000000-0005-0000-0000-0000AE020000}"/>
    <cellStyle name="20% - Accent1 2 10 2 2 3 2" xfId="883" xr:uid="{00000000-0005-0000-0000-0000AF020000}"/>
    <cellStyle name="20% - Accent1 2 10 2 2 4" xfId="884" xr:uid="{00000000-0005-0000-0000-0000B0020000}"/>
    <cellStyle name="20% - Accent1 2 10 2 3" xfId="885" xr:uid="{00000000-0005-0000-0000-0000B1020000}"/>
    <cellStyle name="20% - Accent1 2 10 2 3 2" xfId="886" xr:uid="{00000000-0005-0000-0000-0000B2020000}"/>
    <cellStyle name="20% - Accent1 2 10 2 3 2 2" xfId="887" xr:uid="{00000000-0005-0000-0000-0000B3020000}"/>
    <cellStyle name="20% - Accent1 2 10 2 3 2 2 2" xfId="888" xr:uid="{00000000-0005-0000-0000-0000B4020000}"/>
    <cellStyle name="20% - Accent1 2 10 2 3 2 3" xfId="889" xr:uid="{00000000-0005-0000-0000-0000B5020000}"/>
    <cellStyle name="20% - Accent1 2 10 2 3 3" xfId="890" xr:uid="{00000000-0005-0000-0000-0000B6020000}"/>
    <cellStyle name="20% - Accent1 2 10 2 3 3 2" xfId="891" xr:uid="{00000000-0005-0000-0000-0000B7020000}"/>
    <cellStyle name="20% - Accent1 2 10 2 3 4" xfId="892" xr:uid="{00000000-0005-0000-0000-0000B8020000}"/>
    <cellStyle name="20% - Accent1 2 10 2 4" xfId="893" xr:uid="{00000000-0005-0000-0000-0000B9020000}"/>
    <cellStyle name="20% - Accent1 2 10 2 4 2" xfId="894" xr:uid="{00000000-0005-0000-0000-0000BA020000}"/>
    <cellStyle name="20% - Accent1 2 10 2 4 2 2" xfId="895" xr:uid="{00000000-0005-0000-0000-0000BB020000}"/>
    <cellStyle name="20% - Accent1 2 10 2 4 2 2 2" xfId="896" xr:uid="{00000000-0005-0000-0000-0000BC020000}"/>
    <cellStyle name="20% - Accent1 2 10 2 4 2 3" xfId="897" xr:uid="{00000000-0005-0000-0000-0000BD020000}"/>
    <cellStyle name="20% - Accent1 2 10 2 4 3" xfId="898" xr:uid="{00000000-0005-0000-0000-0000BE020000}"/>
    <cellStyle name="20% - Accent1 2 10 2 4 3 2" xfId="899" xr:uid="{00000000-0005-0000-0000-0000BF020000}"/>
    <cellStyle name="20% - Accent1 2 10 2 4 4" xfId="900" xr:uid="{00000000-0005-0000-0000-0000C0020000}"/>
    <cellStyle name="20% - Accent1 2 10 2 5" xfId="901" xr:uid="{00000000-0005-0000-0000-0000C1020000}"/>
    <cellStyle name="20% - Accent1 2 10 2 5 2" xfId="902" xr:uid="{00000000-0005-0000-0000-0000C2020000}"/>
    <cellStyle name="20% - Accent1 2 10 2 5 2 2" xfId="903" xr:uid="{00000000-0005-0000-0000-0000C3020000}"/>
    <cellStyle name="20% - Accent1 2 10 2 5 3" xfId="904" xr:uid="{00000000-0005-0000-0000-0000C4020000}"/>
    <cellStyle name="20% - Accent1 2 10 2 6" xfId="106" xr:uid="{00000000-0005-0000-0000-0000C5020000}"/>
    <cellStyle name="20% - Accent1 2 10 2 6 2" xfId="107" xr:uid="{00000000-0005-0000-0000-0000C6020000}"/>
    <cellStyle name="20% - Accent1 2 10 2 6 2 2" xfId="905" xr:uid="{00000000-0005-0000-0000-0000C7020000}"/>
    <cellStyle name="20% - Accent1 2 10 2 6 3" xfId="108" xr:uid="{00000000-0005-0000-0000-0000C8020000}"/>
    <cellStyle name="20% - Accent1 2 10 2 6 4" xfId="906" xr:uid="{00000000-0005-0000-0000-0000C9020000}"/>
    <cellStyle name="20% - Accent1 2 10 2 7" xfId="109" xr:uid="{00000000-0005-0000-0000-0000CA020000}"/>
    <cellStyle name="20% - Accent1 2 10 2 7 2" xfId="110" xr:uid="{00000000-0005-0000-0000-0000CB020000}"/>
    <cellStyle name="20% - Accent1 2 10 2 7 3" xfId="111" xr:uid="{00000000-0005-0000-0000-0000CC020000}"/>
    <cellStyle name="20% - Accent1 2 10 2 8" xfId="907" xr:uid="{00000000-0005-0000-0000-0000CD020000}"/>
    <cellStyle name="20% - Accent1 2 10 2 8 2" xfId="908" xr:uid="{00000000-0005-0000-0000-0000CE020000}"/>
    <cellStyle name="20% - Accent1 2 10 2 9" xfId="909" xr:uid="{00000000-0005-0000-0000-0000CF020000}"/>
    <cellStyle name="20% - Accent1 2 10 3" xfId="910" xr:uid="{00000000-0005-0000-0000-0000D0020000}"/>
    <cellStyle name="20% - Accent1 2 10 3 2" xfId="911" xr:uid="{00000000-0005-0000-0000-0000D1020000}"/>
    <cellStyle name="20% - Accent1 2 10 3 2 2" xfId="912" xr:uid="{00000000-0005-0000-0000-0000D2020000}"/>
    <cellStyle name="20% - Accent1 2 10 3 2 2 2" xfId="913" xr:uid="{00000000-0005-0000-0000-0000D3020000}"/>
    <cellStyle name="20% - Accent1 2 10 3 2 2 2 2" xfId="914" xr:uid="{00000000-0005-0000-0000-0000D4020000}"/>
    <cellStyle name="20% - Accent1 2 10 3 2 2 3" xfId="915" xr:uid="{00000000-0005-0000-0000-0000D5020000}"/>
    <cellStyle name="20% - Accent1 2 10 3 2 3" xfId="916" xr:uid="{00000000-0005-0000-0000-0000D6020000}"/>
    <cellStyle name="20% - Accent1 2 10 3 2 3 2" xfId="917" xr:uid="{00000000-0005-0000-0000-0000D7020000}"/>
    <cellStyle name="20% - Accent1 2 10 3 2 4" xfId="918" xr:uid="{00000000-0005-0000-0000-0000D8020000}"/>
    <cellStyle name="20% - Accent1 2 10 3 3" xfId="919" xr:uid="{00000000-0005-0000-0000-0000D9020000}"/>
    <cellStyle name="20% - Accent1 2 10 3 3 2" xfId="920" xr:uid="{00000000-0005-0000-0000-0000DA020000}"/>
    <cellStyle name="20% - Accent1 2 10 3 3 2 2" xfId="921" xr:uid="{00000000-0005-0000-0000-0000DB020000}"/>
    <cellStyle name="20% - Accent1 2 10 3 3 2 2 2" xfId="922" xr:uid="{00000000-0005-0000-0000-0000DC020000}"/>
    <cellStyle name="20% - Accent1 2 10 3 3 2 3" xfId="923" xr:uid="{00000000-0005-0000-0000-0000DD020000}"/>
    <cellStyle name="20% - Accent1 2 10 3 3 3" xfId="924" xr:uid="{00000000-0005-0000-0000-0000DE020000}"/>
    <cellStyle name="20% - Accent1 2 10 3 3 3 2" xfId="925" xr:uid="{00000000-0005-0000-0000-0000DF020000}"/>
    <cellStyle name="20% - Accent1 2 10 3 3 4" xfId="926" xr:uid="{00000000-0005-0000-0000-0000E0020000}"/>
    <cellStyle name="20% - Accent1 2 10 3 4" xfId="927" xr:uid="{00000000-0005-0000-0000-0000E1020000}"/>
    <cellStyle name="20% - Accent1 2 10 3 4 2" xfId="928" xr:uid="{00000000-0005-0000-0000-0000E2020000}"/>
    <cellStyle name="20% - Accent1 2 10 3 4 2 2" xfId="929" xr:uid="{00000000-0005-0000-0000-0000E3020000}"/>
    <cellStyle name="20% - Accent1 2 10 3 4 2 2 2" xfId="930" xr:uid="{00000000-0005-0000-0000-0000E4020000}"/>
    <cellStyle name="20% - Accent1 2 10 3 4 2 3" xfId="931" xr:uid="{00000000-0005-0000-0000-0000E5020000}"/>
    <cellStyle name="20% - Accent1 2 10 3 4 3" xfId="932" xr:uid="{00000000-0005-0000-0000-0000E6020000}"/>
    <cellStyle name="20% - Accent1 2 10 3 4 3 2" xfId="933" xr:uid="{00000000-0005-0000-0000-0000E7020000}"/>
    <cellStyle name="20% - Accent1 2 10 3 4 4" xfId="934" xr:uid="{00000000-0005-0000-0000-0000E8020000}"/>
    <cellStyle name="20% - Accent1 2 10 3 5" xfId="935" xr:uid="{00000000-0005-0000-0000-0000E9020000}"/>
    <cellStyle name="20% - Accent1 2 10 3 5 2" xfId="936" xr:uid="{00000000-0005-0000-0000-0000EA020000}"/>
    <cellStyle name="20% - Accent1 2 10 3 5 2 2" xfId="937" xr:uid="{00000000-0005-0000-0000-0000EB020000}"/>
    <cellStyle name="20% - Accent1 2 10 3 5 3" xfId="938" xr:uid="{00000000-0005-0000-0000-0000EC020000}"/>
    <cellStyle name="20% - Accent1 2 10 3 6" xfId="939" xr:uid="{00000000-0005-0000-0000-0000ED020000}"/>
    <cellStyle name="20% - Accent1 2 10 3 6 2" xfId="940" xr:uid="{00000000-0005-0000-0000-0000EE020000}"/>
    <cellStyle name="20% - Accent1 2 10 3 6 2 2" xfId="941" xr:uid="{00000000-0005-0000-0000-0000EF020000}"/>
    <cellStyle name="20% - Accent1 2 10 3 6 3" xfId="942" xr:uid="{00000000-0005-0000-0000-0000F0020000}"/>
    <cellStyle name="20% - Accent1 2 10 3 7" xfId="943" xr:uid="{00000000-0005-0000-0000-0000F1020000}"/>
    <cellStyle name="20% - Accent1 2 10 3 7 2" xfId="944" xr:uid="{00000000-0005-0000-0000-0000F2020000}"/>
    <cellStyle name="20% - Accent1 2 10 3 8" xfId="945" xr:uid="{00000000-0005-0000-0000-0000F3020000}"/>
    <cellStyle name="20% - Accent1 2 10 3 8 2" xfId="946" xr:uid="{00000000-0005-0000-0000-0000F4020000}"/>
    <cellStyle name="20% - Accent1 2 10 3 9" xfId="947" xr:uid="{00000000-0005-0000-0000-0000F5020000}"/>
    <cellStyle name="20% - Accent1 2 10 4" xfId="948" xr:uid="{00000000-0005-0000-0000-0000F6020000}"/>
    <cellStyle name="20% - Accent1 2 10 4 2" xfId="949" xr:uid="{00000000-0005-0000-0000-0000F7020000}"/>
    <cellStyle name="20% - Accent1 2 10 4 2 2" xfId="950" xr:uid="{00000000-0005-0000-0000-0000F8020000}"/>
    <cellStyle name="20% - Accent1 2 10 4 2 2 2" xfId="951" xr:uid="{00000000-0005-0000-0000-0000F9020000}"/>
    <cellStyle name="20% - Accent1 2 10 4 2 3" xfId="952" xr:uid="{00000000-0005-0000-0000-0000FA020000}"/>
    <cellStyle name="20% - Accent1 2 10 4 3" xfId="953" xr:uid="{00000000-0005-0000-0000-0000FB020000}"/>
    <cellStyle name="20% - Accent1 2 10 4 3 2" xfId="954" xr:uid="{00000000-0005-0000-0000-0000FC020000}"/>
    <cellStyle name="20% - Accent1 2 10 4 4" xfId="955" xr:uid="{00000000-0005-0000-0000-0000FD020000}"/>
    <cellStyle name="20% - Accent1 2 10 5" xfId="956" xr:uid="{00000000-0005-0000-0000-0000FE020000}"/>
    <cellStyle name="20% - Accent1 2 10 5 2" xfId="957" xr:uid="{00000000-0005-0000-0000-0000FF020000}"/>
    <cellStyle name="20% - Accent1 2 10 5 2 2" xfId="958" xr:uid="{00000000-0005-0000-0000-000000030000}"/>
    <cellStyle name="20% - Accent1 2 10 5 2 2 2" xfId="959" xr:uid="{00000000-0005-0000-0000-000001030000}"/>
    <cellStyle name="20% - Accent1 2 10 5 2 3" xfId="960" xr:uid="{00000000-0005-0000-0000-000002030000}"/>
    <cellStyle name="20% - Accent1 2 10 5 3" xfId="961" xr:uid="{00000000-0005-0000-0000-000003030000}"/>
    <cellStyle name="20% - Accent1 2 10 5 3 2" xfId="962" xr:uid="{00000000-0005-0000-0000-000004030000}"/>
    <cellStyle name="20% - Accent1 2 10 5 4" xfId="963" xr:uid="{00000000-0005-0000-0000-000005030000}"/>
    <cellStyle name="20% - Accent1 2 10 6" xfId="964" xr:uid="{00000000-0005-0000-0000-000006030000}"/>
    <cellStyle name="20% - Accent1 2 10 6 2" xfId="965" xr:uid="{00000000-0005-0000-0000-000007030000}"/>
    <cellStyle name="20% - Accent1 2 10 6 2 2" xfId="966" xr:uid="{00000000-0005-0000-0000-000008030000}"/>
    <cellStyle name="20% - Accent1 2 10 6 2 2 2" xfId="967" xr:uid="{00000000-0005-0000-0000-000009030000}"/>
    <cellStyle name="20% - Accent1 2 10 6 2 3" xfId="968" xr:uid="{00000000-0005-0000-0000-00000A030000}"/>
    <cellStyle name="20% - Accent1 2 10 6 3" xfId="969" xr:uid="{00000000-0005-0000-0000-00000B030000}"/>
    <cellStyle name="20% - Accent1 2 10 6 3 2" xfId="970" xr:uid="{00000000-0005-0000-0000-00000C030000}"/>
    <cellStyle name="20% - Accent1 2 10 6 4" xfId="971" xr:uid="{00000000-0005-0000-0000-00000D030000}"/>
    <cellStyle name="20% - Accent1 2 10 7" xfId="972" xr:uid="{00000000-0005-0000-0000-00000E030000}"/>
    <cellStyle name="20% - Accent1 2 10 7 2" xfId="973" xr:uid="{00000000-0005-0000-0000-00000F030000}"/>
    <cellStyle name="20% - Accent1 2 10 7 2 2" xfId="974" xr:uid="{00000000-0005-0000-0000-000010030000}"/>
    <cellStyle name="20% - Accent1 2 10 7 3" xfId="975" xr:uid="{00000000-0005-0000-0000-000011030000}"/>
    <cellStyle name="20% - Accent1 2 10 8" xfId="976" xr:uid="{00000000-0005-0000-0000-000012030000}"/>
    <cellStyle name="20% - Accent1 2 10 8 2" xfId="977" xr:uid="{00000000-0005-0000-0000-000013030000}"/>
    <cellStyle name="20% - Accent1 2 10 8 2 2" xfId="978" xr:uid="{00000000-0005-0000-0000-000014030000}"/>
    <cellStyle name="20% - Accent1 2 10 8 3" xfId="979" xr:uid="{00000000-0005-0000-0000-000015030000}"/>
    <cellStyle name="20% - Accent1 2 10 9" xfId="980" xr:uid="{00000000-0005-0000-0000-000016030000}"/>
    <cellStyle name="20% - Accent1 2 10 9 2" xfId="981" xr:uid="{00000000-0005-0000-0000-000017030000}"/>
    <cellStyle name="20% - Accent1 2 11" xfId="982" xr:uid="{00000000-0005-0000-0000-000018030000}"/>
    <cellStyle name="20% - Accent1 2 11 10" xfId="983" xr:uid="{00000000-0005-0000-0000-000019030000}"/>
    <cellStyle name="20% - Accent1 2 11 10 2" xfId="984" xr:uid="{00000000-0005-0000-0000-00001A030000}"/>
    <cellStyle name="20% - Accent1 2 11 11" xfId="985" xr:uid="{00000000-0005-0000-0000-00001B030000}"/>
    <cellStyle name="20% - Accent1 2 11 2" xfId="986" xr:uid="{00000000-0005-0000-0000-00001C030000}"/>
    <cellStyle name="20% - Accent1 2 11 2 2" xfId="987" xr:uid="{00000000-0005-0000-0000-00001D030000}"/>
    <cellStyle name="20% - Accent1 2 11 2 2 2" xfId="988" xr:uid="{00000000-0005-0000-0000-00001E030000}"/>
    <cellStyle name="20% - Accent1 2 11 2 2 2 2" xfId="989" xr:uid="{00000000-0005-0000-0000-00001F030000}"/>
    <cellStyle name="20% - Accent1 2 11 2 2 2 2 2" xfId="990" xr:uid="{00000000-0005-0000-0000-000020030000}"/>
    <cellStyle name="20% - Accent1 2 11 2 2 2 3" xfId="991" xr:uid="{00000000-0005-0000-0000-000021030000}"/>
    <cellStyle name="20% - Accent1 2 11 2 2 3" xfId="992" xr:uid="{00000000-0005-0000-0000-000022030000}"/>
    <cellStyle name="20% - Accent1 2 11 2 2 3 2" xfId="993" xr:uid="{00000000-0005-0000-0000-000023030000}"/>
    <cellStyle name="20% - Accent1 2 11 2 2 4" xfId="994" xr:uid="{00000000-0005-0000-0000-000024030000}"/>
    <cellStyle name="20% - Accent1 2 11 2 3" xfId="995" xr:uid="{00000000-0005-0000-0000-000025030000}"/>
    <cellStyle name="20% - Accent1 2 11 2 3 2" xfId="996" xr:uid="{00000000-0005-0000-0000-000026030000}"/>
    <cellStyle name="20% - Accent1 2 11 2 3 2 2" xfId="997" xr:uid="{00000000-0005-0000-0000-000027030000}"/>
    <cellStyle name="20% - Accent1 2 11 2 3 2 2 2" xfId="998" xr:uid="{00000000-0005-0000-0000-000028030000}"/>
    <cellStyle name="20% - Accent1 2 11 2 3 2 3" xfId="999" xr:uid="{00000000-0005-0000-0000-000029030000}"/>
    <cellStyle name="20% - Accent1 2 11 2 3 3" xfId="1000" xr:uid="{00000000-0005-0000-0000-00002A030000}"/>
    <cellStyle name="20% - Accent1 2 11 2 3 3 2" xfId="1001" xr:uid="{00000000-0005-0000-0000-00002B030000}"/>
    <cellStyle name="20% - Accent1 2 11 2 3 4" xfId="1002" xr:uid="{00000000-0005-0000-0000-00002C030000}"/>
    <cellStyle name="20% - Accent1 2 11 2 4" xfId="1003" xr:uid="{00000000-0005-0000-0000-00002D030000}"/>
    <cellStyle name="20% - Accent1 2 11 2 4 2" xfId="1004" xr:uid="{00000000-0005-0000-0000-00002E030000}"/>
    <cellStyle name="20% - Accent1 2 11 2 4 2 2" xfId="1005" xr:uid="{00000000-0005-0000-0000-00002F030000}"/>
    <cellStyle name="20% - Accent1 2 11 2 4 2 2 2" xfId="1006" xr:uid="{00000000-0005-0000-0000-000030030000}"/>
    <cellStyle name="20% - Accent1 2 11 2 4 2 3" xfId="1007" xr:uid="{00000000-0005-0000-0000-000031030000}"/>
    <cellStyle name="20% - Accent1 2 11 2 4 3" xfId="1008" xr:uid="{00000000-0005-0000-0000-000032030000}"/>
    <cellStyle name="20% - Accent1 2 11 2 4 3 2" xfId="1009" xr:uid="{00000000-0005-0000-0000-000033030000}"/>
    <cellStyle name="20% - Accent1 2 11 2 4 4" xfId="1010" xr:uid="{00000000-0005-0000-0000-000034030000}"/>
    <cellStyle name="20% - Accent1 2 11 2 5" xfId="1011" xr:uid="{00000000-0005-0000-0000-000035030000}"/>
    <cellStyle name="20% - Accent1 2 11 2 5 2" xfId="1012" xr:uid="{00000000-0005-0000-0000-000036030000}"/>
    <cellStyle name="20% - Accent1 2 11 2 5 2 2" xfId="1013" xr:uid="{00000000-0005-0000-0000-000037030000}"/>
    <cellStyle name="20% - Accent1 2 11 2 5 3" xfId="1014" xr:uid="{00000000-0005-0000-0000-000038030000}"/>
    <cellStyle name="20% - Accent1 2 11 2 6" xfId="1015" xr:uid="{00000000-0005-0000-0000-000039030000}"/>
    <cellStyle name="20% - Accent1 2 11 2 6 2" xfId="1016" xr:uid="{00000000-0005-0000-0000-00003A030000}"/>
    <cellStyle name="20% - Accent1 2 11 2 6 2 2" xfId="1017" xr:uid="{00000000-0005-0000-0000-00003B030000}"/>
    <cellStyle name="20% - Accent1 2 11 2 6 3" xfId="1018" xr:uid="{00000000-0005-0000-0000-00003C030000}"/>
    <cellStyle name="20% - Accent1 2 11 2 7" xfId="1019" xr:uid="{00000000-0005-0000-0000-00003D030000}"/>
    <cellStyle name="20% - Accent1 2 11 2 7 2" xfId="1020" xr:uid="{00000000-0005-0000-0000-00003E030000}"/>
    <cellStyle name="20% - Accent1 2 11 2 8" xfId="1021" xr:uid="{00000000-0005-0000-0000-00003F030000}"/>
    <cellStyle name="20% - Accent1 2 11 2 8 2" xfId="1022" xr:uid="{00000000-0005-0000-0000-000040030000}"/>
    <cellStyle name="20% - Accent1 2 11 2 9" xfId="1023" xr:uid="{00000000-0005-0000-0000-000041030000}"/>
    <cellStyle name="20% - Accent1 2 11 3" xfId="1024" xr:uid="{00000000-0005-0000-0000-000042030000}"/>
    <cellStyle name="20% - Accent1 2 11 3 2" xfId="1025" xr:uid="{00000000-0005-0000-0000-000043030000}"/>
    <cellStyle name="20% - Accent1 2 11 3 2 2" xfId="1026" xr:uid="{00000000-0005-0000-0000-000044030000}"/>
    <cellStyle name="20% - Accent1 2 11 3 2 2 2" xfId="1027" xr:uid="{00000000-0005-0000-0000-000045030000}"/>
    <cellStyle name="20% - Accent1 2 11 3 2 2 2 2" xfId="1028" xr:uid="{00000000-0005-0000-0000-000046030000}"/>
    <cellStyle name="20% - Accent1 2 11 3 2 2 3" xfId="1029" xr:uid="{00000000-0005-0000-0000-000047030000}"/>
    <cellStyle name="20% - Accent1 2 11 3 2 3" xfId="1030" xr:uid="{00000000-0005-0000-0000-000048030000}"/>
    <cellStyle name="20% - Accent1 2 11 3 2 3 2" xfId="1031" xr:uid="{00000000-0005-0000-0000-000049030000}"/>
    <cellStyle name="20% - Accent1 2 11 3 2 4" xfId="1032" xr:uid="{00000000-0005-0000-0000-00004A030000}"/>
    <cellStyle name="20% - Accent1 2 11 3 3" xfId="1033" xr:uid="{00000000-0005-0000-0000-00004B030000}"/>
    <cellStyle name="20% - Accent1 2 11 3 3 2" xfId="1034" xr:uid="{00000000-0005-0000-0000-00004C030000}"/>
    <cellStyle name="20% - Accent1 2 11 3 3 2 2" xfId="1035" xr:uid="{00000000-0005-0000-0000-00004D030000}"/>
    <cellStyle name="20% - Accent1 2 11 3 3 2 2 2" xfId="1036" xr:uid="{00000000-0005-0000-0000-00004E030000}"/>
    <cellStyle name="20% - Accent1 2 11 3 3 2 3" xfId="1037" xr:uid="{00000000-0005-0000-0000-00004F030000}"/>
    <cellStyle name="20% - Accent1 2 11 3 3 3" xfId="1038" xr:uid="{00000000-0005-0000-0000-000050030000}"/>
    <cellStyle name="20% - Accent1 2 11 3 3 3 2" xfId="1039" xr:uid="{00000000-0005-0000-0000-000051030000}"/>
    <cellStyle name="20% - Accent1 2 11 3 3 4" xfId="1040" xr:uid="{00000000-0005-0000-0000-000052030000}"/>
    <cellStyle name="20% - Accent1 2 11 3 4" xfId="1041" xr:uid="{00000000-0005-0000-0000-000053030000}"/>
    <cellStyle name="20% - Accent1 2 11 3 4 2" xfId="1042" xr:uid="{00000000-0005-0000-0000-000054030000}"/>
    <cellStyle name="20% - Accent1 2 11 3 4 2 2" xfId="1043" xr:uid="{00000000-0005-0000-0000-000055030000}"/>
    <cellStyle name="20% - Accent1 2 11 3 4 2 2 2" xfId="1044" xr:uid="{00000000-0005-0000-0000-000056030000}"/>
    <cellStyle name="20% - Accent1 2 11 3 4 2 3" xfId="1045" xr:uid="{00000000-0005-0000-0000-000057030000}"/>
    <cellStyle name="20% - Accent1 2 11 3 4 3" xfId="1046" xr:uid="{00000000-0005-0000-0000-000058030000}"/>
    <cellStyle name="20% - Accent1 2 11 3 4 3 2" xfId="1047" xr:uid="{00000000-0005-0000-0000-000059030000}"/>
    <cellStyle name="20% - Accent1 2 11 3 4 4" xfId="1048" xr:uid="{00000000-0005-0000-0000-00005A030000}"/>
    <cellStyle name="20% - Accent1 2 11 3 5" xfId="1049" xr:uid="{00000000-0005-0000-0000-00005B030000}"/>
    <cellStyle name="20% - Accent1 2 11 3 5 2" xfId="1050" xr:uid="{00000000-0005-0000-0000-00005C030000}"/>
    <cellStyle name="20% - Accent1 2 11 3 5 2 2" xfId="1051" xr:uid="{00000000-0005-0000-0000-00005D030000}"/>
    <cellStyle name="20% - Accent1 2 11 3 5 3" xfId="1052" xr:uid="{00000000-0005-0000-0000-00005E030000}"/>
    <cellStyle name="20% - Accent1 2 11 3 6" xfId="1053" xr:uid="{00000000-0005-0000-0000-00005F030000}"/>
    <cellStyle name="20% - Accent1 2 11 3 6 2" xfId="1054" xr:uid="{00000000-0005-0000-0000-000060030000}"/>
    <cellStyle name="20% - Accent1 2 11 3 6 2 2" xfId="1055" xr:uid="{00000000-0005-0000-0000-000061030000}"/>
    <cellStyle name="20% - Accent1 2 11 3 6 3" xfId="1056" xr:uid="{00000000-0005-0000-0000-000062030000}"/>
    <cellStyle name="20% - Accent1 2 11 3 7" xfId="1057" xr:uid="{00000000-0005-0000-0000-000063030000}"/>
    <cellStyle name="20% - Accent1 2 11 3 7 2" xfId="1058" xr:uid="{00000000-0005-0000-0000-000064030000}"/>
    <cellStyle name="20% - Accent1 2 11 3 8" xfId="1059" xr:uid="{00000000-0005-0000-0000-000065030000}"/>
    <cellStyle name="20% - Accent1 2 11 3 8 2" xfId="1060" xr:uid="{00000000-0005-0000-0000-000066030000}"/>
    <cellStyle name="20% - Accent1 2 11 3 9" xfId="1061" xr:uid="{00000000-0005-0000-0000-000067030000}"/>
    <cellStyle name="20% - Accent1 2 11 4" xfId="1062" xr:uid="{00000000-0005-0000-0000-000068030000}"/>
    <cellStyle name="20% - Accent1 2 11 4 2" xfId="1063" xr:uid="{00000000-0005-0000-0000-000069030000}"/>
    <cellStyle name="20% - Accent1 2 11 4 2 2" xfId="1064" xr:uid="{00000000-0005-0000-0000-00006A030000}"/>
    <cellStyle name="20% - Accent1 2 11 4 2 2 2" xfId="1065" xr:uid="{00000000-0005-0000-0000-00006B030000}"/>
    <cellStyle name="20% - Accent1 2 11 4 2 3" xfId="1066" xr:uid="{00000000-0005-0000-0000-00006C030000}"/>
    <cellStyle name="20% - Accent1 2 11 4 3" xfId="1067" xr:uid="{00000000-0005-0000-0000-00006D030000}"/>
    <cellStyle name="20% - Accent1 2 11 4 3 2" xfId="1068" xr:uid="{00000000-0005-0000-0000-00006E030000}"/>
    <cellStyle name="20% - Accent1 2 11 4 4" xfId="1069" xr:uid="{00000000-0005-0000-0000-00006F030000}"/>
    <cellStyle name="20% - Accent1 2 11 5" xfId="1070" xr:uid="{00000000-0005-0000-0000-000070030000}"/>
    <cellStyle name="20% - Accent1 2 11 5 2" xfId="1071" xr:uid="{00000000-0005-0000-0000-000071030000}"/>
    <cellStyle name="20% - Accent1 2 11 5 2 2" xfId="1072" xr:uid="{00000000-0005-0000-0000-000072030000}"/>
    <cellStyle name="20% - Accent1 2 11 5 2 2 2" xfId="1073" xr:uid="{00000000-0005-0000-0000-000073030000}"/>
    <cellStyle name="20% - Accent1 2 11 5 2 3" xfId="1074" xr:uid="{00000000-0005-0000-0000-000074030000}"/>
    <cellStyle name="20% - Accent1 2 11 5 3" xfId="1075" xr:uid="{00000000-0005-0000-0000-000075030000}"/>
    <cellStyle name="20% - Accent1 2 11 5 3 2" xfId="1076" xr:uid="{00000000-0005-0000-0000-000076030000}"/>
    <cellStyle name="20% - Accent1 2 11 5 4" xfId="1077" xr:uid="{00000000-0005-0000-0000-000077030000}"/>
    <cellStyle name="20% - Accent1 2 11 6" xfId="1078" xr:uid="{00000000-0005-0000-0000-000078030000}"/>
    <cellStyle name="20% - Accent1 2 11 6 2" xfId="1079" xr:uid="{00000000-0005-0000-0000-000079030000}"/>
    <cellStyle name="20% - Accent1 2 11 6 2 2" xfId="1080" xr:uid="{00000000-0005-0000-0000-00007A030000}"/>
    <cellStyle name="20% - Accent1 2 11 6 2 2 2" xfId="1081" xr:uid="{00000000-0005-0000-0000-00007B030000}"/>
    <cellStyle name="20% - Accent1 2 11 6 2 3" xfId="1082" xr:uid="{00000000-0005-0000-0000-00007C030000}"/>
    <cellStyle name="20% - Accent1 2 11 6 3" xfId="1083" xr:uid="{00000000-0005-0000-0000-00007D030000}"/>
    <cellStyle name="20% - Accent1 2 11 6 3 2" xfId="1084" xr:uid="{00000000-0005-0000-0000-00007E030000}"/>
    <cellStyle name="20% - Accent1 2 11 6 4" xfId="1085" xr:uid="{00000000-0005-0000-0000-00007F030000}"/>
    <cellStyle name="20% - Accent1 2 11 7" xfId="1086" xr:uid="{00000000-0005-0000-0000-000080030000}"/>
    <cellStyle name="20% - Accent1 2 11 7 2" xfId="1087" xr:uid="{00000000-0005-0000-0000-000081030000}"/>
    <cellStyle name="20% - Accent1 2 11 7 2 2" xfId="1088" xr:uid="{00000000-0005-0000-0000-000082030000}"/>
    <cellStyle name="20% - Accent1 2 11 7 3" xfId="1089" xr:uid="{00000000-0005-0000-0000-000083030000}"/>
    <cellStyle name="20% - Accent1 2 11 8" xfId="1090" xr:uid="{00000000-0005-0000-0000-000084030000}"/>
    <cellStyle name="20% - Accent1 2 11 8 2" xfId="1091" xr:uid="{00000000-0005-0000-0000-000085030000}"/>
    <cellStyle name="20% - Accent1 2 11 8 2 2" xfId="1092" xr:uid="{00000000-0005-0000-0000-000086030000}"/>
    <cellStyle name="20% - Accent1 2 11 8 3" xfId="1093" xr:uid="{00000000-0005-0000-0000-000087030000}"/>
    <cellStyle name="20% - Accent1 2 11 9" xfId="1094" xr:uid="{00000000-0005-0000-0000-000088030000}"/>
    <cellStyle name="20% - Accent1 2 11 9 2" xfId="1095" xr:uid="{00000000-0005-0000-0000-000089030000}"/>
    <cellStyle name="20% - Accent1 2 12" xfId="1096" xr:uid="{00000000-0005-0000-0000-00008A030000}"/>
    <cellStyle name="20% - Accent1 2 12 2" xfId="1097" xr:uid="{00000000-0005-0000-0000-00008B030000}"/>
    <cellStyle name="20% - Accent1 2 12 2 2" xfId="1098" xr:uid="{00000000-0005-0000-0000-00008C030000}"/>
    <cellStyle name="20% - Accent1 2 12 2 2 2" xfId="1099" xr:uid="{00000000-0005-0000-0000-00008D030000}"/>
    <cellStyle name="20% - Accent1 2 12 2 2 2 2" xfId="1100" xr:uid="{00000000-0005-0000-0000-00008E030000}"/>
    <cellStyle name="20% - Accent1 2 12 2 2 3" xfId="1101" xr:uid="{00000000-0005-0000-0000-00008F030000}"/>
    <cellStyle name="20% - Accent1 2 12 2 3" xfId="1102" xr:uid="{00000000-0005-0000-0000-000090030000}"/>
    <cellStyle name="20% - Accent1 2 12 2 3 2" xfId="1103" xr:uid="{00000000-0005-0000-0000-000091030000}"/>
    <cellStyle name="20% - Accent1 2 12 2 4" xfId="1104" xr:uid="{00000000-0005-0000-0000-000092030000}"/>
    <cellStyle name="20% - Accent1 2 12 3" xfId="1105" xr:uid="{00000000-0005-0000-0000-000093030000}"/>
    <cellStyle name="20% - Accent1 2 12 3 2" xfId="1106" xr:uid="{00000000-0005-0000-0000-000094030000}"/>
    <cellStyle name="20% - Accent1 2 12 3 2 2" xfId="1107" xr:uid="{00000000-0005-0000-0000-000095030000}"/>
    <cellStyle name="20% - Accent1 2 12 3 2 2 2" xfId="1108" xr:uid="{00000000-0005-0000-0000-000096030000}"/>
    <cellStyle name="20% - Accent1 2 12 3 2 3" xfId="1109" xr:uid="{00000000-0005-0000-0000-000097030000}"/>
    <cellStyle name="20% - Accent1 2 12 3 3" xfId="1110" xr:uid="{00000000-0005-0000-0000-000098030000}"/>
    <cellStyle name="20% - Accent1 2 12 3 3 2" xfId="1111" xr:uid="{00000000-0005-0000-0000-000099030000}"/>
    <cellStyle name="20% - Accent1 2 12 3 4" xfId="1112" xr:uid="{00000000-0005-0000-0000-00009A030000}"/>
    <cellStyle name="20% - Accent1 2 12 4" xfId="1113" xr:uid="{00000000-0005-0000-0000-00009B030000}"/>
    <cellStyle name="20% - Accent1 2 12 4 2" xfId="1114" xr:uid="{00000000-0005-0000-0000-00009C030000}"/>
    <cellStyle name="20% - Accent1 2 12 4 2 2" xfId="1115" xr:uid="{00000000-0005-0000-0000-00009D030000}"/>
    <cellStyle name="20% - Accent1 2 12 4 2 2 2" xfId="1116" xr:uid="{00000000-0005-0000-0000-00009E030000}"/>
    <cellStyle name="20% - Accent1 2 12 4 2 3" xfId="1117" xr:uid="{00000000-0005-0000-0000-00009F030000}"/>
    <cellStyle name="20% - Accent1 2 12 4 3" xfId="1118" xr:uid="{00000000-0005-0000-0000-0000A0030000}"/>
    <cellStyle name="20% - Accent1 2 12 4 3 2" xfId="1119" xr:uid="{00000000-0005-0000-0000-0000A1030000}"/>
    <cellStyle name="20% - Accent1 2 12 4 4" xfId="1120" xr:uid="{00000000-0005-0000-0000-0000A2030000}"/>
    <cellStyle name="20% - Accent1 2 12 5" xfId="1121" xr:uid="{00000000-0005-0000-0000-0000A3030000}"/>
    <cellStyle name="20% - Accent1 2 12 5 2" xfId="1122" xr:uid="{00000000-0005-0000-0000-0000A4030000}"/>
    <cellStyle name="20% - Accent1 2 12 5 2 2" xfId="1123" xr:uid="{00000000-0005-0000-0000-0000A5030000}"/>
    <cellStyle name="20% - Accent1 2 12 5 3" xfId="1124" xr:uid="{00000000-0005-0000-0000-0000A6030000}"/>
    <cellStyle name="20% - Accent1 2 12 6" xfId="1125" xr:uid="{00000000-0005-0000-0000-0000A7030000}"/>
    <cellStyle name="20% - Accent1 2 12 6 2" xfId="1126" xr:uid="{00000000-0005-0000-0000-0000A8030000}"/>
    <cellStyle name="20% - Accent1 2 12 6 2 2" xfId="1127" xr:uid="{00000000-0005-0000-0000-0000A9030000}"/>
    <cellStyle name="20% - Accent1 2 12 6 3" xfId="1128" xr:uid="{00000000-0005-0000-0000-0000AA030000}"/>
    <cellStyle name="20% - Accent1 2 12 7" xfId="1129" xr:uid="{00000000-0005-0000-0000-0000AB030000}"/>
    <cellStyle name="20% - Accent1 2 12 7 2" xfId="1130" xr:uid="{00000000-0005-0000-0000-0000AC030000}"/>
    <cellStyle name="20% - Accent1 2 12 8" xfId="1131" xr:uid="{00000000-0005-0000-0000-0000AD030000}"/>
    <cellStyle name="20% - Accent1 2 12 8 2" xfId="1132" xr:uid="{00000000-0005-0000-0000-0000AE030000}"/>
    <cellStyle name="20% - Accent1 2 12 9" xfId="1133" xr:uid="{00000000-0005-0000-0000-0000AF030000}"/>
    <cellStyle name="20% - Accent1 2 13" xfId="1134" xr:uid="{00000000-0005-0000-0000-0000B0030000}"/>
    <cellStyle name="20% - Accent1 2 13 2" xfId="1135" xr:uid="{00000000-0005-0000-0000-0000B1030000}"/>
    <cellStyle name="20% - Accent1 2 13 2 2" xfId="1136" xr:uid="{00000000-0005-0000-0000-0000B2030000}"/>
    <cellStyle name="20% - Accent1 2 13 2 2 2" xfId="1137" xr:uid="{00000000-0005-0000-0000-0000B3030000}"/>
    <cellStyle name="20% - Accent1 2 13 2 2 2 2" xfId="1138" xr:uid="{00000000-0005-0000-0000-0000B4030000}"/>
    <cellStyle name="20% - Accent1 2 13 2 2 3" xfId="1139" xr:uid="{00000000-0005-0000-0000-0000B5030000}"/>
    <cellStyle name="20% - Accent1 2 13 2 3" xfId="1140" xr:uid="{00000000-0005-0000-0000-0000B6030000}"/>
    <cellStyle name="20% - Accent1 2 13 2 3 2" xfId="1141" xr:uid="{00000000-0005-0000-0000-0000B7030000}"/>
    <cellStyle name="20% - Accent1 2 13 2 4" xfId="1142" xr:uid="{00000000-0005-0000-0000-0000B8030000}"/>
    <cellStyle name="20% - Accent1 2 13 3" xfId="1143" xr:uid="{00000000-0005-0000-0000-0000B9030000}"/>
    <cellStyle name="20% - Accent1 2 13 3 2" xfId="1144" xr:uid="{00000000-0005-0000-0000-0000BA030000}"/>
    <cellStyle name="20% - Accent1 2 13 3 2 2" xfId="1145" xr:uid="{00000000-0005-0000-0000-0000BB030000}"/>
    <cellStyle name="20% - Accent1 2 13 3 2 2 2" xfId="1146" xr:uid="{00000000-0005-0000-0000-0000BC030000}"/>
    <cellStyle name="20% - Accent1 2 13 3 2 3" xfId="1147" xr:uid="{00000000-0005-0000-0000-0000BD030000}"/>
    <cellStyle name="20% - Accent1 2 13 3 3" xfId="1148" xr:uid="{00000000-0005-0000-0000-0000BE030000}"/>
    <cellStyle name="20% - Accent1 2 13 3 3 2" xfId="1149" xr:uid="{00000000-0005-0000-0000-0000BF030000}"/>
    <cellStyle name="20% - Accent1 2 13 3 4" xfId="1150" xr:uid="{00000000-0005-0000-0000-0000C0030000}"/>
    <cellStyle name="20% - Accent1 2 13 4" xfId="1151" xr:uid="{00000000-0005-0000-0000-0000C1030000}"/>
    <cellStyle name="20% - Accent1 2 13 4 2" xfId="1152" xr:uid="{00000000-0005-0000-0000-0000C2030000}"/>
    <cellStyle name="20% - Accent1 2 13 4 2 2" xfId="1153" xr:uid="{00000000-0005-0000-0000-0000C3030000}"/>
    <cellStyle name="20% - Accent1 2 13 4 2 2 2" xfId="1154" xr:uid="{00000000-0005-0000-0000-0000C4030000}"/>
    <cellStyle name="20% - Accent1 2 13 4 2 3" xfId="1155" xr:uid="{00000000-0005-0000-0000-0000C5030000}"/>
    <cellStyle name="20% - Accent1 2 13 4 3" xfId="1156" xr:uid="{00000000-0005-0000-0000-0000C6030000}"/>
    <cellStyle name="20% - Accent1 2 13 4 3 2" xfId="1157" xr:uid="{00000000-0005-0000-0000-0000C7030000}"/>
    <cellStyle name="20% - Accent1 2 13 4 4" xfId="1158" xr:uid="{00000000-0005-0000-0000-0000C8030000}"/>
    <cellStyle name="20% - Accent1 2 13 5" xfId="1159" xr:uid="{00000000-0005-0000-0000-0000C9030000}"/>
    <cellStyle name="20% - Accent1 2 13 5 2" xfId="1160" xr:uid="{00000000-0005-0000-0000-0000CA030000}"/>
    <cellStyle name="20% - Accent1 2 13 5 2 2" xfId="1161" xr:uid="{00000000-0005-0000-0000-0000CB030000}"/>
    <cellStyle name="20% - Accent1 2 13 5 3" xfId="1162" xr:uid="{00000000-0005-0000-0000-0000CC030000}"/>
    <cellStyle name="20% - Accent1 2 13 6" xfId="1163" xr:uid="{00000000-0005-0000-0000-0000CD030000}"/>
    <cellStyle name="20% - Accent1 2 13 6 2" xfId="1164" xr:uid="{00000000-0005-0000-0000-0000CE030000}"/>
    <cellStyle name="20% - Accent1 2 13 6 2 2" xfId="1165" xr:uid="{00000000-0005-0000-0000-0000CF030000}"/>
    <cellStyle name="20% - Accent1 2 13 6 3" xfId="1166" xr:uid="{00000000-0005-0000-0000-0000D0030000}"/>
    <cellStyle name="20% - Accent1 2 13 7" xfId="1167" xr:uid="{00000000-0005-0000-0000-0000D1030000}"/>
    <cellStyle name="20% - Accent1 2 13 7 2" xfId="1168" xr:uid="{00000000-0005-0000-0000-0000D2030000}"/>
    <cellStyle name="20% - Accent1 2 13 8" xfId="1169" xr:uid="{00000000-0005-0000-0000-0000D3030000}"/>
    <cellStyle name="20% - Accent1 2 13 8 2" xfId="1170" xr:uid="{00000000-0005-0000-0000-0000D4030000}"/>
    <cellStyle name="20% - Accent1 2 13 9" xfId="1171" xr:uid="{00000000-0005-0000-0000-0000D5030000}"/>
    <cellStyle name="20% - Accent1 2 14" xfId="1172" xr:uid="{00000000-0005-0000-0000-0000D6030000}"/>
    <cellStyle name="20% - Accent1 2 14 2" xfId="1173" xr:uid="{00000000-0005-0000-0000-0000D7030000}"/>
    <cellStyle name="20% - Accent1 2 14 2 2" xfId="1174" xr:uid="{00000000-0005-0000-0000-0000D8030000}"/>
    <cellStyle name="20% - Accent1 2 14 2 2 2" xfId="1175" xr:uid="{00000000-0005-0000-0000-0000D9030000}"/>
    <cellStyle name="20% - Accent1 2 14 2 3" xfId="1176" xr:uid="{00000000-0005-0000-0000-0000DA030000}"/>
    <cellStyle name="20% - Accent1 2 14 3" xfId="1177" xr:uid="{00000000-0005-0000-0000-0000DB030000}"/>
    <cellStyle name="20% - Accent1 2 14 3 2" xfId="1178" xr:uid="{00000000-0005-0000-0000-0000DC030000}"/>
    <cellStyle name="20% - Accent1 2 14 4" xfId="1179" xr:uid="{00000000-0005-0000-0000-0000DD030000}"/>
    <cellStyle name="20% - Accent1 2 15" xfId="1180" xr:uid="{00000000-0005-0000-0000-0000DE030000}"/>
    <cellStyle name="20% - Accent1 2 15 2" xfId="1181" xr:uid="{00000000-0005-0000-0000-0000DF030000}"/>
    <cellStyle name="20% - Accent1 2 15 2 2" xfId="1182" xr:uid="{00000000-0005-0000-0000-0000E0030000}"/>
    <cellStyle name="20% - Accent1 2 15 2 2 2" xfId="1183" xr:uid="{00000000-0005-0000-0000-0000E1030000}"/>
    <cellStyle name="20% - Accent1 2 15 2 3" xfId="1184" xr:uid="{00000000-0005-0000-0000-0000E2030000}"/>
    <cellStyle name="20% - Accent1 2 15 3" xfId="1185" xr:uid="{00000000-0005-0000-0000-0000E3030000}"/>
    <cellStyle name="20% - Accent1 2 15 3 2" xfId="1186" xr:uid="{00000000-0005-0000-0000-0000E4030000}"/>
    <cellStyle name="20% - Accent1 2 15 4" xfId="1187" xr:uid="{00000000-0005-0000-0000-0000E5030000}"/>
    <cellStyle name="20% - Accent1 2 16" xfId="1188" xr:uid="{00000000-0005-0000-0000-0000E6030000}"/>
    <cellStyle name="20% - Accent1 2 16 2" xfId="1189" xr:uid="{00000000-0005-0000-0000-0000E7030000}"/>
    <cellStyle name="20% - Accent1 2 16 2 2" xfId="1190" xr:uid="{00000000-0005-0000-0000-0000E8030000}"/>
    <cellStyle name="20% - Accent1 2 16 2 2 2" xfId="1191" xr:uid="{00000000-0005-0000-0000-0000E9030000}"/>
    <cellStyle name="20% - Accent1 2 16 2 3" xfId="1192" xr:uid="{00000000-0005-0000-0000-0000EA030000}"/>
    <cellStyle name="20% - Accent1 2 16 3" xfId="1193" xr:uid="{00000000-0005-0000-0000-0000EB030000}"/>
    <cellStyle name="20% - Accent1 2 16 3 2" xfId="1194" xr:uid="{00000000-0005-0000-0000-0000EC030000}"/>
    <cellStyle name="20% - Accent1 2 16 4" xfId="1195" xr:uid="{00000000-0005-0000-0000-0000ED030000}"/>
    <cellStyle name="20% - Accent1 2 17" xfId="1196" xr:uid="{00000000-0005-0000-0000-0000EE030000}"/>
    <cellStyle name="20% - Accent1 2 17 2" xfId="1197" xr:uid="{00000000-0005-0000-0000-0000EF030000}"/>
    <cellStyle name="20% - Accent1 2 17 2 2" xfId="1198" xr:uid="{00000000-0005-0000-0000-0000F0030000}"/>
    <cellStyle name="20% - Accent1 2 17 3" xfId="1199" xr:uid="{00000000-0005-0000-0000-0000F1030000}"/>
    <cellStyle name="20% - Accent1 2 18" xfId="112" xr:uid="{00000000-0005-0000-0000-0000F2030000}"/>
    <cellStyle name="20% - Accent1 2 18 2" xfId="113" xr:uid="{00000000-0005-0000-0000-0000F3030000}"/>
    <cellStyle name="20% - Accent1 2 18 2 2" xfId="1200" xr:uid="{00000000-0005-0000-0000-0000F4030000}"/>
    <cellStyle name="20% - Accent1 2 18 3" xfId="114" xr:uid="{00000000-0005-0000-0000-0000F5030000}"/>
    <cellStyle name="20% - Accent1 2 18 4" xfId="1201" xr:uid="{00000000-0005-0000-0000-0000F6030000}"/>
    <cellStyle name="20% - Accent1 2 19" xfId="1202" xr:uid="{00000000-0005-0000-0000-0000F7030000}"/>
    <cellStyle name="20% - Accent1 2 19 2" xfId="1203" xr:uid="{00000000-0005-0000-0000-0000F8030000}"/>
    <cellStyle name="20% - Accent1 2 2" xfId="1204" xr:uid="{00000000-0005-0000-0000-0000F9030000}"/>
    <cellStyle name="20% - Accent1 2 2 10" xfId="1205" xr:uid="{00000000-0005-0000-0000-0000FA030000}"/>
    <cellStyle name="20% - Accent1 2 2 10 10" xfId="1206" xr:uid="{00000000-0005-0000-0000-0000FB030000}"/>
    <cellStyle name="20% - Accent1 2 2 10 10 2" xfId="1207" xr:uid="{00000000-0005-0000-0000-0000FC030000}"/>
    <cellStyle name="20% - Accent1 2 2 10 11" xfId="1208" xr:uid="{00000000-0005-0000-0000-0000FD030000}"/>
    <cellStyle name="20% - Accent1 2 2 10 2" xfId="1209" xr:uid="{00000000-0005-0000-0000-0000FE030000}"/>
    <cellStyle name="20% - Accent1 2 2 10 2 2" xfId="1210" xr:uid="{00000000-0005-0000-0000-0000FF030000}"/>
    <cellStyle name="20% - Accent1 2 2 10 2 2 2" xfId="1211" xr:uid="{00000000-0005-0000-0000-000000040000}"/>
    <cellStyle name="20% - Accent1 2 2 10 2 2 2 2" xfId="1212" xr:uid="{00000000-0005-0000-0000-000001040000}"/>
    <cellStyle name="20% - Accent1 2 2 10 2 2 2 2 2" xfId="1213" xr:uid="{00000000-0005-0000-0000-000002040000}"/>
    <cellStyle name="20% - Accent1 2 2 10 2 2 2 3" xfId="1214" xr:uid="{00000000-0005-0000-0000-000003040000}"/>
    <cellStyle name="20% - Accent1 2 2 10 2 2 3" xfId="1215" xr:uid="{00000000-0005-0000-0000-000004040000}"/>
    <cellStyle name="20% - Accent1 2 2 10 2 2 3 2" xfId="1216" xr:uid="{00000000-0005-0000-0000-000005040000}"/>
    <cellStyle name="20% - Accent1 2 2 10 2 2 4" xfId="1217" xr:uid="{00000000-0005-0000-0000-000006040000}"/>
    <cellStyle name="20% - Accent1 2 2 10 2 3" xfId="1218" xr:uid="{00000000-0005-0000-0000-000007040000}"/>
    <cellStyle name="20% - Accent1 2 2 10 2 3 2" xfId="1219" xr:uid="{00000000-0005-0000-0000-000008040000}"/>
    <cellStyle name="20% - Accent1 2 2 10 2 3 2 2" xfId="1220" xr:uid="{00000000-0005-0000-0000-000009040000}"/>
    <cellStyle name="20% - Accent1 2 2 10 2 3 2 2 2" xfId="1221" xr:uid="{00000000-0005-0000-0000-00000A040000}"/>
    <cellStyle name="20% - Accent1 2 2 10 2 3 2 3" xfId="1222" xr:uid="{00000000-0005-0000-0000-00000B040000}"/>
    <cellStyle name="20% - Accent1 2 2 10 2 3 3" xfId="1223" xr:uid="{00000000-0005-0000-0000-00000C040000}"/>
    <cellStyle name="20% - Accent1 2 2 10 2 3 3 2" xfId="1224" xr:uid="{00000000-0005-0000-0000-00000D040000}"/>
    <cellStyle name="20% - Accent1 2 2 10 2 3 4" xfId="1225" xr:uid="{00000000-0005-0000-0000-00000E040000}"/>
    <cellStyle name="20% - Accent1 2 2 10 2 4" xfId="1226" xr:uid="{00000000-0005-0000-0000-00000F040000}"/>
    <cellStyle name="20% - Accent1 2 2 10 2 4 2" xfId="1227" xr:uid="{00000000-0005-0000-0000-000010040000}"/>
    <cellStyle name="20% - Accent1 2 2 10 2 4 2 2" xfId="1228" xr:uid="{00000000-0005-0000-0000-000011040000}"/>
    <cellStyle name="20% - Accent1 2 2 10 2 4 2 2 2" xfId="1229" xr:uid="{00000000-0005-0000-0000-000012040000}"/>
    <cellStyle name="20% - Accent1 2 2 10 2 4 2 3" xfId="1230" xr:uid="{00000000-0005-0000-0000-000013040000}"/>
    <cellStyle name="20% - Accent1 2 2 10 2 4 3" xfId="1231" xr:uid="{00000000-0005-0000-0000-000014040000}"/>
    <cellStyle name="20% - Accent1 2 2 10 2 4 3 2" xfId="1232" xr:uid="{00000000-0005-0000-0000-000015040000}"/>
    <cellStyle name="20% - Accent1 2 2 10 2 4 4" xfId="1233" xr:uid="{00000000-0005-0000-0000-000016040000}"/>
    <cellStyle name="20% - Accent1 2 2 10 2 5" xfId="1234" xr:uid="{00000000-0005-0000-0000-000017040000}"/>
    <cellStyle name="20% - Accent1 2 2 10 2 5 2" xfId="1235" xr:uid="{00000000-0005-0000-0000-000018040000}"/>
    <cellStyle name="20% - Accent1 2 2 10 2 5 2 2" xfId="1236" xr:uid="{00000000-0005-0000-0000-000019040000}"/>
    <cellStyle name="20% - Accent1 2 2 10 2 5 3" xfId="1237" xr:uid="{00000000-0005-0000-0000-00001A040000}"/>
    <cellStyle name="20% - Accent1 2 2 10 2 6" xfId="1238" xr:uid="{00000000-0005-0000-0000-00001B040000}"/>
    <cellStyle name="20% - Accent1 2 2 10 2 6 2" xfId="1239" xr:uid="{00000000-0005-0000-0000-00001C040000}"/>
    <cellStyle name="20% - Accent1 2 2 10 2 6 2 2" xfId="1240" xr:uid="{00000000-0005-0000-0000-00001D040000}"/>
    <cellStyle name="20% - Accent1 2 2 10 2 6 3" xfId="1241" xr:uid="{00000000-0005-0000-0000-00001E040000}"/>
    <cellStyle name="20% - Accent1 2 2 10 2 7" xfId="1242" xr:uid="{00000000-0005-0000-0000-00001F040000}"/>
    <cellStyle name="20% - Accent1 2 2 10 2 7 2" xfId="1243" xr:uid="{00000000-0005-0000-0000-000020040000}"/>
    <cellStyle name="20% - Accent1 2 2 10 2 8" xfId="1244" xr:uid="{00000000-0005-0000-0000-000021040000}"/>
    <cellStyle name="20% - Accent1 2 2 10 2 8 2" xfId="1245" xr:uid="{00000000-0005-0000-0000-000022040000}"/>
    <cellStyle name="20% - Accent1 2 2 10 2 9" xfId="1246" xr:uid="{00000000-0005-0000-0000-000023040000}"/>
    <cellStyle name="20% - Accent1 2 2 10 3" xfId="1247" xr:uid="{00000000-0005-0000-0000-000024040000}"/>
    <cellStyle name="20% - Accent1 2 2 10 3 2" xfId="1248" xr:uid="{00000000-0005-0000-0000-000025040000}"/>
    <cellStyle name="20% - Accent1 2 2 10 3 2 2" xfId="1249" xr:uid="{00000000-0005-0000-0000-000026040000}"/>
    <cellStyle name="20% - Accent1 2 2 10 3 2 2 2" xfId="1250" xr:uid="{00000000-0005-0000-0000-000027040000}"/>
    <cellStyle name="20% - Accent1 2 2 10 3 2 2 2 2" xfId="1251" xr:uid="{00000000-0005-0000-0000-000028040000}"/>
    <cellStyle name="20% - Accent1 2 2 10 3 2 2 3" xfId="1252" xr:uid="{00000000-0005-0000-0000-000029040000}"/>
    <cellStyle name="20% - Accent1 2 2 10 3 2 3" xfId="1253" xr:uid="{00000000-0005-0000-0000-00002A040000}"/>
    <cellStyle name="20% - Accent1 2 2 10 3 2 3 2" xfId="1254" xr:uid="{00000000-0005-0000-0000-00002B040000}"/>
    <cellStyle name="20% - Accent1 2 2 10 3 2 4" xfId="1255" xr:uid="{00000000-0005-0000-0000-00002C040000}"/>
    <cellStyle name="20% - Accent1 2 2 10 3 3" xfId="1256" xr:uid="{00000000-0005-0000-0000-00002D040000}"/>
    <cellStyle name="20% - Accent1 2 2 10 3 3 2" xfId="1257" xr:uid="{00000000-0005-0000-0000-00002E040000}"/>
    <cellStyle name="20% - Accent1 2 2 10 3 3 2 2" xfId="1258" xr:uid="{00000000-0005-0000-0000-00002F040000}"/>
    <cellStyle name="20% - Accent1 2 2 10 3 3 2 2 2" xfId="1259" xr:uid="{00000000-0005-0000-0000-000030040000}"/>
    <cellStyle name="20% - Accent1 2 2 10 3 3 2 3" xfId="1260" xr:uid="{00000000-0005-0000-0000-000031040000}"/>
    <cellStyle name="20% - Accent1 2 2 10 3 3 3" xfId="1261" xr:uid="{00000000-0005-0000-0000-000032040000}"/>
    <cellStyle name="20% - Accent1 2 2 10 3 3 3 2" xfId="1262" xr:uid="{00000000-0005-0000-0000-000033040000}"/>
    <cellStyle name="20% - Accent1 2 2 10 3 3 4" xfId="1263" xr:uid="{00000000-0005-0000-0000-000034040000}"/>
    <cellStyle name="20% - Accent1 2 2 10 3 4" xfId="1264" xr:uid="{00000000-0005-0000-0000-000035040000}"/>
    <cellStyle name="20% - Accent1 2 2 10 3 4 2" xfId="1265" xr:uid="{00000000-0005-0000-0000-000036040000}"/>
    <cellStyle name="20% - Accent1 2 2 10 3 4 2 2" xfId="1266" xr:uid="{00000000-0005-0000-0000-000037040000}"/>
    <cellStyle name="20% - Accent1 2 2 10 3 4 2 2 2" xfId="1267" xr:uid="{00000000-0005-0000-0000-000038040000}"/>
    <cellStyle name="20% - Accent1 2 2 10 3 4 2 3" xfId="1268" xr:uid="{00000000-0005-0000-0000-000039040000}"/>
    <cellStyle name="20% - Accent1 2 2 10 3 4 3" xfId="1269" xr:uid="{00000000-0005-0000-0000-00003A040000}"/>
    <cellStyle name="20% - Accent1 2 2 10 3 4 3 2" xfId="1270" xr:uid="{00000000-0005-0000-0000-00003B040000}"/>
    <cellStyle name="20% - Accent1 2 2 10 3 4 4" xfId="1271" xr:uid="{00000000-0005-0000-0000-00003C040000}"/>
    <cellStyle name="20% - Accent1 2 2 10 3 5" xfId="1272" xr:uid="{00000000-0005-0000-0000-00003D040000}"/>
    <cellStyle name="20% - Accent1 2 2 10 3 5 2" xfId="1273" xr:uid="{00000000-0005-0000-0000-00003E040000}"/>
    <cellStyle name="20% - Accent1 2 2 10 3 5 2 2" xfId="1274" xr:uid="{00000000-0005-0000-0000-00003F040000}"/>
    <cellStyle name="20% - Accent1 2 2 10 3 5 3" xfId="1275" xr:uid="{00000000-0005-0000-0000-000040040000}"/>
    <cellStyle name="20% - Accent1 2 2 10 3 6" xfId="1276" xr:uid="{00000000-0005-0000-0000-000041040000}"/>
    <cellStyle name="20% - Accent1 2 2 10 3 6 2" xfId="1277" xr:uid="{00000000-0005-0000-0000-000042040000}"/>
    <cellStyle name="20% - Accent1 2 2 10 3 6 2 2" xfId="1278" xr:uid="{00000000-0005-0000-0000-000043040000}"/>
    <cellStyle name="20% - Accent1 2 2 10 3 6 3" xfId="1279" xr:uid="{00000000-0005-0000-0000-000044040000}"/>
    <cellStyle name="20% - Accent1 2 2 10 3 7" xfId="1280" xr:uid="{00000000-0005-0000-0000-000045040000}"/>
    <cellStyle name="20% - Accent1 2 2 10 3 7 2" xfId="1281" xr:uid="{00000000-0005-0000-0000-000046040000}"/>
    <cellStyle name="20% - Accent1 2 2 10 3 8" xfId="1282" xr:uid="{00000000-0005-0000-0000-000047040000}"/>
    <cellStyle name="20% - Accent1 2 2 10 3 8 2" xfId="1283" xr:uid="{00000000-0005-0000-0000-000048040000}"/>
    <cellStyle name="20% - Accent1 2 2 10 3 9" xfId="1284" xr:uid="{00000000-0005-0000-0000-000049040000}"/>
    <cellStyle name="20% - Accent1 2 2 10 4" xfId="1285" xr:uid="{00000000-0005-0000-0000-00004A040000}"/>
    <cellStyle name="20% - Accent1 2 2 10 4 2" xfId="1286" xr:uid="{00000000-0005-0000-0000-00004B040000}"/>
    <cellStyle name="20% - Accent1 2 2 10 4 2 2" xfId="1287" xr:uid="{00000000-0005-0000-0000-00004C040000}"/>
    <cellStyle name="20% - Accent1 2 2 10 4 2 2 2" xfId="1288" xr:uid="{00000000-0005-0000-0000-00004D040000}"/>
    <cellStyle name="20% - Accent1 2 2 10 4 2 3" xfId="1289" xr:uid="{00000000-0005-0000-0000-00004E040000}"/>
    <cellStyle name="20% - Accent1 2 2 10 4 3" xfId="1290" xr:uid="{00000000-0005-0000-0000-00004F040000}"/>
    <cellStyle name="20% - Accent1 2 2 10 4 3 2" xfId="1291" xr:uid="{00000000-0005-0000-0000-000050040000}"/>
    <cellStyle name="20% - Accent1 2 2 10 4 4" xfId="1292" xr:uid="{00000000-0005-0000-0000-000051040000}"/>
    <cellStyle name="20% - Accent1 2 2 10 5" xfId="1293" xr:uid="{00000000-0005-0000-0000-000052040000}"/>
    <cellStyle name="20% - Accent1 2 2 10 5 2" xfId="1294" xr:uid="{00000000-0005-0000-0000-000053040000}"/>
    <cellStyle name="20% - Accent1 2 2 10 5 2 2" xfId="1295" xr:uid="{00000000-0005-0000-0000-000054040000}"/>
    <cellStyle name="20% - Accent1 2 2 10 5 2 2 2" xfId="1296" xr:uid="{00000000-0005-0000-0000-000055040000}"/>
    <cellStyle name="20% - Accent1 2 2 10 5 2 3" xfId="1297" xr:uid="{00000000-0005-0000-0000-000056040000}"/>
    <cellStyle name="20% - Accent1 2 2 10 5 3" xfId="1298" xr:uid="{00000000-0005-0000-0000-000057040000}"/>
    <cellStyle name="20% - Accent1 2 2 10 5 3 2" xfId="1299" xr:uid="{00000000-0005-0000-0000-000058040000}"/>
    <cellStyle name="20% - Accent1 2 2 10 5 4" xfId="1300" xr:uid="{00000000-0005-0000-0000-000059040000}"/>
    <cellStyle name="20% - Accent1 2 2 10 6" xfId="1301" xr:uid="{00000000-0005-0000-0000-00005A040000}"/>
    <cellStyle name="20% - Accent1 2 2 10 6 2" xfId="1302" xr:uid="{00000000-0005-0000-0000-00005B040000}"/>
    <cellStyle name="20% - Accent1 2 2 10 6 2 2" xfId="1303" xr:uid="{00000000-0005-0000-0000-00005C040000}"/>
    <cellStyle name="20% - Accent1 2 2 10 6 2 2 2" xfId="1304" xr:uid="{00000000-0005-0000-0000-00005D040000}"/>
    <cellStyle name="20% - Accent1 2 2 10 6 2 3" xfId="1305" xr:uid="{00000000-0005-0000-0000-00005E040000}"/>
    <cellStyle name="20% - Accent1 2 2 10 6 3" xfId="1306" xr:uid="{00000000-0005-0000-0000-00005F040000}"/>
    <cellStyle name="20% - Accent1 2 2 10 6 3 2" xfId="1307" xr:uid="{00000000-0005-0000-0000-000060040000}"/>
    <cellStyle name="20% - Accent1 2 2 10 6 4" xfId="1308" xr:uid="{00000000-0005-0000-0000-000061040000}"/>
    <cellStyle name="20% - Accent1 2 2 10 7" xfId="1309" xr:uid="{00000000-0005-0000-0000-000062040000}"/>
    <cellStyle name="20% - Accent1 2 2 10 7 2" xfId="1310" xr:uid="{00000000-0005-0000-0000-000063040000}"/>
    <cellStyle name="20% - Accent1 2 2 10 7 2 2" xfId="1311" xr:uid="{00000000-0005-0000-0000-000064040000}"/>
    <cellStyle name="20% - Accent1 2 2 10 7 3" xfId="1312" xr:uid="{00000000-0005-0000-0000-000065040000}"/>
    <cellStyle name="20% - Accent1 2 2 10 8" xfId="1313" xr:uid="{00000000-0005-0000-0000-000066040000}"/>
    <cellStyle name="20% - Accent1 2 2 10 8 2" xfId="1314" xr:uid="{00000000-0005-0000-0000-000067040000}"/>
    <cellStyle name="20% - Accent1 2 2 10 8 2 2" xfId="1315" xr:uid="{00000000-0005-0000-0000-000068040000}"/>
    <cellStyle name="20% - Accent1 2 2 10 8 3" xfId="1316" xr:uid="{00000000-0005-0000-0000-000069040000}"/>
    <cellStyle name="20% - Accent1 2 2 10 9" xfId="1317" xr:uid="{00000000-0005-0000-0000-00006A040000}"/>
    <cellStyle name="20% - Accent1 2 2 10 9 2" xfId="1318" xr:uid="{00000000-0005-0000-0000-00006B040000}"/>
    <cellStyle name="20% - Accent1 2 2 11" xfId="1319" xr:uid="{00000000-0005-0000-0000-00006C040000}"/>
    <cellStyle name="20% - Accent1 2 2 11 2" xfId="1320" xr:uid="{00000000-0005-0000-0000-00006D040000}"/>
    <cellStyle name="20% - Accent1 2 2 11 2 2" xfId="1321" xr:uid="{00000000-0005-0000-0000-00006E040000}"/>
    <cellStyle name="20% - Accent1 2 2 11 2 2 2" xfId="1322" xr:uid="{00000000-0005-0000-0000-00006F040000}"/>
    <cellStyle name="20% - Accent1 2 2 11 2 2 2 2" xfId="1323" xr:uid="{00000000-0005-0000-0000-000070040000}"/>
    <cellStyle name="20% - Accent1 2 2 11 2 2 3" xfId="1324" xr:uid="{00000000-0005-0000-0000-000071040000}"/>
    <cellStyle name="20% - Accent1 2 2 11 2 3" xfId="1325" xr:uid="{00000000-0005-0000-0000-000072040000}"/>
    <cellStyle name="20% - Accent1 2 2 11 2 3 2" xfId="1326" xr:uid="{00000000-0005-0000-0000-000073040000}"/>
    <cellStyle name="20% - Accent1 2 2 11 2 4" xfId="1327" xr:uid="{00000000-0005-0000-0000-000074040000}"/>
    <cellStyle name="20% - Accent1 2 2 11 3" xfId="1328" xr:uid="{00000000-0005-0000-0000-000075040000}"/>
    <cellStyle name="20% - Accent1 2 2 11 3 2" xfId="1329" xr:uid="{00000000-0005-0000-0000-000076040000}"/>
    <cellStyle name="20% - Accent1 2 2 11 3 2 2" xfId="1330" xr:uid="{00000000-0005-0000-0000-000077040000}"/>
    <cellStyle name="20% - Accent1 2 2 11 3 2 2 2" xfId="1331" xr:uid="{00000000-0005-0000-0000-000078040000}"/>
    <cellStyle name="20% - Accent1 2 2 11 3 2 3" xfId="1332" xr:uid="{00000000-0005-0000-0000-000079040000}"/>
    <cellStyle name="20% - Accent1 2 2 11 3 3" xfId="1333" xr:uid="{00000000-0005-0000-0000-00007A040000}"/>
    <cellStyle name="20% - Accent1 2 2 11 3 3 2" xfId="1334" xr:uid="{00000000-0005-0000-0000-00007B040000}"/>
    <cellStyle name="20% - Accent1 2 2 11 3 4" xfId="1335" xr:uid="{00000000-0005-0000-0000-00007C040000}"/>
    <cellStyle name="20% - Accent1 2 2 11 4" xfId="1336" xr:uid="{00000000-0005-0000-0000-00007D040000}"/>
    <cellStyle name="20% - Accent1 2 2 11 4 2" xfId="1337" xr:uid="{00000000-0005-0000-0000-00007E040000}"/>
    <cellStyle name="20% - Accent1 2 2 11 4 2 2" xfId="1338" xr:uid="{00000000-0005-0000-0000-00007F040000}"/>
    <cellStyle name="20% - Accent1 2 2 11 4 2 2 2" xfId="1339" xr:uid="{00000000-0005-0000-0000-000080040000}"/>
    <cellStyle name="20% - Accent1 2 2 11 4 2 3" xfId="1340" xr:uid="{00000000-0005-0000-0000-000081040000}"/>
    <cellStyle name="20% - Accent1 2 2 11 4 3" xfId="1341" xr:uid="{00000000-0005-0000-0000-000082040000}"/>
    <cellStyle name="20% - Accent1 2 2 11 4 3 2" xfId="1342" xr:uid="{00000000-0005-0000-0000-000083040000}"/>
    <cellStyle name="20% - Accent1 2 2 11 4 4" xfId="1343" xr:uid="{00000000-0005-0000-0000-000084040000}"/>
    <cellStyle name="20% - Accent1 2 2 11 5" xfId="1344" xr:uid="{00000000-0005-0000-0000-000085040000}"/>
    <cellStyle name="20% - Accent1 2 2 11 5 2" xfId="1345" xr:uid="{00000000-0005-0000-0000-000086040000}"/>
    <cellStyle name="20% - Accent1 2 2 11 5 2 2" xfId="1346" xr:uid="{00000000-0005-0000-0000-000087040000}"/>
    <cellStyle name="20% - Accent1 2 2 11 5 3" xfId="1347" xr:uid="{00000000-0005-0000-0000-000088040000}"/>
    <cellStyle name="20% - Accent1 2 2 11 6" xfId="1348" xr:uid="{00000000-0005-0000-0000-000089040000}"/>
    <cellStyle name="20% - Accent1 2 2 11 6 2" xfId="1349" xr:uid="{00000000-0005-0000-0000-00008A040000}"/>
    <cellStyle name="20% - Accent1 2 2 11 6 2 2" xfId="1350" xr:uid="{00000000-0005-0000-0000-00008B040000}"/>
    <cellStyle name="20% - Accent1 2 2 11 6 3" xfId="1351" xr:uid="{00000000-0005-0000-0000-00008C040000}"/>
    <cellStyle name="20% - Accent1 2 2 11 7" xfId="1352" xr:uid="{00000000-0005-0000-0000-00008D040000}"/>
    <cellStyle name="20% - Accent1 2 2 11 7 2" xfId="1353" xr:uid="{00000000-0005-0000-0000-00008E040000}"/>
    <cellStyle name="20% - Accent1 2 2 11 8" xfId="1354" xr:uid="{00000000-0005-0000-0000-00008F040000}"/>
    <cellStyle name="20% - Accent1 2 2 11 8 2" xfId="1355" xr:uid="{00000000-0005-0000-0000-000090040000}"/>
    <cellStyle name="20% - Accent1 2 2 11 9" xfId="1356" xr:uid="{00000000-0005-0000-0000-000091040000}"/>
    <cellStyle name="20% - Accent1 2 2 12" xfId="1357" xr:uid="{00000000-0005-0000-0000-000092040000}"/>
    <cellStyle name="20% - Accent1 2 2 12 2" xfId="1358" xr:uid="{00000000-0005-0000-0000-000093040000}"/>
    <cellStyle name="20% - Accent1 2 2 12 2 2" xfId="1359" xr:uid="{00000000-0005-0000-0000-000094040000}"/>
    <cellStyle name="20% - Accent1 2 2 12 2 2 2" xfId="1360" xr:uid="{00000000-0005-0000-0000-000095040000}"/>
    <cellStyle name="20% - Accent1 2 2 12 2 2 2 2" xfId="1361" xr:uid="{00000000-0005-0000-0000-000096040000}"/>
    <cellStyle name="20% - Accent1 2 2 12 2 2 3" xfId="1362" xr:uid="{00000000-0005-0000-0000-000097040000}"/>
    <cellStyle name="20% - Accent1 2 2 12 2 3" xfId="1363" xr:uid="{00000000-0005-0000-0000-000098040000}"/>
    <cellStyle name="20% - Accent1 2 2 12 2 3 2" xfId="1364" xr:uid="{00000000-0005-0000-0000-000099040000}"/>
    <cellStyle name="20% - Accent1 2 2 12 2 4" xfId="1365" xr:uid="{00000000-0005-0000-0000-00009A040000}"/>
    <cellStyle name="20% - Accent1 2 2 12 3" xfId="1366" xr:uid="{00000000-0005-0000-0000-00009B040000}"/>
    <cellStyle name="20% - Accent1 2 2 12 3 2" xfId="1367" xr:uid="{00000000-0005-0000-0000-00009C040000}"/>
    <cellStyle name="20% - Accent1 2 2 12 3 2 2" xfId="1368" xr:uid="{00000000-0005-0000-0000-00009D040000}"/>
    <cellStyle name="20% - Accent1 2 2 12 3 2 2 2" xfId="1369" xr:uid="{00000000-0005-0000-0000-00009E040000}"/>
    <cellStyle name="20% - Accent1 2 2 12 3 2 3" xfId="1370" xr:uid="{00000000-0005-0000-0000-00009F040000}"/>
    <cellStyle name="20% - Accent1 2 2 12 3 3" xfId="1371" xr:uid="{00000000-0005-0000-0000-0000A0040000}"/>
    <cellStyle name="20% - Accent1 2 2 12 3 3 2" xfId="1372" xr:uid="{00000000-0005-0000-0000-0000A1040000}"/>
    <cellStyle name="20% - Accent1 2 2 12 3 4" xfId="1373" xr:uid="{00000000-0005-0000-0000-0000A2040000}"/>
    <cellStyle name="20% - Accent1 2 2 12 4" xfId="1374" xr:uid="{00000000-0005-0000-0000-0000A3040000}"/>
    <cellStyle name="20% - Accent1 2 2 12 4 2" xfId="1375" xr:uid="{00000000-0005-0000-0000-0000A4040000}"/>
    <cellStyle name="20% - Accent1 2 2 12 4 2 2" xfId="1376" xr:uid="{00000000-0005-0000-0000-0000A5040000}"/>
    <cellStyle name="20% - Accent1 2 2 12 4 2 2 2" xfId="1377" xr:uid="{00000000-0005-0000-0000-0000A6040000}"/>
    <cellStyle name="20% - Accent1 2 2 12 4 2 3" xfId="1378" xr:uid="{00000000-0005-0000-0000-0000A7040000}"/>
    <cellStyle name="20% - Accent1 2 2 12 4 3" xfId="1379" xr:uid="{00000000-0005-0000-0000-0000A8040000}"/>
    <cellStyle name="20% - Accent1 2 2 12 4 3 2" xfId="1380" xr:uid="{00000000-0005-0000-0000-0000A9040000}"/>
    <cellStyle name="20% - Accent1 2 2 12 4 4" xfId="1381" xr:uid="{00000000-0005-0000-0000-0000AA040000}"/>
    <cellStyle name="20% - Accent1 2 2 12 5" xfId="1382" xr:uid="{00000000-0005-0000-0000-0000AB040000}"/>
    <cellStyle name="20% - Accent1 2 2 12 5 2" xfId="1383" xr:uid="{00000000-0005-0000-0000-0000AC040000}"/>
    <cellStyle name="20% - Accent1 2 2 12 5 2 2" xfId="1384" xr:uid="{00000000-0005-0000-0000-0000AD040000}"/>
    <cellStyle name="20% - Accent1 2 2 12 5 3" xfId="1385" xr:uid="{00000000-0005-0000-0000-0000AE040000}"/>
    <cellStyle name="20% - Accent1 2 2 12 6" xfId="1386" xr:uid="{00000000-0005-0000-0000-0000AF040000}"/>
    <cellStyle name="20% - Accent1 2 2 12 6 2" xfId="1387" xr:uid="{00000000-0005-0000-0000-0000B0040000}"/>
    <cellStyle name="20% - Accent1 2 2 12 6 2 2" xfId="1388" xr:uid="{00000000-0005-0000-0000-0000B1040000}"/>
    <cellStyle name="20% - Accent1 2 2 12 6 3" xfId="1389" xr:uid="{00000000-0005-0000-0000-0000B2040000}"/>
    <cellStyle name="20% - Accent1 2 2 12 7" xfId="1390" xr:uid="{00000000-0005-0000-0000-0000B3040000}"/>
    <cellStyle name="20% - Accent1 2 2 12 7 2" xfId="1391" xr:uid="{00000000-0005-0000-0000-0000B4040000}"/>
    <cellStyle name="20% - Accent1 2 2 12 8" xfId="1392" xr:uid="{00000000-0005-0000-0000-0000B5040000}"/>
    <cellStyle name="20% - Accent1 2 2 12 8 2" xfId="1393" xr:uid="{00000000-0005-0000-0000-0000B6040000}"/>
    <cellStyle name="20% - Accent1 2 2 12 9" xfId="1394" xr:uid="{00000000-0005-0000-0000-0000B7040000}"/>
    <cellStyle name="20% - Accent1 2 2 13" xfId="1395" xr:uid="{00000000-0005-0000-0000-0000B8040000}"/>
    <cellStyle name="20% - Accent1 2 2 13 2" xfId="1396" xr:uid="{00000000-0005-0000-0000-0000B9040000}"/>
    <cellStyle name="20% - Accent1 2 2 13 2 2" xfId="1397" xr:uid="{00000000-0005-0000-0000-0000BA040000}"/>
    <cellStyle name="20% - Accent1 2 2 13 2 2 2" xfId="1398" xr:uid="{00000000-0005-0000-0000-0000BB040000}"/>
    <cellStyle name="20% - Accent1 2 2 13 2 3" xfId="1399" xr:uid="{00000000-0005-0000-0000-0000BC040000}"/>
    <cellStyle name="20% - Accent1 2 2 13 3" xfId="1400" xr:uid="{00000000-0005-0000-0000-0000BD040000}"/>
    <cellStyle name="20% - Accent1 2 2 13 3 2" xfId="1401" xr:uid="{00000000-0005-0000-0000-0000BE040000}"/>
    <cellStyle name="20% - Accent1 2 2 13 4" xfId="1402" xr:uid="{00000000-0005-0000-0000-0000BF040000}"/>
    <cellStyle name="20% - Accent1 2 2 14" xfId="1403" xr:uid="{00000000-0005-0000-0000-0000C0040000}"/>
    <cellStyle name="20% - Accent1 2 2 14 2" xfId="1404" xr:uid="{00000000-0005-0000-0000-0000C1040000}"/>
    <cellStyle name="20% - Accent1 2 2 14 2 2" xfId="1405" xr:uid="{00000000-0005-0000-0000-0000C2040000}"/>
    <cellStyle name="20% - Accent1 2 2 14 2 2 2" xfId="1406" xr:uid="{00000000-0005-0000-0000-0000C3040000}"/>
    <cellStyle name="20% - Accent1 2 2 14 2 3" xfId="1407" xr:uid="{00000000-0005-0000-0000-0000C4040000}"/>
    <cellStyle name="20% - Accent1 2 2 14 3" xfId="1408" xr:uid="{00000000-0005-0000-0000-0000C5040000}"/>
    <cellStyle name="20% - Accent1 2 2 14 3 2" xfId="1409" xr:uid="{00000000-0005-0000-0000-0000C6040000}"/>
    <cellStyle name="20% - Accent1 2 2 14 4" xfId="1410" xr:uid="{00000000-0005-0000-0000-0000C7040000}"/>
    <cellStyle name="20% - Accent1 2 2 15" xfId="1411" xr:uid="{00000000-0005-0000-0000-0000C8040000}"/>
    <cellStyle name="20% - Accent1 2 2 15 2" xfId="1412" xr:uid="{00000000-0005-0000-0000-0000C9040000}"/>
    <cellStyle name="20% - Accent1 2 2 15 2 2" xfId="1413" xr:uid="{00000000-0005-0000-0000-0000CA040000}"/>
    <cellStyle name="20% - Accent1 2 2 15 2 2 2" xfId="1414" xr:uid="{00000000-0005-0000-0000-0000CB040000}"/>
    <cellStyle name="20% - Accent1 2 2 15 2 3" xfId="1415" xr:uid="{00000000-0005-0000-0000-0000CC040000}"/>
    <cellStyle name="20% - Accent1 2 2 15 3" xfId="1416" xr:uid="{00000000-0005-0000-0000-0000CD040000}"/>
    <cellStyle name="20% - Accent1 2 2 15 3 2" xfId="1417" xr:uid="{00000000-0005-0000-0000-0000CE040000}"/>
    <cellStyle name="20% - Accent1 2 2 15 4" xfId="1418" xr:uid="{00000000-0005-0000-0000-0000CF040000}"/>
    <cellStyle name="20% - Accent1 2 2 16" xfId="1419" xr:uid="{00000000-0005-0000-0000-0000D0040000}"/>
    <cellStyle name="20% - Accent1 2 2 16 2" xfId="1420" xr:uid="{00000000-0005-0000-0000-0000D1040000}"/>
    <cellStyle name="20% - Accent1 2 2 16 2 2" xfId="1421" xr:uid="{00000000-0005-0000-0000-0000D2040000}"/>
    <cellStyle name="20% - Accent1 2 2 16 3" xfId="1422" xr:uid="{00000000-0005-0000-0000-0000D3040000}"/>
    <cellStyle name="20% - Accent1 2 2 17" xfId="1423" xr:uid="{00000000-0005-0000-0000-0000D4040000}"/>
    <cellStyle name="20% - Accent1 2 2 17 2" xfId="1424" xr:uid="{00000000-0005-0000-0000-0000D5040000}"/>
    <cellStyle name="20% - Accent1 2 2 17 2 2" xfId="1425" xr:uid="{00000000-0005-0000-0000-0000D6040000}"/>
    <cellStyle name="20% - Accent1 2 2 17 3" xfId="1426" xr:uid="{00000000-0005-0000-0000-0000D7040000}"/>
    <cellStyle name="20% - Accent1 2 2 18" xfId="1427" xr:uid="{00000000-0005-0000-0000-0000D8040000}"/>
    <cellStyle name="20% - Accent1 2 2 18 2" xfId="1428" xr:uid="{00000000-0005-0000-0000-0000D9040000}"/>
    <cellStyle name="20% - Accent1 2 2 19" xfId="1429" xr:uid="{00000000-0005-0000-0000-0000DA040000}"/>
    <cellStyle name="20% - Accent1 2 2 19 2" xfId="1430" xr:uid="{00000000-0005-0000-0000-0000DB040000}"/>
    <cellStyle name="20% - Accent1 2 2 2" xfId="1431" xr:uid="{00000000-0005-0000-0000-0000DC040000}"/>
    <cellStyle name="20% - Accent1 2 2 2 10" xfId="1432" xr:uid="{00000000-0005-0000-0000-0000DD040000}"/>
    <cellStyle name="20% - Accent1 2 2 2 10 2" xfId="1433" xr:uid="{00000000-0005-0000-0000-0000DE040000}"/>
    <cellStyle name="20% - Accent1 2 2 2 10 2 2" xfId="1434" xr:uid="{00000000-0005-0000-0000-0000DF040000}"/>
    <cellStyle name="20% - Accent1 2 2 2 10 2 2 2" xfId="1435" xr:uid="{00000000-0005-0000-0000-0000E0040000}"/>
    <cellStyle name="20% - Accent1 2 2 2 10 2 3" xfId="1436" xr:uid="{00000000-0005-0000-0000-0000E1040000}"/>
    <cellStyle name="20% - Accent1 2 2 2 10 3" xfId="1437" xr:uid="{00000000-0005-0000-0000-0000E2040000}"/>
    <cellStyle name="20% - Accent1 2 2 2 10 3 2" xfId="1438" xr:uid="{00000000-0005-0000-0000-0000E3040000}"/>
    <cellStyle name="20% - Accent1 2 2 2 10 4" xfId="1439" xr:uid="{00000000-0005-0000-0000-0000E4040000}"/>
    <cellStyle name="20% - Accent1 2 2 2 11" xfId="1440" xr:uid="{00000000-0005-0000-0000-0000E5040000}"/>
    <cellStyle name="20% - Accent1 2 2 2 11 2" xfId="1441" xr:uid="{00000000-0005-0000-0000-0000E6040000}"/>
    <cellStyle name="20% - Accent1 2 2 2 11 2 2" xfId="1442" xr:uid="{00000000-0005-0000-0000-0000E7040000}"/>
    <cellStyle name="20% - Accent1 2 2 2 11 2 2 2" xfId="1443" xr:uid="{00000000-0005-0000-0000-0000E8040000}"/>
    <cellStyle name="20% - Accent1 2 2 2 11 2 3" xfId="1444" xr:uid="{00000000-0005-0000-0000-0000E9040000}"/>
    <cellStyle name="20% - Accent1 2 2 2 11 3" xfId="1445" xr:uid="{00000000-0005-0000-0000-0000EA040000}"/>
    <cellStyle name="20% - Accent1 2 2 2 11 3 2" xfId="1446" xr:uid="{00000000-0005-0000-0000-0000EB040000}"/>
    <cellStyle name="20% - Accent1 2 2 2 11 4" xfId="1447" xr:uid="{00000000-0005-0000-0000-0000EC040000}"/>
    <cellStyle name="20% - Accent1 2 2 2 12" xfId="1448" xr:uid="{00000000-0005-0000-0000-0000ED040000}"/>
    <cellStyle name="20% - Accent1 2 2 2 12 2" xfId="1449" xr:uid="{00000000-0005-0000-0000-0000EE040000}"/>
    <cellStyle name="20% - Accent1 2 2 2 12 2 2" xfId="1450" xr:uid="{00000000-0005-0000-0000-0000EF040000}"/>
    <cellStyle name="20% - Accent1 2 2 2 12 3" xfId="1451" xr:uid="{00000000-0005-0000-0000-0000F0040000}"/>
    <cellStyle name="20% - Accent1 2 2 2 13" xfId="1452" xr:uid="{00000000-0005-0000-0000-0000F1040000}"/>
    <cellStyle name="20% - Accent1 2 2 2 13 2" xfId="1453" xr:uid="{00000000-0005-0000-0000-0000F2040000}"/>
    <cellStyle name="20% - Accent1 2 2 2 13 2 2" xfId="1454" xr:uid="{00000000-0005-0000-0000-0000F3040000}"/>
    <cellStyle name="20% - Accent1 2 2 2 13 3" xfId="1455" xr:uid="{00000000-0005-0000-0000-0000F4040000}"/>
    <cellStyle name="20% - Accent1 2 2 2 14" xfId="1456" xr:uid="{00000000-0005-0000-0000-0000F5040000}"/>
    <cellStyle name="20% - Accent1 2 2 2 14 2" xfId="1457" xr:uid="{00000000-0005-0000-0000-0000F6040000}"/>
    <cellStyle name="20% - Accent1 2 2 2 15" xfId="1458" xr:uid="{00000000-0005-0000-0000-0000F7040000}"/>
    <cellStyle name="20% - Accent1 2 2 2 15 2" xfId="1459" xr:uid="{00000000-0005-0000-0000-0000F8040000}"/>
    <cellStyle name="20% - Accent1 2 2 2 16" xfId="1460" xr:uid="{00000000-0005-0000-0000-0000F9040000}"/>
    <cellStyle name="20% - Accent1 2 2 2 2" xfId="1461" xr:uid="{00000000-0005-0000-0000-0000FA040000}"/>
    <cellStyle name="20% - Accent1 2 2 2 2 10" xfId="1462" xr:uid="{00000000-0005-0000-0000-0000FB040000}"/>
    <cellStyle name="20% - Accent1 2 2 2 2 10 2" xfId="1463" xr:uid="{00000000-0005-0000-0000-0000FC040000}"/>
    <cellStyle name="20% - Accent1 2 2 2 2 10 2 2" xfId="1464" xr:uid="{00000000-0005-0000-0000-0000FD040000}"/>
    <cellStyle name="20% - Accent1 2 2 2 2 10 2 2 2" xfId="1465" xr:uid="{00000000-0005-0000-0000-0000FE040000}"/>
    <cellStyle name="20% - Accent1 2 2 2 2 10 2 3" xfId="1466" xr:uid="{00000000-0005-0000-0000-0000FF040000}"/>
    <cellStyle name="20% - Accent1 2 2 2 2 10 3" xfId="1467" xr:uid="{00000000-0005-0000-0000-000000050000}"/>
    <cellStyle name="20% - Accent1 2 2 2 2 10 3 2" xfId="1468" xr:uid="{00000000-0005-0000-0000-000001050000}"/>
    <cellStyle name="20% - Accent1 2 2 2 2 10 4" xfId="1469" xr:uid="{00000000-0005-0000-0000-000002050000}"/>
    <cellStyle name="20% - Accent1 2 2 2 2 11" xfId="1470" xr:uid="{00000000-0005-0000-0000-000003050000}"/>
    <cellStyle name="20% - Accent1 2 2 2 2 11 2" xfId="1471" xr:uid="{00000000-0005-0000-0000-000004050000}"/>
    <cellStyle name="20% - Accent1 2 2 2 2 11 2 2" xfId="1472" xr:uid="{00000000-0005-0000-0000-000005050000}"/>
    <cellStyle name="20% - Accent1 2 2 2 2 11 3" xfId="1473" xr:uid="{00000000-0005-0000-0000-000006050000}"/>
    <cellStyle name="20% - Accent1 2 2 2 2 12" xfId="1474" xr:uid="{00000000-0005-0000-0000-000007050000}"/>
    <cellStyle name="20% - Accent1 2 2 2 2 12 2" xfId="1475" xr:uid="{00000000-0005-0000-0000-000008050000}"/>
    <cellStyle name="20% - Accent1 2 2 2 2 12 2 2" xfId="1476" xr:uid="{00000000-0005-0000-0000-000009050000}"/>
    <cellStyle name="20% - Accent1 2 2 2 2 12 3" xfId="1477" xr:uid="{00000000-0005-0000-0000-00000A050000}"/>
    <cellStyle name="20% - Accent1 2 2 2 2 13" xfId="1478" xr:uid="{00000000-0005-0000-0000-00000B050000}"/>
    <cellStyle name="20% - Accent1 2 2 2 2 13 2" xfId="1479" xr:uid="{00000000-0005-0000-0000-00000C050000}"/>
    <cellStyle name="20% - Accent1 2 2 2 2 14" xfId="1480" xr:uid="{00000000-0005-0000-0000-00000D050000}"/>
    <cellStyle name="20% - Accent1 2 2 2 2 14 2" xfId="1481" xr:uid="{00000000-0005-0000-0000-00000E050000}"/>
    <cellStyle name="20% - Accent1 2 2 2 2 15" xfId="1482" xr:uid="{00000000-0005-0000-0000-00000F050000}"/>
    <cellStyle name="20% - Accent1 2 2 2 2 2" xfId="1483" xr:uid="{00000000-0005-0000-0000-000010050000}"/>
    <cellStyle name="20% - Accent1 2 2 2 2 2 10" xfId="1484" xr:uid="{00000000-0005-0000-0000-000011050000}"/>
    <cellStyle name="20% - Accent1 2 2 2 2 2 10 2" xfId="1485" xr:uid="{00000000-0005-0000-0000-000012050000}"/>
    <cellStyle name="20% - Accent1 2 2 2 2 2 10 2 2" xfId="1486" xr:uid="{00000000-0005-0000-0000-000013050000}"/>
    <cellStyle name="20% - Accent1 2 2 2 2 2 10 3" xfId="1487" xr:uid="{00000000-0005-0000-0000-000014050000}"/>
    <cellStyle name="20% - Accent1 2 2 2 2 2 11" xfId="1488" xr:uid="{00000000-0005-0000-0000-000015050000}"/>
    <cellStyle name="20% - Accent1 2 2 2 2 2 11 2" xfId="1489" xr:uid="{00000000-0005-0000-0000-000016050000}"/>
    <cellStyle name="20% - Accent1 2 2 2 2 2 11 2 2" xfId="1490" xr:uid="{00000000-0005-0000-0000-000017050000}"/>
    <cellStyle name="20% - Accent1 2 2 2 2 2 11 3" xfId="1491" xr:uid="{00000000-0005-0000-0000-000018050000}"/>
    <cellStyle name="20% - Accent1 2 2 2 2 2 12" xfId="1492" xr:uid="{00000000-0005-0000-0000-000019050000}"/>
    <cellStyle name="20% - Accent1 2 2 2 2 2 12 2" xfId="1493" xr:uid="{00000000-0005-0000-0000-00001A050000}"/>
    <cellStyle name="20% - Accent1 2 2 2 2 2 13" xfId="1494" xr:uid="{00000000-0005-0000-0000-00001B050000}"/>
    <cellStyle name="20% - Accent1 2 2 2 2 2 13 2" xfId="1495" xr:uid="{00000000-0005-0000-0000-00001C050000}"/>
    <cellStyle name="20% - Accent1 2 2 2 2 2 14" xfId="1496" xr:uid="{00000000-0005-0000-0000-00001D050000}"/>
    <cellStyle name="20% - Accent1 2 2 2 2 2 2" xfId="1497" xr:uid="{00000000-0005-0000-0000-00001E050000}"/>
    <cellStyle name="20% - Accent1 2 2 2 2 2 2 10" xfId="1498" xr:uid="{00000000-0005-0000-0000-00001F050000}"/>
    <cellStyle name="20% - Accent1 2 2 2 2 2 2 10 2" xfId="1499" xr:uid="{00000000-0005-0000-0000-000020050000}"/>
    <cellStyle name="20% - Accent1 2 2 2 2 2 2 11" xfId="1500" xr:uid="{00000000-0005-0000-0000-000021050000}"/>
    <cellStyle name="20% - Accent1 2 2 2 2 2 2 2" xfId="1501" xr:uid="{00000000-0005-0000-0000-000022050000}"/>
    <cellStyle name="20% - Accent1 2 2 2 2 2 2 2 2" xfId="1502" xr:uid="{00000000-0005-0000-0000-000023050000}"/>
    <cellStyle name="20% - Accent1 2 2 2 2 2 2 2 2 2" xfId="1503" xr:uid="{00000000-0005-0000-0000-000024050000}"/>
    <cellStyle name="20% - Accent1 2 2 2 2 2 2 2 2 2 2" xfId="1504" xr:uid="{00000000-0005-0000-0000-000025050000}"/>
    <cellStyle name="20% - Accent1 2 2 2 2 2 2 2 2 2 2 2" xfId="1505" xr:uid="{00000000-0005-0000-0000-000026050000}"/>
    <cellStyle name="20% - Accent1 2 2 2 2 2 2 2 2 2 3" xfId="1506" xr:uid="{00000000-0005-0000-0000-000027050000}"/>
    <cellStyle name="20% - Accent1 2 2 2 2 2 2 2 2 3" xfId="1507" xr:uid="{00000000-0005-0000-0000-000028050000}"/>
    <cellStyle name="20% - Accent1 2 2 2 2 2 2 2 2 3 2" xfId="1508" xr:uid="{00000000-0005-0000-0000-000029050000}"/>
    <cellStyle name="20% - Accent1 2 2 2 2 2 2 2 2 4" xfId="1509" xr:uid="{00000000-0005-0000-0000-00002A050000}"/>
    <cellStyle name="20% - Accent1 2 2 2 2 2 2 2 3" xfId="1510" xr:uid="{00000000-0005-0000-0000-00002B050000}"/>
    <cellStyle name="20% - Accent1 2 2 2 2 2 2 2 3 2" xfId="1511" xr:uid="{00000000-0005-0000-0000-00002C050000}"/>
    <cellStyle name="20% - Accent1 2 2 2 2 2 2 2 3 2 2" xfId="1512" xr:uid="{00000000-0005-0000-0000-00002D050000}"/>
    <cellStyle name="20% - Accent1 2 2 2 2 2 2 2 3 2 2 2" xfId="1513" xr:uid="{00000000-0005-0000-0000-00002E050000}"/>
    <cellStyle name="20% - Accent1 2 2 2 2 2 2 2 3 2 3" xfId="1514" xr:uid="{00000000-0005-0000-0000-00002F050000}"/>
    <cellStyle name="20% - Accent1 2 2 2 2 2 2 2 3 3" xfId="1515" xr:uid="{00000000-0005-0000-0000-000030050000}"/>
    <cellStyle name="20% - Accent1 2 2 2 2 2 2 2 3 3 2" xfId="1516" xr:uid="{00000000-0005-0000-0000-000031050000}"/>
    <cellStyle name="20% - Accent1 2 2 2 2 2 2 2 3 4" xfId="1517" xr:uid="{00000000-0005-0000-0000-000032050000}"/>
    <cellStyle name="20% - Accent1 2 2 2 2 2 2 2 4" xfId="1518" xr:uid="{00000000-0005-0000-0000-000033050000}"/>
    <cellStyle name="20% - Accent1 2 2 2 2 2 2 2 4 2" xfId="1519" xr:uid="{00000000-0005-0000-0000-000034050000}"/>
    <cellStyle name="20% - Accent1 2 2 2 2 2 2 2 4 2 2" xfId="1520" xr:uid="{00000000-0005-0000-0000-000035050000}"/>
    <cellStyle name="20% - Accent1 2 2 2 2 2 2 2 4 2 2 2" xfId="1521" xr:uid="{00000000-0005-0000-0000-000036050000}"/>
    <cellStyle name="20% - Accent1 2 2 2 2 2 2 2 4 2 3" xfId="1522" xr:uid="{00000000-0005-0000-0000-000037050000}"/>
    <cellStyle name="20% - Accent1 2 2 2 2 2 2 2 4 3" xfId="1523" xr:uid="{00000000-0005-0000-0000-000038050000}"/>
    <cellStyle name="20% - Accent1 2 2 2 2 2 2 2 4 3 2" xfId="1524" xr:uid="{00000000-0005-0000-0000-000039050000}"/>
    <cellStyle name="20% - Accent1 2 2 2 2 2 2 2 4 4" xfId="1525" xr:uid="{00000000-0005-0000-0000-00003A050000}"/>
    <cellStyle name="20% - Accent1 2 2 2 2 2 2 2 5" xfId="1526" xr:uid="{00000000-0005-0000-0000-00003B050000}"/>
    <cellStyle name="20% - Accent1 2 2 2 2 2 2 2 5 2" xfId="1527" xr:uid="{00000000-0005-0000-0000-00003C050000}"/>
    <cellStyle name="20% - Accent1 2 2 2 2 2 2 2 5 2 2" xfId="1528" xr:uid="{00000000-0005-0000-0000-00003D050000}"/>
    <cellStyle name="20% - Accent1 2 2 2 2 2 2 2 5 3" xfId="1529" xr:uid="{00000000-0005-0000-0000-00003E050000}"/>
    <cellStyle name="20% - Accent1 2 2 2 2 2 2 2 6" xfId="1530" xr:uid="{00000000-0005-0000-0000-00003F050000}"/>
    <cellStyle name="20% - Accent1 2 2 2 2 2 2 2 6 2" xfId="1531" xr:uid="{00000000-0005-0000-0000-000040050000}"/>
    <cellStyle name="20% - Accent1 2 2 2 2 2 2 2 6 2 2" xfId="1532" xr:uid="{00000000-0005-0000-0000-000041050000}"/>
    <cellStyle name="20% - Accent1 2 2 2 2 2 2 2 6 3" xfId="1533" xr:uid="{00000000-0005-0000-0000-000042050000}"/>
    <cellStyle name="20% - Accent1 2 2 2 2 2 2 2 7" xfId="1534" xr:uid="{00000000-0005-0000-0000-000043050000}"/>
    <cellStyle name="20% - Accent1 2 2 2 2 2 2 2 7 2" xfId="1535" xr:uid="{00000000-0005-0000-0000-000044050000}"/>
    <cellStyle name="20% - Accent1 2 2 2 2 2 2 2 8" xfId="1536" xr:uid="{00000000-0005-0000-0000-000045050000}"/>
    <cellStyle name="20% - Accent1 2 2 2 2 2 2 2 8 2" xfId="1537" xr:uid="{00000000-0005-0000-0000-000046050000}"/>
    <cellStyle name="20% - Accent1 2 2 2 2 2 2 2 9" xfId="1538" xr:uid="{00000000-0005-0000-0000-000047050000}"/>
    <cellStyle name="20% - Accent1 2 2 2 2 2 2 3" xfId="1539" xr:uid="{00000000-0005-0000-0000-000048050000}"/>
    <cellStyle name="20% - Accent1 2 2 2 2 2 2 3 2" xfId="1540" xr:uid="{00000000-0005-0000-0000-000049050000}"/>
    <cellStyle name="20% - Accent1 2 2 2 2 2 2 3 2 2" xfId="1541" xr:uid="{00000000-0005-0000-0000-00004A050000}"/>
    <cellStyle name="20% - Accent1 2 2 2 2 2 2 3 2 2 2" xfId="1542" xr:uid="{00000000-0005-0000-0000-00004B050000}"/>
    <cellStyle name="20% - Accent1 2 2 2 2 2 2 3 2 2 2 2" xfId="1543" xr:uid="{00000000-0005-0000-0000-00004C050000}"/>
    <cellStyle name="20% - Accent1 2 2 2 2 2 2 3 2 2 3" xfId="1544" xr:uid="{00000000-0005-0000-0000-00004D050000}"/>
    <cellStyle name="20% - Accent1 2 2 2 2 2 2 3 2 3" xfId="1545" xr:uid="{00000000-0005-0000-0000-00004E050000}"/>
    <cellStyle name="20% - Accent1 2 2 2 2 2 2 3 2 3 2" xfId="1546" xr:uid="{00000000-0005-0000-0000-00004F050000}"/>
    <cellStyle name="20% - Accent1 2 2 2 2 2 2 3 2 4" xfId="1547" xr:uid="{00000000-0005-0000-0000-000050050000}"/>
    <cellStyle name="20% - Accent1 2 2 2 2 2 2 3 3" xfId="1548" xr:uid="{00000000-0005-0000-0000-000051050000}"/>
    <cellStyle name="20% - Accent1 2 2 2 2 2 2 3 3 2" xfId="1549" xr:uid="{00000000-0005-0000-0000-000052050000}"/>
    <cellStyle name="20% - Accent1 2 2 2 2 2 2 3 3 2 2" xfId="1550" xr:uid="{00000000-0005-0000-0000-000053050000}"/>
    <cellStyle name="20% - Accent1 2 2 2 2 2 2 3 3 2 2 2" xfId="1551" xr:uid="{00000000-0005-0000-0000-000054050000}"/>
    <cellStyle name="20% - Accent1 2 2 2 2 2 2 3 3 2 3" xfId="1552" xr:uid="{00000000-0005-0000-0000-000055050000}"/>
    <cellStyle name="20% - Accent1 2 2 2 2 2 2 3 3 3" xfId="1553" xr:uid="{00000000-0005-0000-0000-000056050000}"/>
    <cellStyle name="20% - Accent1 2 2 2 2 2 2 3 3 3 2" xfId="1554" xr:uid="{00000000-0005-0000-0000-000057050000}"/>
    <cellStyle name="20% - Accent1 2 2 2 2 2 2 3 3 4" xfId="1555" xr:uid="{00000000-0005-0000-0000-000058050000}"/>
    <cellStyle name="20% - Accent1 2 2 2 2 2 2 3 4" xfId="1556" xr:uid="{00000000-0005-0000-0000-000059050000}"/>
    <cellStyle name="20% - Accent1 2 2 2 2 2 2 3 4 2" xfId="1557" xr:uid="{00000000-0005-0000-0000-00005A050000}"/>
    <cellStyle name="20% - Accent1 2 2 2 2 2 2 3 4 2 2" xfId="1558" xr:uid="{00000000-0005-0000-0000-00005B050000}"/>
    <cellStyle name="20% - Accent1 2 2 2 2 2 2 3 4 2 2 2" xfId="1559" xr:uid="{00000000-0005-0000-0000-00005C050000}"/>
    <cellStyle name="20% - Accent1 2 2 2 2 2 2 3 4 2 3" xfId="1560" xr:uid="{00000000-0005-0000-0000-00005D050000}"/>
    <cellStyle name="20% - Accent1 2 2 2 2 2 2 3 4 3" xfId="1561" xr:uid="{00000000-0005-0000-0000-00005E050000}"/>
    <cellStyle name="20% - Accent1 2 2 2 2 2 2 3 4 3 2" xfId="1562" xr:uid="{00000000-0005-0000-0000-00005F050000}"/>
    <cellStyle name="20% - Accent1 2 2 2 2 2 2 3 4 4" xfId="1563" xr:uid="{00000000-0005-0000-0000-000060050000}"/>
    <cellStyle name="20% - Accent1 2 2 2 2 2 2 3 5" xfId="1564" xr:uid="{00000000-0005-0000-0000-000061050000}"/>
    <cellStyle name="20% - Accent1 2 2 2 2 2 2 3 5 2" xfId="1565" xr:uid="{00000000-0005-0000-0000-000062050000}"/>
    <cellStyle name="20% - Accent1 2 2 2 2 2 2 3 5 2 2" xfId="1566" xr:uid="{00000000-0005-0000-0000-000063050000}"/>
    <cellStyle name="20% - Accent1 2 2 2 2 2 2 3 5 3" xfId="1567" xr:uid="{00000000-0005-0000-0000-000064050000}"/>
    <cellStyle name="20% - Accent1 2 2 2 2 2 2 3 6" xfId="1568" xr:uid="{00000000-0005-0000-0000-000065050000}"/>
    <cellStyle name="20% - Accent1 2 2 2 2 2 2 3 6 2" xfId="1569" xr:uid="{00000000-0005-0000-0000-000066050000}"/>
    <cellStyle name="20% - Accent1 2 2 2 2 2 2 3 6 2 2" xfId="1570" xr:uid="{00000000-0005-0000-0000-000067050000}"/>
    <cellStyle name="20% - Accent1 2 2 2 2 2 2 3 6 3" xfId="1571" xr:uid="{00000000-0005-0000-0000-000068050000}"/>
    <cellStyle name="20% - Accent1 2 2 2 2 2 2 3 7" xfId="1572" xr:uid="{00000000-0005-0000-0000-000069050000}"/>
    <cellStyle name="20% - Accent1 2 2 2 2 2 2 3 7 2" xfId="1573" xr:uid="{00000000-0005-0000-0000-00006A050000}"/>
    <cellStyle name="20% - Accent1 2 2 2 2 2 2 3 8" xfId="1574" xr:uid="{00000000-0005-0000-0000-00006B050000}"/>
    <cellStyle name="20% - Accent1 2 2 2 2 2 2 3 8 2" xfId="1575" xr:uid="{00000000-0005-0000-0000-00006C050000}"/>
    <cellStyle name="20% - Accent1 2 2 2 2 2 2 3 9" xfId="1576" xr:uid="{00000000-0005-0000-0000-00006D050000}"/>
    <cellStyle name="20% - Accent1 2 2 2 2 2 2 4" xfId="1577" xr:uid="{00000000-0005-0000-0000-00006E050000}"/>
    <cellStyle name="20% - Accent1 2 2 2 2 2 2 4 2" xfId="1578" xr:uid="{00000000-0005-0000-0000-00006F050000}"/>
    <cellStyle name="20% - Accent1 2 2 2 2 2 2 4 2 2" xfId="1579" xr:uid="{00000000-0005-0000-0000-000070050000}"/>
    <cellStyle name="20% - Accent1 2 2 2 2 2 2 4 2 2 2" xfId="1580" xr:uid="{00000000-0005-0000-0000-000071050000}"/>
    <cellStyle name="20% - Accent1 2 2 2 2 2 2 4 2 3" xfId="1581" xr:uid="{00000000-0005-0000-0000-000072050000}"/>
    <cellStyle name="20% - Accent1 2 2 2 2 2 2 4 3" xfId="1582" xr:uid="{00000000-0005-0000-0000-000073050000}"/>
    <cellStyle name="20% - Accent1 2 2 2 2 2 2 4 3 2" xfId="1583" xr:uid="{00000000-0005-0000-0000-000074050000}"/>
    <cellStyle name="20% - Accent1 2 2 2 2 2 2 4 4" xfId="1584" xr:uid="{00000000-0005-0000-0000-000075050000}"/>
    <cellStyle name="20% - Accent1 2 2 2 2 2 2 5" xfId="1585" xr:uid="{00000000-0005-0000-0000-000076050000}"/>
    <cellStyle name="20% - Accent1 2 2 2 2 2 2 5 2" xfId="1586" xr:uid="{00000000-0005-0000-0000-000077050000}"/>
    <cellStyle name="20% - Accent1 2 2 2 2 2 2 5 2 2" xfId="1587" xr:uid="{00000000-0005-0000-0000-000078050000}"/>
    <cellStyle name="20% - Accent1 2 2 2 2 2 2 5 2 2 2" xfId="1588" xr:uid="{00000000-0005-0000-0000-000079050000}"/>
    <cellStyle name="20% - Accent1 2 2 2 2 2 2 5 2 3" xfId="1589" xr:uid="{00000000-0005-0000-0000-00007A050000}"/>
    <cellStyle name="20% - Accent1 2 2 2 2 2 2 5 3" xfId="1590" xr:uid="{00000000-0005-0000-0000-00007B050000}"/>
    <cellStyle name="20% - Accent1 2 2 2 2 2 2 5 3 2" xfId="1591" xr:uid="{00000000-0005-0000-0000-00007C050000}"/>
    <cellStyle name="20% - Accent1 2 2 2 2 2 2 5 4" xfId="1592" xr:uid="{00000000-0005-0000-0000-00007D050000}"/>
    <cellStyle name="20% - Accent1 2 2 2 2 2 2 6" xfId="1593" xr:uid="{00000000-0005-0000-0000-00007E050000}"/>
    <cellStyle name="20% - Accent1 2 2 2 2 2 2 6 2" xfId="1594" xr:uid="{00000000-0005-0000-0000-00007F050000}"/>
    <cellStyle name="20% - Accent1 2 2 2 2 2 2 6 2 2" xfId="1595" xr:uid="{00000000-0005-0000-0000-000080050000}"/>
    <cellStyle name="20% - Accent1 2 2 2 2 2 2 6 2 2 2" xfId="1596" xr:uid="{00000000-0005-0000-0000-000081050000}"/>
    <cellStyle name="20% - Accent1 2 2 2 2 2 2 6 2 3" xfId="1597" xr:uid="{00000000-0005-0000-0000-000082050000}"/>
    <cellStyle name="20% - Accent1 2 2 2 2 2 2 6 3" xfId="1598" xr:uid="{00000000-0005-0000-0000-000083050000}"/>
    <cellStyle name="20% - Accent1 2 2 2 2 2 2 6 3 2" xfId="1599" xr:uid="{00000000-0005-0000-0000-000084050000}"/>
    <cellStyle name="20% - Accent1 2 2 2 2 2 2 6 4" xfId="1600" xr:uid="{00000000-0005-0000-0000-000085050000}"/>
    <cellStyle name="20% - Accent1 2 2 2 2 2 2 7" xfId="1601" xr:uid="{00000000-0005-0000-0000-000086050000}"/>
    <cellStyle name="20% - Accent1 2 2 2 2 2 2 7 2" xfId="1602" xr:uid="{00000000-0005-0000-0000-000087050000}"/>
    <cellStyle name="20% - Accent1 2 2 2 2 2 2 7 2 2" xfId="1603" xr:uid="{00000000-0005-0000-0000-000088050000}"/>
    <cellStyle name="20% - Accent1 2 2 2 2 2 2 7 3" xfId="1604" xr:uid="{00000000-0005-0000-0000-000089050000}"/>
    <cellStyle name="20% - Accent1 2 2 2 2 2 2 8" xfId="1605" xr:uid="{00000000-0005-0000-0000-00008A050000}"/>
    <cellStyle name="20% - Accent1 2 2 2 2 2 2 8 2" xfId="1606" xr:uid="{00000000-0005-0000-0000-00008B050000}"/>
    <cellStyle name="20% - Accent1 2 2 2 2 2 2 8 2 2" xfId="1607" xr:uid="{00000000-0005-0000-0000-00008C050000}"/>
    <cellStyle name="20% - Accent1 2 2 2 2 2 2 8 3" xfId="1608" xr:uid="{00000000-0005-0000-0000-00008D050000}"/>
    <cellStyle name="20% - Accent1 2 2 2 2 2 2 9" xfId="1609" xr:uid="{00000000-0005-0000-0000-00008E050000}"/>
    <cellStyle name="20% - Accent1 2 2 2 2 2 2 9 2" xfId="1610" xr:uid="{00000000-0005-0000-0000-00008F050000}"/>
    <cellStyle name="20% - Accent1 2 2 2 2 2 3" xfId="1611" xr:uid="{00000000-0005-0000-0000-000090050000}"/>
    <cellStyle name="20% - Accent1 2 2 2 2 2 3 10" xfId="1612" xr:uid="{00000000-0005-0000-0000-000091050000}"/>
    <cellStyle name="20% - Accent1 2 2 2 2 2 3 10 2" xfId="1613" xr:uid="{00000000-0005-0000-0000-000092050000}"/>
    <cellStyle name="20% - Accent1 2 2 2 2 2 3 11" xfId="1614" xr:uid="{00000000-0005-0000-0000-000093050000}"/>
    <cellStyle name="20% - Accent1 2 2 2 2 2 3 2" xfId="1615" xr:uid="{00000000-0005-0000-0000-000094050000}"/>
    <cellStyle name="20% - Accent1 2 2 2 2 2 3 2 2" xfId="1616" xr:uid="{00000000-0005-0000-0000-000095050000}"/>
    <cellStyle name="20% - Accent1 2 2 2 2 2 3 2 2 2" xfId="1617" xr:uid="{00000000-0005-0000-0000-000096050000}"/>
    <cellStyle name="20% - Accent1 2 2 2 2 2 3 2 2 2 2" xfId="1618" xr:uid="{00000000-0005-0000-0000-000097050000}"/>
    <cellStyle name="20% - Accent1 2 2 2 2 2 3 2 2 2 2 2" xfId="1619" xr:uid="{00000000-0005-0000-0000-000098050000}"/>
    <cellStyle name="20% - Accent1 2 2 2 2 2 3 2 2 2 3" xfId="1620" xr:uid="{00000000-0005-0000-0000-000099050000}"/>
    <cellStyle name="20% - Accent1 2 2 2 2 2 3 2 2 3" xfId="1621" xr:uid="{00000000-0005-0000-0000-00009A050000}"/>
    <cellStyle name="20% - Accent1 2 2 2 2 2 3 2 2 3 2" xfId="1622" xr:uid="{00000000-0005-0000-0000-00009B050000}"/>
    <cellStyle name="20% - Accent1 2 2 2 2 2 3 2 2 4" xfId="1623" xr:uid="{00000000-0005-0000-0000-00009C050000}"/>
    <cellStyle name="20% - Accent1 2 2 2 2 2 3 2 3" xfId="1624" xr:uid="{00000000-0005-0000-0000-00009D050000}"/>
    <cellStyle name="20% - Accent1 2 2 2 2 2 3 2 3 2" xfId="1625" xr:uid="{00000000-0005-0000-0000-00009E050000}"/>
    <cellStyle name="20% - Accent1 2 2 2 2 2 3 2 3 2 2" xfId="1626" xr:uid="{00000000-0005-0000-0000-00009F050000}"/>
    <cellStyle name="20% - Accent1 2 2 2 2 2 3 2 3 2 2 2" xfId="1627" xr:uid="{00000000-0005-0000-0000-0000A0050000}"/>
    <cellStyle name="20% - Accent1 2 2 2 2 2 3 2 3 2 3" xfId="1628" xr:uid="{00000000-0005-0000-0000-0000A1050000}"/>
    <cellStyle name="20% - Accent1 2 2 2 2 2 3 2 3 3" xfId="1629" xr:uid="{00000000-0005-0000-0000-0000A2050000}"/>
    <cellStyle name="20% - Accent1 2 2 2 2 2 3 2 3 3 2" xfId="1630" xr:uid="{00000000-0005-0000-0000-0000A3050000}"/>
    <cellStyle name="20% - Accent1 2 2 2 2 2 3 2 3 4" xfId="1631" xr:uid="{00000000-0005-0000-0000-0000A4050000}"/>
    <cellStyle name="20% - Accent1 2 2 2 2 2 3 2 4" xfId="1632" xr:uid="{00000000-0005-0000-0000-0000A5050000}"/>
    <cellStyle name="20% - Accent1 2 2 2 2 2 3 2 4 2" xfId="1633" xr:uid="{00000000-0005-0000-0000-0000A6050000}"/>
    <cellStyle name="20% - Accent1 2 2 2 2 2 3 2 4 2 2" xfId="1634" xr:uid="{00000000-0005-0000-0000-0000A7050000}"/>
    <cellStyle name="20% - Accent1 2 2 2 2 2 3 2 4 2 2 2" xfId="1635" xr:uid="{00000000-0005-0000-0000-0000A8050000}"/>
    <cellStyle name="20% - Accent1 2 2 2 2 2 3 2 4 2 3" xfId="1636" xr:uid="{00000000-0005-0000-0000-0000A9050000}"/>
    <cellStyle name="20% - Accent1 2 2 2 2 2 3 2 4 3" xfId="1637" xr:uid="{00000000-0005-0000-0000-0000AA050000}"/>
    <cellStyle name="20% - Accent1 2 2 2 2 2 3 2 4 3 2" xfId="1638" xr:uid="{00000000-0005-0000-0000-0000AB050000}"/>
    <cellStyle name="20% - Accent1 2 2 2 2 2 3 2 4 4" xfId="1639" xr:uid="{00000000-0005-0000-0000-0000AC050000}"/>
    <cellStyle name="20% - Accent1 2 2 2 2 2 3 2 5" xfId="1640" xr:uid="{00000000-0005-0000-0000-0000AD050000}"/>
    <cellStyle name="20% - Accent1 2 2 2 2 2 3 2 5 2" xfId="1641" xr:uid="{00000000-0005-0000-0000-0000AE050000}"/>
    <cellStyle name="20% - Accent1 2 2 2 2 2 3 2 5 2 2" xfId="1642" xr:uid="{00000000-0005-0000-0000-0000AF050000}"/>
    <cellStyle name="20% - Accent1 2 2 2 2 2 3 2 5 3" xfId="1643" xr:uid="{00000000-0005-0000-0000-0000B0050000}"/>
    <cellStyle name="20% - Accent1 2 2 2 2 2 3 2 6" xfId="1644" xr:uid="{00000000-0005-0000-0000-0000B1050000}"/>
    <cellStyle name="20% - Accent1 2 2 2 2 2 3 2 6 2" xfId="1645" xr:uid="{00000000-0005-0000-0000-0000B2050000}"/>
    <cellStyle name="20% - Accent1 2 2 2 2 2 3 2 6 2 2" xfId="1646" xr:uid="{00000000-0005-0000-0000-0000B3050000}"/>
    <cellStyle name="20% - Accent1 2 2 2 2 2 3 2 6 3" xfId="1647" xr:uid="{00000000-0005-0000-0000-0000B4050000}"/>
    <cellStyle name="20% - Accent1 2 2 2 2 2 3 2 7" xfId="1648" xr:uid="{00000000-0005-0000-0000-0000B5050000}"/>
    <cellStyle name="20% - Accent1 2 2 2 2 2 3 2 7 2" xfId="1649" xr:uid="{00000000-0005-0000-0000-0000B6050000}"/>
    <cellStyle name="20% - Accent1 2 2 2 2 2 3 2 8" xfId="1650" xr:uid="{00000000-0005-0000-0000-0000B7050000}"/>
    <cellStyle name="20% - Accent1 2 2 2 2 2 3 2 8 2" xfId="1651" xr:uid="{00000000-0005-0000-0000-0000B8050000}"/>
    <cellStyle name="20% - Accent1 2 2 2 2 2 3 2 9" xfId="1652" xr:uid="{00000000-0005-0000-0000-0000B9050000}"/>
    <cellStyle name="20% - Accent1 2 2 2 2 2 3 3" xfId="1653" xr:uid="{00000000-0005-0000-0000-0000BA050000}"/>
    <cellStyle name="20% - Accent1 2 2 2 2 2 3 3 2" xfId="1654" xr:uid="{00000000-0005-0000-0000-0000BB050000}"/>
    <cellStyle name="20% - Accent1 2 2 2 2 2 3 3 2 2" xfId="1655" xr:uid="{00000000-0005-0000-0000-0000BC050000}"/>
    <cellStyle name="20% - Accent1 2 2 2 2 2 3 3 2 2 2" xfId="1656" xr:uid="{00000000-0005-0000-0000-0000BD050000}"/>
    <cellStyle name="20% - Accent1 2 2 2 2 2 3 3 2 2 2 2" xfId="1657" xr:uid="{00000000-0005-0000-0000-0000BE050000}"/>
    <cellStyle name="20% - Accent1 2 2 2 2 2 3 3 2 2 3" xfId="1658" xr:uid="{00000000-0005-0000-0000-0000BF050000}"/>
    <cellStyle name="20% - Accent1 2 2 2 2 2 3 3 2 3" xfId="1659" xr:uid="{00000000-0005-0000-0000-0000C0050000}"/>
    <cellStyle name="20% - Accent1 2 2 2 2 2 3 3 2 3 2" xfId="1660" xr:uid="{00000000-0005-0000-0000-0000C1050000}"/>
    <cellStyle name="20% - Accent1 2 2 2 2 2 3 3 2 4" xfId="1661" xr:uid="{00000000-0005-0000-0000-0000C2050000}"/>
    <cellStyle name="20% - Accent1 2 2 2 2 2 3 3 3" xfId="1662" xr:uid="{00000000-0005-0000-0000-0000C3050000}"/>
    <cellStyle name="20% - Accent1 2 2 2 2 2 3 3 3 2" xfId="1663" xr:uid="{00000000-0005-0000-0000-0000C4050000}"/>
    <cellStyle name="20% - Accent1 2 2 2 2 2 3 3 3 2 2" xfId="1664" xr:uid="{00000000-0005-0000-0000-0000C5050000}"/>
    <cellStyle name="20% - Accent1 2 2 2 2 2 3 3 3 2 2 2" xfId="1665" xr:uid="{00000000-0005-0000-0000-0000C6050000}"/>
    <cellStyle name="20% - Accent1 2 2 2 2 2 3 3 3 2 3" xfId="1666" xr:uid="{00000000-0005-0000-0000-0000C7050000}"/>
    <cellStyle name="20% - Accent1 2 2 2 2 2 3 3 3 3" xfId="1667" xr:uid="{00000000-0005-0000-0000-0000C8050000}"/>
    <cellStyle name="20% - Accent1 2 2 2 2 2 3 3 3 3 2" xfId="1668" xr:uid="{00000000-0005-0000-0000-0000C9050000}"/>
    <cellStyle name="20% - Accent1 2 2 2 2 2 3 3 3 4" xfId="1669" xr:uid="{00000000-0005-0000-0000-0000CA050000}"/>
    <cellStyle name="20% - Accent1 2 2 2 2 2 3 3 4" xfId="1670" xr:uid="{00000000-0005-0000-0000-0000CB050000}"/>
    <cellStyle name="20% - Accent1 2 2 2 2 2 3 3 4 2" xfId="1671" xr:uid="{00000000-0005-0000-0000-0000CC050000}"/>
    <cellStyle name="20% - Accent1 2 2 2 2 2 3 3 4 2 2" xfId="1672" xr:uid="{00000000-0005-0000-0000-0000CD050000}"/>
    <cellStyle name="20% - Accent1 2 2 2 2 2 3 3 4 2 2 2" xfId="1673" xr:uid="{00000000-0005-0000-0000-0000CE050000}"/>
    <cellStyle name="20% - Accent1 2 2 2 2 2 3 3 4 2 3" xfId="1674" xr:uid="{00000000-0005-0000-0000-0000CF050000}"/>
    <cellStyle name="20% - Accent1 2 2 2 2 2 3 3 4 3" xfId="1675" xr:uid="{00000000-0005-0000-0000-0000D0050000}"/>
    <cellStyle name="20% - Accent1 2 2 2 2 2 3 3 4 3 2" xfId="1676" xr:uid="{00000000-0005-0000-0000-0000D1050000}"/>
    <cellStyle name="20% - Accent1 2 2 2 2 2 3 3 4 4" xfId="1677" xr:uid="{00000000-0005-0000-0000-0000D2050000}"/>
    <cellStyle name="20% - Accent1 2 2 2 2 2 3 3 5" xfId="1678" xr:uid="{00000000-0005-0000-0000-0000D3050000}"/>
    <cellStyle name="20% - Accent1 2 2 2 2 2 3 3 5 2" xfId="1679" xr:uid="{00000000-0005-0000-0000-0000D4050000}"/>
    <cellStyle name="20% - Accent1 2 2 2 2 2 3 3 5 2 2" xfId="1680" xr:uid="{00000000-0005-0000-0000-0000D5050000}"/>
    <cellStyle name="20% - Accent1 2 2 2 2 2 3 3 5 3" xfId="1681" xr:uid="{00000000-0005-0000-0000-0000D6050000}"/>
    <cellStyle name="20% - Accent1 2 2 2 2 2 3 3 6" xfId="1682" xr:uid="{00000000-0005-0000-0000-0000D7050000}"/>
    <cellStyle name="20% - Accent1 2 2 2 2 2 3 3 6 2" xfId="1683" xr:uid="{00000000-0005-0000-0000-0000D8050000}"/>
    <cellStyle name="20% - Accent1 2 2 2 2 2 3 3 6 2 2" xfId="1684" xr:uid="{00000000-0005-0000-0000-0000D9050000}"/>
    <cellStyle name="20% - Accent1 2 2 2 2 2 3 3 6 3" xfId="1685" xr:uid="{00000000-0005-0000-0000-0000DA050000}"/>
    <cellStyle name="20% - Accent1 2 2 2 2 2 3 3 7" xfId="1686" xr:uid="{00000000-0005-0000-0000-0000DB050000}"/>
    <cellStyle name="20% - Accent1 2 2 2 2 2 3 3 7 2" xfId="1687" xr:uid="{00000000-0005-0000-0000-0000DC050000}"/>
    <cellStyle name="20% - Accent1 2 2 2 2 2 3 3 8" xfId="1688" xr:uid="{00000000-0005-0000-0000-0000DD050000}"/>
    <cellStyle name="20% - Accent1 2 2 2 2 2 3 3 8 2" xfId="1689" xr:uid="{00000000-0005-0000-0000-0000DE050000}"/>
    <cellStyle name="20% - Accent1 2 2 2 2 2 3 3 9" xfId="1690" xr:uid="{00000000-0005-0000-0000-0000DF050000}"/>
    <cellStyle name="20% - Accent1 2 2 2 2 2 3 4" xfId="1691" xr:uid="{00000000-0005-0000-0000-0000E0050000}"/>
    <cellStyle name="20% - Accent1 2 2 2 2 2 3 4 2" xfId="1692" xr:uid="{00000000-0005-0000-0000-0000E1050000}"/>
    <cellStyle name="20% - Accent1 2 2 2 2 2 3 4 2 2" xfId="1693" xr:uid="{00000000-0005-0000-0000-0000E2050000}"/>
    <cellStyle name="20% - Accent1 2 2 2 2 2 3 4 2 2 2" xfId="1694" xr:uid="{00000000-0005-0000-0000-0000E3050000}"/>
    <cellStyle name="20% - Accent1 2 2 2 2 2 3 4 2 3" xfId="1695" xr:uid="{00000000-0005-0000-0000-0000E4050000}"/>
    <cellStyle name="20% - Accent1 2 2 2 2 2 3 4 3" xfId="1696" xr:uid="{00000000-0005-0000-0000-0000E5050000}"/>
    <cellStyle name="20% - Accent1 2 2 2 2 2 3 4 3 2" xfId="1697" xr:uid="{00000000-0005-0000-0000-0000E6050000}"/>
    <cellStyle name="20% - Accent1 2 2 2 2 2 3 4 4" xfId="1698" xr:uid="{00000000-0005-0000-0000-0000E7050000}"/>
    <cellStyle name="20% - Accent1 2 2 2 2 2 3 5" xfId="1699" xr:uid="{00000000-0005-0000-0000-0000E8050000}"/>
    <cellStyle name="20% - Accent1 2 2 2 2 2 3 5 2" xfId="1700" xr:uid="{00000000-0005-0000-0000-0000E9050000}"/>
    <cellStyle name="20% - Accent1 2 2 2 2 2 3 5 2 2" xfId="1701" xr:uid="{00000000-0005-0000-0000-0000EA050000}"/>
    <cellStyle name="20% - Accent1 2 2 2 2 2 3 5 2 2 2" xfId="1702" xr:uid="{00000000-0005-0000-0000-0000EB050000}"/>
    <cellStyle name="20% - Accent1 2 2 2 2 2 3 5 2 3" xfId="1703" xr:uid="{00000000-0005-0000-0000-0000EC050000}"/>
    <cellStyle name="20% - Accent1 2 2 2 2 2 3 5 3" xfId="1704" xr:uid="{00000000-0005-0000-0000-0000ED050000}"/>
    <cellStyle name="20% - Accent1 2 2 2 2 2 3 5 3 2" xfId="1705" xr:uid="{00000000-0005-0000-0000-0000EE050000}"/>
    <cellStyle name="20% - Accent1 2 2 2 2 2 3 5 4" xfId="1706" xr:uid="{00000000-0005-0000-0000-0000EF050000}"/>
    <cellStyle name="20% - Accent1 2 2 2 2 2 3 6" xfId="1707" xr:uid="{00000000-0005-0000-0000-0000F0050000}"/>
    <cellStyle name="20% - Accent1 2 2 2 2 2 3 6 2" xfId="1708" xr:uid="{00000000-0005-0000-0000-0000F1050000}"/>
    <cellStyle name="20% - Accent1 2 2 2 2 2 3 6 2 2" xfId="1709" xr:uid="{00000000-0005-0000-0000-0000F2050000}"/>
    <cellStyle name="20% - Accent1 2 2 2 2 2 3 6 2 2 2" xfId="1710" xr:uid="{00000000-0005-0000-0000-0000F3050000}"/>
    <cellStyle name="20% - Accent1 2 2 2 2 2 3 6 2 3" xfId="1711" xr:uid="{00000000-0005-0000-0000-0000F4050000}"/>
    <cellStyle name="20% - Accent1 2 2 2 2 2 3 6 3" xfId="1712" xr:uid="{00000000-0005-0000-0000-0000F5050000}"/>
    <cellStyle name="20% - Accent1 2 2 2 2 2 3 6 3 2" xfId="1713" xr:uid="{00000000-0005-0000-0000-0000F6050000}"/>
    <cellStyle name="20% - Accent1 2 2 2 2 2 3 6 4" xfId="1714" xr:uid="{00000000-0005-0000-0000-0000F7050000}"/>
    <cellStyle name="20% - Accent1 2 2 2 2 2 3 7" xfId="1715" xr:uid="{00000000-0005-0000-0000-0000F8050000}"/>
    <cellStyle name="20% - Accent1 2 2 2 2 2 3 7 2" xfId="1716" xr:uid="{00000000-0005-0000-0000-0000F9050000}"/>
    <cellStyle name="20% - Accent1 2 2 2 2 2 3 7 2 2" xfId="1717" xr:uid="{00000000-0005-0000-0000-0000FA050000}"/>
    <cellStyle name="20% - Accent1 2 2 2 2 2 3 7 3" xfId="1718" xr:uid="{00000000-0005-0000-0000-0000FB050000}"/>
    <cellStyle name="20% - Accent1 2 2 2 2 2 3 8" xfId="1719" xr:uid="{00000000-0005-0000-0000-0000FC050000}"/>
    <cellStyle name="20% - Accent1 2 2 2 2 2 3 8 2" xfId="1720" xr:uid="{00000000-0005-0000-0000-0000FD050000}"/>
    <cellStyle name="20% - Accent1 2 2 2 2 2 3 8 2 2" xfId="1721" xr:uid="{00000000-0005-0000-0000-0000FE050000}"/>
    <cellStyle name="20% - Accent1 2 2 2 2 2 3 8 3" xfId="1722" xr:uid="{00000000-0005-0000-0000-0000FF050000}"/>
    <cellStyle name="20% - Accent1 2 2 2 2 2 3 9" xfId="1723" xr:uid="{00000000-0005-0000-0000-000000060000}"/>
    <cellStyle name="20% - Accent1 2 2 2 2 2 3 9 2" xfId="1724" xr:uid="{00000000-0005-0000-0000-000001060000}"/>
    <cellStyle name="20% - Accent1 2 2 2 2 2 4" xfId="1725" xr:uid="{00000000-0005-0000-0000-000002060000}"/>
    <cellStyle name="20% - Accent1 2 2 2 2 2 4 10" xfId="1726" xr:uid="{00000000-0005-0000-0000-000003060000}"/>
    <cellStyle name="20% - Accent1 2 2 2 2 2 4 10 2" xfId="1727" xr:uid="{00000000-0005-0000-0000-000004060000}"/>
    <cellStyle name="20% - Accent1 2 2 2 2 2 4 11" xfId="1728" xr:uid="{00000000-0005-0000-0000-000005060000}"/>
    <cellStyle name="20% - Accent1 2 2 2 2 2 4 2" xfId="1729" xr:uid="{00000000-0005-0000-0000-000006060000}"/>
    <cellStyle name="20% - Accent1 2 2 2 2 2 4 2 2" xfId="1730" xr:uid="{00000000-0005-0000-0000-000007060000}"/>
    <cellStyle name="20% - Accent1 2 2 2 2 2 4 2 2 2" xfId="1731" xr:uid="{00000000-0005-0000-0000-000008060000}"/>
    <cellStyle name="20% - Accent1 2 2 2 2 2 4 2 2 2 2" xfId="1732" xr:uid="{00000000-0005-0000-0000-000009060000}"/>
    <cellStyle name="20% - Accent1 2 2 2 2 2 4 2 2 2 2 2" xfId="1733" xr:uid="{00000000-0005-0000-0000-00000A060000}"/>
    <cellStyle name="20% - Accent1 2 2 2 2 2 4 2 2 2 3" xfId="1734" xr:uid="{00000000-0005-0000-0000-00000B060000}"/>
    <cellStyle name="20% - Accent1 2 2 2 2 2 4 2 2 3" xfId="1735" xr:uid="{00000000-0005-0000-0000-00000C060000}"/>
    <cellStyle name="20% - Accent1 2 2 2 2 2 4 2 2 3 2" xfId="1736" xr:uid="{00000000-0005-0000-0000-00000D060000}"/>
    <cellStyle name="20% - Accent1 2 2 2 2 2 4 2 2 4" xfId="1737" xr:uid="{00000000-0005-0000-0000-00000E060000}"/>
    <cellStyle name="20% - Accent1 2 2 2 2 2 4 2 3" xfId="1738" xr:uid="{00000000-0005-0000-0000-00000F060000}"/>
    <cellStyle name="20% - Accent1 2 2 2 2 2 4 2 3 2" xfId="1739" xr:uid="{00000000-0005-0000-0000-000010060000}"/>
    <cellStyle name="20% - Accent1 2 2 2 2 2 4 2 3 2 2" xfId="1740" xr:uid="{00000000-0005-0000-0000-000011060000}"/>
    <cellStyle name="20% - Accent1 2 2 2 2 2 4 2 3 2 2 2" xfId="1741" xr:uid="{00000000-0005-0000-0000-000012060000}"/>
    <cellStyle name="20% - Accent1 2 2 2 2 2 4 2 3 2 3" xfId="1742" xr:uid="{00000000-0005-0000-0000-000013060000}"/>
    <cellStyle name="20% - Accent1 2 2 2 2 2 4 2 3 3" xfId="1743" xr:uid="{00000000-0005-0000-0000-000014060000}"/>
    <cellStyle name="20% - Accent1 2 2 2 2 2 4 2 3 3 2" xfId="1744" xr:uid="{00000000-0005-0000-0000-000015060000}"/>
    <cellStyle name="20% - Accent1 2 2 2 2 2 4 2 3 4" xfId="1745" xr:uid="{00000000-0005-0000-0000-000016060000}"/>
    <cellStyle name="20% - Accent1 2 2 2 2 2 4 2 4" xfId="1746" xr:uid="{00000000-0005-0000-0000-000017060000}"/>
    <cellStyle name="20% - Accent1 2 2 2 2 2 4 2 4 2" xfId="1747" xr:uid="{00000000-0005-0000-0000-000018060000}"/>
    <cellStyle name="20% - Accent1 2 2 2 2 2 4 2 4 2 2" xfId="1748" xr:uid="{00000000-0005-0000-0000-000019060000}"/>
    <cellStyle name="20% - Accent1 2 2 2 2 2 4 2 4 2 2 2" xfId="1749" xr:uid="{00000000-0005-0000-0000-00001A060000}"/>
    <cellStyle name="20% - Accent1 2 2 2 2 2 4 2 4 2 3" xfId="1750" xr:uid="{00000000-0005-0000-0000-00001B060000}"/>
    <cellStyle name="20% - Accent1 2 2 2 2 2 4 2 4 3" xfId="1751" xr:uid="{00000000-0005-0000-0000-00001C060000}"/>
    <cellStyle name="20% - Accent1 2 2 2 2 2 4 2 4 3 2" xfId="1752" xr:uid="{00000000-0005-0000-0000-00001D060000}"/>
    <cellStyle name="20% - Accent1 2 2 2 2 2 4 2 4 4" xfId="1753" xr:uid="{00000000-0005-0000-0000-00001E060000}"/>
    <cellStyle name="20% - Accent1 2 2 2 2 2 4 2 5" xfId="1754" xr:uid="{00000000-0005-0000-0000-00001F060000}"/>
    <cellStyle name="20% - Accent1 2 2 2 2 2 4 2 5 2" xfId="1755" xr:uid="{00000000-0005-0000-0000-000020060000}"/>
    <cellStyle name="20% - Accent1 2 2 2 2 2 4 2 5 2 2" xfId="1756" xr:uid="{00000000-0005-0000-0000-000021060000}"/>
    <cellStyle name="20% - Accent1 2 2 2 2 2 4 2 5 3" xfId="1757" xr:uid="{00000000-0005-0000-0000-000022060000}"/>
    <cellStyle name="20% - Accent1 2 2 2 2 2 4 2 6" xfId="1758" xr:uid="{00000000-0005-0000-0000-000023060000}"/>
    <cellStyle name="20% - Accent1 2 2 2 2 2 4 2 6 2" xfId="1759" xr:uid="{00000000-0005-0000-0000-000024060000}"/>
    <cellStyle name="20% - Accent1 2 2 2 2 2 4 2 6 2 2" xfId="1760" xr:uid="{00000000-0005-0000-0000-000025060000}"/>
    <cellStyle name="20% - Accent1 2 2 2 2 2 4 2 6 3" xfId="1761" xr:uid="{00000000-0005-0000-0000-000026060000}"/>
    <cellStyle name="20% - Accent1 2 2 2 2 2 4 2 7" xfId="1762" xr:uid="{00000000-0005-0000-0000-000027060000}"/>
    <cellStyle name="20% - Accent1 2 2 2 2 2 4 2 7 2" xfId="1763" xr:uid="{00000000-0005-0000-0000-000028060000}"/>
    <cellStyle name="20% - Accent1 2 2 2 2 2 4 2 8" xfId="1764" xr:uid="{00000000-0005-0000-0000-000029060000}"/>
    <cellStyle name="20% - Accent1 2 2 2 2 2 4 2 8 2" xfId="1765" xr:uid="{00000000-0005-0000-0000-00002A060000}"/>
    <cellStyle name="20% - Accent1 2 2 2 2 2 4 2 9" xfId="1766" xr:uid="{00000000-0005-0000-0000-00002B060000}"/>
    <cellStyle name="20% - Accent1 2 2 2 2 2 4 3" xfId="1767" xr:uid="{00000000-0005-0000-0000-00002C060000}"/>
    <cellStyle name="20% - Accent1 2 2 2 2 2 4 3 2" xfId="1768" xr:uid="{00000000-0005-0000-0000-00002D060000}"/>
    <cellStyle name="20% - Accent1 2 2 2 2 2 4 3 2 2" xfId="1769" xr:uid="{00000000-0005-0000-0000-00002E060000}"/>
    <cellStyle name="20% - Accent1 2 2 2 2 2 4 3 2 2 2" xfId="1770" xr:uid="{00000000-0005-0000-0000-00002F060000}"/>
    <cellStyle name="20% - Accent1 2 2 2 2 2 4 3 2 2 2 2" xfId="1771" xr:uid="{00000000-0005-0000-0000-000030060000}"/>
    <cellStyle name="20% - Accent1 2 2 2 2 2 4 3 2 2 3" xfId="1772" xr:uid="{00000000-0005-0000-0000-000031060000}"/>
    <cellStyle name="20% - Accent1 2 2 2 2 2 4 3 2 3" xfId="1773" xr:uid="{00000000-0005-0000-0000-000032060000}"/>
    <cellStyle name="20% - Accent1 2 2 2 2 2 4 3 2 3 2" xfId="1774" xr:uid="{00000000-0005-0000-0000-000033060000}"/>
    <cellStyle name="20% - Accent1 2 2 2 2 2 4 3 2 4" xfId="1775" xr:uid="{00000000-0005-0000-0000-000034060000}"/>
    <cellStyle name="20% - Accent1 2 2 2 2 2 4 3 3" xfId="1776" xr:uid="{00000000-0005-0000-0000-000035060000}"/>
    <cellStyle name="20% - Accent1 2 2 2 2 2 4 3 3 2" xfId="1777" xr:uid="{00000000-0005-0000-0000-000036060000}"/>
    <cellStyle name="20% - Accent1 2 2 2 2 2 4 3 3 2 2" xfId="1778" xr:uid="{00000000-0005-0000-0000-000037060000}"/>
    <cellStyle name="20% - Accent1 2 2 2 2 2 4 3 3 2 2 2" xfId="1779" xr:uid="{00000000-0005-0000-0000-000038060000}"/>
    <cellStyle name="20% - Accent1 2 2 2 2 2 4 3 3 2 3" xfId="1780" xr:uid="{00000000-0005-0000-0000-000039060000}"/>
    <cellStyle name="20% - Accent1 2 2 2 2 2 4 3 3 3" xfId="1781" xr:uid="{00000000-0005-0000-0000-00003A060000}"/>
    <cellStyle name="20% - Accent1 2 2 2 2 2 4 3 3 3 2" xfId="1782" xr:uid="{00000000-0005-0000-0000-00003B060000}"/>
    <cellStyle name="20% - Accent1 2 2 2 2 2 4 3 3 4" xfId="1783" xr:uid="{00000000-0005-0000-0000-00003C060000}"/>
    <cellStyle name="20% - Accent1 2 2 2 2 2 4 3 4" xfId="1784" xr:uid="{00000000-0005-0000-0000-00003D060000}"/>
    <cellStyle name="20% - Accent1 2 2 2 2 2 4 3 4 2" xfId="1785" xr:uid="{00000000-0005-0000-0000-00003E060000}"/>
    <cellStyle name="20% - Accent1 2 2 2 2 2 4 3 4 2 2" xfId="1786" xr:uid="{00000000-0005-0000-0000-00003F060000}"/>
    <cellStyle name="20% - Accent1 2 2 2 2 2 4 3 4 2 2 2" xfId="1787" xr:uid="{00000000-0005-0000-0000-000040060000}"/>
    <cellStyle name="20% - Accent1 2 2 2 2 2 4 3 4 2 3" xfId="1788" xr:uid="{00000000-0005-0000-0000-000041060000}"/>
    <cellStyle name="20% - Accent1 2 2 2 2 2 4 3 4 3" xfId="1789" xr:uid="{00000000-0005-0000-0000-000042060000}"/>
    <cellStyle name="20% - Accent1 2 2 2 2 2 4 3 4 3 2" xfId="1790" xr:uid="{00000000-0005-0000-0000-000043060000}"/>
    <cellStyle name="20% - Accent1 2 2 2 2 2 4 3 4 4" xfId="1791" xr:uid="{00000000-0005-0000-0000-000044060000}"/>
    <cellStyle name="20% - Accent1 2 2 2 2 2 4 3 5" xfId="1792" xr:uid="{00000000-0005-0000-0000-000045060000}"/>
    <cellStyle name="20% - Accent1 2 2 2 2 2 4 3 5 2" xfId="1793" xr:uid="{00000000-0005-0000-0000-000046060000}"/>
    <cellStyle name="20% - Accent1 2 2 2 2 2 4 3 5 2 2" xfId="1794" xr:uid="{00000000-0005-0000-0000-000047060000}"/>
    <cellStyle name="20% - Accent1 2 2 2 2 2 4 3 5 3" xfId="1795" xr:uid="{00000000-0005-0000-0000-000048060000}"/>
    <cellStyle name="20% - Accent1 2 2 2 2 2 4 3 6" xfId="1796" xr:uid="{00000000-0005-0000-0000-000049060000}"/>
    <cellStyle name="20% - Accent1 2 2 2 2 2 4 3 6 2" xfId="1797" xr:uid="{00000000-0005-0000-0000-00004A060000}"/>
    <cellStyle name="20% - Accent1 2 2 2 2 2 4 3 6 2 2" xfId="1798" xr:uid="{00000000-0005-0000-0000-00004B060000}"/>
    <cellStyle name="20% - Accent1 2 2 2 2 2 4 3 6 3" xfId="1799" xr:uid="{00000000-0005-0000-0000-00004C060000}"/>
    <cellStyle name="20% - Accent1 2 2 2 2 2 4 3 7" xfId="1800" xr:uid="{00000000-0005-0000-0000-00004D060000}"/>
    <cellStyle name="20% - Accent1 2 2 2 2 2 4 3 7 2" xfId="1801" xr:uid="{00000000-0005-0000-0000-00004E060000}"/>
    <cellStyle name="20% - Accent1 2 2 2 2 2 4 3 8" xfId="1802" xr:uid="{00000000-0005-0000-0000-00004F060000}"/>
    <cellStyle name="20% - Accent1 2 2 2 2 2 4 3 8 2" xfId="1803" xr:uid="{00000000-0005-0000-0000-000050060000}"/>
    <cellStyle name="20% - Accent1 2 2 2 2 2 4 3 9" xfId="1804" xr:uid="{00000000-0005-0000-0000-000051060000}"/>
    <cellStyle name="20% - Accent1 2 2 2 2 2 4 4" xfId="1805" xr:uid="{00000000-0005-0000-0000-000052060000}"/>
    <cellStyle name="20% - Accent1 2 2 2 2 2 4 4 2" xfId="1806" xr:uid="{00000000-0005-0000-0000-000053060000}"/>
    <cellStyle name="20% - Accent1 2 2 2 2 2 4 4 2 2" xfId="1807" xr:uid="{00000000-0005-0000-0000-000054060000}"/>
    <cellStyle name="20% - Accent1 2 2 2 2 2 4 4 2 2 2" xfId="1808" xr:uid="{00000000-0005-0000-0000-000055060000}"/>
    <cellStyle name="20% - Accent1 2 2 2 2 2 4 4 2 3" xfId="1809" xr:uid="{00000000-0005-0000-0000-000056060000}"/>
    <cellStyle name="20% - Accent1 2 2 2 2 2 4 4 3" xfId="1810" xr:uid="{00000000-0005-0000-0000-000057060000}"/>
    <cellStyle name="20% - Accent1 2 2 2 2 2 4 4 3 2" xfId="1811" xr:uid="{00000000-0005-0000-0000-000058060000}"/>
    <cellStyle name="20% - Accent1 2 2 2 2 2 4 4 4" xfId="1812" xr:uid="{00000000-0005-0000-0000-000059060000}"/>
    <cellStyle name="20% - Accent1 2 2 2 2 2 4 5" xfId="1813" xr:uid="{00000000-0005-0000-0000-00005A060000}"/>
    <cellStyle name="20% - Accent1 2 2 2 2 2 4 5 2" xfId="1814" xr:uid="{00000000-0005-0000-0000-00005B060000}"/>
    <cellStyle name="20% - Accent1 2 2 2 2 2 4 5 2 2" xfId="1815" xr:uid="{00000000-0005-0000-0000-00005C060000}"/>
    <cellStyle name="20% - Accent1 2 2 2 2 2 4 5 2 2 2" xfId="1816" xr:uid="{00000000-0005-0000-0000-00005D060000}"/>
    <cellStyle name="20% - Accent1 2 2 2 2 2 4 5 2 3" xfId="1817" xr:uid="{00000000-0005-0000-0000-00005E060000}"/>
    <cellStyle name="20% - Accent1 2 2 2 2 2 4 5 3" xfId="1818" xr:uid="{00000000-0005-0000-0000-00005F060000}"/>
    <cellStyle name="20% - Accent1 2 2 2 2 2 4 5 3 2" xfId="1819" xr:uid="{00000000-0005-0000-0000-000060060000}"/>
    <cellStyle name="20% - Accent1 2 2 2 2 2 4 5 4" xfId="1820" xr:uid="{00000000-0005-0000-0000-000061060000}"/>
    <cellStyle name="20% - Accent1 2 2 2 2 2 4 6" xfId="1821" xr:uid="{00000000-0005-0000-0000-000062060000}"/>
    <cellStyle name="20% - Accent1 2 2 2 2 2 4 6 2" xfId="1822" xr:uid="{00000000-0005-0000-0000-000063060000}"/>
    <cellStyle name="20% - Accent1 2 2 2 2 2 4 6 2 2" xfId="1823" xr:uid="{00000000-0005-0000-0000-000064060000}"/>
    <cellStyle name="20% - Accent1 2 2 2 2 2 4 6 2 2 2" xfId="1824" xr:uid="{00000000-0005-0000-0000-000065060000}"/>
    <cellStyle name="20% - Accent1 2 2 2 2 2 4 6 2 3" xfId="1825" xr:uid="{00000000-0005-0000-0000-000066060000}"/>
    <cellStyle name="20% - Accent1 2 2 2 2 2 4 6 3" xfId="1826" xr:uid="{00000000-0005-0000-0000-000067060000}"/>
    <cellStyle name="20% - Accent1 2 2 2 2 2 4 6 3 2" xfId="1827" xr:uid="{00000000-0005-0000-0000-000068060000}"/>
    <cellStyle name="20% - Accent1 2 2 2 2 2 4 6 4" xfId="1828" xr:uid="{00000000-0005-0000-0000-000069060000}"/>
    <cellStyle name="20% - Accent1 2 2 2 2 2 4 7" xfId="1829" xr:uid="{00000000-0005-0000-0000-00006A060000}"/>
    <cellStyle name="20% - Accent1 2 2 2 2 2 4 7 2" xfId="1830" xr:uid="{00000000-0005-0000-0000-00006B060000}"/>
    <cellStyle name="20% - Accent1 2 2 2 2 2 4 7 2 2" xfId="1831" xr:uid="{00000000-0005-0000-0000-00006C060000}"/>
    <cellStyle name="20% - Accent1 2 2 2 2 2 4 7 3" xfId="1832" xr:uid="{00000000-0005-0000-0000-00006D060000}"/>
    <cellStyle name="20% - Accent1 2 2 2 2 2 4 8" xfId="1833" xr:uid="{00000000-0005-0000-0000-00006E060000}"/>
    <cellStyle name="20% - Accent1 2 2 2 2 2 4 8 2" xfId="1834" xr:uid="{00000000-0005-0000-0000-00006F060000}"/>
    <cellStyle name="20% - Accent1 2 2 2 2 2 4 8 2 2" xfId="1835" xr:uid="{00000000-0005-0000-0000-000070060000}"/>
    <cellStyle name="20% - Accent1 2 2 2 2 2 4 8 3" xfId="1836" xr:uid="{00000000-0005-0000-0000-000071060000}"/>
    <cellStyle name="20% - Accent1 2 2 2 2 2 4 9" xfId="1837" xr:uid="{00000000-0005-0000-0000-000072060000}"/>
    <cellStyle name="20% - Accent1 2 2 2 2 2 4 9 2" xfId="1838" xr:uid="{00000000-0005-0000-0000-000073060000}"/>
    <cellStyle name="20% - Accent1 2 2 2 2 2 5" xfId="1839" xr:uid="{00000000-0005-0000-0000-000074060000}"/>
    <cellStyle name="20% - Accent1 2 2 2 2 2 5 2" xfId="1840" xr:uid="{00000000-0005-0000-0000-000075060000}"/>
    <cellStyle name="20% - Accent1 2 2 2 2 2 5 2 2" xfId="1841" xr:uid="{00000000-0005-0000-0000-000076060000}"/>
    <cellStyle name="20% - Accent1 2 2 2 2 2 5 2 2 2" xfId="1842" xr:uid="{00000000-0005-0000-0000-000077060000}"/>
    <cellStyle name="20% - Accent1 2 2 2 2 2 5 2 2 2 2" xfId="1843" xr:uid="{00000000-0005-0000-0000-000078060000}"/>
    <cellStyle name="20% - Accent1 2 2 2 2 2 5 2 2 3" xfId="1844" xr:uid="{00000000-0005-0000-0000-000079060000}"/>
    <cellStyle name="20% - Accent1 2 2 2 2 2 5 2 3" xfId="1845" xr:uid="{00000000-0005-0000-0000-00007A060000}"/>
    <cellStyle name="20% - Accent1 2 2 2 2 2 5 2 3 2" xfId="1846" xr:uid="{00000000-0005-0000-0000-00007B060000}"/>
    <cellStyle name="20% - Accent1 2 2 2 2 2 5 2 4" xfId="1847" xr:uid="{00000000-0005-0000-0000-00007C060000}"/>
    <cellStyle name="20% - Accent1 2 2 2 2 2 5 3" xfId="1848" xr:uid="{00000000-0005-0000-0000-00007D060000}"/>
    <cellStyle name="20% - Accent1 2 2 2 2 2 5 3 2" xfId="1849" xr:uid="{00000000-0005-0000-0000-00007E060000}"/>
    <cellStyle name="20% - Accent1 2 2 2 2 2 5 3 2 2" xfId="1850" xr:uid="{00000000-0005-0000-0000-00007F060000}"/>
    <cellStyle name="20% - Accent1 2 2 2 2 2 5 3 2 2 2" xfId="1851" xr:uid="{00000000-0005-0000-0000-000080060000}"/>
    <cellStyle name="20% - Accent1 2 2 2 2 2 5 3 2 3" xfId="1852" xr:uid="{00000000-0005-0000-0000-000081060000}"/>
    <cellStyle name="20% - Accent1 2 2 2 2 2 5 3 3" xfId="1853" xr:uid="{00000000-0005-0000-0000-000082060000}"/>
    <cellStyle name="20% - Accent1 2 2 2 2 2 5 3 3 2" xfId="1854" xr:uid="{00000000-0005-0000-0000-000083060000}"/>
    <cellStyle name="20% - Accent1 2 2 2 2 2 5 3 4" xfId="1855" xr:uid="{00000000-0005-0000-0000-000084060000}"/>
    <cellStyle name="20% - Accent1 2 2 2 2 2 5 4" xfId="1856" xr:uid="{00000000-0005-0000-0000-000085060000}"/>
    <cellStyle name="20% - Accent1 2 2 2 2 2 5 4 2" xfId="1857" xr:uid="{00000000-0005-0000-0000-000086060000}"/>
    <cellStyle name="20% - Accent1 2 2 2 2 2 5 4 2 2" xfId="1858" xr:uid="{00000000-0005-0000-0000-000087060000}"/>
    <cellStyle name="20% - Accent1 2 2 2 2 2 5 4 2 2 2" xfId="1859" xr:uid="{00000000-0005-0000-0000-000088060000}"/>
    <cellStyle name="20% - Accent1 2 2 2 2 2 5 4 2 3" xfId="1860" xr:uid="{00000000-0005-0000-0000-000089060000}"/>
    <cellStyle name="20% - Accent1 2 2 2 2 2 5 4 3" xfId="1861" xr:uid="{00000000-0005-0000-0000-00008A060000}"/>
    <cellStyle name="20% - Accent1 2 2 2 2 2 5 4 3 2" xfId="1862" xr:uid="{00000000-0005-0000-0000-00008B060000}"/>
    <cellStyle name="20% - Accent1 2 2 2 2 2 5 4 4" xfId="1863" xr:uid="{00000000-0005-0000-0000-00008C060000}"/>
    <cellStyle name="20% - Accent1 2 2 2 2 2 5 5" xfId="1864" xr:uid="{00000000-0005-0000-0000-00008D060000}"/>
    <cellStyle name="20% - Accent1 2 2 2 2 2 5 5 2" xfId="1865" xr:uid="{00000000-0005-0000-0000-00008E060000}"/>
    <cellStyle name="20% - Accent1 2 2 2 2 2 5 5 2 2" xfId="1866" xr:uid="{00000000-0005-0000-0000-00008F060000}"/>
    <cellStyle name="20% - Accent1 2 2 2 2 2 5 5 3" xfId="1867" xr:uid="{00000000-0005-0000-0000-000090060000}"/>
    <cellStyle name="20% - Accent1 2 2 2 2 2 5 6" xfId="1868" xr:uid="{00000000-0005-0000-0000-000091060000}"/>
    <cellStyle name="20% - Accent1 2 2 2 2 2 5 6 2" xfId="1869" xr:uid="{00000000-0005-0000-0000-000092060000}"/>
    <cellStyle name="20% - Accent1 2 2 2 2 2 5 6 2 2" xfId="1870" xr:uid="{00000000-0005-0000-0000-000093060000}"/>
    <cellStyle name="20% - Accent1 2 2 2 2 2 5 6 3" xfId="1871" xr:uid="{00000000-0005-0000-0000-000094060000}"/>
    <cellStyle name="20% - Accent1 2 2 2 2 2 5 7" xfId="1872" xr:uid="{00000000-0005-0000-0000-000095060000}"/>
    <cellStyle name="20% - Accent1 2 2 2 2 2 5 7 2" xfId="1873" xr:uid="{00000000-0005-0000-0000-000096060000}"/>
    <cellStyle name="20% - Accent1 2 2 2 2 2 5 8" xfId="1874" xr:uid="{00000000-0005-0000-0000-000097060000}"/>
    <cellStyle name="20% - Accent1 2 2 2 2 2 5 8 2" xfId="1875" xr:uid="{00000000-0005-0000-0000-000098060000}"/>
    <cellStyle name="20% - Accent1 2 2 2 2 2 5 9" xfId="1876" xr:uid="{00000000-0005-0000-0000-000099060000}"/>
    <cellStyle name="20% - Accent1 2 2 2 2 2 6" xfId="1877" xr:uid="{00000000-0005-0000-0000-00009A060000}"/>
    <cellStyle name="20% - Accent1 2 2 2 2 2 6 2" xfId="1878" xr:uid="{00000000-0005-0000-0000-00009B060000}"/>
    <cellStyle name="20% - Accent1 2 2 2 2 2 6 2 2" xfId="1879" xr:uid="{00000000-0005-0000-0000-00009C060000}"/>
    <cellStyle name="20% - Accent1 2 2 2 2 2 6 2 2 2" xfId="1880" xr:uid="{00000000-0005-0000-0000-00009D060000}"/>
    <cellStyle name="20% - Accent1 2 2 2 2 2 6 2 2 2 2" xfId="1881" xr:uid="{00000000-0005-0000-0000-00009E060000}"/>
    <cellStyle name="20% - Accent1 2 2 2 2 2 6 2 2 3" xfId="1882" xr:uid="{00000000-0005-0000-0000-00009F060000}"/>
    <cellStyle name="20% - Accent1 2 2 2 2 2 6 2 3" xfId="1883" xr:uid="{00000000-0005-0000-0000-0000A0060000}"/>
    <cellStyle name="20% - Accent1 2 2 2 2 2 6 2 3 2" xfId="1884" xr:uid="{00000000-0005-0000-0000-0000A1060000}"/>
    <cellStyle name="20% - Accent1 2 2 2 2 2 6 2 4" xfId="1885" xr:uid="{00000000-0005-0000-0000-0000A2060000}"/>
    <cellStyle name="20% - Accent1 2 2 2 2 2 6 3" xfId="1886" xr:uid="{00000000-0005-0000-0000-0000A3060000}"/>
    <cellStyle name="20% - Accent1 2 2 2 2 2 6 3 2" xfId="1887" xr:uid="{00000000-0005-0000-0000-0000A4060000}"/>
    <cellStyle name="20% - Accent1 2 2 2 2 2 6 3 2 2" xfId="1888" xr:uid="{00000000-0005-0000-0000-0000A5060000}"/>
    <cellStyle name="20% - Accent1 2 2 2 2 2 6 3 2 2 2" xfId="1889" xr:uid="{00000000-0005-0000-0000-0000A6060000}"/>
    <cellStyle name="20% - Accent1 2 2 2 2 2 6 3 2 3" xfId="1890" xr:uid="{00000000-0005-0000-0000-0000A7060000}"/>
    <cellStyle name="20% - Accent1 2 2 2 2 2 6 3 3" xfId="1891" xr:uid="{00000000-0005-0000-0000-0000A8060000}"/>
    <cellStyle name="20% - Accent1 2 2 2 2 2 6 3 3 2" xfId="1892" xr:uid="{00000000-0005-0000-0000-0000A9060000}"/>
    <cellStyle name="20% - Accent1 2 2 2 2 2 6 3 4" xfId="1893" xr:uid="{00000000-0005-0000-0000-0000AA060000}"/>
    <cellStyle name="20% - Accent1 2 2 2 2 2 6 4" xfId="1894" xr:uid="{00000000-0005-0000-0000-0000AB060000}"/>
    <cellStyle name="20% - Accent1 2 2 2 2 2 6 4 2" xfId="1895" xr:uid="{00000000-0005-0000-0000-0000AC060000}"/>
    <cellStyle name="20% - Accent1 2 2 2 2 2 6 4 2 2" xfId="1896" xr:uid="{00000000-0005-0000-0000-0000AD060000}"/>
    <cellStyle name="20% - Accent1 2 2 2 2 2 6 4 2 2 2" xfId="1897" xr:uid="{00000000-0005-0000-0000-0000AE060000}"/>
    <cellStyle name="20% - Accent1 2 2 2 2 2 6 4 2 3" xfId="1898" xr:uid="{00000000-0005-0000-0000-0000AF060000}"/>
    <cellStyle name="20% - Accent1 2 2 2 2 2 6 4 3" xfId="1899" xr:uid="{00000000-0005-0000-0000-0000B0060000}"/>
    <cellStyle name="20% - Accent1 2 2 2 2 2 6 4 3 2" xfId="1900" xr:uid="{00000000-0005-0000-0000-0000B1060000}"/>
    <cellStyle name="20% - Accent1 2 2 2 2 2 6 4 4" xfId="1901" xr:uid="{00000000-0005-0000-0000-0000B2060000}"/>
    <cellStyle name="20% - Accent1 2 2 2 2 2 6 5" xfId="1902" xr:uid="{00000000-0005-0000-0000-0000B3060000}"/>
    <cellStyle name="20% - Accent1 2 2 2 2 2 6 5 2" xfId="1903" xr:uid="{00000000-0005-0000-0000-0000B4060000}"/>
    <cellStyle name="20% - Accent1 2 2 2 2 2 6 5 2 2" xfId="1904" xr:uid="{00000000-0005-0000-0000-0000B5060000}"/>
    <cellStyle name="20% - Accent1 2 2 2 2 2 6 5 3" xfId="1905" xr:uid="{00000000-0005-0000-0000-0000B6060000}"/>
    <cellStyle name="20% - Accent1 2 2 2 2 2 6 6" xfId="1906" xr:uid="{00000000-0005-0000-0000-0000B7060000}"/>
    <cellStyle name="20% - Accent1 2 2 2 2 2 6 6 2" xfId="1907" xr:uid="{00000000-0005-0000-0000-0000B8060000}"/>
    <cellStyle name="20% - Accent1 2 2 2 2 2 6 6 2 2" xfId="1908" xr:uid="{00000000-0005-0000-0000-0000B9060000}"/>
    <cellStyle name="20% - Accent1 2 2 2 2 2 6 6 3" xfId="1909" xr:uid="{00000000-0005-0000-0000-0000BA060000}"/>
    <cellStyle name="20% - Accent1 2 2 2 2 2 6 7" xfId="1910" xr:uid="{00000000-0005-0000-0000-0000BB060000}"/>
    <cellStyle name="20% - Accent1 2 2 2 2 2 6 7 2" xfId="1911" xr:uid="{00000000-0005-0000-0000-0000BC060000}"/>
    <cellStyle name="20% - Accent1 2 2 2 2 2 6 8" xfId="1912" xr:uid="{00000000-0005-0000-0000-0000BD060000}"/>
    <cellStyle name="20% - Accent1 2 2 2 2 2 6 8 2" xfId="1913" xr:uid="{00000000-0005-0000-0000-0000BE060000}"/>
    <cellStyle name="20% - Accent1 2 2 2 2 2 6 9" xfId="1914" xr:uid="{00000000-0005-0000-0000-0000BF060000}"/>
    <cellStyle name="20% - Accent1 2 2 2 2 2 7" xfId="1915" xr:uid="{00000000-0005-0000-0000-0000C0060000}"/>
    <cellStyle name="20% - Accent1 2 2 2 2 2 7 2" xfId="1916" xr:uid="{00000000-0005-0000-0000-0000C1060000}"/>
    <cellStyle name="20% - Accent1 2 2 2 2 2 7 2 2" xfId="1917" xr:uid="{00000000-0005-0000-0000-0000C2060000}"/>
    <cellStyle name="20% - Accent1 2 2 2 2 2 7 2 2 2" xfId="1918" xr:uid="{00000000-0005-0000-0000-0000C3060000}"/>
    <cellStyle name="20% - Accent1 2 2 2 2 2 7 2 3" xfId="1919" xr:uid="{00000000-0005-0000-0000-0000C4060000}"/>
    <cellStyle name="20% - Accent1 2 2 2 2 2 7 3" xfId="1920" xr:uid="{00000000-0005-0000-0000-0000C5060000}"/>
    <cellStyle name="20% - Accent1 2 2 2 2 2 7 3 2" xfId="1921" xr:uid="{00000000-0005-0000-0000-0000C6060000}"/>
    <cellStyle name="20% - Accent1 2 2 2 2 2 7 4" xfId="1922" xr:uid="{00000000-0005-0000-0000-0000C7060000}"/>
    <cellStyle name="20% - Accent1 2 2 2 2 2 8" xfId="1923" xr:uid="{00000000-0005-0000-0000-0000C8060000}"/>
    <cellStyle name="20% - Accent1 2 2 2 2 2 8 2" xfId="1924" xr:uid="{00000000-0005-0000-0000-0000C9060000}"/>
    <cellStyle name="20% - Accent1 2 2 2 2 2 8 2 2" xfId="1925" xr:uid="{00000000-0005-0000-0000-0000CA060000}"/>
    <cellStyle name="20% - Accent1 2 2 2 2 2 8 2 2 2" xfId="1926" xr:uid="{00000000-0005-0000-0000-0000CB060000}"/>
    <cellStyle name="20% - Accent1 2 2 2 2 2 8 2 3" xfId="1927" xr:uid="{00000000-0005-0000-0000-0000CC060000}"/>
    <cellStyle name="20% - Accent1 2 2 2 2 2 8 3" xfId="1928" xr:uid="{00000000-0005-0000-0000-0000CD060000}"/>
    <cellStyle name="20% - Accent1 2 2 2 2 2 8 3 2" xfId="1929" xr:uid="{00000000-0005-0000-0000-0000CE060000}"/>
    <cellStyle name="20% - Accent1 2 2 2 2 2 8 4" xfId="1930" xr:uid="{00000000-0005-0000-0000-0000CF060000}"/>
    <cellStyle name="20% - Accent1 2 2 2 2 2 9" xfId="1931" xr:uid="{00000000-0005-0000-0000-0000D0060000}"/>
    <cellStyle name="20% - Accent1 2 2 2 2 2 9 2" xfId="1932" xr:uid="{00000000-0005-0000-0000-0000D1060000}"/>
    <cellStyle name="20% - Accent1 2 2 2 2 2 9 2 2" xfId="1933" xr:uid="{00000000-0005-0000-0000-0000D2060000}"/>
    <cellStyle name="20% - Accent1 2 2 2 2 2 9 2 2 2" xfId="1934" xr:uid="{00000000-0005-0000-0000-0000D3060000}"/>
    <cellStyle name="20% - Accent1 2 2 2 2 2 9 2 3" xfId="1935" xr:uid="{00000000-0005-0000-0000-0000D4060000}"/>
    <cellStyle name="20% - Accent1 2 2 2 2 2 9 3" xfId="1936" xr:uid="{00000000-0005-0000-0000-0000D5060000}"/>
    <cellStyle name="20% - Accent1 2 2 2 2 2 9 3 2" xfId="1937" xr:uid="{00000000-0005-0000-0000-0000D6060000}"/>
    <cellStyle name="20% - Accent1 2 2 2 2 2 9 4" xfId="1938" xr:uid="{00000000-0005-0000-0000-0000D7060000}"/>
    <cellStyle name="20% - Accent1 2 2 2 2 3" xfId="1939" xr:uid="{00000000-0005-0000-0000-0000D8060000}"/>
    <cellStyle name="20% - Accent1 2 2 2 2 3 10" xfId="1940" xr:uid="{00000000-0005-0000-0000-0000D9060000}"/>
    <cellStyle name="20% - Accent1 2 2 2 2 3 10 2" xfId="1941" xr:uid="{00000000-0005-0000-0000-0000DA060000}"/>
    <cellStyle name="20% - Accent1 2 2 2 2 3 11" xfId="1942" xr:uid="{00000000-0005-0000-0000-0000DB060000}"/>
    <cellStyle name="20% - Accent1 2 2 2 2 3 2" xfId="1943" xr:uid="{00000000-0005-0000-0000-0000DC060000}"/>
    <cellStyle name="20% - Accent1 2 2 2 2 3 2 2" xfId="1944" xr:uid="{00000000-0005-0000-0000-0000DD060000}"/>
    <cellStyle name="20% - Accent1 2 2 2 2 3 2 2 2" xfId="1945" xr:uid="{00000000-0005-0000-0000-0000DE060000}"/>
    <cellStyle name="20% - Accent1 2 2 2 2 3 2 2 2 2" xfId="1946" xr:uid="{00000000-0005-0000-0000-0000DF060000}"/>
    <cellStyle name="20% - Accent1 2 2 2 2 3 2 2 2 2 2" xfId="1947" xr:uid="{00000000-0005-0000-0000-0000E0060000}"/>
    <cellStyle name="20% - Accent1 2 2 2 2 3 2 2 2 3" xfId="1948" xr:uid="{00000000-0005-0000-0000-0000E1060000}"/>
    <cellStyle name="20% - Accent1 2 2 2 2 3 2 2 3" xfId="1949" xr:uid="{00000000-0005-0000-0000-0000E2060000}"/>
    <cellStyle name="20% - Accent1 2 2 2 2 3 2 2 3 2" xfId="1950" xr:uid="{00000000-0005-0000-0000-0000E3060000}"/>
    <cellStyle name="20% - Accent1 2 2 2 2 3 2 2 4" xfId="1951" xr:uid="{00000000-0005-0000-0000-0000E4060000}"/>
    <cellStyle name="20% - Accent1 2 2 2 2 3 2 3" xfId="1952" xr:uid="{00000000-0005-0000-0000-0000E5060000}"/>
    <cellStyle name="20% - Accent1 2 2 2 2 3 2 3 2" xfId="1953" xr:uid="{00000000-0005-0000-0000-0000E6060000}"/>
    <cellStyle name="20% - Accent1 2 2 2 2 3 2 3 2 2" xfId="1954" xr:uid="{00000000-0005-0000-0000-0000E7060000}"/>
    <cellStyle name="20% - Accent1 2 2 2 2 3 2 3 2 2 2" xfId="1955" xr:uid="{00000000-0005-0000-0000-0000E8060000}"/>
    <cellStyle name="20% - Accent1 2 2 2 2 3 2 3 2 3" xfId="1956" xr:uid="{00000000-0005-0000-0000-0000E9060000}"/>
    <cellStyle name="20% - Accent1 2 2 2 2 3 2 3 3" xfId="1957" xr:uid="{00000000-0005-0000-0000-0000EA060000}"/>
    <cellStyle name="20% - Accent1 2 2 2 2 3 2 3 3 2" xfId="1958" xr:uid="{00000000-0005-0000-0000-0000EB060000}"/>
    <cellStyle name="20% - Accent1 2 2 2 2 3 2 3 4" xfId="1959" xr:uid="{00000000-0005-0000-0000-0000EC060000}"/>
    <cellStyle name="20% - Accent1 2 2 2 2 3 2 4" xfId="1960" xr:uid="{00000000-0005-0000-0000-0000ED060000}"/>
    <cellStyle name="20% - Accent1 2 2 2 2 3 2 4 2" xfId="1961" xr:uid="{00000000-0005-0000-0000-0000EE060000}"/>
    <cellStyle name="20% - Accent1 2 2 2 2 3 2 4 2 2" xfId="1962" xr:uid="{00000000-0005-0000-0000-0000EF060000}"/>
    <cellStyle name="20% - Accent1 2 2 2 2 3 2 4 2 2 2" xfId="1963" xr:uid="{00000000-0005-0000-0000-0000F0060000}"/>
    <cellStyle name="20% - Accent1 2 2 2 2 3 2 4 2 3" xfId="1964" xr:uid="{00000000-0005-0000-0000-0000F1060000}"/>
    <cellStyle name="20% - Accent1 2 2 2 2 3 2 4 3" xfId="1965" xr:uid="{00000000-0005-0000-0000-0000F2060000}"/>
    <cellStyle name="20% - Accent1 2 2 2 2 3 2 4 3 2" xfId="1966" xr:uid="{00000000-0005-0000-0000-0000F3060000}"/>
    <cellStyle name="20% - Accent1 2 2 2 2 3 2 4 4" xfId="1967" xr:uid="{00000000-0005-0000-0000-0000F4060000}"/>
    <cellStyle name="20% - Accent1 2 2 2 2 3 2 5" xfId="1968" xr:uid="{00000000-0005-0000-0000-0000F5060000}"/>
    <cellStyle name="20% - Accent1 2 2 2 2 3 2 5 2" xfId="1969" xr:uid="{00000000-0005-0000-0000-0000F6060000}"/>
    <cellStyle name="20% - Accent1 2 2 2 2 3 2 5 2 2" xfId="1970" xr:uid="{00000000-0005-0000-0000-0000F7060000}"/>
    <cellStyle name="20% - Accent1 2 2 2 2 3 2 5 3" xfId="1971" xr:uid="{00000000-0005-0000-0000-0000F8060000}"/>
    <cellStyle name="20% - Accent1 2 2 2 2 3 2 6" xfId="1972" xr:uid="{00000000-0005-0000-0000-0000F9060000}"/>
    <cellStyle name="20% - Accent1 2 2 2 2 3 2 6 2" xfId="1973" xr:uid="{00000000-0005-0000-0000-0000FA060000}"/>
    <cellStyle name="20% - Accent1 2 2 2 2 3 2 6 2 2" xfId="1974" xr:uid="{00000000-0005-0000-0000-0000FB060000}"/>
    <cellStyle name="20% - Accent1 2 2 2 2 3 2 6 3" xfId="1975" xr:uid="{00000000-0005-0000-0000-0000FC060000}"/>
    <cellStyle name="20% - Accent1 2 2 2 2 3 2 7" xfId="1976" xr:uid="{00000000-0005-0000-0000-0000FD060000}"/>
    <cellStyle name="20% - Accent1 2 2 2 2 3 2 7 2" xfId="1977" xr:uid="{00000000-0005-0000-0000-0000FE060000}"/>
    <cellStyle name="20% - Accent1 2 2 2 2 3 2 8" xfId="1978" xr:uid="{00000000-0005-0000-0000-0000FF060000}"/>
    <cellStyle name="20% - Accent1 2 2 2 2 3 2 8 2" xfId="1979" xr:uid="{00000000-0005-0000-0000-000000070000}"/>
    <cellStyle name="20% - Accent1 2 2 2 2 3 2 9" xfId="1980" xr:uid="{00000000-0005-0000-0000-000001070000}"/>
    <cellStyle name="20% - Accent1 2 2 2 2 3 3" xfId="1981" xr:uid="{00000000-0005-0000-0000-000002070000}"/>
    <cellStyle name="20% - Accent1 2 2 2 2 3 3 2" xfId="1982" xr:uid="{00000000-0005-0000-0000-000003070000}"/>
    <cellStyle name="20% - Accent1 2 2 2 2 3 3 2 2" xfId="1983" xr:uid="{00000000-0005-0000-0000-000004070000}"/>
    <cellStyle name="20% - Accent1 2 2 2 2 3 3 2 2 2" xfId="1984" xr:uid="{00000000-0005-0000-0000-000005070000}"/>
    <cellStyle name="20% - Accent1 2 2 2 2 3 3 2 2 2 2" xfId="1985" xr:uid="{00000000-0005-0000-0000-000006070000}"/>
    <cellStyle name="20% - Accent1 2 2 2 2 3 3 2 2 3" xfId="1986" xr:uid="{00000000-0005-0000-0000-000007070000}"/>
    <cellStyle name="20% - Accent1 2 2 2 2 3 3 2 3" xfId="1987" xr:uid="{00000000-0005-0000-0000-000008070000}"/>
    <cellStyle name="20% - Accent1 2 2 2 2 3 3 2 3 2" xfId="1988" xr:uid="{00000000-0005-0000-0000-000009070000}"/>
    <cellStyle name="20% - Accent1 2 2 2 2 3 3 2 4" xfId="1989" xr:uid="{00000000-0005-0000-0000-00000A070000}"/>
    <cellStyle name="20% - Accent1 2 2 2 2 3 3 3" xfId="1990" xr:uid="{00000000-0005-0000-0000-00000B070000}"/>
    <cellStyle name="20% - Accent1 2 2 2 2 3 3 3 2" xfId="1991" xr:uid="{00000000-0005-0000-0000-00000C070000}"/>
    <cellStyle name="20% - Accent1 2 2 2 2 3 3 3 2 2" xfId="1992" xr:uid="{00000000-0005-0000-0000-00000D070000}"/>
    <cellStyle name="20% - Accent1 2 2 2 2 3 3 3 2 2 2" xfId="1993" xr:uid="{00000000-0005-0000-0000-00000E070000}"/>
    <cellStyle name="20% - Accent1 2 2 2 2 3 3 3 2 3" xfId="1994" xr:uid="{00000000-0005-0000-0000-00000F070000}"/>
    <cellStyle name="20% - Accent1 2 2 2 2 3 3 3 3" xfId="1995" xr:uid="{00000000-0005-0000-0000-000010070000}"/>
    <cellStyle name="20% - Accent1 2 2 2 2 3 3 3 3 2" xfId="1996" xr:uid="{00000000-0005-0000-0000-000011070000}"/>
    <cellStyle name="20% - Accent1 2 2 2 2 3 3 3 4" xfId="1997" xr:uid="{00000000-0005-0000-0000-000012070000}"/>
    <cellStyle name="20% - Accent1 2 2 2 2 3 3 4" xfId="1998" xr:uid="{00000000-0005-0000-0000-000013070000}"/>
    <cellStyle name="20% - Accent1 2 2 2 2 3 3 4 2" xfId="1999" xr:uid="{00000000-0005-0000-0000-000014070000}"/>
    <cellStyle name="20% - Accent1 2 2 2 2 3 3 4 2 2" xfId="2000" xr:uid="{00000000-0005-0000-0000-000015070000}"/>
    <cellStyle name="20% - Accent1 2 2 2 2 3 3 4 2 2 2" xfId="2001" xr:uid="{00000000-0005-0000-0000-000016070000}"/>
    <cellStyle name="20% - Accent1 2 2 2 2 3 3 4 2 3" xfId="2002" xr:uid="{00000000-0005-0000-0000-000017070000}"/>
    <cellStyle name="20% - Accent1 2 2 2 2 3 3 4 3" xfId="2003" xr:uid="{00000000-0005-0000-0000-000018070000}"/>
    <cellStyle name="20% - Accent1 2 2 2 2 3 3 4 3 2" xfId="2004" xr:uid="{00000000-0005-0000-0000-000019070000}"/>
    <cellStyle name="20% - Accent1 2 2 2 2 3 3 4 4" xfId="2005" xr:uid="{00000000-0005-0000-0000-00001A070000}"/>
    <cellStyle name="20% - Accent1 2 2 2 2 3 3 5" xfId="2006" xr:uid="{00000000-0005-0000-0000-00001B070000}"/>
    <cellStyle name="20% - Accent1 2 2 2 2 3 3 5 2" xfId="2007" xr:uid="{00000000-0005-0000-0000-00001C070000}"/>
    <cellStyle name="20% - Accent1 2 2 2 2 3 3 5 2 2" xfId="2008" xr:uid="{00000000-0005-0000-0000-00001D070000}"/>
    <cellStyle name="20% - Accent1 2 2 2 2 3 3 5 3" xfId="2009" xr:uid="{00000000-0005-0000-0000-00001E070000}"/>
    <cellStyle name="20% - Accent1 2 2 2 2 3 3 6" xfId="2010" xr:uid="{00000000-0005-0000-0000-00001F070000}"/>
    <cellStyle name="20% - Accent1 2 2 2 2 3 3 6 2" xfId="2011" xr:uid="{00000000-0005-0000-0000-000020070000}"/>
    <cellStyle name="20% - Accent1 2 2 2 2 3 3 6 2 2" xfId="2012" xr:uid="{00000000-0005-0000-0000-000021070000}"/>
    <cellStyle name="20% - Accent1 2 2 2 2 3 3 6 3" xfId="2013" xr:uid="{00000000-0005-0000-0000-000022070000}"/>
    <cellStyle name="20% - Accent1 2 2 2 2 3 3 7" xfId="2014" xr:uid="{00000000-0005-0000-0000-000023070000}"/>
    <cellStyle name="20% - Accent1 2 2 2 2 3 3 7 2" xfId="2015" xr:uid="{00000000-0005-0000-0000-000024070000}"/>
    <cellStyle name="20% - Accent1 2 2 2 2 3 3 8" xfId="2016" xr:uid="{00000000-0005-0000-0000-000025070000}"/>
    <cellStyle name="20% - Accent1 2 2 2 2 3 3 8 2" xfId="2017" xr:uid="{00000000-0005-0000-0000-000026070000}"/>
    <cellStyle name="20% - Accent1 2 2 2 2 3 3 9" xfId="2018" xr:uid="{00000000-0005-0000-0000-000027070000}"/>
    <cellStyle name="20% - Accent1 2 2 2 2 3 4" xfId="2019" xr:uid="{00000000-0005-0000-0000-000028070000}"/>
    <cellStyle name="20% - Accent1 2 2 2 2 3 4 2" xfId="2020" xr:uid="{00000000-0005-0000-0000-000029070000}"/>
    <cellStyle name="20% - Accent1 2 2 2 2 3 4 2 2" xfId="2021" xr:uid="{00000000-0005-0000-0000-00002A070000}"/>
    <cellStyle name="20% - Accent1 2 2 2 2 3 4 2 2 2" xfId="2022" xr:uid="{00000000-0005-0000-0000-00002B070000}"/>
    <cellStyle name="20% - Accent1 2 2 2 2 3 4 2 3" xfId="2023" xr:uid="{00000000-0005-0000-0000-00002C070000}"/>
    <cellStyle name="20% - Accent1 2 2 2 2 3 4 3" xfId="2024" xr:uid="{00000000-0005-0000-0000-00002D070000}"/>
    <cellStyle name="20% - Accent1 2 2 2 2 3 4 3 2" xfId="2025" xr:uid="{00000000-0005-0000-0000-00002E070000}"/>
    <cellStyle name="20% - Accent1 2 2 2 2 3 4 4" xfId="2026" xr:uid="{00000000-0005-0000-0000-00002F070000}"/>
    <cellStyle name="20% - Accent1 2 2 2 2 3 5" xfId="2027" xr:uid="{00000000-0005-0000-0000-000030070000}"/>
    <cellStyle name="20% - Accent1 2 2 2 2 3 5 2" xfId="2028" xr:uid="{00000000-0005-0000-0000-000031070000}"/>
    <cellStyle name="20% - Accent1 2 2 2 2 3 5 2 2" xfId="2029" xr:uid="{00000000-0005-0000-0000-000032070000}"/>
    <cellStyle name="20% - Accent1 2 2 2 2 3 5 2 2 2" xfId="2030" xr:uid="{00000000-0005-0000-0000-000033070000}"/>
    <cellStyle name="20% - Accent1 2 2 2 2 3 5 2 3" xfId="2031" xr:uid="{00000000-0005-0000-0000-000034070000}"/>
    <cellStyle name="20% - Accent1 2 2 2 2 3 5 3" xfId="2032" xr:uid="{00000000-0005-0000-0000-000035070000}"/>
    <cellStyle name="20% - Accent1 2 2 2 2 3 5 3 2" xfId="2033" xr:uid="{00000000-0005-0000-0000-000036070000}"/>
    <cellStyle name="20% - Accent1 2 2 2 2 3 5 4" xfId="2034" xr:uid="{00000000-0005-0000-0000-000037070000}"/>
    <cellStyle name="20% - Accent1 2 2 2 2 3 6" xfId="2035" xr:uid="{00000000-0005-0000-0000-000038070000}"/>
    <cellStyle name="20% - Accent1 2 2 2 2 3 6 2" xfId="2036" xr:uid="{00000000-0005-0000-0000-000039070000}"/>
    <cellStyle name="20% - Accent1 2 2 2 2 3 6 2 2" xfId="2037" xr:uid="{00000000-0005-0000-0000-00003A070000}"/>
    <cellStyle name="20% - Accent1 2 2 2 2 3 6 2 2 2" xfId="2038" xr:uid="{00000000-0005-0000-0000-00003B070000}"/>
    <cellStyle name="20% - Accent1 2 2 2 2 3 6 2 3" xfId="2039" xr:uid="{00000000-0005-0000-0000-00003C070000}"/>
    <cellStyle name="20% - Accent1 2 2 2 2 3 6 3" xfId="2040" xr:uid="{00000000-0005-0000-0000-00003D070000}"/>
    <cellStyle name="20% - Accent1 2 2 2 2 3 6 3 2" xfId="2041" xr:uid="{00000000-0005-0000-0000-00003E070000}"/>
    <cellStyle name="20% - Accent1 2 2 2 2 3 6 4" xfId="2042" xr:uid="{00000000-0005-0000-0000-00003F070000}"/>
    <cellStyle name="20% - Accent1 2 2 2 2 3 7" xfId="2043" xr:uid="{00000000-0005-0000-0000-000040070000}"/>
    <cellStyle name="20% - Accent1 2 2 2 2 3 7 2" xfId="2044" xr:uid="{00000000-0005-0000-0000-000041070000}"/>
    <cellStyle name="20% - Accent1 2 2 2 2 3 7 2 2" xfId="2045" xr:uid="{00000000-0005-0000-0000-000042070000}"/>
    <cellStyle name="20% - Accent1 2 2 2 2 3 7 3" xfId="2046" xr:uid="{00000000-0005-0000-0000-000043070000}"/>
    <cellStyle name="20% - Accent1 2 2 2 2 3 8" xfId="2047" xr:uid="{00000000-0005-0000-0000-000044070000}"/>
    <cellStyle name="20% - Accent1 2 2 2 2 3 8 2" xfId="2048" xr:uid="{00000000-0005-0000-0000-000045070000}"/>
    <cellStyle name="20% - Accent1 2 2 2 2 3 8 2 2" xfId="2049" xr:uid="{00000000-0005-0000-0000-000046070000}"/>
    <cellStyle name="20% - Accent1 2 2 2 2 3 8 3" xfId="2050" xr:uid="{00000000-0005-0000-0000-000047070000}"/>
    <cellStyle name="20% - Accent1 2 2 2 2 3 9" xfId="2051" xr:uid="{00000000-0005-0000-0000-000048070000}"/>
    <cellStyle name="20% - Accent1 2 2 2 2 3 9 2" xfId="2052" xr:uid="{00000000-0005-0000-0000-000049070000}"/>
    <cellStyle name="20% - Accent1 2 2 2 2 4" xfId="2053" xr:uid="{00000000-0005-0000-0000-00004A070000}"/>
    <cellStyle name="20% - Accent1 2 2 2 2 4 10" xfId="2054" xr:uid="{00000000-0005-0000-0000-00004B070000}"/>
    <cellStyle name="20% - Accent1 2 2 2 2 4 10 2" xfId="2055" xr:uid="{00000000-0005-0000-0000-00004C070000}"/>
    <cellStyle name="20% - Accent1 2 2 2 2 4 11" xfId="2056" xr:uid="{00000000-0005-0000-0000-00004D070000}"/>
    <cellStyle name="20% - Accent1 2 2 2 2 4 2" xfId="2057" xr:uid="{00000000-0005-0000-0000-00004E070000}"/>
    <cellStyle name="20% - Accent1 2 2 2 2 4 2 2" xfId="2058" xr:uid="{00000000-0005-0000-0000-00004F070000}"/>
    <cellStyle name="20% - Accent1 2 2 2 2 4 2 2 2" xfId="2059" xr:uid="{00000000-0005-0000-0000-000050070000}"/>
    <cellStyle name="20% - Accent1 2 2 2 2 4 2 2 2 2" xfId="2060" xr:uid="{00000000-0005-0000-0000-000051070000}"/>
    <cellStyle name="20% - Accent1 2 2 2 2 4 2 2 2 2 2" xfId="2061" xr:uid="{00000000-0005-0000-0000-000052070000}"/>
    <cellStyle name="20% - Accent1 2 2 2 2 4 2 2 2 3" xfId="2062" xr:uid="{00000000-0005-0000-0000-000053070000}"/>
    <cellStyle name="20% - Accent1 2 2 2 2 4 2 2 3" xfId="2063" xr:uid="{00000000-0005-0000-0000-000054070000}"/>
    <cellStyle name="20% - Accent1 2 2 2 2 4 2 2 3 2" xfId="2064" xr:uid="{00000000-0005-0000-0000-000055070000}"/>
    <cellStyle name="20% - Accent1 2 2 2 2 4 2 2 4" xfId="2065" xr:uid="{00000000-0005-0000-0000-000056070000}"/>
    <cellStyle name="20% - Accent1 2 2 2 2 4 2 3" xfId="2066" xr:uid="{00000000-0005-0000-0000-000057070000}"/>
    <cellStyle name="20% - Accent1 2 2 2 2 4 2 3 2" xfId="2067" xr:uid="{00000000-0005-0000-0000-000058070000}"/>
    <cellStyle name="20% - Accent1 2 2 2 2 4 2 3 2 2" xfId="2068" xr:uid="{00000000-0005-0000-0000-000059070000}"/>
    <cellStyle name="20% - Accent1 2 2 2 2 4 2 3 2 2 2" xfId="2069" xr:uid="{00000000-0005-0000-0000-00005A070000}"/>
    <cellStyle name="20% - Accent1 2 2 2 2 4 2 3 2 3" xfId="2070" xr:uid="{00000000-0005-0000-0000-00005B070000}"/>
    <cellStyle name="20% - Accent1 2 2 2 2 4 2 3 3" xfId="2071" xr:uid="{00000000-0005-0000-0000-00005C070000}"/>
    <cellStyle name="20% - Accent1 2 2 2 2 4 2 3 3 2" xfId="2072" xr:uid="{00000000-0005-0000-0000-00005D070000}"/>
    <cellStyle name="20% - Accent1 2 2 2 2 4 2 3 4" xfId="2073" xr:uid="{00000000-0005-0000-0000-00005E070000}"/>
    <cellStyle name="20% - Accent1 2 2 2 2 4 2 4" xfId="2074" xr:uid="{00000000-0005-0000-0000-00005F070000}"/>
    <cellStyle name="20% - Accent1 2 2 2 2 4 2 4 2" xfId="2075" xr:uid="{00000000-0005-0000-0000-000060070000}"/>
    <cellStyle name="20% - Accent1 2 2 2 2 4 2 4 2 2" xfId="2076" xr:uid="{00000000-0005-0000-0000-000061070000}"/>
    <cellStyle name="20% - Accent1 2 2 2 2 4 2 4 2 2 2" xfId="2077" xr:uid="{00000000-0005-0000-0000-000062070000}"/>
    <cellStyle name="20% - Accent1 2 2 2 2 4 2 4 2 3" xfId="2078" xr:uid="{00000000-0005-0000-0000-000063070000}"/>
    <cellStyle name="20% - Accent1 2 2 2 2 4 2 4 3" xfId="2079" xr:uid="{00000000-0005-0000-0000-000064070000}"/>
    <cellStyle name="20% - Accent1 2 2 2 2 4 2 4 3 2" xfId="2080" xr:uid="{00000000-0005-0000-0000-000065070000}"/>
    <cellStyle name="20% - Accent1 2 2 2 2 4 2 4 4" xfId="2081" xr:uid="{00000000-0005-0000-0000-000066070000}"/>
    <cellStyle name="20% - Accent1 2 2 2 2 4 2 5" xfId="2082" xr:uid="{00000000-0005-0000-0000-000067070000}"/>
    <cellStyle name="20% - Accent1 2 2 2 2 4 2 5 2" xfId="2083" xr:uid="{00000000-0005-0000-0000-000068070000}"/>
    <cellStyle name="20% - Accent1 2 2 2 2 4 2 5 2 2" xfId="2084" xr:uid="{00000000-0005-0000-0000-000069070000}"/>
    <cellStyle name="20% - Accent1 2 2 2 2 4 2 5 3" xfId="2085" xr:uid="{00000000-0005-0000-0000-00006A070000}"/>
    <cellStyle name="20% - Accent1 2 2 2 2 4 2 6" xfId="2086" xr:uid="{00000000-0005-0000-0000-00006B070000}"/>
    <cellStyle name="20% - Accent1 2 2 2 2 4 2 6 2" xfId="2087" xr:uid="{00000000-0005-0000-0000-00006C070000}"/>
    <cellStyle name="20% - Accent1 2 2 2 2 4 2 6 2 2" xfId="2088" xr:uid="{00000000-0005-0000-0000-00006D070000}"/>
    <cellStyle name="20% - Accent1 2 2 2 2 4 2 6 3" xfId="2089" xr:uid="{00000000-0005-0000-0000-00006E070000}"/>
    <cellStyle name="20% - Accent1 2 2 2 2 4 2 7" xfId="2090" xr:uid="{00000000-0005-0000-0000-00006F070000}"/>
    <cellStyle name="20% - Accent1 2 2 2 2 4 2 7 2" xfId="2091" xr:uid="{00000000-0005-0000-0000-000070070000}"/>
    <cellStyle name="20% - Accent1 2 2 2 2 4 2 8" xfId="2092" xr:uid="{00000000-0005-0000-0000-000071070000}"/>
    <cellStyle name="20% - Accent1 2 2 2 2 4 2 8 2" xfId="2093" xr:uid="{00000000-0005-0000-0000-000072070000}"/>
    <cellStyle name="20% - Accent1 2 2 2 2 4 2 9" xfId="2094" xr:uid="{00000000-0005-0000-0000-000073070000}"/>
    <cellStyle name="20% - Accent1 2 2 2 2 4 3" xfId="2095" xr:uid="{00000000-0005-0000-0000-000074070000}"/>
    <cellStyle name="20% - Accent1 2 2 2 2 4 3 2" xfId="2096" xr:uid="{00000000-0005-0000-0000-000075070000}"/>
    <cellStyle name="20% - Accent1 2 2 2 2 4 3 2 2" xfId="2097" xr:uid="{00000000-0005-0000-0000-000076070000}"/>
    <cellStyle name="20% - Accent1 2 2 2 2 4 3 2 2 2" xfId="2098" xr:uid="{00000000-0005-0000-0000-000077070000}"/>
    <cellStyle name="20% - Accent1 2 2 2 2 4 3 2 2 2 2" xfId="2099" xr:uid="{00000000-0005-0000-0000-000078070000}"/>
    <cellStyle name="20% - Accent1 2 2 2 2 4 3 2 2 3" xfId="2100" xr:uid="{00000000-0005-0000-0000-000079070000}"/>
    <cellStyle name="20% - Accent1 2 2 2 2 4 3 2 3" xfId="2101" xr:uid="{00000000-0005-0000-0000-00007A070000}"/>
    <cellStyle name="20% - Accent1 2 2 2 2 4 3 2 3 2" xfId="2102" xr:uid="{00000000-0005-0000-0000-00007B070000}"/>
    <cellStyle name="20% - Accent1 2 2 2 2 4 3 2 4" xfId="2103" xr:uid="{00000000-0005-0000-0000-00007C070000}"/>
    <cellStyle name="20% - Accent1 2 2 2 2 4 3 3" xfId="2104" xr:uid="{00000000-0005-0000-0000-00007D070000}"/>
    <cellStyle name="20% - Accent1 2 2 2 2 4 3 3 2" xfId="2105" xr:uid="{00000000-0005-0000-0000-00007E070000}"/>
    <cellStyle name="20% - Accent1 2 2 2 2 4 3 3 2 2" xfId="2106" xr:uid="{00000000-0005-0000-0000-00007F070000}"/>
    <cellStyle name="20% - Accent1 2 2 2 2 4 3 3 2 2 2" xfId="2107" xr:uid="{00000000-0005-0000-0000-000080070000}"/>
    <cellStyle name="20% - Accent1 2 2 2 2 4 3 3 2 3" xfId="2108" xr:uid="{00000000-0005-0000-0000-000081070000}"/>
    <cellStyle name="20% - Accent1 2 2 2 2 4 3 3 3" xfId="2109" xr:uid="{00000000-0005-0000-0000-000082070000}"/>
    <cellStyle name="20% - Accent1 2 2 2 2 4 3 3 3 2" xfId="2110" xr:uid="{00000000-0005-0000-0000-000083070000}"/>
    <cellStyle name="20% - Accent1 2 2 2 2 4 3 3 4" xfId="2111" xr:uid="{00000000-0005-0000-0000-000084070000}"/>
    <cellStyle name="20% - Accent1 2 2 2 2 4 3 4" xfId="2112" xr:uid="{00000000-0005-0000-0000-000085070000}"/>
    <cellStyle name="20% - Accent1 2 2 2 2 4 3 4 2" xfId="2113" xr:uid="{00000000-0005-0000-0000-000086070000}"/>
    <cellStyle name="20% - Accent1 2 2 2 2 4 3 4 2 2" xfId="2114" xr:uid="{00000000-0005-0000-0000-000087070000}"/>
    <cellStyle name="20% - Accent1 2 2 2 2 4 3 4 2 2 2" xfId="2115" xr:uid="{00000000-0005-0000-0000-000088070000}"/>
    <cellStyle name="20% - Accent1 2 2 2 2 4 3 4 2 3" xfId="2116" xr:uid="{00000000-0005-0000-0000-000089070000}"/>
    <cellStyle name="20% - Accent1 2 2 2 2 4 3 4 3" xfId="2117" xr:uid="{00000000-0005-0000-0000-00008A070000}"/>
    <cellStyle name="20% - Accent1 2 2 2 2 4 3 4 3 2" xfId="2118" xr:uid="{00000000-0005-0000-0000-00008B070000}"/>
    <cellStyle name="20% - Accent1 2 2 2 2 4 3 4 4" xfId="2119" xr:uid="{00000000-0005-0000-0000-00008C070000}"/>
    <cellStyle name="20% - Accent1 2 2 2 2 4 3 5" xfId="2120" xr:uid="{00000000-0005-0000-0000-00008D070000}"/>
    <cellStyle name="20% - Accent1 2 2 2 2 4 3 5 2" xfId="2121" xr:uid="{00000000-0005-0000-0000-00008E070000}"/>
    <cellStyle name="20% - Accent1 2 2 2 2 4 3 5 2 2" xfId="2122" xr:uid="{00000000-0005-0000-0000-00008F070000}"/>
    <cellStyle name="20% - Accent1 2 2 2 2 4 3 5 3" xfId="2123" xr:uid="{00000000-0005-0000-0000-000090070000}"/>
    <cellStyle name="20% - Accent1 2 2 2 2 4 3 6" xfId="2124" xr:uid="{00000000-0005-0000-0000-000091070000}"/>
    <cellStyle name="20% - Accent1 2 2 2 2 4 3 6 2" xfId="2125" xr:uid="{00000000-0005-0000-0000-000092070000}"/>
    <cellStyle name="20% - Accent1 2 2 2 2 4 3 6 2 2" xfId="2126" xr:uid="{00000000-0005-0000-0000-000093070000}"/>
    <cellStyle name="20% - Accent1 2 2 2 2 4 3 6 3" xfId="2127" xr:uid="{00000000-0005-0000-0000-000094070000}"/>
    <cellStyle name="20% - Accent1 2 2 2 2 4 3 7" xfId="2128" xr:uid="{00000000-0005-0000-0000-000095070000}"/>
    <cellStyle name="20% - Accent1 2 2 2 2 4 3 7 2" xfId="2129" xr:uid="{00000000-0005-0000-0000-000096070000}"/>
    <cellStyle name="20% - Accent1 2 2 2 2 4 3 8" xfId="2130" xr:uid="{00000000-0005-0000-0000-000097070000}"/>
    <cellStyle name="20% - Accent1 2 2 2 2 4 3 8 2" xfId="2131" xr:uid="{00000000-0005-0000-0000-000098070000}"/>
    <cellStyle name="20% - Accent1 2 2 2 2 4 3 9" xfId="2132" xr:uid="{00000000-0005-0000-0000-000099070000}"/>
    <cellStyle name="20% - Accent1 2 2 2 2 4 4" xfId="2133" xr:uid="{00000000-0005-0000-0000-00009A070000}"/>
    <cellStyle name="20% - Accent1 2 2 2 2 4 4 2" xfId="2134" xr:uid="{00000000-0005-0000-0000-00009B070000}"/>
    <cellStyle name="20% - Accent1 2 2 2 2 4 4 2 2" xfId="2135" xr:uid="{00000000-0005-0000-0000-00009C070000}"/>
    <cellStyle name="20% - Accent1 2 2 2 2 4 4 2 2 2" xfId="2136" xr:uid="{00000000-0005-0000-0000-00009D070000}"/>
    <cellStyle name="20% - Accent1 2 2 2 2 4 4 2 3" xfId="2137" xr:uid="{00000000-0005-0000-0000-00009E070000}"/>
    <cellStyle name="20% - Accent1 2 2 2 2 4 4 3" xfId="2138" xr:uid="{00000000-0005-0000-0000-00009F070000}"/>
    <cellStyle name="20% - Accent1 2 2 2 2 4 4 3 2" xfId="2139" xr:uid="{00000000-0005-0000-0000-0000A0070000}"/>
    <cellStyle name="20% - Accent1 2 2 2 2 4 4 4" xfId="2140" xr:uid="{00000000-0005-0000-0000-0000A1070000}"/>
    <cellStyle name="20% - Accent1 2 2 2 2 4 5" xfId="2141" xr:uid="{00000000-0005-0000-0000-0000A2070000}"/>
    <cellStyle name="20% - Accent1 2 2 2 2 4 5 2" xfId="2142" xr:uid="{00000000-0005-0000-0000-0000A3070000}"/>
    <cellStyle name="20% - Accent1 2 2 2 2 4 5 2 2" xfId="2143" xr:uid="{00000000-0005-0000-0000-0000A4070000}"/>
    <cellStyle name="20% - Accent1 2 2 2 2 4 5 2 2 2" xfId="2144" xr:uid="{00000000-0005-0000-0000-0000A5070000}"/>
    <cellStyle name="20% - Accent1 2 2 2 2 4 5 2 3" xfId="2145" xr:uid="{00000000-0005-0000-0000-0000A6070000}"/>
    <cellStyle name="20% - Accent1 2 2 2 2 4 5 3" xfId="2146" xr:uid="{00000000-0005-0000-0000-0000A7070000}"/>
    <cellStyle name="20% - Accent1 2 2 2 2 4 5 3 2" xfId="2147" xr:uid="{00000000-0005-0000-0000-0000A8070000}"/>
    <cellStyle name="20% - Accent1 2 2 2 2 4 5 4" xfId="2148" xr:uid="{00000000-0005-0000-0000-0000A9070000}"/>
    <cellStyle name="20% - Accent1 2 2 2 2 4 6" xfId="2149" xr:uid="{00000000-0005-0000-0000-0000AA070000}"/>
    <cellStyle name="20% - Accent1 2 2 2 2 4 6 2" xfId="2150" xr:uid="{00000000-0005-0000-0000-0000AB070000}"/>
    <cellStyle name="20% - Accent1 2 2 2 2 4 6 2 2" xfId="2151" xr:uid="{00000000-0005-0000-0000-0000AC070000}"/>
    <cellStyle name="20% - Accent1 2 2 2 2 4 6 2 2 2" xfId="2152" xr:uid="{00000000-0005-0000-0000-0000AD070000}"/>
    <cellStyle name="20% - Accent1 2 2 2 2 4 6 2 3" xfId="2153" xr:uid="{00000000-0005-0000-0000-0000AE070000}"/>
    <cellStyle name="20% - Accent1 2 2 2 2 4 6 3" xfId="2154" xr:uid="{00000000-0005-0000-0000-0000AF070000}"/>
    <cellStyle name="20% - Accent1 2 2 2 2 4 6 3 2" xfId="2155" xr:uid="{00000000-0005-0000-0000-0000B0070000}"/>
    <cellStyle name="20% - Accent1 2 2 2 2 4 6 4" xfId="2156" xr:uid="{00000000-0005-0000-0000-0000B1070000}"/>
    <cellStyle name="20% - Accent1 2 2 2 2 4 7" xfId="2157" xr:uid="{00000000-0005-0000-0000-0000B2070000}"/>
    <cellStyle name="20% - Accent1 2 2 2 2 4 7 2" xfId="2158" xr:uid="{00000000-0005-0000-0000-0000B3070000}"/>
    <cellStyle name="20% - Accent1 2 2 2 2 4 7 2 2" xfId="2159" xr:uid="{00000000-0005-0000-0000-0000B4070000}"/>
    <cellStyle name="20% - Accent1 2 2 2 2 4 7 3" xfId="2160" xr:uid="{00000000-0005-0000-0000-0000B5070000}"/>
    <cellStyle name="20% - Accent1 2 2 2 2 4 8" xfId="2161" xr:uid="{00000000-0005-0000-0000-0000B6070000}"/>
    <cellStyle name="20% - Accent1 2 2 2 2 4 8 2" xfId="2162" xr:uid="{00000000-0005-0000-0000-0000B7070000}"/>
    <cellStyle name="20% - Accent1 2 2 2 2 4 8 2 2" xfId="2163" xr:uid="{00000000-0005-0000-0000-0000B8070000}"/>
    <cellStyle name="20% - Accent1 2 2 2 2 4 8 3" xfId="2164" xr:uid="{00000000-0005-0000-0000-0000B9070000}"/>
    <cellStyle name="20% - Accent1 2 2 2 2 4 9" xfId="2165" xr:uid="{00000000-0005-0000-0000-0000BA070000}"/>
    <cellStyle name="20% - Accent1 2 2 2 2 4 9 2" xfId="2166" xr:uid="{00000000-0005-0000-0000-0000BB070000}"/>
    <cellStyle name="20% - Accent1 2 2 2 2 5" xfId="2167" xr:uid="{00000000-0005-0000-0000-0000BC070000}"/>
    <cellStyle name="20% - Accent1 2 2 2 2 5 10" xfId="2168" xr:uid="{00000000-0005-0000-0000-0000BD070000}"/>
    <cellStyle name="20% - Accent1 2 2 2 2 5 10 2" xfId="2169" xr:uid="{00000000-0005-0000-0000-0000BE070000}"/>
    <cellStyle name="20% - Accent1 2 2 2 2 5 11" xfId="2170" xr:uid="{00000000-0005-0000-0000-0000BF070000}"/>
    <cellStyle name="20% - Accent1 2 2 2 2 5 2" xfId="2171" xr:uid="{00000000-0005-0000-0000-0000C0070000}"/>
    <cellStyle name="20% - Accent1 2 2 2 2 5 2 2" xfId="2172" xr:uid="{00000000-0005-0000-0000-0000C1070000}"/>
    <cellStyle name="20% - Accent1 2 2 2 2 5 2 2 2" xfId="2173" xr:uid="{00000000-0005-0000-0000-0000C2070000}"/>
    <cellStyle name="20% - Accent1 2 2 2 2 5 2 2 2 2" xfId="2174" xr:uid="{00000000-0005-0000-0000-0000C3070000}"/>
    <cellStyle name="20% - Accent1 2 2 2 2 5 2 2 2 2 2" xfId="2175" xr:uid="{00000000-0005-0000-0000-0000C4070000}"/>
    <cellStyle name="20% - Accent1 2 2 2 2 5 2 2 2 3" xfId="2176" xr:uid="{00000000-0005-0000-0000-0000C5070000}"/>
    <cellStyle name="20% - Accent1 2 2 2 2 5 2 2 3" xfId="2177" xr:uid="{00000000-0005-0000-0000-0000C6070000}"/>
    <cellStyle name="20% - Accent1 2 2 2 2 5 2 2 3 2" xfId="2178" xr:uid="{00000000-0005-0000-0000-0000C7070000}"/>
    <cellStyle name="20% - Accent1 2 2 2 2 5 2 2 4" xfId="2179" xr:uid="{00000000-0005-0000-0000-0000C8070000}"/>
    <cellStyle name="20% - Accent1 2 2 2 2 5 2 3" xfId="2180" xr:uid="{00000000-0005-0000-0000-0000C9070000}"/>
    <cellStyle name="20% - Accent1 2 2 2 2 5 2 3 2" xfId="2181" xr:uid="{00000000-0005-0000-0000-0000CA070000}"/>
    <cellStyle name="20% - Accent1 2 2 2 2 5 2 3 2 2" xfId="2182" xr:uid="{00000000-0005-0000-0000-0000CB070000}"/>
    <cellStyle name="20% - Accent1 2 2 2 2 5 2 3 2 2 2" xfId="2183" xr:uid="{00000000-0005-0000-0000-0000CC070000}"/>
    <cellStyle name="20% - Accent1 2 2 2 2 5 2 3 2 3" xfId="2184" xr:uid="{00000000-0005-0000-0000-0000CD070000}"/>
    <cellStyle name="20% - Accent1 2 2 2 2 5 2 3 3" xfId="2185" xr:uid="{00000000-0005-0000-0000-0000CE070000}"/>
    <cellStyle name="20% - Accent1 2 2 2 2 5 2 3 3 2" xfId="2186" xr:uid="{00000000-0005-0000-0000-0000CF070000}"/>
    <cellStyle name="20% - Accent1 2 2 2 2 5 2 3 4" xfId="2187" xr:uid="{00000000-0005-0000-0000-0000D0070000}"/>
    <cellStyle name="20% - Accent1 2 2 2 2 5 2 4" xfId="2188" xr:uid="{00000000-0005-0000-0000-0000D1070000}"/>
    <cellStyle name="20% - Accent1 2 2 2 2 5 2 4 2" xfId="2189" xr:uid="{00000000-0005-0000-0000-0000D2070000}"/>
    <cellStyle name="20% - Accent1 2 2 2 2 5 2 4 2 2" xfId="2190" xr:uid="{00000000-0005-0000-0000-0000D3070000}"/>
    <cellStyle name="20% - Accent1 2 2 2 2 5 2 4 2 2 2" xfId="2191" xr:uid="{00000000-0005-0000-0000-0000D4070000}"/>
    <cellStyle name="20% - Accent1 2 2 2 2 5 2 4 2 3" xfId="2192" xr:uid="{00000000-0005-0000-0000-0000D5070000}"/>
    <cellStyle name="20% - Accent1 2 2 2 2 5 2 4 3" xfId="2193" xr:uid="{00000000-0005-0000-0000-0000D6070000}"/>
    <cellStyle name="20% - Accent1 2 2 2 2 5 2 4 3 2" xfId="2194" xr:uid="{00000000-0005-0000-0000-0000D7070000}"/>
    <cellStyle name="20% - Accent1 2 2 2 2 5 2 4 4" xfId="2195" xr:uid="{00000000-0005-0000-0000-0000D8070000}"/>
    <cellStyle name="20% - Accent1 2 2 2 2 5 2 5" xfId="2196" xr:uid="{00000000-0005-0000-0000-0000D9070000}"/>
    <cellStyle name="20% - Accent1 2 2 2 2 5 2 5 2" xfId="2197" xr:uid="{00000000-0005-0000-0000-0000DA070000}"/>
    <cellStyle name="20% - Accent1 2 2 2 2 5 2 5 2 2" xfId="2198" xr:uid="{00000000-0005-0000-0000-0000DB070000}"/>
    <cellStyle name="20% - Accent1 2 2 2 2 5 2 5 3" xfId="2199" xr:uid="{00000000-0005-0000-0000-0000DC070000}"/>
    <cellStyle name="20% - Accent1 2 2 2 2 5 2 6" xfId="2200" xr:uid="{00000000-0005-0000-0000-0000DD070000}"/>
    <cellStyle name="20% - Accent1 2 2 2 2 5 2 6 2" xfId="2201" xr:uid="{00000000-0005-0000-0000-0000DE070000}"/>
    <cellStyle name="20% - Accent1 2 2 2 2 5 2 6 2 2" xfId="2202" xr:uid="{00000000-0005-0000-0000-0000DF070000}"/>
    <cellStyle name="20% - Accent1 2 2 2 2 5 2 6 3" xfId="2203" xr:uid="{00000000-0005-0000-0000-0000E0070000}"/>
    <cellStyle name="20% - Accent1 2 2 2 2 5 2 7" xfId="2204" xr:uid="{00000000-0005-0000-0000-0000E1070000}"/>
    <cellStyle name="20% - Accent1 2 2 2 2 5 2 7 2" xfId="2205" xr:uid="{00000000-0005-0000-0000-0000E2070000}"/>
    <cellStyle name="20% - Accent1 2 2 2 2 5 2 8" xfId="2206" xr:uid="{00000000-0005-0000-0000-0000E3070000}"/>
    <cellStyle name="20% - Accent1 2 2 2 2 5 2 8 2" xfId="2207" xr:uid="{00000000-0005-0000-0000-0000E4070000}"/>
    <cellStyle name="20% - Accent1 2 2 2 2 5 2 9" xfId="2208" xr:uid="{00000000-0005-0000-0000-0000E5070000}"/>
    <cellStyle name="20% - Accent1 2 2 2 2 5 3" xfId="2209" xr:uid="{00000000-0005-0000-0000-0000E6070000}"/>
    <cellStyle name="20% - Accent1 2 2 2 2 5 3 2" xfId="2210" xr:uid="{00000000-0005-0000-0000-0000E7070000}"/>
    <cellStyle name="20% - Accent1 2 2 2 2 5 3 2 2" xfId="2211" xr:uid="{00000000-0005-0000-0000-0000E8070000}"/>
    <cellStyle name="20% - Accent1 2 2 2 2 5 3 2 2 2" xfId="2212" xr:uid="{00000000-0005-0000-0000-0000E9070000}"/>
    <cellStyle name="20% - Accent1 2 2 2 2 5 3 2 2 2 2" xfId="2213" xr:uid="{00000000-0005-0000-0000-0000EA070000}"/>
    <cellStyle name="20% - Accent1 2 2 2 2 5 3 2 2 3" xfId="2214" xr:uid="{00000000-0005-0000-0000-0000EB070000}"/>
    <cellStyle name="20% - Accent1 2 2 2 2 5 3 2 3" xfId="2215" xr:uid="{00000000-0005-0000-0000-0000EC070000}"/>
    <cellStyle name="20% - Accent1 2 2 2 2 5 3 2 3 2" xfId="2216" xr:uid="{00000000-0005-0000-0000-0000ED070000}"/>
    <cellStyle name="20% - Accent1 2 2 2 2 5 3 2 4" xfId="2217" xr:uid="{00000000-0005-0000-0000-0000EE070000}"/>
    <cellStyle name="20% - Accent1 2 2 2 2 5 3 3" xfId="2218" xr:uid="{00000000-0005-0000-0000-0000EF070000}"/>
    <cellStyle name="20% - Accent1 2 2 2 2 5 3 3 2" xfId="2219" xr:uid="{00000000-0005-0000-0000-0000F0070000}"/>
    <cellStyle name="20% - Accent1 2 2 2 2 5 3 3 2 2" xfId="2220" xr:uid="{00000000-0005-0000-0000-0000F1070000}"/>
    <cellStyle name="20% - Accent1 2 2 2 2 5 3 3 2 2 2" xfId="2221" xr:uid="{00000000-0005-0000-0000-0000F2070000}"/>
    <cellStyle name="20% - Accent1 2 2 2 2 5 3 3 2 3" xfId="2222" xr:uid="{00000000-0005-0000-0000-0000F3070000}"/>
    <cellStyle name="20% - Accent1 2 2 2 2 5 3 3 3" xfId="2223" xr:uid="{00000000-0005-0000-0000-0000F4070000}"/>
    <cellStyle name="20% - Accent1 2 2 2 2 5 3 3 3 2" xfId="2224" xr:uid="{00000000-0005-0000-0000-0000F5070000}"/>
    <cellStyle name="20% - Accent1 2 2 2 2 5 3 3 4" xfId="2225" xr:uid="{00000000-0005-0000-0000-0000F6070000}"/>
    <cellStyle name="20% - Accent1 2 2 2 2 5 3 4" xfId="2226" xr:uid="{00000000-0005-0000-0000-0000F7070000}"/>
    <cellStyle name="20% - Accent1 2 2 2 2 5 3 4 2" xfId="2227" xr:uid="{00000000-0005-0000-0000-0000F8070000}"/>
    <cellStyle name="20% - Accent1 2 2 2 2 5 3 4 2 2" xfId="2228" xr:uid="{00000000-0005-0000-0000-0000F9070000}"/>
    <cellStyle name="20% - Accent1 2 2 2 2 5 3 4 2 2 2" xfId="2229" xr:uid="{00000000-0005-0000-0000-0000FA070000}"/>
    <cellStyle name="20% - Accent1 2 2 2 2 5 3 4 2 3" xfId="2230" xr:uid="{00000000-0005-0000-0000-0000FB070000}"/>
    <cellStyle name="20% - Accent1 2 2 2 2 5 3 4 3" xfId="2231" xr:uid="{00000000-0005-0000-0000-0000FC070000}"/>
    <cellStyle name="20% - Accent1 2 2 2 2 5 3 4 3 2" xfId="2232" xr:uid="{00000000-0005-0000-0000-0000FD070000}"/>
    <cellStyle name="20% - Accent1 2 2 2 2 5 3 4 4" xfId="2233" xr:uid="{00000000-0005-0000-0000-0000FE070000}"/>
    <cellStyle name="20% - Accent1 2 2 2 2 5 3 5" xfId="2234" xr:uid="{00000000-0005-0000-0000-0000FF070000}"/>
    <cellStyle name="20% - Accent1 2 2 2 2 5 3 5 2" xfId="2235" xr:uid="{00000000-0005-0000-0000-000000080000}"/>
    <cellStyle name="20% - Accent1 2 2 2 2 5 3 5 2 2" xfId="2236" xr:uid="{00000000-0005-0000-0000-000001080000}"/>
    <cellStyle name="20% - Accent1 2 2 2 2 5 3 5 3" xfId="2237" xr:uid="{00000000-0005-0000-0000-000002080000}"/>
    <cellStyle name="20% - Accent1 2 2 2 2 5 3 6" xfId="2238" xr:uid="{00000000-0005-0000-0000-000003080000}"/>
    <cellStyle name="20% - Accent1 2 2 2 2 5 3 6 2" xfId="2239" xr:uid="{00000000-0005-0000-0000-000004080000}"/>
    <cellStyle name="20% - Accent1 2 2 2 2 5 3 6 2 2" xfId="2240" xr:uid="{00000000-0005-0000-0000-000005080000}"/>
    <cellStyle name="20% - Accent1 2 2 2 2 5 3 6 3" xfId="2241" xr:uid="{00000000-0005-0000-0000-000006080000}"/>
    <cellStyle name="20% - Accent1 2 2 2 2 5 3 7" xfId="2242" xr:uid="{00000000-0005-0000-0000-000007080000}"/>
    <cellStyle name="20% - Accent1 2 2 2 2 5 3 7 2" xfId="2243" xr:uid="{00000000-0005-0000-0000-000008080000}"/>
    <cellStyle name="20% - Accent1 2 2 2 2 5 3 8" xfId="2244" xr:uid="{00000000-0005-0000-0000-000009080000}"/>
    <cellStyle name="20% - Accent1 2 2 2 2 5 3 8 2" xfId="2245" xr:uid="{00000000-0005-0000-0000-00000A080000}"/>
    <cellStyle name="20% - Accent1 2 2 2 2 5 3 9" xfId="2246" xr:uid="{00000000-0005-0000-0000-00000B080000}"/>
    <cellStyle name="20% - Accent1 2 2 2 2 5 4" xfId="2247" xr:uid="{00000000-0005-0000-0000-00000C080000}"/>
    <cellStyle name="20% - Accent1 2 2 2 2 5 4 2" xfId="2248" xr:uid="{00000000-0005-0000-0000-00000D080000}"/>
    <cellStyle name="20% - Accent1 2 2 2 2 5 4 2 2" xfId="2249" xr:uid="{00000000-0005-0000-0000-00000E080000}"/>
    <cellStyle name="20% - Accent1 2 2 2 2 5 4 2 2 2" xfId="2250" xr:uid="{00000000-0005-0000-0000-00000F080000}"/>
    <cellStyle name="20% - Accent1 2 2 2 2 5 4 2 3" xfId="2251" xr:uid="{00000000-0005-0000-0000-000010080000}"/>
    <cellStyle name="20% - Accent1 2 2 2 2 5 4 3" xfId="2252" xr:uid="{00000000-0005-0000-0000-000011080000}"/>
    <cellStyle name="20% - Accent1 2 2 2 2 5 4 3 2" xfId="2253" xr:uid="{00000000-0005-0000-0000-000012080000}"/>
    <cellStyle name="20% - Accent1 2 2 2 2 5 4 4" xfId="2254" xr:uid="{00000000-0005-0000-0000-000013080000}"/>
    <cellStyle name="20% - Accent1 2 2 2 2 5 5" xfId="2255" xr:uid="{00000000-0005-0000-0000-000014080000}"/>
    <cellStyle name="20% - Accent1 2 2 2 2 5 5 2" xfId="2256" xr:uid="{00000000-0005-0000-0000-000015080000}"/>
    <cellStyle name="20% - Accent1 2 2 2 2 5 5 2 2" xfId="2257" xr:uid="{00000000-0005-0000-0000-000016080000}"/>
    <cellStyle name="20% - Accent1 2 2 2 2 5 5 2 2 2" xfId="2258" xr:uid="{00000000-0005-0000-0000-000017080000}"/>
    <cellStyle name="20% - Accent1 2 2 2 2 5 5 2 3" xfId="2259" xr:uid="{00000000-0005-0000-0000-000018080000}"/>
    <cellStyle name="20% - Accent1 2 2 2 2 5 5 3" xfId="2260" xr:uid="{00000000-0005-0000-0000-000019080000}"/>
    <cellStyle name="20% - Accent1 2 2 2 2 5 5 3 2" xfId="2261" xr:uid="{00000000-0005-0000-0000-00001A080000}"/>
    <cellStyle name="20% - Accent1 2 2 2 2 5 5 4" xfId="2262" xr:uid="{00000000-0005-0000-0000-00001B080000}"/>
    <cellStyle name="20% - Accent1 2 2 2 2 5 6" xfId="2263" xr:uid="{00000000-0005-0000-0000-00001C080000}"/>
    <cellStyle name="20% - Accent1 2 2 2 2 5 6 2" xfId="2264" xr:uid="{00000000-0005-0000-0000-00001D080000}"/>
    <cellStyle name="20% - Accent1 2 2 2 2 5 6 2 2" xfId="2265" xr:uid="{00000000-0005-0000-0000-00001E080000}"/>
    <cellStyle name="20% - Accent1 2 2 2 2 5 6 2 2 2" xfId="2266" xr:uid="{00000000-0005-0000-0000-00001F080000}"/>
    <cellStyle name="20% - Accent1 2 2 2 2 5 6 2 3" xfId="2267" xr:uid="{00000000-0005-0000-0000-000020080000}"/>
    <cellStyle name="20% - Accent1 2 2 2 2 5 6 3" xfId="2268" xr:uid="{00000000-0005-0000-0000-000021080000}"/>
    <cellStyle name="20% - Accent1 2 2 2 2 5 6 3 2" xfId="2269" xr:uid="{00000000-0005-0000-0000-000022080000}"/>
    <cellStyle name="20% - Accent1 2 2 2 2 5 6 4" xfId="2270" xr:uid="{00000000-0005-0000-0000-000023080000}"/>
    <cellStyle name="20% - Accent1 2 2 2 2 5 7" xfId="2271" xr:uid="{00000000-0005-0000-0000-000024080000}"/>
    <cellStyle name="20% - Accent1 2 2 2 2 5 7 2" xfId="2272" xr:uid="{00000000-0005-0000-0000-000025080000}"/>
    <cellStyle name="20% - Accent1 2 2 2 2 5 7 2 2" xfId="2273" xr:uid="{00000000-0005-0000-0000-000026080000}"/>
    <cellStyle name="20% - Accent1 2 2 2 2 5 7 3" xfId="2274" xr:uid="{00000000-0005-0000-0000-000027080000}"/>
    <cellStyle name="20% - Accent1 2 2 2 2 5 8" xfId="2275" xr:uid="{00000000-0005-0000-0000-000028080000}"/>
    <cellStyle name="20% - Accent1 2 2 2 2 5 8 2" xfId="2276" xr:uid="{00000000-0005-0000-0000-000029080000}"/>
    <cellStyle name="20% - Accent1 2 2 2 2 5 8 2 2" xfId="2277" xr:uid="{00000000-0005-0000-0000-00002A080000}"/>
    <cellStyle name="20% - Accent1 2 2 2 2 5 8 3" xfId="2278" xr:uid="{00000000-0005-0000-0000-00002B080000}"/>
    <cellStyle name="20% - Accent1 2 2 2 2 5 9" xfId="2279" xr:uid="{00000000-0005-0000-0000-00002C080000}"/>
    <cellStyle name="20% - Accent1 2 2 2 2 5 9 2" xfId="2280" xr:uid="{00000000-0005-0000-0000-00002D080000}"/>
    <cellStyle name="20% - Accent1 2 2 2 2 6" xfId="2281" xr:uid="{00000000-0005-0000-0000-00002E080000}"/>
    <cellStyle name="20% - Accent1 2 2 2 2 6 2" xfId="2282" xr:uid="{00000000-0005-0000-0000-00002F080000}"/>
    <cellStyle name="20% - Accent1 2 2 2 2 6 2 2" xfId="2283" xr:uid="{00000000-0005-0000-0000-000030080000}"/>
    <cellStyle name="20% - Accent1 2 2 2 2 6 2 2 2" xfId="2284" xr:uid="{00000000-0005-0000-0000-000031080000}"/>
    <cellStyle name="20% - Accent1 2 2 2 2 6 2 2 2 2" xfId="2285" xr:uid="{00000000-0005-0000-0000-000032080000}"/>
    <cellStyle name="20% - Accent1 2 2 2 2 6 2 2 3" xfId="2286" xr:uid="{00000000-0005-0000-0000-000033080000}"/>
    <cellStyle name="20% - Accent1 2 2 2 2 6 2 3" xfId="2287" xr:uid="{00000000-0005-0000-0000-000034080000}"/>
    <cellStyle name="20% - Accent1 2 2 2 2 6 2 3 2" xfId="2288" xr:uid="{00000000-0005-0000-0000-000035080000}"/>
    <cellStyle name="20% - Accent1 2 2 2 2 6 2 4" xfId="2289" xr:uid="{00000000-0005-0000-0000-000036080000}"/>
    <cellStyle name="20% - Accent1 2 2 2 2 6 3" xfId="2290" xr:uid="{00000000-0005-0000-0000-000037080000}"/>
    <cellStyle name="20% - Accent1 2 2 2 2 6 3 2" xfId="2291" xr:uid="{00000000-0005-0000-0000-000038080000}"/>
    <cellStyle name="20% - Accent1 2 2 2 2 6 3 2 2" xfId="2292" xr:uid="{00000000-0005-0000-0000-000039080000}"/>
    <cellStyle name="20% - Accent1 2 2 2 2 6 3 2 2 2" xfId="2293" xr:uid="{00000000-0005-0000-0000-00003A080000}"/>
    <cellStyle name="20% - Accent1 2 2 2 2 6 3 2 3" xfId="2294" xr:uid="{00000000-0005-0000-0000-00003B080000}"/>
    <cellStyle name="20% - Accent1 2 2 2 2 6 3 3" xfId="2295" xr:uid="{00000000-0005-0000-0000-00003C080000}"/>
    <cellStyle name="20% - Accent1 2 2 2 2 6 3 3 2" xfId="2296" xr:uid="{00000000-0005-0000-0000-00003D080000}"/>
    <cellStyle name="20% - Accent1 2 2 2 2 6 3 4" xfId="2297" xr:uid="{00000000-0005-0000-0000-00003E080000}"/>
    <cellStyle name="20% - Accent1 2 2 2 2 6 4" xfId="2298" xr:uid="{00000000-0005-0000-0000-00003F080000}"/>
    <cellStyle name="20% - Accent1 2 2 2 2 6 4 2" xfId="2299" xr:uid="{00000000-0005-0000-0000-000040080000}"/>
    <cellStyle name="20% - Accent1 2 2 2 2 6 4 2 2" xfId="2300" xr:uid="{00000000-0005-0000-0000-000041080000}"/>
    <cellStyle name="20% - Accent1 2 2 2 2 6 4 2 2 2" xfId="2301" xr:uid="{00000000-0005-0000-0000-000042080000}"/>
    <cellStyle name="20% - Accent1 2 2 2 2 6 4 2 3" xfId="2302" xr:uid="{00000000-0005-0000-0000-000043080000}"/>
    <cellStyle name="20% - Accent1 2 2 2 2 6 4 3" xfId="2303" xr:uid="{00000000-0005-0000-0000-000044080000}"/>
    <cellStyle name="20% - Accent1 2 2 2 2 6 4 3 2" xfId="2304" xr:uid="{00000000-0005-0000-0000-000045080000}"/>
    <cellStyle name="20% - Accent1 2 2 2 2 6 4 4" xfId="2305" xr:uid="{00000000-0005-0000-0000-000046080000}"/>
    <cellStyle name="20% - Accent1 2 2 2 2 6 5" xfId="2306" xr:uid="{00000000-0005-0000-0000-000047080000}"/>
    <cellStyle name="20% - Accent1 2 2 2 2 6 5 2" xfId="2307" xr:uid="{00000000-0005-0000-0000-000048080000}"/>
    <cellStyle name="20% - Accent1 2 2 2 2 6 5 2 2" xfId="2308" xr:uid="{00000000-0005-0000-0000-000049080000}"/>
    <cellStyle name="20% - Accent1 2 2 2 2 6 5 3" xfId="2309" xr:uid="{00000000-0005-0000-0000-00004A080000}"/>
    <cellStyle name="20% - Accent1 2 2 2 2 6 6" xfId="2310" xr:uid="{00000000-0005-0000-0000-00004B080000}"/>
    <cellStyle name="20% - Accent1 2 2 2 2 6 6 2" xfId="2311" xr:uid="{00000000-0005-0000-0000-00004C080000}"/>
    <cellStyle name="20% - Accent1 2 2 2 2 6 6 2 2" xfId="2312" xr:uid="{00000000-0005-0000-0000-00004D080000}"/>
    <cellStyle name="20% - Accent1 2 2 2 2 6 6 3" xfId="2313" xr:uid="{00000000-0005-0000-0000-00004E080000}"/>
    <cellStyle name="20% - Accent1 2 2 2 2 6 7" xfId="2314" xr:uid="{00000000-0005-0000-0000-00004F080000}"/>
    <cellStyle name="20% - Accent1 2 2 2 2 6 7 2" xfId="2315" xr:uid="{00000000-0005-0000-0000-000050080000}"/>
    <cellStyle name="20% - Accent1 2 2 2 2 6 8" xfId="2316" xr:uid="{00000000-0005-0000-0000-000051080000}"/>
    <cellStyle name="20% - Accent1 2 2 2 2 6 8 2" xfId="2317" xr:uid="{00000000-0005-0000-0000-000052080000}"/>
    <cellStyle name="20% - Accent1 2 2 2 2 6 9" xfId="2318" xr:uid="{00000000-0005-0000-0000-000053080000}"/>
    <cellStyle name="20% - Accent1 2 2 2 2 7" xfId="2319" xr:uid="{00000000-0005-0000-0000-000054080000}"/>
    <cellStyle name="20% - Accent1 2 2 2 2 7 2" xfId="2320" xr:uid="{00000000-0005-0000-0000-000055080000}"/>
    <cellStyle name="20% - Accent1 2 2 2 2 7 2 2" xfId="2321" xr:uid="{00000000-0005-0000-0000-000056080000}"/>
    <cellStyle name="20% - Accent1 2 2 2 2 7 2 2 2" xfId="2322" xr:uid="{00000000-0005-0000-0000-000057080000}"/>
    <cellStyle name="20% - Accent1 2 2 2 2 7 2 2 2 2" xfId="2323" xr:uid="{00000000-0005-0000-0000-000058080000}"/>
    <cellStyle name="20% - Accent1 2 2 2 2 7 2 2 3" xfId="2324" xr:uid="{00000000-0005-0000-0000-000059080000}"/>
    <cellStyle name="20% - Accent1 2 2 2 2 7 2 3" xfId="2325" xr:uid="{00000000-0005-0000-0000-00005A080000}"/>
    <cellStyle name="20% - Accent1 2 2 2 2 7 2 3 2" xfId="2326" xr:uid="{00000000-0005-0000-0000-00005B080000}"/>
    <cellStyle name="20% - Accent1 2 2 2 2 7 2 4" xfId="2327" xr:uid="{00000000-0005-0000-0000-00005C080000}"/>
    <cellStyle name="20% - Accent1 2 2 2 2 7 3" xfId="2328" xr:uid="{00000000-0005-0000-0000-00005D080000}"/>
    <cellStyle name="20% - Accent1 2 2 2 2 7 3 2" xfId="2329" xr:uid="{00000000-0005-0000-0000-00005E080000}"/>
    <cellStyle name="20% - Accent1 2 2 2 2 7 3 2 2" xfId="2330" xr:uid="{00000000-0005-0000-0000-00005F080000}"/>
    <cellStyle name="20% - Accent1 2 2 2 2 7 3 2 2 2" xfId="2331" xr:uid="{00000000-0005-0000-0000-000060080000}"/>
    <cellStyle name="20% - Accent1 2 2 2 2 7 3 2 3" xfId="2332" xr:uid="{00000000-0005-0000-0000-000061080000}"/>
    <cellStyle name="20% - Accent1 2 2 2 2 7 3 3" xfId="2333" xr:uid="{00000000-0005-0000-0000-000062080000}"/>
    <cellStyle name="20% - Accent1 2 2 2 2 7 3 3 2" xfId="2334" xr:uid="{00000000-0005-0000-0000-000063080000}"/>
    <cellStyle name="20% - Accent1 2 2 2 2 7 3 4" xfId="2335" xr:uid="{00000000-0005-0000-0000-000064080000}"/>
    <cellStyle name="20% - Accent1 2 2 2 2 7 4" xfId="2336" xr:uid="{00000000-0005-0000-0000-000065080000}"/>
    <cellStyle name="20% - Accent1 2 2 2 2 7 4 2" xfId="2337" xr:uid="{00000000-0005-0000-0000-000066080000}"/>
    <cellStyle name="20% - Accent1 2 2 2 2 7 4 2 2" xfId="2338" xr:uid="{00000000-0005-0000-0000-000067080000}"/>
    <cellStyle name="20% - Accent1 2 2 2 2 7 4 2 2 2" xfId="2339" xr:uid="{00000000-0005-0000-0000-000068080000}"/>
    <cellStyle name="20% - Accent1 2 2 2 2 7 4 2 3" xfId="2340" xr:uid="{00000000-0005-0000-0000-000069080000}"/>
    <cellStyle name="20% - Accent1 2 2 2 2 7 4 3" xfId="2341" xr:uid="{00000000-0005-0000-0000-00006A080000}"/>
    <cellStyle name="20% - Accent1 2 2 2 2 7 4 3 2" xfId="2342" xr:uid="{00000000-0005-0000-0000-00006B080000}"/>
    <cellStyle name="20% - Accent1 2 2 2 2 7 4 4" xfId="2343" xr:uid="{00000000-0005-0000-0000-00006C080000}"/>
    <cellStyle name="20% - Accent1 2 2 2 2 7 5" xfId="2344" xr:uid="{00000000-0005-0000-0000-00006D080000}"/>
    <cellStyle name="20% - Accent1 2 2 2 2 7 5 2" xfId="2345" xr:uid="{00000000-0005-0000-0000-00006E080000}"/>
    <cellStyle name="20% - Accent1 2 2 2 2 7 5 2 2" xfId="2346" xr:uid="{00000000-0005-0000-0000-00006F080000}"/>
    <cellStyle name="20% - Accent1 2 2 2 2 7 5 3" xfId="2347" xr:uid="{00000000-0005-0000-0000-000070080000}"/>
    <cellStyle name="20% - Accent1 2 2 2 2 7 6" xfId="2348" xr:uid="{00000000-0005-0000-0000-000071080000}"/>
    <cellStyle name="20% - Accent1 2 2 2 2 7 6 2" xfId="2349" xr:uid="{00000000-0005-0000-0000-000072080000}"/>
    <cellStyle name="20% - Accent1 2 2 2 2 7 6 2 2" xfId="2350" xr:uid="{00000000-0005-0000-0000-000073080000}"/>
    <cellStyle name="20% - Accent1 2 2 2 2 7 6 3" xfId="2351" xr:uid="{00000000-0005-0000-0000-000074080000}"/>
    <cellStyle name="20% - Accent1 2 2 2 2 7 7" xfId="2352" xr:uid="{00000000-0005-0000-0000-000075080000}"/>
    <cellStyle name="20% - Accent1 2 2 2 2 7 7 2" xfId="2353" xr:uid="{00000000-0005-0000-0000-000076080000}"/>
    <cellStyle name="20% - Accent1 2 2 2 2 7 8" xfId="2354" xr:uid="{00000000-0005-0000-0000-000077080000}"/>
    <cellStyle name="20% - Accent1 2 2 2 2 7 8 2" xfId="2355" xr:uid="{00000000-0005-0000-0000-000078080000}"/>
    <cellStyle name="20% - Accent1 2 2 2 2 7 9" xfId="2356" xr:uid="{00000000-0005-0000-0000-000079080000}"/>
    <cellStyle name="20% - Accent1 2 2 2 2 8" xfId="2357" xr:uid="{00000000-0005-0000-0000-00007A080000}"/>
    <cellStyle name="20% - Accent1 2 2 2 2 8 2" xfId="2358" xr:uid="{00000000-0005-0000-0000-00007B080000}"/>
    <cellStyle name="20% - Accent1 2 2 2 2 8 2 2" xfId="2359" xr:uid="{00000000-0005-0000-0000-00007C080000}"/>
    <cellStyle name="20% - Accent1 2 2 2 2 8 2 2 2" xfId="2360" xr:uid="{00000000-0005-0000-0000-00007D080000}"/>
    <cellStyle name="20% - Accent1 2 2 2 2 8 2 3" xfId="2361" xr:uid="{00000000-0005-0000-0000-00007E080000}"/>
    <cellStyle name="20% - Accent1 2 2 2 2 8 3" xfId="2362" xr:uid="{00000000-0005-0000-0000-00007F080000}"/>
    <cellStyle name="20% - Accent1 2 2 2 2 8 3 2" xfId="2363" xr:uid="{00000000-0005-0000-0000-000080080000}"/>
    <cellStyle name="20% - Accent1 2 2 2 2 8 4" xfId="2364" xr:uid="{00000000-0005-0000-0000-000081080000}"/>
    <cellStyle name="20% - Accent1 2 2 2 2 9" xfId="2365" xr:uid="{00000000-0005-0000-0000-000082080000}"/>
    <cellStyle name="20% - Accent1 2 2 2 2 9 2" xfId="2366" xr:uid="{00000000-0005-0000-0000-000083080000}"/>
    <cellStyle name="20% - Accent1 2 2 2 2 9 2 2" xfId="2367" xr:uid="{00000000-0005-0000-0000-000084080000}"/>
    <cellStyle name="20% - Accent1 2 2 2 2 9 2 2 2" xfId="2368" xr:uid="{00000000-0005-0000-0000-000085080000}"/>
    <cellStyle name="20% - Accent1 2 2 2 2 9 2 3" xfId="2369" xr:uid="{00000000-0005-0000-0000-000086080000}"/>
    <cellStyle name="20% - Accent1 2 2 2 2 9 3" xfId="2370" xr:uid="{00000000-0005-0000-0000-000087080000}"/>
    <cellStyle name="20% - Accent1 2 2 2 2 9 3 2" xfId="2371" xr:uid="{00000000-0005-0000-0000-000088080000}"/>
    <cellStyle name="20% - Accent1 2 2 2 2 9 4" xfId="2372" xr:uid="{00000000-0005-0000-0000-000089080000}"/>
    <cellStyle name="20% - Accent1 2 2 2 3" xfId="2373" xr:uid="{00000000-0005-0000-0000-00008A080000}"/>
    <cellStyle name="20% - Accent1 2 2 2 3 10" xfId="2374" xr:uid="{00000000-0005-0000-0000-00008B080000}"/>
    <cellStyle name="20% - Accent1 2 2 2 3 10 2" xfId="2375" xr:uid="{00000000-0005-0000-0000-00008C080000}"/>
    <cellStyle name="20% - Accent1 2 2 2 3 10 2 2" xfId="2376" xr:uid="{00000000-0005-0000-0000-00008D080000}"/>
    <cellStyle name="20% - Accent1 2 2 2 3 10 3" xfId="2377" xr:uid="{00000000-0005-0000-0000-00008E080000}"/>
    <cellStyle name="20% - Accent1 2 2 2 3 11" xfId="2378" xr:uid="{00000000-0005-0000-0000-00008F080000}"/>
    <cellStyle name="20% - Accent1 2 2 2 3 11 2" xfId="2379" xr:uid="{00000000-0005-0000-0000-000090080000}"/>
    <cellStyle name="20% - Accent1 2 2 2 3 11 2 2" xfId="2380" xr:uid="{00000000-0005-0000-0000-000091080000}"/>
    <cellStyle name="20% - Accent1 2 2 2 3 11 3" xfId="2381" xr:uid="{00000000-0005-0000-0000-000092080000}"/>
    <cellStyle name="20% - Accent1 2 2 2 3 12" xfId="2382" xr:uid="{00000000-0005-0000-0000-000093080000}"/>
    <cellStyle name="20% - Accent1 2 2 2 3 12 2" xfId="2383" xr:uid="{00000000-0005-0000-0000-000094080000}"/>
    <cellStyle name="20% - Accent1 2 2 2 3 13" xfId="2384" xr:uid="{00000000-0005-0000-0000-000095080000}"/>
    <cellStyle name="20% - Accent1 2 2 2 3 13 2" xfId="2385" xr:uid="{00000000-0005-0000-0000-000096080000}"/>
    <cellStyle name="20% - Accent1 2 2 2 3 14" xfId="2386" xr:uid="{00000000-0005-0000-0000-000097080000}"/>
    <cellStyle name="20% - Accent1 2 2 2 3 2" xfId="2387" xr:uid="{00000000-0005-0000-0000-000098080000}"/>
    <cellStyle name="20% - Accent1 2 2 2 3 2 10" xfId="2388" xr:uid="{00000000-0005-0000-0000-000099080000}"/>
    <cellStyle name="20% - Accent1 2 2 2 3 2 10 2" xfId="2389" xr:uid="{00000000-0005-0000-0000-00009A080000}"/>
    <cellStyle name="20% - Accent1 2 2 2 3 2 11" xfId="2390" xr:uid="{00000000-0005-0000-0000-00009B080000}"/>
    <cellStyle name="20% - Accent1 2 2 2 3 2 2" xfId="2391" xr:uid="{00000000-0005-0000-0000-00009C080000}"/>
    <cellStyle name="20% - Accent1 2 2 2 3 2 2 2" xfId="2392" xr:uid="{00000000-0005-0000-0000-00009D080000}"/>
    <cellStyle name="20% - Accent1 2 2 2 3 2 2 2 2" xfId="2393" xr:uid="{00000000-0005-0000-0000-00009E080000}"/>
    <cellStyle name="20% - Accent1 2 2 2 3 2 2 2 2 2" xfId="2394" xr:uid="{00000000-0005-0000-0000-00009F080000}"/>
    <cellStyle name="20% - Accent1 2 2 2 3 2 2 2 2 2 2" xfId="2395" xr:uid="{00000000-0005-0000-0000-0000A0080000}"/>
    <cellStyle name="20% - Accent1 2 2 2 3 2 2 2 2 3" xfId="2396" xr:uid="{00000000-0005-0000-0000-0000A1080000}"/>
    <cellStyle name="20% - Accent1 2 2 2 3 2 2 2 3" xfId="2397" xr:uid="{00000000-0005-0000-0000-0000A2080000}"/>
    <cellStyle name="20% - Accent1 2 2 2 3 2 2 2 3 2" xfId="2398" xr:uid="{00000000-0005-0000-0000-0000A3080000}"/>
    <cellStyle name="20% - Accent1 2 2 2 3 2 2 2 4" xfId="2399" xr:uid="{00000000-0005-0000-0000-0000A4080000}"/>
    <cellStyle name="20% - Accent1 2 2 2 3 2 2 3" xfId="2400" xr:uid="{00000000-0005-0000-0000-0000A5080000}"/>
    <cellStyle name="20% - Accent1 2 2 2 3 2 2 3 2" xfId="2401" xr:uid="{00000000-0005-0000-0000-0000A6080000}"/>
    <cellStyle name="20% - Accent1 2 2 2 3 2 2 3 2 2" xfId="2402" xr:uid="{00000000-0005-0000-0000-0000A7080000}"/>
    <cellStyle name="20% - Accent1 2 2 2 3 2 2 3 2 2 2" xfId="2403" xr:uid="{00000000-0005-0000-0000-0000A8080000}"/>
    <cellStyle name="20% - Accent1 2 2 2 3 2 2 3 2 3" xfId="2404" xr:uid="{00000000-0005-0000-0000-0000A9080000}"/>
    <cellStyle name="20% - Accent1 2 2 2 3 2 2 3 3" xfId="2405" xr:uid="{00000000-0005-0000-0000-0000AA080000}"/>
    <cellStyle name="20% - Accent1 2 2 2 3 2 2 3 3 2" xfId="2406" xr:uid="{00000000-0005-0000-0000-0000AB080000}"/>
    <cellStyle name="20% - Accent1 2 2 2 3 2 2 3 4" xfId="2407" xr:uid="{00000000-0005-0000-0000-0000AC080000}"/>
    <cellStyle name="20% - Accent1 2 2 2 3 2 2 4" xfId="2408" xr:uid="{00000000-0005-0000-0000-0000AD080000}"/>
    <cellStyle name="20% - Accent1 2 2 2 3 2 2 4 2" xfId="2409" xr:uid="{00000000-0005-0000-0000-0000AE080000}"/>
    <cellStyle name="20% - Accent1 2 2 2 3 2 2 4 2 2" xfId="2410" xr:uid="{00000000-0005-0000-0000-0000AF080000}"/>
    <cellStyle name="20% - Accent1 2 2 2 3 2 2 4 2 2 2" xfId="2411" xr:uid="{00000000-0005-0000-0000-0000B0080000}"/>
    <cellStyle name="20% - Accent1 2 2 2 3 2 2 4 2 3" xfId="2412" xr:uid="{00000000-0005-0000-0000-0000B1080000}"/>
    <cellStyle name="20% - Accent1 2 2 2 3 2 2 4 3" xfId="2413" xr:uid="{00000000-0005-0000-0000-0000B2080000}"/>
    <cellStyle name="20% - Accent1 2 2 2 3 2 2 4 3 2" xfId="2414" xr:uid="{00000000-0005-0000-0000-0000B3080000}"/>
    <cellStyle name="20% - Accent1 2 2 2 3 2 2 4 4" xfId="2415" xr:uid="{00000000-0005-0000-0000-0000B4080000}"/>
    <cellStyle name="20% - Accent1 2 2 2 3 2 2 5" xfId="2416" xr:uid="{00000000-0005-0000-0000-0000B5080000}"/>
    <cellStyle name="20% - Accent1 2 2 2 3 2 2 5 2" xfId="2417" xr:uid="{00000000-0005-0000-0000-0000B6080000}"/>
    <cellStyle name="20% - Accent1 2 2 2 3 2 2 5 2 2" xfId="2418" xr:uid="{00000000-0005-0000-0000-0000B7080000}"/>
    <cellStyle name="20% - Accent1 2 2 2 3 2 2 5 3" xfId="2419" xr:uid="{00000000-0005-0000-0000-0000B8080000}"/>
    <cellStyle name="20% - Accent1 2 2 2 3 2 2 6" xfId="2420" xr:uid="{00000000-0005-0000-0000-0000B9080000}"/>
    <cellStyle name="20% - Accent1 2 2 2 3 2 2 6 2" xfId="2421" xr:uid="{00000000-0005-0000-0000-0000BA080000}"/>
    <cellStyle name="20% - Accent1 2 2 2 3 2 2 6 2 2" xfId="2422" xr:uid="{00000000-0005-0000-0000-0000BB080000}"/>
    <cellStyle name="20% - Accent1 2 2 2 3 2 2 6 3" xfId="2423" xr:uid="{00000000-0005-0000-0000-0000BC080000}"/>
    <cellStyle name="20% - Accent1 2 2 2 3 2 2 7" xfId="2424" xr:uid="{00000000-0005-0000-0000-0000BD080000}"/>
    <cellStyle name="20% - Accent1 2 2 2 3 2 2 7 2" xfId="2425" xr:uid="{00000000-0005-0000-0000-0000BE080000}"/>
    <cellStyle name="20% - Accent1 2 2 2 3 2 2 8" xfId="2426" xr:uid="{00000000-0005-0000-0000-0000BF080000}"/>
    <cellStyle name="20% - Accent1 2 2 2 3 2 2 8 2" xfId="2427" xr:uid="{00000000-0005-0000-0000-0000C0080000}"/>
    <cellStyle name="20% - Accent1 2 2 2 3 2 2 9" xfId="2428" xr:uid="{00000000-0005-0000-0000-0000C1080000}"/>
    <cellStyle name="20% - Accent1 2 2 2 3 2 3" xfId="2429" xr:uid="{00000000-0005-0000-0000-0000C2080000}"/>
    <cellStyle name="20% - Accent1 2 2 2 3 2 3 2" xfId="2430" xr:uid="{00000000-0005-0000-0000-0000C3080000}"/>
    <cellStyle name="20% - Accent1 2 2 2 3 2 3 2 2" xfId="2431" xr:uid="{00000000-0005-0000-0000-0000C4080000}"/>
    <cellStyle name="20% - Accent1 2 2 2 3 2 3 2 2 2" xfId="2432" xr:uid="{00000000-0005-0000-0000-0000C5080000}"/>
    <cellStyle name="20% - Accent1 2 2 2 3 2 3 2 2 2 2" xfId="2433" xr:uid="{00000000-0005-0000-0000-0000C6080000}"/>
    <cellStyle name="20% - Accent1 2 2 2 3 2 3 2 2 3" xfId="2434" xr:uid="{00000000-0005-0000-0000-0000C7080000}"/>
    <cellStyle name="20% - Accent1 2 2 2 3 2 3 2 3" xfId="2435" xr:uid="{00000000-0005-0000-0000-0000C8080000}"/>
    <cellStyle name="20% - Accent1 2 2 2 3 2 3 2 3 2" xfId="2436" xr:uid="{00000000-0005-0000-0000-0000C9080000}"/>
    <cellStyle name="20% - Accent1 2 2 2 3 2 3 2 4" xfId="2437" xr:uid="{00000000-0005-0000-0000-0000CA080000}"/>
    <cellStyle name="20% - Accent1 2 2 2 3 2 3 3" xfId="2438" xr:uid="{00000000-0005-0000-0000-0000CB080000}"/>
    <cellStyle name="20% - Accent1 2 2 2 3 2 3 3 2" xfId="2439" xr:uid="{00000000-0005-0000-0000-0000CC080000}"/>
    <cellStyle name="20% - Accent1 2 2 2 3 2 3 3 2 2" xfId="2440" xr:uid="{00000000-0005-0000-0000-0000CD080000}"/>
    <cellStyle name="20% - Accent1 2 2 2 3 2 3 3 2 2 2" xfId="2441" xr:uid="{00000000-0005-0000-0000-0000CE080000}"/>
    <cellStyle name="20% - Accent1 2 2 2 3 2 3 3 2 3" xfId="2442" xr:uid="{00000000-0005-0000-0000-0000CF080000}"/>
    <cellStyle name="20% - Accent1 2 2 2 3 2 3 3 3" xfId="2443" xr:uid="{00000000-0005-0000-0000-0000D0080000}"/>
    <cellStyle name="20% - Accent1 2 2 2 3 2 3 3 3 2" xfId="2444" xr:uid="{00000000-0005-0000-0000-0000D1080000}"/>
    <cellStyle name="20% - Accent1 2 2 2 3 2 3 3 4" xfId="2445" xr:uid="{00000000-0005-0000-0000-0000D2080000}"/>
    <cellStyle name="20% - Accent1 2 2 2 3 2 3 4" xfId="2446" xr:uid="{00000000-0005-0000-0000-0000D3080000}"/>
    <cellStyle name="20% - Accent1 2 2 2 3 2 3 4 2" xfId="2447" xr:uid="{00000000-0005-0000-0000-0000D4080000}"/>
    <cellStyle name="20% - Accent1 2 2 2 3 2 3 4 2 2" xfId="2448" xr:uid="{00000000-0005-0000-0000-0000D5080000}"/>
    <cellStyle name="20% - Accent1 2 2 2 3 2 3 4 2 2 2" xfId="2449" xr:uid="{00000000-0005-0000-0000-0000D6080000}"/>
    <cellStyle name="20% - Accent1 2 2 2 3 2 3 4 2 3" xfId="2450" xr:uid="{00000000-0005-0000-0000-0000D7080000}"/>
    <cellStyle name="20% - Accent1 2 2 2 3 2 3 4 3" xfId="2451" xr:uid="{00000000-0005-0000-0000-0000D8080000}"/>
    <cellStyle name="20% - Accent1 2 2 2 3 2 3 4 3 2" xfId="2452" xr:uid="{00000000-0005-0000-0000-0000D9080000}"/>
    <cellStyle name="20% - Accent1 2 2 2 3 2 3 4 4" xfId="2453" xr:uid="{00000000-0005-0000-0000-0000DA080000}"/>
    <cellStyle name="20% - Accent1 2 2 2 3 2 3 5" xfId="2454" xr:uid="{00000000-0005-0000-0000-0000DB080000}"/>
    <cellStyle name="20% - Accent1 2 2 2 3 2 3 5 2" xfId="2455" xr:uid="{00000000-0005-0000-0000-0000DC080000}"/>
    <cellStyle name="20% - Accent1 2 2 2 3 2 3 5 2 2" xfId="2456" xr:uid="{00000000-0005-0000-0000-0000DD080000}"/>
    <cellStyle name="20% - Accent1 2 2 2 3 2 3 5 3" xfId="2457" xr:uid="{00000000-0005-0000-0000-0000DE080000}"/>
    <cellStyle name="20% - Accent1 2 2 2 3 2 3 6" xfId="2458" xr:uid="{00000000-0005-0000-0000-0000DF080000}"/>
    <cellStyle name="20% - Accent1 2 2 2 3 2 3 6 2" xfId="2459" xr:uid="{00000000-0005-0000-0000-0000E0080000}"/>
    <cellStyle name="20% - Accent1 2 2 2 3 2 3 6 2 2" xfId="2460" xr:uid="{00000000-0005-0000-0000-0000E1080000}"/>
    <cellStyle name="20% - Accent1 2 2 2 3 2 3 6 3" xfId="2461" xr:uid="{00000000-0005-0000-0000-0000E2080000}"/>
    <cellStyle name="20% - Accent1 2 2 2 3 2 3 7" xfId="2462" xr:uid="{00000000-0005-0000-0000-0000E3080000}"/>
    <cellStyle name="20% - Accent1 2 2 2 3 2 3 7 2" xfId="2463" xr:uid="{00000000-0005-0000-0000-0000E4080000}"/>
    <cellStyle name="20% - Accent1 2 2 2 3 2 3 8" xfId="2464" xr:uid="{00000000-0005-0000-0000-0000E5080000}"/>
    <cellStyle name="20% - Accent1 2 2 2 3 2 3 8 2" xfId="2465" xr:uid="{00000000-0005-0000-0000-0000E6080000}"/>
    <cellStyle name="20% - Accent1 2 2 2 3 2 3 9" xfId="2466" xr:uid="{00000000-0005-0000-0000-0000E7080000}"/>
    <cellStyle name="20% - Accent1 2 2 2 3 2 4" xfId="2467" xr:uid="{00000000-0005-0000-0000-0000E8080000}"/>
    <cellStyle name="20% - Accent1 2 2 2 3 2 4 2" xfId="2468" xr:uid="{00000000-0005-0000-0000-0000E9080000}"/>
    <cellStyle name="20% - Accent1 2 2 2 3 2 4 2 2" xfId="2469" xr:uid="{00000000-0005-0000-0000-0000EA080000}"/>
    <cellStyle name="20% - Accent1 2 2 2 3 2 4 2 2 2" xfId="2470" xr:uid="{00000000-0005-0000-0000-0000EB080000}"/>
    <cellStyle name="20% - Accent1 2 2 2 3 2 4 2 3" xfId="2471" xr:uid="{00000000-0005-0000-0000-0000EC080000}"/>
    <cellStyle name="20% - Accent1 2 2 2 3 2 4 3" xfId="2472" xr:uid="{00000000-0005-0000-0000-0000ED080000}"/>
    <cellStyle name="20% - Accent1 2 2 2 3 2 4 3 2" xfId="2473" xr:uid="{00000000-0005-0000-0000-0000EE080000}"/>
    <cellStyle name="20% - Accent1 2 2 2 3 2 4 4" xfId="2474" xr:uid="{00000000-0005-0000-0000-0000EF080000}"/>
    <cellStyle name="20% - Accent1 2 2 2 3 2 5" xfId="2475" xr:uid="{00000000-0005-0000-0000-0000F0080000}"/>
    <cellStyle name="20% - Accent1 2 2 2 3 2 5 2" xfId="2476" xr:uid="{00000000-0005-0000-0000-0000F1080000}"/>
    <cellStyle name="20% - Accent1 2 2 2 3 2 5 2 2" xfId="2477" xr:uid="{00000000-0005-0000-0000-0000F2080000}"/>
    <cellStyle name="20% - Accent1 2 2 2 3 2 5 2 2 2" xfId="2478" xr:uid="{00000000-0005-0000-0000-0000F3080000}"/>
    <cellStyle name="20% - Accent1 2 2 2 3 2 5 2 3" xfId="2479" xr:uid="{00000000-0005-0000-0000-0000F4080000}"/>
    <cellStyle name="20% - Accent1 2 2 2 3 2 5 3" xfId="2480" xr:uid="{00000000-0005-0000-0000-0000F5080000}"/>
    <cellStyle name="20% - Accent1 2 2 2 3 2 5 3 2" xfId="2481" xr:uid="{00000000-0005-0000-0000-0000F6080000}"/>
    <cellStyle name="20% - Accent1 2 2 2 3 2 5 4" xfId="2482" xr:uid="{00000000-0005-0000-0000-0000F7080000}"/>
    <cellStyle name="20% - Accent1 2 2 2 3 2 6" xfId="2483" xr:uid="{00000000-0005-0000-0000-0000F8080000}"/>
    <cellStyle name="20% - Accent1 2 2 2 3 2 6 2" xfId="2484" xr:uid="{00000000-0005-0000-0000-0000F9080000}"/>
    <cellStyle name="20% - Accent1 2 2 2 3 2 6 2 2" xfId="2485" xr:uid="{00000000-0005-0000-0000-0000FA080000}"/>
    <cellStyle name="20% - Accent1 2 2 2 3 2 6 2 2 2" xfId="2486" xr:uid="{00000000-0005-0000-0000-0000FB080000}"/>
    <cellStyle name="20% - Accent1 2 2 2 3 2 6 2 3" xfId="2487" xr:uid="{00000000-0005-0000-0000-0000FC080000}"/>
    <cellStyle name="20% - Accent1 2 2 2 3 2 6 3" xfId="2488" xr:uid="{00000000-0005-0000-0000-0000FD080000}"/>
    <cellStyle name="20% - Accent1 2 2 2 3 2 6 3 2" xfId="2489" xr:uid="{00000000-0005-0000-0000-0000FE080000}"/>
    <cellStyle name="20% - Accent1 2 2 2 3 2 6 4" xfId="2490" xr:uid="{00000000-0005-0000-0000-0000FF080000}"/>
    <cellStyle name="20% - Accent1 2 2 2 3 2 7" xfId="2491" xr:uid="{00000000-0005-0000-0000-000000090000}"/>
    <cellStyle name="20% - Accent1 2 2 2 3 2 7 2" xfId="2492" xr:uid="{00000000-0005-0000-0000-000001090000}"/>
    <cellStyle name="20% - Accent1 2 2 2 3 2 7 2 2" xfId="2493" xr:uid="{00000000-0005-0000-0000-000002090000}"/>
    <cellStyle name="20% - Accent1 2 2 2 3 2 7 3" xfId="2494" xr:uid="{00000000-0005-0000-0000-000003090000}"/>
    <cellStyle name="20% - Accent1 2 2 2 3 2 8" xfId="2495" xr:uid="{00000000-0005-0000-0000-000004090000}"/>
    <cellStyle name="20% - Accent1 2 2 2 3 2 8 2" xfId="2496" xr:uid="{00000000-0005-0000-0000-000005090000}"/>
    <cellStyle name="20% - Accent1 2 2 2 3 2 8 2 2" xfId="2497" xr:uid="{00000000-0005-0000-0000-000006090000}"/>
    <cellStyle name="20% - Accent1 2 2 2 3 2 8 3" xfId="2498" xr:uid="{00000000-0005-0000-0000-000007090000}"/>
    <cellStyle name="20% - Accent1 2 2 2 3 2 9" xfId="2499" xr:uid="{00000000-0005-0000-0000-000008090000}"/>
    <cellStyle name="20% - Accent1 2 2 2 3 2 9 2" xfId="2500" xr:uid="{00000000-0005-0000-0000-000009090000}"/>
    <cellStyle name="20% - Accent1 2 2 2 3 3" xfId="2501" xr:uid="{00000000-0005-0000-0000-00000A090000}"/>
    <cellStyle name="20% - Accent1 2 2 2 3 3 10" xfId="2502" xr:uid="{00000000-0005-0000-0000-00000B090000}"/>
    <cellStyle name="20% - Accent1 2 2 2 3 3 10 2" xfId="2503" xr:uid="{00000000-0005-0000-0000-00000C090000}"/>
    <cellStyle name="20% - Accent1 2 2 2 3 3 11" xfId="2504" xr:uid="{00000000-0005-0000-0000-00000D090000}"/>
    <cellStyle name="20% - Accent1 2 2 2 3 3 2" xfId="2505" xr:uid="{00000000-0005-0000-0000-00000E090000}"/>
    <cellStyle name="20% - Accent1 2 2 2 3 3 2 2" xfId="2506" xr:uid="{00000000-0005-0000-0000-00000F090000}"/>
    <cellStyle name="20% - Accent1 2 2 2 3 3 2 2 2" xfId="2507" xr:uid="{00000000-0005-0000-0000-000010090000}"/>
    <cellStyle name="20% - Accent1 2 2 2 3 3 2 2 2 2" xfId="2508" xr:uid="{00000000-0005-0000-0000-000011090000}"/>
    <cellStyle name="20% - Accent1 2 2 2 3 3 2 2 2 2 2" xfId="2509" xr:uid="{00000000-0005-0000-0000-000012090000}"/>
    <cellStyle name="20% - Accent1 2 2 2 3 3 2 2 2 3" xfId="2510" xr:uid="{00000000-0005-0000-0000-000013090000}"/>
    <cellStyle name="20% - Accent1 2 2 2 3 3 2 2 3" xfId="2511" xr:uid="{00000000-0005-0000-0000-000014090000}"/>
    <cellStyle name="20% - Accent1 2 2 2 3 3 2 2 3 2" xfId="2512" xr:uid="{00000000-0005-0000-0000-000015090000}"/>
    <cellStyle name="20% - Accent1 2 2 2 3 3 2 2 4" xfId="2513" xr:uid="{00000000-0005-0000-0000-000016090000}"/>
    <cellStyle name="20% - Accent1 2 2 2 3 3 2 3" xfId="2514" xr:uid="{00000000-0005-0000-0000-000017090000}"/>
    <cellStyle name="20% - Accent1 2 2 2 3 3 2 3 2" xfId="2515" xr:uid="{00000000-0005-0000-0000-000018090000}"/>
    <cellStyle name="20% - Accent1 2 2 2 3 3 2 3 2 2" xfId="2516" xr:uid="{00000000-0005-0000-0000-000019090000}"/>
    <cellStyle name="20% - Accent1 2 2 2 3 3 2 3 2 2 2" xfId="2517" xr:uid="{00000000-0005-0000-0000-00001A090000}"/>
    <cellStyle name="20% - Accent1 2 2 2 3 3 2 3 2 3" xfId="2518" xr:uid="{00000000-0005-0000-0000-00001B090000}"/>
    <cellStyle name="20% - Accent1 2 2 2 3 3 2 3 3" xfId="2519" xr:uid="{00000000-0005-0000-0000-00001C090000}"/>
    <cellStyle name="20% - Accent1 2 2 2 3 3 2 3 3 2" xfId="2520" xr:uid="{00000000-0005-0000-0000-00001D090000}"/>
    <cellStyle name="20% - Accent1 2 2 2 3 3 2 3 4" xfId="2521" xr:uid="{00000000-0005-0000-0000-00001E090000}"/>
    <cellStyle name="20% - Accent1 2 2 2 3 3 2 4" xfId="2522" xr:uid="{00000000-0005-0000-0000-00001F090000}"/>
    <cellStyle name="20% - Accent1 2 2 2 3 3 2 4 2" xfId="2523" xr:uid="{00000000-0005-0000-0000-000020090000}"/>
    <cellStyle name="20% - Accent1 2 2 2 3 3 2 4 2 2" xfId="2524" xr:uid="{00000000-0005-0000-0000-000021090000}"/>
    <cellStyle name="20% - Accent1 2 2 2 3 3 2 4 2 2 2" xfId="2525" xr:uid="{00000000-0005-0000-0000-000022090000}"/>
    <cellStyle name="20% - Accent1 2 2 2 3 3 2 4 2 3" xfId="2526" xr:uid="{00000000-0005-0000-0000-000023090000}"/>
    <cellStyle name="20% - Accent1 2 2 2 3 3 2 4 3" xfId="2527" xr:uid="{00000000-0005-0000-0000-000024090000}"/>
    <cellStyle name="20% - Accent1 2 2 2 3 3 2 4 3 2" xfId="2528" xr:uid="{00000000-0005-0000-0000-000025090000}"/>
    <cellStyle name="20% - Accent1 2 2 2 3 3 2 4 4" xfId="2529" xr:uid="{00000000-0005-0000-0000-000026090000}"/>
    <cellStyle name="20% - Accent1 2 2 2 3 3 2 5" xfId="2530" xr:uid="{00000000-0005-0000-0000-000027090000}"/>
    <cellStyle name="20% - Accent1 2 2 2 3 3 2 5 2" xfId="2531" xr:uid="{00000000-0005-0000-0000-000028090000}"/>
    <cellStyle name="20% - Accent1 2 2 2 3 3 2 5 2 2" xfId="2532" xr:uid="{00000000-0005-0000-0000-000029090000}"/>
    <cellStyle name="20% - Accent1 2 2 2 3 3 2 5 3" xfId="2533" xr:uid="{00000000-0005-0000-0000-00002A090000}"/>
    <cellStyle name="20% - Accent1 2 2 2 3 3 2 6" xfId="2534" xr:uid="{00000000-0005-0000-0000-00002B090000}"/>
    <cellStyle name="20% - Accent1 2 2 2 3 3 2 6 2" xfId="2535" xr:uid="{00000000-0005-0000-0000-00002C090000}"/>
    <cellStyle name="20% - Accent1 2 2 2 3 3 2 6 2 2" xfId="2536" xr:uid="{00000000-0005-0000-0000-00002D090000}"/>
    <cellStyle name="20% - Accent1 2 2 2 3 3 2 6 3" xfId="2537" xr:uid="{00000000-0005-0000-0000-00002E090000}"/>
    <cellStyle name="20% - Accent1 2 2 2 3 3 2 7" xfId="2538" xr:uid="{00000000-0005-0000-0000-00002F090000}"/>
    <cellStyle name="20% - Accent1 2 2 2 3 3 2 7 2" xfId="2539" xr:uid="{00000000-0005-0000-0000-000030090000}"/>
    <cellStyle name="20% - Accent1 2 2 2 3 3 2 8" xfId="2540" xr:uid="{00000000-0005-0000-0000-000031090000}"/>
    <cellStyle name="20% - Accent1 2 2 2 3 3 2 8 2" xfId="2541" xr:uid="{00000000-0005-0000-0000-000032090000}"/>
    <cellStyle name="20% - Accent1 2 2 2 3 3 2 9" xfId="2542" xr:uid="{00000000-0005-0000-0000-000033090000}"/>
    <cellStyle name="20% - Accent1 2 2 2 3 3 3" xfId="2543" xr:uid="{00000000-0005-0000-0000-000034090000}"/>
    <cellStyle name="20% - Accent1 2 2 2 3 3 3 2" xfId="2544" xr:uid="{00000000-0005-0000-0000-000035090000}"/>
    <cellStyle name="20% - Accent1 2 2 2 3 3 3 2 2" xfId="2545" xr:uid="{00000000-0005-0000-0000-000036090000}"/>
    <cellStyle name="20% - Accent1 2 2 2 3 3 3 2 2 2" xfId="2546" xr:uid="{00000000-0005-0000-0000-000037090000}"/>
    <cellStyle name="20% - Accent1 2 2 2 3 3 3 2 2 2 2" xfId="2547" xr:uid="{00000000-0005-0000-0000-000038090000}"/>
    <cellStyle name="20% - Accent1 2 2 2 3 3 3 2 2 3" xfId="2548" xr:uid="{00000000-0005-0000-0000-000039090000}"/>
    <cellStyle name="20% - Accent1 2 2 2 3 3 3 2 3" xfId="2549" xr:uid="{00000000-0005-0000-0000-00003A090000}"/>
    <cellStyle name="20% - Accent1 2 2 2 3 3 3 2 3 2" xfId="2550" xr:uid="{00000000-0005-0000-0000-00003B090000}"/>
    <cellStyle name="20% - Accent1 2 2 2 3 3 3 2 4" xfId="2551" xr:uid="{00000000-0005-0000-0000-00003C090000}"/>
    <cellStyle name="20% - Accent1 2 2 2 3 3 3 3" xfId="2552" xr:uid="{00000000-0005-0000-0000-00003D090000}"/>
    <cellStyle name="20% - Accent1 2 2 2 3 3 3 3 2" xfId="2553" xr:uid="{00000000-0005-0000-0000-00003E090000}"/>
    <cellStyle name="20% - Accent1 2 2 2 3 3 3 3 2 2" xfId="2554" xr:uid="{00000000-0005-0000-0000-00003F090000}"/>
    <cellStyle name="20% - Accent1 2 2 2 3 3 3 3 2 2 2" xfId="2555" xr:uid="{00000000-0005-0000-0000-000040090000}"/>
    <cellStyle name="20% - Accent1 2 2 2 3 3 3 3 2 3" xfId="2556" xr:uid="{00000000-0005-0000-0000-000041090000}"/>
    <cellStyle name="20% - Accent1 2 2 2 3 3 3 3 3" xfId="2557" xr:uid="{00000000-0005-0000-0000-000042090000}"/>
    <cellStyle name="20% - Accent1 2 2 2 3 3 3 3 3 2" xfId="2558" xr:uid="{00000000-0005-0000-0000-000043090000}"/>
    <cellStyle name="20% - Accent1 2 2 2 3 3 3 3 4" xfId="2559" xr:uid="{00000000-0005-0000-0000-000044090000}"/>
    <cellStyle name="20% - Accent1 2 2 2 3 3 3 4" xfId="2560" xr:uid="{00000000-0005-0000-0000-000045090000}"/>
    <cellStyle name="20% - Accent1 2 2 2 3 3 3 4 2" xfId="2561" xr:uid="{00000000-0005-0000-0000-000046090000}"/>
    <cellStyle name="20% - Accent1 2 2 2 3 3 3 4 2 2" xfId="2562" xr:uid="{00000000-0005-0000-0000-000047090000}"/>
    <cellStyle name="20% - Accent1 2 2 2 3 3 3 4 2 2 2" xfId="2563" xr:uid="{00000000-0005-0000-0000-000048090000}"/>
    <cellStyle name="20% - Accent1 2 2 2 3 3 3 4 2 3" xfId="2564" xr:uid="{00000000-0005-0000-0000-000049090000}"/>
    <cellStyle name="20% - Accent1 2 2 2 3 3 3 4 3" xfId="2565" xr:uid="{00000000-0005-0000-0000-00004A090000}"/>
    <cellStyle name="20% - Accent1 2 2 2 3 3 3 4 3 2" xfId="2566" xr:uid="{00000000-0005-0000-0000-00004B090000}"/>
    <cellStyle name="20% - Accent1 2 2 2 3 3 3 4 4" xfId="2567" xr:uid="{00000000-0005-0000-0000-00004C090000}"/>
    <cellStyle name="20% - Accent1 2 2 2 3 3 3 5" xfId="2568" xr:uid="{00000000-0005-0000-0000-00004D090000}"/>
    <cellStyle name="20% - Accent1 2 2 2 3 3 3 5 2" xfId="2569" xr:uid="{00000000-0005-0000-0000-00004E090000}"/>
    <cellStyle name="20% - Accent1 2 2 2 3 3 3 5 2 2" xfId="2570" xr:uid="{00000000-0005-0000-0000-00004F090000}"/>
    <cellStyle name="20% - Accent1 2 2 2 3 3 3 5 3" xfId="2571" xr:uid="{00000000-0005-0000-0000-000050090000}"/>
    <cellStyle name="20% - Accent1 2 2 2 3 3 3 6" xfId="2572" xr:uid="{00000000-0005-0000-0000-000051090000}"/>
    <cellStyle name="20% - Accent1 2 2 2 3 3 3 6 2" xfId="2573" xr:uid="{00000000-0005-0000-0000-000052090000}"/>
    <cellStyle name="20% - Accent1 2 2 2 3 3 3 6 2 2" xfId="2574" xr:uid="{00000000-0005-0000-0000-000053090000}"/>
    <cellStyle name="20% - Accent1 2 2 2 3 3 3 6 3" xfId="2575" xr:uid="{00000000-0005-0000-0000-000054090000}"/>
    <cellStyle name="20% - Accent1 2 2 2 3 3 3 7" xfId="2576" xr:uid="{00000000-0005-0000-0000-000055090000}"/>
    <cellStyle name="20% - Accent1 2 2 2 3 3 3 7 2" xfId="2577" xr:uid="{00000000-0005-0000-0000-000056090000}"/>
    <cellStyle name="20% - Accent1 2 2 2 3 3 3 8" xfId="2578" xr:uid="{00000000-0005-0000-0000-000057090000}"/>
    <cellStyle name="20% - Accent1 2 2 2 3 3 3 8 2" xfId="2579" xr:uid="{00000000-0005-0000-0000-000058090000}"/>
    <cellStyle name="20% - Accent1 2 2 2 3 3 3 9" xfId="2580" xr:uid="{00000000-0005-0000-0000-000059090000}"/>
    <cellStyle name="20% - Accent1 2 2 2 3 3 4" xfId="2581" xr:uid="{00000000-0005-0000-0000-00005A090000}"/>
    <cellStyle name="20% - Accent1 2 2 2 3 3 4 2" xfId="2582" xr:uid="{00000000-0005-0000-0000-00005B090000}"/>
    <cellStyle name="20% - Accent1 2 2 2 3 3 4 2 2" xfId="2583" xr:uid="{00000000-0005-0000-0000-00005C090000}"/>
    <cellStyle name="20% - Accent1 2 2 2 3 3 4 2 2 2" xfId="2584" xr:uid="{00000000-0005-0000-0000-00005D090000}"/>
    <cellStyle name="20% - Accent1 2 2 2 3 3 4 2 3" xfId="2585" xr:uid="{00000000-0005-0000-0000-00005E090000}"/>
    <cellStyle name="20% - Accent1 2 2 2 3 3 4 3" xfId="2586" xr:uid="{00000000-0005-0000-0000-00005F090000}"/>
    <cellStyle name="20% - Accent1 2 2 2 3 3 4 3 2" xfId="2587" xr:uid="{00000000-0005-0000-0000-000060090000}"/>
    <cellStyle name="20% - Accent1 2 2 2 3 3 4 4" xfId="2588" xr:uid="{00000000-0005-0000-0000-000061090000}"/>
    <cellStyle name="20% - Accent1 2 2 2 3 3 5" xfId="2589" xr:uid="{00000000-0005-0000-0000-000062090000}"/>
    <cellStyle name="20% - Accent1 2 2 2 3 3 5 2" xfId="2590" xr:uid="{00000000-0005-0000-0000-000063090000}"/>
    <cellStyle name="20% - Accent1 2 2 2 3 3 5 2 2" xfId="2591" xr:uid="{00000000-0005-0000-0000-000064090000}"/>
    <cellStyle name="20% - Accent1 2 2 2 3 3 5 2 2 2" xfId="2592" xr:uid="{00000000-0005-0000-0000-000065090000}"/>
    <cellStyle name="20% - Accent1 2 2 2 3 3 5 2 3" xfId="2593" xr:uid="{00000000-0005-0000-0000-000066090000}"/>
    <cellStyle name="20% - Accent1 2 2 2 3 3 5 3" xfId="2594" xr:uid="{00000000-0005-0000-0000-000067090000}"/>
    <cellStyle name="20% - Accent1 2 2 2 3 3 5 3 2" xfId="2595" xr:uid="{00000000-0005-0000-0000-000068090000}"/>
    <cellStyle name="20% - Accent1 2 2 2 3 3 5 4" xfId="2596" xr:uid="{00000000-0005-0000-0000-000069090000}"/>
    <cellStyle name="20% - Accent1 2 2 2 3 3 6" xfId="2597" xr:uid="{00000000-0005-0000-0000-00006A090000}"/>
    <cellStyle name="20% - Accent1 2 2 2 3 3 6 2" xfId="2598" xr:uid="{00000000-0005-0000-0000-00006B090000}"/>
    <cellStyle name="20% - Accent1 2 2 2 3 3 6 2 2" xfId="2599" xr:uid="{00000000-0005-0000-0000-00006C090000}"/>
    <cellStyle name="20% - Accent1 2 2 2 3 3 6 2 2 2" xfId="2600" xr:uid="{00000000-0005-0000-0000-00006D090000}"/>
    <cellStyle name="20% - Accent1 2 2 2 3 3 6 2 3" xfId="2601" xr:uid="{00000000-0005-0000-0000-00006E090000}"/>
    <cellStyle name="20% - Accent1 2 2 2 3 3 6 3" xfId="2602" xr:uid="{00000000-0005-0000-0000-00006F090000}"/>
    <cellStyle name="20% - Accent1 2 2 2 3 3 6 3 2" xfId="2603" xr:uid="{00000000-0005-0000-0000-000070090000}"/>
    <cellStyle name="20% - Accent1 2 2 2 3 3 6 4" xfId="2604" xr:uid="{00000000-0005-0000-0000-000071090000}"/>
    <cellStyle name="20% - Accent1 2 2 2 3 3 7" xfId="2605" xr:uid="{00000000-0005-0000-0000-000072090000}"/>
    <cellStyle name="20% - Accent1 2 2 2 3 3 7 2" xfId="2606" xr:uid="{00000000-0005-0000-0000-000073090000}"/>
    <cellStyle name="20% - Accent1 2 2 2 3 3 7 2 2" xfId="2607" xr:uid="{00000000-0005-0000-0000-000074090000}"/>
    <cellStyle name="20% - Accent1 2 2 2 3 3 7 3" xfId="2608" xr:uid="{00000000-0005-0000-0000-000075090000}"/>
    <cellStyle name="20% - Accent1 2 2 2 3 3 8" xfId="2609" xr:uid="{00000000-0005-0000-0000-000076090000}"/>
    <cellStyle name="20% - Accent1 2 2 2 3 3 8 2" xfId="2610" xr:uid="{00000000-0005-0000-0000-000077090000}"/>
    <cellStyle name="20% - Accent1 2 2 2 3 3 8 2 2" xfId="2611" xr:uid="{00000000-0005-0000-0000-000078090000}"/>
    <cellStyle name="20% - Accent1 2 2 2 3 3 8 3" xfId="2612" xr:uid="{00000000-0005-0000-0000-000079090000}"/>
    <cellStyle name="20% - Accent1 2 2 2 3 3 9" xfId="2613" xr:uid="{00000000-0005-0000-0000-00007A090000}"/>
    <cellStyle name="20% - Accent1 2 2 2 3 3 9 2" xfId="2614" xr:uid="{00000000-0005-0000-0000-00007B090000}"/>
    <cellStyle name="20% - Accent1 2 2 2 3 4" xfId="2615" xr:uid="{00000000-0005-0000-0000-00007C090000}"/>
    <cellStyle name="20% - Accent1 2 2 2 3 4 10" xfId="2616" xr:uid="{00000000-0005-0000-0000-00007D090000}"/>
    <cellStyle name="20% - Accent1 2 2 2 3 4 10 2" xfId="2617" xr:uid="{00000000-0005-0000-0000-00007E090000}"/>
    <cellStyle name="20% - Accent1 2 2 2 3 4 11" xfId="2618" xr:uid="{00000000-0005-0000-0000-00007F090000}"/>
    <cellStyle name="20% - Accent1 2 2 2 3 4 2" xfId="2619" xr:uid="{00000000-0005-0000-0000-000080090000}"/>
    <cellStyle name="20% - Accent1 2 2 2 3 4 2 2" xfId="2620" xr:uid="{00000000-0005-0000-0000-000081090000}"/>
    <cellStyle name="20% - Accent1 2 2 2 3 4 2 2 2" xfId="2621" xr:uid="{00000000-0005-0000-0000-000082090000}"/>
    <cellStyle name="20% - Accent1 2 2 2 3 4 2 2 2 2" xfId="2622" xr:uid="{00000000-0005-0000-0000-000083090000}"/>
    <cellStyle name="20% - Accent1 2 2 2 3 4 2 2 2 2 2" xfId="2623" xr:uid="{00000000-0005-0000-0000-000084090000}"/>
    <cellStyle name="20% - Accent1 2 2 2 3 4 2 2 2 3" xfId="2624" xr:uid="{00000000-0005-0000-0000-000085090000}"/>
    <cellStyle name="20% - Accent1 2 2 2 3 4 2 2 3" xfId="2625" xr:uid="{00000000-0005-0000-0000-000086090000}"/>
    <cellStyle name="20% - Accent1 2 2 2 3 4 2 2 3 2" xfId="2626" xr:uid="{00000000-0005-0000-0000-000087090000}"/>
    <cellStyle name="20% - Accent1 2 2 2 3 4 2 2 4" xfId="2627" xr:uid="{00000000-0005-0000-0000-000088090000}"/>
    <cellStyle name="20% - Accent1 2 2 2 3 4 2 3" xfId="2628" xr:uid="{00000000-0005-0000-0000-000089090000}"/>
    <cellStyle name="20% - Accent1 2 2 2 3 4 2 3 2" xfId="2629" xr:uid="{00000000-0005-0000-0000-00008A090000}"/>
    <cellStyle name="20% - Accent1 2 2 2 3 4 2 3 2 2" xfId="2630" xr:uid="{00000000-0005-0000-0000-00008B090000}"/>
    <cellStyle name="20% - Accent1 2 2 2 3 4 2 3 2 2 2" xfId="2631" xr:uid="{00000000-0005-0000-0000-00008C090000}"/>
    <cellStyle name="20% - Accent1 2 2 2 3 4 2 3 2 3" xfId="2632" xr:uid="{00000000-0005-0000-0000-00008D090000}"/>
    <cellStyle name="20% - Accent1 2 2 2 3 4 2 3 3" xfId="2633" xr:uid="{00000000-0005-0000-0000-00008E090000}"/>
    <cellStyle name="20% - Accent1 2 2 2 3 4 2 3 3 2" xfId="2634" xr:uid="{00000000-0005-0000-0000-00008F090000}"/>
    <cellStyle name="20% - Accent1 2 2 2 3 4 2 3 4" xfId="2635" xr:uid="{00000000-0005-0000-0000-000090090000}"/>
    <cellStyle name="20% - Accent1 2 2 2 3 4 2 4" xfId="2636" xr:uid="{00000000-0005-0000-0000-000091090000}"/>
    <cellStyle name="20% - Accent1 2 2 2 3 4 2 4 2" xfId="2637" xr:uid="{00000000-0005-0000-0000-000092090000}"/>
    <cellStyle name="20% - Accent1 2 2 2 3 4 2 4 2 2" xfId="2638" xr:uid="{00000000-0005-0000-0000-000093090000}"/>
    <cellStyle name="20% - Accent1 2 2 2 3 4 2 4 2 2 2" xfId="2639" xr:uid="{00000000-0005-0000-0000-000094090000}"/>
    <cellStyle name="20% - Accent1 2 2 2 3 4 2 4 2 3" xfId="2640" xr:uid="{00000000-0005-0000-0000-000095090000}"/>
    <cellStyle name="20% - Accent1 2 2 2 3 4 2 4 3" xfId="2641" xr:uid="{00000000-0005-0000-0000-000096090000}"/>
    <cellStyle name="20% - Accent1 2 2 2 3 4 2 4 3 2" xfId="2642" xr:uid="{00000000-0005-0000-0000-000097090000}"/>
    <cellStyle name="20% - Accent1 2 2 2 3 4 2 4 4" xfId="2643" xr:uid="{00000000-0005-0000-0000-000098090000}"/>
    <cellStyle name="20% - Accent1 2 2 2 3 4 2 5" xfId="2644" xr:uid="{00000000-0005-0000-0000-000099090000}"/>
    <cellStyle name="20% - Accent1 2 2 2 3 4 2 5 2" xfId="2645" xr:uid="{00000000-0005-0000-0000-00009A090000}"/>
    <cellStyle name="20% - Accent1 2 2 2 3 4 2 5 2 2" xfId="2646" xr:uid="{00000000-0005-0000-0000-00009B090000}"/>
    <cellStyle name="20% - Accent1 2 2 2 3 4 2 5 3" xfId="2647" xr:uid="{00000000-0005-0000-0000-00009C090000}"/>
    <cellStyle name="20% - Accent1 2 2 2 3 4 2 6" xfId="2648" xr:uid="{00000000-0005-0000-0000-00009D090000}"/>
    <cellStyle name="20% - Accent1 2 2 2 3 4 2 6 2" xfId="2649" xr:uid="{00000000-0005-0000-0000-00009E090000}"/>
    <cellStyle name="20% - Accent1 2 2 2 3 4 2 6 2 2" xfId="2650" xr:uid="{00000000-0005-0000-0000-00009F090000}"/>
    <cellStyle name="20% - Accent1 2 2 2 3 4 2 6 3" xfId="2651" xr:uid="{00000000-0005-0000-0000-0000A0090000}"/>
    <cellStyle name="20% - Accent1 2 2 2 3 4 2 7" xfId="2652" xr:uid="{00000000-0005-0000-0000-0000A1090000}"/>
    <cellStyle name="20% - Accent1 2 2 2 3 4 2 7 2" xfId="2653" xr:uid="{00000000-0005-0000-0000-0000A2090000}"/>
    <cellStyle name="20% - Accent1 2 2 2 3 4 2 8" xfId="2654" xr:uid="{00000000-0005-0000-0000-0000A3090000}"/>
    <cellStyle name="20% - Accent1 2 2 2 3 4 2 8 2" xfId="2655" xr:uid="{00000000-0005-0000-0000-0000A4090000}"/>
    <cellStyle name="20% - Accent1 2 2 2 3 4 2 9" xfId="2656" xr:uid="{00000000-0005-0000-0000-0000A5090000}"/>
    <cellStyle name="20% - Accent1 2 2 2 3 4 3" xfId="2657" xr:uid="{00000000-0005-0000-0000-0000A6090000}"/>
    <cellStyle name="20% - Accent1 2 2 2 3 4 3 2" xfId="2658" xr:uid="{00000000-0005-0000-0000-0000A7090000}"/>
    <cellStyle name="20% - Accent1 2 2 2 3 4 3 2 2" xfId="2659" xr:uid="{00000000-0005-0000-0000-0000A8090000}"/>
    <cellStyle name="20% - Accent1 2 2 2 3 4 3 2 2 2" xfId="2660" xr:uid="{00000000-0005-0000-0000-0000A9090000}"/>
    <cellStyle name="20% - Accent1 2 2 2 3 4 3 2 2 2 2" xfId="2661" xr:uid="{00000000-0005-0000-0000-0000AA090000}"/>
    <cellStyle name="20% - Accent1 2 2 2 3 4 3 2 2 3" xfId="2662" xr:uid="{00000000-0005-0000-0000-0000AB090000}"/>
    <cellStyle name="20% - Accent1 2 2 2 3 4 3 2 3" xfId="2663" xr:uid="{00000000-0005-0000-0000-0000AC090000}"/>
    <cellStyle name="20% - Accent1 2 2 2 3 4 3 2 3 2" xfId="2664" xr:uid="{00000000-0005-0000-0000-0000AD090000}"/>
    <cellStyle name="20% - Accent1 2 2 2 3 4 3 2 4" xfId="2665" xr:uid="{00000000-0005-0000-0000-0000AE090000}"/>
    <cellStyle name="20% - Accent1 2 2 2 3 4 3 3" xfId="2666" xr:uid="{00000000-0005-0000-0000-0000AF090000}"/>
    <cellStyle name="20% - Accent1 2 2 2 3 4 3 3 2" xfId="2667" xr:uid="{00000000-0005-0000-0000-0000B0090000}"/>
    <cellStyle name="20% - Accent1 2 2 2 3 4 3 3 2 2" xfId="2668" xr:uid="{00000000-0005-0000-0000-0000B1090000}"/>
    <cellStyle name="20% - Accent1 2 2 2 3 4 3 3 2 2 2" xfId="2669" xr:uid="{00000000-0005-0000-0000-0000B2090000}"/>
    <cellStyle name="20% - Accent1 2 2 2 3 4 3 3 2 3" xfId="2670" xr:uid="{00000000-0005-0000-0000-0000B3090000}"/>
    <cellStyle name="20% - Accent1 2 2 2 3 4 3 3 3" xfId="2671" xr:uid="{00000000-0005-0000-0000-0000B4090000}"/>
    <cellStyle name="20% - Accent1 2 2 2 3 4 3 3 3 2" xfId="2672" xr:uid="{00000000-0005-0000-0000-0000B5090000}"/>
    <cellStyle name="20% - Accent1 2 2 2 3 4 3 3 4" xfId="2673" xr:uid="{00000000-0005-0000-0000-0000B6090000}"/>
    <cellStyle name="20% - Accent1 2 2 2 3 4 3 4" xfId="2674" xr:uid="{00000000-0005-0000-0000-0000B7090000}"/>
    <cellStyle name="20% - Accent1 2 2 2 3 4 3 4 2" xfId="2675" xr:uid="{00000000-0005-0000-0000-0000B8090000}"/>
    <cellStyle name="20% - Accent1 2 2 2 3 4 3 4 2 2" xfId="2676" xr:uid="{00000000-0005-0000-0000-0000B9090000}"/>
    <cellStyle name="20% - Accent1 2 2 2 3 4 3 4 2 2 2" xfId="2677" xr:uid="{00000000-0005-0000-0000-0000BA090000}"/>
    <cellStyle name="20% - Accent1 2 2 2 3 4 3 4 2 3" xfId="2678" xr:uid="{00000000-0005-0000-0000-0000BB090000}"/>
    <cellStyle name="20% - Accent1 2 2 2 3 4 3 4 3" xfId="2679" xr:uid="{00000000-0005-0000-0000-0000BC090000}"/>
    <cellStyle name="20% - Accent1 2 2 2 3 4 3 4 3 2" xfId="2680" xr:uid="{00000000-0005-0000-0000-0000BD090000}"/>
    <cellStyle name="20% - Accent1 2 2 2 3 4 3 4 4" xfId="2681" xr:uid="{00000000-0005-0000-0000-0000BE090000}"/>
    <cellStyle name="20% - Accent1 2 2 2 3 4 3 5" xfId="2682" xr:uid="{00000000-0005-0000-0000-0000BF090000}"/>
    <cellStyle name="20% - Accent1 2 2 2 3 4 3 5 2" xfId="2683" xr:uid="{00000000-0005-0000-0000-0000C0090000}"/>
    <cellStyle name="20% - Accent1 2 2 2 3 4 3 5 2 2" xfId="2684" xr:uid="{00000000-0005-0000-0000-0000C1090000}"/>
    <cellStyle name="20% - Accent1 2 2 2 3 4 3 5 3" xfId="2685" xr:uid="{00000000-0005-0000-0000-0000C2090000}"/>
    <cellStyle name="20% - Accent1 2 2 2 3 4 3 6" xfId="2686" xr:uid="{00000000-0005-0000-0000-0000C3090000}"/>
    <cellStyle name="20% - Accent1 2 2 2 3 4 3 6 2" xfId="2687" xr:uid="{00000000-0005-0000-0000-0000C4090000}"/>
    <cellStyle name="20% - Accent1 2 2 2 3 4 3 6 2 2" xfId="2688" xr:uid="{00000000-0005-0000-0000-0000C5090000}"/>
    <cellStyle name="20% - Accent1 2 2 2 3 4 3 6 3" xfId="2689" xr:uid="{00000000-0005-0000-0000-0000C6090000}"/>
    <cellStyle name="20% - Accent1 2 2 2 3 4 3 7" xfId="2690" xr:uid="{00000000-0005-0000-0000-0000C7090000}"/>
    <cellStyle name="20% - Accent1 2 2 2 3 4 3 7 2" xfId="2691" xr:uid="{00000000-0005-0000-0000-0000C8090000}"/>
    <cellStyle name="20% - Accent1 2 2 2 3 4 3 8" xfId="2692" xr:uid="{00000000-0005-0000-0000-0000C9090000}"/>
    <cellStyle name="20% - Accent1 2 2 2 3 4 3 8 2" xfId="2693" xr:uid="{00000000-0005-0000-0000-0000CA090000}"/>
    <cellStyle name="20% - Accent1 2 2 2 3 4 3 9" xfId="2694" xr:uid="{00000000-0005-0000-0000-0000CB090000}"/>
    <cellStyle name="20% - Accent1 2 2 2 3 4 4" xfId="2695" xr:uid="{00000000-0005-0000-0000-0000CC090000}"/>
    <cellStyle name="20% - Accent1 2 2 2 3 4 4 2" xfId="2696" xr:uid="{00000000-0005-0000-0000-0000CD090000}"/>
    <cellStyle name="20% - Accent1 2 2 2 3 4 4 2 2" xfId="2697" xr:uid="{00000000-0005-0000-0000-0000CE090000}"/>
    <cellStyle name="20% - Accent1 2 2 2 3 4 4 2 2 2" xfId="2698" xr:uid="{00000000-0005-0000-0000-0000CF090000}"/>
    <cellStyle name="20% - Accent1 2 2 2 3 4 4 2 3" xfId="2699" xr:uid="{00000000-0005-0000-0000-0000D0090000}"/>
    <cellStyle name="20% - Accent1 2 2 2 3 4 4 3" xfId="2700" xr:uid="{00000000-0005-0000-0000-0000D1090000}"/>
    <cellStyle name="20% - Accent1 2 2 2 3 4 4 3 2" xfId="2701" xr:uid="{00000000-0005-0000-0000-0000D2090000}"/>
    <cellStyle name="20% - Accent1 2 2 2 3 4 4 4" xfId="2702" xr:uid="{00000000-0005-0000-0000-0000D3090000}"/>
    <cellStyle name="20% - Accent1 2 2 2 3 4 5" xfId="2703" xr:uid="{00000000-0005-0000-0000-0000D4090000}"/>
    <cellStyle name="20% - Accent1 2 2 2 3 4 5 2" xfId="2704" xr:uid="{00000000-0005-0000-0000-0000D5090000}"/>
    <cellStyle name="20% - Accent1 2 2 2 3 4 5 2 2" xfId="2705" xr:uid="{00000000-0005-0000-0000-0000D6090000}"/>
    <cellStyle name="20% - Accent1 2 2 2 3 4 5 2 2 2" xfId="2706" xr:uid="{00000000-0005-0000-0000-0000D7090000}"/>
    <cellStyle name="20% - Accent1 2 2 2 3 4 5 2 3" xfId="2707" xr:uid="{00000000-0005-0000-0000-0000D8090000}"/>
    <cellStyle name="20% - Accent1 2 2 2 3 4 5 3" xfId="2708" xr:uid="{00000000-0005-0000-0000-0000D9090000}"/>
    <cellStyle name="20% - Accent1 2 2 2 3 4 5 3 2" xfId="2709" xr:uid="{00000000-0005-0000-0000-0000DA090000}"/>
    <cellStyle name="20% - Accent1 2 2 2 3 4 5 4" xfId="2710" xr:uid="{00000000-0005-0000-0000-0000DB090000}"/>
    <cellStyle name="20% - Accent1 2 2 2 3 4 6" xfId="2711" xr:uid="{00000000-0005-0000-0000-0000DC090000}"/>
    <cellStyle name="20% - Accent1 2 2 2 3 4 6 2" xfId="2712" xr:uid="{00000000-0005-0000-0000-0000DD090000}"/>
    <cellStyle name="20% - Accent1 2 2 2 3 4 6 2 2" xfId="2713" xr:uid="{00000000-0005-0000-0000-0000DE090000}"/>
    <cellStyle name="20% - Accent1 2 2 2 3 4 6 2 2 2" xfId="2714" xr:uid="{00000000-0005-0000-0000-0000DF090000}"/>
    <cellStyle name="20% - Accent1 2 2 2 3 4 6 2 3" xfId="2715" xr:uid="{00000000-0005-0000-0000-0000E0090000}"/>
    <cellStyle name="20% - Accent1 2 2 2 3 4 6 3" xfId="2716" xr:uid="{00000000-0005-0000-0000-0000E1090000}"/>
    <cellStyle name="20% - Accent1 2 2 2 3 4 6 3 2" xfId="2717" xr:uid="{00000000-0005-0000-0000-0000E2090000}"/>
    <cellStyle name="20% - Accent1 2 2 2 3 4 6 4" xfId="2718" xr:uid="{00000000-0005-0000-0000-0000E3090000}"/>
    <cellStyle name="20% - Accent1 2 2 2 3 4 7" xfId="2719" xr:uid="{00000000-0005-0000-0000-0000E4090000}"/>
    <cellStyle name="20% - Accent1 2 2 2 3 4 7 2" xfId="2720" xr:uid="{00000000-0005-0000-0000-0000E5090000}"/>
    <cellStyle name="20% - Accent1 2 2 2 3 4 7 2 2" xfId="2721" xr:uid="{00000000-0005-0000-0000-0000E6090000}"/>
    <cellStyle name="20% - Accent1 2 2 2 3 4 7 3" xfId="2722" xr:uid="{00000000-0005-0000-0000-0000E7090000}"/>
    <cellStyle name="20% - Accent1 2 2 2 3 4 8" xfId="2723" xr:uid="{00000000-0005-0000-0000-0000E8090000}"/>
    <cellStyle name="20% - Accent1 2 2 2 3 4 8 2" xfId="2724" xr:uid="{00000000-0005-0000-0000-0000E9090000}"/>
    <cellStyle name="20% - Accent1 2 2 2 3 4 8 2 2" xfId="2725" xr:uid="{00000000-0005-0000-0000-0000EA090000}"/>
    <cellStyle name="20% - Accent1 2 2 2 3 4 8 3" xfId="2726" xr:uid="{00000000-0005-0000-0000-0000EB090000}"/>
    <cellStyle name="20% - Accent1 2 2 2 3 4 9" xfId="2727" xr:uid="{00000000-0005-0000-0000-0000EC090000}"/>
    <cellStyle name="20% - Accent1 2 2 2 3 4 9 2" xfId="2728" xr:uid="{00000000-0005-0000-0000-0000ED090000}"/>
    <cellStyle name="20% - Accent1 2 2 2 3 5" xfId="2729" xr:uid="{00000000-0005-0000-0000-0000EE090000}"/>
    <cellStyle name="20% - Accent1 2 2 2 3 5 2" xfId="2730" xr:uid="{00000000-0005-0000-0000-0000EF090000}"/>
    <cellStyle name="20% - Accent1 2 2 2 3 5 2 2" xfId="2731" xr:uid="{00000000-0005-0000-0000-0000F0090000}"/>
    <cellStyle name="20% - Accent1 2 2 2 3 5 2 2 2" xfId="2732" xr:uid="{00000000-0005-0000-0000-0000F1090000}"/>
    <cellStyle name="20% - Accent1 2 2 2 3 5 2 2 2 2" xfId="2733" xr:uid="{00000000-0005-0000-0000-0000F2090000}"/>
    <cellStyle name="20% - Accent1 2 2 2 3 5 2 2 3" xfId="2734" xr:uid="{00000000-0005-0000-0000-0000F3090000}"/>
    <cellStyle name="20% - Accent1 2 2 2 3 5 2 3" xfId="2735" xr:uid="{00000000-0005-0000-0000-0000F4090000}"/>
    <cellStyle name="20% - Accent1 2 2 2 3 5 2 3 2" xfId="2736" xr:uid="{00000000-0005-0000-0000-0000F5090000}"/>
    <cellStyle name="20% - Accent1 2 2 2 3 5 2 4" xfId="2737" xr:uid="{00000000-0005-0000-0000-0000F6090000}"/>
    <cellStyle name="20% - Accent1 2 2 2 3 5 3" xfId="2738" xr:uid="{00000000-0005-0000-0000-0000F7090000}"/>
    <cellStyle name="20% - Accent1 2 2 2 3 5 3 2" xfId="2739" xr:uid="{00000000-0005-0000-0000-0000F8090000}"/>
    <cellStyle name="20% - Accent1 2 2 2 3 5 3 2 2" xfId="2740" xr:uid="{00000000-0005-0000-0000-0000F9090000}"/>
    <cellStyle name="20% - Accent1 2 2 2 3 5 3 2 2 2" xfId="2741" xr:uid="{00000000-0005-0000-0000-0000FA090000}"/>
    <cellStyle name="20% - Accent1 2 2 2 3 5 3 2 3" xfId="2742" xr:uid="{00000000-0005-0000-0000-0000FB090000}"/>
    <cellStyle name="20% - Accent1 2 2 2 3 5 3 3" xfId="2743" xr:uid="{00000000-0005-0000-0000-0000FC090000}"/>
    <cellStyle name="20% - Accent1 2 2 2 3 5 3 3 2" xfId="2744" xr:uid="{00000000-0005-0000-0000-0000FD090000}"/>
    <cellStyle name="20% - Accent1 2 2 2 3 5 3 4" xfId="2745" xr:uid="{00000000-0005-0000-0000-0000FE090000}"/>
    <cellStyle name="20% - Accent1 2 2 2 3 5 4" xfId="2746" xr:uid="{00000000-0005-0000-0000-0000FF090000}"/>
    <cellStyle name="20% - Accent1 2 2 2 3 5 4 2" xfId="2747" xr:uid="{00000000-0005-0000-0000-0000000A0000}"/>
    <cellStyle name="20% - Accent1 2 2 2 3 5 4 2 2" xfId="2748" xr:uid="{00000000-0005-0000-0000-0000010A0000}"/>
    <cellStyle name="20% - Accent1 2 2 2 3 5 4 2 2 2" xfId="2749" xr:uid="{00000000-0005-0000-0000-0000020A0000}"/>
    <cellStyle name="20% - Accent1 2 2 2 3 5 4 2 3" xfId="2750" xr:uid="{00000000-0005-0000-0000-0000030A0000}"/>
    <cellStyle name="20% - Accent1 2 2 2 3 5 4 3" xfId="2751" xr:uid="{00000000-0005-0000-0000-0000040A0000}"/>
    <cellStyle name="20% - Accent1 2 2 2 3 5 4 3 2" xfId="2752" xr:uid="{00000000-0005-0000-0000-0000050A0000}"/>
    <cellStyle name="20% - Accent1 2 2 2 3 5 4 4" xfId="2753" xr:uid="{00000000-0005-0000-0000-0000060A0000}"/>
    <cellStyle name="20% - Accent1 2 2 2 3 5 5" xfId="2754" xr:uid="{00000000-0005-0000-0000-0000070A0000}"/>
    <cellStyle name="20% - Accent1 2 2 2 3 5 5 2" xfId="2755" xr:uid="{00000000-0005-0000-0000-0000080A0000}"/>
    <cellStyle name="20% - Accent1 2 2 2 3 5 5 2 2" xfId="2756" xr:uid="{00000000-0005-0000-0000-0000090A0000}"/>
    <cellStyle name="20% - Accent1 2 2 2 3 5 5 3" xfId="2757" xr:uid="{00000000-0005-0000-0000-00000A0A0000}"/>
    <cellStyle name="20% - Accent1 2 2 2 3 5 6" xfId="2758" xr:uid="{00000000-0005-0000-0000-00000B0A0000}"/>
    <cellStyle name="20% - Accent1 2 2 2 3 5 6 2" xfId="2759" xr:uid="{00000000-0005-0000-0000-00000C0A0000}"/>
    <cellStyle name="20% - Accent1 2 2 2 3 5 6 2 2" xfId="2760" xr:uid="{00000000-0005-0000-0000-00000D0A0000}"/>
    <cellStyle name="20% - Accent1 2 2 2 3 5 6 3" xfId="2761" xr:uid="{00000000-0005-0000-0000-00000E0A0000}"/>
    <cellStyle name="20% - Accent1 2 2 2 3 5 7" xfId="2762" xr:uid="{00000000-0005-0000-0000-00000F0A0000}"/>
    <cellStyle name="20% - Accent1 2 2 2 3 5 7 2" xfId="2763" xr:uid="{00000000-0005-0000-0000-0000100A0000}"/>
    <cellStyle name="20% - Accent1 2 2 2 3 5 8" xfId="2764" xr:uid="{00000000-0005-0000-0000-0000110A0000}"/>
    <cellStyle name="20% - Accent1 2 2 2 3 5 8 2" xfId="2765" xr:uid="{00000000-0005-0000-0000-0000120A0000}"/>
    <cellStyle name="20% - Accent1 2 2 2 3 5 9" xfId="2766" xr:uid="{00000000-0005-0000-0000-0000130A0000}"/>
    <cellStyle name="20% - Accent1 2 2 2 3 6" xfId="2767" xr:uid="{00000000-0005-0000-0000-0000140A0000}"/>
    <cellStyle name="20% - Accent1 2 2 2 3 6 2" xfId="2768" xr:uid="{00000000-0005-0000-0000-0000150A0000}"/>
    <cellStyle name="20% - Accent1 2 2 2 3 6 2 2" xfId="2769" xr:uid="{00000000-0005-0000-0000-0000160A0000}"/>
    <cellStyle name="20% - Accent1 2 2 2 3 6 2 2 2" xfId="2770" xr:uid="{00000000-0005-0000-0000-0000170A0000}"/>
    <cellStyle name="20% - Accent1 2 2 2 3 6 2 2 2 2" xfId="2771" xr:uid="{00000000-0005-0000-0000-0000180A0000}"/>
    <cellStyle name="20% - Accent1 2 2 2 3 6 2 2 3" xfId="2772" xr:uid="{00000000-0005-0000-0000-0000190A0000}"/>
    <cellStyle name="20% - Accent1 2 2 2 3 6 2 3" xfId="2773" xr:uid="{00000000-0005-0000-0000-00001A0A0000}"/>
    <cellStyle name="20% - Accent1 2 2 2 3 6 2 3 2" xfId="2774" xr:uid="{00000000-0005-0000-0000-00001B0A0000}"/>
    <cellStyle name="20% - Accent1 2 2 2 3 6 2 4" xfId="2775" xr:uid="{00000000-0005-0000-0000-00001C0A0000}"/>
    <cellStyle name="20% - Accent1 2 2 2 3 6 3" xfId="2776" xr:uid="{00000000-0005-0000-0000-00001D0A0000}"/>
    <cellStyle name="20% - Accent1 2 2 2 3 6 3 2" xfId="2777" xr:uid="{00000000-0005-0000-0000-00001E0A0000}"/>
    <cellStyle name="20% - Accent1 2 2 2 3 6 3 2 2" xfId="2778" xr:uid="{00000000-0005-0000-0000-00001F0A0000}"/>
    <cellStyle name="20% - Accent1 2 2 2 3 6 3 2 2 2" xfId="2779" xr:uid="{00000000-0005-0000-0000-0000200A0000}"/>
    <cellStyle name="20% - Accent1 2 2 2 3 6 3 2 3" xfId="2780" xr:uid="{00000000-0005-0000-0000-0000210A0000}"/>
    <cellStyle name="20% - Accent1 2 2 2 3 6 3 3" xfId="2781" xr:uid="{00000000-0005-0000-0000-0000220A0000}"/>
    <cellStyle name="20% - Accent1 2 2 2 3 6 3 3 2" xfId="2782" xr:uid="{00000000-0005-0000-0000-0000230A0000}"/>
    <cellStyle name="20% - Accent1 2 2 2 3 6 3 4" xfId="2783" xr:uid="{00000000-0005-0000-0000-0000240A0000}"/>
    <cellStyle name="20% - Accent1 2 2 2 3 6 4" xfId="2784" xr:uid="{00000000-0005-0000-0000-0000250A0000}"/>
    <cellStyle name="20% - Accent1 2 2 2 3 6 4 2" xfId="2785" xr:uid="{00000000-0005-0000-0000-0000260A0000}"/>
    <cellStyle name="20% - Accent1 2 2 2 3 6 4 2 2" xfId="2786" xr:uid="{00000000-0005-0000-0000-0000270A0000}"/>
    <cellStyle name="20% - Accent1 2 2 2 3 6 4 2 2 2" xfId="2787" xr:uid="{00000000-0005-0000-0000-0000280A0000}"/>
    <cellStyle name="20% - Accent1 2 2 2 3 6 4 2 3" xfId="2788" xr:uid="{00000000-0005-0000-0000-0000290A0000}"/>
    <cellStyle name="20% - Accent1 2 2 2 3 6 4 3" xfId="2789" xr:uid="{00000000-0005-0000-0000-00002A0A0000}"/>
    <cellStyle name="20% - Accent1 2 2 2 3 6 4 3 2" xfId="2790" xr:uid="{00000000-0005-0000-0000-00002B0A0000}"/>
    <cellStyle name="20% - Accent1 2 2 2 3 6 4 4" xfId="2791" xr:uid="{00000000-0005-0000-0000-00002C0A0000}"/>
    <cellStyle name="20% - Accent1 2 2 2 3 6 5" xfId="2792" xr:uid="{00000000-0005-0000-0000-00002D0A0000}"/>
    <cellStyle name="20% - Accent1 2 2 2 3 6 5 2" xfId="2793" xr:uid="{00000000-0005-0000-0000-00002E0A0000}"/>
    <cellStyle name="20% - Accent1 2 2 2 3 6 5 2 2" xfId="2794" xr:uid="{00000000-0005-0000-0000-00002F0A0000}"/>
    <cellStyle name="20% - Accent1 2 2 2 3 6 5 3" xfId="2795" xr:uid="{00000000-0005-0000-0000-0000300A0000}"/>
    <cellStyle name="20% - Accent1 2 2 2 3 6 6" xfId="2796" xr:uid="{00000000-0005-0000-0000-0000310A0000}"/>
    <cellStyle name="20% - Accent1 2 2 2 3 6 6 2" xfId="2797" xr:uid="{00000000-0005-0000-0000-0000320A0000}"/>
    <cellStyle name="20% - Accent1 2 2 2 3 6 6 2 2" xfId="2798" xr:uid="{00000000-0005-0000-0000-0000330A0000}"/>
    <cellStyle name="20% - Accent1 2 2 2 3 6 6 3" xfId="2799" xr:uid="{00000000-0005-0000-0000-0000340A0000}"/>
    <cellStyle name="20% - Accent1 2 2 2 3 6 7" xfId="2800" xr:uid="{00000000-0005-0000-0000-0000350A0000}"/>
    <cellStyle name="20% - Accent1 2 2 2 3 6 7 2" xfId="2801" xr:uid="{00000000-0005-0000-0000-0000360A0000}"/>
    <cellStyle name="20% - Accent1 2 2 2 3 6 8" xfId="2802" xr:uid="{00000000-0005-0000-0000-0000370A0000}"/>
    <cellStyle name="20% - Accent1 2 2 2 3 6 8 2" xfId="2803" xr:uid="{00000000-0005-0000-0000-0000380A0000}"/>
    <cellStyle name="20% - Accent1 2 2 2 3 6 9" xfId="2804" xr:uid="{00000000-0005-0000-0000-0000390A0000}"/>
    <cellStyle name="20% - Accent1 2 2 2 3 7" xfId="2805" xr:uid="{00000000-0005-0000-0000-00003A0A0000}"/>
    <cellStyle name="20% - Accent1 2 2 2 3 7 2" xfId="2806" xr:uid="{00000000-0005-0000-0000-00003B0A0000}"/>
    <cellStyle name="20% - Accent1 2 2 2 3 7 2 2" xfId="2807" xr:uid="{00000000-0005-0000-0000-00003C0A0000}"/>
    <cellStyle name="20% - Accent1 2 2 2 3 7 2 2 2" xfId="2808" xr:uid="{00000000-0005-0000-0000-00003D0A0000}"/>
    <cellStyle name="20% - Accent1 2 2 2 3 7 2 3" xfId="2809" xr:uid="{00000000-0005-0000-0000-00003E0A0000}"/>
    <cellStyle name="20% - Accent1 2 2 2 3 7 3" xfId="2810" xr:uid="{00000000-0005-0000-0000-00003F0A0000}"/>
    <cellStyle name="20% - Accent1 2 2 2 3 7 3 2" xfId="2811" xr:uid="{00000000-0005-0000-0000-0000400A0000}"/>
    <cellStyle name="20% - Accent1 2 2 2 3 7 4" xfId="2812" xr:uid="{00000000-0005-0000-0000-0000410A0000}"/>
    <cellStyle name="20% - Accent1 2 2 2 3 8" xfId="2813" xr:uid="{00000000-0005-0000-0000-0000420A0000}"/>
    <cellStyle name="20% - Accent1 2 2 2 3 8 2" xfId="2814" xr:uid="{00000000-0005-0000-0000-0000430A0000}"/>
    <cellStyle name="20% - Accent1 2 2 2 3 8 2 2" xfId="2815" xr:uid="{00000000-0005-0000-0000-0000440A0000}"/>
    <cellStyle name="20% - Accent1 2 2 2 3 8 2 2 2" xfId="2816" xr:uid="{00000000-0005-0000-0000-0000450A0000}"/>
    <cellStyle name="20% - Accent1 2 2 2 3 8 2 3" xfId="2817" xr:uid="{00000000-0005-0000-0000-0000460A0000}"/>
    <cellStyle name="20% - Accent1 2 2 2 3 8 3" xfId="2818" xr:uid="{00000000-0005-0000-0000-0000470A0000}"/>
    <cellStyle name="20% - Accent1 2 2 2 3 8 3 2" xfId="2819" xr:uid="{00000000-0005-0000-0000-0000480A0000}"/>
    <cellStyle name="20% - Accent1 2 2 2 3 8 4" xfId="2820" xr:uid="{00000000-0005-0000-0000-0000490A0000}"/>
    <cellStyle name="20% - Accent1 2 2 2 3 9" xfId="2821" xr:uid="{00000000-0005-0000-0000-00004A0A0000}"/>
    <cellStyle name="20% - Accent1 2 2 2 3 9 2" xfId="2822" xr:uid="{00000000-0005-0000-0000-00004B0A0000}"/>
    <cellStyle name="20% - Accent1 2 2 2 3 9 2 2" xfId="2823" xr:uid="{00000000-0005-0000-0000-00004C0A0000}"/>
    <cellStyle name="20% - Accent1 2 2 2 3 9 2 2 2" xfId="2824" xr:uid="{00000000-0005-0000-0000-00004D0A0000}"/>
    <cellStyle name="20% - Accent1 2 2 2 3 9 2 3" xfId="2825" xr:uid="{00000000-0005-0000-0000-00004E0A0000}"/>
    <cellStyle name="20% - Accent1 2 2 2 3 9 3" xfId="2826" xr:uid="{00000000-0005-0000-0000-00004F0A0000}"/>
    <cellStyle name="20% - Accent1 2 2 2 3 9 3 2" xfId="2827" xr:uid="{00000000-0005-0000-0000-0000500A0000}"/>
    <cellStyle name="20% - Accent1 2 2 2 3 9 4" xfId="2828" xr:uid="{00000000-0005-0000-0000-0000510A0000}"/>
    <cellStyle name="20% - Accent1 2 2 2 4" xfId="2829" xr:uid="{00000000-0005-0000-0000-0000520A0000}"/>
    <cellStyle name="20% - Accent1 2 2 2 4 10" xfId="2830" xr:uid="{00000000-0005-0000-0000-0000530A0000}"/>
    <cellStyle name="20% - Accent1 2 2 2 4 10 2" xfId="2831" xr:uid="{00000000-0005-0000-0000-0000540A0000}"/>
    <cellStyle name="20% - Accent1 2 2 2 4 11" xfId="2832" xr:uid="{00000000-0005-0000-0000-0000550A0000}"/>
    <cellStyle name="20% - Accent1 2 2 2 4 2" xfId="2833" xr:uid="{00000000-0005-0000-0000-0000560A0000}"/>
    <cellStyle name="20% - Accent1 2 2 2 4 2 2" xfId="2834" xr:uid="{00000000-0005-0000-0000-0000570A0000}"/>
    <cellStyle name="20% - Accent1 2 2 2 4 2 2 2" xfId="2835" xr:uid="{00000000-0005-0000-0000-0000580A0000}"/>
    <cellStyle name="20% - Accent1 2 2 2 4 2 2 2 2" xfId="2836" xr:uid="{00000000-0005-0000-0000-0000590A0000}"/>
    <cellStyle name="20% - Accent1 2 2 2 4 2 2 2 2 2" xfId="2837" xr:uid="{00000000-0005-0000-0000-00005A0A0000}"/>
    <cellStyle name="20% - Accent1 2 2 2 4 2 2 2 3" xfId="2838" xr:uid="{00000000-0005-0000-0000-00005B0A0000}"/>
    <cellStyle name="20% - Accent1 2 2 2 4 2 2 3" xfId="2839" xr:uid="{00000000-0005-0000-0000-00005C0A0000}"/>
    <cellStyle name="20% - Accent1 2 2 2 4 2 2 3 2" xfId="2840" xr:uid="{00000000-0005-0000-0000-00005D0A0000}"/>
    <cellStyle name="20% - Accent1 2 2 2 4 2 2 4" xfId="2841" xr:uid="{00000000-0005-0000-0000-00005E0A0000}"/>
    <cellStyle name="20% - Accent1 2 2 2 4 2 3" xfId="2842" xr:uid="{00000000-0005-0000-0000-00005F0A0000}"/>
    <cellStyle name="20% - Accent1 2 2 2 4 2 3 2" xfId="2843" xr:uid="{00000000-0005-0000-0000-0000600A0000}"/>
    <cellStyle name="20% - Accent1 2 2 2 4 2 3 2 2" xfId="2844" xr:uid="{00000000-0005-0000-0000-0000610A0000}"/>
    <cellStyle name="20% - Accent1 2 2 2 4 2 3 2 2 2" xfId="2845" xr:uid="{00000000-0005-0000-0000-0000620A0000}"/>
    <cellStyle name="20% - Accent1 2 2 2 4 2 3 2 3" xfId="2846" xr:uid="{00000000-0005-0000-0000-0000630A0000}"/>
    <cellStyle name="20% - Accent1 2 2 2 4 2 3 3" xfId="2847" xr:uid="{00000000-0005-0000-0000-0000640A0000}"/>
    <cellStyle name="20% - Accent1 2 2 2 4 2 3 3 2" xfId="2848" xr:uid="{00000000-0005-0000-0000-0000650A0000}"/>
    <cellStyle name="20% - Accent1 2 2 2 4 2 3 4" xfId="2849" xr:uid="{00000000-0005-0000-0000-0000660A0000}"/>
    <cellStyle name="20% - Accent1 2 2 2 4 2 4" xfId="2850" xr:uid="{00000000-0005-0000-0000-0000670A0000}"/>
    <cellStyle name="20% - Accent1 2 2 2 4 2 4 2" xfId="2851" xr:uid="{00000000-0005-0000-0000-0000680A0000}"/>
    <cellStyle name="20% - Accent1 2 2 2 4 2 4 2 2" xfId="2852" xr:uid="{00000000-0005-0000-0000-0000690A0000}"/>
    <cellStyle name="20% - Accent1 2 2 2 4 2 4 2 2 2" xfId="2853" xr:uid="{00000000-0005-0000-0000-00006A0A0000}"/>
    <cellStyle name="20% - Accent1 2 2 2 4 2 4 2 3" xfId="2854" xr:uid="{00000000-0005-0000-0000-00006B0A0000}"/>
    <cellStyle name="20% - Accent1 2 2 2 4 2 4 3" xfId="2855" xr:uid="{00000000-0005-0000-0000-00006C0A0000}"/>
    <cellStyle name="20% - Accent1 2 2 2 4 2 4 3 2" xfId="2856" xr:uid="{00000000-0005-0000-0000-00006D0A0000}"/>
    <cellStyle name="20% - Accent1 2 2 2 4 2 4 4" xfId="2857" xr:uid="{00000000-0005-0000-0000-00006E0A0000}"/>
    <cellStyle name="20% - Accent1 2 2 2 4 2 5" xfId="2858" xr:uid="{00000000-0005-0000-0000-00006F0A0000}"/>
    <cellStyle name="20% - Accent1 2 2 2 4 2 5 2" xfId="2859" xr:uid="{00000000-0005-0000-0000-0000700A0000}"/>
    <cellStyle name="20% - Accent1 2 2 2 4 2 5 2 2" xfId="2860" xr:uid="{00000000-0005-0000-0000-0000710A0000}"/>
    <cellStyle name="20% - Accent1 2 2 2 4 2 5 3" xfId="2861" xr:uid="{00000000-0005-0000-0000-0000720A0000}"/>
    <cellStyle name="20% - Accent1 2 2 2 4 2 6" xfId="2862" xr:uid="{00000000-0005-0000-0000-0000730A0000}"/>
    <cellStyle name="20% - Accent1 2 2 2 4 2 6 2" xfId="2863" xr:uid="{00000000-0005-0000-0000-0000740A0000}"/>
    <cellStyle name="20% - Accent1 2 2 2 4 2 6 2 2" xfId="2864" xr:uid="{00000000-0005-0000-0000-0000750A0000}"/>
    <cellStyle name="20% - Accent1 2 2 2 4 2 6 3" xfId="2865" xr:uid="{00000000-0005-0000-0000-0000760A0000}"/>
    <cellStyle name="20% - Accent1 2 2 2 4 2 7" xfId="2866" xr:uid="{00000000-0005-0000-0000-0000770A0000}"/>
    <cellStyle name="20% - Accent1 2 2 2 4 2 7 2" xfId="2867" xr:uid="{00000000-0005-0000-0000-0000780A0000}"/>
    <cellStyle name="20% - Accent1 2 2 2 4 2 8" xfId="2868" xr:uid="{00000000-0005-0000-0000-0000790A0000}"/>
    <cellStyle name="20% - Accent1 2 2 2 4 2 8 2" xfId="2869" xr:uid="{00000000-0005-0000-0000-00007A0A0000}"/>
    <cellStyle name="20% - Accent1 2 2 2 4 2 9" xfId="2870" xr:uid="{00000000-0005-0000-0000-00007B0A0000}"/>
    <cellStyle name="20% - Accent1 2 2 2 4 3" xfId="2871" xr:uid="{00000000-0005-0000-0000-00007C0A0000}"/>
    <cellStyle name="20% - Accent1 2 2 2 4 3 2" xfId="2872" xr:uid="{00000000-0005-0000-0000-00007D0A0000}"/>
    <cellStyle name="20% - Accent1 2 2 2 4 3 2 2" xfId="2873" xr:uid="{00000000-0005-0000-0000-00007E0A0000}"/>
    <cellStyle name="20% - Accent1 2 2 2 4 3 2 2 2" xfId="2874" xr:uid="{00000000-0005-0000-0000-00007F0A0000}"/>
    <cellStyle name="20% - Accent1 2 2 2 4 3 2 2 2 2" xfId="2875" xr:uid="{00000000-0005-0000-0000-0000800A0000}"/>
    <cellStyle name="20% - Accent1 2 2 2 4 3 2 2 3" xfId="2876" xr:uid="{00000000-0005-0000-0000-0000810A0000}"/>
    <cellStyle name="20% - Accent1 2 2 2 4 3 2 3" xfId="2877" xr:uid="{00000000-0005-0000-0000-0000820A0000}"/>
    <cellStyle name="20% - Accent1 2 2 2 4 3 2 3 2" xfId="2878" xr:uid="{00000000-0005-0000-0000-0000830A0000}"/>
    <cellStyle name="20% - Accent1 2 2 2 4 3 2 4" xfId="2879" xr:uid="{00000000-0005-0000-0000-0000840A0000}"/>
    <cellStyle name="20% - Accent1 2 2 2 4 3 3" xfId="2880" xr:uid="{00000000-0005-0000-0000-0000850A0000}"/>
    <cellStyle name="20% - Accent1 2 2 2 4 3 3 2" xfId="2881" xr:uid="{00000000-0005-0000-0000-0000860A0000}"/>
    <cellStyle name="20% - Accent1 2 2 2 4 3 3 2 2" xfId="2882" xr:uid="{00000000-0005-0000-0000-0000870A0000}"/>
    <cellStyle name="20% - Accent1 2 2 2 4 3 3 2 2 2" xfId="2883" xr:uid="{00000000-0005-0000-0000-0000880A0000}"/>
    <cellStyle name="20% - Accent1 2 2 2 4 3 3 2 3" xfId="2884" xr:uid="{00000000-0005-0000-0000-0000890A0000}"/>
    <cellStyle name="20% - Accent1 2 2 2 4 3 3 3" xfId="2885" xr:uid="{00000000-0005-0000-0000-00008A0A0000}"/>
    <cellStyle name="20% - Accent1 2 2 2 4 3 3 3 2" xfId="2886" xr:uid="{00000000-0005-0000-0000-00008B0A0000}"/>
    <cellStyle name="20% - Accent1 2 2 2 4 3 3 4" xfId="2887" xr:uid="{00000000-0005-0000-0000-00008C0A0000}"/>
    <cellStyle name="20% - Accent1 2 2 2 4 3 4" xfId="2888" xr:uid="{00000000-0005-0000-0000-00008D0A0000}"/>
    <cellStyle name="20% - Accent1 2 2 2 4 3 4 2" xfId="2889" xr:uid="{00000000-0005-0000-0000-00008E0A0000}"/>
    <cellStyle name="20% - Accent1 2 2 2 4 3 4 2 2" xfId="2890" xr:uid="{00000000-0005-0000-0000-00008F0A0000}"/>
    <cellStyle name="20% - Accent1 2 2 2 4 3 4 2 2 2" xfId="2891" xr:uid="{00000000-0005-0000-0000-0000900A0000}"/>
    <cellStyle name="20% - Accent1 2 2 2 4 3 4 2 3" xfId="2892" xr:uid="{00000000-0005-0000-0000-0000910A0000}"/>
    <cellStyle name="20% - Accent1 2 2 2 4 3 4 3" xfId="2893" xr:uid="{00000000-0005-0000-0000-0000920A0000}"/>
    <cellStyle name="20% - Accent1 2 2 2 4 3 4 3 2" xfId="2894" xr:uid="{00000000-0005-0000-0000-0000930A0000}"/>
    <cellStyle name="20% - Accent1 2 2 2 4 3 4 4" xfId="2895" xr:uid="{00000000-0005-0000-0000-0000940A0000}"/>
    <cellStyle name="20% - Accent1 2 2 2 4 3 5" xfId="2896" xr:uid="{00000000-0005-0000-0000-0000950A0000}"/>
    <cellStyle name="20% - Accent1 2 2 2 4 3 5 2" xfId="2897" xr:uid="{00000000-0005-0000-0000-0000960A0000}"/>
    <cellStyle name="20% - Accent1 2 2 2 4 3 5 2 2" xfId="2898" xr:uid="{00000000-0005-0000-0000-0000970A0000}"/>
    <cellStyle name="20% - Accent1 2 2 2 4 3 5 3" xfId="2899" xr:uid="{00000000-0005-0000-0000-0000980A0000}"/>
    <cellStyle name="20% - Accent1 2 2 2 4 3 6" xfId="2900" xr:uid="{00000000-0005-0000-0000-0000990A0000}"/>
    <cellStyle name="20% - Accent1 2 2 2 4 3 6 2" xfId="2901" xr:uid="{00000000-0005-0000-0000-00009A0A0000}"/>
    <cellStyle name="20% - Accent1 2 2 2 4 3 6 2 2" xfId="2902" xr:uid="{00000000-0005-0000-0000-00009B0A0000}"/>
    <cellStyle name="20% - Accent1 2 2 2 4 3 6 3" xfId="2903" xr:uid="{00000000-0005-0000-0000-00009C0A0000}"/>
    <cellStyle name="20% - Accent1 2 2 2 4 3 7" xfId="2904" xr:uid="{00000000-0005-0000-0000-00009D0A0000}"/>
    <cellStyle name="20% - Accent1 2 2 2 4 3 7 2" xfId="2905" xr:uid="{00000000-0005-0000-0000-00009E0A0000}"/>
    <cellStyle name="20% - Accent1 2 2 2 4 3 8" xfId="2906" xr:uid="{00000000-0005-0000-0000-00009F0A0000}"/>
    <cellStyle name="20% - Accent1 2 2 2 4 3 8 2" xfId="2907" xr:uid="{00000000-0005-0000-0000-0000A00A0000}"/>
    <cellStyle name="20% - Accent1 2 2 2 4 3 9" xfId="2908" xr:uid="{00000000-0005-0000-0000-0000A10A0000}"/>
    <cellStyle name="20% - Accent1 2 2 2 4 4" xfId="2909" xr:uid="{00000000-0005-0000-0000-0000A20A0000}"/>
    <cellStyle name="20% - Accent1 2 2 2 4 4 2" xfId="2910" xr:uid="{00000000-0005-0000-0000-0000A30A0000}"/>
    <cellStyle name="20% - Accent1 2 2 2 4 4 2 2" xfId="2911" xr:uid="{00000000-0005-0000-0000-0000A40A0000}"/>
    <cellStyle name="20% - Accent1 2 2 2 4 4 2 2 2" xfId="2912" xr:uid="{00000000-0005-0000-0000-0000A50A0000}"/>
    <cellStyle name="20% - Accent1 2 2 2 4 4 2 3" xfId="2913" xr:uid="{00000000-0005-0000-0000-0000A60A0000}"/>
    <cellStyle name="20% - Accent1 2 2 2 4 4 3" xfId="2914" xr:uid="{00000000-0005-0000-0000-0000A70A0000}"/>
    <cellStyle name="20% - Accent1 2 2 2 4 4 3 2" xfId="2915" xr:uid="{00000000-0005-0000-0000-0000A80A0000}"/>
    <cellStyle name="20% - Accent1 2 2 2 4 4 4" xfId="2916" xr:uid="{00000000-0005-0000-0000-0000A90A0000}"/>
    <cellStyle name="20% - Accent1 2 2 2 4 5" xfId="2917" xr:uid="{00000000-0005-0000-0000-0000AA0A0000}"/>
    <cellStyle name="20% - Accent1 2 2 2 4 5 2" xfId="2918" xr:uid="{00000000-0005-0000-0000-0000AB0A0000}"/>
    <cellStyle name="20% - Accent1 2 2 2 4 5 2 2" xfId="2919" xr:uid="{00000000-0005-0000-0000-0000AC0A0000}"/>
    <cellStyle name="20% - Accent1 2 2 2 4 5 2 2 2" xfId="2920" xr:uid="{00000000-0005-0000-0000-0000AD0A0000}"/>
    <cellStyle name="20% - Accent1 2 2 2 4 5 2 3" xfId="2921" xr:uid="{00000000-0005-0000-0000-0000AE0A0000}"/>
    <cellStyle name="20% - Accent1 2 2 2 4 5 3" xfId="2922" xr:uid="{00000000-0005-0000-0000-0000AF0A0000}"/>
    <cellStyle name="20% - Accent1 2 2 2 4 5 3 2" xfId="2923" xr:uid="{00000000-0005-0000-0000-0000B00A0000}"/>
    <cellStyle name="20% - Accent1 2 2 2 4 5 4" xfId="2924" xr:uid="{00000000-0005-0000-0000-0000B10A0000}"/>
    <cellStyle name="20% - Accent1 2 2 2 4 6" xfId="2925" xr:uid="{00000000-0005-0000-0000-0000B20A0000}"/>
    <cellStyle name="20% - Accent1 2 2 2 4 6 2" xfId="2926" xr:uid="{00000000-0005-0000-0000-0000B30A0000}"/>
    <cellStyle name="20% - Accent1 2 2 2 4 6 2 2" xfId="2927" xr:uid="{00000000-0005-0000-0000-0000B40A0000}"/>
    <cellStyle name="20% - Accent1 2 2 2 4 6 2 2 2" xfId="2928" xr:uid="{00000000-0005-0000-0000-0000B50A0000}"/>
    <cellStyle name="20% - Accent1 2 2 2 4 6 2 3" xfId="2929" xr:uid="{00000000-0005-0000-0000-0000B60A0000}"/>
    <cellStyle name="20% - Accent1 2 2 2 4 6 3" xfId="2930" xr:uid="{00000000-0005-0000-0000-0000B70A0000}"/>
    <cellStyle name="20% - Accent1 2 2 2 4 6 3 2" xfId="2931" xr:uid="{00000000-0005-0000-0000-0000B80A0000}"/>
    <cellStyle name="20% - Accent1 2 2 2 4 6 4" xfId="2932" xr:uid="{00000000-0005-0000-0000-0000B90A0000}"/>
    <cellStyle name="20% - Accent1 2 2 2 4 7" xfId="2933" xr:uid="{00000000-0005-0000-0000-0000BA0A0000}"/>
    <cellStyle name="20% - Accent1 2 2 2 4 7 2" xfId="2934" xr:uid="{00000000-0005-0000-0000-0000BB0A0000}"/>
    <cellStyle name="20% - Accent1 2 2 2 4 7 2 2" xfId="2935" xr:uid="{00000000-0005-0000-0000-0000BC0A0000}"/>
    <cellStyle name="20% - Accent1 2 2 2 4 7 3" xfId="2936" xr:uid="{00000000-0005-0000-0000-0000BD0A0000}"/>
    <cellStyle name="20% - Accent1 2 2 2 4 8" xfId="2937" xr:uid="{00000000-0005-0000-0000-0000BE0A0000}"/>
    <cellStyle name="20% - Accent1 2 2 2 4 8 2" xfId="2938" xr:uid="{00000000-0005-0000-0000-0000BF0A0000}"/>
    <cellStyle name="20% - Accent1 2 2 2 4 8 2 2" xfId="2939" xr:uid="{00000000-0005-0000-0000-0000C00A0000}"/>
    <cellStyle name="20% - Accent1 2 2 2 4 8 3" xfId="2940" xr:uid="{00000000-0005-0000-0000-0000C10A0000}"/>
    <cellStyle name="20% - Accent1 2 2 2 4 9" xfId="2941" xr:uid="{00000000-0005-0000-0000-0000C20A0000}"/>
    <cellStyle name="20% - Accent1 2 2 2 4 9 2" xfId="2942" xr:uid="{00000000-0005-0000-0000-0000C30A0000}"/>
    <cellStyle name="20% - Accent1 2 2 2 5" xfId="2943" xr:uid="{00000000-0005-0000-0000-0000C40A0000}"/>
    <cellStyle name="20% - Accent1 2 2 2 5 10" xfId="2944" xr:uid="{00000000-0005-0000-0000-0000C50A0000}"/>
    <cellStyle name="20% - Accent1 2 2 2 5 10 2" xfId="2945" xr:uid="{00000000-0005-0000-0000-0000C60A0000}"/>
    <cellStyle name="20% - Accent1 2 2 2 5 11" xfId="2946" xr:uid="{00000000-0005-0000-0000-0000C70A0000}"/>
    <cellStyle name="20% - Accent1 2 2 2 5 2" xfId="2947" xr:uid="{00000000-0005-0000-0000-0000C80A0000}"/>
    <cellStyle name="20% - Accent1 2 2 2 5 2 2" xfId="2948" xr:uid="{00000000-0005-0000-0000-0000C90A0000}"/>
    <cellStyle name="20% - Accent1 2 2 2 5 2 2 2" xfId="2949" xr:uid="{00000000-0005-0000-0000-0000CA0A0000}"/>
    <cellStyle name="20% - Accent1 2 2 2 5 2 2 2 2" xfId="2950" xr:uid="{00000000-0005-0000-0000-0000CB0A0000}"/>
    <cellStyle name="20% - Accent1 2 2 2 5 2 2 2 2 2" xfId="2951" xr:uid="{00000000-0005-0000-0000-0000CC0A0000}"/>
    <cellStyle name="20% - Accent1 2 2 2 5 2 2 2 3" xfId="2952" xr:uid="{00000000-0005-0000-0000-0000CD0A0000}"/>
    <cellStyle name="20% - Accent1 2 2 2 5 2 2 3" xfId="2953" xr:uid="{00000000-0005-0000-0000-0000CE0A0000}"/>
    <cellStyle name="20% - Accent1 2 2 2 5 2 2 3 2" xfId="2954" xr:uid="{00000000-0005-0000-0000-0000CF0A0000}"/>
    <cellStyle name="20% - Accent1 2 2 2 5 2 2 4" xfId="2955" xr:uid="{00000000-0005-0000-0000-0000D00A0000}"/>
    <cellStyle name="20% - Accent1 2 2 2 5 2 3" xfId="2956" xr:uid="{00000000-0005-0000-0000-0000D10A0000}"/>
    <cellStyle name="20% - Accent1 2 2 2 5 2 3 2" xfId="2957" xr:uid="{00000000-0005-0000-0000-0000D20A0000}"/>
    <cellStyle name="20% - Accent1 2 2 2 5 2 3 2 2" xfId="2958" xr:uid="{00000000-0005-0000-0000-0000D30A0000}"/>
    <cellStyle name="20% - Accent1 2 2 2 5 2 3 2 2 2" xfId="2959" xr:uid="{00000000-0005-0000-0000-0000D40A0000}"/>
    <cellStyle name="20% - Accent1 2 2 2 5 2 3 2 3" xfId="2960" xr:uid="{00000000-0005-0000-0000-0000D50A0000}"/>
    <cellStyle name="20% - Accent1 2 2 2 5 2 3 3" xfId="2961" xr:uid="{00000000-0005-0000-0000-0000D60A0000}"/>
    <cellStyle name="20% - Accent1 2 2 2 5 2 3 3 2" xfId="2962" xr:uid="{00000000-0005-0000-0000-0000D70A0000}"/>
    <cellStyle name="20% - Accent1 2 2 2 5 2 3 4" xfId="2963" xr:uid="{00000000-0005-0000-0000-0000D80A0000}"/>
    <cellStyle name="20% - Accent1 2 2 2 5 2 4" xfId="2964" xr:uid="{00000000-0005-0000-0000-0000D90A0000}"/>
    <cellStyle name="20% - Accent1 2 2 2 5 2 4 2" xfId="2965" xr:uid="{00000000-0005-0000-0000-0000DA0A0000}"/>
    <cellStyle name="20% - Accent1 2 2 2 5 2 4 2 2" xfId="2966" xr:uid="{00000000-0005-0000-0000-0000DB0A0000}"/>
    <cellStyle name="20% - Accent1 2 2 2 5 2 4 2 2 2" xfId="2967" xr:uid="{00000000-0005-0000-0000-0000DC0A0000}"/>
    <cellStyle name="20% - Accent1 2 2 2 5 2 4 2 3" xfId="2968" xr:uid="{00000000-0005-0000-0000-0000DD0A0000}"/>
    <cellStyle name="20% - Accent1 2 2 2 5 2 4 3" xfId="2969" xr:uid="{00000000-0005-0000-0000-0000DE0A0000}"/>
    <cellStyle name="20% - Accent1 2 2 2 5 2 4 3 2" xfId="2970" xr:uid="{00000000-0005-0000-0000-0000DF0A0000}"/>
    <cellStyle name="20% - Accent1 2 2 2 5 2 4 4" xfId="2971" xr:uid="{00000000-0005-0000-0000-0000E00A0000}"/>
    <cellStyle name="20% - Accent1 2 2 2 5 2 5" xfId="2972" xr:uid="{00000000-0005-0000-0000-0000E10A0000}"/>
    <cellStyle name="20% - Accent1 2 2 2 5 2 5 2" xfId="2973" xr:uid="{00000000-0005-0000-0000-0000E20A0000}"/>
    <cellStyle name="20% - Accent1 2 2 2 5 2 5 2 2" xfId="2974" xr:uid="{00000000-0005-0000-0000-0000E30A0000}"/>
    <cellStyle name="20% - Accent1 2 2 2 5 2 5 3" xfId="2975" xr:uid="{00000000-0005-0000-0000-0000E40A0000}"/>
    <cellStyle name="20% - Accent1 2 2 2 5 2 6" xfId="2976" xr:uid="{00000000-0005-0000-0000-0000E50A0000}"/>
    <cellStyle name="20% - Accent1 2 2 2 5 2 6 2" xfId="2977" xr:uid="{00000000-0005-0000-0000-0000E60A0000}"/>
    <cellStyle name="20% - Accent1 2 2 2 5 2 6 2 2" xfId="2978" xr:uid="{00000000-0005-0000-0000-0000E70A0000}"/>
    <cellStyle name="20% - Accent1 2 2 2 5 2 6 3" xfId="2979" xr:uid="{00000000-0005-0000-0000-0000E80A0000}"/>
    <cellStyle name="20% - Accent1 2 2 2 5 2 7" xfId="2980" xr:uid="{00000000-0005-0000-0000-0000E90A0000}"/>
    <cellStyle name="20% - Accent1 2 2 2 5 2 7 2" xfId="2981" xr:uid="{00000000-0005-0000-0000-0000EA0A0000}"/>
    <cellStyle name="20% - Accent1 2 2 2 5 2 8" xfId="2982" xr:uid="{00000000-0005-0000-0000-0000EB0A0000}"/>
    <cellStyle name="20% - Accent1 2 2 2 5 2 8 2" xfId="2983" xr:uid="{00000000-0005-0000-0000-0000EC0A0000}"/>
    <cellStyle name="20% - Accent1 2 2 2 5 2 9" xfId="2984" xr:uid="{00000000-0005-0000-0000-0000ED0A0000}"/>
    <cellStyle name="20% - Accent1 2 2 2 5 3" xfId="2985" xr:uid="{00000000-0005-0000-0000-0000EE0A0000}"/>
    <cellStyle name="20% - Accent1 2 2 2 5 3 2" xfId="2986" xr:uid="{00000000-0005-0000-0000-0000EF0A0000}"/>
    <cellStyle name="20% - Accent1 2 2 2 5 3 2 2" xfId="2987" xr:uid="{00000000-0005-0000-0000-0000F00A0000}"/>
    <cellStyle name="20% - Accent1 2 2 2 5 3 2 2 2" xfId="2988" xr:uid="{00000000-0005-0000-0000-0000F10A0000}"/>
    <cellStyle name="20% - Accent1 2 2 2 5 3 2 2 2 2" xfId="2989" xr:uid="{00000000-0005-0000-0000-0000F20A0000}"/>
    <cellStyle name="20% - Accent1 2 2 2 5 3 2 2 3" xfId="2990" xr:uid="{00000000-0005-0000-0000-0000F30A0000}"/>
    <cellStyle name="20% - Accent1 2 2 2 5 3 2 3" xfId="2991" xr:uid="{00000000-0005-0000-0000-0000F40A0000}"/>
    <cellStyle name="20% - Accent1 2 2 2 5 3 2 3 2" xfId="2992" xr:uid="{00000000-0005-0000-0000-0000F50A0000}"/>
    <cellStyle name="20% - Accent1 2 2 2 5 3 2 4" xfId="2993" xr:uid="{00000000-0005-0000-0000-0000F60A0000}"/>
    <cellStyle name="20% - Accent1 2 2 2 5 3 3" xfId="2994" xr:uid="{00000000-0005-0000-0000-0000F70A0000}"/>
    <cellStyle name="20% - Accent1 2 2 2 5 3 3 2" xfId="2995" xr:uid="{00000000-0005-0000-0000-0000F80A0000}"/>
    <cellStyle name="20% - Accent1 2 2 2 5 3 3 2 2" xfId="2996" xr:uid="{00000000-0005-0000-0000-0000F90A0000}"/>
    <cellStyle name="20% - Accent1 2 2 2 5 3 3 2 2 2" xfId="2997" xr:uid="{00000000-0005-0000-0000-0000FA0A0000}"/>
    <cellStyle name="20% - Accent1 2 2 2 5 3 3 2 3" xfId="2998" xr:uid="{00000000-0005-0000-0000-0000FB0A0000}"/>
    <cellStyle name="20% - Accent1 2 2 2 5 3 3 3" xfId="2999" xr:uid="{00000000-0005-0000-0000-0000FC0A0000}"/>
    <cellStyle name="20% - Accent1 2 2 2 5 3 3 3 2" xfId="3000" xr:uid="{00000000-0005-0000-0000-0000FD0A0000}"/>
    <cellStyle name="20% - Accent1 2 2 2 5 3 3 4" xfId="3001" xr:uid="{00000000-0005-0000-0000-0000FE0A0000}"/>
    <cellStyle name="20% - Accent1 2 2 2 5 3 4" xfId="3002" xr:uid="{00000000-0005-0000-0000-0000FF0A0000}"/>
    <cellStyle name="20% - Accent1 2 2 2 5 3 4 2" xfId="3003" xr:uid="{00000000-0005-0000-0000-0000000B0000}"/>
    <cellStyle name="20% - Accent1 2 2 2 5 3 4 2 2" xfId="3004" xr:uid="{00000000-0005-0000-0000-0000010B0000}"/>
    <cellStyle name="20% - Accent1 2 2 2 5 3 4 2 2 2" xfId="3005" xr:uid="{00000000-0005-0000-0000-0000020B0000}"/>
    <cellStyle name="20% - Accent1 2 2 2 5 3 4 2 3" xfId="3006" xr:uid="{00000000-0005-0000-0000-0000030B0000}"/>
    <cellStyle name="20% - Accent1 2 2 2 5 3 4 3" xfId="3007" xr:uid="{00000000-0005-0000-0000-0000040B0000}"/>
    <cellStyle name="20% - Accent1 2 2 2 5 3 4 3 2" xfId="3008" xr:uid="{00000000-0005-0000-0000-0000050B0000}"/>
    <cellStyle name="20% - Accent1 2 2 2 5 3 4 4" xfId="3009" xr:uid="{00000000-0005-0000-0000-0000060B0000}"/>
    <cellStyle name="20% - Accent1 2 2 2 5 3 5" xfId="3010" xr:uid="{00000000-0005-0000-0000-0000070B0000}"/>
    <cellStyle name="20% - Accent1 2 2 2 5 3 5 2" xfId="3011" xr:uid="{00000000-0005-0000-0000-0000080B0000}"/>
    <cellStyle name="20% - Accent1 2 2 2 5 3 5 2 2" xfId="3012" xr:uid="{00000000-0005-0000-0000-0000090B0000}"/>
    <cellStyle name="20% - Accent1 2 2 2 5 3 5 3" xfId="3013" xr:uid="{00000000-0005-0000-0000-00000A0B0000}"/>
    <cellStyle name="20% - Accent1 2 2 2 5 3 6" xfId="3014" xr:uid="{00000000-0005-0000-0000-00000B0B0000}"/>
    <cellStyle name="20% - Accent1 2 2 2 5 3 6 2" xfId="3015" xr:uid="{00000000-0005-0000-0000-00000C0B0000}"/>
    <cellStyle name="20% - Accent1 2 2 2 5 3 6 2 2" xfId="3016" xr:uid="{00000000-0005-0000-0000-00000D0B0000}"/>
    <cellStyle name="20% - Accent1 2 2 2 5 3 6 3" xfId="3017" xr:uid="{00000000-0005-0000-0000-00000E0B0000}"/>
    <cellStyle name="20% - Accent1 2 2 2 5 3 7" xfId="3018" xr:uid="{00000000-0005-0000-0000-00000F0B0000}"/>
    <cellStyle name="20% - Accent1 2 2 2 5 3 7 2" xfId="3019" xr:uid="{00000000-0005-0000-0000-0000100B0000}"/>
    <cellStyle name="20% - Accent1 2 2 2 5 3 8" xfId="3020" xr:uid="{00000000-0005-0000-0000-0000110B0000}"/>
    <cellStyle name="20% - Accent1 2 2 2 5 3 8 2" xfId="3021" xr:uid="{00000000-0005-0000-0000-0000120B0000}"/>
    <cellStyle name="20% - Accent1 2 2 2 5 3 9" xfId="3022" xr:uid="{00000000-0005-0000-0000-0000130B0000}"/>
    <cellStyle name="20% - Accent1 2 2 2 5 4" xfId="3023" xr:uid="{00000000-0005-0000-0000-0000140B0000}"/>
    <cellStyle name="20% - Accent1 2 2 2 5 4 2" xfId="3024" xr:uid="{00000000-0005-0000-0000-0000150B0000}"/>
    <cellStyle name="20% - Accent1 2 2 2 5 4 2 2" xfId="3025" xr:uid="{00000000-0005-0000-0000-0000160B0000}"/>
    <cellStyle name="20% - Accent1 2 2 2 5 4 2 2 2" xfId="3026" xr:uid="{00000000-0005-0000-0000-0000170B0000}"/>
    <cellStyle name="20% - Accent1 2 2 2 5 4 2 3" xfId="3027" xr:uid="{00000000-0005-0000-0000-0000180B0000}"/>
    <cellStyle name="20% - Accent1 2 2 2 5 4 3" xfId="3028" xr:uid="{00000000-0005-0000-0000-0000190B0000}"/>
    <cellStyle name="20% - Accent1 2 2 2 5 4 3 2" xfId="3029" xr:uid="{00000000-0005-0000-0000-00001A0B0000}"/>
    <cellStyle name="20% - Accent1 2 2 2 5 4 4" xfId="3030" xr:uid="{00000000-0005-0000-0000-00001B0B0000}"/>
    <cellStyle name="20% - Accent1 2 2 2 5 5" xfId="3031" xr:uid="{00000000-0005-0000-0000-00001C0B0000}"/>
    <cellStyle name="20% - Accent1 2 2 2 5 5 2" xfId="3032" xr:uid="{00000000-0005-0000-0000-00001D0B0000}"/>
    <cellStyle name="20% - Accent1 2 2 2 5 5 2 2" xfId="3033" xr:uid="{00000000-0005-0000-0000-00001E0B0000}"/>
    <cellStyle name="20% - Accent1 2 2 2 5 5 2 2 2" xfId="3034" xr:uid="{00000000-0005-0000-0000-00001F0B0000}"/>
    <cellStyle name="20% - Accent1 2 2 2 5 5 2 3" xfId="3035" xr:uid="{00000000-0005-0000-0000-0000200B0000}"/>
    <cellStyle name="20% - Accent1 2 2 2 5 5 3" xfId="3036" xr:uid="{00000000-0005-0000-0000-0000210B0000}"/>
    <cellStyle name="20% - Accent1 2 2 2 5 5 3 2" xfId="3037" xr:uid="{00000000-0005-0000-0000-0000220B0000}"/>
    <cellStyle name="20% - Accent1 2 2 2 5 5 4" xfId="3038" xr:uid="{00000000-0005-0000-0000-0000230B0000}"/>
    <cellStyle name="20% - Accent1 2 2 2 5 6" xfId="3039" xr:uid="{00000000-0005-0000-0000-0000240B0000}"/>
    <cellStyle name="20% - Accent1 2 2 2 5 6 2" xfId="3040" xr:uid="{00000000-0005-0000-0000-0000250B0000}"/>
    <cellStyle name="20% - Accent1 2 2 2 5 6 2 2" xfId="3041" xr:uid="{00000000-0005-0000-0000-0000260B0000}"/>
    <cellStyle name="20% - Accent1 2 2 2 5 6 2 2 2" xfId="3042" xr:uid="{00000000-0005-0000-0000-0000270B0000}"/>
    <cellStyle name="20% - Accent1 2 2 2 5 6 2 3" xfId="3043" xr:uid="{00000000-0005-0000-0000-0000280B0000}"/>
    <cellStyle name="20% - Accent1 2 2 2 5 6 3" xfId="3044" xr:uid="{00000000-0005-0000-0000-0000290B0000}"/>
    <cellStyle name="20% - Accent1 2 2 2 5 6 3 2" xfId="3045" xr:uid="{00000000-0005-0000-0000-00002A0B0000}"/>
    <cellStyle name="20% - Accent1 2 2 2 5 6 4" xfId="3046" xr:uid="{00000000-0005-0000-0000-00002B0B0000}"/>
    <cellStyle name="20% - Accent1 2 2 2 5 7" xfId="3047" xr:uid="{00000000-0005-0000-0000-00002C0B0000}"/>
    <cellStyle name="20% - Accent1 2 2 2 5 7 2" xfId="3048" xr:uid="{00000000-0005-0000-0000-00002D0B0000}"/>
    <cellStyle name="20% - Accent1 2 2 2 5 7 2 2" xfId="3049" xr:uid="{00000000-0005-0000-0000-00002E0B0000}"/>
    <cellStyle name="20% - Accent1 2 2 2 5 7 3" xfId="3050" xr:uid="{00000000-0005-0000-0000-00002F0B0000}"/>
    <cellStyle name="20% - Accent1 2 2 2 5 8" xfId="3051" xr:uid="{00000000-0005-0000-0000-0000300B0000}"/>
    <cellStyle name="20% - Accent1 2 2 2 5 8 2" xfId="3052" xr:uid="{00000000-0005-0000-0000-0000310B0000}"/>
    <cellStyle name="20% - Accent1 2 2 2 5 8 2 2" xfId="3053" xr:uid="{00000000-0005-0000-0000-0000320B0000}"/>
    <cellStyle name="20% - Accent1 2 2 2 5 8 3" xfId="3054" xr:uid="{00000000-0005-0000-0000-0000330B0000}"/>
    <cellStyle name="20% - Accent1 2 2 2 5 9" xfId="3055" xr:uid="{00000000-0005-0000-0000-0000340B0000}"/>
    <cellStyle name="20% - Accent1 2 2 2 5 9 2" xfId="3056" xr:uid="{00000000-0005-0000-0000-0000350B0000}"/>
    <cellStyle name="20% - Accent1 2 2 2 6" xfId="3057" xr:uid="{00000000-0005-0000-0000-0000360B0000}"/>
    <cellStyle name="20% - Accent1 2 2 2 6 10" xfId="3058" xr:uid="{00000000-0005-0000-0000-0000370B0000}"/>
    <cellStyle name="20% - Accent1 2 2 2 6 10 2" xfId="3059" xr:uid="{00000000-0005-0000-0000-0000380B0000}"/>
    <cellStyle name="20% - Accent1 2 2 2 6 11" xfId="3060" xr:uid="{00000000-0005-0000-0000-0000390B0000}"/>
    <cellStyle name="20% - Accent1 2 2 2 6 2" xfId="3061" xr:uid="{00000000-0005-0000-0000-00003A0B0000}"/>
    <cellStyle name="20% - Accent1 2 2 2 6 2 2" xfId="3062" xr:uid="{00000000-0005-0000-0000-00003B0B0000}"/>
    <cellStyle name="20% - Accent1 2 2 2 6 2 2 2" xfId="3063" xr:uid="{00000000-0005-0000-0000-00003C0B0000}"/>
    <cellStyle name="20% - Accent1 2 2 2 6 2 2 2 2" xfId="3064" xr:uid="{00000000-0005-0000-0000-00003D0B0000}"/>
    <cellStyle name="20% - Accent1 2 2 2 6 2 2 2 2 2" xfId="3065" xr:uid="{00000000-0005-0000-0000-00003E0B0000}"/>
    <cellStyle name="20% - Accent1 2 2 2 6 2 2 2 3" xfId="3066" xr:uid="{00000000-0005-0000-0000-00003F0B0000}"/>
    <cellStyle name="20% - Accent1 2 2 2 6 2 2 3" xfId="3067" xr:uid="{00000000-0005-0000-0000-0000400B0000}"/>
    <cellStyle name="20% - Accent1 2 2 2 6 2 2 3 2" xfId="3068" xr:uid="{00000000-0005-0000-0000-0000410B0000}"/>
    <cellStyle name="20% - Accent1 2 2 2 6 2 2 4" xfId="3069" xr:uid="{00000000-0005-0000-0000-0000420B0000}"/>
    <cellStyle name="20% - Accent1 2 2 2 6 2 3" xfId="3070" xr:uid="{00000000-0005-0000-0000-0000430B0000}"/>
    <cellStyle name="20% - Accent1 2 2 2 6 2 3 2" xfId="3071" xr:uid="{00000000-0005-0000-0000-0000440B0000}"/>
    <cellStyle name="20% - Accent1 2 2 2 6 2 3 2 2" xfId="3072" xr:uid="{00000000-0005-0000-0000-0000450B0000}"/>
    <cellStyle name="20% - Accent1 2 2 2 6 2 3 2 2 2" xfId="3073" xr:uid="{00000000-0005-0000-0000-0000460B0000}"/>
    <cellStyle name="20% - Accent1 2 2 2 6 2 3 2 3" xfId="3074" xr:uid="{00000000-0005-0000-0000-0000470B0000}"/>
    <cellStyle name="20% - Accent1 2 2 2 6 2 3 3" xfId="3075" xr:uid="{00000000-0005-0000-0000-0000480B0000}"/>
    <cellStyle name="20% - Accent1 2 2 2 6 2 3 3 2" xfId="3076" xr:uid="{00000000-0005-0000-0000-0000490B0000}"/>
    <cellStyle name="20% - Accent1 2 2 2 6 2 3 4" xfId="3077" xr:uid="{00000000-0005-0000-0000-00004A0B0000}"/>
    <cellStyle name="20% - Accent1 2 2 2 6 2 4" xfId="3078" xr:uid="{00000000-0005-0000-0000-00004B0B0000}"/>
    <cellStyle name="20% - Accent1 2 2 2 6 2 4 2" xfId="3079" xr:uid="{00000000-0005-0000-0000-00004C0B0000}"/>
    <cellStyle name="20% - Accent1 2 2 2 6 2 4 2 2" xfId="3080" xr:uid="{00000000-0005-0000-0000-00004D0B0000}"/>
    <cellStyle name="20% - Accent1 2 2 2 6 2 4 2 2 2" xfId="3081" xr:uid="{00000000-0005-0000-0000-00004E0B0000}"/>
    <cellStyle name="20% - Accent1 2 2 2 6 2 4 2 3" xfId="3082" xr:uid="{00000000-0005-0000-0000-00004F0B0000}"/>
    <cellStyle name="20% - Accent1 2 2 2 6 2 4 3" xfId="3083" xr:uid="{00000000-0005-0000-0000-0000500B0000}"/>
    <cellStyle name="20% - Accent1 2 2 2 6 2 4 3 2" xfId="3084" xr:uid="{00000000-0005-0000-0000-0000510B0000}"/>
    <cellStyle name="20% - Accent1 2 2 2 6 2 4 4" xfId="3085" xr:uid="{00000000-0005-0000-0000-0000520B0000}"/>
    <cellStyle name="20% - Accent1 2 2 2 6 2 5" xfId="3086" xr:uid="{00000000-0005-0000-0000-0000530B0000}"/>
    <cellStyle name="20% - Accent1 2 2 2 6 2 5 2" xfId="3087" xr:uid="{00000000-0005-0000-0000-0000540B0000}"/>
    <cellStyle name="20% - Accent1 2 2 2 6 2 5 2 2" xfId="3088" xr:uid="{00000000-0005-0000-0000-0000550B0000}"/>
    <cellStyle name="20% - Accent1 2 2 2 6 2 5 3" xfId="3089" xr:uid="{00000000-0005-0000-0000-0000560B0000}"/>
    <cellStyle name="20% - Accent1 2 2 2 6 2 6" xfId="3090" xr:uid="{00000000-0005-0000-0000-0000570B0000}"/>
    <cellStyle name="20% - Accent1 2 2 2 6 2 6 2" xfId="3091" xr:uid="{00000000-0005-0000-0000-0000580B0000}"/>
    <cellStyle name="20% - Accent1 2 2 2 6 2 6 2 2" xfId="3092" xr:uid="{00000000-0005-0000-0000-0000590B0000}"/>
    <cellStyle name="20% - Accent1 2 2 2 6 2 6 3" xfId="3093" xr:uid="{00000000-0005-0000-0000-00005A0B0000}"/>
    <cellStyle name="20% - Accent1 2 2 2 6 2 7" xfId="3094" xr:uid="{00000000-0005-0000-0000-00005B0B0000}"/>
    <cellStyle name="20% - Accent1 2 2 2 6 2 7 2" xfId="3095" xr:uid="{00000000-0005-0000-0000-00005C0B0000}"/>
    <cellStyle name="20% - Accent1 2 2 2 6 2 8" xfId="3096" xr:uid="{00000000-0005-0000-0000-00005D0B0000}"/>
    <cellStyle name="20% - Accent1 2 2 2 6 2 8 2" xfId="3097" xr:uid="{00000000-0005-0000-0000-00005E0B0000}"/>
    <cellStyle name="20% - Accent1 2 2 2 6 2 9" xfId="3098" xr:uid="{00000000-0005-0000-0000-00005F0B0000}"/>
    <cellStyle name="20% - Accent1 2 2 2 6 3" xfId="3099" xr:uid="{00000000-0005-0000-0000-0000600B0000}"/>
    <cellStyle name="20% - Accent1 2 2 2 6 3 2" xfId="3100" xr:uid="{00000000-0005-0000-0000-0000610B0000}"/>
    <cellStyle name="20% - Accent1 2 2 2 6 3 2 2" xfId="3101" xr:uid="{00000000-0005-0000-0000-0000620B0000}"/>
    <cellStyle name="20% - Accent1 2 2 2 6 3 2 2 2" xfId="3102" xr:uid="{00000000-0005-0000-0000-0000630B0000}"/>
    <cellStyle name="20% - Accent1 2 2 2 6 3 2 2 2 2" xfId="3103" xr:uid="{00000000-0005-0000-0000-0000640B0000}"/>
    <cellStyle name="20% - Accent1 2 2 2 6 3 2 2 3" xfId="3104" xr:uid="{00000000-0005-0000-0000-0000650B0000}"/>
    <cellStyle name="20% - Accent1 2 2 2 6 3 2 3" xfId="3105" xr:uid="{00000000-0005-0000-0000-0000660B0000}"/>
    <cellStyle name="20% - Accent1 2 2 2 6 3 2 3 2" xfId="3106" xr:uid="{00000000-0005-0000-0000-0000670B0000}"/>
    <cellStyle name="20% - Accent1 2 2 2 6 3 2 4" xfId="3107" xr:uid="{00000000-0005-0000-0000-0000680B0000}"/>
    <cellStyle name="20% - Accent1 2 2 2 6 3 3" xfId="3108" xr:uid="{00000000-0005-0000-0000-0000690B0000}"/>
    <cellStyle name="20% - Accent1 2 2 2 6 3 3 2" xfId="3109" xr:uid="{00000000-0005-0000-0000-00006A0B0000}"/>
    <cellStyle name="20% - Accent1 2 2 2 6 3 3 2 2" xfId="3110" xr:uid="{00000000-0005-0000-0000-00006B0B0000}"/>
    <cellStyle name="20% - Accent1 2 2 2 6 3 3 2 2 2" xfId="3111" xr:uid="{00000000-0005-0000-0000-00006C0B0000}"/>
    <cellStyle name="20% - Accent1 2 2 2 6 3 3 2 3" xfId="3112" xr:uid="{00000000-0005-0000-0000-00006D0B0000}"/>
    <cellStyle name="20% - Accent1 2 2 2 6 3 3 3" xfId="3113" xr:uid="{00000000-0005-0000-0000-00006E0B0000}"/>
    <cellStyle name="20% - Accent1 2 2 2 6 3 3 3 2" xfId="3114" xr:uid="{00000000-0005-0000-0000-00006F0B0000}"/>
    <cellStyle name="20% - Accent1 2 2 2 6 3 3 4" xfId="3115" xr:uid="{00000000-0005-0000-0000-0000700B0000}"/>
    <cellStyle name="20% - Accent1 2 2 2 6 3 4" xfId="3116" xr:uid="{00000000-0005-0000-0000-0000710B0000}"/>
    <cellStyle name="20% - Accent1 2 2 2 6 3 4 2" xfId="3117" xr:uid="{00000000-0005-0000-0000-0000720B0000}"/>
    <cellStyle name="20% - Accent1 2 2 2 6 3 4 2 2" xfId="3118" xr:uid="{00000000-0005-0000-0000-0000730B0000}"/>
    <cellStyle name="20% - Accent1 2 2 2 6 3 4 2 2 2" xfId="3119" xr:uid="{00000000-0005-0000-0000-0000740B0000}"/>
    <cellStyle name="20% - Accent1 2 2 2 6 3 4 2 3" xfId="3120" xr:uid="{00000000-0005-0000-0000-0000750B0000}"/>
    <cellStyle name="20% - Accent1 2 2 2 6 3 4 3" xfId="3121" xr:uid="{00000000-0005-0000-0000-0000760B0000}"/>
    <cellStyle name="20% - Accent1 2 2 2 6 3 4 3 2" xfId="3122" xr:uid="{00000000-0005-0000-0000-0000770B0000}"/>
    <cellStyle name="20% - Accent1 2 2 2 6 3 4 4" xfId="3123" xr:uid="{00000000-0005-0000-0000-0000780B0000}"/>
    <cellStyle name="20% - Accent1 2 2 2 6 3 5" xfId="3124" xr:uid="{00000000-0005-0000-0000-0000790B0000}"/>
    <cellStyle name="20% - Accent1 2 2 2 6 3 5 2" xfId="3125" xr:uid="{00000000-0005-0000-0000-00007A0B0000}"/>
    <cellStyle name="20% - Accent1 2 2 2 6 3 5 2 2" xfId="3126" xr:uid="{00000000-0005-0000-0000-00007B0B0000}"/>
    <cellStyle name="20% - Accent1 2 2 2 6 3 5 3" xfId="3127" xr:uid="{00000000-0005-0000-0000-00007C0B0000}"/>
    <cellStyle name="20% - Accent1 2 2 2 6 3 6" xfId="3128" xr:uid="{00000000-0005-0000-0000-00007D0B0000}"/>
    <cellStyle name="20% - Accent1 2 2 2 6 3 6 2" xfId="3129" xr:uid="{00000000-0005-0000-0000-00007E0B0000}"/>
    <cellStyle name="20% - Accent1 2 2 2 6 3 6 2 2" xfId="3130" xr:uid="{00000000-0005-0000-0000-00007F0B0000}"/>
    <cellStyle name="20% - Accent1 2 2 2 6 3 6 3" xfId="3131" xr:uid="{00000000-0005-0000-0000-0000800B0000}"/>
    <cellStyle name="20% - Accent1 2 2 2 6 3 7" xfId="3132" xr:uid="{00000000-0005-0000-0000-0000810B0000}"/>
    <cellStyle name="20% - Accent1 2 2 2 6 3 7 2" xfId="3133" xr:uid="{00000000-0005-0000-0000-0000820B0000}"/>
    <cellStyle name="20% - Accent1 2 2 2 6 3 8" xfId="3134" xr:uid="{00000000-0005-0000-0000-0000830B0000}"/>
    <cellStyle name="20% - Accent1 2 2 2 6 3 8 2" xfId="3135" xr:uid="{00000000-0005-0000-0000-0000840B0000}"/>
    <cellStyle name="20% - Accent1 2 2 2 6 3 9" xfId="3136" xr:uid="{00000000-0005-0000-0000-0000850B0000}"/>
    <cellStyle name="20% - Accent1 2 2 2 6 4" xfId="3137" xr:uid="{00000000-0005-0000-0000-0000860B0000}"/>
    <cellStyle name="20% - Accent1 2 2 2 6 4 2" xfId="3138" xr:uid="{00000000-0005-0000-0000-0000870B0000}"/>
    <cellStyle name="20% - Accent1 2 2 2 6 4 2 2" xfId="3139" xr:uid="{00000000-0005-0000-0000-0000880B0000}"/>
    <cellStyle name="20% - Accent1 2 2 2 6 4 2 2 2" xfId="3140" xr:uid="{00000000-0005-0000-0000-0000890B0000}"/>
    <cellStyle name="20% - Accent1 2 2 2 6 4 2 3" xfId="3141" xr:uid="{00000000-0005-0000-0000-00008A0B0000}"/>
    <cellStyle name="20% - Accent1 2 2 2 6 4 3" xfId="3142" xr:uid="{00000000-0005-0000-0000-00008B0B0000}"/>
    <cellStyle name="20% - Accent1 2 2 2 6 4 3 2" xfId="3143" xr:uid="{00000000-0005-0000-0000-00008C0B0000}"/>
    <cellStyle name="20% - Accent1 2 2 2 6 4 4" xfId="3144" xr:uid="{00000000-0005-0000-0000-00008D0B0000}"/>
    <cellStyle name="20% - Accent1 2 2 2 6 5" xfId="3145" xr:uid="{00000000-0005-0000-0000-00008E0B0000}"/>
    <cellStyle name="20% - Accent1 2 2 2 6 5 2" xfId="3146" xr:uid="{00000000-0005-0000-0000-00008F0B0000}"/>
    <cellStyle name="20% - Accent1 2 2 2 6 5 2 2" xfId="3147" xr:uid="{00000000-0005-0000-0000-0000900B0000}"/>
    <cellStyle name="20% - Accent1 2 2 2 6 5 2 2 2" xfId="3148" xr:uid="{00000000-0005-0000-0000-0000910B0000}"/>
    <cellStyle name="20% - Accent1 2 2 2 6 5 2 3" xfId="3149" xr:uid="{00000000-0005-0000-0000-0000920B0000}"/>
    <cellStyle name="20% - Accent1 2 2 2 6 5 3" xfId="3150" xr:uid="{00000000-0005-0000-0000-0000930B0000}"/>
    <cellStyle name="20% - Accent1 2 2 2 6 5 3 2" xfId="3151" xr:uid="{00000000-0005-0000-0000-0000940B0000}"/>
    <cellStyle name="20% - Accent1 2 2 2 6 5 4" xfId="3152" xr:uid="{00000000-0005-0000-0000-0000950B0000}"/>
    <cellStyle name="20% - Accent1 2 2 2 6 6" xfId="3153" xr:uid="{00000000-0005-0000-0000-0000960B0000}"/>
    <cellStyle name="20% - Accent1 2 2 2 6 6 2" xfId="3154" xr:uid="{00000000-0005-0000-0000-0000970B0000}"/>
    <cellStyle name="20% - Accent1 2 2 2 6 6 2 2" xfId="3155" xr:uid="{00000000-0005-0000-0000-0000980B0000}"/>
    <cellStyle name="20% - Accent1 2 2 2 6 6 2 2 2" xfId="3156" xr:uid="{00000000-0005-0000-0000-0000990B0000}"/>
    <cellStyle name="20% - Accent1 2 2 2 6 6 2 3" xfId="3157" xr:uid="{00000000-0005-0000-0000-00009A0B0000}"/>
    <cellStyle name="20% - Accent1 2 2 2 6 6 3" xfId="3158" xr:uid="{00000000-0005-0000-0000-00009B0B0000}"/>
    <cellStyle name="20% - Accent1 2 2 2 6 6 3 2" xfId="3159" xr:uid="{00000000-0005-0000-0000-00009C0B0000}"/>
    <cellStyle name="20% - Accent1 2 2 2 6 6 4" xfId="3160" xr:uid="{00000000-0005-0000-0000-00009D0B0000}"/>
    <cellStyle name="20% - Accent1 2 2 2 6 7" xfId="3161" xr:uid="{00000000-0005-0000-0000-00009E0B0000}"/>
    <cellStyle name="20% - Accent1 2 2 2 6 7 2" xfId="3162" xr:uid="{00000000-0005-0000-0000-00009F0B0000}"/>
    <cellStyle name="20% - Accent1 2 2 2 6 7 2 2" xfId="3163" xr:uid="{00000000-0005-0000-0000-0000A00B0000}"/>
    <cellStyle name="20% - Accent1 2 2 2 6 7 3" xfId="3164" xr:uid="{00000000-0005-0000-0000-0000A10B0000}"/>
    <cellStyle name="20% - Accent1 2 2 2 6 8" xfId="3165" xr:uid="{00000000-0005-0000-0000-0000A20B0000}"/>
    <cellStyle name="20% - Accent1 2 2 2 6 8 2" xfId="3166" xr:uid="{00000000-0005-0000-0000-0000A30B0000}"/>
    <cellStyle name="20% - Accent1 2 2 2 6 8 2 2" xfId="3167" xr:uid="{00000000-0005-0000-0000-0000A40B0000}"/>
    <cellStyle name="20% - Accent1 2 2 2 6 8 3" xfId="3168" xr:uid="{00000000-0005-0000-0000-0000A50B0000}"/>
    <cellStyle name="20% - Accent1 2 2 2 6 9" xfId="3169" xr:uid="{00000000-0005-0000-0000-0000A60B0000}"/>
    <cellStyle name="20% - Accent1 2 2 2 6 9 2" xfId="3170" xr:uid="{00000000-0005-0000-0000-0000A70B0000}"/>
    <cellStyle name="20% - Accent1 2 2 2 7" xfId="3171" xr:uid="{00000000-0005-0000-0000-0000A80B0000}"/>
    <cellStyle name="20% - Accent1 2 2 2 7 2" xfId="3172" xr:uid="{00000000-0005-0000-0000-0000A90B0000}"/>
    <cellStyle name="20% - Accent1 2 2 2 7 2 2" xfId="3173" xr:uid="{00000000-0005-0000-0000-0000AA0B0000}"/>
    <cellStyle name="20% - Accent1 2 2 2 7 2 2 2" xfId="3174" xr:uid="{00000000-0005-0000-0000-0000AB0B0000}"/>
    <cellStyle name="20% - Accent1 2 2 2 7 2 2 2 2" xfId="3175" xr:uid="{00000000-0005-0000-0000-0000AC0B0000}"/>
    <cellStyle name="20% - Accent1 2 2 2 7 2 2 3" xfId="3176" xr:uid="{00000000-0005-0000-0000-0000AD0B0000}"/>
    <cellStyle name="20% - Accent1 2 2 2 7 2 3" xfId="3177" xr:uid="{00000000-0005-0000-0000-0000AE0B0000}"/>
    <cellStyle name="20% - Accent1 2 2 2 7 2 3 2" xfId="3178" xr:uid="{00000000-0005-0000-0000-0000AF0B0000}"/>
    <cellStyle name="20% - Accent1 2 2 2 7 2 4" xfId="3179" xr:uid="{00000000-0005-0000-0000-0000B00B0000}"/>
    <cellStyle name="20% - Accent1 2 2 2 7 3" xfId="3180" xr:uid="{00000000-0005-0000-0000-0000B10B0000}"/>
    <cellStyle name="20% - Accent1 2 2 2 7 3 2" xfId="3181" xr:uid="{00000000-0005-0000-0000-0000B20B0000}"/>
    <cellStyle name="20% - Accent1 2 2 2 7 3 2 2" xfId="3182" xr:uid="{00000000-0005-0000-0000-0000B30B0000}"/>
    <cellStyle name="20% - Accent1 2 2 2 7 3 2 2 2" xfId="3183" xr:uid="{00000000-0005-0000-0000-0000B40B0000}"/>
    <cellStyle name="20% - Accent1 2 2 2 7 3 2 3" xfId="3184" xr:uid="{00000000-0005-0000-0000-0000B50B0000}"/>
    <cellStyle name="20% - Accent1 2 2 2 7 3 3" xfId="3185" xr:uid="{00000000-0005-0000-0000-0000B60B0000}"/>
    <cellStyle name="20% - Accent1 2 2 2 7 3 3 2" xfId="3186" xr:uid="{00000000-0005-0000-0000-0000B70B0000}"/>
    <cellStyle name="20% - Accent1 2 2 2 7 3 4" xfId="3187" xr:uid="{00000000-0005-0000-0000-0000B80B0000}"/>
    <cellStyle name="20% - Accent1 2 2 2 7 4" xfId="3188" xr:uid="{00000000-0005-0000-0000-0000B90B0000}"/>
    <cellStyle name="20% - Accent1 2 2 2 7 4 2" xfId="3189" xr:uid="{00000000-0005-0000-0000-0000BA0B0000}"/>
    <cellStyle name="20% - Accent1 2 2 2 7 4 2 2" xfId="3190" xr:uid="{00000000-0005-0000-0000-0000BB0B0000}"/>
    <cellStyle name="20% - Accent1 2 2 2 7 4 2 2 2" xfId="3191" xr:uid="{00000000-0005-0000-0000-0000BC0B0000}"/>
    <cellStyle name="20% - Accent1 2 2 2 7 4 2 3" xfId="3192" xr:uid="{00000000-0005-0000-0000-0000BD0B0000}"/>
    <cellStyle name="20% - Accent1 2 2 2 7 4 3" xfId="3193" xr:uid="{00000000-0005-0000-0000-0000BE0B0000}"/>
    <cellStyle name="20% - Accent1 2 2 2 7 4 3 2" xfId="3194" xr:uid="{00000000-0005-0000-0000-0000BF0B0000}"/>
    <cellStyle name="20% - Accent1 2 2 2 7 4 4" xfId="3195" xr:uid="{00000000-0005-0000-0000-0000C00B0000}"/>
    <cellStyle name="20% - Accent1 2 2 2 7 5" xfId="3196" xr:uid="{00000000-0005-0000-0000-0000C10B0000}"/>
    <cellStyle name="20% - Accent1 2 2 2 7 5 2" xfId="3197" xr:uid="{00000000-0005-0000-0000-0000C20B0000}"/>
    <cellStyle name="20% - Accent1 2 2 2 7 5 2 2" xfId="3198" xr:uid="{00000000-0005-0000-0000-0000C30B0000}"/>
    <cellStyle name="20% - Accent1 2 2 2 7 5 3" xfId="3199" xr:uid="{00000000-0005-0000-0000-0000C40B0000}"/>
    <cellStyle name="20% - Accent1 2 2 2 7 6" xfId="3200" xr:uid="{00000000-0005-0000-0000-0000C50B0000}"/>
    <cellStyle name="20% - Accent1 2 2 2 7 6 2" xfId="3201" xr:uid="{00000000-0005-0000-0000-0000C60B0000}"/>
    <cellStyle name="20% - Accent1 2 2 2 7 6 2 2" xfId="3202" xr:uid="{00000000-0005-0000-0000-0000C70B0000}"/>
    <cellStyle name="20% - Accent1 2 2 2 7 6 3" xfId="3203" xr:uid="{00000000-0005-0000-0000-0000C80B0000}"/>
    <cellStyle name="20% - Accent1 2 2 2 7 7" xfId="3204" xr:uid="{00000000-0005-0000-0000-0000C90B0000}"/>
    <cellStyle name="20% - Accent1 2 2 2 7 7 2" xfId="3205" xr:uid="{00000000-0005-0000-0000-0000CA0B0000}"/>
    <cellStyle name="20% - Accent1 2 2 2 7 8" xfId="3206" xr:uid="{00000000-0005-0000-0000-0000CB0B0000}"/>
    <cellStyle name="20% - Accent1 2 2 2 7 8 2" xfId="3207" xr:uid="{00000000-0005-0000-0000-0000CC0B0000}"/>
    <cellStyle name="20% - Accent1 2 2 2 7 9" xfId="3208" xr:uid="{00000000-0005-0000-0000-0000CD0B0000}"/>
    <cellStyle name="20% - Accent1 2 2 2 8" xfId="3209" xr:uid="{00000000-0005-0000-0000-0000CE0B0000}"/>
    <cellStyle name="20% - Accent1 2 2 2 8 2" xfId="3210" xr:uid="{00000000-0005-0000-0000-0000CF0B0000}"/>
    <cellStyle name="20% - Accent1 2 2 2 8 2 2" xfId="3211" xr:uid="{00000000-0005-0000-0000-0000D00B0000}"/>
    <cellStyle name="20% - Accent1 2 2 2 8 2 2 2" xfId="3212" xr:uid="{00000000-0005-0000-0000-0000D10B0000}"/>
    <cellStyle name="20% - Accent1 2 2 2 8 2 2 2 2" xfId="3213" xr:uid="{00000000-0005-0000-0000-0000D20B0000}"/>
    <cellStyle name="20% - Accent1 2 2 2 8 2 2 3" xfId="3214" xr:uid="{00000000-0005-0000-0000-0000D30B0000}"/>
    <cellStyle name="20% - Accent1 2 2 2 8 2 3" xfId="3215" xr:uid="{00000000-0005-0000-0000-0000D40B0000}"/>
    <cellStyle name="20% - Accent1 2 2 2 8 2 3 2" xfId="3216" xr:uid="{00000000-0005-0000-0000-0000D50B0000}"/>
    <cellStyle name="20% - Accent1 2 2 2 8 2 4" xfId="3217" xr:uid="{00000000-0005-0000-0000-0000D60B0000}"/>
    <cellStyle name="20% - Accent1 2 2 2 8 3" xfId="3218" xr:uid="{00000000-0005-0000-0000-0000D70B0000}"/>
    <cellStyle name="20% - Accent1 2 2 2 8 3 2" xfId="3219" xr:uid="{00000000-0005-0000-0000-0000D80B0000}"/>
    <cellStyle name="20% - Accent1 2 2 2 8 3 2 2" xfId="3220" xr:uid="{00000000-0005-0000-0000-0000D90B0000}"/>
    <cellStyle name="20% - Accent1 2 2 2 8 3 2 2 2" xfId="3221" xr:uid="{00000000-0005-0000-0000-0000DA0B0000}"/>
    <cellStyle name="20% - Accent1 2 2 2 8 3 2 3" xfId="3222" xr:uid="{00000000-0005-0000-0000-0000DB0B0000}"/>
    <cellStyle name="20% - Accent1 2 2 2 8 3 3" xfId="3223" xr:uid="{00000000-0005-0000-0000-0000DC0B0000}"/>
    <cellStyle name="20% - Accent1 2 2 2 8 3 3 2" xfId="3224" xr:uid="{00000000-0005-0000-0000-0000DD0B0000}"/>
    <cellStyle name="20% - Accent1 2 2 2 8 3 4" xfId="3225" xr:uid="{00000000-0005-0000-0000-0000DE0B0000}"/>
    <cellStyle name="20% - Accent1 2 2 2 8 4" xfId="3226" xr:uid="{00000000-0005-0000-0000-0000DF0B0000}"/>
    <cellStyle name="20% - Accent1 2 2 2 8 4 2" xfId="3227" xr:uid="{00000000-0005-0000-0000-0000E00B0000}"/>
    <cellStyle name="20% - Accent1 2 2 2 8 4 2 2" xfId="3228" xr:uid="{00000000-0005-0000-0000-0000E10B0000}"/>
    <cellStyle name="20% - Accent1 2 2 2 8 4 2 2 2" xfId="3229" xr:uid="{00000000-0005-0000-0000-0000E20B0000}"/>
    <cellStyle name="20% - Accent1 2 2 2 8 4 2 3" xfId="3230" xr:uid="{00000000-0005-0000-0000-0000E30B0000}"/>
    <cellStyle name="20% - Accent1 2 2 2 8 4 3" xfId="3231" xr:uid="{00000000-0005-0000-0000-0000E40B0000}"/>
    <cellStyle name="20% - Accent1 2 2 2 8 4 3 2" xfId="3232" xr:uid="{00000000-0005-0000-0000-0000E50B0000}"/>
    <cellStyle name="20% - Accent1 2 2 2 8 4 4" xfId="3233" xr:uid="{00000000-0005-0000-0000-0000E60B0000}"/>
    <cellStyle name="20% - Accent1 2 2 2 8 5" xfId="3234" xr:uid="{00000000-0005-0000-0000-0000E70B0000}"/>
    <cellStyle name="20% - Accent1 2 2 2 8 5 2" xfId="3235" xr:uid="{00000000-0005-0000-0000-0000E80B0000}"/>
    <cellStyle name="20% - Accent1 2 2 2 8 5 2 2" xfId="3236" xr:uid="{00000000-0005-0000-0000-0000E90B0000}"/>
    <cellStyle name="20% - Accent1 2 2 2 8 5 3" xfId="3237" xr:uid="{00000000-0005-0000-0000-0000EA0B0000}"/>
    <cellStyle name="20% - Accent1 2 2 2 8 6" xfId="3238" xr:uid="{00000000-0005-0000-0000-0000EB0B0000}"/>
    <cellStyle name="20% - Accent1 2 2 2 8 6 2" xfId="3239" xr:uid="{00000000-0005-0000-0000-0000EC0B0000}"/>
    <cellStyle name="20% - Accent1 2 2 2 8 6 2 2" xfId="3240" xr:uid="{00000000-0005-0000-0000-0000ED0B0000}"/>
    <cellStyle name="20% - Accent1 2 2 2 8 6 3" xfId="3241" xr:uid="{00000000-0005-0000-0000-0000EE0B0000}"/>
    <cellStyle name="20% - Accent1 2 2 2 8 7" xfId="3242" xr:uid="{00000000-0005-0000-0000-0000EF0B0000}"/>
    <cellStyle name="20% - Accent1 2 2 2 8 7 2" xfId="3243" xr:uid="{00000000-0005-0000-0000-0000F00B0000}"/>
    <cellStyle name="20% - Accent1 2 2 2 8 8" xfId="3244" xr:uid="{00000000-0005-0000-0000-0000F10B0000}"/>
    <cellStyle name="20% - Accent1 2 2 2 8 8 2" xfId="3245" xr:uid="{00000000-0005-0000-0000-0000F20B0000}"/>
    <cellStyle name="20% - Accent1 2 2 2 8 9" xfId="3246" xr:uid="{00000000-0005-0000-0000-0000F30B0000}"/>
    <cellStyle name="20% - Accent1 2 2 2 9" xfId="3247" xr:uid="{00000000-0005-0000-0000-0000F40B0000}"/>
    <cellStyle name="20% - Accent1 2 2 2 9 2" xfId="3248" xr:uid="{00000000-0005-0000-0000-0000F50B0000}"/>
    <cellStyle name="20% - Accent1 2 2 2 9 2 2" xfId="3249" xr:uid="{00000000-0005-0000-0000-0000F60B0000}"/>
    <cellStyle name="20% - Accent1 2 2 2 9 2 2 2" xfId="3250" xr:uid="{00000000-0005-0000-0000-0000F70B0000}"/>
    <cellStyle name="20% - Accent1 2 2 2 9 2 3" xfId="3251" xr:uid="{00000000-0005-0000-0000-0000F80B0000}"/>
    <cellStyle name="20% - Accent1 2 2 2 9 3" xfId="3252" xr:uid="{00000000-0005-0000-0000-0000F90B0000}"/>
    <cellStyle name="20% - Accent1 2 2 2 9 3 2" xfId="3253" xr:uid="{00000000-0005-0000-0000-0000FA0B0000}"/>
    <cellStyle name="20% - Accent1 2 2 2 9 4" xfId="3254" xr:uid="{00000000-0005-0000-0000-0000FB0B0000}"/>
    <cellStyle name="20% - Accent1 2 2 20" xfId="3255" xr:uid="{00000000-0005-0000-0000-0000FC0B0000}"/>
    <cellStyle name="20% - Accent1 2 2 3" xfId="3256" xr:uid="{00000000-0005-0000-0000-0000FD0B0000}"/>
    <cellStyle name="20% - Accent1 2 2 3 10" xfId="3257" xr:uid="{00000000-0005-0000-0000-0000FE0B0000}"/>
    <cellStyle name="20% - Accent1 2 2 3 10 2" xfId="3258" xr:uid="{00000000-0005-0000-0000-0000FF0B0000}"/>
    <cellStyle name="20% - Accent1 2 2 3 10 2 2" xfId="3259" xr:uid="{00000000-0005-0000-0000-0000000C0000}"/>
    <cellStyle name="20% - Accent1 2 2 3 10 2 2 2" xfId="3260" xr:uid="{00000000-0005-0000-0000-0000010C0000}"/>
    <cellStyle name="20% - Accent1 2 2 3 10 2 3" xfId="3261" xr:uid="{00000000-0005-0000-0000-0000020C0000}"/>
    <cellStyle name="20% - Accent1 2 2 3 10 3" xfId="3262" xr:uid="{00000000-0005-0000-0000-0000030C0000}"/>
    <cellStyle name="20% - Accent1 2 2 3 10 3 2" xfId="3263" xr:uid="{00000000-0005-0000-0000-0000040C0000}"/>
    <cellStyle name="20% - Accent1 2 2 3 10 4" xfId="3264" xr:uid="{00000000-0005-0000-0000-0000050C0000}"/>
    <cellStyle name="20% - Accent1 2 2 3 11" xfId="3265" xr:uid="{00000000-0005-0000-0000-0000060C0000}"/>
    <cellStyle name="20% - Accent1 2 2 3 11 2" xfId="3266" xr:uid="{00000000-0005-0000-0000-0000070C0000}"/>
    <cellStyle name="20% - Accent1 2 2 3 11 2 2" xfId="3267" xr:uid="{00000000-0005-0000-0000-0000080C0000}"/>
    <cellStyle name="20% - Accent1 2 2 3 11 2 2 2" xfId="3268" xr:uid="{00000000-0005-0000-0000-0000090C0000}"/>
    <cellStyle name="20% - Accent1 2 2 3 11 2 3" xfId="3269" xr:uid="{00000000-0005-0000-0000-00000A0C0000}"/>
    <cellStyle name="20% - Accent1 2 2 3 11 3" xfId="3270" xr:uid="{00000000-0005-0000-0000-00000B0C0000}"/>
    <cellStyle name="20% - Accent1 2 2 3 11 3 2" xfId="3271" xr:uid="{00000000-0005-0000-0000-00000C0C0000}"/>
    <cellStyle name="20% - Accent1 2 2 3 11 4" xfId="3272" xr:uid="{00000000-0005-0000-0000-00000D0C0000}"/>
    <cellStyle name="20% - Accent1 2 2 3 12" xfId="3273" xr:uid="{00000000-0005-0000-0000-00000E0C0000}"/>
    <cellStyle name="20% - Accent1 2 2 3 12 2" xfId="3274" xr:uid="{00000000-0005-0000-0000-00000F0C0000}"/>
    <cellStyle name="20% - Accent1 2 2 3 12 2 2" xfId="3275" xr:uid="{00000000-0005-0000-0000-0000100C0000}"/>
    <cellStyle name="20% - Accent1 2 2 3 12 3" xfId="3276" xr:uid="{00000000-0005-0000-0000-0000110C0000}"/>
    <cellStyle name="20% - Accent1 2 2 3 13" xfId="3277" xr:uid="{00000000-0005-0000-0000-0000120C0000}"/>
    <cellStyle name="20% - Accent1 2 2 3 13 2" xfId="3278" xr:uid="{00000000-0005-0000-0000-0000130C0000}"/>
    <cellStyle name="20% - Accent1 2 2 3 13 2 2" xfId="3279" xr:uid="{00000000-0005-0000-0000-0000140C0000}"/>
    <cellStyle name="20% - Accent1 2 2 3 13 3" xfId="3280" xr:uid="{00000000-0005-0000-0000-0000150C0000}"/>
    <cellStyle name="20% - Accent1 2 2 3 14" xfId="3281" xr:uid="{00000000-0005-0000-0000-0000160C0000}"/>
    <cellStyle name="20% - Accent1 2 2 3 14 2" xfId="3282" xr:uid="{00000000-0005-0000-0000-0000170C0000}"/>
    <cellStyle name="20% - Accent1 2 2 3 15" xfId="3283" xr:uid="{00000000-0005-0000-0000-0000180C0000}"/>
    <cellStyle name="20% - Accent1 2 2 3 15 2" xfId="3284" xr:uid="{00000000-0005-0000-0000-0000190C0000}"/>
    <cellStyle name="20% - Accent1 2 2 3 16" xfId="3285" xr:uid="{00000000-0005-0000-0000-00001A0C0000}"/>
    <cellStyle name="20% - Accent1 2 2 3 2" xfId="3286" xr:uid="{00000000-0005-0000-0000-00001B0C0000}"/>
    <cellStyle name="20% - Accent1 2 2 3 2 10" xfId="3287" xr:uid="{00000000-0005-0000-0000-00001C0C0000}"/>
    <cellStyle name="20% - Accent1 2 2 3 2 10 2" xfId="3288" xr:uid="{00000000-0005-0000-0000-00001D0C0000}"/>
    <cellStyle name="20% - Accent1 2 2 3 2 10 2 2" xfId="3289" xr:uid="{00000000-0005-0000-0000-00001E0C0000}"/>
    <cellStyle name="20% - Accent1 2 2 3 2 10 2 2 2" xfId="3290" xr:uid="{00000000-0005-0000-0000-00001F0C0000}"/>
    <cellStyle name="20% - Accent1 2 2 3 2 10 2 3" xfId="3291" xr:uid="{00000000-0005-0000-0000-0000200C0000}"/>
    <cellStyle name="20% - Accent1 2 2 3 2 10 3" xfId="3292" xr:uid="{00000000-0005-0000-0000-0000210C0000}"/>
    <cellStyle name="20% - Accent1 2 2 3 2 10 3 2" xfId="3293" xr:uid="{00000000-0005-0000-0000-0000220C0000}"/>
    <cellStyle name="20% - Accent1 2 2 3 2 10 4" xfId="3294" xr:uid="{00000000-0005-0000-0000-0000230C0000}"/>
    <cellStyle name="20% - Accent1 2 2 3 2 11" xfId="3295" xr:uid="{00000000-0005-0000-0000-0000240C0000}"/>
    <cellStyle name="20% - Accent1 2 2 3 2 11 2" xfId="3296" xr:uid="{00000000-0005-0000-0000-0000250C0000}"/>
    <cellStyle name="20% - Accent1 2 2 3 2 11 2 2" xfId="3297" xr:uid="{00000000-0005-0000-0000-0000260C0000}"/>
    <cellStyle name="20% - Accent1 2 2 3 2 11 3" xfId="3298" xr:uid="{00000000-0005-0000-0000-0000270C0000}"/>
    <cellStyle name="20% - Accent1 2 2 3 2 12" xfId="3299" xr:uid="{00000000-0005-0000-0000-0000280C0000}"/>
    <cellStyle name="20% - Accent1 2 2 3 2 12 2" xfId="3300" xr:uid="{00000000-0005-0000-0000-0000290C0000}"/>
    <cellStyle name="20% - Accent1 2 2 3 2 12 2 2" xfId="3301" xr:uid="{00000000-0005-0000-0000-00002A0C0000}"/>
    <cellStyle name="20% - Accent1 2 2 3 2 12 3" xfId="3302" xr:uid="{00000000-0005-0000-0000-00002B0C0000}"/>
    <cellStyle name="20% - Accent1 2 2 3 2 13" xfId="3303" xr:uid="{00000000-0005-0000-0000-00002C0C0000}"/>
    <cellStyle name="20% - Accent1 2 2 3 2 13 2" xfId="3304" xr:uid="{00000000-0005-0000-0000-00002D0C0000}"/>
    <cellStyle name="20% - Accent1 2 2 3 2 14" xfId="3305" xr:uid="{00000000-0005-0000-0000-00002E0C0000}"/>
    <cellStyle name="20% - Accent1 2 2 3 2 14 2" xfId="3306" xr:uid="{00000000-0005-0000-0000-00002F0C0000}"/>
    <cellStyle name="20% - Accent1 2 2 3 2 15" xfId="3307" xr:uid="{00000000-0005-0000-0000-0000300C0000}"/>
    <cellStyle name="20% - Accent1 2 2 3 2 2" xfId="3308" xr:uid="{00000000-0005-0000-0000-0000310C0000}"/>
    <cellStyle name="20% - Accent1 2 2 3 2 2 10" xfId="3309" xr:uid="{00000000-0005-0000-0000-0000320C0000}"/>
    <cellStyle name="20% - Accent1 2 2 3 2 2 10 2" xfId="3310" xr:uid="{00000000-0005-0000-0000-0000330C0000}"/>
    <cellStyle name="20% - Accent1 2 2 3 2 2 10 2 2" xfId="3311" xr:uid="{00000000-0005-0000-0000-0000340C0000}"/>
    <cellStyle name="20% - Accent1 2 2 3 2 2 10 3" xfId="3312" xr:uid="{00000000-0005-0000-0000-0000350C0000}"/>
    <cellStyle name="20% - Accent1 2 2 3 2 2 11" xfId="3313" xr:uid="{00000000-0005-0000-0000-0000360C0000}"/>
    <cellStyle name="20% - Accent1 2 2 3 2 2 11 2" xfId="3314" xr:uid="{00000000-0005-0000-0000-0000370C0000}"/>
    <cellStyle name="20% - Accent1 2 2 3 2 2 11 2 2" xfId="3315" xr:uid="{00000000-0005-0000-0000-0000380C0000}"/>
    <cellStyle name="20% - Accent1 2 2 3 2 2 11 3" xfId="3316" xr:uid="{00000000-0005-0000-0000-0000390C0000}"/>
    <cellStyle name="20% - Accent1 2 2 3 2 2 12" xfId="3317" xr:uid="{00000000-0005-0000-0000-00003A0C0000}"/>
    <cellStyle name="20% - Accent1 2 2 3 2 2 12 2" xfId="3318" xr:uid="{00000000-0005-0000-0000-00003B0C0000}"/>
    <cellStyle name="20% - Accent1 2 2 3 2 2 13" xfId="3319" xr:uid="{00000000-0005-0000-0000-00003C0C0000}"/>
    <cellStyle name="20% - Accent1 2 2 3 2 2 13 2" xfId="3320" xr:uid="{00000000-0005-0000-0000-00003D0C0000}"/>
    <cellStyle name="20% - Accent1 2 2 3 2 2 14" xfId="3321" xr:uid="{00000000-0005-0000-0000-00003E0C0000}"/>
    <cellStyle name="20% - Accent1 2 2 3 2 2 2" xfId="3322" xr:uid="{00000000-0005-0000-0000-00003F0C0000}"/>
    <cellStyle name="20% - Accent1 2 2 3 2 2 2 10" xfId="3323" xr:uid="{00000000-0005-0000-0000-0000400C0000}"/>
    <cellStyle name="20% - Accent1 2 2 3 2 2 2 10 2" xfId="3324" xr:uid="{00000000-0005-0000-0000-0000410C0000}"/>
    <cellStyle name="20% - Accent1 2 2 3 2 2 2 11" xfId="3325" xr:uid="{00000000-0005-0000-0000-0000420C0000}"/>
    <cellStyle name="20% - Accent1 2 2 3 2 2 2 2" xfId="3326" xr:uid="{00000000-0005-0000-0000-0000430C0000}"/>
    <cellStyle name="20% - Accent1 2 2 3 2 2 2 2 2" xfId="3327" xr:uid="{00000000-0005-0000-0000-0000440C0000}"/>
    <cellStyle name="20% - Accent1 2 2 3 2 2 2 2 2 2" xfId="3328" xr:uid="{00000000-0005-0000-0000-0000450C0000}"/>
    <cellStyle name="20% - Accent1 2 2 3 2 2 2 2 2 2 2" xfId="3329" xr:uid="{00000000-0005-0000-0000-0000460C0000}"/>
    <cellStyle name="20% - Accent1 2 2 3 2 2 2 2 2 2 2 2" xfId="3330" xr:uid="{00000000-0005-0000-0000-0000470C0000}"/>
    <cellStyle name="20% - Accent1 2 2 3 2 2 2 2 2 2 3" xfId="3331" xr:uid="{00000000-0005-0000-0000-0000480C0000}"/>
    <cellStyle name="20% - Accent1 2 2 3 2 2 2 2 2 3" xfId="3332" xr:uid="{00000000-0005-0000-0000-0000490C0000}"/>
    <cellStyle name="20% - Accent1 2 2 3 2 2 2 2 2 3 2" xfId="3333" xr:uid="{00000000-0005-0000-0000-00004A0C0000}"/>
    <cellStyle name="20% - Accent1 2 2 3 2 2 2 2 2 4" xfId="3334" xr:uid="{00000000-0005-0000-0000-00004B0C0000}"/>
    <cellStyle name="20% - Accent1 2 2 3 2 2 2 2 3" xfId="3335" xr:uid="{00000000-0005-0000-0000-00004C0C0000}"/>
    <cellStyle name="20% - Accent1 2 2 3 2 2 2 2 3 2" xfId="3336" xr:uid="{00000000-0005-0000-0000-00004D0C0000}"/>
    <cellStyle name="20% - Accent1 2 2 3 2 2 2 2 3 2 2" xfId="3337" xr:uid="{00000000-0005-0000-0000-00004E0C0000}"/>
    <cellStyle name="20% - Accent1 2 2 3 2 2 2 2 3 2 2 2" xfId="3338" xr:uid="{00000000-0005-0000-0000-00004F0C0000}"/>
    <cellStyle name="20% - Accent1 2 2 3 2 2 2 2 3 2 3" xfId="3339" xr:uid="{00000000-0005-0000-0000-0000500C0000}"/>
    <cellStyle name="20% - Accent1 2 2 3 2 2 2 2 3 3" xfId="3340" xr:uid="{00000000-0005-0000-0000-0000510C0000}"/>
    <cellStyle name="20% - Accent1 2 2 3 2 2 2 2 3 3 2" xfId="3341" xr:uid="{00000000-0005-0000-0000-0000520C0000}"/>
    <cellStyle name="20% - Accent1 2 2 3 2 2 2 2 3 4" xfId="3342" xr:uid="{00000000-0005-0000-0000-0000530C0000}"/>
    <cellStyle name="20% - Accent1 2 2 3 2 2 2 2 4" xfId="3343" xr:uid="{00000000-0005-0000-0000-0000540C0000}"/>
    <cellStyle name="20% - Accent1 2 2 3 2 2 2 2 4 2" xfId="3344" xr:uid="{00000000-0005-0000-0000-0000550C0000}"/>
    <cellStyle name="20% - Accent1 2 2 3 2 2 2 2 4 2 2" xfId="3345" xr:uid="{00000000-0005-0000-0000-0000560C0000}"/>
    <cellStyle name="20% - Accent1 2 2 3 2 2 2 2 4 2 2 2" xfId="3346" xr:uid="{00000000-0005-0000-0000-0000570C0000}"/>
    <cellStyle name="20% - Accent1 2 2 3 2 2 2 2 4 2 3" xfId="3347" xr:uid="{00000000-0005-0000-0000-0000580C0000}"/>
    <cellStyle name="20% - Accent1 2 2 3 2 2 2 2 4 3" xfId="3348" xr:uid="{00000000-0005-0000-0000-0000590C0000}"/>
    <cellStyle name="20% - Accent1 2 2 3 2 2 2 2 4 3 2" xfId="3349" xr:uid="{00000000-0005-0000-0000-00005A0C0000}"/>
    <cellStyle name="20% - Accent1 2 2 3 2 2 2 2 4 4" xfId="3350" xr:uid="{00000000-0005-0000-0000-00005B0C0000}"/>
    <cellStyle name="20% - Accent1 2 2 3 2 2 2 2 5" xfId="3351" xr:uid="{00000000-0005-0000-0000-00005C0C0000}"/>
    <cellStyle name="20% - Accent1 2 2 3 2 2 2 2 5 2" xfId="3352" xr:uid="{00000000-0005-0000-0000-00005D0C0000}"/>
    <cellStyle name="20% - Accent1 2 2 3 2 2 2 2 5 2 2" xfId="3353" xr:uid="{00000000-0005-0000-0000-00005E0C0000}"/>
    <cellStyle name="20% - Accent1 2 2 3 2 2 2 2 5 3" xfId="3354" xr:uid="{00000000-0005-0000-0000-00005F0C0000}"/>
    <cellStyle name="20% - Accent1 2 2 3 2 2 2 2 6" xfId="3355" xr:uid="{00000000-0005-0000-0000-0000600C0000}"/>
    <cellStyle name="20% - Accent1 2 2 3 2 2 2 2 6 2" xfId="3356" xr:uid="{00000000-0005-0000-0000-0000610C0000}"/>
    <cellStyle name="20% - Accent1 2 2 3 2 2 2 2 6 2 2" xfId="3357" xr:uid="{00000000-0005-0000-0000-0000620C0000}"/>
    <cellStyle name="20% - Accent1 2 2 3 2 2 2 2 6 3" xfId="3358" xr:uid="{00000000-0005-0000-0000-0000630C0000}"/>
    <cellStyle name="20% - Accent1 2 2 3 2 2 2 2 7" xfId="3359" xr:uid="{00000000-0005-0000-0000-0000640C0000}"/>
    <cellStyle name="20% - Accent1 2 2 3 2 2 2 2 7 2" xfId="3360" xr:uid="{00000000-0005-0000-0000-0000650C0000}"/>
    <cellStyle name="20% - Accent1 2 2 3 2 2 2 2 8" xfId="3361" xr:uid="{00000000-0005-0000-0000-0000660C0000}"/>
    <cellStyle name="20% - Accent1 2 2 3 2 2 2 2 8 2" xfId="3362" xr:uid="{00000000-0005-0000-0000-0000670C0000}"/>
    <cellStyle name="20% - Accent1 2 2 3 2 2 2 2 9" xfId="3363" xr:uid="{00000000-0005-0000-0000-0000680C0000}"/>
    <cellStyle name="20% - Accent1 2 2 3 2 2 2 3" xfId="3364" xr:uid="{00000000-0005-0000-0000-0000690C0000}"/>
    <cellStyle name="20% - Accent1 2 2 3 2 2 2 3 2" xfId="3365" xr:uid="{00000000-0005-0000-0000-00006A0C0000}"/>
    <cellStyle name="20% - Accent1 2 2 3 2 2 2 3 2 2" xfId="3366" xr:uid="{00000000-0005-0000-0000-00006B0C0000}"/>
    <cellStyle name="20% - Accent1 2 2 3 2 2 2 3 2 2 2" xfId="3367" xr:uid="{00000000-0005-0000-0000-00006C0C0000}"/>
    <cellStyle name="20% - Accent1 2 2 3 2 2 2 3 2 2 2 2" xfId="3368" xr:uid="{00000000-0005-0000-0000-00006D0C0000}"/>
    <cellStyle name="20% - Accent1 2 2 3 2 2 2 3 2 2 3" xfId="3369" xr:uid="{00000000-0005-0000-0000-00006E0C0000}"/>
    <cellStyle name="20% - Accent1 2 2 3 2 2 2 3 2 3" xfId="3370" xr:uid="{00000000-0005-0000-0000-00006F0C0000}"/>
    <cellStyle name="20% - Accent1 2 2 3 2 2 2 3 2 3 2" xfId="3371" xr:uid="{00000000-0005-0000-0000-0000700C0000}"/>
    <cellStyle name="20% - Accent1 2 2 3 2 2 2 3 2 4" xfId="3372" xr:uid="{00000000-0005-0000-0000-0000710C0000}"/>
    <cellStyle name="20% - Accent1 2 2 3 2 2 2 3 3" xfId="3373" xr:uid="{00000000-0005-0000-0000-0000720C0000}"/>
    <cellStyle name="20% - Accent1 2 2 3 2 2 2 3 3 2" xfId="3374" xr:uid="{00000000-0005-0000-0000-0000730C0000}"/>
    <cellStyle name="20% - Accent1 2 2 3 2 2 2 3 3 2 2" xfId="3375" xr:uid="{00000000-0005-0000-0000-0000740C0000}"/>
    <cellStyle name="20% - Accent1 2 2 3 2 2 2 3 3 2 2 2" xfId="3376" xr:uid="{00000000-0005-0000-0000-0000750C0000}"/>
    <cellStyle name="20% - Accent1 2 2 3 2 2 2 3 3 2 3" xfId="3377" xr:uid="{00000000-0005-0000-0000-0000760C0000}"/>
    <cellStyle name="20% - Accent1 2 2 3 2 2 2 3 3 3" xfId="3378" xr:uid="{00000000-0005-0000-0000-0000770C0000}"/>
    <cellStyle name="20% - Accent1 2 2 3 2 2 2 3 3 3 2" xfId="3379" xr:uid="{00000000-0005-0000-0000-0000780C0000}"/>
    <cellStyle name="20% - Accent1 2 2 3 2 2 2 3 3 4" xfId="3380" xr:uid="{00000000-0005-0000-0000-0000790C0000}"/>
    <cellStyle name="20% - Accent1 2 2 3 2 2 2 3 4" xfId="3381" xr:uid="{00000000-0005-0000-0000-00007A0C0000}"/>
    <cellStyle name="20% - Accent1 2 2 3 2 2 2 3 4 2" xfId="3382" xr:uid="{00000000-0005-0000-0000-00007B0C0000}"/>
    <cellStyle name="20% - Accent1 2 2 3 2 2 2 3 4 2 2" xfId="3383" xr:uid="{00000000-0005-0000-0000-00007C0C0000}"/>
    <cellStyle name="20% - Accent1 2 2 3 2 2 2 3 4 2 2 2" xfId="3384" xr:uid="{00000000-0005-0000-0000-00007D0C0000}"/>
    <cellStyle name="20% - Accent1 2 2 3 2 2 2 3 4 2 3" xfId="3385" xr:uid="{00000000-0005-0000-0000-00007E0C0000}"/>
    <cellStyle name="20% - Accent1 2 2 3 2 2 2 3 4 3" xfId="3386" xr:uid="{00000000-0005-0000-0000-00007F0C0000}"/>
    <cellStyle name="20% - Accent1 2 2 3 2 2 2 3 4 3 2" xfId="3387" xr:uid="{00000000-0005-0000-0000-0000800C0000}"/>
    <cellStyle name="20% - Accent1 2 2 3 2 2 2 3 4 4" xfId="3388" xr:uid="{00000000-0005-0000-0000-0000810C0000}"/>
    <cellStyle name="20% - Accent1 2 2 3 2 2 2 3 5" xfId="3389" xr:uid="{00000000-0005-0000-0000-0000820C0000}"/>
    <cellStyle name="20% - Accent1 2 2 3 2 2 2 3 5 2" xfId="3390" xr:uid="{00000000-0005-0000-0000-0000830C0000}"/>
    <cellStyle name="20% - Accent1 2 2 3 2 2 2 3 5 2 2" xfId="3391" xr:uid="{00000000-0005-0000-0000-0000840C0000}"/>
    <cellStyle name="20% - Accent1 2 2 3 2 2 2 3 5 3" xfId="3392" xr:uid="{00000000-0005-0000-0000-0000850C0000}"/>
    <cellStyle name="20% - Accent1 2 2 3 2 2 2 3 6" xfId="3393" xr:uid="{00000000-0005-0000-0000-0000860C0000}"/>
    <cellStyle name="20% - Accent1 2 2 3 2 2 2 3 6 2" xfId="3394" xr:uid="{00000000-0005-0000-0000-0000870C0000}"/>
    <cellStyle name="20% - Accent1 2 2 3 2 2 2 3 6 2 2" xfId="3395" xr:uid="{00000000-0005-0000-0000-0000880C0000}"/>
    <cellStyle name="20% - Accent1 2 2 3 2 2 2 3 6 3" xfId="3396" xr:uid="{00000000-0005-0000-0000-0000890C0000}"/>
    <cellStyle name="20% - Accent1 2 2 3 2 2 2 3 7" xfId="3397" xr:uid="{00000000-0005-0000-0000-00008A0C0000}"/>
    <cellStyle name="20% - Accent1 2 2 3 2 2 2 3 7 2" xfId="3398" xr:uid="{00000000-0005-0000-0000-00008B0C0000}"/>
    <cellStyle name="20% - Accent1 2 2 3 2 2 2 3 8" xfId="3399" xr:uid="{00000000-0005-0000-0000-00008C0C0000}"/>
    <cellStyle name="20% - Accent1 2 2 3 2 2 2 3 8 2" xfId="3400" xr:uid="{00000000-0005-0000-0000-00008D0C0000}"/>
    <cellStyle name="20% - Accent1 2 2 3 2 2 2 3 9" xfId="3401" xr:uid="{00000000-0005-0000-0000-00008E0C0000}"/>
    <cellStyle name="20% - Accent1 2 2 3 2 2 2 4" xfId="3402" xr:uid="{00000000-0005-0000-0000-00008F0C0000}"/>
    <cellStyle name="20% - Accent1 2 2 3 2 2 2 4 2" xfId="3403" xr:uid="{00000000-0005-0000-0000-0000900C0000}"/>
    <cellStyle name="20% - Accent1 2 2 3 2 2 2 4 2 2" xfId="3404" xr:uid="{00000000-0005-0000-0000-0000910C0000}"/>
    <cellStyle name="20% - Accent1 2 2 3 2 2 2 4 2 2 2" xfId="3405" xr:uid="{00000000-0005-0000-0000-0000920C0000}"/>
    <cellStyle name="20% - Accent1 2 2 3 2 2 2 4 2 3" xfId="3406" xr:uid="{00000000-0005-0000-0000-0000930C0000}"/>
    <cellStyle name="20% - Accent1 2 2 3 2 2 2 4 3" xfId="3407" xr:uid="{00000000-0005-0000-0000-0000940C0000}"/>
    <cellStyle name="20% - Accent1 2 2 3 2 2 2 4 3 2" xfId="3408" xr:uid="{00000000-0005-0000-0000-0000950C0000}"/>
    <cellStyle name="20% - Accent1 2 2 3 2 2 2 4 4" xfId="3409" xr:uid="{00000000-0005-0000-0000-0000960C0000}"/>
    <cellStyle name="20% - Accent1 2 2 3 2 2 2 5" xfId="3410" xr:uid="{00000000-0005-0000-0000-0000970C0000}"/>
    <cellStyle name="20% - Accent1 2 2 3 2 2 2 5 2" xfId="3411" xr:uid="{00000000-0005-0000-0000-0000980C0000}"/>
    <cellStyle name="20% - Accent1 2 2 3 2 2 2 5 2 2" xfId="3412" xr:uid="{00000000-0005-0000-0000-0000990C0000}"/>
    <cellStyle name="20% - Accent1 2 2 3 2 2 2 5 2 2 2" xfId="3413" xr:uid="{00000000-0005-0000-0000-00009A0C0000}"/>
    <cellStyle name="20% - Accent1 2 2 3 2 2 2 5 2 3" xfId="3414" xr:uid="{00000000-0005-0000-0000-00009B0C0000}"/>
    <cellStyle name="20% - Accent1 2 2 3 2 2 2 5 3" xfId="3415" xr:uid="{00000000-0005-0000-0000-00009C0C0000}"/>
    <cellStyle name="20% - Accent1 2 2 3 2 2 2 5 3 2" xfId="3416" xr:uid="{00000000-0005-0000-0000-00009D0C0000}"/>
    <cellStyle name="20% - Accent1 2 2 3 2 2 2 5 4" xfId="3417" xr:uid="{00000000-0005-0000-0000-00009E0C0000}"/>
    <cellStyle name="20% - Accent1 2 2 3 2 2 2 6" xfId="3418" xr:uid="{00000000-0005-0000-0000-00009F0C0000}"/>
    <cellStyle name="20% - Accent1 2 2 3 2 2 2 6 2" xfId="3419" xr:uid="{00000000-0005-0000-0000-0000A00C0000}"/>
    <cellStyle name="20% - Accent1 2 2 3 2 2 2 6 2 2" xfId="3420" xr:uid="{00000000-0005-0000-0000-0000A10C0000}"/>
    <cellStyle name="20% - Accent1 2 2 3 2 2 2 6 2 2 2" xfId="3421" xr:uid="{00000000-0005-0000-0000-0000A20C0000}"/>
    <cellStyle name="20% - Accent1 2 2 3 2 2 2 6 2 3" xfId="3422" xr:uid="{00000000-0005-0000-0000-0000A30C0000}"/>
    <cellStyle name="20% - Accent1 2 2 3 2 2 2 6 3" xfId="3423" xr:uid="{00000000-0005-0000-0000-0000A40C0000}"/>
    <cellStyle name="20% - Accent1 2 2 3 2 2 2 6 3 2" xfId="3424" xr:uid="{00000000-0005-0000-0000-0000A50C0000}"/>
    <cellStyle name="20% - Accent1 2 2 3 2 2 2 6 4" xfId="3425" xr:uid="{00000000-0005-0000-0000-0000A60C0000}"/>
    <cellStyle name="20% - Accent1 2 2 3 2 2 2 7" xfId="3426" xr:uid="{00000000-0005-0000-0000-0000A70C0000}"/>
    <cellStyle name="20% - Accent1 2 2 3 2 2 2 7 2" xfId="3427" xr:uid="{00000000-0005-0000-0000-0000A80C0000}"/>
    <cellStyle name="20% - Accent1 2 2 3 2 2 2 7 2 2" xfId="3428" xr:uid="{00000000-0005-0000-0000-0000A90C0000}"/>
    <cellStyle name="20% - Accent1 2 2 3 2 2 2 7 3" xfId="3429" xr:uid="{00000000-0005-0000-0000-0000AA0C0000}"/>
    <cellStyle name="20% - Accent1 2 2 3 2 2 2 8" xfId="3430" xr:uid="{00000000-0005-0000-0000-0000AB0C0000}"/>
    <cellStyle name="20% - Accent1 2 2 3 2 2 2 8 2" xfId="3431" xr:uid="{00000000-0005-0000-0000-0000AC0C0000}"/>
    <cellStyle name="20% - Accent1 2 2 3 2 2 2 8 2 2" xfId="3432" xr:uid="{00000000-0005-0000-0000-0000AD0C0000}"/>
    <cellStyle name="20% - Accent1 2 2 3 2 2 2 8 3" xfId="3433" xr:uid="{00000000-0005-0000-0000-0000AE0C0000}"/>
    <cellStyle name="20% - Accent1 2 2 3 2 2 2 9" xfId="3434" xr:uid="{00000000-0005-0000-0000-0000AF0C0000}"/>
    <cellStyle name="20% - Accent1 2 2 3 2 2 2 9 2" xfId="3435" xr:uid="{00000000-0005-0000-0000-0000B00C0000}"/>
    <cellStyle name="20% - Accent1 2 2 3 2 2 3" xfId="3436" xr:uid="{00000000-0005-0000-0000-0000B10C0000}"/>
    <cellStyle name="20% - Accent1 2 2 3 2 2 3 10" xfId="3437" xr:uid="{00000000-0005-0000-0000-0000B20C0000}"/>
    <cellStyle name="20% - Accent1 2 2 3 2 2 3 10 2" xfId="3438" xr:uid="{00000000-0005-0000-0000-0000B30C0000}"/>
    <cellStyle name="20% - Accent1 2 2 3 2 2 3 11" xfId="3439" xr:uid="{00000000-0005-0000-0000-0000B40C0000}"/>
    <cellStyle name="20% - Accent1 2 2 3 2 2 3 2" xfId="3440" xr:uid="{00000000-0005-0000-0000-0000B50C0000}"/>
    <cellStyle name="20% - Accent1 2 2 3 2 2 3 2 2" xfId="3441" xr:uid="{00000000-0005-0000-0000-0000B60C0000}"/>
    <cellStyle name="20% - Accent1 2 2 3 2 2 3 2 2 2" xfId="3442" xr:uid="{00000000-0005-0000-0000-0000B70C0000}"/>
    <cellStyle name="20% - Accent1 2 2 3 2 2 3 2 2 2 2" xfId="3443" xr:uid="{00000000-0005-0000-0000-0000B80C0000}"/>
    <cellStyle name="20% - Accent1 2 2 3 2 2 3 2 2 2 2 2" xfId="3444" xr:uid="{00000000-0005-0000-0000-0000B90C0000}"/>
    <cellStyle name="20% - Accent1 2 2 3 2 2 3 2 2 2 3" xfId="3445" xr:uid="{00000000-0005-0000-0000-0000BA0C0000}"/>
    <cellStyle name="20% - Accent1 2 2 3 2 2 3 2 2 3" xfId="3446" xr:uid="{00000000-0005-0000-0000-0000BB0C0000}"/>
    <cellStyle name="20% - Accent1 2 2 3 2 2 3 2 2 3 2" xfId="3447" xr:uid="{00000000-0005-0000-0000-0000BC0C0000}"/>
    <cellStyle name="20% - Accent1 2 2 3 2 2 3 2 2 4" xfId="3448" xr:uid="{00000000-0005-0000-0000-0000BD0C0000}"/>
    <cellStyle name="20% - Accent1 2 2 3 2 2 3 2 3" xfId="3449" xr:uid="{00000000-0005-0000-0000-0000BE0C0000}"/>
    <cellStyle name="20% - Accent1 2 2 3 2 2 3 2 3 2" xfId="3450" xr:uid="{00000000-0005-0000-0000-0000BF0C0000}"/>
    <cellStyle name="20% - Accent1 2 2 3 2 2 3 2 3 2 2" xfId="3451" xr:uid="{00000000-0005-0000-0000-0000C00C0000}"/>
    <cellStyle name="20% - Accent1 2 2 3 2 2 3 2 3 2 2 2" xfId="3452" xr:uid="{00000000-0005-0000-0000-0000C10C0000}"/>
    <cellStyle name="20% - Accent1 2 2 3 2 2 3 2 3 2 3" xfId="3453" xr:uid="{00000000-0005-0000-0000-0000C20C0000}"/>
    <cellStyle name="20% - Accent1 2 2 3 2 2 3 2 3 3" xfId="3454" xr:uid="{00000000-0005-0000-0000-0000C30C0000}"/>
    <cellStyle name="20% - Accent1 2 2 3 2 2 3 2 3 3 2" xfId="3455" xr:uid="{00000000-0005-0000-0000-0000C40C0000}"/>
    <cellStyle name="20% - Accent1 2 2 3 2 2 3 2 3 4" xfId="3456" xr:uid="{00000000-0005-0000-0000-0000C50C0000}"/>
    <cellStyle name="20% - Accent1 2 2 3 2 2 3 2 4" xfId="3457" xr:uid="{00000000-0005-0000-0000-0000C60C0000}"/>
    <cellStyle name="20% - Accent1 2 2 3 2 2 3 2 4 2" xfId="3458" xr:uid="{00000000-0005-0000-0000-0000C70C0000}"/>
    <cellStyle name="20% - Accent1 2 2 3 2 2 3 2 4 2 2" xfId="3459" xr:uid="{00000000-0005-0000-0000-0000C80C0000}"/>
    <cellStyle name="20% - Accent1 2 2 3 2 2 3 2 4 2 2 2" xfId="3460" xr:uid="{00000000-0005-0000-0000-0000C90C0000}"/>
    <cellStyle name="20% - Accent1 2 2 3 2 2 3 2 4 2 3" xfId="3461" xr:uid="{00000000-0005-0000-0000-0000CA0C0000}"/>
    <cellStyle name="20% - Accent1 2 2 3 2 2 3 2 4 3" xfId="3462" xr:uid="{00000000-0005-0000-0000-0000CB0C0000}"/>
    <cellStyle name="20% - Accent1 2 2 3 2 2 3 2 4 3 2" xfId="3463" xr:uid="{00000000-0005-0000-0000-0000CC0C0000}"/>
    <cellStyle name="20% - Accent1 2 2 3 2 2 3 2 4 4" xfId="3464" xr:uid="{00000000-0005-0000-0000-0000CD0C0000}"/>
    <cellStyle name="20% - Accent1 2 2 3 2 2 3 2 5" xfId="3465" xr:uid="{00000000-0005-0000-0000-0000CE0C0000}"/>
    <cellStyle name="20% - Accent1 2 2 3 2 2 3 2 5 2" xfId="3466" xr:uid="{00000000-0005-0000-0000-0000CF0C0000}"/>
    <cellStyle name="20% - Accent1 2 2 3 2 2 3 2 5 2 2" xfId="3467" xr:uid="{00000000-0005-0000-0000-0000D00C0000}"/>
    <cellStyle name="20% - Accent1 2 2 3 2 2 3 2 5 3" xfId="3468" xr:uid="{00000000-0005-0000-0000-0000D10C0000}"/>
    <cellStyle name="20% - Accent1 2 2 3 2 2 3 2 6" xfId="3469" xr:uid="{00000000-0005-0000-0000-0000D20C0000}"/>
    <cellStyle name="20% - Accent1 2 2 3 2 2 3 2 6 2" xfId="3470" xr:uid="{00000000-0005-0000-0000-0000D30C0000}"/>
    <cellStyle name="20% - Accent1 2 2 3 2 2 3 2 6 2 2" xfId="3471" xr:uid="{00000000-0005-0000-0000-0000D40C0000}"/>
    <cellStyle name="20% - Accent1 2 2 3 2 2 3 2 6 3" xfId="3472" xr:uid="{00000000-0005-0000-0000-0000D50C0000}"/>
    <cellStyle name="20% - Accent1 2 2 3 2 2 3 2 7" xfId="3473" xr:uid="{00000000-0005-0000-0000-0000D60C0000}"/>
    <cellStyle name="20% - Accent1 2 2 3 2 2 3 2 7 2" xfId="3474" xr:uid="{00000000-0005-0000-0000-0000D70C0000}"/>
    <cellStyle name="20% - Accent1 2 2 3 2 2 3 2 8" xfId="3475" xr:uid="{00000000-0005-0000-0000-0000D80C0000}"/>
    <cellStyle name="20% - Accent1 2 2 3 2 2 3 2 8 2" xfId="3476" xr:uid="{00000000-0005-0000-0000-0000D90C0000}"/>
    <cellStyle name="20% - Accent1 2 2 3 2 2 3 2 9" xfId="3477" xr:uid="{00000000-0005-0000-0000-0000DA0C0000}"/>
    <cellStyle name="20% - Accent1 2 2 3 2 2 3 3" xfId="3478" xr:uid="{00000000-0005-0000-0000-0000DB0C0000}"/>
    <cellStyle name="20% - Accent1 2 2 3 2 2 3 3 2" xfId="3479" xr:uid="{00000000-0005-0000-0000-0000DC0C0000}"/>
    <cellStyle name="20% - Accent1 2 2 3 2 2 3 3 2 2" xfId="3480" xr:uid="{00000000-0005-0000-0000-0000DD0C0000}"/>
    <cellStyle name="20% - Accent1 2 2 3 2 2 3 3 2 2 2" xfId="3481" xr:uid="{00000000-0005-0000-0000-0000DE0C0000}"/>
    <cellStyle name="20% - Accent1 2 2 3 2 2 3 3 2 2 2 2" xfId="3482" xr:uid="{00000000-0005-0000-0000-0000DF0C0000}"/>
    <cellStyle name="20% - Accent1 2 2 3 2 2 3 3 2 2 3" xfId="3483" xr:uid="{00000000-0005-0000-0000-0000E00C0000}"/>
    <cellStyle name="20% - Accent1 2 2 3 2 2 3 3 2 3" xfId="3484" xr:uid="{00000000-0005-0000-0000-0000E10C0000}"/>
    <cellStyle name="20% - Accent1 2 2 3 2 2 3 3 2 3 2" xfId="3485" xr:uid="{00000000-0005-0000-0000-0000E20C0000}"/>
    <cellStyle name="20% - Accent1 2 2 3 2 2 3 3 2 4" xfId="3486" xr:uid="{00000000-0005-0000-0000-0000E30C0000}"/>
    <cellStyle name="20% - Accent1 2 2 3 2 2 3 3 3" xfId="3487" xr:uid="{00000000-0005-0000-0000-0000E40C0000}"/>
    <cellStyle name="20% - Accent1 2 2 3 2 2 3 3 3 2" xfId="3488" xr:uid="{00000000-0005-0000-0000-0000E50C0000}"/>
    <cellStyle name="20% - Accent1 2 2 3 2 2 3 3 3 2 2" xfId="3489" xr:uid="{00000000-0005-0000-0000-0000E60C0000}"/>
    <cellStyle name="20% - Accent1 2 2 3 2 2 3 3 3 2 2 2" xfId="3490" xr:uid="{00000000-0005-0000-0000-0000E70C0000}"/>
    <cellStyle name="20% - Accent1 2 2 3 2 2 3 3 3 2 3" xfId="3491" xr:uid="{00000000-0005-0000-0000-0000E80C0000}"/>
    <cellStyle name="20% - Accent1 2 2 3 2 2 3 3 3 3" xfId="3492" xr:uid="{00000000-0005-0000-0000-0000E90C0000}"/>
    <cellStyle name="20% - Accent1 2 2 3 2 2 3 3 3 3 2" xfId="3493" xr:uid="{00000000-0005-0000-0000-0000EA0C0000}"/>
    <cellStyle name="20% - Accent1 2 2 3 2 2 3 3 3 4" xfId="3494" xr:uid="{00000000-0005-0000-0000-0000EB0C0000}"/>
    <cellStyle name="20% - Accent1 2 2 3 2 2 3 3 4" xfId="3495" xr:uid="{00000000-0005-0000-0000-0000EC0C0000}"/>
    <cellStyle name="20% - Accent1 2 2 3 2 2 3 3 4 2" xfId="3496" xr:uid="{00000000-0005-0000-0000-0000ED0C0000}"/>
    <cellStyle name="20% - Accent1 2 2 3 2 2 3 3 4 2 2" xfId="3497" xr:uid="{00000000-0005-0000-0000-0000EE0C0000}"/>
    <cellStyle name="20% - Accent1 2 2 3 2 2 3 3 4 2 2 2" xfId="3498" xr:uid="{00000000-0005-0000-0000-0000EF0C0000}"/>
    <cellStyle name="20% - Accent1 2 2 3 2 2 3 3 4 2 3" xfId="3499" xr:uid="{00000000-0005-0000-0000-0000F00C0000}"/>
    <cellStyle name="20% - Accent1 2 2 3 2 2 3 3 4 3" xfId="3500" xr:uid="{00000000-0005-0000-0000-0000F10C0000}"/>
    <cellStyle name="20% - Accent1 2 2 3 2 2 3 3 4 3 2" xfId="3501" xr:uid="{00000000-0005-0000-0000-0000F20C0000}"/>
    <cellStyle name="20% - Accent1 2 2 3 2 2 3 3 4 4" xfId="3502" xr:uid="{00000000-0005-0000-0000-0000F30C0000}"/>
    <cellStyle name="20% - Accent1 2 2 3 2 2 3 3 5" xfId="3503" xr:uid="{00000000-0005-0000-0000-0000F40C0000}"/>
    <cellStyle name="20% - Accent1 2 2 3 2 2 3 3 5 2" xfId="3504" xr:uid="{00000000-0005-0000-0000-0000F50C0000}"/>
    <cellStyle name="20% - Accent1 2 2 3 2 2 3 3 5 2 2" xfId="3505" xr:uid="{00000000-0005-0000-0000-0000F60C0000}"/>
    <cellStyle name="20% - Accent1 2 2 3 2 2 3 3 5 3" xfId="3506" xr:uid="{00000000-0005-0000-0000-0000F70C0000}"/>
    <cellStyle name="20% - Accent1 2 2 3 2 2 3 3 6" xfId="3507" xr:uid="{00000000-0005-0000-0000-0000F80C0000}"/>
    <cellStyle name="20% - Accent1 2 2 3 2 2 3 3 6 2" xfId="3508" xr:uid="{00000000-0005-0000-0000-0000F90C0000}"/>
    <cellStyle name="20% - Accent1 2 2 3 2 2 3 3 6 2 2" xfId="3509" xr:uid="{00000000-0005-0000-0000-0000FA0C0000}"/>
    <cellStyle name="20% - Accent1 2 2 3 2 2 3 3 6 3" xfId="3510" xr:uid="{00000000-0005-0000-0000-0000FB0C0000}"/>
    <cellStyle name="20% - Accent1 2 2 3 2 2 3 3 7" xfId="3511" xr:uid="{00000000-0005-0000-0000-0000FC0C0000}"/>
    <cellStyle name="20% - Accent1 2 2 3 2 2 3 3 7 2" xfId="3512" xr:uid="{00000000-0005-0000-0000-0000FD0C0000}"/>
    <cellStyle name="20% - Accent1 2 2 3 2 2 3 3 8" xfId="3513" xr:uid="{00000000-0005-0000-0000-0000FE0C0000}"/>
    <cellStyle name="20% - Accent1 2 2 3 2 2 3 3 8 2" xfId="3514" xr:uid="{00000000-0005-0000-0000-0000FF0C0000}"/>
    <cellStyle name="20% - Accent1 2 2 3 2 2 3 3 9" xfId="3515" xr:uid="{00000000-0005-0000-0000-0000000D0000}"/>
    <cellStyle name="20% - Accent1 2 2 3 2 2 3 4" xfId="3516" xr:uid="{00000000-0005-0000-0000-0000010D0000}"/>
    <cellStyle name="20% - Accent1 2 2 3 2 2 3 4 2" xfId="3517" xr:uid="{00000000-0005-0000-0000-0000020D0000}"/>
    <cellStyle name="20% - Accent1 2 2 3 2 2 3 4 2 2" xfId="3518" xr:uid="{00000000-0005-0000-0000-0000030D0000}"/>
    <cellStyle name="20% - Accent1 2 2 3 2 2 3 4 2 2 2" xfId="3519" xr:uid="{00000000-0005-0000-0000-0000040D0000}"/>
    <cellStyle name="20% - Accent1 2 2 3 2 2 3 4 2 3" xfId="3520" xr:uid="{00000000-0005-0000-0000-0000050D0000}"/>
    <cellStyle name="20% - Accent1 2 2 3 2 2 3 4 3" xfId="3521" xr:uid="{00000000-0005-0000-0000-0000060D0000}"/>
    <cellStyle name="20% - Accent1 2 2 3 2 2 3 4 3 2" xfId="3522" xr:uid="{00000000-0005-0000-0000-0000070D0000}"/>
    <cellStyle name="20% - Accent1 2 2 3 2 2 3 4 4" xfId="3523" xr:uid="{00000000-0005-0000-0000-0000080D0000}"/>
    <cellStyle name="20% - Accent1 2 2 3 2 2 3 5" xfId="3524" xr:uid="{00000000-0005-0000-0000-0000090D0000}"/>
    <cellStyle name="20% - Accent1 2 2 3 2 2 3 5 2" xfId="3525" xr:uid="{00000000-0005-0000-0000-00000A0D0000}"/>
    <cellStyle name="20% - Accent1 2 2 3 2 2 3 5 2 2" xfId="3526" xr:uid="{00000000-0005-0000-0000-00000B0D0000}"/>
    <cellStyle name="20% - Accent1 2 2 3 2 2 3 5 2 2 2" xfId="3527" xr:uid="{00000000-0005-0000-0000-00000C0D0000}"/>
    <cellStyle name="20% - Accent1 2 2 3 2 2 3 5 2 3" xfId="3528" xr:uid="{00000000-0005-0000-0000-00000D0D0000}"/>
    <cellStyle name="20% - Accent1 2 2 3 2 2 3 5 3" xfId="3529" xr:uid="{00000000-0005-0000-0000-00000E0D0000}"/>
    <cellStyle name="20% - Accent1 2 2 3 2 2 3 5 3 2" xfId="3530" xr:uid="{00000000-0005-0000-0000-00000F0D0000}"/>
    <cellStyle name="20% - Accent1 2 2 3 2 2 3 5 4" xfId="3531" xr:uid="{00000000-0005-0000-0000-0000100D0000}"/>
    <cellStyle name="20% - Accent1 2 2 3 2 2 3 6" xfId="3532" xr:uid="{00000000-0005-0000-0000-0000110D0000}"/>
    <cellStyle name="20% - Accent1 2 2 3 2 2 3 6 2" xfId="3533" xr:uid="{00000000-0005-0000-0000-0000120D0000}"/>
    <cellStyle name="20% - Accent1 2 2 3 2 2 3 6 2 2" xfId="3534" xr:uid="{00000000-0005-0000-0000-0000130D0000}"/>
    <cellStyle name="20% - Accent1 2 2 3 2 2 3 6 2 2 2" xfId="3535" xr:uid="{00000000-0005-0000-0000-0000140D0000}"/>
    <cellStyle name="20% - Accent1 2 2 3 2 2 3 6 2 3" xfId="3536" xr:uid="{00000000-0005-0000-0000-0000150D0000}"/>
    <cellStyle name="20% - Accent1 2 2 3 2 2 3 6 3" xfId="3537" xr:uid="{00000000-0005-0000-0000-0000160D0000}"/>
    <cellStyle name="20% - Accent1 2 2 3 2 2 3 6 3 2" xfId="3538" xr:uid="{00000000-0005-0000-0000-0000170D0000}"/>
    <cellStyle name="20% - Accent1 2 2 3 2 2 3 6 4" xfId="3539" xr:uid="{00000000-0005-0000-0000-0000180D0000}"/>
    <cellStyle name="20% - Accent1 2 2 3 2 2 3 7" xfId="3540" xr:uid="{00000000-0005-0000-0000-0000190D0000}"/>
    <cellStyle name="20% - Accent1 2 2 3 2 2 3 7 2" xfId="3541" xr:uid="{00000000-0005-0000-0000-00001A0D0000}"/>
    <cellStyle name="20% - Accent1 2 2 3 2 2 3 7 2 2" xfId="3542" xr:uid="{00000000-0005-0000-0000-00001B0D0000}"/>
    <cellStyle name="20% - Accent1 2 2 3 2 2 3 7 3" xfId="3543" xr:uid="{00000000-0005-0000-0000-00001C0D0000}"/>
    <cellStyle name="20% - Accent1 2 2 3 2 2 3 8" xfId="3544" xr:uid="{00000000-0005-0000-0000-00001D0D0000}"/>
    <cellStyle name="20% - Accent1 2 2 3 2 2 3 8 2" xfId="3545" xr:uid="{00000000-0005-0000-0000-00001E0D0000}"/>
    <cellStyle name="20% - Accent1 2 2 3 2 2 3 8 2 2" xfId="3546" xr:uid="{00000000-0005-0000-0000-00001F0D0000}"/>
    <cellStyle name="20% - Accent1 2 2 3 2 2 3 8 3" xfId="3547" xr:uid="{00000000-0005-0000-0000-0000200D0000}"/>
    <cellStyle name="20% - Accent1 2 2 3 2 2 3 9" xfId="3548" xr:uid="{00000000-0005-0000-0000-0000210D0000}"/>
    <cellStyle name="20% - Accent1 2 2 3 2 2 3 9 2" xfId="3549" xr:uid="{00000000-0005-0000-0000-0000220D0000}"/>
    <cellStyle name="20% - Accent1 2 2 3 2 2 4" xfId="3550" xr:uid="{00000000-0005-0000-0000-0000230D0000}"/>
    <cellStyle name="20% - Accent1 2 2 3 2 2 4 10" xfId="3551" xr:uid="{00000000-0005-0000-0000-0000240D0000}"/>
    <cellStyle name="20% - Accent1 2 2 3 2 2 4 10 2" xfId="3552" xr:uid="{00000000-0005-0000-0000-0000250D0000}"/>
    <cellStyle name="20% - Accent1 2 2 3 2 2 4 11" xfId="3553" xr:uid="{00000000-0005-0000-0000-0000260D0000}"/>
    <cellStyle name="20% - Accent1 2 2 3 2 2 4 2" xfId="3554" xr:uid="{00000000-0005-0000-0000-0000270D0000}"/>
    <cellStyle name="20% - Accent1 2 2 3 2 2 4 2 2" xfId="3555" xr:uid="{00000000-0005-0000-0000-0000280D0000}"/>
    <cellStyle name="20% - Accent1 2 2 3 2 2 4 2 2 2" xfId="3556" xr:uid="{00000000-0005-0000-0000-0000290D0000}"/>
    <cellStyle name="20% - Accent1 2 2 3 2 2 4 2 2 2 2" xfId="3557" xr:uid="{00000000-0005-0000-0000-00002A0D0000}"/>
    <cellStyle name="20% - Accent1 2 2 3 2 2 4 2 2 2 2 2" xfId="3558" xr:uid="{00000000-0005-0000-0000-00002B0D0000}"/>
    <cellStyle name="20% - Accent1 2 2 3 2 2 4 2 2 2 3" xfId="3559" xr:uid="{00000000-0005-0000-0000-00002C0D0000}"/>
    <cellStyle name="20% - Accent1 2 2 3 2 2 4 2 2 3" xfId="3560" xr:uid="{00000000-0005-0000-0000-00002D0D0000}"/>
    <cellStyle name="20% - Accent1 2 2 3 2 2 4 2 2 3 2" xfId="3561" xr:uid="{00000000-0005-0000-0000-00002E0D0000}"/>
    <cellStyle name="20% - Accent1 2 2 3 2 2 4 2 2 4" xfId="3562" xr:uid="{00000000-0005-0000-0000-00002F0D0000}"/>
    <cellStyle name="20% - Accent1 2 2 3 2 2 4 2 3" xfId="3563" xr:uid="{00000000-0005-0000-0000-0000300D0000}"/>
    <cellStyle name="20% - Accent1 2 2 3 2 2 4 2 3 2" xfId="3564" xr:uid="{00000000-0005-0000-0000-0000310D0000}"/>
    <cellStyle name="20% - Accent1 2 2 3 2 2 4 2 3 2 2" xfId="3565" xr:uid="{00000000-0005-0000-0000-0000320D0000}"/>
    <cellStyle name="20% - Accent1 2 2 3 2 2 4 2 3 2 2 2" xfId="3566" xr:uid="{00000000-0005-0000-0000-0000330D0000}"/>
    <cellStyle name="20% - Accent1 2 2 3 2 2 4 2 3 2 3" xfId="3567" xr:uid="{00000000-0005-0000-0000-0000340D0000}"/>
    <cellStyle name="20% - Accent1 2 2 3 2 2 4 2 3 3" xfId="3568" xr:uid="{00000000-0005-0000-0000-0000350D0000}"/>
    <cellStyle name="20% - Accent1 2 2 3 2 2 4 2 3 3 2" xfId="3569" xr:uid="{00000000-0005-0000-0000-0000360D0000}"/>
    <cellStyle name="20% - Accent1 2 2 3 2 2 4 2 3 4" xfId="3570" xr:uid="{00000000-0005-0000-0000-0000370D0000}"/>
    <cellStyle name="20% - Accent1 2 2 3 2 2 4 2 4" xfId="3571" xr:uid="{00000000-0005-0000-0000-0000380D0000}"/>
    <cellStyle name="20% - Accent1 2 2 3 2 2 4 2 4 2" xfId="3572" xr:uid="{00000000-0005-0000-0000-0000390D0000}"/>
    <cellStyle name="20% - Accent1 2 2 3 2 2 4 2 4 2 2" xfId="3573" xr:uid="{00000000-0005-0000-0000-00003A0D0000}"/>
    <cellStyle name="20% - Accent1 2 2 3 2 2 4 2 4 2 2 2" xfId="3574" xr:uid="{00000000-0005-0000-0000-00003B0D0000}"/>
    <cellStyle name="20% - Accent1 2 2 3 2 2 4 2 4 2 3" xfId="3575" xr:uid="{00000000-0005-0000-0000-00003C0D0000}"/>
    <cellStyle name="20% - Accent1 2 2 3 2 2 4 2 4 3" xfId="3576" xr:uid="{00000000-0005-0000-0000-00003D0D0000}"/>
    <cellStyle name="20% - Accent1 2 2 3 2 2 4 2 4 3 2" xfId="3577" xr:uid="{00000000-0005-0000-0000-00003E0D0000}"/>
    <cellStyle name="20% - Accent1 2 2 3 2 2 4 2 4 4" xfId="3578" xr:uid="{00000000-0005-0000-0000-00003F0D0000}"/>
    <cellStyle name="20% - Accent1 2 2 3 2 2 4 2 5" xfId="3579" xr:uid="{00000000-0005-0000-0000-0000400D0000}"/>
    <cellStyle name="20% - Accent1 2 2 3 2 2 4 2 5 2" xfId="3580" xr:uid="{00000000-0005-0000-0000-0000410D0000}"/>
    <cellStyle name="20% - Accent1 2 2 3 2 2 4 2 5 2 2" xfId="3581" xr:uid="{00000000-0005-0000-0000-0000420D0000}"/>
    <cellStyle name="20% - Accent1 2 2 3 2 2 4 2 5 3" xfId="3582" xr:uid="{00000000-0005-0000-0000-0000430D0000}"/>
    <cellStyle name="20% - Accent1 2 2 3 2 2 4 2 6" xfId="3583" xr:uid="{00000000-0005-0000-0000-0000440D0000}"/>
    <cellStyle name="20% - Accent1 2 2 3 2 2 4 2 6 2" xfId="3584" xr:uid="{00000000-0005-0000-0000-0000450D0000}"/>
    <cellStyle name="20% - Accent1 2 2 3 2 2 4 2 6 2 2" xfId="3585" xr:uid="{00000000-0005-0000-0000-0000460D0000}"/>
    <cellStyle name="20% - Accent1 2 2 3 2 2 4 2 6 3" xfId="3586" xr:uid="{00000000-0005-0000-0000-0000470D0000}"/>
    <cellStyle name="20% - Accent1 2 2 3 2 2 4 2 7" xfId="3587" xr:uid="{00000000-0005-0000-0000-0000480D0000}"/>
    <cellStyle name="20% - Accent1 2 2 3 2 2 4 2 7 2" xfId="3588" xr:uid="{00000000-0005-0000-0000-0000490D0000}"/>
    <cellStyle name="20% - Accent1 2 2 3 2 2 4 2 8" xfId="3589" xr:uid="{00000000-0005-0000-0000-00004A0D0000}"/>
    <cellStyle name="20% - Accent1 2 2 3 2 2 4 2 8 2" xfId="3590" xr:uid="{00000000-0005-0000-0000-00004B0D0000}"/>
    <cellStyle name="20% - Accent1 2 2 3 2 2 4 2 9" xfId="3591" xr:uid="{00000000-0005-0000-0000-00004C0D0000}"/>
    <cellStyle name="20% - Accent1 2 2 3 2 2 4 3" xfId="3592" xr:uid="{00000000-0005-0000-0000-00004D0D0000}"/>
    <cellStyle name="20% - Accent1 2 2 3 2 2 4 3 2" xfId="3593" xr:uid="{00000000-0005-0000-0000-00004E0D0000}"/>
    <cellStyle name="20% - Accent1 2 2 3 2 2 4 3 2 2" xfId="3594" xr:uid="{00000000-0005-0000-0000-00004F0D0000}"/>
    <cellStyle name="20% - Accent1 2 2 3 2 2 4 3 2 2 2" xfId="3595" xr:uid="{00000000-0005-0000-0000-0000500D0000}"/>
    <cellStyle name="20% - Accent1 2 2 3 2 2 4 3 2 2 2 2" xfId="3596" xr:uid="{00000000-0005-0000-0000-0000510D0000}"/>
    <cellStyle name="20% - Accent1 2 2 3 2 2 4 3 2 2 3" xfId="3597" xr:uid="{00000000-0005-0000-0000-0000520D0000}"/>
    <cellStyle name="20% - Accent1 2 2 3 2 2 4 3 2 3" xfId="3598" xr:uid="{00000000-0005-0000-0000-0000530D0000}"/>
    <cellStyle name="20% - Accent1 2 2 3 2 2 4 3 2 3 2" xfId="3599" xr:uid="{00000000-0005-0000-0000-0000540D0000}"/>
    <cellStyle name="20% - Accent1 2 2 3 2 2 4 3 2 4" xfId="3600" xr:uid="{00000000-0005-0000-0000-0000550D0000}"/>
    <cellStyle name="20% - Accent1 2 2 3 2 2 4 3 3" xfId="3601" xr:uid="{00000000-0005-0000-0000-0000560D0000}"/>
    <cellStyle name="20% - Accent1 2 2 3 2 2 4 3 3 2" xfId="3602" xr:uid="{00000000-0005-0000-0000-0000570D0000}"/>
    <cellStyle name="20% - Accent1 2 2 3 2 2 4 3 3 2 2" xfId="3603" xr:uid="{00000000-0005-0000-0000-0000580D0000}"/>
    <cellStyle name="20% - Accent1 2 2 3 2 2 4 3 3 2 2 2" xfId="3604" xr:uid="{00000000-0005-0000-0000-0000590D0000}"/>
    <cellStyle name="20% - Accent1 2 2 3 2 2 4 3 3 2 3" xfId="3605" xr:uid="{00000000-0005-0000-0000-00005A0D0000}"/>
    <cellStyle name="20% - Accent1 2 2 3 2 2 4 3 3 3" xfId="3606" xr:uid="{00000000-0005-0000-0000-00005B0D0000}"/>
    <cellStyle name="20% - Accent1 2 2 3 2 2 4 3 3 3 2" xfId="3607" xr:uid="{00000000-0005-0000-0000-00005C0D0000}"/>
    <cellStyle name="20% - Accent1 2 2 3 2 2 4 3 3 4" xfId="3608" xr:uid="{00000000-0005-0000-0000-00005D0D0000}"/>
    <cellStyle name="20% - Accent1 2 2 3 2 2 4 3 4" xfId="3609" xr:uid="{00000000-0005-0000-0000-00005E0D0000}"/>
    <cellStyle name="20% - Accent1 2 2 3 2 2 4 3 4 2" xfId="3610" xr:uid="{00000000-0005-0000-0000-00005F0D0000}"/>
    <cellStyle name="20% - Accent1 2 2 3 2 2 4 3 4 2 2" xfId="3611" xr:uid="{00000000-0005-0000-0000-0000600D0000}"/>
    <cellStyle name="20% - Accent1 2 2 3 2 2 4 3 4 2 2 2" xfId="3612" xr:uid="{00000000-0005-0000-0000-0000610D0000}"/>
    <cellStyle name="20% - Accent1 2 2 3 2 2 4 3 4 2 3" xfId="3613" xr:uid="{00000000-0005-0000-0000-0000620D0000}"/>
    <cellStyle name="20% - Accent1 2 2 3 2 2 4 3 4 3" xfId="3614" xr:uid="{00000000-0005-0000-0000-0000630D0000}"/>
    <cellStyle name="20% - Accent1 2 2 3 2 2 4 3 4 3 2" xfId="3615" xr:uid="{00000000-0005-0000-0000-0000640D0000}"/>
    <cellStyle name="20% - Accent1 2 2 3 2 2 4 3 4 4" xfId="3616" xr:uid="{00000000-0005-0000-0000-0000650D0000}"/>
    <cellStyle name="20% - Accent1 2 2 3 2 2 4 3 5" xfId="3617" xr:uid="{00000000-0005-0000-0000-0000660D0000}"/>
    <cellStyle name="20% - Accent1 2 2 3 2 2 4 3 5 2" xfId="3618" xr:uid="{00000000-0005-0000-0000-0000670D0000}"/>
    <cellStyle name="20% - Accent1 2 2 3 2 2 4 3 5 2 2" xfId="3619" xr:uid="{00000000-0005-0000-0000-0000680D0000}"/>
    <cellStyle name="20% - Accent1 2 2 3 2 2 4 3 5 3" xfId="3620" xr:uid="{00000000-0005-0000-0000-0000690D0000}"/>
    <cellStyle name="20% - Accent1 2 2 3 2 2 4 3 6" xfId="3621" xr:uid="{00000000-0005-0000-0000-00006A0D0000}"/>
    <cellStyle name="20% - Accent1 2 2 3 2 2 4 3 6 2" xfId="3622" xr:uid="{00000000-0005-0000-0000-00006B0D0000}"/>
    <cellStyle name="20% - Accent1 2 2 3 2 2 4 3 6 2 2" xfId="3623" xr:uid="{00000000-0005-0000-0000-00006C0D0000}"/>
    <cellStyle name="20% - Accent1 2 2 3 2 2 4 3 6 3" xfId="3624" xr:uid="{00000000-0005-0000-0000-00006D0D0000}"/>
    <cellStyle name="20% - Accent1 2 2 3 2 2 4 3 7" xfId="3625" xr:uid="{00000000-0005-0000-0000-00006E0D0000}"/>
    <cellStyle name="20% - Accent1 2 2 3 2 2 4 3 7 2" xfId="3626" xr:uid="{00000000-0005-0000-0000-00006F0D0000}"/>
    <cellStyle name="20% - Accent1 2 2 3 2 2 4 3 8" xfId="3627" xr:uid="{00000000-0005-0000-0000-0000700D0000}"/>
    <cellStyle name="20% - Accent1 2 2 3 2 2 4 3 8 2" xfId="3628" xr:uid="{00000000-0005-0000-0000-0000710D0000}"/>
    <cellStyle name="20% - Accent1 2 2 3 2 2 4 3 9" xfId="3629" xr:uid="{00000000-0005-0000-0000-0000720D0000}"/>
    <cellStyle name="20% - Accent1 2 2 3 2 2 4 4" xfId="3630" xr:uid="{00000000-0005-0000-0000-0000730D0000}"/>
    <cellStyle name="20% - Accent1 2 2 3 2 2 4 4 2" xfId="3631" xr:uid="{00000000-0005-0000-0000-0000740D0000}"/>
    <cellStyle name="20% - Accent1 2 2 3 2 2 4 4 2 2" xfId="3632" xr:uid="{00000000-0005-0000-0000-0000750D0000}"/>
    <cellStyle name="20% - Accent1 2 2 3 2 2 4 4 2 2 2" xfId="3633" xr:uid="{00000000-0005-0000-0000-0000760D0000}"/>
    <cellStyle name="20% - Accent1 2 2 3 2 2 4 4 2 3" xfId="3634" xr:uid="{00000000-0005-0000-0000-0000770D0000}"/>
    <cellStyle name="20% - Accent1 2 2 3 2 2 4 4 3" xfId="3635" xr:uid="{00000000-0005-0000-0000-0000780D0000}"/>
    <cellStyle name="20% - Accent1 2 2 3 2 2 4 4 3 2" xfId="3636" xr:uid="{00000000-0005-0000-0000-0000790D0000}"/>
    <cellStyle name="20% - Accent1 2 2 3 2 2 4 4 4" xfId="3637" xr:uid="{00000000-0005-0000-0000-00007A0D0000}"/>
    <cellStyle name="20% - Accent1 2 2 3 2 2 4 5" xfId="3638" xr:uid="{00000000-0005-0000-0000-00007B0D0000}"/>
    <cellStyle name="20% - Accent1 2 2 3 2 2 4 5 2" xfId="3639" xr:uid="{00000000-0005-0000-0000-00007C0D0000}"/>
    <cellStyle name="20% - Accent1 2 2 3 2 2 4 5 2 2" xfId="3640" xr:uid="{00000000-0005-0000-0000-00007D0D0000}"/>
    <cellStyle name="20% - Accent1 2 2 3 2 2 4 5 2 2 2" xfId="3641" xr:uid="{00000000-0005-0000-0000-00007E0D0000}"/>
    <cellStyle name="20% - Accent1 2 2 3 2 2 4 5 2 3" xfId="3642" xr:uid="{00000000-0005-0000-0000-00007F0D0000}"/>
    <cellStyle name="20% - Accent1 2 2 3 2 2 4 5 3" xfId="3643" xr:uid="{00000000-0005-0000-0000-0000800D0000}"/>
    <cellStyle name="20% - Accent1 2 2 3 2 2 4 5 3 2" xfId="3644" xr:uid="{00000000-0005-0000-0000-0000810D0000}"/>
    <cellStyle name="20% - Accent1 2 2 3 2 2 4 5 4" xfId="3645" xr:uid="{00000000-0005-0000-0000-0000820D0000}"/>
    <cellStyle name="20% - Accent1 2 2 3 2 2 4 6" xfId="3646" xr:uid="{00000000-0005-0000-0000-0000830D0000}"/>
    <cellStyle name="20% - Accent1 2 2 3 2 2 4 6 2" xfId="3647" xr:uid="{00000000-0005-0000-0000-0000840D0000}"/>
    <cellStyle name="20% - Accent1 2 2 3 2 2 4 6 2 2" xfId="3648" xr:uid="{00000000-0005-0000-0000-0000850D0000}"/>
    <cellStyle name="20% - Accent1 2 2 3 2 2 4 6 2 2 2" xfId="3649" xr:uid="{00000000-0005-0000-0000-0000860D0000}"/>
    <cellStyle name="20% - Accent1 2 2 3 2 2 4 6 2 3" xfId="3650" xr:uid="{00000000-0005-0000-0000-0000870D0000}"/>
    <cellStyle name="20% - Accent1 2 2 3 2 2 4 6 3" xfId="3651" xr:uid="{00000000-0005-0000-0000-0000880D0000}"/>
    <cellStyle name="20% - Accent1 2 2 3 2 2 4 6 3 2" xfId="3652" xr:uid="{00000000-0005-0000-0000-0000890D0000}"/>
    <cellStyle name="20% - Accent1 2 2 3 2 2 4 6 4" xfId="3653" xr:uid="{00000000-0005-0000-0000-00008A0D0000}"/>
    <cellStyle name="20% - Accent1 2 2 3 2 2 4 7" xfId="3654" xr:uid="{00000000-0005-0000-0000-00008B0D0000}"/>
    <cellStyle name="20% - Accent1 2 2 3 2 2 4 7 2" xfId="3655" xr:uid="{00000000-0005-0000-0000-00008C0D0000}"/>
    <cellStyle name="20% - Accent1 2 2 3 2 2 4 7 2 2" xfId="3656" xr:uid="{00000000-0005-0000-0000-00008D0D0000}"/>
    <cellStyle name="20% - Accent1 2 2 3 2 2 4 7 3" xfId="3657" xr:uid="{00000000-0005-0000-0000-00008E0D0000}"/>
    <cellStyle name="20% - Accent1 2 2 3 2 2 4 8" xfId="3658" xr:uid="{00000000-0005-0000-0000-00008F0D0000}"/>
    <cellStyle name="20% - Accent1 2 2 3 2 2 4 8 2" xfId="3659" xr:uid="{00000000-0005-0000-0000-0000900D0000}"/>
    <cellStyle name="20% - Accent1 2 2 3 2 2 4 8 2 2" xfId="3660" xr:uid="{00000000-0005-0000-0000-0000910D0000}"/>
    <cellStyle name="20% - Accent1 2 2 3 2 2 4 8 3" xfId="3661" xr:uid="{00000000-0005-0000-0000-0000920D0000}"/>
    <cellStyle name="20% - Accent1 2 2 3 2 2 4 9" xfId="3662" xr:uid="{00000000-0005-0000-0000-0000930D0000}"/>
    <cellStyle name="20% - Accent1 2 2 3 2 2 4 9 2" xfId="3663" xr:uid="{00000000-0005-0000-0000-0000940D0000}"/>
    <cellStyle name="20% - Accent1 2 2 3 2 2 5" xfId="3664" xr:uid="{00000000-0005-0000-0000-0000950D0000}"/>
    <cellStyle name="20% - Accent1 2 2 3 2 2 5 2" xfId="3665" xr:uid="{00000000-0005-0000-0000-0000960D0000}"/>
    <cellStyle name="20% - Accent1 2 2 3 2 2 5 2 2" xfId="3666" xr:uid="{00000000-0005-0000-0000-0000970D0000}"/>
    <cellStyle name="20% - Accent1 2 2 3 2 2 5 2 2 2" xfId="3667" xr:uid="{00000000-0005-0000-0000-0000980D0000}"/>
    <cellStyle name="20% - Accent1 2 2 3 2 2 5 2 2 2 2" xfId="3668" xr:uid="{00000000-0005-0000-0000-0000990D0000}"/>
    <cellStyle name="20% - Accent1 2 2 3 2 2 5 2 2 3" xfId="3669" xr:uid="{00000000-0005-0000-0000-00009A0D0000}"/>
    <cellStyle name="20% - Accent1 2 2 3 2 2 5 2 3" xfId="3670" xr:uid="{00000000-0005-0000-0000-00009B0D0000}"/>
    <cellStyle name="20% - Accent1 2 2 3 2 2 5 2 3 2" xfId="3671" xr:uid="{00000000-0005-0000-0000-00009C0D0000}"/>
    <cellStyle name="20% - Accent1 2 2 3 2 2 5 2 4" xfId="3672" xr:uid="{00000000-0005-0000-0000-00009D0D0000}"/>
    <cellStyle name="20% - Accent1 2 2 3 2 2 5 3" xfId="3673" xr:uid="{00000000-0005-0000-0000-00009E0D0000}"/>
    <cellStyle name="20% - Accent1 2 2 3 2 2 5 3 2" xfId="3674" xr:uid="{00000000-0005-0000-0000-00009F0D0000}"/>
    <cellStyle name="20% - Accent1 2 2 3 2 2 5 3 2 2" xfId="3675" xr:uid="{00000000-0005-0000-0000-0000A00D0000}"/>
    <cellStyle name="20% - Accent1 2 2 3 2 2 5 3 2 2 2" xfId="3676" xr:uid="{00000000-0005-0000-0000-0000A10D0000}"/>
    <cellStyle name="20% - Accent1 2 2 3 2 2 5 3 2 3" xfId="3677" xr:uid="{00000000-0005-0000-0000-0000A20D0000}"/>
    <cellStyle name="20% - Accent1 2 2 3 2 2 5 3 3" xfId="3678" xr:uid="{00000000-0005-0000-0000-0000A30D0000}"/>
    <cellStyle name="20% - Accent1 2 2 3 2 2 5 3 3 2" xfId="3679" xr:uid="{00000000-0005-0000-0000-0000A40D0000}"/>
    <cellStyle name="20% - Accent1 2 2 3 2 2 5 3 4" xfId="3680" xr:uid="{00000000-0005-0000-0000-0000A50D0000}"/>
    <cellStyle name="20% - Accent1 2 2 3 2 2 5 4" xfId="3681" xr:uid="{00000000-0005-0000-0000-0000A60D0000}"/>
    <cellStyle name="20% - Accent1 2 2 3 2 2 5 4 2" xfId="3682" xr:uid="{00000000-0005-0000-0000-0000A70D0000}"/>
    <cellStyle name="20% - Accent1 2 2 3 2 2 5 4 2 2" xfId="3683" xr:uid="{00000000-0005-0000-0000-0000A80D0000}"/>
    <cellStyle name="20% - Accent1 2 2 3 2 2 5 4 2 2 2" xfId="3684" xr:uid="{00000000-0005-0000-0000-0000A90D0000}"/>
    <cellStyle name="20% - Accent1 2 2 3 2 2 5 4 2 3" xfId="3685" xr:uid="{00000000-0005-0000-0000-0000AA0D0000}"/>
    <cellStyle name="20% - Accent1 2 2 3 2 2 5 4 3" xfId="3686" xr:uid="{00000000-0005-0000-0000-0000AB0D0000}"/>
    <cellStyle name="20% - Accent1 2 2 3 2 2 5 4 3 2" xfId="3687" xr:uid="{00000000-0005-0000-0000-0000AC0D0000}"/>
    <cellStyle name="20% - Accent1 2 2 3 2 2 5 4 4" xfId="3688" xr:uid="{00000000-0005-0000-0000-0000AD0D0000}"/>
    <cellStyle name="20% - Accent1 2 2 3 2 2 5 5" xfId="3689" xr:uid="{00000000-0005-0000-0000-0000AE0D0000}"/>
    <cellStyle name="20% - Accent1 2 2 3 2 2 5 5 2" xfId="3690" xr:uid="{00000000-0005-0000-0000-0000AF0D0000}"/>
    <cellStyle name="20% - Accent1 2 2 3 2 2 5 5 2 2" xfId="3691" xr:uid="{00000000-0005-0000-0000-0000B00D0000}"/>
    <cellStyle name="20% - Accent1 2 2 3 2 2 5 5 3" xfId="3692" xr:uid="{00000000-0005-0000-0000-0000B10D0000}"/>
    <cellStyle name="20% - Accent1 2 2 3 2 2 5 6" xfId="3693" xr:uid="{00000000-0005-0000-0000-0000B20D0000}"/>
    <cellStyle name="20% - Accent1 2 2 3 2 2 5 6 2" xfId="3694" xr:uid="{00000000-0005-0000-0000-0000B30D0000}"/>
    <cellStyle name="20% - Accent1 2 2 3 2 2 5 6 2 2" xfId="3695" xr:uid="{00000000-0005-0000-0000-0000B40D0000}"/>
    <cellStyle name="20% - Accent1 2 2 3 2 2 5 6 3" xfId="3696" xr:uid="{00000000-0005-0000-0000-0000B50D0000}"/>
    <cellStyle name="20% - Accent1 2 2 3 2 2 5 7" xfId="3697" xr:uid="{00000000-0005-0000-0000-0000B60D0000}"/>
    <cellStyle name="20% - Accent1 2 2 3 2 2 5 7 2" xfId="3698" xr:uid="{00000000-0005-0000-0000-0000B70D0000}"/>
    <cellStyle name="20% - Accent1 2 2 3 2 2 5 8" xfId="3699" xr:uid="{00000000-0005-0000-0000-0000B80D0000}"/>
    <cellStyle name="20% - Accent1 2 2 3 2 2 5 8 2" xfId="3700" xr:uid="{00000000-0005-0000-0000-0000B90D0000}"/>
    <cellStyle name="20% - Accent1 2 2 3 2 2 5 9" xfId="3701" xr:uid="{00000000-0005-0000-0000-0000BA0D0000}"/>
    <cellStyle name="20% - Accent1 2 2 3 2 2 6" xfId="3702" xr:uid="{00000000-0005-0000-0000-0000BB0D0000}"/>
    <cellStyle name="20% - Accent1 2 2 3 2 2 6 2" xfId="3703" xr:uid="{00000000-0005-0000-0000-0000BC0D0000}"/>
    <cellStyle name="20% - Accent1 2 2 3 2 2 6 2 2" xfId="3704" xr:uid="{00000000-0005-0000-0000-0000BD0D0000}"/>
    <cellStyle name="20% - Accent1 2 2 3 2 2 6 2 2 2" xfId="3705" xr:uid="{00000000-0005-0000-0000-0000BE0D0000}"/>
    <cellStyle name="20% - Accent1 2 2 3 2 2 6 2 2 2 2" xfId="3706" xr:uid="{00000000-0005-0000-0000-0000BF0D0000}"/>
    <cellStyle name="20% - Accent1 2 2 3 2 2 6 2 2 3" xfId="3707" xr:uid="{00000000-0005-0000-0000-0000C00D0000}"/>
    <cellStyle name="20% - Accent1 2 2 3 2 2 6 2 3" xfId="3708" xr:uid="{00000000-0005-0000-0000-0000C10D0000}"/>
    <cellStyle name="20% - Accent1 2 2 3 2 2 6 2 3 2" xfId="3709" xr:uid="{00000000-0005-0000-0000-0000C20D0000}"/>
    <cellStyle name="20% - Accent1 2 2 3 2 2 6 2 4" xfId="3710" xr:uid="{00000000-0005-0000-0000-0000C30D0000}"/>
    <cellStyle name="20% - Accent1 2 2 3 2 2 6 3" xfId="3711" xr:uid="{00000000-0005-0000-0000-0000C40D0000}"/>
    <cellStyle name="20% - Accent1 2 2 3 2 2 6 3 2" xfId="3712" xr:uid="{00000000-0005-0000-0000-0000C50D0000}"/>
    <cellStyle name="20% - Accent1 2 2 3 2 2 6 3 2 2" xfId="3713" xr:uid="{00000000-0005-0000-0000-0000C60D0000}"/>
    <cellStyle name="20% - Accent1 2 2 3 2 2 6 3 2 2 2" xfId="3714" xr:uid="{00000000-0005-0000-0000-0000C70D0000}"/>
    <cellStyle name="20% - Accent1 2 2 3 2 2 6 3 2 3" xfId="3715" xr:uid="{00000000-0005-0000-0000-0000C80D0000}"/>
    <cellStyle name="20% - Accent1 2 2 3 2 2 6 3 3" xfId="3716" xr:uid="{00000000-0005-0000-0000-0000C90D0000}"/>
    <cellStyle name="20% - Accent1 2 2 3 2 2 6 3 3 2" xfId="3717" xr:uid="{00000000-0005-0000-0000-0000CA0D0000}"/>
    <cellStyle name="20% - Accent1 2 2 3 2 2 6 3 4" xfId="3718" xr:uid="{00000000-0005-0000-0000-0000CB0D0000}"/>
    <cellStyle name="20% - Accent1 2 2 3 2 2 6 4" xfId="3719" xr:uid="{00000000-0005-0000-0000-0000CC0D0000}"/>
    <cellStyle name="20% - Accent1 2 2 3 2 2 6 4 2" xfId="3720" xr:uid="{00000000-0005-0000-0000-0000CD0D0000}"/>
    <cellStyle name="20% - Accent1 2 2 3 2 2 6 4 2 2" xfId="3721" xr:uid="{00000000-0005-0000-0000-0000CE0D0000}"/>
    <cellStyle name="20% - Accent1 2 2 3 2 2 6 4 2 2 2" xfId="3722" xr:uid="{00000000-0005-0000-0000-0000CF0D0000}"/>
    <cellStyle name="20% - Accent1 2 2 3 2 2 6 4 2 3" xfId="3723" xr:uid="{00000000-0005-0000-0000-0000D00D0000}"/>
    <cellStyle name="20% - Accent1 2 2 3 2 2 6 4 3" xfId="3724" xr:uid="{00000000-0005-0000-0000-0000D10D0000}"/>
    <cellStyle name="20% - Accent1 2 2 3 2 2 6 4 3 2" xfId="3725" xr:uid="{00000000-0005-0000-0000-0000D20D0000}"/>
    <cellStyle name="20% - Accent1 2 2 3 2 2 6 4 4" xfId="3726" xr:uid="{00000000-0005-0000-0000-0000D30D0000}"/>
    <cellStyle name="20% - Accent1 2 2 3 2 2 6 5" xfId="3727" xr:uid="{00000000-0005-0000-0000-0000D40D0000}"/>
    <cellStyle name="20% - Accent1 2 2 3 2 2 6 5 2" xfId="3728" xr:uid="{00000000-0005-0000-0000-0000D50D0000}"/>
    <cellStyle name="20% - Accent1 2 2 3 2 2 6 5 2 2" xfId="3729" xr:uid="{00000000-0005-0000-0000-0000D60D0000}"/>
    <cellStyle name="20% - Accent1 2 2 3 2 2 6 5 3" xfId="3730" xr:uid="{00000000-0005-0000-0000-0000D70D0000}"/>
    <cellStyle name="20% - Accent1 2 2 3 2 2 6 6" xfId="3731" xr:uid="{00000000-0005-0000-0000-0000D80D0000}"/>
    <cellStyle name="20% - Accent1 2 2 3 2 2 6 6 2" xfId="3732" xr:uid="{00000000-0005-0000-0000-0000D90D0000}"/>
    <cellStyle name="20% - Accent1 2 2 3 2 2 6 6 2 2" xfId="3733" xr:uid="{00000000-0005-0000-0000-0000DA0D0000}"/>
    <cellStyle name="20% - Accent1 2 2 3 2 2 6 6 3" xfId="3734" xr:uid="{00000000-0005-0000-0000-0000DB0D0000}"/>
    <cellStyle name="20% - Accent1 2 2 3 2 2 6 7" xfId="3735" xr:uid="{00000000-0005-0000-0000-0000DC0D0000}"/>
    <cellStyle name="20% - Accent1 2 2 3 2 2 6 7 2" xfId="3736" xr:uid="{00000000-0005-0000-0000-0000DD0D0000}"/>
    <cellStyle name="20% - Accent1 2 2 3 2 2 6 8" xfId="3737" xr:uid="{00000000-0005-0000-0000-0000DE0D0000}"/>
    <cellStyle name="20% - Accent1 2 2 3 2 2 6 8 2" xfId="3738" xr:uid="{00000000-0005-0000-0000-0000DF0D0000}"/>
    <cellStyle name="20% - Accent1 2 2 3 2 2 6 9" xfId="3739" xr:uid="{00000000-0005-0000-0000-0000E00D0000}"/>
    <cellStyle name="20% - Accent1 2 2 3 2 2 7" xfId="3740" xr:uid="{00000000-0005-0000-0000-0000E10D0000}"/>
    <cellStyle name="20% - Accent1 2 2 3 2 2 7 2" xfId="3741" xr:uid="{00000000-0005-0000-0000-0000E20D0000}"/>
    <cellStyle name="20% - Accent1 2 2 3 2 2 7 2 2" xfId="3742" xr:uid="{00000000-0005-0000-0000-0000E30D0000}"/>
    <cellStyle name="20% - Accent1 2 2 3 2 2 7 2 2 2" xfId="3743" xr:uid="{00000000-0005-0000-0000-0000E40D0000}"/>
    <cellStyle name="20% - Accent1 2 2 3 2 2 7 2 3" xfId="3744" xr:uid="{00000000-0005-0000-0000-0000E50D0000}"/>
    <cellStyle name="20% - Accent1 2 2 3 2 2 7 3" xfId="3745" xr:uid="{00000000-0005-0000-0000-0000E60D0000}"/>
    <cellStyle name="20% - Accent1 2 2 3 2 2 7 3 2" xfId="3746" xr:uid="{00000000-0005-0000-0000-0000E70D0000}"/>
    <cellStyle name="20% - Accent1 2 2 3 2 2 7 4" xfId="3747" xr:uid="{00000000-0005-0000-0000-0000E80D0000}"/>
    <cellStyle name="20% - Accent1 2 2 3 2 2 8" xfId="3748" xr:uid="{00000000-0005-0000-0000-0000E90D0000}"/>
    <cellStyle name="20% - Accent1 2 2 3 2 2 8 2" xfId="3749" xr:uid="{00000000-0005-0000-0000-0000EA0D0000}"/>
    <cellStyle name="20% - Accent1 2 2 3 2 2 8 2 2" xfId="3750" xr:uid="{00000000-0005-0000-0000-0000EB0D0000}"/>
    <cellStyle name="20% - Accent1 2 2 3 2 2 8 2 2 2" xfId="3751" xr:uid="{00000000-0005-0000-0000-0000EC0D0000}"/>
    <cellStyle name="20% - Accent1 2 2 3 2 2 8 2 3" xfId="3752" xr:uid="{00000000-0005-0000-0000-0000ED0D0000}"/>
    <cellStyle name="20% - Accent1 2 2 3 2 2 8 3" xfId="3753" xr:uid="{00000000-0005-0000-0000-0000EE0D0000}"/>
    <cellStyle name="20% - Accent1 2 2 3 2 2 8 3 2" xfId="3754" xr:uid="{00000000-0005-0000-0000-0000EF0D0000}"/>
    <cellStyle name="20% - Accent1 2 2 3 2 2 8 4" xfId="3755" xr:uid="{00000000-0005-0000-0000-0000F00D0000}"/>
    <cellStyle name="20% - Accent1 2 2 3 2 2 9" xfId="3756" xr:uid="{00000000-0005-0000-0000-0000F10D0000}"/>
    <cellStyle name="20% - Accent1 2 2 3 2 2 9 2" xfId="3757" xr:uid="{00000000-0005-0000-0000-0000F20D0000}"/>
    <cellStyle name="20% - Accent1 2 2 3 2 2 9 2 2" xfId="3758" xr:uid="{00000000-0005-0000-0000-0000F30D0000}"/>
    <cellStyle name="20% - Accent1 2 2 3 2 2 9 2 2 2" xfId="3759" xr:uid="{00000000-0005-0000-0000-0000F40D0000}"/>
    <cellStyle name="20% - Accent1 2 2 3 2 2 9 2 3" xfId="3760" xr:uid="{00000000-0005-0000-0000-0000F50D0000}"/>
    <cellStyle name="20% - Accent1 2 2 3 2 2 9 3" xfId="3761" xr:uid="{00000000-0005-0000-0000-0000F60D0000}"/>
    <cellStyle name="20% - Accent1 2 2 3 2 2 9 3 2" xfId="3762" xr:uid="{00000000-0005-0000-0000-0000F70D0000}"/>
    <cellStyle name="20% - Accent1 2 2 3 2 2 9 4" xfId="3763" xr:uid="{00000000-0005-0000-0000-0000F80D0000}"/>
    <cellStyle name="20% - Accent1 2 2 3 2 3" xfId="3764" xr:uid="{00000000-0005-0000-0000-0000F90D0000}"/>
    <cellStyle name="20% - Accent1 2 2 3 2 3 10" xfId="3765" xr:uid="{00000000-0005-0000-0000-0000FA0D0000}"/>
    <cellStyle name="20% - Accent1 2 2 3 2 3 10 2" xfId="3766" xr:uid="{00000000-0005-0000-0000-0000FB0D0000}"/>
    <cellStyle name="20% - Accent1 2 2 3 2 3 11" xfId="3767" xr:uid="{00000000-0005-0000-0000-0000FC0D0000}"/>
    <cellStyle name="20% - Accent1 2 2 3 2 3 2" xfId="3768" xr:uid="{00000000-0005-0000-0000-0000FD0D0000}"/>
    <cellStyle name="20% - Accent1 2 2 3 2 3 2 2" xfId="3769" xr:uid="{00000000-0005-0000-0000-0000FE0D0000}"/>
    <cellStyle name="20% - Accent1 2 2 3 2 3 2 2 2" xfId="3770" xr:uid="{00000000-0005-0000-0000-0000FF0D0000}"/>
    <cellStyle name="20% - Accent1 2 2 3 2 3 2 2 2 2" xfId="3771" xr:uid="{00000000-0005-0000-0000-0000000E0000}"/>
    <cellStyle name="20% - Accent1 2 2 3 2 3 2 2 2 2 2" xfId="3772" xr:uid="{00000000-0005-0000-0000-0000010E0000}"/>
    <cellStyle name="20% - Accent1 2 2 3 2 3 2 2 2 3" xfId="3773" xr:uid="{00000000-0005-0000-0000-0000020E0000}"/>
    <cellStyle name="20% - Accent1 2 2 3 2 3 2 2 3" xfId="3774" xr:uid="{00000000-0005-0000-0000-0000030E0000}"/>
    <cellStyle name="20% - Accent1 2 2 3 2 3 2 2 3 2" xfId="3775" xr:uid="{00000000-0005-0000-0000-0000040E0000}"/>
    <cellStyle name="20% - Accent1 2 2 3 2 3 2 2 4" xfId="3776" xr:uid="{00000000-0005-0000-0000-0000050E0000}"/>
    <cellStyle name="20% - Accent1 2 2 3 2 3 2 3" xfId="3777" xr:uid="{00000000-0005-0000-0000-0000060E0000}"/>
    <cellStyle name="20% - Accent1 2 2 3 2 3 2 3 2" xfId="3778" xr:uid="{00000000-0005-0000-0000-0000070E0000}"/>
    <cellStyle name="20% - Accent1 2 2 3 2 3 2 3 2 2" xfId="3779" xr:uid="{00000000-0005-0000-0000-0000080E0000}"/>
    <cellStyle name="20% - Accent1 2 2 3 2 3 2 3 2 2 2" xfId="3780" xr:uid="{00000000-0005-0000-0000-0000090E0000}"/>
    <cellStyle name="20% - Accent1 2 2 3 2 3 2 3 2 3" xfId="3781" xr:uid="{00000000-0005-0000-0000-00000A0E0000}"/>
    <cellStyle name="20% - Accent1 2 2 3 2 3 2 3 3" xfId="3782" xr:uid="{00000000-0005-0000-0000-00000B0E0000}"/>
    <cellStyle name="20% - Accent1 2 2 3 2 3 2 3 3 2" xfId="3783" xr:uid="{00000000-0005-0000-0000-00000C0E0000}"/>
    <cellStyle name="20% - Accent1 2 2 3 2 3 2 3 4" xfId="3784" xr:uid="{00000000-0005-0000-0000-00000D0E0000}"/>
    <cellStyle name="20% - Accent1 2 2 3 2 3 2 4" xfId="3785" xr:uid="{00000000-0005-0000-0000-00000E0E0000}"/>
    <cellStyle name="20% - Accent1 2 2 3 2 3 2 4 2" xfId="3786" xr:uid="{00000000-0005-0000-0000-00000F0E0000}"/>
    <cellStyle name="20% - Accent1 2 2 3 2 3 2 4 2 2" xfId="3787" xr:uid="{00000000-0005-0000-0000-0000100E0000}"/>
    <cellStyle name="20% - Accent1 2 2 3 2 3 2 4 2 2 2" xfId="3788" xr:uid="{00000000-0005-0000-0000-0000110E0000}"/>
    <cellStyle name="20% - Accent1 2 2 3 2 3 2 4 2 3" xfId="3789" xr:uid="{00000000-0005-0000-0000-0000120E0000}"/>
    <cellStyle name="20% - Accent1 2 2 3 2 3 2 4 3" xfId="3790" xr:uid="{00000000-0005-0000-0000-0000130E0000}"/>
    <cellStyle name="20% - Accent1 2 2 3 2 3 2 4 3 2" xfId="3791" xr:uid="{00000000-0005-0000-0000-0000140E0000}"/>
    <cellStyle name="20% - Accent1 2 2 3 2 3 2 4 4" xfId="3792" xr:uid="{00000000-0005-0000-0000-0000150E0000}"/>
    <cellStyle name="20% - Accent1 2 2 3 2 3 2 5" xfId="3793" xr:uid="{00000000-0005-0000-0000-0000160E0000}"/>
    <cellStyle name="20% - Accent1 2 2 3 2 3 2 5 2" xfId="3794" xr:uid="{00000000-0005-0000-0000-0000170E0000}"/>
    <cellStyle name="20% - Accent1 2 2 3 2 3 2 5 2 2" xfId="3795" xr:uid="{00000000-0005-0000-0000-0000180E0000}"/>
    <cellStyle name="20% - Accent1 2 2 3 2 3 2 5 3" xfId="3796" xr:uid="{00000000-0005-0000-0000-0000190E0000}"/>
    <cellStyle name="20% - Accent1 2 2 3 2 3 2 6" xfId="3797" xr:uid="{00000000-0005-0000-0000-00001A0E0000}"/>
    <cellStyle name="20% - Accent1 2 2 3 2 3 2 6 2" xfId="3798" xr:uid="{00000000-0005-0000-0000-00001B0E0000}"/>
    <cellStyle name="20% - Accent1 2 2 3 2 3 2 6 2 2" xfId="3799" xr:uid="{00000000-0005-0000-0000-00001C0E0000}"/>
    <cellStyle name="20% - Accent1 2 2 3 2 3 2 6 3" xfId="3800" xr:uid="{00000000-0005-0000-0000-00001D0E0000}"/>
    <cellStyle name="20% - Accent1 2 2 3 2 3 2 7" xfId="3801" xr:uid="{00000000-0005-0000-0000-00001E0E0000}"/>
    <cellStyle name="20% - Accent1 2 2 3 2 3 2 7 2" xfId="3802" xr:uid="{00000000-0005-0000-0000-00001F0E0000}"/>
    <cellStyle name="20% - Accent1 2 2 3 2 3 2 8" xfId="3803" xr:uid="{00000000-0005-0000-0000-0000200E0000}"/>
    <cellStyle name="20% - Accent1 2 2 3 2 3 2 8 2" xfId="3804" xr:uid="{00000000-0005-0000-0000-0000210E0000}"/>
    <cellStyle name="20% - Accent1 2 2 3 2 3 2 9" xfId="3805" xr:uid="{00000000-0005-0000-0000-0000220E0000}"/>
    <cellStyle name="20% - Accent1 2 2 3 2 3 3" xfId="3806" xr:uid="{00000000-0005-0000-0000-0000230E0000}"/>
    <cellStyle name="20% - Accent1 2 2 3 2 3 3 2" xfId="3807" xr:uid="{00000000-0005-0000-0000-0000240E0000}"/>
    <cellStyle name="20% - Accent1 2 2 3 2 3 3 2 2" xfId="3808" xr:uid="{00000000-0005-0000-0000-0000250E0000}"/>
    <cellStyle name="20% - Accent1 2 2 3 2 3 3 2 2 2" xfId="3809" xr:uid="{00000000-0005-0000-0000-0000260E0000}"/>
    <cellStyle name="20% - Accent1 2 2 3 2 3 3 2 2 2 2" xfId="3810" xr:uid="{00000000-0005-0000-0000-0000270E0000}"/>
    <cellStyle name="20% - Accent1 2 2 3 2 3 3 2 2 3" xfId="3811" xr:uid="{00000000-0005-0000-0000-0000280E0000}"/>
    <cellStyle name="20% - Accent1 2 2 3 2 3 3 2 3" xfId="3812" xr:uid="{00000000-0005-0000-0000-0000290E0000}"/>
    <cellStyle name="20% - Accent1 2 2 3 2 3 3 2 3 2" xfId="3813" xr:uid="{00000000-0005-0000-0000-00002A0E0000}"/>
    <cellStyle name="20% - Accent1 2 2 3 2 3 3 2 4" xfId="3814" xr:uid="{00000000-0005-0000-0000-00002B0E0000}"/>
    <cellStyle name="20% - Accent1 2 2 3 2 3 3 3" xfId="3815" xr:uid="{00000000-0005-0000-0000-00002C0E0000}"/>
    <cellStyle name="20% - Accent1 2 2 3 2 3 3 3 2" xfId="3816" xr:uid="{00000000-0005-0000-0000-00002D0E0000}"/>
    <cellStyle name="20% - Accent1 2 2 3 2 3 3 3 2 2" xfId="3817" xr:uid="{00000000-0005-0000-0000-00002E0E0000}"/>
    <cellStyle name="20% - Accent1 2 2 3 2 3 3 3 2 2 2" xfId="3818" xr:uid="{00000000-0005-0000-0000-00002F0E0000}"/>
    <cellStyle name="20% - Accent1 2 2 3 2 3 3 3 2 3" xfId="3819" xr:uid="{00000000-0005-0000-0000-0000300E0000}"/>
    <cellStyle name="20% - Accent1 2 2 3 2 3 3 3 3" xfId="3820" xr:uid="{00000000-0005-0000-0000-0000310E0000}"/>
    <cellStyle name="20% - Accent1 2 2 3 2 3 3 3 3 2" xfId="3821" xr:uid="{00000000-0005-0000-0000-0000320E0000}"/>
    <cellStyle name="20% - Accent1 2 2 3 2 3 3 3 4" xfId="3822" xr:uid="{00000000-0005-0000-0000-0000330E0000}"/>
    <cellStyle name="20% - Accent1 2 2 3 2 3 3 4" xfId="3823" xr:uid="{00000000-0005-0000-0000-0000340E0000}"/>
    <cellStyle name="20% - Accent1 2 2 3 2 3 3 4 2" xfId="3824" xr:uid="{00000000-0005-0000-0000-0000350E0000}"/>
    <cellStyle name="20% - Accent1 2 2 3 2 3 3 4 2 2" xfId="3825" xr:uid="{00000000-0005-0000-0000-0000360E0000}"/>
    <cellStyle name="20% - Accent1 2 2 3 2 3 3 4 2 2 2" xfId="3826" xr:uid="{00000000-0005-0000-0000-0000370E0000}"/>
    <cellStyle name="20% - Accent1 2 2 3 2 3 3 4 2 3" xfId="3827" xr:uid="{00000000-0005-0000-0000-0000380E0000}"/>
    <cellStyle name="20% - Accent1 2 2 3 2 3 3 4 3" xfId="3828" xr:uid="{00000000-0005-0000-0000-0000390E0000}"/>
    <cellStyle name="20% - Accent1 2 2 3 2 3 3 4 3 2" xfId="3829" xr:uid="{00000000-0005-0000-0000-00003A0E0000}"/>
    <cellStyle name="20% - Accent1 2 2 3 2 3 3 4 4" xfId="3830" xr:uid="{00000000-0005-0000-0000-00003B0E0000}"/>
    <cellStyle name="20% - Accent1 2 2 3 2 3 3 5" xfId="3831" xr:uid="{00000000-0005-0000-0000-00003C0E0000}"/>
    <cellStyle name="20% - Accent1 2 2 3 2 3 3 5 2" xfId="3832" xr:uid="{00000000-0005-0000-0000-00003D0E0000}"/>
    <cellStyle name="20% - Accent1 2 2 3 2 3 3 5 2 2" xfId="3833" xr:uid="{00000000-0005-0000-0000-00003E0E0000}"/>
    <cellStyle name="20% - Accent1 2 2 3 2 3 3 5 3" xfId="3834" xr:uid="{00000000-0005-0000-0000-00003F0E0000}"/>
    <cellStyle name="20% - Accent1 2 2 3 2 3 3 6" xfId="3835" xr:uid="{00000000-0005-0000-0000-0000400E0000}"/>
    <cellStyle name="20% - Accent1 2 2 3 2 3 3 6 2" xfId="3836" xr:uid="{00000000-0005-0000-0000-0000410E0000}"/>
    <cellStyle name="20% - Accent1 2 2 3 2 3 3 6 2 2" xfId="3837" xr:uid="{00000000-0005-0000-0000-0000420E0000}"/>
    <cellStyle name="20% - Accent1 2 2 3 2 3 3 6 3" xfId="3838" xr:uid="{00000000-0005-0000-0000-0000430E0000}"/>
    <cellStyle name="20% - Accent1 2 2 3 2 3 3 7" xfId="3839" xr:uid="{00000000-0005-0000-0000-0000440E0000}"/>
    <cellStyle name="20% - Accent1 2 2 3 2 3 3 7 2" xfId="3840" xr:uid="{00000000-0005-0000-0000-0000450E0000}"/>
    <cellStyle name="20% - Accent1 2 2 3 2 3 3 8" xfId="3841" xr:uid="{00000000-0005-0000-0000-0000460E0000}"/>
    <cellStyle name="20% - Accent1 2 2 3 2 3 3 8 2" xfId="3842" xr:uid="{00000000-0005-0000-0000-0000470E0000}"/>
    <cellStyle name="20% - Accent1 2 2 3 2 3 3 9" xfId="3843" xr:uid="{00000000-0005-0000-0000-0000480E0000}"/>
    <cellStyle name="20% - Accent1 2 2 3 2 3 4" xfId="3844" xr:uid="{00000000-0005-0000-0000-0000490E0000}"/>
    <cellStyle name="20% - Accent1 2 2 3 2 3 4 2" xfId="3845" xr:uid="{00000000-0005-0000-0000-00004A0E0000}"/>
    <cellStyle name="20% - Accent1 2 2 3 2 3 4 2 2" xfId="3846" xr:uid="{00000000-0005-0000-0000-00004B0E0000}"/>
    <cellStyle name="20% - Accent1 2 2 3 2 3 4 2 2 2" xfId="3847" xr:uid="{00000000-0005-0000-0000-00004C0E0000}"/>
    <cellStyle name="20% - Accent1 2 2 3 2 3 4 2 3" xfId="3848" xr:uid="{00000000-0005-0000-0000-00004D0E0000}"/>
    <cellStyle name="20% - Accent1 2 2 3 2 3 4 3" xfId="3849" xr:uid="{00000000-0005-0000-0000-00004E0E0000}"/>
    <cellStyle name="20% - Accent1 2 2 3 2 3 4 3 2" xfId="3850" xr:uid="{00000000-0005-0000-0000-00004F0E0000}"/>
    <cellStyle name="20% - Accent1 2 2 3 2 3 4 4" xfId="3851" xr:uid="{00000000-0005-0000-0000-0000500E0000}"/>
    <cellStyle name="20% - Accent1 2 2 3 2 3 5" xfId="3852" xr:uid="{00000000-0005-0000-0000-0000510E0000}"/>
    <cellStyle name="20% - Accent1 2 2 3 2 3 5 2" xfId="3853" xr:uid="{00000000-0005-0000-0000-0000520E0000}"/>
    <cellStyle name="20% - Accent1 2 2 3 2 3 5 2 2" xfId="3854" xr:uid="{00000000-0005-0000-0000-0000530E0000}"/>
    <cellStyle name="20% - Accent1 2 2 3 2 3 5 2 2 2" xfId="3855" xr:uid="{00000000-0005-0000-0000-0000540E0000}"/>
    <cellStyle name="20% - Accent1 2 2 3 2 3 5 2 3" xfId="3856" xr:uid="{00000000-0005-0000-0000-0000550E0000}"/>
    <cellStyle name="20% - Accent1 2 2 3 2 3 5 3" xfId="3857" xr:uid="{00000000-0005-0000-0000-0000560E0000}"/>
    <cellStyle name="20% - Accent1 2 2 3 2 3 5 3 2" xfId="3858" xr:uid="{00000000-0005-0000-0000-0000570E0000}"/>
    <cellStyle name="20% - Accent1 2 2 3 2 3 5 4" xfId="3859" xr:uid="{00000000-0005-0000-0000-0000580E0000}"/>
    <cellStyle name="20% - Accent1 2 2 3 2 3 6" xfId="3860" xr:uid="{00000000-0005-0000-0000-0000590E0000}"/>
    <cellStyle name="20% - Accent1 2 2 3 2 3 6 2" xfId="3861" xr:uid="{00000000-0005-0000-0000-00005A0E0000}"/>
    <cellStyle name="20% - Accent1 2 2 3 2 3 6 2 2" xfId="3862" xr:uid="{00000000-0005-0000-0000-00005B0E0000}"/>
    <cellStyle name="20% - Accent1 2 2 3 2 3 6 2 2 2" xfId="3863" xr:uid="{00000000-0005-0000-0000-00005C0E0000}"/>
    <cellStyle name="20% - Accent1 2 2 3 2 3 6 2 3" xfId="3864" xr:uid="{00000000-0005-0000-0000-00005D0E0000}"/>
    <cellStyle name="20% - Accent1 2 2 3 2 3 6 3" xfId="3865" xr:uid="{00000000-0005-0000-0000-00005E0E0000}"/>
    <cellStyle name="20% - Accent1 2 2 3 2 3 6 3 2" xfId="3866" xr:uid="{00000000-0005-0000-0000-00005F0E0000}"/>
    <cellStyle name="20% - Accent1 2 2 3 2 3 6 4" xfId="3867" xr:uid="{00000000-0005-0000-0000-0000600E0000}"/>
    <cellStyle name="20% - Accent1 2 2 3 2 3 7" xfId="3868" xr:uid="{00000000-0005-0000-0000-0000610E0000}"/>
    <cellStyle name="20% - Accent1 2 2 3 2 3 7 2" xfId="3869" xr:uid="{00000000-0005-0000-0000-0000620E0000}"/>
    <cellStyle name="20% - Accent1 2 2 3 2 3 7 2 2" xfId="3870" xr:uid="{00000000-0005-0000-0000-0000630E0000}"/>
    <cellStyle name="20% - Accent1 2 2 3 2 3 7 3" xfId="3871" xr:uid="{00000000-0005-0000-0000-0000640E0000}"/>
    <cellStyle name="20% - Accent1 2 2 3 2 3 8" xfId="3872" xr:uid="{00000000-0005-0000-0000-0000650E0000}"/>
    <cellStyle name="20% - Accent1 2 2 3 2 3 8 2" xfId="3873" xr:uid="{00000000-0005-0000-0000-0000660E0000}"/>
    <cellStyle name="20% - Accent1 2 2 3 2 3 8 2 2" xfId="3874" xr:uid="{00000000-0005-0000-0000-0000670E0000}"/>
    <cellStyle name="20% - Accent1 2 2 3 2 3 8 3" xfId="3875" xr:uid="{00000000-0005-0000-0000-0000680E0000}"/>
    <cellStyle name="20% - Accent1 2 2 3 2 3 9" xfId="3876" xr:uid="{00000000-0005-0000-0000-0000690E0000}"/>
    <cellStyle name="20% - Accent1 2 2 3 2 3 9 2" xfId="3877" xr:uid="{00000000-0005-0000-0000-00006A0E0000}"/>
    <cellStyle name="20% - Accent1 2 2 3 2 4" xfId="3878" xr:uid="{00000000-0005-0000-0000-00006B0E0000}"/>
    <cellStyle name="20% - Accent1 2 2 3 2 4 10" xfId="3879" xr:uid="{00000000-0005-0000-0000-00006C0E0000}"/>
    <cellStyle name="20% - Accent1 2 2 3 2 4 10 2" xfId="3880" xr:uid="{00000000-0005-0000-0000-00006D0E0000}"/>
    <cellStyle name="20% - Accent1 2 2 3 2 4 11" xfId="3881" xr:uid="{00000000-0005-0000-0000-00006E0E0000}"/>
    <cellStyle name="20% - Accent1 2 2 3 2 4 2" xfId="3882" xr:uid="{00000000-0005-0000-0000-00006F0E0000}"/>
    <cellStyle name="20% - Accent1 2 2 3 2 4 2 2" xfId="3883" xr:uid="{00000000-0005-0000-0000-0000700E0000}"/>
    <cellStyle name="20% - Accent1 2 2 3 2 4 2 2 2" xfId="3884" xr:uid="{00000000-0005-0000-0000-0000710E0000}"/>
    <cellStyle name="20% - Accent1 2 2 3 2 4 2 2 2 2" xfId="3885" xr:uid="{00000000-0005-0000-0000-0000720E0000}"/>
    <cellStyle name="20% - Accent1 2 2 3 2 4 2 2 2 2 2" xfId="3886" xr:uid="{00000000-0005-0000-0000-0000730E0000}"/>
    <cellStyle name="20% - Accent1 2 2 3 2 4 2 2 2 3" xfId="3887" xr:uid="{00000000-0005-0000-0000-0000740E0000}"/>
    <cellStyle name="20% - Accent1 2 2 3 2 4 2 2 3" xfId="3888" xr:uid="{00000000-0005-0000-0000-0000750E0000}"/>
    <cellStyle name="20% - Accent1 2 2 3 2 4 2 2 3 2" xfId="3889" xr:uid="{00000000-0005-0000-0000-0000760E0000}"/>
    <cellStyle name="20% - Accent1 2 2 3 2 4 2 2 4" xfId="3890" xr:uid="{00000000-0005-0000-0000-0000770E0000}"/>
    <cellStyle name="20% - Accent1 2 2 3 2 4 2 3" xfId="3891" xr:uid="{00000000-0005-0000-0000-0000780E0000}"/>
    <cellStyle name="20% - Accent1 2 2 3 2 4 2 3 2" xfId="3892" xr:uid="{00000000-0005-0000-0000-0000790E0000}"/>
    <cellStyle name="20% - Accent1 2 2 3 2 4 2 3 2 2" xfId="3893" xr:uid="{00000000-0005-0000-0000-00007A0E0000}"/>
    <cellStyle name="20% - Accent1 2 2 3 2 4 2 3 2 2 2" xfId="3894" xr:uid="{00000000-0005-0000-0000-00007B0E0000}"/>
    <cellStyle name="20% - Accent1 2 2 3 2 4 2 3 2 3" xfId="3895" xr:uid="{00000000-0005-0000-0000-00007C0E0000}"/>
    <cellStyle name="20% - Accent1 2 2 3 2 4 2 3 3" xfId="3896" xr:uid="{00000000-0005-0000-0000-00007D0E0000}"/>
    <cellStyle name="20% - Accent1 2 2 3 2 4 2 3 3 2" xfId="3897" xr:uid="{00000000-0005-0000-0000-00007E0E0000}"/>
    <cellStyle name="20% - Accent1 2 2 3 2 4 2 3 4" xfId="3898" xr:uid="{00000000-0005-0000-0000-00007F0E0000}"/>
    <cellStyle name="20% - Accent1 2 2 3 2 4 2 4" xfId="3899" xr:uid="{00000000-0005-0000-0000-0000800E0000}"/>
    <cellStyle name="20% - Accent1 2 2 3 2 4 2 4 2" xfId="3900" xr:uid="{00000000-0005-0000-0000-0000810E0000}"/>
    <cellStyle name="20% - Accent1 2 2 3 2 4 2 4 2 2" xfId="3901" xr:uid="{00000000-0005-0000-0000-0000820E0000}"/>
    <cellStyle name="20% - Accent1 2 2 3 2 4 2 4 2 2 2" xfId="3902" xr:uid="{00000000-0005-0000-0000-0000830E0000}"/>
    <cellStyle name="20% - Accent1 2 2 3 2 4 2 4 2 3" xfId="3903" xr:uid="{00000000-0005-0000-0000-0000840E0000}"/>
    <cellStyle name="20% - Accent1 2 2 3 2 4 2 4 3" xfId="3904" xr:uid="{00000000-0005-0000-0000-0000850E0000}"/>
    <cellStyle name="20% - Accent1 2 2 3 2 4 2 4 3 2" xfId="3905" xr:uid="{00000000-0005-0000-0000-0000860E0000}"/>
    <cellStyle name="20% - Accent1 2 2 3 2 4 2 4 4" xfId="3906" xr:uid="{00000000-0005-0000-0000-0000870E0000}"/>
    <cellStyle name="20% - Accent1 2 2 3 2 4 2 5" xfId="3907" xr:uid="{00000000-0005-0000-0000-0000880E0000}"/>
    <cellStyle name="20% - Accent1 2 2 3 2 4 2 5 2" xfId="3908" xr:uid="{00000000-0005-0000-0000-0000890E0000}"/>
    <cellStyle name="20% - Accent1 2 2 3 2 4 2 5 2 2" xfId="3909" xr:uid="{00000000-0005-0000-0000-00008A0E0000}"/>
    <cellStyle name="20% - Accent1 2 2 3 2 4 2 5 3" xfId="3910" xr:uid="{00000000-0005-0000-0000-00008B0E0000}"/>
    <cellStyle name="20% - Accent1 2 2 3 2 4 2 6" xfId="3911" xr:uid="{00000000-0005-0000-0000-00008C0E0000}"/>
    <cellStyle name="20% - Accent1 2 2 3 2 4 2 6 2" xfId="3912" xr:uid="{00000000-0005-0000-0000-00008D0E0000}"/>
    <cellStyle name="20% - Accent1 2 2 3 2 4 2 6 2 2" xfId="3913" xr:uid="{00000000-0005-0000-0000-00008E0E0000}"/>
    <cellStyle name="20% - Accent1 2 2 3 2 4 2 6 3" xfId="3914" xr:uid="{00000000-0005-0000-0000-00008F0E0000}"/>
    <cellStyle name="20% - Accent1 2 2 3 2 4 2 7" xfId="3915" xr:uid="{00000000-0005-0000-0000-0000900E0000}"/>
    <cellStyle name="20% - Accent1 2 2 3 2 4 2 7 2" xfId="3916" xr:uid="{00000000-0005-0000-0000-0000910E0000}"/>
    <cellStyle name="20% - Accent1 2 2 3 2 4 2 8" xfId="3917" xr:uid="{00000000-0005-0000-0000-0000920E0000}"/>
    <cellStyle name="20% - Accent1 2 2 3 2 4 2 8 2" xfId="3918" xr:uid="{00000000-0005-0000-0000-0000930E0000}"/>
    <cellStyle name="20% - Accent1 2 2 3 2 4 2 9" xfId="3919" xr:uid="{00000000-0005-0000-0000-0000940E0000}"/>
    <cellStyle name="20% - Accent1 2 2 3 2 4 3" xfId="3920" xr:uid="{00000000-0005-0000-0000-0000950E0000}"/>
    <cellStyle name="20% - Accent1 2 2 3 2 4 3 2" xfId="3921" xr:uid="{00000000-0005-0000-0000-0000960E0000}"/>
    <cellStyle name="20% - Accent1 2 2 3 2 4 3 2 2" xfId="3922" xr:uid="{00000000-0005-0000-0000-0000970E0000}"/>
    <cellStyle name="20% - Accent1 2 2 3 2 4 3 2 2 2" xfId="3923" xr:uid="{00000000-0005-0000-0000-0000980E0000}"/>
    <cellStyle name="20% - Accent1 2 2 3 2 4 3 2 2 2 2" xfId="3924" xr:uid="{00000000-0005-0000-0000-0000990E0000}"/>
    <cellStyle name="20% - Accent1 2 2 3 2 4 3 2 2 3" xfId="3925" xr:uid="{00000000-0005-0000-0000-00009A0E0000}"/>
    <cellStyle name="20% - Accent1 2 2 3 2 4 3 2 3" xfId="3926" xr:uid="{00000000-0005-0000-0000-00009B0E0000}"/>
    <cellStyle name="20% - Accent1 2 2 3 2 4 3 2 3 2" xfId="3927" xr:uid="{00000000-0005-0000-0000-00009C0E0000}"/>
    <cellStyle name="20% - Accent1 2 2 3 2 4 3 2 4" xfId="3928" xr:uid="{00000000-0005-0000-0000-00009D0E0000}"/>
    <cellStyle name="20% - Accent1 2 2 3 2 4 3 3" xfId="3929" xr:uid="{00000000-0005-0000-0000-00009E0E0000}"/>
    <cellStyle name="20% - Accent1 2 2 3 2 4 3 3 2" xfId="3930" xr:uid="{00000000-0005-0000-0000-00009F0E0000}"/>
    <cellStyle name="20% - Accent1 2 2 3 2 4 3 3 2 2" xfId="3931" xr:uid="{00000000-0005-0000-0000-0000A00E0000}"/>
    <cellStyle name="20% - Accent1 2 2 3 2 4 3 3 2 2 2" xfId="3932" xr:uid="{00000000-0005-0000-0000-0000A10E0000}"/>
    <cellStyle name="20% - Accent1 2 2 3 2 4 3 3 2 3" xfId="3933" xr:uid="{00000000-0005-0000-0000-0000A20E0000}"/>
    <cellStyle name="20% - Accent1 2 2 3 2 4 3 3 3" xfId="3934" xr:uid="{00000000-0005-0000-0000-0000A30E0000}"/>
    <cellStyle name="20% - Accent1 2 2 3 2 4 3 3 3 2" xfId="3935" xr:uid="{00000000-0005-0000-0000-0000A40E0000}"/>
    <cellStyle name="20% - Accent1 2 2 3 2 4 3 3 4" xfId="3936" xr:uid="{00000000-0005-0000-0000-0000A50E0000}"/>
    <cellStyle name="20% - Accent1 2 2 3 2 4 3 4" xfId="3937" xr:uid="{00000000-0005-0000-0000-0000A60E0000}"/>
    <cellStyle name="20% - Accent1 2 2 3 2 4 3 4 2" xfId="3938" xr:uid="{00000000-0005-0000-0000-0000A70E0000}"/>
    <cellStyle name="20% - Accent1 2 2 3 2 4 3 4 2 2" xfId="3939" xr:uid="{00000000-0005-0000-0000-0000A80E0000}"/>
    <cellStyle name="20% - Accent1 2 2 3 2 4 3 4 2 2 2" xfId="3940" xr:uid="{00000000-0005-0000-0000-0000A90E0000}"/>
    <cellStyle name="20% - Accent1 2 2 3 2 4 3 4 2 3" xfId="3941" xr:uid="{00000000-0005-0000-0000-0000AA0E0000}"/>
    <cellStyle name="20% - Accent1 2 2 3 2 4 3 4 3" xfId="3942" xr:uid="{00000000-0005-0000-0000-0000AB0E0000}"/>
    <cellStyle name="20% - Accent1 2 2 3 2 4 3 4 3 2" xfId="3943" xr:uid="{00000000-0005-0000-0000-0000AC0E0000}"/>
    <cellStyle name="20% - Accent1 2 2 3 2 4 3 4 4" xfId="3944" xr:uid="{00000000-0005-0000-0000-0000AD0E0000}"/>
    <cellStyle name="20% - Accent1 2 2 3 2 4 3 5" xfId="3945" xr:uid="{00000000-0005-0000-0000-0000AE0E0000}"/>
    <cellStyle name="20% - Accent1 2 2 3 2 4 3 5 2" xfId="3946" xr:uid="{00000000-0005-0000-0000-0000AF0E0000}"/>
    <cellStyle name="20% - Accent1 2 2 3 2 4 3 5 2 2" xfId="3947" xr:uid="{00000000-0005-0000-0000-0000B00E0000}"/>
    <cellStyle name="20% - Accent1 2 2 3 2 4 3 5 3" xfId="3948" xr:uid="{00000000-0005-0000-0000-0000B10E0000}"/>
    <cellStyle name="20% - Accent1 2 2 3 2 4 3 6" xfId="3949" xr:uid="{00000000-0005-0000-0000-0000B20E0000}"/>
    <cellStyle name="20% - Accent1 2 2 3 2 4 3 6 2" xfId="3950" xr:uid="{00000000-0005-0000-0000-0000B30E0000}"/>
    <cellStyle name="20% - Accent1 2 2 3 2 4 3 6 2 2" xfId="3951" xr:uid="{00000000-0005-0000-0000-0000B40E0000}"/>
    <cellStyle name="20% - Accent1 2 2 3 2 4 3 6 3" xfId="3952" xr:uid="{00000000-0005-0000-0000-0000B50E0000}"/>
    <cellStyle name="20% - Accent1 2 2 3 2 4 3 7" xfId="3953" xr:uid="{00000000-0005-0000-0000-0000B60E0000}"/>
    <cellStyle name="20% - Accent1 2 2 3 2 4 3 7 2" xfId="3954" xr:uid="{00000000-0005-0000-0000-0000B70E0000}"/>
    <cellStyle name="20% - Accent1 2 2 3 2 4 3 8" xfId="3955" xr:uid="{00000000-0005-0000-0000-0000B80E0000}"/>
    <cellStyle name="20% - Accent1 2 2 3 2 4 3 8 2" xfId="3956" xr:uid="{00000000-0005-0000-0000-0000B90E0000}"/>
    <cellStyle name="20% - Accent1 2 2 3 2 4 3 9" xfId="3957" xr:uid="{00000000-0005-0000-0000-0000BA0E0000}"/>
    <cellStyle name="20% - Accent1 2 2 3 2 4 4" xfId="3958" xr:uid="{00000000-0005-0000-0000-0000BB0E0000}"/>
    <cellStyle name="20% - Accent1 2 2 3 2 4 4 2" xfId="3959" xr:uid="{00000000-0005-0000-0000-0000BC0E0000}"/>
    <cellStyle name="20% - Accent1 2 2 3 2 4 4 2 2" xfId="3960" xr:uid="{00000000-0005-0000-0000-0000BD0E0000}"/>
    <cellStyle name="20% - Accent1 2 2 3 2 4 4 2 2 2" xfId="3961" xr:uid="{00000000-0005-0000-0000-0000BE0E0000}"/>
    <cellStyle name="20% - Accent1 2 2 3 2 4 4 2 3" xfId="3962" xr:uid="{00000000-0005-0000-0000-0000BF0E0000}"/>
    <cellStyle name="20% - Accent1 2 2 3 2 4 4 3" xfId="3963" xr:uid="{00000000-0005-0000-0000-0000C00E0000}"/>
    <cellStyle name="20% - Accent1 2 2 3 2 4 4 3 2" xfId="3964" xr:uid="{00000000-0005-0000-0000-0000C10E0000}"/>
    <cellStyle name="20% - Accent1 2 2 3 2 4 4 4" xfId="3965" xr:uid="{00000000-0005-0000-0000-0000C20E0000}"/>
    <cellStyle name="20% - Accent1 2 2 3 2 4 5" xfId="3966" xr:uid="{00000000-0005-0000-0000-0000C30E0000}"/>
    <cellStyle name="20% - Accent1 2 2 3 2 4 5 2" xfId="3967" xr:uid="{00000000-0005-0000-0000-0000C40E0000}"/>
    <cellStyle name="20% - Accent1 2 2 3 2 4 5 2 2" xfId="3968" xr:uid="{00000000-0005-0000-0000-0000C50E0000}"/>
    <cellStyle name="20% - Accent1 2 2 3 2 4 5 2 2 2" xfId="3969" xr:uid="{00000000-0005-0000-0000-0000C60E0000}"/>
    <cellStyle name="20% - Accent1 2 2 3 2 4 5 2 3" xfId="3970" xr:uid="{00000000-0005-0000-0000-0000C70E0000}"/>
    <cellStyle name="20% - Accent1 2 2 3 2 4 5 3" xfId="3971" xr:uid="{00000000-0005-0000-0000-0000C80E0000}"/>
    <cellStyle name="20% - Accent1 2 2 3 2 4 5 3 2" xfId="3972" xr:uid="{00000000-0005-0000-0000-0000C90E0000}"/>
    <cellStyle name="20% - Accent1 2 2 3 2 4 5 4" xfId="3973" xr:uid="{00000000-0005-0000-0000-0000CA0E0000}"/>
    <cellStyle name="20% - Accent1 2 2 3 2 4 6" xfId="3974" xr:uid="{00000000-0005-0000-0000-0000CB0E0000}"/>
    <cellStyle name="20% - Accent1 2 2 3 2 4 6 2" xfId="3975" xr:uid="{00000000-0005-0000-0000-0000CC0E0000}"/>
    <cellStyle name="20% - Accent1 2 2 3 2 4 6 2 2" xfId="3976" xr:uid="{00000000-0005-0000-0000-0000CD0E0000}"/>
    <cellStyle name="20% - Accent1 2 2 3 2 4 6 2 2 2" xfId="3977" xr:uid="{00000000-0005-0000-0000-0000CE0E0000}"/>
    <cellStyle name="20% - Accent1 2 2 3 2 4 6 2 3" xfId="3978" xr:uid="{00000000-0005-0000-0000-0000CF0E0000}"/>
    <cellStyle name="20% - Accent1 2 2 3 2 4 6 3" xfId="3979" xr:uid="{00000000-0005-0000-0000-0000D00E0000}"/>
    <cellStyle name="20% - Accent1 2 2 3 2 4 6 3 2" xfId="3980" xr:uid="{00000000-0005-0000-0000-0000D10E0000}"/>
    <cellStyle name="20% - Accent1 2 2 3 2 4 6 4" xfId="3981" xr:uid="{00000000-0005-0000-0000-0000D20E0000}"/>
    <cellStyle name="20% - Accent1 2 2 3 2 4 7" xfId="3982" xr:uid="{00000000-0005-0000-0000-0000D30E0000}"/>
    <cellStyle name="20% - Accent1 2 2 3 2 4 7 2" xfId="3983" xr:uid="{00000000-0005-0000-0000-0000D40E0000}"/>
    <cellStyle name="20% - Accent1 2 2 3 2 4 7 2 2" xfId="3984" xr:uid="{00000000-0005-0000-0000-0000D50E0000}"/>
    <cellStyle name="20% - Accent1 2 2 3 2 4 7 3" xfId="3985" xr:uid="{00000000-0005-0000-0000-0000D60E0000}"/>
    <cellStyle name="20% - Accent1 2 2 3 2 4 8" xfId="3986" xr:uid="{00000000-0005-0000-0000-0000D70E0000}"/>
    <cellStyle name="20% - Accent1 2 2 3 2 4 8 2" xfId="3987" xr:uid="{00000000-0005-0000-0000-0000D80E0000}"/>
    <cellStyle name="20% - Accent1 2 2 3 2 4 8 2 2" xfId="3988" xr:uid="{00000000-0005-0000-0000-0000D90E0000}"/>
    <cellStyle name="20% - Accent1 2 2 3 2 4 8 3" xfId="3989" xr:uid="{00000000-0005-0000-0000-0000DA0E0000}"/>
    <cellStyle name="20% - Accent1 2 2 3 2 4 9" xfId="3990" xr:uid="{00000000-0005-0000-0000-0000DB0E0000}"/>
    <cellStyle name="20% - Accent1 2 2 3 2 4 9 2" xfId="3991" xr:uid="{00000000-0005-0000-0000-0000DC0E0000}"/>
    <cellStyle name="20% - Accent1 2 2 3 2 5" xfId="3992" xr:uid="{00000000-0005-0000-0000-0000DD0E0000}"/>
    <cellStyle name="20% - Accent1 2 2 3 2 5 10" xfId="3993" xr:uid="{00000000-0005-0000-0000-0000DE0E0000}"/>
    <cellStyle name="20% - Accent1 2 2 3 2 5 10 2" xfId="3994" xr:uid="{00000000-0005-0000-0000-0000DF0E0000}"/>
    <cellStyle name="20% - Accent1 2 2 3 2 5 11" xfId="3995" xr:uid="{00000000-0005-0000-0000-0000E00E0000}"/>
    <cellStyle name="20% - Accent1 2 2 3 2 5 2" xfId="3996" xr:uid="{00000000-0005-0000-0000-0000E10E0000}"/>
    <cellStyle name="20% - Accent1 2 2 3 2 5 2 2" xfId="3997" xr:uid="{00000000-0005-0000-0000-0000E20E0000}"/>
    <cellStyle name="20% - Accent1 2 2 3 2 5 2 2 2" xfId="3998" xr:uid="{00000000-0005-0000-0000-0000E30E0000}"/>
    <cellStyle name="20% - Accent1 2 2 3 2 5 2 2 2 2" xfId="3999" xr:uid="{00000000-0005-0000-0000-0000E40E0000}"/>
    <cellStyle name="20% - Accent1 2 2 3 2 5 2 2 2 2 2" xfId="4000" xr:uid="{00000000-0005-0000-0000-0000E50E0000}"/>
    <cellStyle name="20% - Accent1 2 2 3 2 5 2 2 2 3" xfId="4001" xr:uid="{00000000-0005-0000-0000-0000E60E0000}"/>
    <cellStyle name="20% - Accent1 2 2 3 2 5 2 2 3" xfId="4002" xr:uid="{00000000-0005-0000-0000-0000E70E0000}"/>
    <cellStyle name="20% - Accent1 2 2 3 2 5 2 2 3 2" xfId="4003" xr:uid="{00000000-0005-0000-0000-0000E80E0000}"/>
    <cellStyle name="20% - Accent1 2 2 3 2 5 2 2 4" xfId="4004" xr:uid="{00000000-0005-0000-0000-0000E90E0000}"/>
    <cellStyle name="20% - Accent1 2 2 3 2 5 2 3" xfId="4005" xr:uid="{00000000-0005-0000-0000-0000EA0E0000}"/>
    <cellStyle name="20% - Accent1 2 2 3 2 5 2 3 2" xfId="4006" xr:uid="{00000000-0005-0000-0000-0000EB0E0000}"/>
    <cellStyle name="20% - Accent1 2 2 3 2 5 2 3 2 2" xfId="4007" xr:uid="{00000000-0005-0000-0000-0000EC0E0000}"/>
    <cellStyle name="20% - Accent1 2 2 3 2 5 2 3 2 2 2" xfId="4008" xr:uid="{00000000-0005-0000-0000-0000ED0E0000}"/>
    <cellStyle name="20% - Accent1 2 2 3 2 5 2 3 2 3" xfId="4009" xr:uid="{00000000-0005-0000-0000-0000EE0E0000}"/>
    <cellStyle name="20% - Accent1 2 2 3 2 5 2 3 3" xfId="4010" xr:uid="{00000000-0005-0000-0000-0000EF0E0000}"/>
    <cellStyle name="20% - Accent1 2 2 3 2 5 2 3 3 2" xfId="4011" xr:uid="{00000000-0005-0000-0000-0000F00E0000}"/>
    <cellStyle name="20% - Accent1 2 2 3 2 5 2 3 4" xfId="4012" xr:uid="{00000000-0005-0000-0000-0000F10E0000}"/>
    <cellStyle name="20% - Accent1 2 2 3 2 5 2 4" xfId="4013" xr:uid="{00000000-0005-0000-0000-0000F20E0000}"/>
    <cellStyle name="20% - Accent1 2 2 3 2 5 2 4 2" xfId="4014" xr:uid="{00000000-0005-0000-0000-0000F30E0000}"/>
    <cellStyle name="20% - Accent1 2 2 3 2 5 2 4 2 2" xfId="4015" xr:uid="{00000000-0005-0000-0000-0000F40E0000}"/>
    <cellStyle name="20% - Accent1 2 2 3 2 5 2 4 2 2 2" xfId="4016" xr:uid="{00000000-0005-0000-0000-0000F50E0000}"/>
    <cellStyle name="20% - Accent1 2 2 3 2 5 2 4 2 3" xfId="4017" xr:uid="{00000000-0005-0000-0000-0000F60E0000}"/>
    <cellStyle name="20% - Accent1 2 2 3 2 5 2 4 3" xfId="4018" xr:uid="{00000000-0005-0000-0000-0000F70E0000}"/>
    <cellStyle name="20% - Accent1 2 2 3 2 5 2 4 3 2" xfId="4019" xr:uid="{00000000-0005-0000-0000-0000F80E0000}"/>
    <cellStyle name="20% - Accent1 2 2 3 2 5 2 4 4" xfId="4020" xr:uid="{00000000-0005-0000-0000-0000F90E0000}"/>
    <cellStyle name="20% - Accent1 2 2 3 2 5 2 5" xfId="4021" xr:uid="{00000000-0005-0000-0000-0000FA0E0000}"/>
    <cellStyle name="20% - Accent1 2 2 3 2 5 2 5 2" xfId="4022" xr:uid="{00000000-0005-0000-0000-0000FB0E0000}"/>
    <cellStyle name="20% - Accent1 2 2 3 2 5 2 5 2 2" xfId="4023" xr:uid="{00000000-0005-0000-0000-0000FC0E0000}"/>
    <cellStyle name="20% - Accent1 2 2 3 2 5 2 5 3" xfId="4024" xr:uid="{00000000-0005-0000-0000-0000FD0E0000}"/>
    <cellStyle name="20% - Accent1 2 2 3 2 5 2 6" xfId="4025" xr:uid="{00000000-0005-0000-0000-0000FE0E0000}"/>
    <cellStyle name="20% - Accent1 2 2 3 2 5 2 6 2" xfId="4026" xr:uid="{00000000-0005-0000-0000-0000FF0E0000}"/>
    <cellStyle name="20% - Accent1 2 2 3 2 5 2 6 2 2" xfId="4027" xr:uid="{00000000-0005-0000-0000-0000000F0000}"/>
    <cellStyle name="20% - Accent1 2 2 3 2 5 2 6 3" xfId="4028" xr:uid="{00000000-0005-0000-0000-0000010F0000}"/>
    <cellStyle name="20% - Accent1 2 2 3 2 5 2 7" xfId="4029" xr:uid="{00000000-0005-0000-0000-0000020F0000}"/>
    <cellStyle name="20% - Accent1 2 2 3 2 5 2 7 2" xfId="4030" xr:uid="{00000000-0005-0000-0000-0000030F0000}"/>
    <cellStyle name="20% - Accent1 2 2 3 2 5 2 8" xfId="4031" xr:uid="{00000000-0005-0000-0000-0000040F0000}"/>
    <cellStyle name="20% - Accent1 2 2 3 2 5 2 8 2" xfId="4032" xr:uid="{00000000-0005-0000-0000-0000050F0000}"/>
    <cellStyle name="20% - Accent1 2 2 3 2 5 2 9" xfId="4033" xr:uid="{00000000-0005-0000-0000-0000060F0000}"/>
    <cellStyle name="20% - Accent1 2 2 3 2 5 3" xfId="4034" xr:uid="{00000000-0005-0000-0000-0000070F0000}"/>
    <cellStyle name="20% - Accent1 2 2 3 2 5 3 2" xfId="4035" xr:uid="{00000000-0005-0000-0000-0000080F0000}"/>
    <cellStyle name="20% - Accent1 2 2 3 2 5 3 2 2" xfId="4036" xr:uid="{00000000-0005-0000-0000-0000090F0000}"/>
    <cellStyle name="20% - Accent1 2 2 3 2 5 3 2 2 2" xfId="4037" xr:uid="{00000000-0005-0000-0000-00000A0F0000}"/>
    <cellStyle name="20% - Accent1 2 2 3 2 5 3 2 2 2 2" xfId="4038" xr:uid="{00000000-0005-0000-0000-00000B0F0000}"/>
    <cellStyle name="20% - Accent1 2 2 3 2 5 3 2 2 3" xfId="4039" xr:uid="{00000000-0005-0000-0000-00000C0F0000}"/>
    <cellStyle name="20% - Accent1 2 2 3 2 5 3 2 3" xfId="4040" xr:uid="{00000000-0005-0000-0000-00000D0F0000}"/>
    <cellStyle name="20% - Accent1 2 2 3 2 5 3 2 3 2" xfId="4041" xr:uid="{00000000-0005-0000-0000-00000E0F0000}"/>
    <cellStyle name="20% - Accent1 2 2 3 2 5 3 2 4" xfId="4042" xr:uid="{00000000-0005-0000-0000-00000F0F0000}"/>
    <cellStyle name="20% - Accent1 2 2 3 2 5 3 3" xfId="4043" xr:uid="{00000000-0005-0000-0000-0000100F0000}"/>
    <cellStyle name="20% - Accent1 2 2 3 2 5 3 3 2" xfId="4044" xr:uid="{00000000-0005-0000-0000-0000110F0000}"/>
    <cellStyle name="20% - Accent1 2 2 3 2 5 3 3 2 2" xfId="4045" xr:uid="{00000000-0005-0000-0000-0000120F0000}"/>
    <cellStyle name="20% - Accent1 2 2 3 2 5 3 3 2 2 2" xfId="4046" xr:uid="{00000000-0005-0000-0000-0000130F0000}"/>
    <cellStyle name="20% - Accent1 2 2 3 2 5 3 3 2 3" xfId="4047" xr:uid="{00000000-0005-0000-0000-0000140F0000}"/>
    <cellStyle name="20% - Accent1 2 2 3 2 5 3 3 3" xfId="4048" xr:uid="{00000000-0005-0000-0000-0000150F0000}"/>
    <cellStyle name="20% - Accent1 2 2 3 2 5 3 3 3 2" xfId="4049" xr:uid="{00000000-0005-0000-0000-0000160F0000}"/>
    <cellStyle name="20% - Accent1 2 2 3 2 5 3 3 4" xfId="4050" xr:uid="{00000000-0005-0000-0000-0000170F0000}"/>
    <cellStyle name="20% - Accent1 2 2 3 2 5 3 4" xfId="4051" xr:uid="{00000000-0005-0000-0000-0000180F0000}"/>
    <cellStyle name="20% - Accent1 2 2 3 2 5 3 4 2" xfId="4052" xr:uid="{00000000-0005-0000-0000-0000190F0000}"/>
    <cellStyle name="20% - Accent1 2 2 3 2 5 3 4 2 2" xfId="4053" xr:uid="{00000000-0005-0000-0000-00001A0F0000}"/>
    <cellStyle name="20% - Accent1 2 2 3 2 5 3 4 2 2 2" xfId="4054" xr:uid="{00000000-0005-0000-0000-00001B0F0000}"/>
    <cellStyle name="20% - Accent1 2 2 3 2 5 3 4 2 3" xfId="4055" xr:uid="{00000000-0005-0000-0000-00001C0F0000}"/>
    <cellStyle name="20% - Accent1 2 2 3 2 5 3 4 3" xfId="4056" xr:uid="{00000000-0005-0000-0000-00001D0F0000}"/>
    <cellStyle name="20% - Accent1 2 2 3 2 5 3 4 3 2" xfId="4057" xr:uid="{00000000-0005-0000-0000-00001E0F0000}"/>
    <cellStyle name="20% - Accent1 2 2 3 2 5 3 4 4" xfId="4058" xr:uid="{00000000-0005-0000-0000-00001F0F0000}"/>
    <cellStyle name="20% - Accent1 2 2 3 2 5 3 5" xfId="4059" xr:uid="{00000000-0005-0000-0000-0000200F0000}"/>
    <cellStyle name="20% - Accent1 2 2 3 2 5 3 5 2" xfId="4060" xr:uid="{00000000-0005-0000-0000-0000210F0000}"/>
    <cellStyle name="20% - Accent1 2 2 3 2 5 3 5 2 2" xfId="4061" xr:uid="{00000000-0005-0000-0000-0000220F0000}"/>
    <cellStyle name="20% - Accent1 2 2 3 2 5 3 5 3" xfId="4062" xr:uid="{00000000-0005-0000-0000-0000230F0000}"/>
    <cellStyle name="20% - Accent1 2 2 3 2 5 3 6" xfId="4063" xr:uid="{00000000-0005-0000-0000-0000240F0000}"/>
    <cellStyle name="20% - Accent1 2 2 3 2 5 3 6 2" xfId="4064" xr:uid="{00000000-0005-0000-0000-0000250F0000}"/>
    <cellStyle name="20% - Accent1 2 2 3 2 5 3 6 2 2" xfId="4065" xr:uid="{00000000-0005-0000-0000-0000260F0000}"/>
    <cellStyle name="20% - Accent1 2 2 3 2 5 3 6 3" xfId="4066" xr:uid="{00000000-0005-0000-0000-0000270F0000}"/>
    <cellStyle name="20% - Accent1 2 2 3 2 5 3 7" xfId="4067" xr:uid="{00000000-0005-0000-0000-0000280F0000}"/>
    <cellStyle name="20% - Accent1 2 2 3 2 5 3 7 2" xfId="4068" xr:uid="{00000000-0005-0000-0000-0000290F0000}"/>
    <cellStyle name="20% - Accent1 2 2 3 2 5 3 8" xfId="4069" xr:uid="{00000000-0005-0000-0000-00002A0F0000}"/>
    <cellStyle name="20% - Accent1 2 2 3 2 5 3 8 2" xfId="4070" xr:uid="{00000000-0005-0000-0000-00002B0F0000}"/>
    <cellStyle name="20% - Accent1 2 2 3 2 5 3 9" xfId="4071" xr:uid="{00000000-0005-0000-0000-00002C0F0000}"/>
    <cellStyle name="20% - Accent1 2 2 3 2 5 4" xfId="4072" xr:uid="{00000000-0005-0000-0000-00002D0F0000}"/>
    <cellStyle name="20% - Accent1 2 2 3 2 5 4 2" xfId="4073" xr:uid="{00000000-0005-0000-0000-00002E0F0000}"/>
    <cellStyle name="20% - Accent1 2 2 3 2 5 4 2 2" xfId="4074" xr:uid="{00000000-0005-0000-0000-00002F0F0000}"/>
    <cellStyle name="20% - Accent1 2 2 3 2 5 4 2 2 2" xfId="4075" xr:uid="{00000000-0005-0000-0000-0000300F0000}"/>
    <cellStyle name="20% - Accent1 2 2 3 2 5 4 2 3" xfId="4076" xr:uid="{00000000-0005-0000-0000-0000310F0000}"/>
    <cellStyle name="20% - Accent1 2 2 3 2 5 4 3" xfId="4077" xr:uid="{00000000-0005-0000-0000-0000320F0000}"/>
    <cellStyle name="20% - Accent1 2 2 3 2 5 4 3 2" xfId="4078" xr:uid="{00000000-0005-0000-0000-0000330F0000}"/>
    <cellStyle name="20% - Accent1 2 2 3 2 5 4 4" xfId="4079" xr:uid="{00000000-0005-0000-0000-0000340F0000}"/>
    <cellStyle name="20% - Accent1 2 2 3 2 5 5" xfId="4080" xr:uid="{00000000-0005-0000-0000-0000350F0000}"/>
    <cellStyle name="20% - Accent1 2 2 3 2 5 5 2" xfId="4081" xr:uid="{00000000-0005-0000-0000-0000360F0000}"/>
    <cellStyle name="20% - Accent1 2 2 3 2 5 5 2 2" xfId="4082" xr:uid="{00000000-0005-0000-0000-0000370F0000}"/>
    <cellStyle name="20% - Accent1 2 2 3 2 5 5 2 2 2" xfId="4083" xr:uid="{00000000-0005-0000-0000-0000380F0000}"/>
    <cellStyle name="20% - Accent1 2 2 3 2 5 5 2 3" xfId="4084" xr:uid="{00000000-0005-0000-0000-0000390F0000}"/>
    <cellStyle name="20% - Accent1 2 2 3 2 5 5 3" xfId="4085" xr:uid="{00000000-0005-0000-0000-00003A0F0000}"/>
    <cellStyle name="20% - Accent1 2 2 3 2 5 5 3 2" xfId="4086" xr:uid="{00000000-0005-0000-0000-00003B0F0000}"/>
    <cellStyle name="20% - Accent1 2 2 3 2 5 5 4" xfId="4087" xr:uid="{00000000-0005-0000-0000-00003C0F0000}"/>
    <cellStyle name="20% - Accent1 2 2 3 2 5 6" xfId="4088" xr:uid="{00000000-0005-0000-0000-00003D0F0000}"/>
    <cellStyle name="20% - Accent1 2 2 3 2 5 6 2" xfId="4089" xr:uid="{00000000-0005-0000-0000-00003E0F0000}"/>
    <cellStyle name="20% - Accent1 2 2 3 2 5 6 2 2" xfId="4090" xr:uid="{00000000-0005-0000-0000-00003F0F0000}"/>
    <cellStyle name="20% - Accent1 2 2 3 2 5 6 2 2 2" xfId="4091" xr:uid="{00000000-0005-0000-0000-0000400F0000}"/>
    <cellStyle name="20% - Accent1 2 2 3 2 5 6 2 3" xfId="4092" xr:uid="{00000000-0005-0000-0000-0000410F0000}"/>
    <cellStyle name="20% - Accent1 2 2 3 2 5 6 3" xfId="4093" xr:uid="{00000000-0005-0000-0000-0000420F0000}"/>
    <cellStyle name="20% - Accent1 2 2 3 2 5 6 3 2" xfId="4094" xr:uid="{00000000-0005-0000-0000-0000430F0000}"/>
    <cellStyle name="20% - Accent1 2 2 3 2 5 6 4" xfId="4095" xr:uid="{00000000-0005-0000-0000-0000440F0000}"/>
    <cellStyle name="20% - Accent1 2 2 3 2 5 7" xfId="4096" xr:uid="{00000000-0005-0000-0000-0000450F0000}"/>
    <cellStyle name="20% - Accent1 2 2 3 2 5 7 2" xfId="4097" xr:uid="{00000000-0005-0000-0000-0000460F0000}"/>
    <cellStyle name="20% - Accent1 2 2 3 2 5 7 2 2" xfId="4098" xr:uid="{00000000-0005-0000-0000-0000470F0000}"/>
    <cellStyle name="20% - Accent1 2 2 3 2 5 7 3" xfId="4099" xr:uid="{00000000-0005-0000-0000-0000480F0000}"/>
    <cellStyle name="20% - Accent1 2 2 3 2 5 8" xfId="4100" xr:uid="{00000000-0005-0000-0000-0000490F0000}"/>
    <cellStyle name="20% - Accent1 2 2 3 2 5 8 2" xfId="4101" xr:uid="{00000000-0005-0000-0000-00004A0F0000}"/>
    <cellStyle name="20% - Accent1 2 2 3 2 5 8 2 2" xfId="4102" xr:uid="{00000000-0005-0000-0000-00004B0F0000}"/>
    <cellStyle name="20% - Accent1 2 2 3 2 5 8 3" xfId="4103" xr:uid="{00000000-0005-0000-0000-00004C0F0000}"/>
    <cellStyle name="20% - Accent1 2 2 3 2 5 9" xfId="4104" xr:uid="{00000000-0005-0000-0000-00004D0F0000}"/>
    <cellStyle name="20% - Accent1 2 2 3 2 5 9 2" xfId="4105" xr:uid="{00000000-0005-0000-0000-00004E0F0000}"/>
    <cellStyle name="20% - Accent1 2 2 3 2 6" xfId="4106" xr:uid="{00000000-0005-0000-0000-00004F0F0000}"/>
    <cellStyle name="20% - Accent1 2 2 3 2 6 2" xfId="4107" xr:uid="{00000000-0005-0000-0000-0000500F0000}"/>
    <cellStyle name="20% - Accent1 2 2 3 2 6 2 2" xfId="4108" xr:uid="{00000000-0005-0000-0000-0000510F0000}"/>
    <cellStyle name="20% - Accent1 2 2 3 2 6 2 2 2" xfId="4109" xr:uid="{00000000-0005-0000-0000-0000520F0000}"/>
    <cellStyle name="20% - Accent1 2 2 3 2 6 2 2 2 2" xfId="4110" xr:uid="{00000000-0005-0000-0000-0000530F0000}"/>
    <cellStyle name="20% - Accent1 2 2 3 2 6 2 2 3" xfId="4111" xr:uid="{00000000-0005-0000-0000-0000540F0000}"/>
    <cellStyle name="20% - Accent1 2 2 3 2 6 2 3" xfId="4112" xr:uid="{00000000-0005-0000-0000-0000550F0000}"/>
    <cellStyle name="20% - Accent1 2 2 3 2 6 2 3 2" xfId="4113" xr:uid="{00000000-0005-0000-0000-0000560F0000}"/>
    <cellStyle name="20% - Accent1 2 2 3 2 6 2 4" xfId="4114" xr:uid="{00000000-0005-0000-0000-0000570F0000}"/>
    <cellStyle name="20% - Accent1 2 2 3 2 6 3" xfId="4115" xr:uid="{00000000-0005-0000-0000-0000580F0000}"/>
    <cellStyle name="20% - Accent1 2 2 3 2 6 3 2" xfId="4116" xr:uid="{00000000-0005-0000-0000-0000590F0000}"/>
    <cellStyle name="20% - Accent1 2 2 3 2 6 3 2 2" xfId="4117" xr:uid="{00000000-0005-0000-0000-00005A0F0000}"/>
    <cellStyle name="20% - Accent1 2 2 3 2 6 3 2 2 2" xfId="4118" xr:uid="{00000000-0005-0000-0000-00005B0F0000}"/>
    <cellStyle name="20% - Accent1 2 2 3 2 6 3 2 3" xfId="4119" xr:uid="{00000000-0005-0000-0000-00005C0F0000}"/>
    <cellStyle name="20% - Accent1 2 2 3 2 6 3 3" xfId="4120" xr:uid="{00000000-0005-0000-0000-00005D0F0000}"/>
    <cellStyle name="20% - Accent1 2 2 3 2 6 3 3 2" xfId="4121" xr:uid="{00000000-0005-0000-0000-00005E0F0000}"/>
    <cellStyle name="20% - Accent1 2 2 3 2 6 3 4" xfId="4122" xr:uid="{00000000-0005-0000-0000-00005F0F0000}"/>
    <cellStyle name="20% - Accent1 2 2 3 2 6 4" xfId="4123" xr:uid="{00000000-0005-0000-0000-0000600F0000}"/>
    <cellStyle name="20% - Accent1 2 2 3 2 6 4 2" xfId="4124" xr:uid="{00000000-0005-0000-0000-0000610F0000}"/>
    <cellStyle name="20% - Accent1 2 2 3 2 6 4 2 2" xfId="4125" xr:uid="{00000000-0005-0000-0000-0000620F0000}"/>
    <cellStyle name="20% - Accent1 2 2 3 2 6 4 2 2 2" xfId="4126" xr:uid="{00000000-0005-0000-0000-0000630F0000}"/>
    <cellStyle name="20% - Accent1 2 2 3 2 6 4 2 3" xfId="4127" xr:uid="{00000000-0005-0000-0000-0000640F0000}"/>
    <cellStyle name="20% - Accent1 2 2 3 2 6 4 3" xfId="4128" xr:uid="{00000000-0005-0000-0000-0000650F0000}"/>
    <cellStyle name="20% - Accent1 2 2 3 2 6 4 3 2" xfId="4129" xr:uid="{00000000-0005-0000-0000-0000660F0000}"/>
    <cellStyle name="20% - Accent1 2 2 3 2 6 4 4" xfId="4130" xr:uid="{00000000-0005-0000-0000-0000670F0000}"/>
    <cellStyle name="20% - Accent1 2 2 3 2 6 5" xfId="4131" xr:uid="{00000000-0005-0000-0000-0000680F0000}"/>
    <cellStyle name="20% - Accent1 2 2 3 2 6 5 2" xfId="4132" xr:uid="{00000000-0005-0000-0000-0000690F0000}"/>
    <cellStyle name="20% - Accent1 2 2 3 2 6 5 2 2" xfId="4133" xr:uid="{00000000-0005-0000-0000-00006A0F0000}"/>
    <cellStyle name="20% - Accent1 2 2 3 2 6 5 3" xfId="4134" xr:uid="{00000000-0005-0000-0000-00006B0F0000}"/>
    <cellStyle name="20% - Accent1 2 2 3 2 6 6" xfId="4135" xr:uid="{00000000-0005-0000-0000-00006C0F0000}"/>
    <cellStyle name="20% - Accent1 2 2 3 2 6 6 2" xfId="4136" xr:uid="{00000000-0005-0000-0000-00006D0F0000}"/>
    <cellStyle name="20% - Accent1 2 2 3 2 6 6 2 2" xfId="4137" xr:uid="{00000000-0005-0000-0000-00006E0F0000}"/>
    <cellStyle name="20% - Accent1 2 2 3 2 6 6 3" xfId="4138" xr:uid="{00000000-0005-0000-0000-00006F0F0000}"/>
    <cellStyle name="20% - Accent1 2 2 3 2 6 7" xfId="4139" xr:uid="{00000000-0005-0000-0000-0000700F0000}"/>
    <cellStyle name="20% - Accent1 2 2 3 2 6 7 2" xfId="4140" xr:uid="{00000000-0005-0000-0000-0000710F0000}"/>
    <cellStyle name="20% - Accent1 2 2 3 2 6 8" xfId="4141" xr:uid="{00000000-0005-0000-0000-0000720F0000}"/>
    <cellStyle name="20% - Accent1 2 2 3 2 6 8 2" xfId="4142" xr:uid="{00000000-0005-0000-0000-0000730F0000}"/>
    <cellStyle name="20% - Accent1 2 2 3 2 6 9" xfId="4143" xr:uid="{00000000-0005-0000-0000-0000740F0000}"/>
    <cellStyle name="20% - Accent1 2 2 3 2 7" xfId="4144" xr:uid="{00000000-0005-0000-0000-0000750F0000}"/>
    <cellStyle name="20% - Accent1 2 2 3 2 7 2" xfId="4145" xr:uid="{00000000-0005-0000-0000-0000760F0000}"/>
    <cellStyle name="20% - Accent1 2 2 3 2 7 2 2" xfId="4146" xr:uid="{00000000-0005-0000-0000-0000770F0000}"/>
    <cellStyle name="20% - Accent1 2 2 3 2 7 2 2 2" xfId="4147" xr:uid="{00000000-0005-0000-0000-0000780F0000}"/>
    <cellStyle name="20% - Accent1 2 2 3 2 7 2 2 2 2" xfId="4148" xr:uid="{00000000-0005-0000-0000-0000790F0000}"/>
    <cellStyle name="20% - Accent1 2 2 3 2 7 2 2 3" xfId="4149" xr:uid="{00000000-0005-0000-0000-00007A0F0000}"/>
    <cellStyle name="20% - Accent1 2 2 3 2 7 2 3" xfId="4150" xr:uid="{00000000-0005-0000-0000-00007B0F0000}"/>
    <cellStyle name="20% - Accent1 2 2 3 2 7 2 3 2" xfId="4151" xr:uid="{00000000-0005-0000-0000-00007C0F0000}"/>
    <cellStyle name="20% - Accent1 2 2 3 2 7 2 4" xfId="4152" xr:uid="{00000000-0005-0000-0000-00007D0F0000}"/>
    <cellStyle name="20% - Accent1 2 2 3 2 7 3" xfId="4153" xr:uid="{00000000-0005-0000-0000-00007E0F0000}"/>
    <cellStyle name="20% - Accent1 2 2 3 2 7 3 2" xfId="4154" xr:uid="{00000000-0005-0000-0000-00007F0F0000}"/>
    <cellStyle name="20% - Accent1 2 2 3 2 7 3 2 2" xfId="4155" xr:uid="{00000000-0005-0000-0000-0000800F0000}"/>
    <cellStyle name="20% - Accent1 2 2 3 2 7 3 2 2 2" xfId="4156" xr:uid="{00000000-0005-0000-0000-0000810F0000}"/>
    <cellStyle name="20% - Accent1 2 2 3 2 7 3 2 3" xfId="4157" xr:uid="{00000000-0005-0000-0000-0000820F0000}"/>
    <cellStyle name="20% - Accent1 2 2 3 2 7 3 3" xfId="4158" xr:uid="{00000000-0005-0000-0000-0000830F0000}"/>
    <cellStyle name="20% - Accent1 2 2 3 2 7 3 3 2" xfId="4159" xr:uid="{00000000-0005-0000-0000-0000840F0000}"/>
    <cellStyle name="20% - Accent1 2 2 3 2 7 3 4" xfId="4160" xr:uid="{00000000-0005-0000-0000-0000850F0000}"/>
    <cellStyle name="20% - Accent1 2 2 3 2 7 4" xfId="4161" xr:uid="{00000000-0005-0000-0000-0000860F0000}"/>
    <cellStyle name="20% - Accent1 2 2 3 2 7 4 2" xfId="4162" xr:uid="{00000000-0005-0000-0000-0000870F0000}"/>
    <cellStyle name="20% - Accent1 2 2 3 2 7 4 2 2" xfId="4163" xr:uid="{00000000-0005-0000-0000-0000880F0000}"/>
    <cellStyle name="20% - Accent1 2 2 3 2 7 4 2 2 2" xfId="4164" xr:uid="{00000000-0005-0000-0000-0000890F0000}"/>
    <cellStyle name="20% - Accent1 2 2 3 2 7 4 2 3" xfId="4165" xr:uid="{00000000-0005-0000-0000-00008A0F0000}"/>
    <cellStyle name="20% - Accent1 2 2 3 2 7 4 3" xfId="4166" xr:uid="{00000000-0005-0000-0000-00008B0F0000}"/>
    <cellStyle name="20% - Accent1 2 2 3 2 7 4 3 2" xfId="4167" xr:uid="{00000000-0005-0000-0000-00008C0F0000}"/>
    <cellStyle name="20% - Accent1 2 2 3 2 7 4 4" xfId="4168" xr:uid="{00000000-0005-0000-0000-00008D0F0000}"/>
    <cellStyle name="20% - Accent1 2 2 3 2 7 5" xfId="4169" xr:uid="{00000000-0005-0000-0000-00008E0F0000}"/>
    <cellStyle name="20% - Accent1 2 2 3 2 7 5 2" xfId="4170" xr:uid="{00000000-0005-0000-0000-00008F0F0000}"/>
    <cellStyle name="20% - Accent1 2 2 3 2 7 5 2 2" xfId="4171" xr:uid="{00000000-0005-0000-0000-0000900F0000}"/>
    <cellStyle name="20% - Accent1 2 2 3 2 7 5 3" xfId="4172" xr:uid="{00000000-0005-0000-0000-0000910F0000}"/>
    <cellStyle name="20% - Accent1 2 2 3 2 7 6" xfId="4173" xr:uid="{00000000-0005-0000-0000-0000920F0000}"/>
    <cellStyle name="20% - Accent1 2 2 3 2 7 6 2" xfId="4174" xr:uid="{00000000-0005-0000-0000-0000930F0000}"/>
    <cellStyle name="20% - Accent1 2 2 3 2 7 6 2 2" xfId="4175" xr:uid="{00000000-0005-0000-0000-0000940F0000}"/>
    <cellStyle name="20% - Accent1 2 2 3 2 7 6 3" xfId="4176" xr:uid="{00000000-0005-0000-0000-0000950F0000}"/>
    <cellStyle name="20% - Accent1 2 2 3 2 7 7" xfId="4177" xr:uid="{00000000-0005-0000-0000-0000960F0000}"/>
    <cellStyle name="20% - Accent1 2 2 3 2 7 7 2" xfId="4178" xr:uid="{00000000-0005-0000-0000-0000970F0000}"/>
    <cellStyle name="20% - Accent1 2 2 3 2 7 8" xfId="4179" xr:uid="{00000000-0005-0000-0000-0000980F0000}"/>
    <cellStyle name="20% - Accent1 2 2 3 2 7 8 2" xfId="4180" xr:uid="{00000000-0005-0000-0000-0000990F0000}"/>
    <cellStyle name="20% - Accent1 2 2 3 2 7 9" xfId="4181" xr:uid="{00000000-0005-0000-0000-00009A0F0000}"/>
    <cellStyle name="20% - Accent1 2 2 3 2 8" xfId="4182" xr:uid="{00000000-0005-0000-0000-00009B0F0000}"/>
    <cellStyle name="20% - Accent1 2 2 3 2 8 2" xfId="4183" xr:uid="{00000000-0005-0000-0000-00009C0F0000}"/>
    <cellStyle name="20% - Accent1 2 2 3 2 8 2 2" xfId="4184" xr:uid="{00000000-0005-0000-0000-00009D0F0000}"/>
    <cellStyle name="20% - Accent1 2 2 3 2 8 2 2 2" xfId="4185" xr:uid="{00000000-0005-0000-0000-00009E0F0000}"/>
    <cellStyle name="20% - Accent1 2 2 3 2 8 2 3" xfId="4186" xr:uid="{00000000-0005-0000-0000-00009F0F0000}"/>
    <cellStyle name="20% - Accent1 2 2 3 2 8 3" xfId="4187" xr:uid="{00000000-0005-0000-0000-0000A00F0000}"/>
    <cellStyle name="20% - Accent1 2 2 3 2 8 3 2" xfId="4188" xr:uid="{00000000-0005-0000-0000-0000A10F0000}"/>
    <cellStyle name="20% - Accent1 2 2 3 2 8 4" xfId="4189" xr:uid="{00000000-0005-0000-0000-0000A20F0000}"/>
    <cellStyle name="20% - Accent1 2 2 3 2 9" xfId="4190" xr:uid="{00000000-0005-0000-0000-0000A30F0000}"/>
    <cellStyle name="20% - Accent1 2 2 3 2 9 2" xfId="4191" xr:uid="{00000000-0005-0000-0000-0000A40F0000}"/>
    <cellStyle name="20% - Accent1 2 2 3 2 9 2 2" xfId="4192" xr:uid="{00000000-0005-0000-0000-0000A50F0000}"/>
    <cellStyle name="20% - Accent1 2 2 3 2 9 2 2 2" xfId="4193" xr:uid="{00000000-0005-0000-0000-0000A60F0000}"/>
    <cellStyle name="20% - Accent1 2 2 3 2 9 2 3" xfId="4194" xr:uid="{00000000-0005-0000-0000-0000A70F0000}"/>
    <cellStyle name="20% - Accent1 2 2 3 2 9 3" xfId="4195" xr:uid="{00000000-0005-0000-0000-0000A80F0000}"/>
    <cellStyle name="20% - Accent1 2 2 3 2 9 3 2" xfId="4196" xr:uid="{00000000-0005-0000-0000-0000A90F0000}"/>
    <cellStyle name="20% - Accent1 2 2 3 2 9 4" xfId="4197" xr:uid="{00000000-0005-0000-0000-0000AA0F0000}"/>
    <cellStyle name="20% - Accent1 2 2 3 3" xfId="4198" xr:uid="{00000000-0005-0000-0000-0000AB0F0000}"/>
    <cellStyle name="20% - Accent1 2 2 3 3 10" xfId="4199" xr:uid="{00000000-0005-0000-0000-0000AC0F0000}"/>
    <cellStyle name="20% - Accent1 2 2 3 3 10 2" xfId="4200" xr:uid="{00000000-0005-0000-0000-0000AD0F0000}"/>
    <cellStyle name="20% - Accent1 2 2 3 3 10 2 2" xfId="4201" xr:uid="{00000000-0005-0000-0000-0000AE0F0000}"/>
    <cellStyle name="20% - Accent1 2 2 3 3 10 3" xfId="4202" xr:uid="{00000000-0005-0000-0000-0000AF0F0000}"/>
    <cellStyle name="20% - Accent1 2 2 3 3 11" xfId="4203" xr:uid="{00000000-0005-0000-0000-0000B00F0000}"/>
    <cellStyle name="20% - Accent1 2 2 3 3 11 2" xfId="4204" xr:uid="{00000000-0005-0000-0000-0000B10F0000}"/>
    <cellStyle name="20% - Accent1 2 2 3 3 11 2 2" xfId="4205" xr:uid="{00000000-0005-0000-0000-0000B20F0000}"/>
    <cellStyle name="20% - Accent1 2 2 3 3 11 3" xfId="4206" xr:uid="{00000000-0005-0000-0000-0000B30F0000}"/>
    <cellStyle name="20% - Accent1 2 2 3 3 12" xfId="4207" xr:uid="{00000000-0005-0000-0000-0000B40F0000}"/>
    <cellStyle name="20% - Accent1 2 2 3 3 12 2" xfId="4208" xr:uid="{00000000-0005-0000-0000-0000B50F0000}"/>
    <cellStyle name="20% - Accent1 2 2 3 3 13" xfId="4209" xr:uid="{00000000-0005-0000-0000-0000B60F0000}"/>
    <cellStyle name="20% - Accent1 2 2 3 3 13 2" xfId="4210" xr:uid="{00000000-0005-0000-0000-0000B70F0000}"/>
    <cellStyle name="20% - Accent1 2 2 3 3 14" xfId="4211" xr:uid="{00000000-0005-0000-0000-0000B80F0000}"/>
    <cellStyle name="20% - Accent1 2 2 3 3 2" xfId="4212" xr:uid="{00000000-0005-0000-0000-0000B90F0000}"/>
    <cellStyle name="20% - Accent1 2 2 3 3 2 10" xfId="4213" xr:uid="{00000000-0005-0000-0000-0000BA0F0000}"/>
    <cellStyle name="20% - Accent1 2 2 3 3 2 10 2" xfId="4214" xr:uid="{00000000-0005-0000-0000-0000BB0F0000}"/>
    <cellStyle name="20% - Accent1 2 2 3 3 2 11" xfId="4215" xr:uid="{00000000-0005-0000-0000-0000BC0F0000}"/>
    <cellStyle name="20% - Accent1 2 2 3 3 2 2" xfId="4216" xr:uid="{00000000-0005-0000-0000-0000BD0F0000}"/>
    <cellStyle name="20% - Accent1 2 2 3 3 2 2 2" xfId="4217" xr:uid="{00000000-0005-0000-0000-0000BE0F0000}"/>
    <cellStyle name="20% - Accent1 2 2 3 3 2 2 2 2" xfId="4218" xr:uid="{00000000-0005-0000-0000-0000BF0F0000}"/>
    <cellStyle name="20% - Accent1 2 2 3 3 2 2 2 2 2" xfId="4219" xr:uid="{00000000-0005-0000-0000-0000C00F0000}"/>
    <cellStyle name="20% - Accent1 2 2 3 3 2 2 2 2 2 2" xfId="4220" xr:uid="{00000000-0005-0000-0000-0000C10F0000}"/>
    <cellStyle name="20% - Accent1 2 2 3 3 2 2 2 2 3" xfId="4221" xr:uid="{00000000-0005-0000-0000-0000C20F0000}"/>
    <cellStyle name="20% - Accent1 2 2 3 3 2 2 2 3" xfId="4222" xr:uid="{00000000-0005-0000-0000-0000C30F0000}"/>
    <cellStyle name="20% - Accent1 2 2 3 3 2 2 2 3 2" xfId="4223" xr:uid="{00000000-0005-0000-0000-0000C40F0000}"/>
    <cellStyle name="20% - Accent1 2 2 3 3 2 2 2 4" xfId="4224" xr:uid="{00000000-0005-0000-0000-0000C50F0000}"/>
    <cellStyle name="20% - Accent1 2 2 3 3 2 2 3" xfId="4225" xr:uid="{00000000-0005-0000-0000-0000C60F0000}"/>
    <cellStyle name="20% - Accent1 2 2 3 3 2 2 3 2" xfId="4226" xr:uid="{00000000-0005-0000-0000-0000C70F0000}"/>
    <cellStyle name="20% - Accent1 2 2 3 3 2 2 3 2 2" xfId="4227" xr:uid="{00000000-0005-0000-0000-0000C80F0000}"/>
    <cellStyle name="20% - Accent1 2 2 3 3 2 2 3 2 2 2" xfId="4228" xr:uid="{00000000-0005-0000-0000-0000C90F0000}"/>
    <cellStyle name="20% - Accent1 2 2 3 3 2 2 3 2 3" xfId="4229" xr:uid="{00000000-0005-0000-0000-0000CA0F0000}"/>
    <cellStyle name="20% - Accent1 2 2 3 3 2 2 3 3" xfId="4230" xr:uid="{00000000-0005-0000-0000-0000CB0F0000}"/>
    <cellStyle name="20% - Accent1 2 2 3 3 2 2 3 3 2" xfId="4231" xr:uid="{00000000-0005-0000-0000-0000CC0F0000}"/>
    <cellStyle name="20% - Accent1 2 2 3 3 2 2 3 4" xfId="4232" xr:uid="{00000000-0005-0000-0000-0000CD0F0000}"/>
    <cellStyle name="20% - Accent1 2 2 3 3 2 2 4" xfId="4233" xr:uid="{00000000-0005-0000-0000-0000CE0F0000}"/>
    <cellStyle name="20% - Accent1 2 2 3 3 2 2 4 2" xfId="4234" xr:uid="{00000000-0005-0000-0000-0000CF0F0000}"/>
    <cellStyle name="20% - Accent1 2 2 3 3 2 2 4 2 2" xfId="4235" xr:uid="{00000000-0005-0000-0000-0000D00F0000}"/>
    <cellStyle name="20% - Accent1 2 2 3 3 2 2 4 2 2 2" xfId="4236" xr:uid="{00000000-0005-0000-0000-0000D10F0000}"/>
    <cellStyle name="20% - Accent1 2 2 3 3 2 2 4 2 3" xfId="4237" xr:uid="{00000000-0005-0000-0000-0000D20F0000}"/>
    <cellStyle name="20% - Accent1 2 2 3 3 2 2 4 3" xfId="4238" xr:uid="{00000000-0005-0000-0000-0000D30F0000}"/>
    <cellStyle name="20% - Accent1 2 2 3 3 2 2 4 3 2" xfId="4239" xr:uid="{00000000-0005-0000-0000-0000D40F0000}"/>
    <cellStyle name="20% - Accent1 2 2 3 3 2 2 4 4" xfId="4240" xr:uid="{00000000-0005-0000-0000-0000D50F0000}"/>
    <cellStyle name="20% - Accent1 2 2 3 3 2 2 5" xfId="4241" xr:uid="{00000000-0005-0000-0000-0000D60F0000}"/>
    <cellStyle name="20% - Accent1 2 2 3 3 2 2 5 2" xfId="4242" xr:uid="{00000000-0005-0000-0000-0000D70F0000}"/>
    <cellStyle name="20% - Accent1 2 2 3 3 2 2 5 2 2" xfId="4243" xr:uid="{00000000-0005-0000-0000-0000D80F0000}"/>
    <cellStyle name="20% - Accent1 2 2 3 3 2 2 5 3" xfId="4244" xr:uid="{00000000-0005-0000-0000-0000D90F0000}"/>
    <cellStyle name="20% - Accent1 2 2 3 3 2 2 6" xfId="4245" xr:uid="{00000000-0005-0000-0000-0000DA0F0000}"/>
    <cellStyle name="20% - Accent1 2 2 3 3 2 2 6 2" xfId="4246" xr:uid="{00000000-0005-0000-0000-0000DB0F0000}"/>
    <cellStyle name="20% - Accent1 2 2 3 3 2 2 6 2 2" xfId="4247" xr:uid="{00000000-0005-0000-0000-0000DC0F0000}"/>
    <cellStyle name="20% - Accent1 2 2 3 3 2 2 6 3" xfId="4248" xr:uid="{00000000-0005-0000-0000-0000DD0F0000}"/>
    <cellStyle name="20% - Accent1 2 2 3 3 2 2 7" xfId="4249" xr:uid="{00000000-0005-0000-0000-0000DE0F0000}"/>
    <cellStyle name="20% - Accent1 2 2 3 3 2 2 7 2" xfId="4250" xr:uid="{00000000-0005-0000-0000-0000DF0F0000}"/>
    <cellStyle name="20% - Accent1 2 2 3 3 2 2 8" xfId="4251" xr:uid="{00000000-0005-0000-0000-0000E00F0000}"/>
    <cellStyle name="20% - Accent1 2 2 3 3 2 2 8 2" xfId="4252" xr:uid="{00000000-0005-0000-0000-0000E10F0000}"/>
    <cellStyle name="20% - Accent1 2 2 3 3 2 2 9" xfId="4253" xr:uid="{00000000-0005-0000-0000-0000E20F0000}"/>
    <cellStyle name="20% - Accent1 2 2 3 3 2 3" xfId="4254" xr:uid="{00000000-0005-0000-0000-0000E30F0000}"/>
    <cellStyle name="20% - Accent1 2 2 3 3 2 3 2" xfId="4255" xr:uid="{00000000-0005-0000-0000-0000E40F0000}"/>
    <cellStyle name="20% - Accent1 2 2 3 3 2 3 2 2" xfId="4256" xr:uid="{00000000-0005-0000-0000-0000E50F0000}"/>
    <cellStyle name="20% - Accent1 2 2 3 3 2 3 2 2 2" xfId="4257" xr:uid="{00000000-0005-0000-0000-0000E60F0000}"/>
    <cellStyle name="20% - Accent1 2 2 3 3 2 3 2 2 2 2" xfId="4258" xr:uid="{00000000-0005-0000-0000-0000E70F0000}"/>
    <cellStyle name="20% - Accent1 2 2 3 3 2 3 2 2 3" xfId="4259" xr:uid="{00000000-0005-0000-0000-0000E80F0000}"/>
    <cellStyle name="20% - Accent1 2 2 3 3 2 3 2 3" xfId="4260" xr:uid="{00000000-0005-0000-0000-0000E90F0000}"/>
    <cellStyle name="20% - Accent1 2 2 3 3 2 3 2 3 2" xfId="4261" xr:uid="{00000000-0005-0000-0000-0000EA0F0000}"/>
    <cellStyle name="20% - Accent1 2 2 3 3 2 3 2 4" xfId="4262" xr:uid="{00000000-0005-0000-0000-0000EB0F0000}"/>
    <cellStyle name="20% - Accent1 2 2 3 3 2 3 3" xfId="4263" xr:uid="{00000000-0005-0000-0000-0000EC0F0000}"/>
    <cellStyle name="20% - Accent1 2 2 3 3 2 3 3 2" xfId="4264" xr:uid="{00000000-0005-0000-0000-0000ED0F0000}"/>
    <cellStyle name="20% - Accent1 2 2 3 3 2 3 3 2 2" xfId="4265" xr:uid="{00000000-0005-0000-0000-0000EE0F0000}"/>
    <cellStyle name="20% - Accent1 2 2 3 3 2 3 3 2 2 2" xfId="4266" xr:uid="{00000000-0005-0000-0000-0000EF0F0000}"/>
    <cellStyle name="20% - Accent1 2 2 3 3 2 3 3 2 3" xfId="4267" xr:uid="{00000000-0005-0000-0000-0000F00F0000}"/>
    <cellStyle name="20% - Accent1 2 2 3 3 2 3 3 3" xfId="4268" xr:uid="{00000000-0005-0000-0000-0000F10F0000}"/>
    <cellStyle name="20% - Accent1 2 2 3 3 2 3 3 3 2" xfId="4269" xr:uid="{00000000-0005-0000-0000-0000F20F0000}"/>
    <cellStyle name="20% - Accent1 2 2 3 3 2 3 3 4" xfId="4270" xr:uid="{00000000-0005-0000-0000-0000F30F0000}"/>
    <cellStyle name="20% - Accent1 2 2 3 3 2 3 4" xfId="4271" xr:uid="{00000000-0005-0000-0000-0000F40F0000}"/>
    <cellStyle name="20% - Accent1 2 2 3 3 2 3 4 2" xfId="4272" xr:uid="{00000000-0005-0000-0000-0000F50F0000}"/>
    <cellStyle name="20% - Accent1 2 2 3 3 2 3 4 2 2" xfId="4273" xr:uid="{00000000-0005-0000-0000-0000F60F0000}"/>
    <cellStyle name="20% - Accent1 2 2 3 3 2 3 4 2 2 2" xfId="4274" xr:uid="{00000000-0005-0000-0000-0000F70F0000}"/>
    <cellStyle name="20% - Accent1 2 2 3 3 2 3 4 2 3" xfId="4275" xr:uid="{00000000-0005-0000-0000-0000F80F0000}"/>
    <cellStyle name="20% - Accent1 2 2 3 3 2 3 4 3" xfId="4276" xr:uid="{00000000-0005-0000-0000-0000F90F0000}"/>
    <cellStyle name="20% - Accent1 2 2 3 3 2 3 4 3 2" xfId="4277" xr:uid="{00000000-0005-0000-0000-0000FA0F0000}"/>
    <cellStyle name="20% - Accent1 2 2 3 3 2 3 4 4" xfId="4278" xr:uid="{00000000-0005-0000-0000-0000FB0F0000}"/>
    <cellStyle name="20% - Accent1 2 2 3 3 2 3 5" xfId="4279" xr:uid="{00000000-0005-0000-0000-0000FC0F0000}"/>
    <cellStyle name="20% - Accent1 2 2 3 3 2 3 5 2" xfId="4280" xr:uid="{00000000-0005-0000-0000-0000FD0F0000}"/>
    <cellStyle name="20% - Accent1 2 2 3 3 2 3 5 2 2" xfId="4281" xr:uid="{00000000-0005-0000-0000-0000FE0F0000}"/>
    <cellStyle name="20% - Accent1 2 2 3 3 2 3 5 3" xfId="4282" xr:uid="{00000000-0005-0000-0000-0000FF0F0000}"/>
    <cellStyle name="20% - Accent1 2 2 3 3 2 3 6" xfId="4283" xr:uid="{00000000-0005-0000-0000-000000100000}"/>
    <cellStyle name="20% - Accent1 2 2 3 3 2 3 6 2" xfId="4284" xr:uid="{00000000-0005-0000-0000-000001100000}"/>
    <cellStyle name="20% - Accent1 2 2 3 3 2 3 6 2 2" xfId="4285" xr:uid="{00000000-0005-0000-0000-000002100000}"/>
    <cellStyle name="20% - Accent1 2 2 3 3 2 3 6 3" xfId="4286" xr:uid="{00000000-0005-0000-0000-000003100000}"/>
    <cellStyle name="20% - Accent1 2 2 3 3 2 3 7" xfId="4287" xr:uid="{00000000-0005-0000-0000-000004100000}"/>
    <cellStyle name="20% - Accent1 2 2 3 3 2 3 7 2" xfId="4288" xr:uid="{00000000-0005-0000-0000-000005100000}"/>
    <cellStyle name="20% - Accent1 2 2 3 3 2 3 8" xfId="4289" xr:uid="{00000000-0005-0000-0000-000006100000}"/>
    <cellStyle name="20% - Accent1 2 2 3 3 2 3 8 2" xfId="4290" xr:uid="{00000000-0005-0000-0000-000007100000}"/>
    <cellStyle name="20% - Accent1 2 2 3 3 2 3 9" xfId="4291" xr:uid="{00000000-0005-0000-0000-000008100000}"/>
    <cellStyle name="20% - Accent1 2 2 3 3 2 4" xfId="4292" xr:uid="{00000000-0005-0000-0000-000009100000}"/>
    <cellStyle name="20% - Accent1 2 2 3 3 2 4 2" xfId="4293" xr:uid="{00000000-0005-0000-0000-00000A100000}"/>
    <cellStyle name="20% - Accent1 2 2 3 3 2 4 2 2" xfId="4294" xr:uid="{00000000-0005-0000-0000-00000B100000}"/>
    <cellStyle name="20% - Accent1 2 2 3 3 2 4 2 2 2" xfId="4295" xr:uid="{00000000-0005-0000-0000-00000C100000}"/>
    <cellStyle name="20% - Accent1 2 2 3 3 2 4 2 3" xfId="4296" xr:uid="{00000000-0005-0000-0000-00000D100000}"/>
    <cellStyle name="20% - Accent1 2 2 3 3 2 4 3" xfId="4297" xr:uid="{00000000-0005-0000-0000-00000E100000}"/>
    <cellStyle name="20% - Accent1 2 2 3 3 2 4 3 2" xfId="4298" xr:uid="{00000000-0005-0000-0000-00000F100000}"/>
    <cellStyle name="20% - Accent1 2 2 3 3 2 4 4" xfId="4299" xr:uid="{00000000-0005-0000-0000-000010100000}"/>
    <cellStyle name="20% - Accent1 2 2 3 3 2 5" xfId="4300" xr:uid="{00000000-0005-0000-0000-000011100000}"/>
    <cellStyle name="20% - Accent1 2 2 3 3 2 5 2" xfId="4301" xr:uid="{00000000-0005-0000-0000-000012100000}"/>
    <cellStyle name="20% - Accent1 2 2 3 3 2 5 2 2" xfId="4302" xr:uid="{00000000-0005-0000-0000-000013100000}"/>
    <cellStyle name="20% - Accent1 2 2 3 3 2 5 2 2 2" xfId="4303" xr:uid="{00000000-0005-0000-0000-000014100000}"/>
    <cellStyle name="20% - Accent1 2 2 3 3 2 5 2 3" xfId="4304" xr:uid="{00000000-0005-0000-0000-000015100000}"/>
    <cellStyle name="20% - Accent1 2 2 3 3 2 5 3" xfId="4305" xr:uid="{00000000-0005-0000-0000-000016100000}"/>
    <cellStyle name="20% - Accent1 2 2 3 3 2 5 3 2" xfId="4306" xr:uid="{00000000-0005-0000-0000-000017100000}"/>
    <cellStyle name="20% - Accent1 2 2 3 3 2 5 4" xfId="4307" xr:uid="{00000000-0005-0000-0000-000018100000}"/>
    <cellStyle name="20% - Accent1 2 2 3 3 2 6" xfId="4308" xr:uid="{00000000-0005-0000-0000-000019100000}"/>
    <cellStyle name="20% - Accent1 2 2 3 3 2 6 2" xfId="4309" xr:uid="{00000000-0005-0000-0000-00001A100000}"/>
    <cellStyle name="20% - Accent1 2 2 3 3 2 6 2 2" xfId="4310" xr:uid="{00000000-0005-0000-0000-00001B100000}"/>
    <cellStyle name="20% - Accent1 2 2 3 3 2 6 2 2 2" xfId="4311" xr:uid="{00000000-0005-0000-0000-00001C100000}"/>
    <cellStyle name="20% - Accent1 2 2 3 3 2 6 2 3" xfId="4312" xr:uid="{00000000-0005-0000-0000-00001D100000}"/>
    <cellStyle name="20% - Accent1 2 2 3 3 2 6 3" xfId="4313" xr:uid="{00000000-0005-0000-0000-00001E100000}"/>
    <cellStyle name="20% - Accent1 2 2 3 3 2 6 3 2" xfId="4314" xr:uid="{00000000-0005-0000-0000-00001F100000}"/>
    <cellStyle name="20% - Accent1 2 2 3 3 2 6 4" xfId="4315" xr:uid="{00000000-0005-0000-0000-000020100000}"/>
    <cellStyle name="20% - Accent1 2 2 3 3 2 7" xfId="4316" xr:uid="{00000000-0005-0000-0000-000021100000}"/>
    <cellStyle name="20% - Accent1 2 2 3 3 2 7 2" xfId="4317" xr:uid="{00000000-0005-0000-0000-000022100000}"/>
    <cellStyle name="20% - Accent1 2 2 3 3 2 7 2 2" xfId="4318" xr:uid="{00000000-0005-0000-0000-000023100000}"/>
    <cellStyle name="20% - Accent1 2 2 3 3 2 7 3" xfId="4319" xr:uid="{00000000-0005-0000-0000-000024100000}"/>
    <cellStyle name="20% - Accent1 2 2 3 3 2 8" xfId="4320" xr:uid="{00000000-0005-0000-0000-000025100000}"/>
    <cellStyle name="20% - Accent1 2 2 3 3 2 8 2" xfId="4321" xr:uid="{00000000-0005-0000-0000-000026100000}"/>
    <cellStyle name="20% - Accent1 2 2 3 3 2 8 2 2" xfId="4322" xr:uid="{00000000-0005-0000-0000-000027100000}"/>
    <cellStyle name="20% - Accent1 2 2 3 3 2 8 3" xfId="4323" xr:uid="{00000000-0005-0000-0000-000028100000}"/>
    <cellStyle name="20% - Accent1 2 2 3 3 2 9" xfId="4324" xr:uid="{00000000-0005-0000-0000-000029100000}"/>
    <cellStyle name="20% - Accent1 2 2 3 3 2 9 2" xfId="4325" xr:uid="{00000000-0005-0000-0000-00002A100000}"/>
    <cellStyle name="20% - Accent1 2 2 3 3 3" xfId="4326" xr:uid="{00000000-0005-0000-0000-00002B100000}"/>
    <cellStyle name="20% - Accent1 2 2 3 3 3 10" xfId="4327" xr:uid="{00000000-0005-0000-0000-00002C100000}"/>
    <cellStyle name="20% - Accent1 2 2 3 3 3 10 2" xfId="4328" xr:uid="{00000000-0005-0000-0000-00002D100000}"/>
    <cellStyle name="20% - Accent1 2 2 3 3 3 11" xfId="4329" xr:uid="{00000000-0005-0000-0000-00002E100000}"/>
    <cellStyle name="20% - Accent1 2 2 3 3 3 2" xfId="4330" xr:uid="{00000000-0005-0000-0000-00002F100000}"/>
    <cellStyle name="20% - Accent1 2 2 3 3 3 2 2" xfId="4331" xr:uid="{00000000-0005-0000-0000-000030100000}"/>
    <cellStyle name="20% - Accent1 2 2 3 3 3 2 2 2" xfId="4332" xr:uid="{00000000-0005-0000-0000-000031100000}"/>
    <cellStyle name="20% - Accent1 2 2 3 3 3 2 2 2 2" xfId="4333" xr:uid="{00000000-0005-0000-0000-000032100000}"/>
    <cellStyle name="20% - Accent1 2 2 3 3 3 2 2 2 2 2" xfId="4334" xr:uid="{00000000-0005-0000-0000-000033100000}"/>
    <cellStyle name="20% - Accent1 2 2 3 3 3 2 2 2 3" xfId="4335" xr:uid="{00000000-0005-0000-0000-000034100000}"/>
    <cellStyle name="20% - Accent1 2 2 3 3 3 2 2 3" xfId="4336" xr:uid="{00000000-0005-0000-0000-000035100000}"/>
    <cellStyle name="20% - Accent1 2 2 3 3 3 2 2 3 2" xfId="4337" xr:uid="{00000000-0005-0000-0000-000036100000}"/>
    <cellStyle name="20% - Accent1 2 2 3 3 3 2 2 4" xfId="4338" xr:uid="{00000000-0005-0000-0000-000037100000}"/>
    <cellStyle name="20% - Accent1 2 2 3 3 3 2 3" xfId="4339" xr:uid="{00000000-0005-0000-0000-000038100000}"/>
    <cellStyle name="20% - Accent1 2 2 3 3 3 2 3 2" xfId="4340" xr:uid="{00000000-0005-0000-0000-000039100000}"/>
    <cellStyle name="20% - Accent1 2 2 3 3 3 2 3 2 2" xfId="4341" xr:uid="{00000000-0005-0000-0000-00003A100000}"/>
    <cellStyle name="20% - Accent1 2 2 3 3 3 2 3 2 2 2" xfId="4342" xr:uid="{00000000-0005-0000-0000-00003B100000}"/>
    <cellStyle name="20% - Accent1 2 2 3 3 3 2 3 2 3" xfId="4343" xr:uid="{00000000-0005-0000-0000-00003C100000}"/>
    <cellStyle name="20% - Accent1 2 2 3 3 3 2 3 3" xfId="4344" xr:uid="{00000000-0005-0000-0000-00003D100000}"/>
    <cellStyle name="20% - Accent1 2 2 3 3 3 2 3 3 2" xfId="4345" xr:uid="{00000000-0005-0000-0000-00003E100000}"/>
    <cellStyle name="20% - Accent1 2 2 3 3 3 2 3 4" xfId="4346" xr:uid="{00000000-0005-0000-0000-00003F100000}"/>
    <cellStyle name="20% - Accent1 2 2 3 3 3 2 4" xfId="4347" xr:uid="{00000000-0005-0000-0000-000040100000}"/>
    <cellStyle name="20% - Accent1 2 2 3 3 3 2 4 2" xfId="4348" xr:uid="{00000000-0005-0000-0000-000041100000}"/>
    <cellStyle name="20% - Accent1 2 2 3 3 3 2 4 2 2" xfId="4349" xr:uid="{00000000-0005-0000-0000-000042100000}"/>
    <cellStyle name="20% - Accent1 2 2 3 3 3 2 4 2 2 2" xfId="4350" xr:uid="{00000000-0005-0000-0000-000043100000}"/>
    <cellStyle name="20% - Accent1 2 2 3 3 3 2 4 2 3" xfId="4351" xr:uid="{00000000-0005-0000-0000-000044100000}"/>
    <cellStyle name="20% - Accent1 2 2 3 3 3 2 4 3" xfId="4352" xr:uid="{00000000-0005-0000-0000-000045100000}"/>
    <cellStyle name="20% - Accent1 2 2 3 3 3 2 4 3 2" xfId="4353" xr:uid="{00000000-0005-0000-0000-000046100000}"/>
    <cellStyle name="20% - Accent1 2 2 3 3 3 2 4 4" xfId="4354" xr:uid="{00000000-0005-0000-0000-000047100000}"/>
    <cellStyle name="20% - Accent1 2 2 3 3 3 2 5" xfId="4355" xr:uid="{00000000-0005-0000-0000-000048100000}"/>
    <cellStyle name="20% - Accent1 2 2 3 3 3 2 5 2" xfId="4356" xr:uid="{00000000-0005-0000-0000-000049100000}"/>
    <cellStyle name="20% - Accent1 2 2 3 3 3 2 5 2 2" xfId="4357" xr:uid="{00000000-0005-0000-0000-00004A100000}"/>
    <cellStyle name="20% - Accent1 2 2 3 3 3 2 5 3" xfId="4358" xr:uid="{00000000-0005-0000-0000-00004B100000}"/>
    <cellStyle name="20% - Accent1 2 2 3 3 3 2 6" xfId="4359" xr:uid="{00000000-0005-0000-0000-00004C100000}"/>
    <cellStyle name="20% - Accent1 2 2 3 3 3 2 6 2" xfId="4360" xr:uid="{00000000-0005-0000-0000-00004D100000}"/>
    <cellStyle name="20% - Accent1 2 2 3 3 3 2 6 2 2" xfId="4361" xr:uid="{00000000-0005-0000-0000-00004E100000}"/>
    <cellStyle name="20% - Accent1 2 2 3 3 3 2 6 3" xfId="4362" xr:uid="{00000000-0005-0000-0000-00004F100000}"/>
    <cellStyle name="20% - Accent1 2 2 3 3 3 2 7" xfId="4363" xr:uid="{00000000-0005-0000-0000-000050100000}"/>
    <cellStyle name="20% - Accent1 2 2 3 3 3 2 7 2" xfId="4364" xr:uid="{00000000-0005-0000-0000-000051100000}"/>
    <cellStyle name="20% - Accent1 2 2 3 3 3 2 8" xfId="4365" xr:uid="{00000000-0005-0000-0000-000052100000}"/>
    <cellStyle name="20% - Accent1 2 2 3 3 3 2 8 2" xfId="4366" xr:uid="{00000000-0005-0000-0000-000053100000}"/>
    <cellStyle name="20% - Accent1 2 2 3 3 3 2 9" xfId="4367" xr:uid="{00000000-0005-0000-0000-000054100000}"/>
    <cellStyle name="20% - Accent1 2 2 3 3 3 3" xfId="4368" xr:uid="{00000000-0005-0000-0000-000055100000}"/>
    <cellStyle name="20% - Accent1 2 2 3 3 3 3 2" xfId="4369" xr:uid="{00000000-0005-0000-0000-000056100000}"/>
    <cellStyle name="20% - Accent1 2 2 3 3 3 3 2 2" xfId="4370" xr:uid="{00000000-0005-0000-0000-000057100000}"/>
    <cellStyle name="20% - Accent1 2 2 3 3 3 3 2 2 2" xfId="4371" xr:uid="{00000000-0005-0000-0000-000058100000}"/>
    <cellStyle name="20% - Accent1 2 2 3 3 3 3 2 2 2 2" xfId="4372" xr:uid="{00000000-0005-0000-0000-000059100000}"/>
    <cellStyle name="20% - Accent1 2 2 3 3 3 3 2 2 3" xfId="4373" xr:uid="{00000000-0005-0000-0000-00005A100000}"/>
    <cellStyle name="20% - Accent1 2 2 3 3 3 3 2 3" xfId="4374" xr:uid="{00000000-0005-0000-0000-00005B100000}"/>
    <cellStyle name="20% - Accent1 2 2 3 3 3 3 2 3 2" xfId="4375" xr:uid="{00000000-0005-0000-0000-00005C100000}"/>
    <cellStyle name="20% - Accent1 2 2 3 3 3 3 2 4" xfId="4376" xr:uid="{00000000-0005-0000-0000-00005D100000}"/>
    <cellStyle name="20% - Accent1 2 2 3 3 3 3 3" xfId="4377" xr:uid="{00000000-0005-0000-0000-00005E100000}"/>
    <cellStyle name="20% - Accent1 2 2 3 3 3 3 3 2" xfId="4378" xr:uid="{00000000-0005-0000-0000-00005F100000}"/>
    <cellStyle name="20% - Accent1 2 2 3 3 3 3 3 2 2" xfId="4379" xr:uid="{00000000-0005-0000-0000-000060100000}"/>
    <cellStyle name="20% - Accent1 2 2 3 3 3 3 3 2 2 2" xfId="4380" xr:uid="{00000000-0005-0000-0000-000061100000}"/>
    <cellStyle name="20% - Accent1 2 2 3 3 3 3 3 2 3" xfId="4381" xr:uid="{00000000-0005-0000-0000-000062100000}"/>
    <cellStyle name="20% - Accent1 2 2 3 3 3 3 3 3" xfId="4382" xr:uid="{00000000-0005-0000-0000-000063100000}"/>
    <cellStyle name="20% - Accent1 2 2 3 3 3 3 3 3 2" xfId="4383" xr:uid="{00000000-0005-0000-0000-000064100000}"/>
    <cellStyle name="20% - Accent1 2 2 3 3 3 3 3 4" xfId="4384" xr:uid="{00000000-0005-0000-0000-000065100000}"/>
    <cellStyle name="20% - Accent1 2 2 3 3 3 3 4" xfId="4385" xr:uid="{00000000-0005-0000-0000-000066100000}"/>
    <cellStyle name="20% - Accent1 2 2 3 3 3 3 4 2" xfId="4386" xr:uid="{00000000-0005-0000-0000-000067100000}"/>
    <cellStyle name="20% - Accent1 2 2 3 3 3 3 4 2 2" xfId="4387" xr:uid="{00000000-0005-0000-0000-000068100000}"/>
    <cellStyle name="20% - Accent1 2 2 3 3 3 3 4 2 2 2" xfId="4388" xr:uid="{00000000-0005-0000-0000-000069100000}"/>
    <cellStyle name="20% - Accent1 2 2 3 3 3 3 4 2 3" xfId="4389" xr:uid="{00000000-0005-0000-0000-00006A100000}"/>
    <cellStyle name="20% - Accent1 2 2 3 3 3 3 4 3" xfId="4390" xr:uid="{00000000-0005-0000-0000-00006B100000}"/>
    <cellStyle name="20% - Accent1 2 2 3 3 3 3 4 3 2" xfId="4391" xr:uid="{00000000-0005-0000-0000-00006C100000}"/>
    <cellStyle name="20% - Accent1 2 2 3 3 3 3 4 4" xfId="4392" xr:uid="{00000000-0005-0000-0000-00006D100000}"/>
    <cellStyle name="20% - Accent1 2 2 3 3 3 3 5" xfId="4393" xr:uid="{00000000-0005-0000-0000-00006E100000}"/>
    <cellStyle name="20% - Accent1 2 2 3 3 3 3 5 2" xfId="4394" xr:uid="{00000000-0005-0000-0000-00006F100000}"/>
    <cellStyle name="20% - Accent1 2 2 3 3 3 3 5 2 2" xfId="4395" xr:uid="{00000000-0005-0000-0000-000070100000}"/>
    <cellStyle name="20% - Accent1 2 2 3 3 3 3 5 3" xfId="4396" xr:uid="{00000000-0005-0000-0000-000071100000}"/>
    <cellStyle name="20% - Accent1 2 2 3 3 3 3 6" xfId="4397" xr:uid="{00000000-0005-0000-0000-000072100000}"/>
    <cellStyle name="20% - Accent1 2 2 3 3 3 3 6 2" xfId="4398" xr:uid="{00000000-0005-0000-0000-000073100000}"/>
    <cellStyle name="20% - Accent1 2 2 3 3 3 3 6 2 2" xfId="4399" xr:uid="{00000000-0005-0000-0000-000074100000}"/>
    <cellStyle name="20% - Accent1 2 2 3 3 3 3 6 3" xfId="4400" xr:uid="{00000000-0005-0000-0000-000075100000}"/>
    <cellStyle name="20% - Accent1 2 2 3 3 3 3 7" xfId="4401" xr:uid="{00000000-0005-0000-0000-000076100000}"/>
    <cellStyle name="20% - Accent1 2 2 3 3 3 3 7 2" xfId="4402" xr:uid="{00000000-0005-0000-0000-000077100000}"/>
    <cellStyle name="20% - Accent1 2 2 3 3 3 3 8" xfId="4403" xr:uid="{00000000-0005-0000-0000-000078100000}"/>
    <cellStyle name="20% - Accent1 2 2 3 3 3 3 8 2" xfId="4404" xr:uid="{00000000-0005-0000-0000-000079100000}"/>
    <cellStyle name="20% - Accent1 2 2 3 3 3 3 9" xfId="4405" xr:uid="{00000000-0005-0000-0000-00007A100000}"/>
    <cellStyle name="20% - Accent1 2 2 3 3 3 4" xfId="4406" xr:uid="{00000000-0005-0000-0000-00007B100000}"/>
    <cellStyle name="20% - Accent1 2 2 3 3 3 4 2" xfId="4407" xr:uid="{00000000-0005-0000-0000-00007C100000}"/>
    <cellStyle name="20% - Accent1 2 2 3 3 3 4 2 2" xfId="4408" xr:uid="{00000000-0005-0000-0000-00007D100000}"/>
    <cellStyle name="20% - Accent1 2 2 3 3 3 4 2 2 2" xfId="4409" xr:uid="{00000000-0005-0000-0000-00007E100000}"/>
    <cellStyle name="20% - Accent1 2 2 3 3 3 4 2 3" xfId="4410" xr:uid="{00000000-0005-0000-0000-00007F100000}"/>
    <cellStyle name="20% - Accent1 2 2 3 3 3 4 3" xfId="4411" xr:uid="{00000000-0005-0000-0000-000080100000}"/>
    <cellStyle name="20% - Accent1 2 2 3 3 3 4 3 2" xfId="4412" xr:uid="{00000000-0005-0000-0000-000081100000}"/>
    <cellStyle name="20% - Accent1 2 2 3 3 3 4 4" xfId="4413" xr:uid="{00000000-0005-0000-0000-000082100000}"/>
    <cellStyle name="20% - Accent1 2 2 3 3 3 5" xfId="4414" xr:uid="{00000000-0005-0000-0000-000083100000}"/>
    <cellStyle name="20% - Accent1 2 2 3 3 3 5 2" xfId="4415" xr:uid="{00000000-0005-0000-0000-000084100000}"/>
    <cellStyle name="20% - Accent1 2 2 3 3 3 5 2 2" xfId="4416" xr:uid="{00000000-0005-0000-0000-000085100000}"/>
    <cellStyle name="20% - Accent1 2 2 3 3 3 5 2 2 2" xfId="4417" xr:uid="{00000000-0005-0000-0000-000086100000}"/>
    <cellStyle name="20% - Accent1 2 2 3 3 3 5 2 3" xfId="4418" xr:uid="{00000000-0005-0000-0000-000087100000}"/>
    <cellStyle name="20% - Accent1 2 2 3 3 3 5 3" xfId="4419" xr:uid="{00000000-0005-0000-0000-000088100000}"/>
    <cellStyle name="20% - Accent1 2 2 3 3 3 5 3 2" xfId="4420" xr:uid="{00000000-0005-0000-0000-000089100000}"/>
    <cellStyle name="20% - Accent1 2 2 3 3 3 5 4" xfId="4421" xr:uid="{00000000-0005-0000-0000-00008A100000}"/>
    <cellStyle name="20% - Accent1 2 2 3 3 3 6" xfId="4422" xr:uid="{00000000-0005-0000-0000-00008B100000}"/>
    <cellStyle name="20% - Accent1 2 2 3 3 3 6 2" xfId="4423" xr:uid="{00000000-0005-0000-0000-00008C100000}"/>
    <cellStyle name="20% - Accent1 2 2 3 3 3 6 2 2" xfId="4424" xr:uid="{00000000-0005-0000-0000-00008D100000}"/>
    <cellStyle name="20% - Accent1 2 2 3 3 3 6 2 2 2" xfId="4425" xr:uid="{00000000-0005-0000-0000-00008E100000}"/>
    <cellStyle name="20% - Accent1 2 2 3 3 3 6 2 3" xfId="4426" xr:uid="{00000000-0005-0000-0000-00008F100000}"/>
    <cellStyle name="20% - Accent1 2 2 3 3 3 6 3" xfId="4427" xr:uid="{00000000-0005-0000-0000-000090100000}"/>
    <cellStyle name="20% - Accent1 2 2 3 3 3 6 3 2" xfId="4428" xr:uid="{00000000-0005-0000-0000-000091100000}"/>
    <cellStyle name="20% - Accent1 2 2 3 3 3 6 4" xfId="4429" xr:uid="{00000000-0005-0000-0000-000092100000}"/>
    <cellStyle name="20% - Accent1 2 2 3 3 3 7" xfId="4430" xr:uid="{00000000-0005-0000-0000-000093100000}"/>
    <cellStyle name="20% - Accent1 2 2 3 3 3 7 2" xfId="4431" xr:uid="{00000000-0005-0000-0000-000094100000}"/>
    <cellStyle name="20% - Accent1 2 2 3 3 3 7 2 2" xfId="4432" xr:uid="{00000000-0005-0000-0000-000095100000}"/>
    <cellStyle name="20% - Accent1 2 2 3 3 3 7 3" xfId="4433" xr:uid="{00000000-0005-0000-0000-000096100000}"/>
    <cellStyle name="20% - Accent1 2 2 3 3 3 8" xfId="4434" xr:uid="{00000000-0005-0000-0000-000097100000}"/>
    <cellStyle name="20% - Accent1 2 2 3 3 3 8 2" xfId="4435" xr:uid="{00000000-0005-0000-0000-000098100000}"/>
    <cellStyle name="20% - Accent1 2 2 3 3 3 8 2 2" xfId="4436" xr:uid="{00000000-0005-0000-0000-000099100000}"/>
    <cellStyle name="20% - Accent1 2 2 3 3 3 8 3" xfId="4437" xr:uid="{00000000-0005-0000-0000-00009A100000}"/>
    <cellStyle name="20% - Accent1 2 2 3 3 3 9" xfId="4438" xr:uid="{00000000-0005-0000-0000-00009B100000}"/>
    <cellStyle name="20% - Accent1 2 2 3 3 3 9 2" xfId="4439" xr:uid="{00000000-0005-0000-0000-00009C100000}"/>
    <cellStyle name="20% - Accent1 2 2 3 3 4" xfId="4440" xr:uid="{00000000-0005-0000-0000-00009D100000}"/>
    <cellStyle name="20% - Accent1 2 2 3 3 4 10" xfId="4441" xr:uid="{00000000-0005-0000-0000-00009E100000}"/>
    <cellStyle name="20% - Accent1 2 2 3 3 4 10 2" xfId="4442" xr:uid="{00000000-0005-0000-0000-00009F100000}"/>
    <cellStyle name="20% - Accent1 2 2 3 3 4 11" xfId="4443" xr:uid="{00000000-0005-0000-0000-0000A0100000}"/>
    <cellStyle name="20% - Accent1 2 2 3 3 4 2" xfId="4444" xr:uid="{00000000-0005-0000-0000-0000A1100000}"/>
    <cellStyle name="20% - Accent1 2 2 3 3 4 2 2" xfId="4445" xr:uid="{00000000-0005-0000-0000-0000A2100000}"/>
    <cellStyle name="20% - Accent1 2 2 3 3 4 2 2 2" xfId="4446" xr:uid="{00000000-0005-0000-0000-0000A3100000}"/>
    <cellStyle name="20% - Accent1 2 2 3 3 4 2 2 2 2" xfId="4447" xr:uid="{00000000-0005-0000-0000-0000A4100000}"/>
    <cellStyle name="20% - Accent1 2 2 3 3 4 2 2 2 2 2" xfId="4448" xr:uid="{00000000-0005-0000-0000-0000A5100000}"/>
    <cellStyle name="20% - Accent1 2 2 3 3 4 2 2 2 3" xfId="4449" xr:uid="{00000000-0005-0000-0000-0000A6100000}"/>
    <cellStyle name="20% - Accent1 2 2 3 3 4 2 2 3" xfId="4450" xr:uid="{00000000-0005-0000-0000-0000A7100000}"/>
    <cellStyle name="20% - Accent1 2 2 3 3 4 2 2 3 2" xfId="4451" xr:uid="{00000000-0005-0000-0000-0000A8100000}"/>
    <cellStyle name="20% - Accent1 2 2 3 3 4 2 2 4" xfId="4452" xr:uid="{00000000-0005-0000-0000-0000A9100000}"/>
    <cellStyle name="20% - Accent1 2 2 3 3 4 2 3" xfId="4453" xr:uid="{00000000-0005-0000-0000-0000AA100000}"/>
    <cellStyle name="20% - Accent1 2 2 3 3 4 2 3 2" xfId="4454" xr:uid="{00000000-0005-0000-0000-0000AB100000}"/>
    <cellStyle name="20% - Accent1 2 2 3 3 4 2 3 2 2" xfId="4455" xr:uid="{00000000-0005-0000-0000-0000AC100000}"/>
    <cellStyle name="20% - Accent1 2 2 3 3 4 2 3 2 2 2" xfId="4456" xr:uid="{00000000-0005-0000-0000-0000AD100000}"/>
    <cellStyle name="20% - Accent1 2 2 3 3 4 2 3 2 3" xfId="4457" xr:uid="{00000000-0005-0000-0000-0000AE100000}"/>
    <cellStyle name="20% - Accent1 2 2 3 3 4 2 3 3" xfId="4458" xr:uid="{00000000-0005-0000-0000-0000AF100000}"/>
    <cellStyle name="20% - Accent1 2 2 3 3 4 2 3 3 2" xfId="4459" xr:uid="{00000000-0005-0000-0000-0000B0100000}"/>
    <cellStyle name="20% - Accent1 2 2 3 3 4 2 3 4" xfId="4460" xr:uid="{00000000-0005-0000-0000-0000B1100000}"/>
    <cellStyle name="20% - Accent1 2 2 3 3 4 2 4" xfId="4461" xr:uid="{00000000-0005-0000-0000-0000B2100000}"/>
    <cellStyle name="20% - Accent1 2 2 3 3 4 2 4 2" xfId="4462" xr:uid="{00000000-0005-0000-0000-0000B3100000}"/>
    <cellStyle name="20% - Accent1 2 2 3 3 4 2 4 2 2" xfId="4463" xr:uid="{00000000-0005-0000-0000-0000B4100000}"/>
    <cellStyle name="20% - Accent1 2 2 3 3 4 2 4 2 2 2" xfId="4464" xr:uid="{00000000-0005-0000-0000-0000B5100000}"/>
    <cellStyle name="20% - Accent1 2 2 3 3 4 2 4 2 3" xfId="4465" xr:uid="{00000000-0005-0000-0000-0000B6100000}"/>
    <cellStyle name="20% - Accent1 2 2 3 3 4 2 4 3" xfId="4466" xr:uid="{00000000-0005-0000-0000-0000B7100000}"/>
    <cellStyle name="20% - Accent1 2 2 3 3 4 2 4 3 2" xfId="4467" xr:uid="{00000000-0005-0000-0000-0000B8100000}"/>
    <cellStyle name="20% - Accent1 2 2 3 3 4 2 4 4" xfId="4468" xr:uid="{00000000-0005-0000-0000-0000B9100000}"/>
    <cellStyle name="20% - Accent1 2 2 3 3 4 2 5" xfId="4469" xr:uid="{00000000-0005-0000-0000-0000BA100000}"/>
    <cellStyle name="20% - Accent1 2 2 3 3 4 2 5 2" xfId="4470" xr:uid="{00000000-0005-0000-0000-0000BB100000}"/>
    <cellStyle name="20% - Accent1 2 2 3 3 4 2 5 2 2" xfId="4471" xr:uid="{00000000-0005-0000-0000-0000BC100000}"/>
    <cellStyle name="20% - Accent1 2 2 3 3 4 2 5 3" xfId="4472" xr:uid="{00000000-0005-0000-0000-0000BD100000}"/>
    <cellStyle name="20% - Accent1 2 2 3 3 4 2 6" xfId="4473" xr:uid="{00000000-0005-0000-0000-0000BE100000}"/>
    <cellStyle name="20% - Accent1 2 2 3 3 4 2 6 2" xfId="4474" xr:uid="{00000000-0005-0000-0000-0000BF100000}"/>
    <cellStyle name="20% - Accent1 2 2 3 3 4 2 6 2 2" xfId="4475" xr:uid="{00000000-0005-0000-0000-0000C0100000}"/>
    <cellStyle name="20% - Accent1 2 2 3 3 4 2 6 3" xfId="4476" xr:uid="{00000000-0005-0000-0000-0000C1100000}"/>
    <cellStyle name="20% - Accent1 2 2 3 3 4 2 7" xfId="4477" xr:uid="{00000000-0005-0000-0000-0000C2100000}"/>
    <cellStyle name="20% - Accent1 2 2 3 3 4 2 7 2" xfId="4478" xr:uid="{00000000-0005-0000-0000-0000C3100000}"/>
    <cellStyle name="20% - Accent1 2 2 3 3 4 2 8" xfId="4479" xr:uid="{00000000-0005-0000-0000-0000C4100000}"/>
    <cellStyle name="20% - Accent1 2 2 3 3 4 2 8 2" xfId="4480" xr:uid="{00000000-0005-0000-0000-0000C5100000}"/>
    <cellStyle name="20% - Accent1 2 2 3 3 4 2 9" xfId="4481" xr:uid="{00000000-0005-0000-0000-0000C6100000}"/>
    <cellStyle name="20% - Accent1 2 2 3 3 4 3" xfId="4482" xr:uid="{00000000-0005-0000-0000-0000C7100000}"/>
    <cellStyle name="20% - Accent1 2 2 3 3 4 3 2" xfId="4483" xr:uid="{00000000-0005-0000-0000-0000C8100000}"/>
    <cellStyle name="20% - Accent1 2 2 3 3 4 3 2 2" xfId="4484" xr:uid="{00000000-0005-0000-0000-0000C9100000}"/>
    <cellStyle name="20% - Accent1 2 2 3 3 4 3 2 2 2" xfId="4485" xr:uid="{00000000-0005-0000-0000-0000CA100000}"/>
    <cellStyle name="20% - Accent1 2 2 3 3 4 3 2 2 2 2" xfId="4486" xr:uid="{00000000-0005-0000-0000-0000CB100000}"/>
    <cellStyle name="20% - Accent1 2 2 3 3 4 3 2 2 3" xfId="4487" xr:uid="{00000000-0005-0000-0000-0000CC100000}"/>
    <cellStyle name="20% - Accent1 2 2 3 3 4 3 2 3" xfId="4488" xr:uid="{00000000-0005-0000-0000-0000CD100000}"/>
    <cellStyle name="20% - Accent1 2 2 3 3 4 3 2 3 2" xfId="4489" xr:uid="{00000000-0005-0000-0000-0000CE100000}"/>
    <cellStyle name="20% - Accent1 2 2 3 3 4 3 2 4" xfId="4490" xr:uid="{00000000-0005-0000-0000-0000CF100000}"/>
    <cellStyle name="20% - Accent1 2 2 3 3 4 3 3" xfId="4491" xr:uid="{00000000-0005-0000-0000-0000D0100000}"/>
    <cellStyle name="20% - Accent1 2 2 3 3 4 3 3 2" xfId="4492" xr:uid="{00000000-0005-0000-0000-0000D1100000}"/>
    <cellStyle name="20% - Accent1 2 2 3 3 4 3 3 2 2" xfId="4493" xr:uid="{00000000-0005-0000-0000-0000D2100000}"/>
    <cellStyle name="20% - Accent1 2 2 3 3 4 3 3 2 2 2" xfId="4494" xr:uid="{00000000-0005-0000-0000-0000D3100000}"/>
    <cellStyle name="20% - Accent1 2 2 3 3 4 3 3 2 3" xfId="4495" xr:uid="{00000000-0005-0000-0000-0000D4100000}"/>
    <cellStyle name="20% - Accent1 2 2 3 3 4 3 3 3" xfId="4496" xr:uid="{00000000-0005-0000-0000-0000D5100000}"/>
    <cellStyle name="20% - Accent1 2 2 3 3 4 3 3 3 2" xfId="4497" xr:uid="{00000000-0005-0000-0000-0000D6100000}"/>
    <cellStyle name="20% - Accent1 2 2 3 3 4 3 3 4" xfId="4498" xr:uid="{00000000-0005-0000-0000-0000D7100000}"/>
    <cellStyle name="20% - Accent1 2 2 3 3 4 3 4" xfId="4499" xr:uid="{00000000-0005-0000-0000-0000D8100000}"/>
    <cellStyle name="20% - Accent1 2 2 3 3 4 3 4 2" xfId="4500" xr:uid="{00000000-0005-0000-0000-0000D9100000}"/>
    <cellStyle name="20% - Accent1 2 2 3 3 4 3 4 2 2" xfId="4501" xr:uid="{00000000-0005-0000-0000-0000DA100000}"/>
    <cellStyle name="20% - Accent1 2 2 3 3 4 3 4 2 2 2" xfId="4502" xr:uid="{00000000-0005-0000-0000-0000DB100000}"/>
    <cellStyle name="20% - Accent1 2 2 3 3 4 3 4 2 3" xfId="4503" xr:uid="{00000000-0005-0000-0000-0000DC100000}"/>
    <cellStyle name="20% - Accent1 2 2 3 3 4 3 4 3" xfId="4504" xr:uid="{00000000-0005-0000-0000-0000DD100000}"/>
    <cellStyle name="20% - Accent1 2 2 3 3 4 3 4 3 2" xfId="4505" xr:uid="{00000000-0005-0000-0000-0000DE100000}"/>
    <cellStyle name="20% - Accent1 2 2 3 3 4 3 4 4" xfId="4506" xr:uid="{00000000-0005-0000-0000-0000DF100000}"/>
    <cellStyle name="20% - Accent1 2 2 3 3 4 3 5" xfId="4507" xr:uid="{00000000-0005-0000-0000-0000E0100000}"/>
    <cellStyle name="20% - Accent1 2 2 3 3 4 3 5 2" xfId="4508" xr:uid="{00000000-0005-0000-0000-0000E1100000}"/>
    <cellStyle name="20% - Accent1 2 2 3 3 4 3 5 2 2" xfId="4509" xr:uid="{00000000-0005-0000-0000-0000E2100000}"/>
    <cellStyle name="20% - Accent1 2 2 3 3 4 3 5 3" xfId="4510" xr:uid="{00000000-0005-0000-0000-0000E3100000}"/>
    <cellStyle name="20% - Accent1 2 2 3 3 4 3 6" xfId="4511" xr:uid="{00000000-0005-0000-0000-0000E4100000}"/>
    <cellStyle name="20% - Accent1 2 2 3 3 4 3 6 2" xfId="4512" xr:uid="{00000000-0005-0000-0000-0000E5100000}"/>
    <cellStyle name="20% - Accent1 2 2 3 3 4 3 6 2 2" xfId="4513" xr:uid="{00000000-0005-0000-0000-0000E6100000}"/>
    <cellStyle name="20% - Accent1 2 2 3 3 4 3 6 3" xfId="4514" xr:uid="{00000000-0005-0000-0000-0000E7100000}"/>
    <cellStyle name="20% - Accent1 2 2 3 3 4 3 7" xfId="4515" xr:uid="{00000000-0005-0000-0000-0000E8100000}"/>
    <cellStyle name="20% - Accent1 2 2 3 3 4 3 7 2" xfId="4516" xr:uid="{00000000-0005-0000-0000-0000E9100000}"/>
    <cellStyle name="20% - Accent1 2 2 3 3 4 3 8" xfId="4517" xr:uid="{00000000-0005-0000-0000-0000EA100000}"/>
    <cellStyle name="20% - Accent1 2 2 3 3 4 3 8 2" xfId="4518" xr:uid="{00000000-0005-0000-0000-0000EB100000}"/>
    <cellStyle name="20% - Accent1 2 2 3 3 4 3 9" xfId="4519" xr:uid="{00000000-0005-0000-0000-0000EC100000}"/>
    <cellStyle name="20% - Accent1 2 2 3 3 4 4" xfId="4520" xr:uid="{00000000-0005-0000-0000-0000ED100000}"/>
    <cellStyle name="20% - Accent1 2 2 3 3 4 4 2" xfId="4521" xr:uid="{00000000-0005-0000-0000-0000EE100000}"/>
    <cellStyle name="20% - Accent1 2 2 3 3 4 4 2 2" xfId="4522" xr:uid="{00000000-0005-0000-0000-0000EF100000}"/>
    <cellStyle name="20% - Accent1 2 2 3 3 4 4 2 2 2" xfId="4523" xr:uid="{00000000-0005-0000-0000-0000F0100000}"/>
    <cellStyle name="20% - Accent1 2 2 3 3 4 4 2 3" xfId="4524" xr:uid="{00000000-0005-0000-0000-0000F1100000}"/>
    <cellStyle name="20% - Accent1 2 2 3 3 4 4 3" xfId="4525" xr:uid="{00000000-0005-0000-0000-0000F2100000}"/>
    <cellStyle name="20% - Accent1 2 2 3 3 4 4 3 2" xfId="4526" xr:uid="{00000000-0005-0000-0000-0000F3100000}"/>
    <cellStyle name="20% - Accent1 2 2 3 3 4 4 4" xfId="4527" xr:uid="{00000000-0005-0000-0000-0000F4100000}"/>
    <cellStyle name="20% - Accent1 2 2 3 3 4 5" xfId="4528" xr:uid="{00000000-0005-0000-0000-0000F5100000}"/>
    <cellStyle name="20% - Accent1 2 2 3 3 4 5 2" xfId="4529" xr:uid="{00000000-0005-0000-0000-0000F6100000}"/>
    <cellStyle name="20% - Accent1 2 2 3 3 4 5 2 2" xfId="4530" xr:uid="{00000000-0005-0000-0000-0000F7100000}"/>
    <cellStyle name="20% - Accent1 2 2 3 3 4 5 2 2 2" xfId="4531" xr:uid="{00000000-0005-0000-0000-0000F8100000}"/>
    <cellStyle name="20% - Accent1 2 2 3 3 4 5 2 3" xfId="4532" xr:uid="{00000000-0005-0000-0000-0000F9100000}"/>
    <cellStyle name="20% - Accent1 2 2 3 3 4 5 3" xfId="4533" xr:uid="{00000000-0005-0000-0000-0000FA100000}"/>
    <cellStyle name="20% - Accent1 2 2 3 3 4 5 3 2" xfId="4534" xr:uid="{00000000-0005-0000-0000-0000FB100000}"/>
    <cellStyle name="20% - Accent1 2 2 3 3 4 5 4" xfId="4535" xr:uid="{00000000-0005-0000-0000-0000FC100000}"/>
    <cellStyle name="20% - Accent1 2 2 3 3 4 6" xfId="4536" xr:uid="{00000000-0005-0000-0000-0000FD100000}"/>
    <cellStyle name="20% - Accent1 2 2 3 3 4 6 2" xfId="4537" xr:uid="{00000000-0005-0000-0000-0000FE100000}"/>
    <cellStyle name="20% - Accent1 2 2 3 3 4 6 2 2" xfId="4538" xr:uid="{00000000-0005-0000-0000-0000FF100000}"/>
    <cellStyle name="20% - Accent1 2 2 3 3 4 6 2 2 2" xfId="4539" xr:uid="{00000000-0005-0000-0000-000000110000}"/>
    <cellStyle name="20% - Accent1 2 2 3 3 4 6 2 3" xfId="4540" xr:uid="{00000000-0005-0000-0000-000001110000}"/>
    <cellStyle name="20% - Accent1 2 2 3 3 4 6 3" xfId="4541" xr:uid="{00000000-0005-0000-0000-000002110000}"/>
    <cellStyle name="20% - Accent1 2 2 3 3 4 6 3 2" xfId="4542" xr:uid="{00000000-0005-0000-0000-000003110000}"/>
    <cellStyle name="20% - Accent1 2 2 3 3 4 6 4" xfId="4543" xr:uid="{00000000-0005-0000-0000-000004110000}"/>
    <cellStyle name="20% - Accent1 2 2 3 3 4 7" xfId="4544" xr:uid="{00000000-0005-0000-0000-000005110000}"/>
    <cellStyle name="20% - Accent1 2 2 3 3 4 7 2" xfId="4545" xr:uid="{00000000-0005-0000-0000-000006110000}"/>
    <cellStyle name="20% - Accent1 2 2 3 3 4 7 2 2" xfId="4546" xr:uid="{00000000-0005-0000-0000-000007110000}"/>
    <cellStyle name="20% - Accent1 2 2 3 3 4 7 3" xfId="4547" xr:uid="{00000000-0005-0000-0000-000008110000}"/>
    <cellStyle name="20% - Accent1 2 2 3 3 4 8" xfId="4548" xr:uid="{00000000-0005-0000-0000-000009110000}"/>
    <cellStyle name="20% - Accent1 2 2 3 3 4 8 2" xfId="4549" xr:uid="{00000000-0005-0000-0000-00000A110000}"/>
    <cellStyle name="20% - Accent1 2 2 3 3 4 8 2 2" xfId="4550" xr:uid="{00000000-0005-0000-0000-00000B110000}"/>
    <cellStyle name="20% - Accent1 2 2 3 3 4 8 3" xfId="4551" xr:uid="{00000000-0005-0000-0000-00000C110000}"/>
    <cellStyle name="20% - Accent1 2 2 3 3 4 9" xfId="4552" xr:uid="{00000000-0005-0000-0000-00000D110000}"/>
    <cellStyle name="20% - Accent1 2 2 3 3 4 9 2" xfId="4553" xr:uid="{00000000-0005-0000-0000-00000E110000}"/>
    <cellStyle name="20% - Accent1 2 2 3 3 5" xfId="4554" xr:uid="{00000000-0005-0000-0000-00000F110000}"/>
    <cellStyle name="20% - Accent1 2 2 3 3 5 2" xfId="4555" xr:uid="{00000000-0005-0000-0000-000010110000}"/>
    <cellStyle name="20% - Accent1 2 2 3 3 5 2 2" xfId="4556" xr:uid="{00000000-0005-0000-0000-000011110000}"/>
    <cellStyle name="20% - Accent1 2 2 3 3 5 2 2 2" xfId="4557" xr:uid="{00000000-0005-0000-0000-000012110000}"/>
    <cellStyle name="20% - Accent1 2 2 3 3 5 2 2 2 2" xfId="4558" xr:uid="{00000000-0005-0000-0000-000013110000}"/>
    <cellStyle name="20% - Accent1 2 2 3 3 5 2 2 3" xfId="4559" xr:uid="{00000000-0005-0000-0000-000014110000}"/>
    <cellStyle name="20% - Accent1 2 2 3 3 5 2 3" xfId="4560" xr:uid="{00000000-0005-0000-0000-000015110000}"/>
    <cellStyle name="20% - Accent1 2 2 3 3 5 2 3 2" xfId="4561" xr:uid="{00000000-0005-0000-0000-000016110000}"/>
    <cellStyle name="20% - Accent1 2 2 3 3 5 2 4" xfId="4562" xr:uid="{00000000-0005-0000-0000-000017110000}"/>
    <cellStyle name="20% - Accent1 2 2 3 3 5 3" xfId="4563" xr:uid="{00000000-0005-0000-0000-000018110000}"/>
    <cellStyle name="20% - Accent1 2 2 3 3 5 3 2" xfId="4564" xr:uid="{00000000-0005-0000-0000-000019110000}"/>
    <cellStyle name="20% - Accent1 2 2 3 3 5 3 2 2" xfId="4565" xr:uid="{00000000-0005-0000-0000-00001A110000}"/>
    <cellStyle name="20% - Accent1 2 2 3 3 5 3 2 2 2" xfId="4566" xr:uid="{00000000-0005-0000-0000-00001B110000}"/>
    <cellStyle name="20% - Accent1 2 2 3 3 5 3 2 3" xfId="4567" xr:uid="{00000000-0005-0000-0000-00001C110000}"/>
    <cellStyle name="20% - Accent1 2 2 3 3 5 3 3" xfId="4568" xr:uid="{00000000-0005-0000-0000-00001D110000}"/>
    <cellStyle name="20% - Accent1 2 2 3 3 5 3 3 2" xfId="4569" xr:uid="{00000000-0005-0000-0000-00001E110000}"/>
    <cellStyle name="20% - Accent1 2 2 3 3 5 3 4" xfId="4570" xr:uid="{00000000-0005-0000-0000-00001F110000}"/>
    <cellStyle name="20% - Accent1 2 2 3 3 5 4" xfId="4571" xr:uid="{00000000-0005-0000-0000-000020110000}"/>
    <cellStyle name="20% - Accent1 2 2 3 3 5 4 2" xfId="4572" xr:uid="{00000000-0005-0000-0000-000021110000}"/>
    <cellStyle name="20% - Accent1 2 2 3 3 5 4 2 2" xfId="4573" xr:uid="{00000000-0005-0000-0000-000022110000}"/>
    <cellStyle name="20% - Accent1 2 2 3 3 5 4 2 2 2" xfId="4574" xr:uid="{00000000-0005-0000-0000-000023110000}"/>
    <cellStyle name="20% - Accent1 2 2 3 3 5 4 2 3" xfId="4575" xr:uid="{00000000-0005-0000-0000-000024110000}"/>
    <cellStyle name="20% - Accent1 2 2 3 3 5 4 3" xfId="4576" xr:uid="{00000000-0005-0000-0000-000025110000}"/>
    <cellStyle name="20% - Accent1 2 2 3 3 5 4 3 2" xfId="4577" xr:uid="{00000000-0005-0000-0000-000026110000}"/>
    <cellStyle name="20% - Accent1 2 2 3 3 5 4 4" xfId="4578" xr:uid="{00000000-0005-0000-0000-000027110000}"/>
    <cellStyle name="20% - Accent1 2 2 3 3 5 5" xfId="4579" xr:uid="{00000000-0005-0000-0000-000028110000}"/>
    <cellStyle name="20% - Accent1 2 2 3 3 5 5 2" xfId="4580" xr:uid="{00000000-0005-0000-0000-000029110000}"/>
    <cellStyle name="20% - Accent1 2 2 3 3 5 5 2 2" xfId="4581" xr:uid="{00000000-0005-0000-0000-00002A110000}"/>
    <cellStyle name="20% - Accent1 2 2 3 3 5 5 3" xfId="4582" xr:uid="{00000000-0005-0000-0000-00002B110000}"/>
    <cellStyle name="20% - Accent1 2 2 3 3 5 6" xfId="4583" xr:uid="{00000000-0005-0000-0000-00002C110000}"/>
    <cellStyle name="20% - Accent1 2 2 3 3 5 6 2" xfId="4584" xr:uid="{00000000-0005-0000-0000-00002D110000}"/>
    <cellStyle name="20% - Accent1 2 2 3 3 5 6 2 2" xfId="4585" xr:uid="{00000000-0005-0000-0000-00002E110000}"/>
    <cellStyle name="20% - Accent1 2 2 3 3 5 6 3" xfId="4586" xr:uid="{00000000-0005-0000-0000-00002F110000}"/>
    <cellStyle name="20% - Accent1 2 2 3 3 5 7" xfId="4587" xr:uid="{00000000-0005-0000-0000-000030110000}"/>
    <cellStyle name="20% - Accent1 2 2 3 3 5 7 2" xfId="4588" xr:uid="{00000000-0005-0000-0000-000031110000}"/>
    <cellStyle name="20% - Accent1 2 2 3 3 5 8" xfId="4589" xr:uid="{00000000-0005-0000-0000-000032110000}"/>
    <cellStyle name="20% - Accent1 2 2 3 3 5 8 2" xfId="4590" xr:uid="{00000000-0005-0000-0000-000033110000}"/>
    <cellStyle name="20% - Accent1 2 2 3 3 5 9" xfId="4591" xr:uid="{00000000-0005-0000-0000-000034110000}"/>
    <cellStyle name="20% - Accent1 2 2 3 3 6" xfId="4592" xr:uid="{00000000-0005-0000-0000-000035110000}"/>
    <cellStyle name="20% - Accent1 2 2 3 3 6 2" xfId="4593" xr:uid="{00000000-0005-0000-0000-000036110000}"/>
    <cellStyle name="20% - Accent1 2 2 3 3 6 2 2" xfId="4594" xr:uid="{00000000-0005-0000-0000-000037110000}"/>
    <cellStyle name="20% - Accent1 2 2 3 3 6 2 2 2" xfId="4595" xr:uid="{00000000-0005-0000-0000-000038110000}"/>
    <cellStyle name="20% - Accent1 2 2 3 3 6 2 2 2 2" xfId="4596" xr:uid="{00000000-0005-0000-0000-000039110000}"/>
    <cellStyle name="20% - Accent1 2 2 3 3 6 2 2 3" xfId="4597" xr:uid="{00000000-0005-0000-0000-00003A110000}"/>
    <cellStyle name="20% - Accent1 2 2 3 3 6 2 3" xfId="4598" xr:uid="{00000000-0005-0000-0000-00003B110000}"/>
    <cellStyle name="20% - Accent1 2 2 3 3 6 2 3 2" xfId="4599" xr:uid="{00000000-0005-0000-0000-00003C110000}"/>
    <cellStyle name="20% - Accent1 2 2 3 3 6 2 4" xfId="4600" xr:uid="{00000000-0005-0000-0000-00003D110000}"/>
    <cellStyle name="20% - Accent1 2 2 3 3 6 3" xfId="4601" xr:uid="{00000000-0005-0000-0000-00003E110000}"/>
    <cellStyle name="20% - Accent1 2 2 3 3 6 3 2" xfId="4602" xr:uid="{00000000-0005-0000-0000-00003F110000}"/>
    <cellStyle name="20% - Accent1 2 2 3 3 6 3 2 2" xfId="4603" xr:uid="{00000000-0005-0000-0000-000040110000}"/>
    <cellStyle name="20% - Accent1 2 2 3 3 6 3 2 2 2" xfId="4604" xr:uid="{00000000-0005-0000-0000-000041110000}"/>
    <cellStyle name="20% - Accent1 2 2 3 3 6 3 2 3" xfId="4605" xr:uid="{00000000-0005-0000-0000-000042110000}"/>
    <cellStyle name="20% - Accent1 2 2 3 3 6 3 3" xfId="4606" xr:uid="{00000000-0005-0000-0000-000043110000}"/>
    <cellStyle name="20% - Accent1 2 2 3 3 6 3 3 2" xfId="4607" xr:uid="{00000000-0005-0000-0000-000044110000}"/>
    <cellStyle name="20% - Accent1 2 2 3 3 6 3 4" xfId="4608" xr:uid="{00000000-0005-0000-0000-000045110000}"/>
    <cellStyle name="20% - Accent1 2 2 3 3 6 4" xfId="4609" xr:uid="{00000000-0005-0000-0000-000046110000}"/>
    <cellStyle name="20% - Accent1 2 2 3 3 6 4 2" xfId="4610" xr:uid="{00000000-0005-0000-0000-000047110000}"/>
    <cellStyle name="20% - Accent1 2 2 3 3 6 4 2 2" xfId="4611" xr:uid="{00000000-0005-0000-0000-000048110000}"/>
    <cellStyle name="20% - Accent1 2 2 3 3 6 4 2 2 2" xfId="4612" xr:uid="{00000000-0005-0000-0000-000049110000}"/>
    <cellStyle name="20% - Accent1 2 2 3 3 6 4 2 3" xfId="4613" xr:uid="{00000000-0005-0000-0000-00004A110000}"/>
    <cellStyle name="20% - Accent1 2 2 3 3 6 4 3" xfId="4614" xr:uid="{00000000-0005-0000-0000-00004B110000}"/>
    <cellStyle name="20% - Accent1 2 2 3 3 6 4 3 2" xfId="4615" xr:uid="{00000000-0005-0000-0000-00004C110000}"/>
    <cellStyle name="20% - Accent1 2 2 3 3 6 4 4" xfId="4616" xr:uid="{00000000-0005-0000-0000-00004D110000}"/>
    <cellStyle name="20% - Accent1 2 2 3 3 6 5" xfId="4617" xr:uid="{00000000-0005-0000-0000-00004E110000}"/>
    <cellStyle name="20% - Accent1 2 2 3 3 6 5 2" xfId="4618" xr:uid="{00000000-0005-0000-0000-00004F110000}"/>
    <cellStyle name="20% - Accent1 2 2 3 3 6 5 2 2" xfId="4619" xr:uid="{00000000-0005-0000-0000-000050110000}"/>
    <cellStyle name="20% - Accent1 2 2 3 3 6 5 3" xfId="4620" xr:uid="{00000000-0005-0000-0000-000051110000}"/>
    <cellStyle name="20% - Accent1 2 2 3 3 6 6" xfId="4621" xr:uid="{00000000-0005-0000-0000-000052110000}"/>
    <cellStyle name="20% - Accent1 2 2 3 3 6 6 2" xfId="4622" xr:uid="{00000000-0005-0000-0000-000053110000}"/>
    <cellStyle name="20% - Accent1 2 2 3 3 6 6 2 2" xfId="4623" xr:uid="{00000000-0005-0000-0000-000054110000}"/>
    <cellStyle name="20% - Accent1 2 2 3 3 6 6 3" xfId="4624" xr:uid="{00000000-0005-0000-0000-000055110000}"/>
    <cellStyle name="20% - Accent1 2 2 3 3 6 7" xfId="4625" xr:uid="{00000000-0005-0000-0000-000056110000}"/>
    <cellStyle name="20% - Accent1 2 2 3 3 6 7 2" xfId="4626" xr:uid="{00000000-0005-0000-0000-000057110000}"/>
    <cellStyle name="20% - Accent1 2 2 3 3 6 8" xfId="4627" xr:uid="{00000000-0005-0000-0000-000058110000}"/>
    <cellStyle name="20% - Accent1 2 2 3 3 6 8 2" xfId="4628" xr:uid="{00000000-0005-0000-0000-000059110000}"/>
    <cellStyle name="20% - Accent1 2 2 3 3 6 9" xfId="4629" xr:uid="{00000000-0005-0000-0000-00005A110000}"/>
    <cellStyle name="20% - Accent1 2 2 3 3 7" xfId="4630" xr:uid="{00000000-0005-0000-0000-00005B110000}"/>
    <cellStyle name="20% - Accent1 2 2 3 3 7 2" xfId="4631" xr:uid="{00000000-0005-0000-0000-00005C110000}"/>
    <cellStyle name="20% - Accent1 2 2 3 3 7 2 2" xfId="4632" xr:uid="{00000000-0005-0000-0000-00005D110000}"/>
    <cellStyle name="20% - Accent1 2 2 3 3 7 2 2 2" xfId="4633" xr:uid="{00000000-0005-0000-0000-00005E110000}"/>
    <cellStyle name="20% - Accent1 2 2 3 3 7 2 3" xfId="4634" xr:uid="{00000000-0005-0000-0000-00005F110000}"/>
    <cellStyle name="20% - Accent1 2 2 3 3 7 3" xfId="4635" xr:uid="{00000000-0005-0000-0000-000060110000}"/>
    <cellStyle name="20% - Accent1 2 2 3 3 7 3 2" xfId="4636" xr:uid="{00000000-0005-0000-0000-000061110000}"/>
    <cellStyle name="20% - Accent1 2 2 3 3 7 4" xfId="4637" xr:uid="{00000000-0005-0000-0000-000062110000}"/>
    <cellStyle name="20% - Accent1 2 2 3 3 8" xfId="4638" xr:uid="{00000000-0005-0000-0000-000063110000}"/>
    <cellStyle name="20% - Accent1 2 2 3 3 8 2" xfId="4639" xr:uid="{00000000-0005-0000-0000-000064110000}"/>
    <cellStyle name="20% - Accent1 2 2 3 3 8 2 2" xfId="4640" xr:uid="{00000000-0005-0000-0000-000065110000}"/>
    <cellStyle name="20% - Accent1 2 2 3 3 8 2 2 2" xfId="4641" xr:uid="{00000000-0005-0000-0000-000066110000}"/>
    <cellStyle name="20% - Accent1 2 2 3 3 8 2 3" xfId="4642" xr:uid="{00000000-0005-0000-0000-000067110000}"/>
    <cellStyle name="20% - Accent1 2 2 3 3 8 3" xfId="4643" xr:uid="{00000000-0005-0000-0000-000068110000}"/>
    <cellStyle name="20% - Accent1 2 2 3 3 8 3 2" xfId="4644" xr:uid="{00000000-0005-0000-0000-000069110000}"/>
    <cellStyle name="20% - Accent1 2 2 3 3 8 4" xfId="4645" xr:uid="{00000000-0005-0000-0000-00006A110000}"/>
    <cellStyle name="20% - Accent1 2 2 3 3 9" xfId="4646" xr:uid="{00000000-0005-0000-0000-00006B110000}"/>
    <cellStyle name="20% - Accent1 2 2 3 3 9 2" xfId="4647" xr:uid="{00000000-0005-0000-0000-00006C110000}"/>
    <cellStyle name="20% - Accent1 2 2 3 3 9 2 2" xfId="4648" xr:uid="{00000000-0005-0000-0000-00006D110000}"/>
    <cellStyle name="20% - Accent1 2 2 3 3 9 2 2 2" xfId="4649" xr:uid="{00000000-0005-0000-0000-00006E110000}"/>
    <cellStyle name="20% - Accent1 2 2 3 3 9 2 3" xfId="4650" xr:uid="{00000000-0005-0000-0000-00006F110000}"/>
    <cellStyle name="20% - Accent1 2 2 3 3 9 3" xfId="4651" xr:uid="{00000000-0005-0000-0000-000070110000}"/>
    <cellStyle name="20% - Accent1 2 2 3 3 9 3 2" xfId="4652" xr:uid="{00000000-0005-0000-0000-000071110000}"/>
    <cellStyle name="20% - Accent1 2 2 3 3 9 4" xfId="4653" xr:uid="{00000000-0005-0000-0000-000072110000}"/>
    <cellStyle name="20% - Accent1 2 2 3 4" xfId="4654" xr:uid="{00000000-0005-0000-0000-000073110000}"/>
    <cellStyle name="20% - Accent1 2 2 3 4 10" xfId="4655" xr:uid="{00000000-0005-0000-0000-000074110000}"/>
    <cellStyle name="20% - Accent1 2 2 3 4 10 2" xfId="4656" xr:uid="{00000000-0005-0000-0000-000075110000}"/>
    <cellStyle name="20% - Accent1 2 2 3 4 11" xfId="4657" xr:uid="{00000000-0005-0000-0000-000076110000}"/>
    <cellStyle name="20% - Accent1 2 2 3 4 2" xfId="4658" xr:uid="{00000000-0005-0000-0000-000077110000}"/>
    <cellStyle name="20% - Accent1 2 2 3 4 2 2" xfId="4659" xr:uid="{00000000-0005-0000-0000-000078110000}"/>
    <cellStyle name="20% - Accent1 2 2 3 4 2 2 2" xfId="4660" xr:uid="{00000000-0005-0000-0000-000079110000}"/>
    <cellStyle name="20% - Accent1 2 2 3 4 2 2 2 2" xfId="4661" xr:uid="{00000000-0005-0000-0000-00007A110000}"/>
    <cellStyle name="20% - Accent1 2 2 3 4 2 2 2 2 2" xfId="4662" xr:uid="{00000000-0005-0000-0000-00007B110000}"/>
    <cellStyle name="20% - Accent1 2 2 3 4 2 2 2 3" xfId="4663" xr:uid="{00000000-0005-0000-0000-00007C110000}"/>
    <cellStyle name="20% - Accent1 2 2 3 4 2 2 3" xfId="4664" xr:uid="{00000000-0005-0000-0000-00007D110000}"/>
    <cellStyle name="20% - Accent1 2 2 3 4 2 2 3 2" xfId="4665" xr:uid="{00000000-0005-0000-0000-00007E110000}"/>
    <cellStyle name="20% - Accent1 2 2 3 4 2 2 4" xfId="4666" xr:uid="{00000000-0005-0000-0000-00007F110000}"/>
    <cellStyle name="20% - Accent1 2 2 3 4 2 3" xfId="4667" xr:uid="{00000000-0005-0000-0000-000080110000}"/>
    <cellStyle name="20% - Accent1 2 2 3 4 2 3 2" xfId="4668" xr:uid="{00000000-0005-0000-0000-000081110000}"/>
    <cellStyle name="20% - Accent1 2 2 3 4 2 3 2 2" xfId="4669" xr:uid="{00000000-0005-0000-0000-000082110000}"/>
    <cellStyle name="20% - Accent1 2 2 3 4 2 3 2 2 2" xfId="4670" xr:uid="{00000000-0005-0000-0000-000083110000}"/>
    <cellStyle name="20% - Accent1 2 2 3 4 2 3 2 3" xfId="4671" xr:uid="{00000000-0005-0000-0000-000084110000}"/>
    <cellStyle name="20% - Accent1 2 2 3 4 2 3 3" xfId="4672" xr:uid="{00000000-0005-0000-0000-000085110000}"/>
    <cellStyle name="20% - Accent1 2 2 3 4 2 3 3 2" xfId="4673" xr:uid="{00000000-0005-0000-0000-000086110000}"/>
    <cellStyle name="20% - Accent1 2 2 3 4 2 3 4" xfId="4674" xr:uid="{00000000-0005-0000-0000-000087110000}"/>
    <cellStyle name="20% - Accent1 2 2 3 4 2 4" xfId="4675" xr:uid="{00000000-0005-0000-0000-000088110000}"/>
    <cellStyle name="20% - Accent1 2 2 3 4 2 4 2" xfId="4676" xr:uid="{00000000-0005-0000-0000-000089110000}"/>
    <cellStyle name="20% - Accent1 2 2 3 4 2 4 2 2" xfId="4677" xr:uid="{00000000-0005-0000-0000-00008A110000}"/>
    <cellStyle name="20% - Accent1 2 2 3 4 2 4 2 2 2" xfId="4678" xr:uid="{00000000-0005-0000-0000-00008B110000}"/>
    <cellStyle name="20% - Accent1 2 2 3 4 2 4 2 3" xfId="4679" xr:uid="{00000000-0005-0000-0000-00008C110000}"/>
    <cellStyle name="20% - Accent1 2 2 3 4 2 4 3" xfId="4680" xr:uid="{00000000-0005-0000-0000-00008D110000}"/>
    <cellStyle name="20% - Accent1 2 2 3 4 2 4 3 2" xfId="4681" xr:uid="{00000000-0005-0000-0000-00008E110000}"/>
    <cellStyle name="20% - Accent1 2 2 3 4 2 4 4" xfId="4682" xr:uid="{00000000-0005-0000-0000-00008F110000}"/>
    <cellStyle name="20% - Accent1 2 2 3 4 2 5" xfId="4683" xr:uid="{00000000-0005-0000-0000-000090110000}"/>
    <cellStyle name="20% - Accent1 2 2 3 4 2 5 2" xfId="4684" xr:uid="{00000000-0005-0000-0000-000091110000}"/>
    <cellStyle name="20% - Accent1 2 2 3 4 2 5 2 2" xfId="4685" xr:uid="{00000000-0005-0000-0000-000092110000}"/>
    <cellStyle name="20% - Accent1 2 2 3 4 2 5 3" xfId="4686" xr:uid="{00000000-0005-0000-0000-000093110000}"/>
    <cellStyle name="20% - Accent1 2 2 3 4 2 6" xfId="4687" xr:uid="{00000000-0005-0000-0000-000094110000}"/>
    <cellStyle name="20% - Accent1 2 2 3 4 2 6 2" xfId="4688" xr:uid="{00000000-0005-0000-0000-000095110000}"/>
    <cellStyle name="20% - Accent1 2 2 3 4 2 6 2 2" xfId="4689" xr:uid="{00000000-0005-0000-0000-000096110000}"/>
    <cellStyle name="20% - Accent1 2 2 3 4 2 6 3" xfId="4690" xr:uid="{00000000-0005-0000-0000-000097110000}"/>
    <cellStyle name="20% - Accent1 2 2 3 4 2 7" xfId="4691" xr:uid="{00000000-0005-0000-0000-000098110000}"/>
    <cellStyle name="20% - Accent1 2 2 3 4 2 7 2" xfId="4692" xr:uid="{00000000-0005-0000-0000-000099110000}"/>
    <cellStyle name="20% - Accent1 2 2 3 4 2 8" xfId="4693" xr:uid="{00000000-0005-0000-0000-00009A110000}"/>
    <cellStyle name="20% - Accent1 2 2 3 4 2 8 2" xfId="4694" xr:uid="{00000000-0005-0000-0000-00009B110000}"/>
    <cellStyle name="20% - Accent1 2 2 3 4 2 9" xfId="4695" xr:uid="{00000000-0005-0000-0000-00009C110000}"/>
    <cellStyle name="20% - Accent1 2 2 3 4 3" xfId="4696" xr:uid="{00000000-0005-0000-0000-00009D110000}"/>
    <cellStyle name="20% - Accent1 2 2 3 4 3 2" xfId="4697" xr:uid="{00000000-0005-0000-0000-00009E110000}"/>
    <cellStyle name="20% - Accent1 2 2 3 4 3 2 2" xfId="4698" xr:uid="{00000000-0005-0000-0000-00009F110000}"/>
    <cellStyle name="20% - Accent1 2 2 3 4 3 2 2 2" xfId="4699" xr:uid="{00000000-0005-0000-0000-0000A0110000}"/>
    <cellStyle name="20% - Accent1 2 2 3 4 3 2 2 2 2" xfId="4700" xr:uid="{00000000-0005-0000-0000-0000A1110000}"/>
    <cellStyle name="20% - Accent1 2 2 3 4 3 2 2 3" xfId="4701" xr:uid="{00000000-0005-0000-0000-0000A2110000}"/>
    <cellStyle name="20% - Accent1 2 2 3 4 3 2 3" xfId="4702" xr:uid="{00000000-0005-0000-0000-0000A3110000}"/>
    <cellStyle name="20% - Accent1 2 2 3 4 3 2 3 2" xfId="4703" xr:uid="{00000000-0005-0000-0000-0000A4110000}"/>
    <cellStyle name="20% - Accent1 2 2 3 4 3 2 4" xfId="4704" xr:uid="{00000000-0005-0000-0000-0000A5110000}"/>
    <cellStyle name="20% - Accent1 2 2 3 4 3 3" xfId="4705" xr:uid="{00000000-0005-0000-0000-0000A6110000}"/>
    <cellStyle name="20% - Accent1 2 2 3 4 3 3 2" xfId="4706" xr:uid="{00000000-0005-0000-0000-0000A7110000}"/>
    <cellStyle name="20% - Accent1 2 2 3 4 3 3 2 2" xfId="4707" xr:uid="{00000000-0005-0000-0000-0000A8110000}"/>
    <cellStyle name="20% - Accent1 2 2 3 4 3 3 2 2 2" xfId="4708" xr:uid="{00000000-0005-0000-0000-0000A9110000}"/>
    <cellStyle name="20% - Accent1 2 2 3 4 3 3 2 3" xfId="4709" xr:uid="{00000000-0005-0000-0000-0000AA110000}"/>
    <cellStyle name="20% - Accent1 2 2 3 4 3 3 3" xfId="4710" xr:uid="{00000000-0005-0000-0000-0000AB110000}"/>
    <cellStyle name="20% - Accent1 2 2 3 4 3 3 3 2" xfId="4711" xr:uid="{00000000-0005-0000-0000-0000AC110000}"/>
    <cellStyle name="20% - Accent1 2 2 3 4 3 3 4" xfId="4712" xr:uid="{00000000-0005-0000-0000-0000AD110000}"/>
    <cellStyle name="20% - Accent1 2 2 3 4 3 4" xfId="4713" xr:uid="{00000000-0005-0000-0000-0000AE110000}"/>
    <cellStyle name="20% - Accent1 2 2 3 4 3 4 2" xfId="4714" xr:uid="{00000000-0005-0000-0000-0000AF110000}"/>
    <cellStyle name="20% - Accent1 2 2 3 4 3 4 2 2" xfId="4715" xr:uid="{00000000-0005-0000-0000-0000B0110000}"/>
    <cellStyle name="20% - Accent1 2 2 3 4 3 4 2 2 2" xfId="4716" xr:uid="{00000000-0005-0000-0000-0000B1110000}"/>
    <cellStyle name="20% - Accent1 2 2 3 4 3 4 2 3" xfId="4717" xr:uid="{00000000-0005-0000-0000-0000B2110000}"/>
    <cellStyle name="20% - Accent1 2 2 3 4 3 4 3" xfId="4718" xr:uid="{00000000-0005-0000-0000-0000B3110000}"/>
    <cellStyle name="20% - Accent1 2 2 3 4 3 4 3 2" xfId="4719" xr:uid="{00000000-0005-0000-0000-0000B4110000}"/>
    <cellStyle name="20% - Accent1 2 2 3 4 3 4 4" xfId="4720" xr:uid="{00000000-0005-0000-0000-0000B5110000}"/>
    <cellStyle name="20% - Accent1 2 2 3 4 3 5" xfId="4721" xr:uid="{00000000-0005-0000-0000-0000B6110000}"/>
    <cellStyle name="20% - Accent1 2 2 3 4 3 5 2" xfId="4722" xr:uid="{00000000-0005-0000-0000-0000B7110000}"/>
    <cellStyle name="20% - Accent1 2 2 3 4 3 5 2 2" xfId="4723" xr:uid="{00000000-0005-0000-0000-0000B8110000}"/>
    <cellStyle name="20% - Accent1 2 2 3 4 3 5 3" xfId="4724" xr:uid="{00000000-0005-0000-0000-0000B9110000}"/>
    <cellStyle name="20% - Accent1 2 2 3 4 3 6" xfId="4725" xr:uid="{00000000-0005-0000-0000-0000BA110000}"/>
    <cellStyle name="20% - Accent1 2 2 3 4 3 6 2" xfId="4726" xr:uid="{00000000-0005-0000-0000-0000BB110000}"/>
    <cellStyle name="20% - Accent1 2 2 3 4 3 6 2 2" xfId="4727" xr:uid="{00000000-0005-0000-0000-0000BC110000}"/>
    <cellStyle name="20% - Accent1 2 2 3 4 3 6 3" xfId="4728" xr:uid="{00000000-0005-0000-0000-0000BD110000}"/>
    <cellStyle name="20% - Accent1 2 2 3 4 3 7" xfId="4729" xr:uid="{00000000-0005-0000-0000-0000BE110000}"/>
    <cellStyle name="20% - Accent1 2 2 3 4 3 7 2" xfId="4730" xr:uid="{00000000-0005-0000-0000-0000BF110000}"/>
    <cellStyle name="20% - Accent1 2 2 3 4 3 8" xfId="4731" xr:uid="{00000000-0005-0000-0000-0000C0110000}"/>
    <cellStyle name="20% - Accent1 2 2 3 4 3 8 2" xfId="4732" xr:uid="{00000000-0005-0000-0000-0000C1110000}"/>
    <cellStyle name="20% - Accent1 2 2 3 4 3 9" xfId="4733" xr:uid="{00000000-0005-0000-0000-0000C2110000}"/>
    <cellStyle name="20% - Accent1 2 2 3 4 4" xfId="4734" xr:uid="{00000000-0005-0000-0000-0000C3110000}"/>
    <cellStyle name="20% - Accent1 2 2 3 4 4 2" xfId="4735" xr:uid="{00000000-0005-0000-0000-0000C4110000}"/>
    <cellStyle name="20% - Accent1 2 2 3 4 4 2 2" xfId="4736" xr:uid="{00000000-0005-0000-0000-0000C5110000}"/>
    <cellStyle name="20% - Accent1 2 2 3 4 4 2 2 2" xfId="4737" xr:uid="{00000000-0005-0000-0000-0000C6110000}"/>
    <cellStyle name="20% - Accent1 2 2 3 4 4 2 3" xfId="4738" xr:uid="{00000000-0005-0000-0000-0000C7110000}"/>
    <cellStyle name="20% - Accent1 2 2 3 4 4 3" xfId="4739" xr:uid="{00000000-0005-0000-0000-0000C8110000}"/>
    <cellStyle name="20% - Accent1 2 2 3 4 4 3 2" xfId="4740" xr:uid="{00000000-0005-0000-0000-0000C9110000}"/>
    <cellStyle name="20% - Accent1 2 2 3 4 4 4" xfId="4741" xr:uid="{00000000-0005-0000-0000-0000CA110000}"/>
    <cellStyle name="20% - Accent1 2 2 3 4 5" xfId="4742" xr:uid="{00000000-0005-0000-0000-0000CB110000}"/>
    <cellStyle name="20% - Accent1 2 2 3 4 5 2" xfId="4743" xr:uid="{00000000-0005-0000-0000-0000CC110000}"/>
    <cellStyle name="20% - Accent1 2 2 3 4 5 2 2" xfId="4744" xr:uid="{00000000-0005-0000-0000-0000CD110000}"/>
    <cellStyle name="20% - Accent1 2 2 3 4 5 2 2 2" xfId="4745" xr:uid="{00000000-0005-0000-0000-0000CE110000}"/>
    <cellStyle name="20% - Accent1 2 2 3 4 5 2 3" xfId="4746" xr:uid="{00000000-0005-0000-0000-0000CF110000}"/>
    <cellStyle name="20% - Accent1 2 2 3 4 5 3" xfId="4747" xr:uid="{00000000-0005-0000-0000-0000D0110000}"/>
    <cellStyle name="20% - Accent1 2 2 3 4 5 3 2" xfId="4748" xr:uid="{00000000-0005-0000-0000-0000D1110000}"/>
    <cellStyle name="20% - Accent1 2 2 3 4 5 4" xfId="4749" xr:uid="{00000000-0005-0000-0000-0000D2110000}"/>
    <cellStyle name="20% - Accent1 2 2 3 4 6" xfId="4750" xr:uid="{00000000-0005-0000-0000-0000D3110000}"/>
    <cellStyle name="20% - Accent1 2 2 3 4 6 2" xfId="4751" xr:uid="{00000000-0005-0000-0000-0000D4110000}"/>
    <cellStyle name="20% - Accent1 2 2 3 4 6 2 2" xfId="4752" xr:uid="{00000000-0005-0000-0000-0000D5110000}"/>
    <cellStyle name="20% - Accent1 2 2 3 4 6 2 2 2" xfId="4753" xr:uid="{00000000-0005-0000-0000-0000D6110000}"/>
    <cellStyle name="20% - Accent1 2 2 3 4 6 2 3" xfId="4754" xr:uid="{00000000-0005-0000-0000-0000D7110000}"/>
    <cellStyle name="20% - Accent1 2 2 3 4 6 3" xfId="4755" xr:uid="{00000000-0005-0000-0000-0000D8110000}"/>
    <cellStyle name="20% - Accent1 2 2 3 4 6 3 2" xfId="4756" xr:uid="{00000000-0005-0000-0000-0000D9110000}"/>
    <cellStyle name="20% - Accent1 2 2 3 4 6 4" xfId="4757" xr:uid="{00000000-0005-0000-0000-0000DA110000}"/>
    <cellStyle name="20% - Accent1 2 2 3 4 7" xfId="4758" xr:uid="{00000000-0005-0000-0000-0000DB110000}"/>
    <cellStyle name="20% - Accent1 2 2 3 4 7 2" xfId="4759" xr:uid="{00000000-0005-0000-0000-0000DC110000}"/>
    <cellStyle name="20% - Accent1 2 2 3 4 7 2 2" xfId="4760" xr:uid="{00000000-0005-0000-0000-0000DD110000}"/>
    <cellStyle name="20% - Accent1 2 2 3 4 7 3" xfId="4761" xr:uid="{00000000-0005-0000-0000-0000DE110000}"/>
    <cellStyle name="20% - Accent1 2 2 3 4 8" xfId="4762" xr:uid="{00000000-0005-0000-0000-0000DF110000}"/>
    <cellStyle name="20% - Accent1 2 2 3 4 8 2" xfId="4763" xr:uid="{00000000-0005-0000-0000-0000E0110000}"/>
    <cellStyle name="20% - Accent1 2 2 3 4 8 2 2" xfId="4764" xr:uid="{00000000-0005-0000-0000-0000E1110000}"/>
    <cellStyle name="20% - Accent1 2 2 3 4 8 3" xfId="4765" xr:uid="{00000000-0005-0000-0000-0000E2110000}"/>
    <cellStyle name="20% - Accent1 2 2 3 4 9" xfId="4766" xr:uid="{00000000-0005-0000-0000-0000E3110000}"/>
    <cellStyle name="20% - Accent1 2 2 3 4 9 2" xfId="4767" xr:uid="{00000000-0005-0000-0000-0000E4110000}"/>
    <cellStyle name="20% - Accent1 2 2 3 5" xfId="4768" xr:uid="{00000000-0005-0000-0000-0000E5110000}"/>
    <cellStyle name="20% - Accent1 2 2 3 5 10" xfId="4769" xr:uid="{00000000-0005-0000-0000-0000E6110000}"/>
    <cellStyle name="20% - Accent1 2 2 3 5 10 2" xfId="4770" xr:uid="{00000000-0005-0000-0000-0000E7110000}"/>
    <cellStyle name="20% - Accent1 2 2 3 5 11" xfId="4771" xr:uid="{00000000-0005-0000-0000-0000E8110000}"/>
    <cellStyle name="20% - Accent1 2 2 3 5 2" xfId="4772" xr:uid="{00000000-0005-0000-0000-0000E9110000}"/>
    <cellStyle name="20% - Accent1 2 2 3 5 2 2" xfId="4773" xr:uid="{00000000-0005-0000-0000-0000EA110000}"/>
    <cellStyle name="20% - Accent1 2 2 3 5 2 2 2" xfId="4774" xr:uid="{00000000-0005-0000-0000-0000EB110000}"/>
    <cellStyle name="20% - Accent1 2 2 3 5 2 2 2 2" xfId="4775" xr:uid="{00000000-0005-0000-0000-0000EC110000}"/>
    <cellStyle name="20% - Accent1 2 2 3 5 2 2 2 2 2" xfId="4776" xr:uid="{00000000-0005-0000-0000-0000ED110000}"/>
    <cellStyle name="20% - Accent1 2 2 3 5 2 2 2 3" xfId="4777" xr:uid="{00000000-0005-0000-0000-0000EE110000}"/>
    <cellStyle name="20% - Accent1 2 2 3 5 2 2 3" xfId="4778" xr:uid="{00000000-0005-0000-0000-0000EF110000}"/>
    <cellStyle name="20% - Accent1 2 2 3 5 2 2 3 2" xfId="4779" xr:uid="{00000000-0005-0000-0000-0000F0110000}"/>
    <cellStyle name="20% - Accent1 2 2 3 5 2 2 4" xfId="4780" xr:uid="{00000000-0005-0000-0000-0000F1110000}"/>
    <cellStyle name="20% - Accent1 2 2 3 5 2 3" xfId="4781" xr:uid="{00000000-0005-0000-0000-0000F2110000}"/>
    <cellStyle name="20% - Accent1 2 2 3 5 2 3 2" xfId="4782" xr:uid="{00000000-0005-0000-0000-0000F3110000}"/>
    <cellStyle name="20% - Accent1 2 2 3 5 2 3 2 2" xfId="4783" xr:uid="{00000000-0005-0000-0000-0000F4110000}"/>
    <cellStyle name="20% - Accent1 2 2 3 5 2 3 2 2 2" xfId="4784" xr:uid="{00000000-0005-0000-0000-0000F5110000}"/>
    <cellStyle name="20% - Accent1 2 2 3 5 2 3 2 3" xfId="4785" xr:uid="{00000000-0005-0000-0000-0000F6110000}"/>
    <cellStyle name="20% - Accent1 2 2 3 5 2 3 3" xfId="4786" xr:uid="{00000000-0005-0000-0000-0000F7110000}"/>
    <cellStyle name="20% - Accent1 2 2 3 5 2 3 3 2" xfId="4787" xr:uid="{00000000-0005-0000-0000-0000F8110000}"/>
    <cellStyle name="20% - Accent1 2 2 3 5 2 3 4" xfId="4788" xr:uid="{00000000-0005-0000-0000-0000F9110000}"/>
    <cellStyle name="20% - Accent1 2 2 3 5 2 4" xfId="4789" xr:uid="{00000000-0005-0000-0000-0000FA110000}"/>
    <cellStyle name="20% - Accent1 2 2 3 5 2 4 2" xfId="4790" xr:uid="{00000000-0005-0000-0000-0000FB110000}"/>
    <cellStyle name="20% - Accent1 2 2 3 5 2 4 2 2" xfId="4791" xr:uid="{00000000-0005-0000-0000-0000FC110000}"/>
    <cellStyle name="20% - Accent1 2 2 3 5 2 4 2 2 2" xfId="4792" xr:uid="{00000000-0005-0000-0000-0000FD110000}"/>
    <cellStyle name="20% - Accent1 2 2 3 5 2 4 2 3" xfId="4793" xr:uid="{00000000-0005-0000-0000-0000FE110000}"/>
    <cellStyle name="20% - Accent1 2 2 3 5 2 4 3" xfId="4794" xr:uid="{00000000-0005-0000-0000-0000FF110000}"/>
    <cellStyle name="20% - Accent1 2 2 3 5 2 4 3 2" xfId="4795" xr:uid="{00000000-0005-0000-0000-000000120000}"/>
    <cellStyle name="20% - Accent1 2 2 3 5 2 4 4" xfId="4796" xr:uid="{00000000-0005-0000-0000-000001120000}"/>
    <cellStyle name="20% - Accent1 2 2 3 5 2 5" xfId="4797" xr:uid="{00000000-0005-0000-0000-000002120000}"/>
    <cellStyle name="20% - Accent1 2 2 3 5 2 5 2" xfId="4798" xr:uid="{00000000-0005-0000-0000-000003120000}"/>
    <cellStyle name="20% - Accent1 2 2 3 5 2 5 2 2" xfId="4799" xr:uid="{00000000-0005-0000-0000-000004120000}"/>
    <cellStyle name="20% - Accent1 2 2 3 5 2 5 3" xfId="4800" xr:uid="{00000000-0005-0000-0000-000005120000}"/>
    <cellStyle name="20% - Accent1 2 2 3 5 2 6" xfId="4801" xr:uid="{00000000-0005-0000-0000-000006120000}"/>
    <cellStyle name="20% - Accent1 2 2 3 5 2 6 2" xfId="4802" xr:uid="{00000000-0005-0000-0000-000007120000}"/>
    <cellStyle name="20% - Accent1 2 2 3 5 2 6 2 2" xfId="4803" xr:uid="{00000000-0005-0000-0000-000008120000}"/>
    <cellStyle name="20% - Accent1 2 2 3 5 2 6 3" xfId="4804" xr:uid="{00000000-0005-0000-0000-000009120000}"/>
    <cellStyle name="20% - Accent1 2 2 3 5 2 7" xfId="4805" xr:uid="{00000000-0005-0000-0000-00000A120000}"/>
    <cellStyle name="20% - Accent1 2 2 3 5 2 7 2" xfId="4806" xr:uid="{00000000-0005-0000-0000-00000B120000}"/>
    <cellStyle name="20% - Accent1 2 2 3 5 2 8" xfId="4807" xr:uid="{00000000-0005-0000-0000-00000C120000}"/>
    <cellStyle name="20% - Accent1 2 2 3 5 2 8 2" xfId="4808" xr:uid="{00000000-0005-0000-0000-00000D120000}"/>
    <cellStyle name="20% - Accent1 2 2 3 5 2 9" xfId="4809" xr:uid="{00000000-0005-0000-0000-00000E120000}"/>
    <cellStyle name="20% - Accent1 2 2 3 5 3" xfId="4810" xr:uid="{00000000-0005-0000-0000-00000F120000}"/>
    <cellStyle name="20% - Accent1 2 2 3 5 3 2" xfId="4811" xr:uid="{00000000-0005-0000-0000-000010120000}"/>
    <cellStyle name="20% - Accent1 2 2 3 5 3 2 2" xfId="4812" xr:uid="{00000000-0005-0000-0000-000011120000}"/>
    <cellStyle name="20% - Accent1 2 2 3 5 3 2 2 2" xfId="4813" xr:uid="{00000000-0005-0000-0000-000012120000}"/>
    <cellStyle name="20% - Accent1 2 2 3 5 3 2 2 2 2" xfId="4814" xr:uid="{00000000-0005-0000-0000-000013120000}"/>
    <cellStyle name="20% - Accent1 2 2 3 5 3 2 2 3" xfId="4815" xr:uid="{00000000-0005-0000-0000-000014120000}"/>
    <cellStyle name="20% - Accent1 2 2 3 5 3 2 3" xfId="4816" xr:uid="{00000000-0005-0000-0000-000015120000}"/>
    <cellStyle name="20% - Accent1 2 2 3 5 3 2 3 2" xfId="4817" xr:uid="{00000000-0005-0000-0000-000016120000}"/>
    <cellStyle name="20% - Accent1 2 2 3 5 3 2 4" xfId="4818" xr:uid="{00000000-0005-0000-0000-000017120000}"/>
    <cellStyle name="20% - Accent1 2 2 3 5 3 3" xfId="4819" xr:uid="{00000000-0005-0000-0000-000018120000}"/>
    <cellStyle name="20% - Accent1 2 2 3 5 3 3 2" xfId="4820" xr:uid="{00000000-0005-0000-0000-000019120000}"/>
    <cellStyle name="20% - Accent1 2 2 3 5 3 3 2 2" xfId="4821" xr:uid="{00000000-0005-0000-0000-00001A120000}"/>
    <cellStyle name="20% - Accent1 2 2 3 5 3 3 2 2 2" xfId="4822" xr:uid="{00000000-0005-0000-0000-00001B120000}"/>
    <cellStyle name="20% - Accent1 2 2 3 5 3 3 2 3" xfId="4823" xr:uid="{00000000-0005-0000-0000-00001C120000}"/>
    <cellStyle name="20% - Accent1 2 2 3 5 3 3 3" xfId="4824" xr:uid="{00000000-0005-0000-0000-00001D120000}"/>
    <cellStyle name="20% - Accent1 2 2 3 5 3 3 3 2" xfId="4825" xr:uid="{00000000-0005-0000-0000-00001E120000}"/>
    <cellStyle name="20% - Accent1 2 2 3 5 3 3 4" xfId="4826" xr:uid="{00000000-0005-0000-0000-00001F120000}"/>
    <cellStyle name="20% - Accent1 2 2 3 5 3 4" xfId="4827" xr:uid="{00000000-0005-0000-0000-000020120000}"/>
    <cellStyle name="20% - Accent1 2 2 3 5 3 4 2" xfId="4828" xr:uid="{00000000-0005-0000-0000-000021120000}"/>
    <cellStyle name="20% - Accent1 2 2 3 5 3 4 2 2" xfId="4829" xr:uid="{00000000-0005-0000-0000-000022120000}"/>
    <cellStyle name="20% - Accent1 2 2 3 5 3 4 2 2 2" xfId="4830" xr:uid="{00000000-0005-0000-0000-000023120000}"/>
    <cellStyle name="20% - Accent1 2 2 3 5 3 4 2 3" xfId="4831" xr:uid="{00000000-0005-0000-0000-000024120000}"/>
    <cellStyle name="20% - Accent1 2 2 3 5 3 4 3" xfId="4832" xr:uid="{00000000-0005-0000-0000-000025120000}"/>
    <cellStyle name="20% - Accent1 2 2 3 5 3 4 3 2" xfId="4833" xr:uid="{00000000-0005-0000-0000-000026120000}"/>
    <cellStyle name="20% - Accent1 2 2 3 5 3 4 4" xfId="4834" xr:uid="{00000000-0005-0000-0000-000027120000}"/>
    <cellStyle name="20% - Accent1 2 2 3 5 3 5" xfId="4835" xr:uid="{00000000-0005-0000-0000-000028120000}"/>
    <cellStyle name="20% - Accent1 2 2 3 5 3 5 2" xfId="4836" xr:uid="{00000000-0005-0000-0000-000029120000}"/>
    <cellStyle name="20% - Accent1 2 2 3 5 3 5 2 2" xfId="4837" xr:uid="{00000000-0005-0000-0000-00002A120000}"/>
    <cellStyle name="20% - Accent1 2 2 3 5 3 5 3" xfId="4838" xr:uid="{00000000-0005-0000-0000-00002B120000}"/>
    <cellStyle name="20% - Accent1 2 2 3 5 3 6" xfId="4839" xr:uid="{00000000-0005-0000-0000-00002C120000}"/>
    <cellStyle name="20% - Accent1 2 2 3 5 3 6 2" xfId="4840" xr:uid="{00000000-0005-0000-0000-00002D120000}"/>
    <cellStyle name="20% - Accent1 2 2 3 5 3 6 2 2" xfId="4841" xr:uid="{00000000-0005-0000-0000-00002E120000}"/>
    <cellStyle name="20% - Accent1 2 2 3 5 3 6 3" xfId="4842" xr:uid="{00000000-0005-0000-0000-00002F120000}"/>
    <cellStyle name="20% - Accent1 2 2 3 5 3 7" xfId="4843" xr:uid="{00000000-0005-0000-0000-000030120000}"/>
    <cellStyle name="20% - Accent1 2 2 3 5 3 7 2" xfId="4844" xr:uid="{00000000-0005-0000-0000-000031120000}"/>
    <cellStyle name="20% - Accent1 2 2 3 5 3 8" xfId="4845" xr:uid="{00000000-0005-0000-0000-000032120000}"/>
    <cellStyle name="20% - Accent1 2 2 3 5 3 8 2" xfId="4846" xr:uid="{00000000-0005-0000-0000-000033120000}"/>
    <cellStyle name="20% - Accent1 2 2 3 5 3 9" xfId="4847" xr:uid="{00000000-0005-0000-0000-000034120000}"/>
    <cellStyle name="20% - Accent1 2 2 3 5 4" xfId="4848" xr:uid="{00000000-0005-0000-0000-000035120000}"/>
    <cellStyle name="20% - Accent1 2 2 3 5 4 2" xfId="4849" xr:uid="{00000000-0005-0000-0000-000036120000}"/>
    <cellStyle name="20% - Accent1 2 2 3 5 4 2 2" xfId="4850" xr:uid="{00000000-0005-0000-0000-000037120000}"/>
    <cellStyle name="20% - Accent1 2 2 3 5 4 2 2 2" xfId="4851" xr:uid="{00000000-0005-0000-0000-000038120000}"/>
    <cellStyle name="20% - Accent1 2 2 3 5 4 2 3" xfId="4852" xr:uid="{00000000-0005-0000-0000-000039120000}"/>
    <cellStyle name="20% - Accent1 2 2 3 5 4 3" xfId="4853" xr:uid="{00000000-0005-0000-0000-00003A120000}"/>
    <cellStyle name="20% - Accent1 2 2 3 5 4 3 2" xfId="4854" xr:uid="{00000000-0005-0000-0000-00003B120000}"/>
    <cellStyle name="20% - Accent1 2 2 3 5 4 4" xfId="4855" xr:uid="{00000000-0005-0000-0000-00003C120000}"/>
    <cellStyle name="20% - Accent1 2 2 3 5 5" xfId="4856" xr:uid="{00000000-0005-0000-0000-00003D120000}"/>
    <cellStyle name="20% - Accent1 2 2 3 5 5 2" xfId="4857" xr:uid="{00000000-0005-0000-0000-00003E120000}"/>
    <cellStyle name="20% - Accent1 2 2 3 5 5 2 2" xfId="4858" xr:uid="{00000000-0005-0000-0000-00003F120000}"/>
    <cellStyle name="20% - Accent1 2 2 3 5 5 2 2 2" xfId="4859" xr:uid="{00000000-0005-0000-0000-000040120000}"/>
    <cellStyle name="20% - Accent1 2 2 3 5 5 2 3" xfId="4860" xr:uid="{00000000-0005-0000-0000-000041120000}"/>
    <cellStyle name="20% - Accent1 2 2 3 5 5 3" xfId="4861" xr:uid="{00000000-0005-0000-0000-000042120000}"/>
    <cellStyle name="20% - Accent1 2 2 3 5 5 3 2" xfId="4862" xr:uid="{00000000-0005-0000-0000-000043120000}"/>
    <cellStyle name="20% - Accent1 2 2 3 5 5 4" xfId="4863" xr:uid="{00000000-0005-0000-0000-000044120000}"/>
    <cellStyle name="20% - Accent1 2 2 3 5 6" xfId="4864" xr:uid="{00000000-0005-0000-0000-000045120000}"/>
    <cellStyle name="20% - Accent1 2 2 3 5 6 2" xfId="4865" xr:uid="{00000000-0005-0000-0000-000046120000}"/>
    <cellStyle name="20% - Accent1 2 2 3 5 6 2 2" xfId="4866" xr:uid="{00000000-0005-0000-0000-000047120000}"/>
    <cellStyle name="20% - Accent1 2 2 3 5 6 2 2 2" xfId="4867" xr:uid="{00000000-0005-0000-0000-000048120000}"/>
    <cellStyle name="20% - Accent1 2 2 3 5 6 2 3" xfId="4868" xr:uid="{00000000-0005-0000-0000-000049120000}"/>
    <cellStyle name="20% - Accent1 2 2 3 5 6 3" xfId="4869" xr:uid="{00000000-0005-0000-0000-00004A120000}"/>
    <cellStyle name="20% - Accent1 2 2 3 5 6 3 2" xfId="4870" xr:uid="{00000000-0005-0000-0000-00004B120000}"/>
    <cellStyle name="20% - Accent1 2 2 3 5 6 4" xfId="4871" xr:uid="{00000000-0005-0000-0000-00004C120000}"/>
    <cellStyle name="20% - Accent1 2 2 3 5 7" xfId="4872" xr:uid="{00000000-0005-0000-0000-00004D120000}"/>
    <cellStyle name="20% - Accent1 2 2 3 5 7 2" xfId="4873" xr:uid="{00000000-0005-0000-0000-00004E120000}"/>
    <cellStyle name="20% - Accent1 2 2 3 5 7 2 2" xfId="4874" xr:uid="{00000000-0005-0000-0000-00004F120000}"/>
    <cellStyle name="20% - Accent1 2 2 3 5 7 3" xfId="4875" xr:uid="{00000000-0005-0000-0000-000050120000}"/>
    <cellStyle name="20% - Accent1 2 2 3 5 8" xfId="4876" xr:uid="{00000000-0005-0000-0000-000051120000}"/>
    <cellStyle name="20% - Accent1 2 2 3 5 8 2" xfId="4877" xr:uid="{00000000-0005-0000-0000-000052120000}"/>
    <cellStyle name="20% - Accent1 2 2 3 5 8 2 2" xfId="4878" xr:uid="{00000000-0005-0000-0000-000053120000}"/>
    <cellStyle name="20% - Accent1 2 2 3 5 8 3" xfId="4879" xr:uid="{00000000-0005-0000-0000-000054120000}"/>
    <cellStyle name="20% - Accent1 2 2 3 5 9" xfId="4880" xr:uid="{00000000-0005-0000-0000-000055120000}"/>
    <cellStyle name="20% - Accent1 2 2 3 5 9 2" xfId="4881" xr:uid="{00000000-0005-0000-0000-000056120000}"/>
    <cellStyle name="20% - Accent1 2 2 3 6" xfId="4882" xr:uid="{00000000-0005-0000-0000-000057120000}"/>
    <cellStyle name="20% - Accent1 2 2 3 6 10" xfId="4883" xr:uid="{00000000-0005-0000-0000-000058120000}"/>
    <cellStyle name="20% - Accent1 2 2 3 6 10 2" xfId="4884" xr:uid="{00000000-0005-0000-0000-000059120000}"/>
    <cellStyle name="20% - Accent1 2 2 3 6 11" xfId="4885" xr:uid="{00000000-0005-0000-0000-00005A120000}"/>
    <cellStyle name="20% - Accent1 2 2 3 6 2" xfId="4886" xr:uid="{00000000-0005-0000-0000-00005B120000}"/>
    <cellStyle name="20% - Accent1 2 2 3 6 2 2" xfId="4887" xr:uid="{00000000-0005-0000-0000-00005C120000}"/>
    <cellStyle name="20% - Accent1 2 2 3 6 2 2 2" xfId="4888" xr:uid="{00000000-0005-0000-0000-00005D120000}"/>
    <cellStyle name="20% - Accent1 2 2 3 6 2 2 2 2" xfId="4889" xr:uid="{00000000-0005-0000-0000-00005E120000}"/>
    <cellStyle name="20% - Accent1 2 2 3 6 2 2 2 2 2" xfId="4890" xr:uid="{00000000-0005-0000-0000-00005F120000}"/>
    <cellStyle name="20% - Accent1 2 2 3 6 2 2 2 3" xfId="4891" xr:uid="{00000000-0005-0000-0000-000060120000}"/>
    <cellStyle name="20% - Accent1 2 2 3 6 2 2 3" xfId="4892" xr:uid="{00000000-0005-0000-0000-000061120000}"/>
    <cellStyle name="20% - Accent1 2 2 3 6 2 2 3 2" xfId="4893" xr:uid="{00000000-0005-0000-0000-000062120000}"/>
    <cellStyle name="20% - Accent1 2 2 3 6 2 2 4" xfId="4894" xr:uid="{00000000-0005-0000-0000-000063120000}"/>
    <cellStyle name="20% - Accent1 2 2 3 6 2 3" xfId="4895" xr:uid="{00000000-0005-0000-0000-000064120000}"/>
    <cellStyle name="20% - Accent1 2 2 3 6 2 3 2" xfId="4896" xr:uid="{00000000-0005-0000-0000-000065120000}"/>
    <cellStyle name="20% - Accent1 2 2 3 6 2 3 2 2" xfId="4897" xr:uid="{00000000-0005-0000-0000-000066120000}"/>
    <cellStyle name="20% - Accent1 2 2 3 6 2 3 2 2 2" xfId="4898" xr:uid="{00000000-0005-0000-0000-000067120000}"/>
    <cellStyle name="20% - Accent1 2 2 3 6 2 3 2 3" xfId="4899" xr:uid="{00000000-0005-0000-0000-000068120000}"/>
    <cellStyle name="20% - Accent1 2 2 3 6 2 3 3" xfId="4900" xr:uid="{00000000-0005-0000-0000-000069120000}"/>
    <cellStyle name="20% - Accent1 2 2 3 6 2 3 3 2" xfId="4901" xr:uid="{00000000-0005-0000-0000-00006A120000}"/>
    <cellStyle name="20% - Accent1 2 2 3 6 2 3 4" xfId="4902" xr:uid="{00000000-0005-0000-0000-00006B120000}"/>
    <cellStyle name="20% - Accent1 2 2 3 6 2 4" xfId="4903" xr:uid="{00000000-0005-0000-0000-00006C120000}"/>
    <cellStyle name="20% - Accent1 2 2 3 6 2 4 2" xfId="4904" xr:uid="{00000000-0005-0000-0000-00006D120000}"/>
    <cellStyle name="20% - Accent1 2 2 3 6 2 4 2 2" xfId="4905" xr:uid="{00000000-0005-0000-0000-00006E120000}"/>
    <cellStyle name="20% - Accent1 2 2 3 6 2 4 2 2 2" xfId="4906" xr:uid="{00000000-0005-0000-0000-00006F120000}"/>
    <cellStyle name="20% - Accent1 2 2 3 6 2 4 2 3" xfId="4907" xr:uid="{00000000-0005-0000-0000-000070120000}"/>
    <cellStyle name="20% - Accent1 2 2 3 6 2 4 3" xfId="4908" xr:uid="{00000000-0005-0000-0000-000071120000}"/>
    <cellStyle name="20% - Accent1 2 2 3 6 2 4 3 2" xfId="4909" xr:uid="{00000000-0005-0000-0000-000072120000}"/>
    <cellStyle name="20% - Accent1 2 2 3 6 2 4 4" xfId="4910" xr:uid="{00000000-0005-0000-0000-000073120000}"/>
    <cellStyle name="20% - Accent1 2 2 3 6 2 5" xfId="4911" xr:uid="{00000000-0005-0000-0000-000074120000}"/>
    <cellStyle name="20% - Accent1 2 2 3 6 2 5 2" xfId="4912" xr:uid="{00000000-0005-0000-0000-000075120000}"/>
    <cellStyle name="20% - Accent1 2 2 3 6 2 5 2 2" xfId="4913" xr:uid="{00000000-0005-0000-0000-000076120000}"/>
    <cellStyle name="20% - Accent1 2 2 3 6 2 5 3" xfId="4914" xr:uid="{00000000-0005-0000-0000-000077120000}"/>
    <cellStyle name="20% - Accent1 2 2 3 6 2 6" xfId="4915" xr:uid="{00000000-0005-0000-0000-000078120000}"/>
    <cellStyle name="20% - Accent1 2 2 3 6 2 6 2" xfId="4916" xr:uid="{00000000-0005-0000-0000-000079120000}"/>
    <cellStyle name="20% - Accent1 2 2 3 6 2 6 2 2" xfId="4917" xr:uid="{00000000-0005-0000-0000-00007A120000}"/>
    <cellStyle name="20% - Accent1 2 2 3 6 2 6 3" xfId="4918" xr:uid="{00000000-0005-0000-0000-00007B120000}"/>
    <cellStyle name="20% - Accent1 2 2 3 6 2 7" xfId="4919" xr:uid="{00000000-0005-0000-0000-00007C120000}"/>
    <cellStyle name="20% - Accent1 2 2 3 6 2 7 2" xfId="4920" xr:uid="{00000000-0005-0000-0000-00007D120000}"/>
    <cellStyle name="20% - Accent1 2 2 3 6 2 8" xfId="4921" xr:uid="{00000000-0005-0000-0000-00007E120000}"/>
    <cellStyle name="20% - Accent1 2 2 3 6 2 8 2" xfId="4922" xr:uid="{00000000-0005-0000-0000-00007F120000}"/>
    <cellStyle name="20% - Accent1 2 2 3 6 2 9" xfId="4923" xr:uid="{00000000-0005-0000-0000-000080120000}"/>
    <cellStyle name="20% - Accent1 2 2 3 6 3" xfId="4924" xr:uid="{00000000-0005-0000-0000-000081120000}"/>
    <cellStyle name="20% - Accent1 2 2 3 6 3 2" xfId="4925" xr:uid="{00000000-0005-0000-0000-000082120000}"/>
    <cellStyle name="20% - Accent1 2 2 3 6 3 2 2" xfId="4926" xr:uid="{00000000-0005-0000-0000-000083120000}"/>
    <cellStyle name="20% - Accent1 2 2 3 6 3 2 2 2" xfId="4927" xr:uid="{00000000-0005-0000-0000-000084120000}"/>
    <cellStyle name="20% - Accent1 2 2 3 6 3 2 2 2 2" xfId="4928" xr:uid="{00000000-0005-0000-0000-000085120000}"/>
    <cellStyle name="20% - Accent1 2 2 3 6 3 2 2 3" xfId="4929" xr:uid="{00000000-0005-0000-0000-000086120000}"/>
    <cellStyle name="20% - Accent1 2 2 3 6 3 2 3" xfId="4930" xr:uid="{00000000-0005-0000-0000-000087120000}"/>
    <cellStyle name="20% - Accent1 2 2 3 6 3 2 3 2" xfId="4931" xr:uid="{00000000-0005-0000-0000-000088120000}"/>
    <cellStyle name="20% - Accent1 2 2 3 6 3 2 4" xfId="4932" xr:uid="{00000000-0005-0000-0000-000089120000}"/>
    <cellStyle name="20% - Accent1 2 2 3 6 3 3" xfId="4933" xr:uid="{00000000-0005-0000-0000-00008A120000}"/>
    <cellStyle name="20% - Accent1 2 2 3 6 3 3 2" xfId="4934" xr:uid="{00000000-0005-0000-0000-00008B120000}"/>
    <cellStyle name="20% - Accent1 2 2 3 6 3 3 2 2" xfId="4935" xr:uid="{00000000-0005-0000-0000-00008C120000}"/>
    <cellStyle name="20% - Accent1 2 2 3 6 3 3 2 2 2" xfId="4936" xr:uid="{00000000-0005-0000-0000-00008D120000}"/>
    <cellStyle name="20% - Accent1 2 2 3 6 3 3 2 3" xfId="4937" xr:uid="{00000000-0005-0000-0000-00008E120000}"/>
    <cellStyle name="20% - Accent1 2 2 3 6 3 3 3" xfId="4938" xr:uid="{00000000-0005-0000-0000-00008F120000}"/>
    <cellStyle name="20% - Accent1 2 2 3 6 3 3 3 2" xfId="4939" xr:uid="{00000000-0005-0000-0000-000090120000}"/>
    <cellStyle name="20% - Accent1 2 2 3 6 3 3 4" xfId="4940" xr:uid="{00000000-0005-0000-0000-000091120000}"/>
    <cellStyle name="20% - Accent1 2 2 3 6 3 4" xfId="4941" xr:uid="{00000000-0005-0000-0000-000092120000}"/>
    <cellStyle name="20% - Accent1 2 2 3 6 3 4 2" xfId="4942" xr:uid="{00000000-0005-0000-0000-000093120000}"/>
    <cellStyle name="20% - Accent1 2 2 3 6 3 4 2 2" xfId="4943" xr:uid="{00000000-0005-0000-0000-000094120000}"/>
    <cellStyle name="20% - Accent1 2 2 3 6 3 4 2 2 2" xfId="4944" xr:uid="{00000000-0005-0000-0000-000095120000}"/>
    <cellStyle name="20% - Accent1 2 2 3 6 3 4 2 3" xfId="4945" xr:uid="{00000000-0005-0000-0000-000096120000}"/>
    <cellStyle name="20% - Accent1 2 2 3 6 3 4 3" xfId="4946" xr:uid="{00000000-0005-0000-0000-000097120000}"/>
    <cellStyle name="20% - Accent1 2 2 3 6 3 4 3 2" xfId="4947" xr:uid="{00000000-0005-0000-0000-000098120000}"/>
    <cellStyle name="20% - Accent1 2 2 3 6 3 4 4" xfId="4948" xr:uid="{00000000-0005-0000-0000-000099120000}"/>
    <cellStyle name="20% - Accent1 2 2 3 6 3 5" xfId="4949" xr:uid="{00000000-0005-0000-0000-00009A120000}"/>
    <cellStyle name="20% - Accent1 2 2 3 6 3 5 2" xfId="4950" xr:uid="{00000000-0005-0000-0000-00009B120000}"/>
    <cellStyle name="20% - Accent1 2 2 3 6 3 5 2 2" xfId="4951" xr:uid="{00000000-0005-0000-0000-00009C120000}"/>
    <cellStyle name="20% - Accent1 2 2 3 6 3 5 3" xfId="4952" xr:uid="{00000000-0005-0000-0000-00009D120000}"/>
    <cellStyle name="20% - Accent1 2 2 3 6 3 6" xfId="4953" xr:uid="{00000000-0005-0000-0000-00009E120000}"/>
    <cellStyle name="20% - Accent1 2 2 3 6 3 6 2" xfId="4954" xr:uid="{00000000-0005-0000-0000-00009F120000}"/>
    <cellStyle name="20% - Accent1 2 2 3 6 3 6 2 2" xfId="4955" xr:uid="{00000000-0005-0000-0000-0000A0120000}"/>
    <cellStyle name="20% - Accent1 2 2 3 6 3 6 3" xfId="4956" xr:uid="{00000000-0005-0000-0000-0000A1120000}"/>
    <cellStyle name="20% - Accent1 2 2 3 6 3 7" xfId="4957" xr:uid="{00000000-0005-0000-0000-0000A2120000}"/>
    <cellStyle name="20% - Accent1 2 2 3 6 3 7 2" xfId="4958" xr:uid="{00000000-0005-0000-0000-0000A3120000}"/>
    <cellStyle name="20% - Accent1 2 2 3 6 3 8" xfId="4959" xr:uid="{00000000-0005-0000-0000-0000A4120000}"/>
    <cellStyle name="20% - Accent1 2 2 3 6 3 8 2" xfId="4960" xr:uid="{00000000-0005-0000-0000-0000A5120000}"/>
    <cellStyle name="20% - Accent1 2 2 3 6 3 9" xfId="4961" xr:uid="{00000000-0005-0000-0000-0000A6120000}"/>
    <cellStyle name="20% - Accent1 2 2 3 6 4" xfId="4962" xr:uid="{00000000-0005-0000-0000-0000A7120000}"/>
    <cellStyle name="20% - Accent1 2 2 3 6 4 2" xfId="4963" xr:uid="{00000000-0005-0000-0000-0000A8120000}"/>
    <cellStyle name="20% - Accent1 2 2 3 6 4 2 2" xfId="4964" xr:uid="{00000000-0005-0000-0000-0000A9120000}"/>
    <cellStyle name="20% - Accent1 2 2 3 6 4 2 2 2" xfId="4965" xr:uid="{00000000-0005-0000-0000-0000AA120000}"/>
    <cellStyle name="20% - Accent1 2 2 3 6 4 2 3" xfId="4966" xr:uid="{00000000-0005-0000-0000-0000AB120000}"/>
    <cellStyle name="20% - Accent1 2 2 3 6 4 3" xfId="4967" xr:uid="{00000000-0005-0000-0000-0000AC120000}"/>
    <cellStyle name="20% - Accent1 2 2 3 6 4 3 2" xfId="4968" xr:uid="{00000000-0005-0000-0000-0000AD120000}"/>
    <cellStyle name="20% - Accent1 2 2 3 6 4 4" xfId="4969" xr:uid="{00000000-0005-0000-0000-0000AE120000}"/>
    <cellStyle name="20% - Accent1 2 2 3 6 5" xfId="4970" xr:uid="{00000000-0005-0000-0000-0000AF120000}"/>
    <cellStyle name="20% - Accent1 2 2 3 6 5 2" xfId="4971" xr:uid="{00000000-0005-0000-0000-0000B0120000}"/>
    <cellStyle name="20% - Accent1 2 2 3 6 5 2 2" xfId="4972" xr:uid="{00000000-0005-0000-0000-0000B1120000}"/>
    <cellStyle name="20% - Accent1 2 2 3 6 5 2 2 2" xfId="4973" xr:uid="{00000000-0005-0000-0000-0000B2120000}"/>
    <cellStyle name="20% - Accent1 2 2 3 6 5 2 3" xfId="4974" xr:uid="{00000000-0005-0000-0000-0000B3120000}"/>
    <cellStyle name="20% - Accent1 2 2 3 6 5 3" xfId="4975" xr:uid="{00000000-0005-0000-0000-0000B4120000}"/>
    <cellStyle name="20% - Accent1 2 2 3 6 5 3 2" xfId="4976" xr:uid="{00000000-0005-0000-0000-0000B5120000}"/>
    <cellStyle name="20% - Accent1 2 2 3 6 5 4" xfId="4977" xr:uid="{00000000-0005-0000-0000-0000B6120000}"/>
    <cellStyle name="20% - Accent1 2 2 3 6 6" xfId="4978" xr:uid="{00000000-0005-0000-0000-0000B7120000}"/>
    <cellStyle name="20% - Accent1 2 2 3 6 6 2" xfId="4979" xr:uid="{00000000-0005-0000-0000-0000B8120000}"/>
    <cellStyle name="20% - Accent1 2 2 3 6 6 2 2" xfId="4980" xr:uid="{00000000-0005-0000-0000-0000B9120000}"/>
    <cellStyle name="20% - Accent1 2 2 3 6 6 2 2 2" xfId="4981" xr:uid="{00000000-0005-0000-0000-0000BA120000}"/>
    <cellStyle name="20% - Accent1 2 2 3 6 6 2 3" xfId="4982" xr:uid="{00000000-0005-0000-0000-0000BB120000}"/>
    <cellStyle name="20% - Accent1 2 2 3 6 6 3" xfId="4983" xr:uid="{00000000-0005-0000-0000-0000BC120000}"/>
    <cellStyle name="20% - Accent1 2 2 3 6 6 3 2" xfId="4984" xr:uid="{00000000-0005-0000-0000-0000BD120000}"/>
    <cellStyle name="20% - Accent1 2 2 3 6 6 4" xfId="4985" xr:uid="{00000000-0005-0000-0000-0000BE120000}"/>
    <cellStyle name="20% - Accent1 2 2 3 6 7" xfId="4986" xr:uid="{00000000-0005-0000-0000-0000BF120000}"/>
    <cellStyle name="20% - Accent1 2 2 3 6 7 2" xfId="4987" xr:uid="{00000000-0005-0000-0000-0000C0120000}"/>
    <cellStyle name="20% - Accent1 2 2 3 6 7 2 2" xfId="4988" xr:uid="{00000000-0005-0000-0000-0000C1120000}"/>
    <cellStyle name="20% - Accent1 2 2 3 6 7 3" xfId="4989" xr:uid="{00000000-0005-0000-0000-0000C2120000}"/>
    <cellStyle name="20% - Accent1 2 2 3 6 8" xfId="4990" xr:uid="{00000000-0005-0000-0000-0000C3120000}"/>
    <cellStyle name="20% - Accent1 2 2 3 6 8 2" xfId="4991" xr:uid="{00000000-0005-0000-0000-0000C4120000}"/>
    <cellStyle name="20% - Accent1 2 2 3 6 8 2 2" xfId="4992" xr:uid="{00000000-0005-0000-0000-0000C5120000}"/>
    <cellStyle name="20% - Accent1 2 2 3 6 8 3" xfId="4993" xr:uid="{00000000-0005-0000-0000-0000C6120000}"/>
    <cellStyle name="20% - Accent1 2 2 3 6 9" xfId="4994" xr:uid="{00000000-0005-0000-0000-0000C7120000}"/>
    <cellStyle name="20% - Accent1 2 2 3 6 9 2" xfId="4995" xr:uid="{00000000-0005-0000-0000-0000C8120000}"/>
    <cellStyle name="20% - Accent1 2 2 3 7" xfId="4996" xr:uid="{00000000-0005-0000-0000-0000C9120000}"/>
    <cellStyle name="20% - Accent1 2 2 3 7 2" xfId="4997" xr:uid="{00000000-0005-0000-0000-0000CA120000}"/>
    <cellStyle name="20% - Accent1 2 2 3 7 2 2" xfId="4998" xr:uid="{00000000-0005-0000-0000-0000CB120000}"/>
    <cellStyle name="20% - Accent1 2 2 3 7 2 2 2" xfId="4999" xr:uid="{00000000-0005-0000-0000-0000CC120000}"/>
    <cellStyle name="20% - Accent1 2 2 3 7 2 2 2 2" xfId="5000" xr:uid="{00000000-0005-0000-0000-0000CD120000}"/>
    <cellStyle name="20% - Accent1 2 2 3 7 2 2 3" xfId="5001" xr:uid="{00000000-0005-0000-0000-0000CE120000}"/>
    <cellStyle name="20% - Accent1 2 2 3 7 2 3" xfId="5002" xr:uid="{00000000-0005-0000-0000-0000CF120000}"/>
    <cellStyle name="20% - Accent1 2 2 3 7 2 3 2" xfId="5003" xr:uid="{00000000-0005-0000-0000-0000D0120000}"/>
    <cellStyle name="20% - Accent1 2 2 3 7 2 4" xfId="5004" xr:uid="{00000000-0005-0000-0000-0000D1120000}"/>
    <cellStyle name="20% - Accent1 2 2 3 7 3" xfId="5005" xr:uid="{00000000-0005-0000-0000-0000D2120000}"/>
    <cellStyle name="20% - Accent1 2 2 3 7 3 2" xfId="5006" xr:uid="{00000000-0005-0000-0000-0000D3120000}"/>
    <cellStyle name="20% - Accent1 2 2 3 7 3 2 2" xfId="5007" xr:uid="{00000000-0005-0000-0000-0000D4120000}"/>
    <cellStyle name="20% - Accent1 2 2 3 7 3 2 2 2" xfId="5008" xr:uid="{00000000-0005-0000-0000-0000D5120000}"/>
    <cellStyle name="20% - Accent1 2 2 3 7 3 2 3" xfId="5009" xr:uid="{00000000-0005-0000-0000-0000D6120000}"/>
    <cellStyle name="20% - Accent1 2 2 3 7 3 3" xfId="5010" xr:uid="{00000000-0005-0000-0000-0000D7120000}"/>
    <cellStyle name="20% - Accent1 2 2 3 7 3 3 2" xfId="5011" xr:uid="{00000000-0005-0000-0000-0000D8120000}"/>
    <cellStyle name="20% - Accent1 2 2 3 7 3 4" xfId="5012" xr:uid="{00000000-0005-0000-0000-0000D9120000}"/>
    <cellStyle name="20% - Accent1 2 2 3 7 4" xfId="5013" xr:uid="{00000000-0005-0000-0000-0000DA120000}"/>
    <cellStyle name="20% - Accent1 2 2 3 7 4 2" xfId="5014" xr:uid="{00000000-0005-0000-0000-0000DB120000}"/>
    <cellStyle name="20% - Accent1 2 2 3 7 4 2 2" xfId="5015" xr:uid="{00000000-0005-0000-0000-0000DC120000}"/>
    <cellStyle name="20% - Accent1 2 2 3 7 4 2 2 2" xfId="5016" xr:uid="{00000000-0005-0000-0000-0000DD120000}"/>
    <cellStyle name="20% - Accent1 2 2 3 7 4 2 3" xfId="5017" xr:uid="{00000000-0005-0000-0000-0000DE120000}"/>
    <cellStyle name="20% - Accent1 2 2 3 7 4 3" xfId="5018" xr:uid="{00000000-0005-0000-0000-0000DF120000}"/>
    <cellStyle name="20% - Accent1 2 2 3 7 4 3 2" xfId="5019" xr:uid="{00000000-0005-0000-0000-0000E0120000}"/>
    <cellStyle name="20% - Accent1 2 2 3 7 4 4" xfId="5020" xr:uid="{00000000-0005-0000-0000-0000E1120000}"/>
    <cellStyle name="20% - Accent1 2 2 3 7 5" xfId="5021" xr:uid="{00000000-0005-0000-0000-0000E2120000}"/>
    <cellStyle name="20% - Accent1 2 2 3 7 5 2" xfId="5022" xr:uid="{00000000-0005-0000-0000-0000E3120000}"/>
    <cellStyle name="20% - Accent1 2 2 3 7 5 2 2" xfId="5023" xr:uid="{00000000-0005-0000-0000-0000E4120000}"/>
    <cellStyle name="20% - Accent1 2 2 3 7 5 3" xfId="5024" xr:uid="{00000000-0005-0000-0000-0000E5120000}"/>
    <cellStyle name="20% - Accent1 2 2 3 7 6" xfId="5025" xr:uid="{00000000-0005-0000-0000-0000E6120000}"/>
    <cellStyle name="20% - Accent1 2 2 3 7 6 2" xfId="5026" xr:uid="{00000000-0005-0000-0000-0000E7120000}"/>
    <cellStyle name="20% - Accent1 2 2 3 7 6 2 2" xfId="5027" xr:uid="{00000000-0005-0000-0000-0000E8120000}"/>
    <cellStyle name="20% - Accent1 2 2 3 7 6 3" xfId="5028" xr:uid="{00000000-0005-0000-0000-0000E9120000}"/>
    <cellStyle name="20% - Accent1 2 2 3 7 7" xfId="5029" xr:uid="{00000000-0005-0000-0000-0000EA120000}"/>
    <cellStyle name="20% - Accent1 2 2 3 7 7 2" xfId="5030" xr:uid="{00000000-0005-0000-0000-0000EB120000}"/>
    <cellStyle name="20% - Accent1 2 2 3 7 8" xfId="5031" xr:uid="{00000000-0005-0000-0000-0000EC120000}"/>
    <cellStyle name="20% - Accent1 2 2 3 7 8 2" xfId="5032" xr:uid="{00000000-0005-0000-0000-0000ED120000}"/>
    <cellStyle name="20% - Accent1 2 2 3 7 9" xfId="5033" xr:uid="{00000000-0005-0000-0000-0000EE120000}"/>
    <cellStyle name="20% - Accent1 2 2 3 8" xfId="5034" xr:uid="{00000000-0005-0000-0000-0000EF120000}"/>
    <cellStyle name="20% - Accent1 2 2 3 8 2" xfId="5035" xr:uid="{00000000-0005-0000-0000-0000F0120000}"/>
    <cellStyle name="20% - Accent1 2 2 3 8 2 2" xfId="5036" xr:uid="{00000000-0005-0000-0000-0000F1120000}"/>
    <cellStyle name="20% - Accent1 2 2 3 8 2 2 2" xfId="5037" xr:uid="{00000000-0005-0000-0000-0000F2120000}"/>
    <cellStyle name="20% - Accent1 2 2 3 8 2 2 2 2" xfId="5038" xr:uid="{00000000-0005-0000-0000-0000F3120000}"/>
    <cellStyle name="20% - Accent1 2 2 3 8 2 2 3" xfId="5039" xr:uid="{00000000-0005-0000-0000-0000F4120000}"/>
    <cellStyle name="20% - Accent1 2 2 3 8 2 3" xfId="5040" xr:uid="{00000000-0005-0000-0000-0000F5120000}"/>
    <cellStyle name="20% - Accent1 2 2 3 8 2 3 2" xfId="5041" xr:uid="{00000000-0005-0000-0000-0000F6120000}"/>
    <cellStyle name="20% - Accent1 2 2 3 8 2 4" xfId="5042" xr:uid="{00000000-0005-0000-0000-0000F7120000}"/>
    <cellStyle name="20% - Accent1 2 2 3 8 3" xfId="5043" xr:uid="{00000000-0005-0000-0000-0000F8120000}"/>
    <cellStyle name="20% - Accent1 2 2 3 8 3 2" xfId="5044" xr:uid="{00000000-0005-0000-0000-0000F9120000}"/>
    <cellStyle name="20% - Accent1 2 2 3 8 3 2 2" xfId="5045" xr:uid="{00000000-0005-0000-0000-0000FA120000}"/>
    <cellStyle name="20% - Accent1 2 2 3 8 3 2 2 2" xfId="5046" xr:uid="{00000000-0005-0000-0000-0000FB120000}"/>
    <cellStyle name="20% - Accent1 2 2 3 8 3 2 3" xfId="5047" xr:uid="{00000000-0005-0000-0000-0000FC120000}"/>
    <cellStyle name="20% - Accent1 2 2 3 8 3 3" xfId="5048" xr:uid="{00000000-0005-0000-0000-0000FD120000}"/>
    <cellStyle name="20% - Accent1 2 2 3 8 3 3 2" xfId="5049" xr:uid="{00000000-0005-0000-0000-0000FE120000}"/>
    <cellStyle name="20% - Accent1 2 2 3 8 3 4" xfId="5050" xr:uid="{00000000-0005-0000-0000-0000FF120000}"/>
    <cellStyle name="20% - Accent1 2 2 3 8 4" xfId="5051" xr:uid="{00000000-0005-0000-0000-000000130000}"/>
    <cellStyle name="20% - Accent1 2 2 3 8 4 2" xfId="5052" xr:uid="{00000000-0005-0000-0000-000001130000}"/>
    <cellStyle name="20% - Accent1 2 2 3 8 4 2 2" xfId="5053" xr:uid="{00000000-0005-0000-0000-000002130000}"/>
    <cellStyle name="20% - Accent1 2 2 3 8 4 2 2 2" xfId="5054" xr:uid="{00000000-0005-0000-0000-000003130000}"/>
    <cellStyle name="20% - Accent1 2 2 3 8 4 2 3" xfId="5055" xr:uid="{00000000-0005-0000-0000-000004130000}"/>
    <cellStyle name="20% - Accent1 2 2 3 8 4 3" xfId="5056" xr:uid="{00000000-0005-0000-0000-000005130000}"/>
    <cellStyle name="20% - Accent1 2 2 3 8 4 3 2" xfId="5057" xr:uid="{00000000-0005-0000-0000-000006130000}"/>
    <cellStyle name="20% - Accent1 2 2 3 8 4 4" xfId="5058" xr:uid="{00000000-0005-0000-0000-000007130000}"/>
    <cellStyle name="20% - Accent1 2 2 3 8 5" xfId="5059" xr:uid="{00000000-0005-0000-0000-000008130000}"/>
    <cellStyle name="20% - Accent1 2 2 3 8 5 2" xfId="5060" xr:uid="{00000000-0005-0000-0000-000009130000}"/>
    <cellStyle name="20% - Accent1 2 2 3 8 5 2 2" xfId="5061" xr:uid="{00000000-0005-0000-0000-00000A130000}"/>
    <cellStyle name="20% - Accent1 2 2 3 8 5 3" xfId="5062" xr:uid="{00000000-0005-0000-0000-00000B130000}"/>
    <cellStyle name="20% - Accent1 2 2 3 8 6" xfId="5063" xr:uid="{00000000-0005-0000-0000-00000C130000}"/>
    <cellStyle name="20% - Accent1 2 2 3 8 6 2" xfId="5064" xr:uid="{00000000-0005-0000-0000-00000D130000}"/>
    <cellStyle name="20% - Accent1 2 2 3 8 6 2 2" xfId="5065" xr:uid="{00000000-0005-0000-0000-00000E130000}"/>
    <cellStyle name="20% - Accent1 2 2 3 8 6 3" xfId="5066" xr:uid="{00000000-0005-0000-0000-00000F130000}"/>
    <cellStyle name="20% - Accent1 2 2 3 8 7" xfId="5067" xr:uid="{00000000-0005-0000-0000-000010130000}"/>
    <cellStyle name="20% - Accent1 2 2 3 8 7 2" xfId="5068" xr:uid="{00000000-0005-0000-0000-000011130000}"/>
    <cellStyle name="20% - Accent1 2 2 3 8 8" xfId="5069" xr:uid="{00000000-0005-0000-0000-000012130000}"/>
    <cellStyle name="20% - Accent1 2 2 3 8 8 2" xfId="5070" xr:uid="{00000000-0005-0000-0000-000013130000}"/>
    <cellStyle name="20% - Accent1 2 2 3 8 9" xfId="5071" xr:uid="{00000000-0005-0000-0000-000014130000}"/>
    <cellStyle name="20% - Accent1 2 2 3 9" xfId="5072" xr:uid="{00000000-0005-0000-0000-000015130000}"/>
    <cellStyle name="20% - Accent1 2 2 3 9 2" xfId="5073" xr:uid="{00000000-0005-0000-0000-000016130000}"/>
    <cellStyle name="20% - Accent1 2 2 3 9 2 2" xfId="5074" xr:uid="{00000000-0005-0000-0000-000017130000}"/>
    <cellStyle name="20% - Accent1 2 2 3 9 2 2 2" xfId="5075" xr:uid="{00000000-0005-0000-0000-000018130000}"/>
    <cellStyle name="20% - Accent1 2 2 3 9 2 3" xfId="5076" xr:uid="{00000000-0005-0000-0000-000019130000}"/>
    <cellStyle name="20% - Accent1 2 2 3 9 3" xfId="5077" xr:uid="{00000000-0005-0000-0000-00001A130000}"/>
    <cellStyle name="20% - Accent1 2 2 3 9 3 2" xfId="5078" xr:uid="{00000000-0005-0000-0000-00001B130000}"/>
    <cellStyle name="20% - Accent1 2 2 3 9 4" xfId="5079" xr:uid="{00000000-0005-0000-0000-00001C130000}"/>
    <cellStyle name="20% - Accent1 2 2 4" xfId="5080" xr:uid="{00000000-0005-0000-0000-00001D130000}"/>
    <cellStyle name="20% - Accent1 2 2 4 10" xfId="5081" xr:uid="{00000000-0005-0000-0000-00001E130000}"/>
    <cellStyle name="20% - Accent1 2 2 4 10 2" xfId="5082" xr:uid="{00000000-0005-0000-0000-00001F130000}"/>
    <cellStyle name="20% - Accent1 2 2 4 10 2 2" xfId="5083" xr:uid="{00000000-0005-0000-0000-000020130000}"/>
    <cellStyle name="20% - Accent1 2 2 4 10 2 2 2" xfId="5084" xr:uid="{00000000-0005-0000-0000-000021130000}"/>
    <cellStyle name="20% - Accent1 2 2 4 10 2 3" xfId="5085" xr:uid="{00000000-0005-0000-0000-000022130000}"/>
    <cellStyle name="20% - Accent1 2 2 4 10 3" xfId="5086" xr:uid="{00000000-0005-0000-0000-000023130000}"/>
    <cellStyle name="20% - Accent1 2 2 4 10 3 2" xfId="5087" xr:uid="{00000000-0005-0000-0000-000024130000}"/>
    <cellStyle name="20% - Accent1 2 2 4 10 4" xfId="5088" xr:uid="{00000000-0005-0000-0000-000025130000}"/>
    <cellStyle name="20% - Accent1 2 2 4 11" xfId="5089" xr:uid="{00000000-0005-0000-0000-000026130000}"/>
    <cellStyle name="20% - Accent1 2 2 4 11 2" xfId="5090" xr:uid="{00000000-0005-0000-0000-000027130000}"/>
    <cellStyle name="20% - Accent1 2 2 4 11 2 2" xfId="5091" xr:uid="{00000000-0005-0000-0000-000028130000}"/>
    <cellStyle name="20% - Accent1 2 2 4 11 2 2 2" xfId="5092" xr:uid="{00000000-0005-0000-0000-000029130000}"/>
    <cellStyle name="20% - Accent1 2 2 4 11 2 3" xfId="5093" xr:uid="{00000000-0005-0000-0000-00002A130000}"/>
    <cellStyle name="20% - Accent1 2 2 4 11 3" xfId="5094" xr:uid="{00000000-0005-0000-0000-00002B130000}"/>
    <cellStyle name="20% - Accent1 2 2 4 11 3 2" xfId="5095" xr:uid="{00000000-0005-0000-0000-00002C130000}"/>
    <cellStyle name="20% - Accent1 2 2 4 11 4" xfId="5096" xr:uid="{00000000-0005-0000-0000-00002D130000}"/>
    <cellStyle name="20% - Accent1 2 2 4 12" xfId="5097" xr:uid="{00000000-0005-0000-0000-00002E130000}"/>
    <cellStyle name="20% - Accent1 2 2 4 12 2" xfId="5098" xr:uid="{00000000-0005-0000-0000-00002F130000}"/>
    <cellStyle name="20% - Accent1 2 2 4 12 2 2" xfId="5099" xr:uid="{00000000-0005-0000-0000-000030130000}"/>
    <cellStyle name="20% - Accent1 2 2 4 12 3" xfId="5100" xr:uid="{00000000-0005-0000-0000-000031130000}"/>
    <cellStyle name="20% - Accent1 2 2 4 13" xfId="5101" xr:uid="{00000000-0005-0000-0000-000032130000}"/>
    <cellStyle name="20% - Accent1 2 2 4 13 2" xfId="5102" xr:uid="{00000000-0005-0000-0000-000033130000}"/>
    <cellStyle name="20% - Accent1 2 2 4 13 2 2" xfId="5103" xr:uid="{00000000-0005-0000-0000-000034130000}"/>
    <cellStyle name="20% - Accent1 2 2 4 13 3" xfId="5104" xr:uid="{00000000-0005-0000-0000-000035130000}"/>
    <cellStyle name="20% - Accent1 2 2 4 14" xfId="5105" xr:uid="{00000000-0005-0000-0000-000036130000}"/>
    <cellStyle name="20% - Accent1 2 2 4 14 2" xfId="5106" xr:uid="{00000000-0005-0000-0000-000037130000}"/>
    <cellStyle name="20% - Accent1 2 2 4 15" xfId="5107" xr:uid="{00000000-0005-0000-0000-000038130000}"/>
    <cellStyle name="20% - Accent1 2 2 4 15 2" xfId="5108" xr:uid="{00000000-0005-0000-0000-000039130000}"/>
    <cellStyle name="20% - Accent1 2 2 4 16" xfId="5109" xr:uid="{00000000-0005-0000-0000-00003A130000}"/>
    <cellStyle name="20% - Accent1 2 2 4 2" xfId="5110" xr:uid="{00000000-0005-0000-0000-00003B130000}"/>
    <cellStyle name="20% - Accent1 2 2 4 2 10" xfId="5111" xr:uid="{00000000-0005-0000-0000-00003C130000}"/>
    <cellStyle name="20% - Accent1 2 2 4 2 10 2" xfId="5112" xr:uid="{00000000-0005-0000-0000-00003D130000}"/>
    <cellStyle name="20% - Accent1 2 2 4 2 10 2 2" xfId="5113" xr:uid="{00000000-0005-0000-0000-00003E130000}"/>
    <cellStyle name="20% - Accent1 2 2 4 2 10 2 2 2" xfId="5114" xr:uid="{00000000-0005-0000-0000-00003F130000}"/>
    <cellStyle name="20% - Accent1 2 2 4 2 10 2 3" xfId="5115" xr:uid="{00000000-0005-0000-0000-000040130000}"/>
    <cellStyle name="20% - Accent1 2 2 4 2 10 3" xfId="5116" xr:uid="{00000000-0005-0000-0000-000041130000}"/>
    <cellStyle name="20% - Accent1 2 2 4 2 10 3 2" xfId="5117" xr:uid="{00000000-0005-0000-0000-000042130000}"/>
    <cellStyle name="20% - Accent1 2 2 4 2 10 4" xfId="5118" xr:uid="{00000000-0005-0000-0000-000043130000}"/>
    <cellStyle name="20% - Accent1 2 2 4 2 11" xfId="5119" xr:uid="{00000000-0005-0000-0000-000044130000}"/>
    <cellStyle name="20% - Accent1 2 2 4 2 11 2" xfId="5120" xr:uid="{00000000-0005-0000-0000-000045130000}"/>
    <cellStyle name="20% - Accent1 2 2 4 2 11 2 2" xfId="5121" xr:uid="{00000000-0005-0000-0000-000046130000}"/>
    <cellStyle name="20% - Accent1 2 2 4 2 11 3" xfId="5122" xr:uid="{00000000-0005-0000-0000-000047130000}"/>
    <cellStyle name="20% - Accent1 2 2 4 2 12" xfId="5123" xr:uid="{00000000-0005-0000-0000-000048130000}"/>
    <cellStyle name="20% - Accent1 2 2 4 2 12 2" xfId="5124" xr:uid="{00000000-0005-0000-0000-000049130000}"/>
    <cellStyle name="20% - Accent1 2 2 4 2 12 2 2" xfId="5125" xr:uid="{00000000-0005-0000-0000-00004A130000}"/>
    <cellStyle name="20% - Accent1 2 2 4 2 12 3" xfId="5126" xr:uid="{00000000-0005-0000-0000-00004B130000}"/>
    <cellStyle name="20% - Accent1 2 2 4 2 13" xfId="5127" xr:uid="{00000000-0005-0000-0000-00004C130000}"/>
    <cellStyle name="20% - Accent1 2 2 4 2 13 2" xfId="5128" xr:uid="{00000000-0005-0000-0000-00004D130000}"/>
    <cellStyle name="20% - Accent1 2 2 4 2 14" xfId="5129" xr:uid="{00000000-0005-0000-0000-00004E130000}"/>
    <cellStyle name="20% - Accent1 2 2 4 2 14 2" xfId="5130" xr:uid="{00000000-0005-0000-0000-00004F130000}"/>
    <cellStyle name="20% - Accent1 2 2 4 2 15" xfId="5131" xr:uid="{00000000-0005-0000-0000-000050130000}"/>
    <cellStyle name="20% - Accent1 2 2 4 2 2" xfId="5132" xr:uid="{00000000-0005-0000-0000-000051130000}"/>
    <cellStyle name="20% - Accent1 2 2 4 2 2 10" xfId="5133" xr:uid="{00000000-0005-0000-0000-000052130000}"/>
    <cellStyle name="20% - Accent1 2 2 4 2 2 10 2" xfId="5134" xr:uid="{00000000-0005-0000-0000-000053130000}"/>
    <cellStyle name="20% - Accent1 2 2 4 2 2 10 2 2" xfId="5135" xr:uid="{00000000-0005-0000-0000-000054130000}"/>
    <cellStyle name="20% - Accent1 2 2 4 2 2 10 3" xfId="5136" xr:uid="{00000000-0005-0000-0000-000055130000}"/>
    <cellStyle name="20% - Accent1 2 2 4 2 2 11" xfId="5137" xr:uid="{00000000-0005-0000-0000-000056130000}"/>
    <cellStyle name="20% - Accent1 2 2 4 2 2 11 2" xfId="5138" xr:uid="{00000000-0005-0000-0000-000057130000}"/>
    <cellStyle name="20% - Accent1 2 2 4 2 2 11 2 2" xfId="5139" xr:uid="{00000000-0005-0000-0000-000058130000}"/>
    <cellStyle name="20% - Accent1 2 2 4 2 2 11 3" xfId="5140" xr:uid="{00000000-0005-0000-0000-000059130000}"/>
    <cellStyle name="20% - Accent1 2 2 4 2 2 12" xfId="5141" xr:uid="{00000000-0005-0000-0000-00005A130000}"/>
    <cellStyle name="20% - Accent1 2 2 4 2 2 12 2" xfId="5142" xr:uid="{00000000-0005-0000-0000-00005B130000}"/>
    <cellStyle name="20% - Accent1 2 2 4 2 2 13" xfId="5143" xr:uid="{00000000-0005-0000-0000-00005C130000}"/>
    <cellStyle name="20% - Accent1 2 2 4 2 2 13 2" xfId="5144" xr:uid="{00000000-0005-0000-0000-00005D130000}"/>
    <cellStyle name="20% - Accent1 2 2 4 2 2 14" xfId="5145" xr:uid="{00000000-0005-0000-0000-00005E130000}"/>
    <cellStyle name="20% - Accent1 2 2 4 2 2 2" xfId="5146" xr:uid="{00000000-0005-0000-0000-00005F130000}"/>
    <cellStyle name="20% - Accent1 2 2 4 2 2 2 10" xfId="5147" xr:uid="{00000000-0005-0000-0000-000060130000}"/>
    <cellStyle name="20% - Accent1 2 2 4 2 2 2 10 2" xfId="5148" xr:uid="{00000000-0005-0000-0000-000061130000}"/>
    <cellStyle name="20% - Accent1 2 2 4 2 2 2 11" xfId="5149" xr:uid="{00000000-0005-0000-0000-000062130000}"/>
    <cellStyle name="20% - Accent1 2 2 4 2 2 2 2" xfId="5150" xr:uid="{00000000-0005-0000-0000-000063130000}"/>
    <cellStyle name="20% - Accent1 2 2 4 2 2 2 2 2" xfId="5151" xr:uid="{00000000-0005-0000-0000-000064130000}"/>
    <cellStyle name="20% - Accent1 2 2 4 2 2 2 2 2 2" xfId="5152" xr:uid="{00000000-0005-0000-0000-000065130000}"/>
    <cellStyle name="20% - Accent1 2 2 4 2 2 2 2 2 2 2" xfId="5153" xr:uid="{00000000-0005-0000-0000-000066130000}"/>
    <cellStyle name="20% - Accent1 2 2 4 2 2 2 2 2 2 2 2" xfId="5154" xr:uid="{00000000-0005-0000-0000-000067130000}"/>
    <cellStyle name="20% - Accent1 2 2 4 2 2 2 2 2 2 3" xfId="5155" xr:uid="{00000000-0005-0000-0000-000068130000}"/>
    <cellStyle name="20% - Accent1 2 2 4 2 2 2 2 2 3" xfId="5156" xr:uid="{00000000-0005-0000-0000-000069130000}"/>
    <cellStyle name="20% - Accent1 2 2 4 2 2 2 2 2 3 2" xfId="5157" xr:uid="{00000000-0005-0000-0000-00006A130000}"/>
    <cellStyle name="20% - Accent1 2 2 4 2 2 2 2 2 4" xfId="5158" xr:uid="{00000000-0005-0000-0000-00006B130000}"/>
    <cellStyle name="20% - Accent1 2 2 4 2 2 2 2 3" xfId="5159" xr:uid="{00000000-0005-0000-0000-00006C130000}"/>
    <cellStyle name="20% - Accent1 2 2 4 2 2 2 2 3 2" xfId="5160" xr:uid="{00000000-0005-0000-0000-00006D130000}"/>
    <cellStyle name="20% - Accent1 2 2 4 2 2 2 2 3 2 2" xfId="5161" xr:uid="{00000000-0005-0000-0000-00006E130000}"/>
    <cellStyle name="20% - Accent1 2 2 4 2 2 2 2 3 2 2 2" xfId="5162" xr:uid="{00000000-0005-0000-0000-00006F130000}"/>
    <cellStyle name="20% - Accent1 2 2 4 2 2 2 2 3 2 3" xfId="5163" xr:uid="{00000000-0005-0000-0000-000070130000}"/>
    <cellStyle name="20% - Accent1 2 2 4 2 2 2 2 3 3" xfId="5164" xr:uid="{00000000-0005-0000-0000-000071130000}"/>
    <cellStyle name="20% - Accent1 2 2 4 2 2 2 2 3 3 2" xfId="5165" xr:uid="{00000000-0005-0000-0000-000072130000}"/>
    <cellStyle name="20% - Accent1 2 2 4 2 2 2 2 3 4" xfId="5166" xr:uid="{00000000-0005-0000-0000-000073130000}"/>
    <cellStyle name="20% - Accent1 2 2 4 2 2 2 2 4" xfId="5167" xr:uid="{00000000-0005-0000-0000-000074130000}"/>
    <cellStyle name="20% - Accent1 2 2 4 2 2 2 2 4 2" xfId="5168" xr:uid="{00000000-0005-0000-0000-000075130000}"/>
    <cellStyle name="20% - Accent1 2 2 4 2 2 2 2 4 2 2" xfId="5169" xr:uid="{00000000-0005-0000-0000-000076130000}"/>
    <cellStyle name="20% - Accent1 2 2 4 2 2 2 2 4 2 2 2" xfId="5170" xr:uid="{00000000-0005-0000-0000-000077130000}"/>
    <cellStyle name="20% - Accent1 2 2 4 2 2 2 2 4 2 3" xfId="5171" xr:uid="{00000000-0005-0000-0000-000078130000}"/>
    <cellStyle name="20% - Accent1 2 2 4 2 2 2 2 4 3" xfId="5172" xr:uid="{00000000-0005-0000-0000-000079130000}"/>
    <cellStyle name="20% - Accent1 2 2 4 2 2 2 2 4 3 2" xfId="5173" xr:uid="{00000000-0005-0000-0000-00007A130000}"/>
    <cellStyle name="20% - Accent1 2 2 4 2 2 2 2 4 4" xfId="5174" xr:uid="{00000000-0005-0000-0000-00007B130000}"/>
    <cellStyle name="20% - Accent1 2 2 4 2 2 2 2 5" xfId="5175" xr:uid="{00000000-0005-0000-0000-00007C130000}"/>
    <cellStyle name="20% - Accent1 2 2 4 2 2 2 2 5 2" xfId="5176" xr:uid="{00000000-0005-0000-0000-00007D130000}"/>
    <cellStyle name="20% - Accent1 2 2 4 2 2 2 2 5 2 2" xfId="5177" xr:uid="{00000000-0005-0000-0000-00007E130000}"/>
    <cellStyle name="20% - Accent1 2 2 4 2 2 2 2 5 3" xfId="5178" xr:uid="{00000000-0005-0000-0000-00007F130000}"/>
    <cellStyle name="20% - Accent1 2 2 4 2 2 2 2 6" xfId="5179" xr:uid="{00000000-0005-0000-0000-000080130000}"/>
    <cellStyle name="20% - Accent1 2 2 4 2 2 2 2 6 2" xfId="5180" xr:uid="{00000000-0005-0000-0000-000081130000}"/>
    <cellStyle name="20% - Accent1 2 2 4 2 2 2 2 6 2 2" xfId="5181" xr:uid="{00000000-0005-0000-0000-000082130000}"/>
    <cellStyle name="20% - Accent1 2 2 4 2 2 2 2 6 3" xfId="5182" xr:uid="{00000000-0005-0000-0000-000083130000}"/>
    <cellStyle name="20% - Accent1 2 2 4 2 2 2 2 7" xfId="5183" xr:uid="{00000000-0005-0000-0000-000084130000}"/>
    <cellStyle name="20% - Accent1 2 2 4 2 2 2 2 7 2" xfId="5184" xr:uid="{00000000-0005-0000-0000-000085130000}"/>
    <cellStyle name="20% - Accent1 2 2 4 2 2 2 2 8" xfId="5185" xr:uid="{00000000-0005-0000-0000-000086130000}"/>
    <cellStyle name="20% - Accent1 2 2 4 2 2 2 2 8 2" xfId="5186" xr:uid="{00000000-0005-0000-0000-000087130000}"/>
    <cellStyle name="20% - Accent1 2 2 4 2 2 2 2 9" xfId="5187" xr:uid="{00000000-0005-0000-0000-000088130000}"/>
    <cellStyle name="20% - Accent1 2 2 4 2 2 2 3" xfId="5188" xr:uid="{00000000-0005-0000-0000-000089130000}"/>
    <cellStyle name="20% - Accent1 2 2 4 2 2 2 3 2" xfId="5189" xr:uid="{00000000-0005-0000-0000-00008A130000}"/>
    <cellStyle name="20% - Accent1 2 2 4 2 2 2 3 2 2" xfId="5190" xr:uid="{00000000-0005-0000-0000-00008B130000}"/>
    <cellStyle name="20% - Accent1 2 2 4 2 2 2 3 2 2 2" xfId="5191" xr:uid="{00000000-0005-0000-0000-00008C130000}"/>
    <cellStyle name="20% - Accent1 2 2 4 2 2 2 3 2 2 2 2" xfId="5192" xr:uid="{00000000-0005-0000-0000-00008D130000}"/>
    <cellStyle name="20% - Accent1 2 2 4 2 2 2 3 2 2 3" xfId="5193" xr:uid="{00000000-0005-0000-0000-00008E130000}"/>
    <cellStyle name="20% - Accent1 2 2 4 2 2 2 3 2 3" xfId="5194" xr:uid="{00000000-0005-0000-0000-00008F130000}"/>
    <cellStyle name="20% - Accent1 2 2 4 2 2 2 3 2 3 2" xfId="5195" xr:uid="{00000000-0005-0000-0000-000090130000}"/>
    <cellStyle name="20% - Accent1 2 2 4 2 2 2 3 2 4" xfId="5196" xr:uid="{00000000-0005-0000-0000-000091130000}"/>
    <cellStyle name="20% - Accent1 2 2 4 2 2 2 3 3" xfId="5197" xr:uid="{00000000-0005-0000-0000-000092130000}"/>
    <cellStyle name="20% - Accent1 2 2 4 2 2 2 3 3 2" xfId="5198" xr:uid="{00000000-0005-0000-0000-000093130000}"/>
    <cellStyle name="20% - Accent1 2 2 4 2 2 2 3 3 2 2" xfId="5199" xr:uid="{00000000-0005-0000-0000-000094130000}"/>
    <cellStyle name="20% - Accent1 2 2 4 2 2 2 3 3 2 2 2" xfId="5200" xr:uid="{00000000-0005-0000-0000-000095130000}"/>
    <cellStyle name="20% - Accent1 2 2 4 2 2 2 3 3 2 3" xfId="5201" xr:uid="{00000000-0005-0000-0000-000096130000}"/>
    <cellStyle name="20% - Accent1 2 2 4 2 2 2 3 3 3" xfId="5202" xr:uid="{00000000-0005-0000-0000-000097130000}"/>
    <cellStyle name="20% - Accent1 2 2 4 2 2 2 3 3 3 2" xfId="5203" xr:uid="{00000000-0005-0000-0000-000098130000}"/>
    <cellStyle name="20% - Accent1 2 2 4 2 2 2 3 3 4" xfId="5204" xr:uid="{00000000-0005-0000-0000-000099130000}"/>
    <cellStyle name="20% - Accent1 2 2 4 2 2 2 3 4" xfId="5205" xr:uid="{00000000-0005-0000-0000-00009A130000}"/>
    <cellStyle name="20% - Accent1 2 2 4 2 2 2 3 4 2" xfId="5206" xr:uid="{00000000-0005-0000-0000-00009B130000}"/>
    <cellStyle name="20% - Accent1 2 2 4 2 2 2 3 4 2 2" xfId="5207" xr:uid="{00000000-0005-0000-0000-00009C130000}"/>
    <cellStyle name="20% - Accent1 2 2 4 2 2 2 3 4 2 2 2" xfId="5208" xr:uid="{00000000-0005-0000-0000-00009D130000}"/>
    <cellStyle name="20% - Accent1 2 2 4 2 2 2 3 4 2 3" xfId="5209" xr:uid="{00000000-0005-0000-0000-00009E130000}"/>
    <cellStyle name="20% - Accent1 2 2 4 2 2 2 3 4 3" xfId="5210" xr:uid="{00000000-0005-0000-0000-00009F130000}"/>
    <cellStyle name="20% - Accent1 2 2 4 2 2 2 3 4 3 2" xfId="5211" xr:uid="{00000000-0005-0000-0000-0000A0130000}"/>
    <cellStyle name="20% - Accent1 2 2 4 2 2 2 3 4 4" xfId="5212" xr:uid="{00000000-0005-0000-0000-0000A1130000}"/>
    <cellStyle name="20% - Accent1 2 2 4 2 2 2 3 5" xfId="5213" xr:uid="{00000000-0005-0000-0000-0000A2130000}"/>
    <cellStyle name="20% - Accent1 2 2 4 2 2 2 3 5 2" xfId="5214" xr:uid="{00000000-0005-0000-0000-0000A3130000}"/>
    <cellStyle name="20% - Accent1 2 2 4 2 2 2 3 5 2 2" xfId="5215" xr:uid="{00000000-0005-0000-0000-0000A4130000}"/>
    <cellStyle name="20% - Accent1 2 2 4 2 2 2 3 5 3" xfId="5216" xr:uid="{00000000-0005-0000-0000-0000A5130000}"/>
    <cellStyle name="20% - Accent1 2 2 4 2 2 2 3 6" xfId="5217" xr:uid="{00000000-0005-0000-0000-0000A6130000}"/>
    <cellStyle name="20% - Accent1 2 2 4 2 2 2 3 6 2" xfId="5218" xr:uid="{00000000-0005-0000-0000-0000A7130000}"/>
    <cellStyle name="20% - Accent1 2 2 4 2 2 2 3 6 2 2" xfId="5219" xr:uid="{00000000-0005-0000-0000-0000A8130000}"/>
    <cellStyle name="20% - Accent1 2 2 4 2 2 2 3 6 3" xfId="5220" xr:uid="{00000000-0005-0000-0000-0000A9130000}"/>
    <cellStyle name="20% - Accent1 2 2 4 2 2 2 3 7" xfId="5221" xr:uid="{00000000-0005-0000-0000-0000AA130000}"/>
    <cellStyle name="20% - Accent1 2 2 4 2 2 2 3 7 2" xfId="5222" xr:uid="{00000000-0005-0000-0000-0000AB130000}"/>
    <cellStyle name="20% - Accent1 2 2 4 2 2 2 3 8" xfId="5223" xr:uid="{00000000-0005-0000-0000-0000AC130000}"/>
    <cellStyle name="20% - Accent1 2 2 4 2 2 2 3 8 2" xfId="5224" xr:uid="{00000000-0005-0000-0000-0000AD130000}"/>
    <cellStyle name="20% - Accent1 2 2 4 2 2 2 3 9" xfId="5225" xr:uid="{00000000-0005-0000-0000-0000AE130000}"/>
    <cellStyle name="20% - Accent1 2 2 4 2 2 2 4" xfId="5226" xr:uid="{00000000-0005-0000-0000-0000AF130000}"/>
    <cellStyle name="20% - Accent1 2 2 4 2 2 2 4 2" xfId="5227" xr:uid="{00000000-0005-0000-0000-0000B0130000}"/>
    <cellStyle name="20% - Accent1 2 2 4 2 2 2 4 2 2" xfId="5228" xr:uid="{00000000-0005-0000-0000-0000B1130000}"/>
    <cellStyle name="20% - Accent1 2 2 4 2 2 2 4 2 2 2" xfId="5229" xr:uid="{00000000-0005-0000-0000-0000B2130000}"/>
    <cellStyle name="20% - Accent1 2 2 4 2 2 2 4 2 3" xfId="5230" xr:uid="{00000000-0005-0000-0000-0000B3130000}"/>
    <cellStyle name="20% - Accent1 2 2 4 2 2 2 4 3" xfId="5231" xr:uid="{00000000-0005-0000-0000-0000B4130000}"/>
    <cellStyle name="20% - Accent1 2 2 4 2 2 2 4 3 2" xfId="5232" xr:uid="{00000000-0005-0000-0000-0000B5130000}"/>
    <cellStyle name="20% - Accent1 2 2 4 2 2 2 4 4" xfId="5233" xr:uid="{00000000-0005-0000-0000-0000B6130000}"/>
    <cellStyle name="20% - Accent1 2 2 4 2 2 2 5" xfId="5234" xr:uid="{00000000-0005-0000-0000-0000B7130000}"/>
    <cellStyle name="20% - Accent1 2 2 4 2 2 2 5 2" xfId="5235" xr:uid="{00000000-0005-0000-0000-0000B8130000}"/>
    <cellStyle name="20% - Accent1 2 2 4 2 2 2 5 2 2" xfId="5236" xr:uid="{00000000-0005-0000-0000-0000B9130000}"/>
    <cellStyle name="20% - Accent1 2 2 4 2 2 2 5 2 2 2" xfId="5237" xr:uid="{00000000-0005-0000-0000-0000BA130000}"/>
    <cellStyle name="20% - Accent1 2 2 4 2 2 2 5 2 3" xfId="5238" xr:uid="{00000000-0005-0000-0000-0000BB130000}"/>
    <cellStyle name="20% - Accent1 2 2 4 2 2 2 5 3" xfId="5239" xr:uid="{00000000-0005-0000-0000-0000BC130000}"/>
    <cellStyle name="20% - Accent1 2 2 4 2 2 2 5 3 2" xfId="5240" xr:uid="{00000000-0005-0000-0000-0000BD130000}"/>
    <cellStyle name="20% - Accent1 2 2 4 2 2 2 5 4" xfId="5241" xr:uid="{00000000-0005-0000-0000-0000BE130000}"/>
    <cellStyle name="20% - Accent1 2 2 4 2 2 2 6" xfId="5242" xr:uid="{00000000-0005-0000-0000-0000BF130000}"/>
    <cellStyle name="20% - Accent1 2 2 4 2 2 2 6 2" xfId="5243" xr:uid="{00000000-0005-0000-0000-0000C0130000}"/>
    <cellStyle name="20% - Accent1 2 2 4 2 2 2 6 2 2" xfId="5244" xr:uid="{00000000-0005-0000-0000-0000C1130000}"/>
    <cellStyle name="20% - Accent1 2 2 4 2 2 2 6 2 2 2" xfId="5245" xr:uid="{00000000-0005-0000-0000-0000C2130000}"/>
    <cellStyle name="20% - Accent1 2 2 4 2 2 2 6 2 3" xfId="5246" xr:uid="{00000000-0005-0000-0000-0000C3130000}"/>
    <cellStyle name="20% - Accent1 2 2 4 2 2 2 6 3" xfId="5247" xr:uid="{00000000-0005-0000-0000-0000C4130000}"/>
    <cellStyle name="20% - Accent1 2 2 4 2 2 2 6 3 2" xfId="5248" xr:uid="{00000000-0005-0000-0000-0000C5130000}"/>
    <cellStyle name="20% - Accent1 2 2 4 2 2 2 6 4" xfId="5249" xr:uid="{00000000-0005-0000-0000-0000C6130000}"/>
    <cellStyle name="20% - Accent1 2 2 4 2 2 2 7" xfId="5250" xr:uid="{00000000-0005-0000-0000-0000C7130000}"/>
    <cellStyle name="20% - Accent1 2 2 4 2 2 2 7 2" xfId="5251" xr:uid="{00000000-0005-0000-0000-0000C8130000}"/>
    <cellStyle name="20% - Accent1 2 2 4 2 2 2 7 2 2" xfId="5252" xr:uid="{00000000-0005-0000-0000-0000C9130000}"/>
    <cellStyle name="20% - Accent1 2 2 4 2 2 2 7 3" xfId="5253" xr:uid="{00000000-0005-0000-0000-0000CA130000}"/>
    <cellStyle name="20% - Accent1 2 2 4 2 2 2 8" xfId="5254" xr:uid="{00000000-0005-0000-0000-0000CB130000}"/>
    <cellStyle name="20% - Accent1 2 2 4 2 2 2 8 2" xfId="5255" xr:uid="{00000000-0005-0000-0000-0000CC130000}"/>
    <cellStyle name="20% - Accent1 2 2 4 2 2 2 8 2 2" xfId="5256" xr:uid="{00000000-0005-0000-0000-0000CD130000}"/>
    <cellStyle name="20% - Accent1 2 2 4 2 2 2 8 3" xfId="5257" xr:uid="{00000000-0005-0000-0000-0000CE130000}"/>
    <cellStyle name="20% - Accent1 2 2 4 2 2 2 9" xfId="5258" xr:uid="{00000000-0005-0000-0000-0000CF130000}"/>
    <cellStyle name="20% - Accent1 2 2 4 2 2 2 9 2" xfId="5259" xr:uid="{00000000-0005-0000-0000-0000D0130000}"/>
    <cellStyle name="20% - Accent1 2 2 4 2 2 3" xfId="5260" xr:uid="{00000000-0005-0000-0000-0000D1130000}"/>
    <cellStyle name="20% - Accent1 2 2 4 2 2 3 10" xfId="5261" xr:uid="{00000000-0005-0000-0000-0000D2130000}"/>
    <cellStyle name="20% - Accent1 2 2 4 2 2 3 10 2" xfId="5262" xr:uid="{00000000-0005-0000-0000-0000D3130000}"/>
    <cellStyle name="20% - Accent1 2 2 4 2 2 3 11" xfId="5263" xr:uid="{00000000-0005-0000-0000-0000D4130000}"/>
    <cellStyle name="20% - Accent1 2 2 4 2 2 3 2" xfId="5264" xr:uid="{00000000-0005-0000-0000-0000D5130000}"/>
    <cellStyle name="20% - Accent1 2 2 4 2 2 3 2 2" xfId="5265" xr:uid="{00000000-0005-0000-0000-0000D6130000}"/>
    <cellStyle name="20% - Accent1 2 2 4 2 2 3 2 2 2" xfId="5266" xr:uid="{00000000-0005-0000-0000-0000D7130000}"/>
    <cellStyle name="20% - Accent1 2 2 4 2 2 3 2 2 2 2" xfId="5267" xr:uid="{00000000-0005-0000-0000-0000D8130000}"/>
    <cellStyle name="20% - Accent1 2 2 4 2 2 3 2 2 2 2 2" xfId="5268" xr:uid="{00000000-0005-0000-0000-0000D9130000}"/>
    <cellStyle name="20% - Accent1 2 2 4 2 2 3 2 2 2 3" xfId="5269" xr:uid="{00000000-0005-0000-0000-0000DA130000}"/>
    <cellStyle name="20% - Accent1 2 2 4 2 2 3 2 2 3" xfId="5270" xr:uid="{00000000-0005-0000-0000-0000DB130000}"/>
    <cellStyle name="20% - Accent1 2 2 4 2 2 3 2 2 3 2" xfId="5271" xr:uid="{00000000-0005-0000-0000-0000DC130000}"/>
    <cellStyle name="20% - Accent1 2 2 4 2 2 3 2 2 4" xfId="5272" xr:uid="{00000000-0005-0000-0000-0000DD130000}"/>
    <cellStyle name="20% - Accent1 2 2 4 2 2 3 2 3" xfId="5273" xr:uid="{00000000-0005-0000-0000-0000DE130000}"/>
    <cellStyle name="20% - Accent1 2 2 4 2 2 3 2 3 2" xfId="5274" xr:uid="{00000000-0005-0000-0000-0000DF130000}"/>
    <cellStyle name="20% - Accent1 2 2 4 2 2 3 2 3 2 2" xfId="5275" xr:uid="{00000000-0005-0000-0000-0000E0130000}"/>
    <cellStyle name="20% - Accent1 2 2 4 2 2 3 2 3 2 2 2" xfId="5276" xr:uid="{00000000-0005-0000-0000-0000E1130000}"/>
    <cellStyle name="20% - Accent1 2 2 4 2 2 3 2 3 2 3" xfId="5277" xr:uid="{00000000-0005-0000-0000-0000E2130000}"/>
    <cellStyle name="20% - Accent1 2 2 4 2 2 3 2 3 3" xfId="5278" xr:uid="{00000000-0005-0000-0000-0000E3130000}"/>
    <cellStyle name="20% - Accent1 2 2 4 2 2 3 2 3 3 2" xfId="5279" xr:uid="{00000000-0005-0000-0000-0000E4130000}"/>
    <cellStyle name="20% - Accent1 2 2 4 2 2 3 2 3 4" xfId="5280" xr:uid="{00000000-0005-0000-0000-0000E5130000}"/>
    <cellStyle name="20% - Accent1 2 2 4 2 2 3 2 4" xfId="5281" xr:uid="{00000000-0005-0000-0000-0000E6130000}"/>
    <cellStyle name="20% - Accent1 2 2 4 2 2 3 2 4 2" xfId="5282" xr:uid="{00000000-0005-0000-0000-0000E7130000}"/>
    <cellStyle name="20% - Accent1 2 2 4 2 2 3 2 4 2 2" xfId="5283" xr:uid="{00000000-0005-0000-0000-0000E8130000}"/>
    <cellStyle name="20% - Accent1 2 2 4 2 2 3 2 4 2 2 2" xfId="5284" xr:uid="{00000000-0005-0000-0000-0000E9130000}"/>
    <cellStyle name="20% - Accent1 2 2 4 2 2 3 2 4 2 3" xfId="5285" xr:uid="{00000000-0005-0000-0000-0000EA130000}"/>
    <cellStyle name="20% - Accent1 2 2 4 2 2 3 2 4 3" xfId="5286" xr:uid="{00000000-0005-0000-0000-0000EB130000}"/>
    <cellStyle name="20% - Accent1 2 2 4 2 2 3 2 4 3 2" xfId="5287" xr:uid="{00000000-0005-0000-0000-0000EC130000}"/>
    <cellStyle name="20% - Accent1 2 2 4 2 2 3 2 4 4" xfId="5288" xr:uid="{00000000-0005-0000-0000-0000ED130000}"/>
    <cellStyle name="20% - Accent1 2 2 4 2 2 3 2 5" xfId="5289" xr:uid="{00000000-0005-0000-0000-0000EE130000}"/>
    <cellStyle name="20% - Accent1 2 2 4 2 2 3 2 5 2" xfId="5290" xr:uid="{00000000-0005-0000-0000-0000EF130000}"/>
    <cellStyle name="20% - Accent1 2 2 4 2 2 3 2 5 2 2" xfId="5291" xr:uid="{00000000-0005-0000-0000-0000F0130000}"/>
    <cellStyle name="20% - Accent1 2 2 4 2 2 3 2 5 3" xfId="5292" xr:uid="{00000000-0005-0000-0000-0000F1130000}"/>
    <cellStyle name="20% - Accent1 2 2 4 2 2 3 2 6" xfId="5293" xr:uid="{00000000-0005-0000-0000-0000F2130000}"/>
    <cellStyle name="20% - Accent1 2 2 4 2 2 3 2 6 2" xfId="5294" xr:uid="{00000000-0005-0000-0000-0000F3130000}"/>
    <cellStyle name="20% - Accent1 2 2 4 2 2 3 2 6 2 2" xfId="5295" xr:uid="{00000000-0005-0000-0000-0000F4130000}"/>
    <cellStyle name="20% - Accent1 2 2 4 2 2 3 2 6 3" xfId="5296" xr:uid="{00000000-0005-0000-0000-0000F5130000}"/>
    <cellStyle name="20% - Accent1 2 2 4 2 2 3 2 7" xfId="5297" xr:uid="{00000000-0005-0000-0000-0000F6130000}"/>
    <cellStyle name="20% - Accent1 2 2 4 2 2 3 2 7 2" xfId="5298" xr:uid="{00000000-0005-0000-0000-0000F7130000}"/>
    <cellStyle name="20% - Accent1 2 2 4 2 2 3 2 8" xfId="5299" xr:uid="{00000000-0005-0000-0000-0000F8130000}"/>
    <cellStyle name="20% - Accent1 2 2 4 2 2 3 2 8 2" xfId="5300" xr:uid="{00000000-0005-0000-0000-0000F9130000}"/>
    <cellStyle name="20% - Accent1 2 2 4 2 2 3 2 9" xfId="5301" xr:uid="{00000000-0005-0000-0000-0000FA130000}"/>
    <cellStyle name="20% - Accent1 2 2 4 2 2 3 3" xfId="5302" xr:uid="{00000000-0005-0000-0000-0000FB130000}"/>
    <cellStyle name="20% - Accent1 2 2 4 2 2 3 3 2" xfId="5303" xr:uid="{00000000-0005-0000-0000-0000FC130000}"/>
    <cellStyle name="20% - Accent1 2 2 4 2 2 3 3 2 2" xfId="5304" xr:uid="{00000000-0005-0000-0000-0000FD130000}"/>
    <cellStyle name="20% - Accent1 2 2 4 2 2 3 3 2 2 2" xfId="5305" xr:uid="{00000000-0005-0000-0000-0000FE130000}"/>
    <cellStyle name="20% - Accent1 2 2 4 2 2 3 3 2 2 2 2" xfId="5306" xr:uid="{00000000-0005-0000-0000-0000FF130000}"/>
    <cellStyle name="20% - Accent1 2 2 4 2 2 3 3 2 2 3" xfId="5307" xr:uid="{00000000-0005-0000-0000-000000140000}"/>
    <cellStyle name="20% - Accent1 2 2 4 2 2 3 3 2 3" xfId="5308" xr:uid="{00000000-0005-0000-0000-000001140000}"/>
    <cellStyle name="20% - Accent1 2 2 4 2 2 3 3 2 3 2" xfId="5309" xr:uid="{00000000-0005-0000-0000-000002140000}"/>
    <cellStyle name="20% - Accent1 2 2 4 2 2 3 3 2 4" xfId="5310" xr:uid="{00000000-0005-0000-0000-000003140000}"/>
    <cellStyle name="20% - Accent1 2 2 4 2 2 3 3 3" xfId="5311" xr:uid="{00000000-0005-0000-0000-000004140000}"/>
    <cellStyle name="20% - Accent1 2 2 4 2 2 3 3 3 2" xfId="5312" xr:uid="{00000000-0005-0000-0000-000005140000}"/>
    <cellStyle name="20% - Accent1 2 2 4 2 2 3 3 3 2 2" xfId="5313" xr:uid="{00000000-0005-0000-0000-000006140000}"/>
    <cellStyle name="20% - Accent1 2 2 4 2 2 3 3 3 2 2 2" xfId="5314" xr:uid="{00000000-0005-0000-0000-000007140000}"/>
    <cellStyle name="20% - Accent1 2 2 4 2 2 3 3 3 2 3" xfId="5315" xr:uid="{00000000-0005-0000-0000-000008140000}"/>
    <cellStyle name="20% - Accent1 2 2 4 2 2 3 3 3 3" xfId="5316" xr:uid="{00000000-0005-0000-0000-000009140000}"/>
    <cellStyle name="20% - Accent1 2 2 4 2 2 3 3 3 3 2" xfId="5317" xr:uid="{00000000-0005-0000-0000-00000A140000}"/>
    <cellStyle name="20% - Accent1 2 2 4 2 2 3 3 3 4" xfId="5318" xr:uid="{00000000-0005-0000-0000-00000B140000}"/>
    <cellStyle name="20% - Accent1 2 2 4 2 2 3 3 4" xfId="5319" xr:uid="{00000000-0005-0000-0000-00000C140000}"/>
    <cellStyle name="20% - Accent1 2 2 4 2 2 3 3 4 2" xfId="5320" xr:uid="{00000000-0005-0000-0000-00000D140000}"/>
    <cellStyle name="20% - Accent1 2 2 4 2 2 3 3 4 2 2" xfId="5321" xr:uid="{00000000-0005-0000-0000-00000E140000}"/>
    <cellStyle name="20% - Accent1 2 2 4 2 2 3 3 4 2 2 2" xfId="5322" xr:uid="{00000000-0005-0000-0000-00000F140000}"/>
    <cellStyle name="20% - Accent1 2 2 4 2 2 3 3 4 2 3" xfId="5323" xr:uid="{00000000-0005-0000-0000-000010140000}"/>
    <cellStyle name="20% - Accent1 2 2 4 2 2 3 3 4 3" xfId="5324" xr:uid="{00000000-0005-0000-0000-000011140000}"/>
    <cellStyle name="20% - Accent1 2 2 4 2 2 3 3 4 3 2" xfId="5325" xr:uid="{00000000-0005-0000-0000-000012140000}"/>
    <cellStyle name="20% - Accent1 2 2 4 2 2 3 3 4 4" xfId="5326" xr:uid="{00000000-0005-0000-0000-000013140000}"/>
    <cellStyle name="20% - Accent1 2 2 4 2 2 3 3 5" xfId="5327" xr:uid="{00000000-0005-0000-0000-000014140000}"/>
    <cellStyle name="20% - Accent1 2 2 4 2 2 3 3 5 2" xfId="5328" xr:uid="{00000000-0005-0000-0000-000015140000}"/>
    <cellStyle name="20% - Accent1 2 2 4 2 2 3 3 5 2 2" xfId="5329" xr:uid="{00000000-0005-0000-0000-000016140000}"/>
    <cellStyle name="20% - Accent1 2 2 4 2 2 3 3 5 3" xfId="5330" xr:uid="{00000000-0005-0000-0000-000017140000}"/>
    <cellStyle name="20% - Accent1 2 2 4 2 2 3 3 6" xfId="5331" xr:uid="{00000000-0005-0000-0000-000018140000}"/>
    <cellStyle name="20% - Accent1 2 2 4 2 2 3 3 6 2" xfId="5332" xr:uid="{00000000-0005-0000-0000-000019140000}"/>
    <cellStyle name="20% - Accent1 2 2 4 2 2 3 3 6 2 2" xfId="5333" xr:uid="{00000000-0005-0000-0000-00001A140000}"/>
    <cellStyle name="20% - Accent1 2 2 4 2 2 3 3 6 3" xfId="5334" xr:uid="{00000000-0005-0000-0000-00001B140000}"/>
    <cellStyle name="20% - Accent1 2 2 4 2 2 3 3 7" xfId="5335" xr:uid="{00000000-0005-0000-0000-00001C140000}"/>
    <cellStyle name="20% - Accent1 2 2 4 2 2 3 3 7 2" xfId="5336" xr:uid="{00000000-0005-0000-0000-00001D140000}"/>
    <cellStyle name="20% - Accent1 2 2 4 2 2 3 3 8" xfId="5337" xr:uid="{00000000-0005-0000-0000-00001E140000}"/>
    <cellStyle name="20% - Accent1 2 2 4 2 2 3 3 8 2" xfId="5338" xr:uid="{00000000-0005-0000-0000-00001F140000}"/>
    <cellStyle name="20% - Accent1 2 2 4 2 2 3 3 9" xfId="5339" xr:uid="{00000000-0005-0000-0000-000020140000}"/>
    <cellStyle name="20% - Accent1 2 2 4 2 2 3 4" xfId="5340" xr:uid="{00000000-0005-0000-0000-000021140000}"/>
    <cellStyle name="20% - Accent1 2 2 4 2 2 3 4 2" xfId="5341" xr:uid="{00000000-0005-0000-0000-000022140000}"/>
    <cellStyle name="20% - Accent1 2 2 4 2 2 3 4 2 2" xfId="5342" xr:uid="{00000000-0005-0000-0000-000023140000}"/>
    <cellStyle name="20% - Accent1 2 2 4 2 2 3 4 2 2 2" xfId="5343" xr:uid="{00000000-0005-0000-0000-000024140000}"/>
    <cellStyle name="20% - Accent1 2 2 4 2 2 3 4 2 3" xfId="5344" xr:uid="{00000000-0005-0000-0000-000025140000}"/>
    <cellStyle name="20% - Accent1 2 2 4 2 2 3 4 3" xfId="5345" xr:uid="{00000000-0005-0000-0000-000026140000}"/>
    <cellStyle name="20% - Accent1 2 2 4 2 2 3 4 3 2" xfId="5346" xr:uid="{00000000-0005-0000-0000-000027140000}"/>
    <cellStyle name="20% - Accent1 2 2 4 2 2 3 4 4" xfId="5347" xr:uid="{00000000-0005-0000-0000-000028140000}"/>
    <cellStyle name="20% - Accent1 2 2 4 2 2 3 5" xfId="5348" xr:uid="{00000000-0005-0000-0000-000029140000}"/>
    <cellStyle name="20% - Accent1 2 2 4 2 2 3 5 2" xfId="5349" xr:uid="{00000000-0005-0000-0000-00002A140000}"/>
    <cellStyle name="20% - Accent1 2 2 4 2 2 3 5 2 2" xfId="5350" xr:uid="{00000000-0005-0000-0000-00002B140000}"/>
    <cellStyle name="20% - Accent1 2 2 4 2 2 3 5 2 2 2" xfId="5351" xr:uid="{00000000-0005-0000-0000-00002C140000}"/>
    <cellStyle name="20% - Accent1 2 2 4 2 2 3 5 2 3" xfId="5352" xr:uid="{00000000-0005-0000-0000-00002D140000}"/>
    <cellStyle name="20% - Accent1 2 2 4 2 2 3 5 3" xfId="5353" xr:uid="{00000000-0005-0000-0000-00002E140000}"/>
    <cellStyle name="20% - Accent1 2 2 4 2 2 3 5 3 2" xfId="5354" xr:uid="{00000000-0005-0000-0000-00002F140000}"/>
    <cellStyle name="20% - Accent1 2 2 4 2 2 3 5 4" xfId="5355" xr:uid="{00000000-0005-0000-0000-000030140000}"/>
    <cellStyle name="20% - Accent1 2 2 4 2 2 3 6" xfId="5356" xr:uid="{00000000-0005-0000-0000-000031140000}"/>
    <cellStyle name="20% - Accent1 2 2 4 2 2 3 6 2" xfId="5357" xr:uid="{00000000-0005-0000-0000-000032140000}"/>
    <cellStyle name="20% - Accent1 2 2 4 2 2 3 6 2 2" xfId="5358" xr:uid="{00000000-0005-0000-0000-000033140000}"/>
    <cellStyle name="20% - Accent1 2 2 4 2 2 3 6 2 2 2" xfId="5359" xr:uid="{00000000-0005-0000-0000-000034140000}"/>
    <cellStyle name="20% - Accent1 2 2 4 2 2 3 6 2 3" xfId="5360" xr:uid="{00000000-0005-0000-0000-000035140000}"/>
    <cellStyle name="20% - Accent1 2 2 4 2 2 3 6 3" xfId="5361" xr:uid="{00000000-0005-0000-0000-000036140000}"/>
    <cellStyle name="20% - Accent1 2 2 4 2 2 3 6 3 2" xfId="5362" xr:uid="{00000000-0005-0000-0000-000037140000}"/>
    <cellStyle name="20% - Accent1 2 2 4 2 2 3 6 4" xfId="5363" xr:uid="{00000000-0005-0000-0000-000038140000}"/>
    <cellStyle name="20% - Accent1 2 2 4 2 2 3 7" xfId="5364" xr:uid="{00000000-0005-0000-0000-000039140000}"/>
    <cellStyle name="20% - Accent1 2 2 4 2 2 3 7 2" xfId="5365" xr:uid="{00000000-0005-0000-0000-00003A140000}"/>
    <cellStyle name="20% - Accent1 2 2 4 2 2 3 7 2 2" xfId="5366" xr:uid="{00000000-0005-0000-0000-00003B140000}"/>
    <cellStyle name="20% - Accent1 2 2 4 2 2 3 7 3" xfId="5367" xr:uid="{00000000-0005-0000-0000-00003C140000}"/>
    <cellStyle name="20% - Accent1 2 2 4 2 2 3 8" xfId="5368" xr:uid="{00000000-0005-0000-0000-00003D140000}"/>
    <cellStyle name="20% - Accent1 2 2 4 2 2 3 8 2" xfId="5369" xr:uid="{00000000-0005-0000-0000-00003E140000}"/>
    <cellStyle name="20% - Accent1 2 2 4 2 2 3 8 2 2" xfId="5370" xr:uid="{00000000-0005-0000-0000-00003F140000}"/>
    <cellStyle name="20% - Accent1 2 2 4 2 2 3 8 3" xfId="5371" xr:uid="{00000000-0005-0000-0000-000040140000}"/>
    <cellStyle name="20% - Accent1 2 2 4 2 2 3 9" xfId="5372" xr:uid="{00000000-0005-0000-0000-000041140000}"/>
    <cellStyle name="20% - Accent1 2 2 4 2 2 3 9 2" xfId="5373" xr:uid="{00000000-0005-0000-0000-000042140000}"/>
    <cellStyle name="20% - Accent1 2 2 4 2 2 4" xfId="5374" xr:uid="{00000000-0005-0000-0000-000043140000}"/>
    <cellStyle name="20% - Accent1 2 2 4 2 2 4 10" xfId="5375" xr:uid="{00000000-0005-0000-0000-000044140000}"/>
    <cellStyle name="20% - Accent1 2 2 4 2 2 4 10 2" xfId="5376" xr:uid="{00000000-0005-0000-0000-000045140000}"/>
    <cellStyle name="20% - Accent1 2 2 4 2 2 4 11" xfId="5377" xr:uid="{00000000-0005-0000-0000-000046140000}"/>
    <cellStyle name="20% - Accent1 2 2 4 2 2 4 2" xfId="5378" xr:uid="{00000000-0005-0000-0000-000047140000}"/>
    <cellStyle name="20% - Accent1 2 2 4 2 2 4 2 2" xfId="5379" xr:uid="{00000000-0005-0000-0000-000048140000}"/>
    <cellStyle name="20% - Accent1 2 2 4 2 2 4 2 2 2" xfId="5380" xr:uid="{00000000-0005-0000-0000-000049140000}"/>
    <cellStyle name="20% - Accent1 2 2 4 2 2 4 2 2 2 2" xfId="5381" xr:uid="{00000000-0005-0000-0000-00004A140000}"/>
    <cellStyle name="20% - Accent1 2 2 4 2 2 4 2 2 2 2 2" xfId="5382" xr:uid="{00000000-0005-0000-0000-00004B140000}"/>
    <cellStyle name="20% - Accent1 2 2 4 2 2 4 2 2 2 3" xfId="5383" xr:uid="{00000000-0005-0000-0000-00004C140000}"/>
    <cellStyle name="20% - Accent1 2 2 4 2 2 4 2 2 3" xfId="5384" xr:uid="{00000000-0005-0000-0000-00004D140000}"/>
    <cellStyle name="20% - Accent1 2 2 4 2 2 4 2 2 3 2" xfId="5385" xr:uid="{00000000-0005-0000-0000-00004E140000}"/>
    <cellStyle name="20% - Accent1 2 2 4 2 2 4 2 2 4" xfId="5386" xr:uid="{00000000-0005-0000-0000-00004F140000}"/>
    <cellStyle name="20% - Accent1 2 2 4 2 2 4 2 3" xfId="5387" xr:uid="{00000000-0005-0000-0000-000050140000}"/>
    <cellStyle name="20% - Accent1 2 2 4 2 2 4 2 3 2" xfId="5388" xr:uid="{00000000-0005-0000-0000-000051140000}"/>
    <cellStyle name="20% - Accent1 2 2 4 2 2 4 2 3 2 2" xfId="5389" xr:uid="{00000000-0005-0000-0000-000052140000}"/>
    <cellStyle name="20% - Accent1 2 2 4 2 2 4 2 3 2 2 2" xfId="5390" xr:uid="{00000000-0005-0000-0000-000053140000}"/>
    <cellStyle name="20% - Accent1 2 2 4 2 2 4 2 3 2 3" xfId="5391" xr:uid="{00000000-0005-0000-0000-000054140000}"/>
    <cellStyle name="20% - Accent1 2 2 4 2 2 4 2 3 3" xfId="5392" xr:uid="{00000000-0005-0000-0000-000055140000}"/>
    <cellStyle name="20% - Accent1 2 2 4 2 2 4 2 3 3 2" xfId="5393" xr:uid="{00000000-0005-0000-0000-000056140000}"/>
    <cellStyle name="20% - Accent1 2 2 4 2 2 4 2 3 4" xfId="5394" xr:uid="{00000000-0005-0000-0000-000057140000}"/>
    <cellStyle name="20% - Accent1 2 2 4 2 2 4 2 4" xfId="5395" xr:uid="{00000000-0005-0000-0000-000058140000}"/>
    <cellStyle name="20% - Accent1 2 2 4 2 2 4 2 4 2" xfId="5396" xr:uid="{00000000-0005-0000-0000-000059140000}"/>
    <cellStyle name="20% - Accent1 2 2 4 2 2 4 2 4 2 2" xfId="5397" xr:uid="{00000000-0005-0000-0000-00005A140000}"/>
    <cellStyle name="20% - Accent1 2 2 4 2 2 4 2 4 2 2 2" xfId="5398" xr:uid="{00000000-0005-0000-0000-00005B140000}"/>
    <cellStyle name="20% - Accent1 2 2 4 2 2 4 2 4 2 3" xfId="5399" xr:uid="{00000000-0005-0000-0000-00005C140000}"/>
    <cellStyle name="20% - Accent1 2 2 4 2 2 4 2 4 3" xfId="5400" xr:uid="{00000000-0005-0000-0000-00005D140000}"/>
    <cellStyle name="20% - Accent1 2 2 4 2 2 4 2 4 3 2" xfId="5401" xr:uid="{00000000-0005-0000-0000-00005E140000}"/>
    <cellStyle name="20% - Accent1 2 2 4 2 2 4 2 4 4" xfId="5402" xr:uid="{00000000-0005-0000-0000-00005F140000}"/>
    <cellStyle name="20% - Accent1 2 2 4 2 2 4 2 5" xfId="5403" xr:uid="{00000000-0005-0000-0000-000060140000}"/>
    <cellStyle name="20% - Accent1 2 2 4 2 2 4 2 5 2" xfId="5404" xr:uid="{00000000-0005-0000-0000-000061140000}"/>
    <cellStyle name="20% - Accent1 2 2 4 2 2 4 2 5 2 2" xfId="5405" xr:uid="{00000000-0005-0000-0000-000062140000}"/>
    <cellStyle name="20% - Accent1 2 2 4 2 2 4 2 5 3" xfId="5406" xr:uid="{00000000-0005-0000-0000-000063140000}"/>
    <cellStyle name="20% - Accent1 2 2 4 2 2 4 2 6" xfId="5407" xr:uid="{00000000-0005-0000-0000-000064140000}"/>
    <cellStyle name="20% - Accent1 2 2 4 2 2 4 2 6 2" xfId="5408" xr:uid="{00000000-0005-0000-0000-000065140000}"/>
    <cellStyle name="20% - Accent1 2 2 4 2 2 4 2 6 2 2" xfId="5409" xr:uid="{00000000-0005-0000-0000-000066140000}"/>
    <cellStyle name="20% - Accent1 2 2 4 2 2 4 2 6 3" xfId="5410" xr:uid="{00000000-0005-0000-0000-000067140000}"/>
    <cellStyle name="20% - Accent1 2 2 4 2 2 4 2 7" xfId="5411" xr:uid="{00000000-0005-0000-0000-000068140000}"/>
    <cellStyle name="20% - Accent1 2 2 4 2 2 4 2 7 2" xfId="5412" xr:uid="{00000000-0005-0000-0000-000069140000}"/>
    <cellStyle name="20% - Accent1 2 2 4 2 2 4 2 8" xfId="5413" xr:uid="{00000000-0005-0000-0000-00006A140000}"/>
    <cellStyle name="20% - Accent1 2 2 4 2 2 4 2 8 2" xfId="5414" xr:uid="{00000000-0005-0000-0000-00006B140000}"/>
    <cellStyle name="20% - Accent1 2 2 4 2 2 4 2 9" xfId="5415" xr:uid="{00000000-0005-0000-0000-00006C140000}"/>
    <cellStyle name="20% - Accent1 2 2 4 2 2 4 3" xfId="5416" xr:uid="{00000000-0005-0000-0000-00006D140000}"/>
    <cellStyle name="20% - Accent1 2 2 4 2 2 4 3 2" xfId="5417" xr:uid="{00000000-0005-0000-0000-00006E140000}"/>
    <cellStyle name="20% - Accent1 2 2 4 2 2 4 3 2 2" xfId="5418" xr:uid="{00000000-0005-0000-0000-00006F140000}"/>
    <cellStyle name="20% - Accent1 2 2 4 2 2 4 3 2 2 2" xfId="5419" xr:uid="{00000000-0005-0000-0000-000070140000}"/>
    <cellStyle name="20% - Accent1 2 2 4 2 2 4 3 2 2 2 2" xfId="5420" xr:uid="{00000000-0005-0000-0000-000071140000}"/>
    <cellStyle name="20% - Accent1 2 2 4 2 2 4 3 2 2 3" xfId="5421" xr:uid="{00000000-0005-0000-0000-000072140000}"/>
    <cellStyle name="20% - Accent1 2 2 4 2 2 4 3 2 3" xfId="5422" xr:uid="{00000000-0005-0000-0000-000073140000}"/>
    <cellStyle name="20% - Accent1 2 2 4 2 2 4 3 2 3 2" xfId="5423" xr:uid="{00000000-0005-0000-0000-000074140000}"/>
    <cellStyle name="20% - Accent1 2 2 4 2 2 4 3 2 4" xfId="5424" xr:uid="{00000000-0005-0000-0000-000075140000}"/>
    <cellStyle name="20% - Accent1 2 2 4 2 2 4 3 3" xfId="5425" xr:uid="{00000000-0005-0000-0000-000076140000}"/>
    <cellStyle name="20% - Accent1 2 2 4 2 2 4 3 3 2" xfId="5426" xr:uid="{00000000-0005-0000-0000-000077140000}"/>
    <cellStyle name="20% - Accent1 2 2 4 2 2 4 3 3 2 2" xfId="5427" xr:uid="{00000000-0005-0000-0000-000078140000}"/>
    <cellStyle name="20% - Accent1 2 2 4 2 2 4 3 3 2 2 2" xfId="5428" xr:uid="{00000000-0005-0000-0000-000079140000}"/>
    <cellStyle name="20% - Accent1 2 2 4 2 2 4 3 3 2 3" xfId="5429" xr:uid="{00000000-0005-0000-0000-00007A140000}"/>
    <cellStyle name="20% - Accent1 2 2 4 2 2 4 3 3 3" xfId="5430" xr:uid="{00000000-0005-0000-0000-00007B140000}"/>
    <cellStyle name="20% - Accent1 2 2 4 2 2 4 3 3 3 2" xfId="5431" xr:uid="{00000000-0005-0000-0000-00007C140000}"/>
    <cellStyle name="20% - Accent1 2 2 4 2 2 4 3 3 4" xfId="5432" xr:uid="{00000000-0005-0000-0000-00007D140000}"/>
    <cellStyle name="20% - Accent1 2 2 4 2 2 4 3 4" xfId="5433" xr:uid="{00000000-0005-0000-0000-00007E140000}"/>
    <cellStyle name="20% - Accent1 2 2 4 2 2 4 3 4 2" xfId="5434" xr:uid="{00000000-0005-0000-0000-00007F140000}"/>
    <cellStyle name="20% - Accent1 2 2 4 2 2 4 3 4 2 2" xfId="5435" xr:uid="{00000000-0005-0000-0000-000080140000}"/>
    <cellStyle name="20% - Accent1 2 2 4 2 2 4 3 4 2 2 2" xfId="5436" xr:uid="{00000000-0005-0000-0000-000081140000}"/>
    <cellStyle name="20% - Accent1 2 2 4 2 2 4 3 4 2 3" xfId="5437" xr:uid="{00000000-0005-0000-0000-000082140000}"/>
    <cellStyle name="20% - Accent1 2 2 4 2 2 4 3 4 3" xfId="5438" xr:uid="{00000000-0005-0000-0000-000083140000}"/>
    <cellStyle name="20% - Accent1 2 2 4 2 2 4 3 4 3 2" xfId="5439" xr:uid="{00000000-0005-0000-0000-000084140000}"/>
    <cellStyle name="20% - Accent1 2 2 4 2 2 4 3 4 4" xfId="5440" xr:uid="{00000000-0005-0000-0000-000085140000}"/>
    <cellStyle name="20% - Accent1 2 2 4 2 2 4 3 5" xfId="5441" xr:uid="{00000000-0005-0000-0000-000086140000}"/>
    <cellStyle name="20% - Accent1 2 2 4 2 2 4 3 5 2" xfId="5442" xr:uid="{00000000-0005-0000-0000-000087140000}"/>
    <cellStyle name="20% - Accent1 2 2 4 2 2 4 3 5 2 2" xfId="5443" xr:uid="{00000000-0005-0000-0000-000088140000}"/>
    <cellStyle name="20% - Accent1 2 2 4 2 2 4 3 5 3" xfId="5444" xr:uid="{00000000-0005-0000-0000-000089140000}"/>
    <cellStyle name="20% - Accent1 2 2 4 2 2 4 3 6" xfId="5445" xr:uid="{00000000-0005-0000-0000-00008A140000}"/>
    <cellStyle name="20% - Accent1 2 2 4 2 2 4 3 6 2" xfId="5446" xr:uid="{00000000-0005-0000-0000-00008B140000}"/>
    <cellStyle name="20% - Accent1 2 2 4 2 2 4 3 6 2 2" xfId="5447" xr:uid="{00000000-0005-0000-0000-00008C140000}"/>
    <cellStyle name="20% - Accent1 2 2 4 2 2 4 3 6 3" xfId="5448" xr:uid="{00000000-0005-0000-0000-00008D140000}"/>
    <cellStyle name="20% - Accent1 2 2 4 2 2 4 3 7" xfId="5449" xr:uid="{00000000-0005-0000-0000-00008E140000}"/>
    <cellStyle name="20% - Accent1 2 2 4 2 2 4 3 7 2" xfId="5450" xr:uid="{00000000-0005-0000-0000-00008F140000}"/>
    <cellStyle name="20% - Accent1 2 2 4 2 2 4 3 8" xfId="5451" xr:uid="{00000000-0005-0000-0000-000090140000}"/>
    <cellStyle name="20% - Accent1 2 2 4 2 2 4 3 8 2" xfId="5452" xr:uid="{00000000-0005-0000-0000-000091140000}"/>
    <cellStyle name="20% - Accent1 2 2 4 2 2 4 3 9" xfId="5453" xr:uid="{00000000-0005-0000-0000-000092140000}"/>
    <cellStyle name="20% - Accent1 2 2 4 2 2 4 4" xfId="5454" xr:uid="{00000000-0005-0000-0000-000093140000}"/>
    <cellStyle name="20% - Accent1 2 2 4 2 2 4 4 2" xfId="5455" xr:uid="{00000000-0005-0000-0000-000094140000}"/>
    <cellStyle name="20% - Accent1 2 2 4 2 2 4 4 2 2" xfId="5456" xr:uid="{00000000-0005-0000-0000-000095140000}"/>
    <cellStyle name="20% - Accent1 2 2 4 2 2 4 4 2 2 2" xfId="5457" xr:uid="{00000000-0005-0000-0000-000096140000}"/>
    <cellStyle name="20% - Accent1 2 2 4 2 2 4 4 2 3" xfId="5458" xr:uid="{00000000-0005-0000-0000-000097140000}"/>
    <cellStyle name="20% - Accent1 2 2 4 2 2 4 4 3" xfId="5459" xr:uid="{00000000-0005-0000-0000-000098140000}"/>
    <cellStyle name="20% - Accent1 2 2 4 2 2 4 4 3 2" xfId="5460" xr:uid="{00000000-0005-0000-0000-000099140000}"/>
    <cellStyle name="20% - Accent1 2 2 4 2 2 4 4 4" xfId="5461" xr:uid="{00000000-0005-0000-0000-00009A140000}"/>
    <cellStyle name="20% - Accent1 2 2 4 2 2 4 5" xfId="5462" xr:uid="{00000000-0005-0000-0000-00009B140000}"/>
    <cellStyle name="20% - Accent1 2 2 4 2 2 4 5 2" xfId="5463" xr:uid="{00000000-0005-0000-0000-00009C140000}"/>
    <cellStyle name="20% - Accent1 2 2 4 2 2 4 5 2 2" xfId="5464" xr:uid="{00000000-0005-0000-0000-00009D140000}"/>
    <cellStyle name="20% - Accent1 2 2 4 2 2 4 5 2 2 2" xfId="5465" xr:uid="{00000000-0005-0000-0000-00009E140000}"/>
    <cellStyle name="20% - Accent1 2 2 4 2 2 4 5 2 3" xfId="5466" xr:uid="{00000000-0005-0000-0000-00009F140000}"/>
    <cellStyle name="20% - Accent1 2 2 4 2 2 4 5 3" xfId="5467" xr:uid="{00000000-0005-0000-0000-0000A0140000}"/>
    <cellStyle name="20% - Accent1 2 2 4 2 2 4 5 3 2" xfId="5468" xr:uid="{00000000-0005-0000-0000-0000A1140000}"/>
    <cellStyle name="20% - Accent1 2 2 4 2 2 4 5 4" xfId="5469" xr:uid="{00000000-0005-0000-0000-0000A2140000}"/>
    <cellStyle name="20% - Accent1 2 2 4 2 2 4 6" xfId="5470" xr:uid="{00000000-0005-0000-0000-0000A3140000}"/>
    <cellStyle name="20% - Accent1 2 2 4 2 2 4 6 2" xfId="5471" xr:uid="{00000000-0005-0000-0000-0000A4140000}"/>
    <cellStyle name="20% - Accent1 2 2 4 2 2 4 6 2 2" xfId="5472" xr:uid="{00000000-0005-0000-0000-0000A5140000}"/>
    <cellStyle name="20% - Accent1 2 2 4 2 2 4 6 2 2 2" xfId="5473" xr:uid="{00000000-0005-0000-0000-0000A6140000}"/>
    <cellStyle name="20% - Accent1 2 2 4 2 2 4 6 2 3" xfId="5474" xr:uid="{00000000-0005-0000-0000-0000A7140000}"/>
    <cellStyle name="20% - Accent1 2 2 4 2 2 4 6 3" xfId="5475" xr:uid="{00000000-0005-0000-0000-0000A8140000}"/>
    <cellStyle name="20% - Accent1 2 2 4 2 2 4 6 3 2" xfId="5476" xr:uid="{00000000-0005-0000-0000-0000A9140000}"/>
    <cellStyle name="20% - Accent1 2 2 4 2 2 4 6 4" xfId="5477" xr:uid="{00000000-0005-0000-0000-0000AA140000}"/>
    <cellStyle name="20% - Accent1 2 2 4 2 2 4 7" xfId="5478" xr:uid="{00000000-0005-0000-0000-0000AB140000}"/>
    <cellStyle name="20% - Accent1 2 2 4 2 2 4 7 2" xfId="5479" xr:uid="{00000000-0005-0000-0000-0000AC140000}"/>
    <cellStyle name="20% - Accent1 2 2 4 2 2 4 7 2 2" xfId="5480" xr:uid="{00000000-0005-0000-0000-0000AD140000}"/>
    <cellStyle name="20% - Accent1 2 2 4 2 2 4 7 3" xfId="5481" xr:uid="{00000000-0005-0000-0000-0000AE140000}"/>
    <cellStyle name="20% - Accent1 2 2 4 2 2 4 8" xfId="5482" xr:uid="{00000000-0005-0000-0000-0000AF140000}"/>
    <cellStyle name="20% - Accent1 2 2 4 2 2 4 8 2" xfId="5483" xr:uid="{00000000-0005-0000-0000-0000B0140000}"/>
    <cellStyle name="20% - Accent1 2 2 4 2 2 4 8 2 2" xfId="5484" xr:uid="{00000000-0005-0000-0000-0000B1140000}"/>
    <cellStyle name="20% - Accent1 2 2 4 2 2 4 8 3" xfId="5485" xr:uid="{00000000-0005-0000-0000-0000B2140000}"/>
    <cellStyle name="20% - Accent1 2 2 4 2 2 4 9" xfId="5486" xr:uid="{00000000-0005-0000-0000-0000B3140000}"/>
    <cellStyle name="20% - Accent1 2 2 4 2 2 4 9 2" xfId="5487" xr:uid="{00000000-0005-0000-0000-0000B4140000}"/>
    <cellStyle name="20% - Accent1 2 2 4 2 2 5" xfId="5488" xr:uid="{00000000-0005-0000-0000-0000B5140000}"/>
    <cellStyle name="20% - Accent1 2 2 4 2 2 5 2" xfId="5489" xr:uid="{00000000-0005-0000-0000-0000B6140000}"/>
    <cellStyle name="20% - Accent1 2 2 4 2 2 5 2 2" xfId="5490" xr:uid="{00000000-0005-0000-0000-0000B7140000}"/>
    <cellStyle name="20% - Accent1 2 2 4 2 2 5 2 2 2" xfId="5491" xr:uid="{00000000-0005-0000-0000-0000B8140000}"/>
    <cellStyle name="20% - Accent1 2 2 4 2 2 5 2 2 2 2" xfId="5492" xr:uid="{00000000-0005-0000-0000-0000B9140000}"/>
    <cellStyle name="20% - Accent1 2 2 4 2 2 5 2 2 3" xfId="5493" xr:uid="{00000000-0005-0000-0000-0000BA140000}"/>
    <cellStyle name="20% - Accent1 2 2 4 2 2 5 2 3" xfId="5494" xr:uid="{00000000-0005-0000-0000-0000BB140000}"/>
    <cellStyle name="20% - Accent1 2 2 4 2 2 5 2 3 2" xfId="5495" xr:uid="{00000000-0005-0000-0000-0000BC140000}"/>
    <cellStyle name="20% - Accent1 2 2 4 2 2 5 2 4" xfId="5496" xr:uid="{00000000-0005-0000-0000-0000BD140000}"/>
    <cellStyle name="20% - Accent1 2 2 4 2 2 5 3" xfId="5497" xr:uid="{00000000-0005-0000-0000-0000BE140000}"/>
    <cellStyle name="20% - Accent1 2 2 4 2 2 5 3 2" xfId="5498" xr:uid="{00000000-0005-0000-0000-0000BF140000}"/>
    <cellStyle name="20% - Accent1 2 2 4 2 2 5 3 2 2" xfId="5499" xr:uid="{00000000-0005-0000-0000-0000C0140000}"/>
    <cellStyle name="20% - Accent1 2 2 4 2 2 5 3 2 2 2" xfId="5500" xr:uid="{00000000-0005-0000-0000-0000C1140000}"/>
    <cellStyle name="20% - Accent1 2 2 4 2 2 5 3 2 3" xfId="5501" xr:uid="{00000000-0005-0000-0000-0000C2140000}"/>
    <cellStyle name="20% - Accent1 2 2 4 2 2 5 3 3" xfId="5502" xr:uid="{00000000-0005-0000-0000-0000C3140000}"/>
    <cellStyle name="20% - Accent1 2 2 4 2 2 5 3 3 2" xfId="5503" xr:uid="{00000000-0005-0000-0000-0000C4140000}"/>
    <cellStyle name="20% - Accent1 2 2 4 2 2 5 3 4" xfId="5504" xr:uid="{00000000-0005-0000-0000-0000C5140000}"/>
    <cellStyle name="20% - Accent1 2 2 4 2 2 5 4" xfId="5505" xr:uid="{00000000-0005-0000-0000-0000C6140000}"/>
    <cellStyle name="20% - Accent1 2 2 4 2 2 5 4 2" xfId="5506" xr:uid="{00000000-0005-0000-0000-0000C7140000}"/>
    <cellStyle name="20% - Accent1 2 2 4 2 2 5 4 2 2" xfId="5507" xr:uid="{00000000-0005-0000-0000-0000C8140000}"/>
    <cellStyle name="20% - Accent1 2 2 4 2 2 5 4 2 2 2" xfId="5508" xr:uid="{00000000-0005-0000-0000-0000C9140000}"/>
    <cellStyle name="20% - Accent1 2 2 4 2 2 5 4 2 3" xfId="5509" xr:uid="{00000000-0005-0000-0000-0000CA140000}"/>
    <cellStyle name="20% - Accent1 2 2 4 2 2 5 4 3" xfId="5510" xr:uid="{00000000-0005-0000-0000-0000CB140000}"/>
    <cellStyle name="20% - Accent1 2 2 4 2 2 5 4 3 2" xfId="5511" xr:uid="{00000000-0005-0000-0000-0000CC140000}"/>
    <cellStyle name="20% - Accent1 2 2 4 2 2 5 4 4" xfId="5512" xr:uid="{00000000-0005-0000-0000-0000CD140000}"/>
    <cellStyle name="20% - Accent1 2 2 4 2 2 5 5" xfId="5513" xr:uid="{00000000-0005-0000-0000-0000CE140000}"/>
    <cellStyle name="20% - Accent1 2 2 4 2 2 5 5 2" xfId="5514" xr:uid="{00000000-0005-0000-0000-0000CF140000}"/>
    <cellStyle name="20% - Accent1 2 2 4 2 2 5 5 2 2" xfId="5515" xr:uid="{00000000-0005-0000-0000-0000D0140000}"/>
    <cellStyle name="20% - Accent1 2 2 4 2 2 5 5 3" xfId="5516" xr:uid="{00000000-0005-0000-0000-0000D1140000}"/>
    <cellStyle name="20% - Accent1 2 2 4 2 2 5 6" xfId="5517" xr:uid="{00000000-0005-0000-0000-0000D2140000}"/>
    <cellStyle name="20% - Accent1 2 2 4 2 2 5 6 2" xfId="5518" xr:uid="{00000000-0005-0000-0000-0000D3140000}"/>
    <cellStyle name="20% - Accent1 2 2 4 2 2 5 6 2 2" xfId="5519" xr:uid="{00000000-0005-0000-0000-0000D4140000}"/>
    <cellStyle name="20% - Accent1 2 2 4 2 2 5 6 3" xfId="5520" xr:uid="{00000000-0005-0000-0000-0000D5140000}"/>
    <cellStyle name="20% - Accent1 2 2 4 2 2 5 7" xfId="5521" xr:uid="{00000000-0005-0000-0000-0000D6140000}"/>
    <cellStyle name="20% - Accent1 2 2 4 2 2 5 7 2" xfId="5522" xr:uid="{00000000-0005-0000-0000-0000D7140000}"/>
    <cellStyle name="20% - Accent1 2 2 4 2 2 5 8" xfId="5523" xr:uid="{00000000-0005-0000-0000-0000D8140000}"/>
    <cellStyle name="20% - Accent1 2 2 4 2 2 5 8 2" xfId="5524" xr:uid="{00000000-0005-0000-0000-0000D9140000}"/>
    <cellStyle name="20% - Accent1 2 2 4 2 2 5 9" xfId="5525" xr:uid="{00000000-0005-0000-0000-0000DA140000}"/>
    <cellStyle name="20% - Accent1 2 2 4 2 2 6" xfId="5526" xr:uid="{00000000-0005-0000-0000-0000DB140000}"/>
    <cellStyle name="20% - Accent1 2 2 4 2 2 6 2" xfId="5527" xr:uid="{00000000-0005-0000-0000-0000DC140000}"/>
    <cellStyle name="20% - Accent1 2 2 4 2 2 6 2 2" xfId="5528" xr:uid="{00000000-0005-0000-0000-0000DD140000}"/>
    <cellStyle name="20% - Accent1 2 2 4 2 2 6 2 2 2" xfId="5529" xr:uid="{00000000-0005-0000-0000-0000DE140000}"/>
    <cellStyle name="20% - Accent1 2 2 4 2 2 6 2 2 2 2" xfId="5530" xr:uid="{00000000-0005-0000-0000-0000DF140000}"/>
    <cellStyle name="20% - Accent1 2 2 4 2 2 6 2 2 3" xfId="5531" xr:uid="{00000000-0005-0000-0000-0000E0140000}"/>
    <cellStyle name="20% - Accent1 2 2 4 2 2 6 2 3" xfId="5532" xr:uid="{00000000-0005-0000-0000-0000E1140000}"/>
    <cellStyle name="20% - Accent1 2 2 4 2 2 6 2 3 2" xfId="5533" xr:uid="{00000000-0005-0000-0000-0000E2140000}"/>
    <cellStyle name="20% - Accent1 2 2 4 2 2 6 2 4" xfId="5534" xr:uid="{00000000-0005-0000-0000-0000E3140000}"/>
    <cellStyle name="20% - Accent1 2 2 4 2 2 6 3" xfId="5535" xr:uid="{00000000-0005-0000-0000-0000E4140000}"/>
    <cellStyle name="20% - Accent1 2 2 4 2 2 6 3 2" xfId="5536" xr:uid="{00000000-0005-0000-0000-0000E5140000}"/>
    <cellStyle name="20% - Accent1 2 2 4 2 2 6 3 2 2" xfId="5537" xr:uid="{00000000-0005-0000-0000-0000E6140000}"/>
    <cellStyle name="20% - Accent1 2 2 4 2 2 6 3 2 2 2" xfId="5538" xr:uid="{00000000-0005-0000-0000-0000E7140000}"/>
    <cellStyle name="20% - Accent1 2 2 4 2 2 6 3 2 3" xfId="5539" xr:uid="{00000000-0005-0000-0000-0000E8140000}"/>
    <cellStyle name="20% - Accent1 2 2 4 2 2 6 3 3" xfId="5540" xr:uid="{00000000-0005-0000-0000-0000E9140000}"/>
    <cellStyle name="20% - Accent1 2 2 4 2 2 6 3 3 2" xfId="5541" xr:uid="{00000000-0005-0000-0000-0000EA140000}"/>
    <cellStyle name="20% - Accent1 2 2 4 2 2 6 3 4" xfId="5542" xr:uid="{00000000-0005-0000-0000-0000EB140000}"/>
    <cellStyle name="20% - Accent1 2 2 4 2 2 6 4" xfId="5543" xr:uid="{00000000-0005-0000-0000-0000EC140000}"/>
    <cellStyle name="20% - Accent1 2 2 4 2 2 6 4 2" xfId="5544" xr:uid="{00000000-0005-0000-0000-0000ED140000}"/>
    <cellStyle name="20% - Accent1 2 2 4 2 2 6 4 2 2" xfId="5545" xr:uid="{00000000-0005-0000-0000-0000EE140000}"/>
    <cellStyle name="20% - Accent1 2 2 4 2 2 6 4 2 2 2" xfId="5546" xr:uid="{00000000-0005-0000-0000-0000EF140000}"/>
    <cellStyle name="20% - Accent1 2 2 4 2 2 6 4 2 3" xfId="5547" xr:uid="{00000000-0005-0000-0000-0000F0140000}"/>
    <cellStyle name="20% - Accent1 2 2 4 2 2 6 4 3" xfId="5548" xr:uid="{00000000-0005-0000-0000-0000F1140000}"/>
    <cellStyle name="20% - Accent1 2 2 4 2 2 6 4 3 2" xfId="5549" xr:uid="{00000000-0005-0000-0000-0000F2140000}"/>
    <cellStyle name="20% - Accent1 2 2 4 2 2 6 4 4" xfId="5550" xr:uid="{00000000-0005-0000-0000-0000F3140000}"/>
    <cellStyle name="20% - Accent1 2 2 4 2 2 6 5" xfId="5551" xr:uid="{00000000-0005-0000-0000-0000F4140000}"/>
    <cellStyle name="20% - Accent1 2 2 4 2 2 6 5 2" xfId="5552" xr:uid="{00000000-0005-0000-0000-0000F5140000}"/>
    <cellStyle name="20% - Accent1 2 2 4 2 2 6 5 2 2" xfId="5553" xr:uid="{00000000-0005-0000-0000-0000F6140000}"/>
    <cellStyle name="20% - Accent1 2 2 4 2 2 6 5 3" xfId="5554" xr:uid="{00000000-0005-0000-0000-0000F7140000}"/>
    <cellStyle name="20% - Accent1 2 2 4 2 2 6 6" xfId="5555" xr:uid="{00000000-0005-0000-0000-0000F8140000}"/>
    <cellStyle name="20% - Accent1 2 2 4 2 2 6 6 2" xfId="5556" xr:uid="{00000000-0005-0000-0000-0000F9140000}"/>
    <cellStyle name="20% - Accent1 2 2 4 2 2 6 6 2 2" xfId="5557" xr:uid="{00000000-0005-0000-0000-0000FA140000}"/>
    <cellStyle name="20% - Accent1 2 2 4 2 2 6 6 3" xfId="5558" xr:uid="{00000000-0005-0000-0000-0000FB140000}"/>
    <cellStyle name="20% - Accent1 2 2 4 2 2 6 7" xfId="5559" xr:uid="{00000000-0005-0000-0000-0000FC140000}"/>
    <cellStyle name="20% - Accent1 2 2 4 2 2 6 7 2" xfId="5560" xr:uid="{00000000-0005-0000-0000-0000FD140000}"/>
    <cellStyle name="20% - Accent1 2 2 4 2 2 6 8" xfId="5561" xr:uid="{00000000-0005-0000-0000-0000FE140000}"/>
    <cellStyle name="20% - Accent1 2 2 4 2 2 6 8 2" xfId="5562" xr:uid="{00000000-0005-0000-0000-0000FF140000}"/>
    <cellStyle name="20% - Accent1 2 2 4 2 2 6 9" xfId="5563" xr:uid="{00000000-0005-0000-0000-000000150000}"/>
    <cellStyle name="20% - Accent1 2 2 4 2 2 7" xfId="5564" xr:uid="{00000000-0005-0000-0000-000001150000}"/>
    <cellStyle name="20% - Accent1 2 2 4 2 2 7 2" xfId="5565" xr:uid="{00000000-0005-0000-0000-000002150000}"/>
    <cellStyle name="20% - Accent1 2 2 4 2 2 7 2 2" xfId="5566" xr:uid="{00000000-0005-0000-0000-000003150000}"/>
    <cellStyle name="20% - Accent1 2 2 4 2 2 7 2 2 2" xfId="5567" xr:uid="{00000000-0005-0000-0000-000004150000}"/>
    <cellStyle name="20% - Accent1 2 2 4 2 2 7 2 3" xfId="5568" xr:uid="{00000000-0005-0000-0000-000005150000}"/>
    <cellStyle name="20% - Accent1 2 2 4 2 2 7 3" xfId="5569" xr:uid="{00000000-0005-0000-0000-000006150000}"/>
    <cellStyle name="20% - Accent1 2 2 4 2 2 7 3 2" xfId="5570" xr:uid="{00000000-0005-0000-0000-000007150000}"/>
    <cellStyle name="20% - Accent1 2 2 4 2 2 7 4" xfId="5571" xr:uid="{00000000-0005-0000-0000-000008150000}"/>
    <cellStyle name="20% - Accent1 2 2 4 2 2 8" xfId="5572" xr:uid="{00000000-0005-0000-0000-000009150000}"/>
    <cellStyle name="20% - Accent1 2 2 4 2 2 8 2" xfId="5573" xr:uid="{00000000-0005-0000-0000-00000A150000}"/>
    <cellStyle name="20% - Accent1 2 2 4 2 2 8 2 2" xfId="5574" xr:uid="{00000000-0005-0000-0000-00000B150000}"/>
    <cellStyle name="20% - Accent1 2 2 4 2 2 8 2 2 2" xfId="5575" xr:uid="{00000000-0005-0000-0000-00000C150000}"/>
    <cellStyle name="20% - Accent1 2 2 4 2 2 8 2 3" xfId="5576" xr:uid="{00000000-0005-0000-0000-00000D150000}"/>
    <cellStyle name="20% - Accent1 2 2 4 2 2 8 3" xfId="5577" xr:uid="{00000000-0005-0000-0000-00000E150000}"/>
    <cellStyle name="20% - Accent1 2 2 4 2 2 8 3 2" xfId="5578" xr:uid="{00000000-0005-0000-0000-00000F150000}"/>
    <cellStyle name="20% - Accent1 2 2 4 2 2 8 4" xfId="5579" xr:uid="{00000000-0005-0000-0000-000010150000}"/>
    <cellStyle name="20% - Accent1 2 2 4 2 2 9" xfId="5580" xr:uid="{00000000-0005-0000-0000-000011150000}"/>
    <cellStyle name="20% - Accent1 2 2 4 2 2 9 2" xfId="5581" xr:uid="{00000000-0005-0000-0000-000012150000}"/>
    <cellStyle name="20% - Accent1 2 2 4 2 2 9 2 2" xfId="5582" xr:uid="{00000000-0005-0000-0000-000013150000}"/>
    <cellStyle name="20% - Accent1 2 2 4 2 2 9 2 2 2" xfId="5583" xr:uid="{00000000-0005-0000-0000-000014150000}"/>
    <cellStyle name="20% - Accent1 2 2 4 2 2 9 2 3" xfId="5584" xr:uid="{00000000-0005-0000-0000-000015150000}"/>
    <cellStyle name="20% - Accent1 2 2 4 2 2 9 3" xfId="5585" xr:uid="{00000000-0005-0000-0000-000016150000}"/>
    <cellStyle name="20% - Accent1 2 2 4 2 2 9 3 2" xfId="5586" xr:uid="{00000000-0005-0000-0000-000017150000}"/>
    <cellStyle name="20% - Accent1 2 2 4 2 2 9 4" xfId="5587" xr:uid="{00000000-0005-0000-0000-000018150000}"/>
    <cellStyle name="20% - Accent1 2 2 4 2 3" xfId="5588" xr:uid="{00000000-0005-0000-0000-000019150000}"/>
    <cellStyle name="20% - Accent1 2 2 4 2 3 10" xfId="5589" xr:uid="{00000000-0005-0000-0000-00001A150000}"/>
    <cellStyle name="20% - Accent1 2 2 4 2 3 10 2" xfId="5590" xr:uid="{00000000-0005-0000-0000-00001B150000}"/>
    <cellStyle name="20% - Accent1 2 2 4 2 3 11" xfId="5591" xr:uid="{00000000-0005-0000-0000-00001C150000}"/>
    <cellStyle name="20% - Accent1 2 2 4 2 3 2" xfId="5592" xr:uid="{00000000-0005-0000-0000-00001D150000}"/>
    <cellStyle name="20% - Accent1 2 2 4 2 3 2 2" xfId="5593" xr:uid="{00000000-0005-0000-0000-00001E150000}"/>
    <cellStyle name="20% - Accent1 2 2 4 2 3 2 2 2" xfId="5594" xr:uid="{00000000-0005-0000-0000-00001F150000}"/>
    <cellStyle name="20% - Accent1 2 2 4 2 3 2 2 2 2" xfId="5595" xr:uid="{00000000-0005-0000-0000-000020150000}"/>
    <cellStyle name="20% - Accent1 2 2 4 2 3 2 2 2 2 2" xfId="5596" xr:uid="{00000000-0005-0000-0000-000021150000}"/>
    <cellStyle name="20% - Accent1 2 2 4 2 3 2 2 2 3" xfId="5597" xr:uid="{00000000-0005-0000-0000-000022150000}"/>
    <cellStyle name="20% - Accent1 2 2 4 2 3 2 2 3" xfId="5598" xr:uid="{00000000-0005-0000-0000-000023150000}"/>
    <cellStyle name="20% - Accent1 2 2 4 2 3 2 2 3 2" xfId="5599" xr:uid="{00000000-0005-0000-0000-000024150000}"/>
    <cellStyle name="20% - Accent1 2 2 4 2 3 2 2 4" xfId="5600" xr:uid="{00000000-0005-0000-0000-000025150000}"/>
    <cellStyle name="20% - Accent1 2 2 4 2 3 2 3" xfId="5601" xr:uid="{00000000-0005-0000-0000-000026150000}"/>
    <cellStyle name="20% - Accent1 2 2 4 2 3 2 3 2" xfId="5602" xr:uid="{00000000-0005-0000-0000-000027150000}"/>
    <cellStyle name="20% - Accent1 2 2 4 2 3 2 3 2 2" xfId="5603" xr:uid="{00000000-0005-0000-0000-000028150000}"/>
    <cellStyle name="20% - Accent1 2 2 4 2 3 2 3 2 2 2" xfId="5604" xr:uid="{00000000-0005-0000-0000-000029150000}"/>
    <cellStyle name="20% - Accent1 2 2 4 2 3 2 3 2 3" xfId="5605" xr:uid="{00000000-0005-0000-0000-00002A150000}"/>
    <cellStyle name="20% - Accent1 2 2 4 2 3 2 3 3" xfId="5606" xr:uid="{00000000-0005-0000-0000-00002B150000}"/>
    <cellStyle name="20% - Accent1 2 2 4 2 3 2 3 3 2" xfId="5607" xr:uid="{00000000-0005-0000-0000-00002C150000}"/>
    <cellStyle name="20% - Accent1 2 2 4 2 3 2 3 4" xfId="5608" xr:uid="{00000000-0005-0000-0000-00002D150000}"/>
    <cellStyle name="20% - Accent1 2 2 4 2 3 2 4" xfId="5609" xr:uid="{00000000-0005-0000-0000-00002E150000}"/>
    <cellStyle name="20% - Accent1 2 2 4 2 3 2 4 2" xfId="5610" xr:uid="{00000000-0005-0000-0000-00002F150000}"/>
    <cellStyle name="20% - Accent1 2 2 4 2 3 2 4 2 2" xfId="5611" xr:uid="{00000000-0005-0000-0000-000030150000}"/>
    <cellStyle name="20% - Accent1 2 2 4 2 3 2 4 2 2 2" xfId="5612" xr:uid="{00000000-0005-0000-0000-000031150000}"/>
    <cellStyle name="20% - Accent1 2 2 4 2 3 2 4 2 3" xfId="5613" xr:uid="{00000000-0005-0000-0000-000032150000}"/>
    <cellStyle name="20% - Accent1 2 2 4 2 3 2 4 3" xfId="5614" xr:uid="{00000000-0005-0000-0000-000033150000}"/>
    <cellStyle name="20% - Accent1 2 2 4 2 3 2 4 3 2" xfId="5615" xr:uid="{00000000-0005-0000-0000-000034150000}"/>
    <cellStyle name="20% - Accent1 2 2 4 2 3 2 4 4" xfId="5616" xr:uid="{00000000-0005-0000-0000-000035150000}"/>
    <cellStyle name="20% - Accent1 2 2 4 2 3 2 5" xfId="5617" xr:uid="{00000000-0005-0000-0000-000036150000}"/>
    <cellStyle name="20% - Accent1 2 2 4 2 3 2 5 2" xfId="5618" xr:uid="{00000000-0005-0000-0000-000037150000}"/>
    <cellStyle name="20% - Accent1 2 2 4 2 3 2 5 2 2" xfId="5619" xr:uid="{00000000-0005-0000-0000-000038150000}"/>
    <cellStyle name="20% - Accent1 2 2 4 2 3 2 5 3" xfId="5620" xr:uid="{00000000-0005-0000-0000-000039150000}"/>
    <cellStyle name="20% - Accent1 2 2 4 2 3 2 6" xfId="5621" xr:uid="{00000000-0005-0000-0000-00003A150000}"/>
    <cellStyle name="20% - Accent1 2 2 4 2 3 2 6 2" xfId="5622" xr:uid="{00000000-0005-0000-0000-00003B150000}"/>
    <cellStyle name="20% - Accent1 2 2 4 2 3 2 6 2 2" xfId="5623" xr:uid="{00000000-0005-0000-0000-00003C150000}"/>
    <cellStyle name="20% - Accent1 2 2 4 2 3 2 6 3" xfId="5624" xr:uid="{00000000-0005-0000-0000-00003D150000}"/>
    <cellStyle name="20% - Accent1 2 2 4 2 3 2 7" xfId="5625" xr:uid="{00000000-0005-0000-0000-00003E150000}"/>
    <cellStyle name="20% - Accent1 2 2 4 2 3 2 7 2" xfId="5626" xr:uid="{00000000-0005-0000-0000-00003F150000}"/>
    <cellStyle name="20% - Accent1 2 2 4 2 3 2 8" xfId="5627" xr:uid="{00000000-0005-0000-0000-000040150000}"/>
    <cellStyle name="20% - Accent1 2 2 4 2 3 2 8 2" xfId="5628" xr:uid="{00000000-0005-0000-0000-000041150000}"/>
    <cellStyle name="20% - Accent1 2 2 4 2 3 2 9" xfId="5629" xr:uid="{00000000-0005-0000-0000-000042150000}"/>
    <cellStyle name="20% - Accent1 2 2 4 2 3 3" xfId="5630" xr:uid="{00000000-0005-0000-0000-000043150000}"/>
    <cellStyle name="20% - Accent1 2 2 4 2 3 3 2" xfId="5631" xr:uid="{00000000-0005-0000-0000-000044150000}"/>
    <cellStyle name="20% - Accent1 2 2 4 2 3 3 2 2" xfId="5632" xr:uid="{00000000-0005-0000-0000-000045150000}"/>
    <cellStyle name="20% - Accent1 2 2 4 2 3 3 2 2 2" xfId="5633" xr:uid="{00000000-0005-0000-0000-000046150000}"/>
    <cellStyle name="20% - Accent1 2 2 4 2 3 3 2 2 2 2" xfId="5634" xr:uid="{00000000-0005-0000-0000-000047150000}"/>
    <cellStyle name="20% - Accent1 2 2 4 2 3 3 2 2 3" xfId="5635" xr:uid="{00000000-0005-0000-0000-000048150000}"/>
    <cellStyle name="20% - Accent1 2 2 4 2 3 3 2 3" xfId="5636" xr:uid="{00000000-0005-0000-0000-000049150000}"/>
    <cellStyle name="20% - Accent1 2 2 4 2 3 3 2 3 2" xfId="5637" xr:uid="{00000000-0005-0000-0000-00004A150000}"/>
    <cellStyle name="20% - Accent1 2 2 4 2 3 3 2 4" xfId="5638" xr:uid="{00000000-0005-0000-0000-00004B150000}"/>
    <cellStyle name="20% - Accent1 2 2 4 2 3 3 3" xfId="5639" xr:uid="{00000000-0005-0000-0000-00004C150000}"/>
    <cellStyle name="20% - Accent1 2 2 4 2 3 3 3 2" xfId="5640" xr:uid="{00000000-0005-0000-0000-00004D150000}"/>
    <cellStyle name="20% - Accent1 2 2 4 2 3 3 3 2 2" xfId="5641" xr:uid="{00000000-0005-0000-0000-00004E150000}"/>
    <cellStyle name="20% - Accent1 2 2 4 2 3 3 3 2 2 2" xfId="5642" xr:uid="{00000000-0005-0000-0000-00004F150000}"/>
    <cellStyle name="20% - Accent1 2 2 4 2 3 3 3 2 3" xfId="5643" xr:uid="{00000000-0005-0000-0000-000050150000}"/>
    <cellStyle name="20% - Accent1 2 2 4 2 3 3 3 3" xfId="5644" xr:uid="{00000000-0005-0000-0000-000051150000}"/>
    <cellStyle name="20% - Accent1 2 2 4 2 3 3 3 3 2" xfId="5645" xr:uid="{00000000-0005-0000-0000-000052150000}"/>
    <cellStyle name="20% - Accent1 2 2 4 2 3 3 3 4" xfId="5646" xr:uid="{00000000-0005-0000-0000-000053150000}"/>
    <cellStyle name="20% - Accent1 2 2 4 2 3 3 4" xfId="5647" xr:uid="{00000000-0005-0000-0000-000054150000}"/>
    <cellStyle name="20% - Accent1 2 2 4 2 3 3 4 2" xfId="5648" xr:uid="{00000000-0005-0000-0000-000055150000}"/>
    <cellStyle name="20% - Accent1 2 2 4 2 3 3 4 2 2" xfId="5649" xr:uid="{00000000-0005-0000-0000-000056150000}"/>
    <cellStyle name="20% - Accent1 2 2 4 2 3 3 4 2 2 2" xfId="5650" xr:uid="{00000000-0005-0000-0000-000057150000}"/>
    <cellStyle name="20% - Accent1 2 2 4 2 3 3 4 2 3" xfId="5651" xr:uid="{00000000-0005-0000-0000-000058150000}"/>
    <cellStyle name="20% - Accent1 2 2 4 2 3 3 4 3" xfId="5652" xr:uid="{00000000-0005-0000-0000-000059150000}"/>
    <cellStyle name="20% - Accent1 2 2 4 2 3 3 4 3 2" xfId="5653" xr:uid="{00000000-0005-0000-0000-00005A150000}"/>
    <cellStyle name="20% - Accent1 2 2 4 2 3 3 4 4" xfId="5654" xr:uid="{00000000-0005-0000-0000-00005B150000}"/>
    <cellStyle name="20% - Accent1 2 2 4 2 3 3 5" xfId="5655" xr:uid="{00000000-0005-0000-0000-00005C150000}"/>
    <cellStyle name="20% - Accent1 2 2 4 2 3 3 5 2" xfId="5656" xr:uid="{00000000-0005-0000-0000-00005D150000}"/>
    <cellStyle name="20% - Accent1 2 2 4 2 3 3 5 2 2" xfId="5657" xr:uid="{00000000-0005-0000-0000-00005E150000}"/>
    <cellStyle name="20% - Accent1 2 2 4 2 3 3 5 3" xfId="5658" xr:uid="{00000000-0005-0000-0000-00005F150000}"/>
    <cellStyle name="20% - Accent1 2 2 4 2 3 3 6" xfId="5659" xr:uid="{00000000-0005-0000-0000-000060150000}"/>
    <cellStyle name="20% - Accent1 2 2 4 2 3 3 6 2" xfId="5660" xr:uid="{00000000-0005-0000-0000-000061150000}"/>
    <cellStyle name="20% - Accent1 2 2 4 2 3 3 6 2 2" xfId="5661" xr:uid="{00000000-0005-0000-0000-000062150000}"/>
    <cellStyle name="20% - Accent1 2 2 4 2 3 3 6 3" xfId="5662" xr:uid="{00000000-0005-0000-0000-000063150000}"/>
    <cellStyle name="20% - Accent1 2 2 4 2 3 3 7" xfId="5663" xr:uid="{00000000-0005-0000-0000-000064150000}"/>
    <cellStyle name="20% - Accent1 2 2 4 2 3 3 7 2" xfId="5664" xr:uid="{00000000-0005-0000-0000-000065150000}"/>
    <cellStyle name="20% - Accent1 2 2 4 2 3 3 8" xfId="5665" xr:uid="{00000000-0005-0000-0000-000066150000}"/>
    <cellStyle name="20% - Accent1 2 2 4 2 3 3 8 2" xfId="5666" xr:uid="{00000000-0005-0000-0000-000067150000}"/>
    <cellStyle name="20% - Accent1 2 2 4 2 3 3 9" xfId="5667" xr:uid="{00000000-0005-0000-0000-000068150000}"/>
    <cellStyle name="20% - Accent1 2 2 4 2 3 4" xfId="5668" xr:uid="{00000000-0005-0000-0000-000069150000}"/>
    <cellStyle name="20% - Accent1 2 2 4 2 3 4 2" xfId="5669" xr:uid="{00000000-0005-0000-0000-00006A150000}"/>
    <cellStyle name="20% - Accent1 2 2 4 2 3 4 2 2" xfId="5670" xr:uid="{00000000-0005-0000-0000-00006B150000}"/>
    <cellStyle name="20% - Accent1 2 2 4 2 3 4 2 2 2" xfId="5671" xr:uid="{00000000-0005-0000-0000-00006C150000}"/>
    <cellStyle name="20% - Accent1 2 2 4 2 3 4 2 3" xfId="5672" xr:uid="{00000000-0005-0000-0000-00006D150000}"/>
    <cellStyle name="20% - Accent1 2 2 4 2 3 4 3" xfId="5673" xr:uid="{00000000-0005-0000-0000-00006E150000}"/>
    <cellStyle name="20% - Accent1 2 2 4 2 3 4 3 2" xfId="5674" xr:uid="{00000000-0005-0000-0000-00006F150000}"/>
    <cellStyle name="20% - Accent1 2 2 4 2 3 4 4" xfId="5675" xr:uid="{00000000-0005-0000-0000-000070150000}"/>
    <cellStyle name="20% - Accent1 2 2 4 2 3 5" xfId="5676" xr:uid="{00000000-0005-0000-0000-000071150000}"/>
    <cellStyle name="20% - Accent1 2 2 4 2 3 5 2" xfId="5677" xr:uid="{00000000-0005-0000-0000-000072150000}"/>
    <cellStyle name="20% - Accent1 2 2 4 2 3 5 2 2" xfId="5678" xr:uid="{00000000-0005-0000-0000-000073150000}"/>
    <cellStyle name="20% - Accent1 2 2 4 2 3 5 2 2 2" xfId="5679" xr:uid="{00000000-0005-0000-0000-000074150000}"/>
    <cellStyle name="20% - Accent1 2 2 4 2 3 5 2 3" xfId="5680" xr:uid="{00000000-0005-0000-0000-000075150000}"/>
    <cellStyle name="20% - Accent1 2 2 4 2 3 5 3" xfId="5681" xr:uid="{00000000-0005-0000-0000-000076150000}"/>
    <cellStyle name="20% - Accent1 2 2 4 2 3 5 3 2" xfId="5682" xr:uid="{00000000-0005-0000-0000-000077150000}"/>
    <cellStyle name="20% - Accent1 2 2 4 2 3 5 4" xfId="5683" xr:uid="{00000000-0005-0000-0000-000078150000}"/>
    <cellStyle name="20% - Accent1 2 2 4 2 3 6" xfId="5684" xr:uid="{00000000-0005-0000-0000-000079150000}"/>
    <cellStyle name="20% - Accent1 2 2 4 2 3 6 2" xfId="5685" xr:uid="{00000000-0005-0000-0000-00007A150000}"/>
    <cellStyle name="20% - Accent1 2 2 4 2 3 6 2 2" xfId="5686" xr:uid="{00000000-0005-0000-0000-00007B150000}"/>
    <cellStyle name="20% - Accent1 2 2 4 2 3 6 2 2 2" xfId="5687" xr:uid="{00000000-0005-0000-0000-00007C150000}"/>
    <cellStyle name="20% - Accent1 2 2 4 2 3 6 2 3" xfId="5688" xr:uid="{00000000-0005-0000-0000-00007D150000}"/>
    <cellStyle name="20% - Accent1 2 2 4 2 3 6 3" xfId="5689" xr:uid="{00000000-0005-0000-0000-00007E150000}"/>
    <cellStyle name="20% - Accent1 2 2 4 2 3 6 3 2" xfId="5690" xr:uid="{00000000-0005-0000-0000-00007F150000}"/>
    <cellStyle name="20% - Accent1 2 2 4 2 3 6 4" xfId="5691" xr:uid="{00000000-0005-0000-0000-000080150000}"/>
    <cellStyle name="20% - Accent1 2 2 4 2 3 7" xfId="5692" xr:uid="{00000000-0005-0000-0000-000081150000}"/>
    <cellStyle name="20% - Accent1 2 2 4 2 3 7 2" xfId="5693" xr:uid="{00000000-0005-0000-0000-000082150000}"/>
    <cellStyle name="20% - Accent1 2 2 4 2 3 7 2 2" xfId="5694" xr:uid="{00000000-0005-0000-0000-000083150000}"/>
    <cellStyle name="20% - Accent1 2 2 4 2 3 7 3" xfId="5695" xr:uid="{00000000-0005-0000-0000-000084150000}"/>
    <cellStyle name="20% - Accent1 2 2 4 2 3 8" xfId="5696" xr:uid="{00000000-0005-0000-0000-000085150000}"/>
    <cellStyle name="20% - Accent1 2 2 4 2 3 8 2" xfId="5697" xr:uid="{00000000-0005-0000-0000-000086150000}"/>
    <cellStyle name="20% - Accent1 2 2 4 2 3 8 2 2" xfId="5698" xr:uid="{00000000-0005-0000-0000-000087150000}"/>
    <cellStyle name="20% - Accent1 2 2 4 2 3 8 3" xfId="5699" xr:uid="{00000000-0005-0000-0000-000088150000}"/>
    <cellStyle name="20% - Accent1 2 2 4 2 3 9" xfId="5700" xr:uid="{00000000-0005-0000-0000-000089150000}"/>
    <cellStyle name="20% - Accent1 2 2 4 2 3 9 2" xfId="5701" xr:uid="{00000000-0005-0000-0000-00008A150000}"/>
    <cellStyle name="20% - Accent1 2 2 4 2 4" xfId="5702" xr:uid="{00000000-0005-0000-0000-00008B150000}"/>
    <cellStyle name="20% - Accent1 2 2 4 2 4 10" xfId="5703" xr:uid="{00000000-0005-0000-0000-00008C150000}"/>
    <cellStyle name="20% - Accent1 2 2 4 2 4 10 2" xfId="5704" xr:uid="{00000000-0005-0000-0000-00008D150000}"/>
    <cellStyle name="20% - Accent1 2 2 4 2 4 11" xfId="5705" xr:uid="{00000000-0005-0000-0000-00008E150000}"/>
    <cellStyle name="20% - Accent1 2 2 4 2 4 2" xfId="5706" xr:uid="{00000000-0005-0000-0000-00008F150000}"/>
    <cellStyle name="20% - Accent1 2 2 4 2 4 2 2" xfId="5707" xr:uid="{00000000-0005-0000-0000-000090150000}"/>
    <cellStyle name="20% - Accent1 2 2 4 2 4 2 2 2" xfId="5708" xr:uid="{00000000-0005-0000-0000-000091150000}"/>
    <cellStyle name="20% - Accent1 2 2 4 2 4 2 2 2 2" xfId="5709" xr:uid="{00000000-0005-0000-0000-000092150000}"/>
    <cellStyle name="20% - Accent1 2 2 4 2 4 2 2 2 2 2" xfId="5710" xr:uid="{00000000-0005-0000-0000-000093150000}"/>
    <cellStyle name="20% - Accent1 2 2 4 2 4 2 2 2 3" xfId="5711" xr:uid="{00000000-0005-0000-0000-000094150000}"/>
    <cellStyle name="20% - Accent1 2 2 4 2 4 2 2 3" xfId="5712" xr:uid="{00000000-0005-0000-0000-000095150000}"/>
    <cellStyle name="20% - Accent1 2 2 4 2 4 2 2 3 2" xfId="5713" xr:uid="{00000000-0005-0000-0000-000096150000}"/>
    <cellStyle name="20% - Accent1 2 2 4 2 4 2 2 4" xfId="5714" xr:uid="{00000000-0005-0000-0000-000097150000}"/>
    <cellStyle name="20% - Accent1 2 2 4 2 4 2 3" xfId="5715" xr:uid="{00000000-0005-0000-0000-000098150000}"/>
    <cellStyle name="20% - Accent1 2 2 4 2 4 2 3 2" xfId="5716" xr:uid="{00000000-0005-0000-0000-000099150000}"/>
    <cellStyle name="20% - Accent1 2 2 4 2 4 2 3 2 2" xfId="5717" xr:uid="{00000000-0005-0000-0000-00009A150000}"/>
    <cellStyle name="20% - Accent1 2 2 4 2 4 2 3 2 2 2" xfId="5718" xr:uid="{00000000-0005-0000-0000-00009B150000}"/>
    <cellStyle name="20% - Accent1 2 2 4 2 4 2 3 2 3" xfId="5719" xr:uid="{00000000-0005-0000-0000-00009C150000}"/>
    <cellStyle name="20% - Accent1 2 2 4 2 4 2 3 3" xfId="5720" xr:uid="{00000000-0005-0000-0000-00009D150000}"/>
    <cellStyle name="20% - Accent1 2 2 4 2 4 2 3 3 2" xfId="5721" xr:uid="{00000000-0005-0000-0000-00009E150000}"/>
    <cellStyle name="20% - Accent1 2 2 4 2 4 2 3 4" xfId="5722" xr:uid="{00000000-0005-0000-0000-00009F150000}"/>
    <cellStyle name="20% - Accent1 2 2 4 2 4 2 4" xfId="5723" xr:uid="{00000000-0005-0000-0000-0000A0150000}"/>
    <cellStyle name="20% - Accent1 2 2 4 2 4 2 4 2" xfId="5724" xr:uid="{00000000-0005-0000-0000-0000A1150000}"/>
    <cellStyle name="20% - Accent1 2 2 4 2 4 2 4 2 2" xfId="5725" xr:uid="{00000000-0005-0000-0000-0000A2150000}"/>
    <cellStyle name="20% - Accent1 2 2 4 2 4 2 4 2 2 2" xfId="5726" xr:uid="{00000000-0005-0000-0000-0000A3150000}"/>
    <cellStyle name="20% - Accent1 2 2 4 2 4 2 4 2 3" xfId="5727" xr:uid="{00000000-0005-0000-0000-0000A4150000}"/>
    <cellStyle name="20% - Accent1 2 2 4 2 4 2 4 3" xfId="5728" xr:uid="{00000000-0005-0000-0000-0000A5150000}"/>
    <cellStyle name="20% - Accent1 2 2 4 2 4 2 4 3 2" xfId="5729" xr:uid="{00000000-0005-0000-0000-0000A6150000}"/>
    <cellStyle name="20% - Accent1 2 2 4 2 4 2 4 4" xfId="5730" xr:uid="{00000000-0005-0000-0000-0000A7150000}"/>
    <cellStyle name="20% - Accent1 2 2 4 2 4 2 5" xfId="5731" xr:uid="{00000000-0005-0000-0000-0000A8150000}"/>
    <cellStyle name="20% - Accent1 2 2 4 2 4 2 5 2" xfId="5732" xr:uid="{00000000-0005-0000-0000-0000A9150000}"/>
    <cellStyle name="20% - Accent1 2 2 4 2 4 2 5 2 2" xfId="5733" xr:uid="{00000000-0005-0000-0000-0000AA150000}"/>
    <cellStyle name="20% - Accent1 2 2 4 2 4 2 5 3" xfId="5734" xr:uid="{00000000-0005-0000-0000-0000AB150000}"/>
    <cellStyle name="20% - Accent1 2 2 4 2 4 2 6" xfId="5735" xr:uid="{00000000-0005-0000-0000-0000AC150000}"/>
    <cellStyle name="20% - Accent1 2 2 4 2 4 2 6 2" xfId="5736" xr:uid="{00000000-0005-0000-0000-0000AD150000}"/>
    <cellStyle name="20% - Accent1 2 2 4 2 4 2 6 2 2" xfId="5737" xr:uid="{00000000-0005-0000-0000-0000AE150000}"/>
    <cellStyle name="20% - Accent1 2 2 4 2 4 2 6 3" xfId="5738" xr:uid="{00000000-0005-0000-0000-0000AF150000}"/>
    <cellStyle name="20% - Accent1 2 2 4 2 4 2 7" xfId="5739" xr:uid="{00000000-0005-0000-0000-0000B0150000}"/>
    <cellStyle name="20% - Accent1 2 2 4 2 4 2 7 2" xfId="5740" xr:uid="{00000000-0005-0000-0000-0000B1150000}"/>
    <cellStyle name="20% - Accent1 2 2 4 2 4 2 8" xfId="5741" xr:uid="{00000000-0005-0000-0000-0000B2150000}"/>
    <cellStyle name="20% - Accent1 2 2 4 2 4 2 8 2" xfId="5742" xr:uid="{00000000-0005-0000-0000-0000B3150000}"/>
    <cellStyle name="20% - Accent1 2 2 4 2 4 2 9" xfId="5743" xr:uid="{00000000-0005-0000-0000-0000B4150000}"/>
    <cellStyle name="20% - Accent1 2 2 4 2 4 3" xfId="5744" xr:uid="{00000000-0005-0000-0000-0000B5150000}"/>
    <cellStyle name="20% - Accent1 2 2 4 2 4 3 2" xfId="5745" xr:uid="{00000000-0005-0000-0000-0000B6150000}"/>
    <cellStyle name="20% - Accent1 2 2 4 2 4 3 2 2" xfId="5746" xr:uid="{00000000-0005-0000-0000-0000B7150000}"/>
    <cellStyle name="20% - Accent1 2 2 4 2 4 3 2 2 2" xfId="5747" xr:uid="{00000000-0005-0000-0000-0000B8150000}"/>
    <cellStyle name="20% - Accent1 2 2 4 2 4 3 2 2 2 2" xfId="5748" xr:uid="{00000000-0005-0000-0000-0000B9150000}"/>
    <cellStyle name="20% - Accent1 2 2 4 2 4 3 2 2 3" xfId="5749" xr:uid="{00000000-0005-0000-0000-0000BA150000}"/>
    <cellStyle name="20% - Accent1 2 2 4 2 4 3 2 3" xfId="5750" xr:uid="{00000000-0005-0000-0000-0000BB150000}"/>
    <cellStyle name="20% - Accent1 2 2 4 2 4 3 2 3 2" xfId="5751" xr:uid="{00000000-0005-0000-0000-0000BC150000}"/>
    <cellStyle name="20% - Accent1 2 2 4 2 4 3 2 4" xfId="5752" xr:uid="{00000000-0005-0000-0000-0000BD150000}"/>
    <cellStyle name="20% - Accent1 2 2 4 2 4 3 3" xfId="5753" xr:uid="{00000000-0005-0000-0000-0000BE150000}"/>
    <cellStyle name="20% - Accent1 2 2 4 2 4 3 3 2" xfId="5754" xr:uid="{00000000-0005-0000-0000-0000BF150000}"/>
    <cellStyle name="20% - Accent1 2 2 4 2 4 3 3 2 2" xfId="5755" xr:uid="{00000000-0005-0000-0000-0000C0150000}"/>
    <cellStyle name="20% - Accent1 2 2 4 2 4 3 3 2 2 2" xfId="5756" xr:uid="{00000000-0005-0000-0000-0000C1150000}"/>
    <cellStyle name="20% - Accent1 2 2 4 2 4 3 3 2 3" xfId="5757" xr:uid="{00000000-0005-0000-0000-0000C2150000}"/>
    <cellStyle name="20% - Accent1 2 2 4 2 4 3 3 3" xfId="5758" xr:uid="{00000000-0005-0000-0000-0000C3150000}"/>
    <cellStyle name="20% - Accent1 2 2 4 2 4 3 3 3 2" xfId="5759" xr:uid="{00000000-0005-0000-0000-0000C4150000}"/>
    <cellStyle name="20% - Accent1 2 2 4 2 4 3 3 4" xfId="5760" xr:uid="{00000000-0005-0000-0000-0000C5150000}"/>
    <cellStyle name="20% - Accent1 2 2 4 2 4 3 4" xfId="5761" xr:uid="{00000000-0005-0000-0000-0000C6150000}"/>
    <cellStyle name="20% - Accent1 2 2 4 2 4 3 4 2" xfId="5762" xr:uid="{00000000-0005-0000-0000-0000C7150000}"/>
    <cellStyle name="20% - Accent1 2 2 4 2 4 3 4 2 2" xfId="5763" xr:uid="{00000000-0005-0000-0000-0000C8150000}"/>
    <cellStyle name="20% - Accent1 2 2 4 2 4 3 4 2 2 2" xfId="5764" xr:uid="{00000000-0005-0000-0000-0000C9150000}"/>
    <cellStyle name="20% - Accent1 2 2 4 2 4 3 4 2 3" xfId="5765" xr:uid="{00000000-0005-0000-0000-0000CA150000}"/>
    <cellStyle name="20% - Accent1 2 2 4 2 4 3 4 3" xfId="5766" xr:uid="{00000000-0005-0000-0000-0000CB150000}"/>
    <cellStyle name="20% - Accent1 2 2 4 2 4 3 4 3 2" xfId="5767" xr:uid="{00000000-0005-0000-0000-0000CC150000}"/>
    <cellStyle name="20% - Accent1 2 2 4 2 4 3 4 4" xfId="5768" xr:uid="{00000000-0005-0000-0000-0000CD150000}"/>
    <cellStyle name="20% - Accent1 2 2 4 2 4 3 5" xfId="5769" xr:uid="{00000000-0005-0000-0000-0000CE150000}"/>
    <cellStyle name="20% - Accent1 2 2 4 2 4 3 5 2" xfId="5770" xr:uid="{00000000-0005-0000-0000-0000CF150000}"/>
    <cellStyle name="20% - Accent1 2 2 4 2 4 3 5 2 2" xfId="5771" xr:uid="{00000000-0005-0000-0000-0000D0150000}"/>
    <cellStyle name="20% - Accent1 2 2 4 2 4 3 5 3" xfId="5772" xr:uid="{00000000-0005-0000-0000-0000D1150000}"/>
    <cellStyle name="20% - Accent1 2 2 4 2 4 3 6" xfId="5773" xr:uid="{00000000-0005-0000-0000-0000D2150000}"/>
    <cellStyle name="20% - Accent1 2 2 4 2 4 3 6 2" xfId="5774" xr:uid="{00000000-0005-0000-0000-0000D3150000}"/>
    <cellStyle name="20% - Accent1 2 2 4 2 4 3 6 2 2" xfId="5775" xr:uid="{00000000-0005-0000-0000-0000D4150000}"/>
    <cellStyle name="20% - Accent1 2 2 4 2 4 3 6 3" xfId="5776" xr:uid="{00000000-0005-0000-0000-0000D5150000}"/>
    <cellStyle name="20% - Accent1 2 2 4 2 4 3 7" xfId="5777" xr:uid="{00000000-0005-0000-0000-0000D6150000}"/>
    <cellStyle name="20% - Accent1 2 2 4 2 4 3 7 2" xfId="5778" xr:uid="{00000000-0005-0000-0000-0000D7150000}"/>
    <cellStyle name="20% - Accent1 2 2 4 2 4 3 8" xfId="5779" xr:uid="{00000000-0005-0000-0000-0000D8150000}"/>
    <cellStyle name="20% - Accent1 2 2 4 2 4 3 8 2" xfId="5780" xr:uid="{00000000-0005-0000-0000-0000D9150000}"/>
    <cellStyle name="20% - Accent1 2 2 4 2 4 3 9" xfId="5781" xr:uid="{00000000-0005-0000-0000-0000DA150000}"/>
    <cellStyle name="20% - Accent1 2 2 4 2 4 4" xfId="5782" xr:uid="{00000000-0005-0000-0000-0000DB150000}"/>
    <cellStyle name="20% - Accent1 2 2 4 2 4 4 2" xfId="5783" xr:uid="{00000000-0005-0000-0000-0000DC150000}"/>
    <cellStyle name="20% - Accent1 2 2 4 2 4 4 2 2" xfId="5784" xr:uid="{00000000-0005-0000-0000-0000DD150000}"/>
    <cellStyle name="20% - Accent1 2 2 4 2 4 4 2 2 2" xfId="5785" xr:uid="{00000000-0005-0000-0000-0000DE150000}"/>
    <cellStyle name="20% - Accent1 2 2 4 2 4 4 2 3" xfId="5786" xr:uid="{00000000-0005-0000-0000-0000DF150000}"/>
    <cellStyle name="20% - Accent1 2 2 4 2 4 4 3" xfId="5787" xr:uid="{00000000-0005-0000-0000-0000E0150000}"/>
    <cellStyle name="20% - Accent1 2 2 4 2 4 4 3 2" xfId="5788" xr:uid="{00000000-0005-0000-0000-0000E1150000}"/>
    <cellStyle name="20% - Accent1 2 2 4 2 4 4 4" xfId="5789" xr:uid="{00000000-0005-0000-0000-0000E2150000}"/>
    <cellStyle name="20% - Accent1 2 2 4 2 4 5" xfId="5790" xr:uid="{00000000-0005-0000-0000-0000E3150000}"/>
    <cellStyle name="20% - Accent1 2 2 4 2 4 5 2" xfId="5791" xr:uid="{00000000-0005-0000-0000-0000E4150000}"/>
    <cellStyle name="20% - Accent1 2 2 4 2 4 5 2 2" xfId="5792" xr:uid="{00000000-0005-0000-0000-0000E5150000}"/>
    <cellStyle name="20% - Accent1 2 2 4 2 4 5 2 2 2" xfId="5793" xr:uid="{00000000-0005-0000-0000-0000E6150000}"/>
    <cellStyle name="20% - Accent1 2 2 4 2 4 5 2 3" xfId="5794" xr:uid="{00000000-0005-0000-0000-0000E7150000}"/>
    <cellStyle name="20% - Accent1 2 2 4 2 4 5 3" xfId="5795" xr:uid="{00000000-0005-0000-0000-0000E8150000}"/>
    <cellStyle name="20% - Accent1 2 2 4 2 4 5 3 2" xfId="5796" xr:uid="{00000000-0005-0000-0000-0000E9150000}"/>
    <cellStyle name="20% - Accent1 2 2 4 2 4 5 4" xfId="5797" xr:uid="{00000000-0005-0000-0000-0000EA150000}"/>
    <cellStyle name="20% - Accent1 2 2 4 2 4 6" xfId="5798" xr:uid="{00000000-0005-0000-0000-0000EB150000}"/>
    <cellStyle name="20% - Accent1 2 2 4 2 4 6 2" xfId="5799" xr:uid="{00000000-0005-0000-0000-0000EC150000}"/>
    <cellStyle name="20% - Accent1 2 2 4 2 4 6 2 2" xfId="5800" xr:uid="{00000000-0005-0000-0000-0000ED150000}"/>
    <cellStyle name="20% - Accent1 2 2 4 2 4 6 2 2 2" xfId="5801" xr:uid="{00000000-0005-0000-0000-0000EE150000}"/>
    <cellStyle name="20% - Accent1 2 2 4 2 4 6 2 3" xfId="5802" xr:uid="{00000000-0005-0000-0000-0000EF150000}"/>
    <cellStyle name="20% - Accent1 2 2 4 2 4 6 3" xfId="5803" xr:uid="{00000000-0005-0000-0000-0000F0150000}"/>
    <cellStyle name="20% - Accent1 2 2 4 2 4 6 3 2" xfId="5804" xr:uid="{00000000-0005-0000-0000-0000F1150000}"/>
    <cellStyle name="20% - Accent1 2 2 4 2 4 6 4" xfId="5805" xr:uid="{00000000-0005-0000-0000-0000F2150000}"/>
    <cellStyle name="20% - Accent1 2 2 4 2 4 7" xfId="5806" xr:uid="{00000000-0005-0000-0000-0000F3150000}"/>
    <cellStyle name="20% - Accent1 2 2 4 2 4 7 2" xfId="5807" xr:uid="{00000000-0005-0000-0000-0000F4150000}"/>
    <cellStyle name="20% - Accent1 2 2 4 2 4 7 2 2" xfId="5808" xr:uid="{00000000-0005-0000-0000-0000F5150000}"/>
    <cellStyle name="20% - Accent1 2 2 4 2 4 7 3" xfId="5809" xr:uid="{00000000-0005-0000-0000-0000F6150000}"/>
    <cellStyle name="20% - Accent1 2 2 4 2 4 8" xfId="5810" xr:uid="{00000000-0005-0000-0000-0000F7150000}"/>
    <cellStyle name="20% - Accent1 2 2 4 2 4 8 2" xfId="5811" xr:uid="{00000000-0005-0000-0000-0000F8150000}"/>
    <cellStyle name="20% - Accent1 2 2 4 2 4 8 2 2" xfId="5812" xr:uid="{00000000-0005-0000-0000-0000F9150000}"/>
    <cellStyle name="20% - Accent1 2 2 4 2 4 8 3" xfId="5813" xr:uid="{00000000-0005-0000-0000-0000FA150000}"/>
    <cellStyle name="20% - Accent1 2 2 4 2 4 9" xfId="5814" xr:uid="{00000000-0005-0000-0000-0000FB150000}"/>
    <cellStyle name="20% - Accent1 2 2 4 2 4 9 2" xfId="5815" xr:uid="{00000000-0005-0000-0000-0000FC150000}"/>
    <cellStyle name="20% - Accent1 2 2 4 2 5" xfId="5816" xr:uid="{00000000-0005-0000-0000-0000FD150000}"/>
    <cellStyle name="20% - Accent1 2 2 4 2 5 10" xfId="5817" xr:uid="{00000000-0005-0000-0000-0000FE150000}"/>
    <cellStyle name="20% - Accent1 2 2 4 2 5 10 2" xfId="5818" xr:uid="{00000000-0005-0000-0000-0000FF150000}"/>
    <cellStyle name="20% - Accent1 2 2 4 2 5 11" xfId="5819" xr:uid="{00000000-0005-0000-0000-000000160000}"/>
    <cellStyle name="20% - Accent1 2 2 4 2 5 2" xfId="5820" xr:uid="{00000000-0005-0000-0000-000001160000}"/>
    <cellStyle name="20% - Accent1 2 2 4 2 5 2 2" xfId="5821" xr:uid="{00000000-0005-0000-0000-000002160000}"/>
    <cellStyle name="20% - Accent1 2 2 4 2 5 2 2 2" xfId="5822" xr:uid="{00000000-0005-0000-0000-000003160000}"/>
    <cellStyle name="20% - Accent1 2 2 4 2 5 2 2 2 2" xfId="5823" xr:uid="{00000000-0005-0000-0000-000004160000}"/>
    <cellStyle name="20% - Accent1 2 2 4 2 5 2 2 2 2 2" xfId="5824" xr:uid="{00000000-0005-0000-0000-000005160000}"/>
    <cellStyle name="20% - Accent1 2 2 4 2 5 2 2 2 3" xfId="5825" xr:uid="{00000000-0005-0000-0000-000006160000}"/>
    <cellStyle name="20% - Accent1 2 2 4 2 5 2 2 3" xfId="5826" xr:uid="{00000000-0005-0000-0000-000007160000}"/>
    <cellStyle name="20% - Accent1 2 2 4 2 5 2 2 3 2" xfId="5827" xr:uid="{00000000-0005-0000-0000-000008160000}"/>
    <cellStyle name="20% - Accent1 2 2 4 2 5 2 2 4" xfId="5828" xr:uid="{00000000-0005-0000-0000-000009160000}"/>
    <cellStyle name="20% - Accent1 2 2 4 2 5 2 3" xfId="5829" xr:uid="{00000000-0005-0000-0000-00000A160000}"/>
    <cellStyle name="20% - Accent1 2 2 4 2 5 2 3 2" xfId="5830" xr:uid="{00000000-0005-0000-0000-00000B160000}"/>
    <cellStyle name="20% - Accent1 2 2 4 2 5 2 3 2 2" xfId="5831" xr:uid="{00000000-0005-0000-0000-00000C160000}"/>
    <cellStyle name="20% - Accent1 2 2 4 2 5 2 3 2 2 2" xfId="5832" xr:uid="{00000000-0005-0000-0000-00000D160000}"/>
    <cellStyle name="20% - Accent1 2 2 4 2 5 2 3 2 3" xfId="5833" xr:uid="{00000000-0005-0000-0000-00000E160000}"/>
    <cellStyle name="20% - Accent1 2 2 4 2 5 2 3 3" xfId="5834" xr:uid="{00000000-0005-0000-0000-00000F160000}"/>
    <cellStyle name="20% - Accent1 2 2 4 2 5 2 3 3 2" xfId="5835" xr:uid="{00000000-0005-0000-0000-000010160000}"/>
    <cellStyle name="20% - Accent1 2 2 4 2 5 2 3 4" xfId="5836" xr:uid="{00000000-0005-0000-0000-000011160000}"/>
    <cellStyle name="20% - Accent1 2 2 4 2 5 2 4" xfId="5837" xr:uid="{00000000-0005-0000-0000-000012160000}"/>
    <cellStyle name="20% - Accent1 2 2 4 2 5 2 4 2" xfId="5838" xr:uid="{00000000-0005-0000-0000-000013160000}"/>
    <cellStyle name="20% - Accent1 2 2 4 2 5 2 4 2 2" xfId="5839" xr:uid="{00000000-0005-0000-0000-000014160000}"/>
    <cellStyle name="20% - Accent1 2 2 4 2 5 2 4 2 2 2" xfId="5840" xr:uid="{00000000-0005-0000-0000-000015160000}"/>
    <cellStyle name="20% - Accent1 2 2 4 2 5 2 4 2 3" xfId="5841" xr:uid="{00000000-0005-0000-0000-000016160000}"/>
    <cellStyle name="20% - Accent1 2 2 4 2 5 2 4 3" xfId="5842" xr:uid="{00000000-0005-0000-0000-000017160000}"/>
    <cellStyle name="20% - Accent1 2 2 4 2 5 2 4 3 2" xfId="5843" xr:uid="{00000000-0005-0000-0000-000018160000}"/>
    <cellStyle name="20% - Accent1 2 2 4 2 5 2 4 4" xfId="5844" xr:uid="{00000000-0005-0000-0000-000019160000}"/>
    <cellStyle name="20% - Accent1 2 2 4 2 5 2 5" xfId="5845" xr:uid="{00000000-0005-0000-0000-00001A160000}"/>
    <cellStyle name="20% - Accent1 2 2 4 2 5 2 5 2" xfId="5846" xr:uid="{00000000-0005-0000-0000-00001B160000}"/>
    <cellStyle name="20% - Accent1 2 2 4 2 5 2 5 2 2" xfId="5847" xr:uid="{00000000-0005-0000-0000-00001C160000}"/>
    <cellStyle name="20% - Accent1 2 2 4 2 5 2 5 3" xfId="5848" xr:uid="{00000000-0005-0000-0000-00001D160000}"/>
    <cellStyle name="20% - Accent1 2 2 4 2 5 2 6" xfId="5849" xr:uid="{00000000-0005-0000-0000-00001E160000}"/>
    <cellStyle name="20% - Accent1 2 2 4 2 5 2 6 2" xfId="5850" xr:uid="{00000000-0005-0000-0000-00001F160000}"/>
    <cellStyle name="20% - Accent1 2 2 4 2 5 2 6 2 2" xfId="5851" xr:uid="{00000000-0005-0000-0000-000020160000}"/>
    <cellStyle name="20% - Accent1 2 2 4 2 5 2 6 3" xfId="5852" xr:uid="{00000000-0005-0000-0000-000021160000}"/>
    <cellStyle name="20% - Accent1 2 2 4 2 5 2 7" xfId="5853" xr:uid="{00000000-0005-0000-0000-000022160000}"/>
    <cellStyle name="20% - Accent1 2 2 4 2 5 2 7 2" xfId="5854" xr:uid="{00000000-0005-0000-0000-000023160000}"/>
    <cellStyle name="20% - Accent1 2 2 4 2 5 2 8" xfId="5855" xr:uid="{00000000-0005-0000-0000-000024160000}"/>
    <cellStyle name="20% - Accent1 2 2 4 2 5 2 8 2" xfId="5856" xr:uid="{00000000-0005-0000-0000-000025160000}"/>
    <cellStyle name="20% - Accent1 2 2 4 2 5 2 9" xfId="5857" xr:uid="{00000000-0005-0000-0000-000026160000}"/>
    <cellStyle name="20% - Accent1 2 2 4 2 5 3" xfId="5858" xr:uid="{00000000-0005-0000-0000-000027160000}"/>
    <cellStyle name="20% - Accent1 2 2 4 2 5 3 2" xfId="5859" xr:uid="{00000000-0005-0000-0000-000028160000}"/>
    <cellStyle name="20% - Accent1 2 2 4 2 5 3 2 2" xfId="5860" xr:uid="{00000000-0005-0000-0000-000029160000}"/>
    <cellStyle name="20% - Accent1 2 2 4 2 5 3 2 2 2" xfId="5861" xr:uid="{00000000-0005-0000-0000-00002A160000}"/>
    <cellStyle name="20% - Accent1 2 2 4 2 5 3 2 2 2 2" xfId="5862" xr:uid="{00000000-0005-0000-0000-00002B160000}"/>
    <cellStyle name="20% - Accent1 2 2 4 2 5 3 2 2 3" xfId="5863" xr:uid="{00000000-0005-0000-0000-00002C160000}"/>
    <cellStyle name="20% - Accent1 2 2 4 2 5 3 2 3" xfId="5864" xr:uid="{00000000-0005-0000-0000-00002D160000}"/>
    <cellStyle name="20% - Accent1 2 2 4 2 5 3 2 3 2" xfId="5865" xr:uid="{00000000-0005-0000-0000-00002E160000}"/>
    <cellStyle name="20% - Accent1 2 2 4 2 5 3 2 4" xfId="5866" xr:uid="{00000000-0005-0000-0000-00002F160000}"/>
    <cellStyle name="20% - Accent1 2 2 4 2 5 3 3" xfId="5867" xr:uid="{00000000-0005-0000-0000-000030160000}"/>
    <cellStyle name="20% - Accent1 2 2 4 2 5 3 3 2" xfId="5868" xr:uid="{00000000-0005-0000-0000-000031160000}"/>
    <cellStyle name="20% - Accent1 2 2 4 2 5 3 3 2 2" xfId="5869" xr:uid="{00000000-0005-0000-0000-000032160000}"/>
    <cellStyle name="20% - Accent1 2 2 4 2 5 3 3 2 2 2" xfId="5870" xr:uid="{00000000-0005-0000-0000-000033160000}"/>
    <cellStyle name="20% - Accent1 2 2 4 2 5 3 3 2 3" xfId="5871" xr:uid="{00000000-0005-0000-0000-000034160000}"/>
    <cellStyle name="20% - Accent1 2 2 4 2 5 3 3 3" xfId="5872" xr:uid="{00000000-0005-0000-0000-000035160000}"/>
    <cellStyle name="20% - Accent1 2 2 4 2 5 3 3 3 2" xfId="5873" xr:uid="{00000000-0005-0000-0000-000036160000}"/>
    <cellStyle name="20% - Accent1 2 2 4 2 5 3 3 4" xfId="5874" xr:uid="{00000000-0005-0000-0000-000037160000}"/>
    <cellStyle name="20% - Accent1 2 2 4 2 5 3 4" xfId="5875" xr:uid="{00000000-0005-0000-0000-000038160000}"/>
    <cellStyle name="20% - Accent1 2 2 4 2 5 3 4 2" xfId="5876" xr:uid="{00000000-0005-0000-0000-000039160000}"/>
    <cellStyle name="20% - Accent1 2 2 4 2 5 3 4 2 2" xfId="5877" xr:uid="{00000000-0005-0000-0000-00003A160000}"/>
    <cellStyle name="20% - Accent1 2 2 4 2 5 3 4 2 2 2" xfId="5878" xr:uid="{00000000-0005-0000-0000-00003B160000}"/>
    <cellStyle name="20% - Accent1 2 2 4 2 5 3 4 2 3" xfId="5879" xr:uid="{00000000-0005-0000-0000-00003C160000}"/>
    <cellStyle name="20% - Accent1 2 2 4 2 5 3 4 3" xfId="5880" xr:uid="{00000000-0005-0000-0000-00003D160000}"/>
    <cellStyle name="20% - Accent1 2 2 4 2 5 3 4 3 2" xfId="5881" xr:uid="{00000000-0005-0000-0000-00003E160000}"/>
    <cellStyle name="20% - Accent1 2 2 4 2 5 3 4 4" xfId="5882" xr:uid="{00000000-0005-0000-0000-00003F160000}"/>
    <cellStyle name="20% - Accent1 2 2 4 2 5 3 5" xfId="5883" xr:uid="{00000000-0005-0000-0000-000040160000}"/>
    <cellStyle name="20% - Accent1 2 2 4 2 5 3 5 2" xfId="5884" xr:uid="{00000000-0005-0000-0000-000041160000}"/>
    <cellStyle name="20% - Accent1 2 2 4 2 5 3 5 2 2" xfId="5885" xr:uid="{00000000-0005-0000-0000-000042160000}"/>
    <cellStyle name="20% - Accent1 2 2 4 2 5 3 5 3" xfId="5886" xr:uid="{00000000-0005-0000-0000-000043160000}"/>
    <cellStyle name="20% - Accent1 2 2 4 2 5 3 6" xfId="5887" xr:uid="{00000000-0005-0000-0000-000044160000}"/>
    <cellStyle name="20% - Accent1 2 2 4 2 5 3 6 2" xfId="5888" xr:uid="{00000000-0005-0000-0000-000045160000}"/>
    <cellStyle name="20% - Accent1 2 2 4 2 5 3 6 2 2" xfId="5889" xr:uid="{00000000-0005-0000-0000-000046160000}"/>
    <cellStyle name="20% - Accent1 2 2 4 2 5 3 6 3" xfId="5890" xr:uid="{00000000-0005-0000-0000-000047160000}"/>
    <cellStyle name="20% - Accent1 2 2 4 2 5 3 7" xfId="5891" xr:uid="{00000000-0005-0000-0000-000048160000}"/>
    <cellStyle name="20% - Accent1 2 2 4 2 5 3 7 2" xfId="5892" xr:uid="{00000000-0005-0000-0000-000049160000}"/>
    <cellStyle name="20% - Accent1 2 2 4 2 5 3 8" xfId="5893" xr:uid="{00000000-0005-0000-0000-00004A160000}"/>
    <cellStyle name="20% - Accent1 2 2 4 2 5 3 8 2" xfId="5894" xr:uid="{00000000-0005-0000-0000-00004B160000}"/>
    <cellStyle name="20% - Accent1 2 2 4 2 5 3 9" xfId="5895" xr:uid="{00000000-0005-0000-0000-00004C160000}"/>
    <cellStyle name="20% - Accent1 2 2 4 2 5 4" xfId="5896" xr:uid="{00000000-0005-0000-0000-00004D160000}"/>
    <cellStyle name="20% - Accent1 2 2 4 2 5 4 2" xfId="5897" xr:uid="{00000000-0005-0000-0000-00004E160000}"/>
    <cellStyle name="20% - Accent1 2 2 4 2 5 4 2 2" xfId="5898" xr:uid="{00000000-0005-0000-0000-00004F160000}"/>
    <cellStyle name="20% - Accent1 2 2 4 2 5 4 2 2 2" xfId="5899" xr:uid="{00000000-0005-0000-0000-000050160000}"/>
    <cellStyle name="20% - Accent1 2 2 4 2 5 4 2 3" xfId="5900" xr:uid="{00000000-0005-0000-0000-000051160000}"/>
    <cellStyle name="20% - Accent1 2 2 4 2 5 4 3" xfId="5901" xr:uid="{00000000-0005-0000-0000-000052160000}"/>
    <cellStyle name="20% - Accent1 2 2 4 2 5 4 3 2" xfId="5902" xr:uid="{00000000-0005-0000-0000-000053160000}"/>
    <cellStyle name="20% - Accent1 2 2 4 2 5 4 4" xfId="5903" xr:uid="{00000000-0005-0000-0000-000054160000}"/>
    <cellStyle name="20% - Accent1 2 2 4 2 5 5" xfId="5904" xr:uid="{00000000-0005-0000-0000-000055160000}"/>
    <cellStyle name="20% - Accent1 2 2 4 2 5 5 2" xfId="5905" xr:uid="{00000000-0005-0000-0000-000056160000}"/>
    <cellStyle name="20% - Accent1 2 2 4 2 5 5 2 2" xfId="5906" xr:uid="{00000000-0005-0000-0000-000057160000}"/>
    <cellStyle name="20% - Accent1 2 2 4 2 5 5 2 2 2" xfId="5907" xr:uid="{00000000-0005-0000-0000-000058160000}"/>
    <cellStyle name="20% - Accent1 2 2 4 2 5 5 2 3" xfId="5908" xr:uid="{00000000-0005-0000-0000-000059160000}"/>
    <cellStyle name="20% - Accent1 2 2 4 2 5 5 3" xfId="5909" xr:uid="{00000000-0005-0000-0000-00005A160000}"/>
    <cellStyle name="20% - Accent1 2 2 4 2 5 5 3 2" xfId="5910" xr:uid="{00000000-0005-0000-0000-00005B160000}"/>
    <cellStyle name="20% - Accent1 2 2 4 2 5 5 4" xfId="5911" xr:uid="{00000000-0005-0000-0000-00005C160000}"/>
    <cellStyle name="20% - Accent1 2 2 4 2 5 6" xfId="5912" xr:uid="{00000000-0005-0000-0000-00005D160000}"/>
    <cellStyle name="20% - Accent1 2 2 4 2 5 6 2" xfId="5913" xr:uid="{00000000-0005-0000-0000-00005E160000}"/>
    <cellStyle name="20% - Accent1 2 2 4 2 5 6 2 2" xfId="5914" xr:uid="{00000000-0005-0000-0000-00005F160000}"/>
    <cellStyle name="20% - Accent1 2 2 4 2 5 6 2 2 2" xfId="5915" xr:uid="{00000000-0005-0000-0000-000060160000}"/>
    <cellStyle name="20% - Accent1 2 2 4 2 5 6 2 3" xfId="5916" xr:uid="{00000000-0005-0000-0000-000061160000}"/>
    <cellStyle name="20% - Accent1 2 2 4 2 5 6 3" xfId="5917" xr:uid="{00000000-0005-0000-0000-000062160000}"/>
    <cellStyle name="20% - Accent1 2 2 4 2 5 6 3 2" xfId="5918" xr:uid="{00000000-0005-0000-0000-000063160000}"/>
    <cellStyle name="20% - Accent1 2 2 4 2 5 6 4" xfId="5919" xr:uid="{00000000-0005-0000-0000-000064160000}"/>
    <cellStyle name="20% - Accent1 2 2 4 2 5 7" xfId="5920" xr:uid="{00000000-0005-0000-0000-000065160000}"/>
    <cellStyle name="20% - Accent1 2 2 4 2 5 7 2" xfId="5921" xr:uid="{00000000-0005-0000-0000-000066160000}"/>
    <cellStyle name="20% - Accent1 2 2 4 2 5 7 2 2" xfId="5922" xr:uid="{00000000-0005-0000-0000-000067160000}"/>
    <cellStyle name="20% - Accent1 2 2 4 2 5 7 3" xfId="5923" xr:uid="{00000000-0005-0000-0000-000068160000}"/>
    <cellStyle name="20% - Accent1 2 2 4 2 5 8" xfId="5924" xr:uid="{00000000-0005-0000-0000-000069160000}"/>
    <cellStyle name="20% - Accent1 2 2 4 2 5 8 2" xfId="5925" xr:uid="{00000000-0005-0000-0000-00006A160000}"/>
    <cellStyle name="20% - Accent1 2 2 4 2 5 8 2 2" xfId="5926" xr:uid="{00000000-0005-0000-0000-00006B160000}"/>
    <cellStyle name="20% - Accent1 2 2 4 2 5 8 3" xfId="5927" xr:uid="{00000000-0005-0000-0000-00006C160000}"/>
    <cellStyle name="20% - Accent1 2 2 4 2 5 9" xfId="5928" xr:uid="{00000000-0005-0000-0000-00006D160000}"/>
    <cellStyle name="20% - Accent1 2 2 4 2 5 9 2" xfId="5929" xr:uid="{00000000-0005-0000-0000-00006E160000}"/>
    <cellStyle name="20% - Accent1 2 2 4 2 6" xfId="5930" xr:uid="{00000000-0005-0000-0000-00006F160000}"/>
    <cellStyle name="20% - Accent1 2 2 4 2 6 2" xfId="5931" xr:uid="{00000000-0005-0000-0000-000070160000}"/>
    <cellStyle name="20% - Accent1 2 2 4 2 6 2 2" xfId="5932" xr:uid="{00000000-0005-0000-0000-000071160000}"/>
    <cellStyle name="20% - Accent1 2 2 4 2 6 2 2 2" xfId="5933" xr:uid="{00000000-0005-0000-0000-000072160000}"/>
    <cellStyle name="20% - Accent1 2 2 4 2 6 2 2 2 2" xfId="5934" xr:uid="{00000000-0005-0000-0000-000073160000}"/>
    <cellStyle name="20% - Accent1 2 2 4 2 6 2 2 3" xfId="5935" xr:uid="{00000000-0005-0000-0000-000074160000}"/>
    <cellStyle name="20% - Accent1 2 2 4 2 6 2 3" xfId="5936" xr:uid="{00000000-0005-0000-0000-000075160000}"/>
    <cellStyle name="20% - Accent1 2 2 4 2 6 2 3 2" xfId="5937" xr:uid="{00000000-0005-0000-0000-000076160000}"/>
    <cellStyle name="20% - Accent1 2 2 4 2 6 2 4" xfId="5938" xr:uid="{00000000-0005-0000-0000-000077160000}"/>
    <cellStyle name="20% - Accent1 2 2 4 2 6 3" xfId="5939" xr:uid="{00000000-0005-0000-0000-000078160000}"/>
    <cellStyle name="20% - Accent1 2 2 4 2 6 3 2" xfId="5940" xr:uid="{00000000-0005-0000-0000-000079160000}"/>
    <cellStyle name="20% - Accent1 2 2 4 2 6 3 2 2" xfId="5941" xr:uid="{00000000-0005-0000-0000-00007A160000}"/>
    <cellStyle name="20% - Accent1 2 2 4 2 6 3 2 2 2" xfId="5942" xr:uid="{00000000-0005-0000-0000-00007B160000}"/>
    <cellStyle name="20% - Accent1 2 2 4 2 6 3 2 3" xfId="5943" xr:uid="{00000000-0005-0000-0000-00007C160000}"/>
    <cellStyle name="20% - Accent1 2 2 4 2 6 3 3" xfId="5944" xr:uid="{00000000-0005-0000-0000-00007D160000}"/>
    <cellStyle name="20% - Accent1 2 2 4 2 6 3 3 2" xfId="5945" xr:uid="{00000000-0005-0000-0000-00007E160000}"/>
    <cellStyle name="20% - Accent1 2 2 4 2 6 3 4" xfId="5946" xr:uid="{00000000-0005-0000-0000-00007F160000}"/>
    <cellStyle name="20% - Accent1 2 2 4 2 6 4" xfId="5947" xr:uid="{00000000-0005-0000-0000-000080160000}"/>
    <cellStyle name="20% - Accent1 2 2 4 2 6 4 2" xfId="5948" xr:uid="{00000000-0005-0000-0000-000081160000}"/>
    <cellStyle name="20% - Accent1 2 2 4 2 6 4 2 2" xfId="5949" xr:uid="{00000000-0005-0000-0000-000082160000}"/>
    <cellStyle name="20% - Accent1 2 2 4 2 6 4 2 2 2" xfId="5950" xr:uid="{00000000-0005-0000-0000-000083160000}"/>
    <cellStyle name="20% - Accent1 2 2 4 2 6 4 2 3" xfId="5951" xr:uid="{00000000-0005-0000-0000-000084160000}"/>
    <cellStyle name="20% - Accent1 2 2 4 2 6 4 3" xfId="5952" xr:uid="{00000000-0005-0000-0000-000085160000}"/>
    <cellStyle name="20% - Accent1 2 2 4 2 6 4 3 2" xfId="5953" xr:uid="{00000000-0005-0000-0000-000086160000}"/>
    <cellStyle name="20% - Accent1 2 2 4 2 6 4 4" xfId="5954" xr:uid="{00000000-0005-0000-0000-000087160000}"/>
    <cellStyle name="20% - Accent1 2 2 4 2 6 5" xfId="5955" xr:uid="{00000000-0005-0000-0000-000088160000}"/>
    <cellStyle name="20% - Accent1 2 2 4 2 6 5 2" xfId="5956" xr:uid="{00000000-0005-0000-0000-000089160000}"/>
    <cellStyle name="20% - Accent1 2 2 4 2 6 5 2 2" xfId="5957" xr:uid="{00000000-0005-0000-0000-00008A160000}"/>
    <cellStyle name="20% - Accent1 2 2 4 2 6 5 3" xfId="5958" xr:uid="{00000000-0005-0000-0000-00008B160000}"/>
    <cellStyle name="20% - Accent1 2 2 4 2 6 6" xfId="5959" xr:uid="{00000000-0005-0000-0000-00008C160000}"/>
    <cellStyle name="20% - Accent1 2 2 4 2 6 6 2" xfId="5960" xr:uid="{00000000-0005-0000-0000-00008D160000}"/>
    <cellStyle name="20% - Accent1 2 2 4 2 6 6 2 2" xfId="5961" xr:uid="{00000000-0005-0000-0000-00008E160000}"/>
    <cellStyle name="20% - Accent1 2 2 4 2 6 6 3" xfId="5962" xr:uid="{00000000-0005-0000-0000-00008F160000}"/>
    <cellStyle name="20% - Accent1 2 2 4 2 6 7" xfId="5963" xr:uid="{00000000-0005-0000-0000-000090160000}"/>
    <cellStyle name="20% - Accent1 2 2 4 2 6 7 2" xfId="5964" xr:uid="{00000000-0005-0000-0000-000091160000}"/>
    <cellStyle name="20% - Accent1 2 2 4 2 6 8" xfId="5965" xr:uid="{00000000-0005-0000-0000-000092160000}"/>
    <cellStyle name="20% - Accent1 2 2 4 2 6 8 2" xfId="5966" xr:uid="{00000000-0005-0000-0000-000093160000}"/>
    <cellStyle name="20% - Accent1 2 2 4 2 6 9" xfId="5967" xr:uid="{00000000-0005-0000-0000-000094160000}"/>
    <cellStyle name="20% - Accent1 2 2 4 2 7" xfId="5968" xr:uid="{00000000-0005-0000-0000-000095160000}"/>
    <cellStyle name="20% - Accent1 2 2 4 2 7 2" xfId="5969" xr:uid="{00000000-0005-0000-0000-000096160000}"/>
    <cellStyle name="20% - Accent1 2 2 4 2 7 2 2" xfId="5970" xr:uid="{00000000-0005-0000-0000-000097160000}"/>
    <cellStyle name="20% - Accent1 2 2 4 2 7 2 2 2" xfId="5971" xr:uid="{00000000-0005-0000-0000-000098160000}"/>
    <cellStyle name="20% - Accent1 2 2 4 2 7 2 2 2 2" xfId="5972" xr:uid="{00000000-0005-0000-0000-000099160000}"/>
    <cellStyle name="20% - Accent1 2 2 4 2 7 2 2 3" xfId="5973" xr:uid="{00000000-0005-0000-0000-00009A160000}"/>
    <cellStyle name="20% - Accent1 2 2 4 2 7 2 3" xfId="5974" xr:uid="{00000000-0005-0000-0000-00009B160000}"/>
    <cellStyle name="20% - Accent1 2 2 4 2 7 2 3 2" xfId="5975" xr:uid="{00000000-0005-0000-0000-00009C160000}"/>
    <cellStyle name="20% - Accent1 2 2 4 2 7 2 4" xfId="5976" xr:uid="{00000000-0005-0000-0000-00009D160000}"/>
    <cellStyle name="20% - Accent1 2 2 4 2 7 3" xfId="5977" xr:uid="{00000000-0005-0000-0000-00009E160000}"/>
    <cellStyle name="20% - Accent1 2 2 4 2 7 3 2" xfId="5978" xr:uid="{00000000-0005-0000-0000-00009F160000}"/>
    <cellStyle name="20% - Accent1 2 2 4 2 7 3 2 2" xfId="5979" xr:uid="{00000000-0005-0000-0000-0000A0160000}"/>
    <cellStyle name="20% - Accent1 2 2 4 2 7 3 2 2 2" xfId="5980" xr:uid="{00000000-0005-0000-0000-0000A1160000}"/>
    <cellStyle name="20% - Accent1 2 2 4 2 7 3 2 3" xfId="5981" xr:uid="{00000000-0005-0000-0000-0000A2160000}"/>
    <cellStyle name="20% - Accent1 2 2 4 2 7 3 3" xfId="5982" xr:uid="{00000000-0005-0000-0000-0000A3160000}"/>
    <cellStyle name="20% - Accent1 2 2 4 2 7 3 3 2" xfId="5983" xr:uid="{00000000-0005-0000-0000-0000A4160000}"/>
    <cellStyle name="20% - Accent1 2 2 4 2 7 3 4" xfId="5984" xr:uid="{00000000-0005-0000-0000-0000A5160000}"/>
    <cellStyle name="20% - Accent1 2 2 4 2 7 4" xfId="5985" xr:uid="{00000000-0005-0000-0000-0000A6160000}"/>
    <cellStyle name="20% - Accent1 2 2 4 2 7 4 2" xfId="5986" xr:uid="{00000000-0005-0000-0000-0000A7160000}"/>
    <cellStyle name="20% - Accent1 2 2 4 2 7 4 2 2" xfId="5987" xr:uid="{00000000-0005-0000-0000-0000A8160000}"/>
    <cellStyle name="20% - Accent1 2 2 4 2 7 4 2 2 2" xfId="5988" xr:uid="{00000000-0005-0000-0000-0000A9160000}"/>
    <cellStyle name="20% - Accent1 2 2 4 2 7 4 2 3" xfId="5989" xr:uid="{00000000-0005-0000-0000-0000AA160000}"/>
    <cellStyle name="20% - Accent1 2 2 4 2 7 4 3" xfId="5990" xr:uid="{00000000-0005-0000-0000-0000AB160000}"/>
    <cellStyle name="20% - Accent1 2 2 4 2 7 4 3 2" xfId="5991" xr:uid="{00000000-0005-0000-0000-0000AC160000}"/>
    <cellStyle name="20% - Accent1 2 2 4 2 7 4 4" xfId="5992" xr:uid="{00000000-0005-0000-0000-0000AD160000}"/>
    <cellStyle name="20% - Accent1 2 2 4 2 7 5" xfId="5993" xr:uid="{00000000-0005-0000-0000-0000AE160000}"/>
    <cellStyle name="20% - Accent1 2 2 4 2 7 5 2" xfId="5994" xr:uid="{00000000-0005-0000-0000-0000AF160000}"/>
    <cellStyle name="20% - Accent1 2 2 4 2 7 5 2 2" xfId="5995" xr:uid="{00000000-0005-0000-0000-0000B0160000}"/>
    <cellStyle name="20% - Accent1 2 2 4 2 7 5 3" xfId="5996" xr:uid="{00000000-0005-0000-0000-0000B1160000}"/>
    <cellStyle name="20% - Accent1 2 2 4 2 7 6" xfId="5997" xr:uid="{00000000-0005-0000-0000-0000B2160000}"/>
    <cellStyle name="20% - Accent1 2 2 4 2 7 6 2" xfId="5998" xr:uid="{00000000-0005-0000-0000-0000B3160000}"/>
    <cellStyle name="20% - Accent1 2 2 4 2 7 6 2 2" xfId="5999" xr:uid="{00000000-0005-0000-0000-0000B4160000}"/>
    <cellStyle name="20% - Accent1 2 2 4 2 7 6 3" xfId="6000" xr:uid="{00000000-0005-0000-0000-0000B5160000}"/>
    <cellStyle name="20% - Accent1 2 2 4 2 7 7" xfId="6001" xr:uid="{00000000-0005-0000-0000-0000B6160000}"/>
    <cellStyle name="20% - Accent1 2 2 4 2 7 7 2" xfId="6002" xr:uid="{00000000-0005-0000-0000-0000B7160000}"/>
    <cellStyle name="20% - Accent1 2 2 4 2 7 8" xfId="6003" xr:uid="{00000000-0005-0000-0000-0000B8160000}"/>
    <cellStyle name="20% - Accent1 2 2 4 2 7 8 2" xfId="6004" xr:uid="{00000000-0005-0000-0000-0000B9160000}"/>
    <cellStyle name="20% - Accent1 2 2 4 2 7 9" xfId="6005" xr:uid="{00000000-0005-0000-0000-0000BA160000}"/>
    <cellStyle name="20% - Accent1 2 2 4 2 8" xfId="6006" xr:uid="{00000000-0005-0000-0000-0000BB160000}"/>
    <cellStyle name="20% - Accent1 2 2 4 2 8 2" xfId="6007" xr:uid="{00000000-0005-0000-0000-0000BC160000}"/>
    <cellStyle name="20% - Accent1 2 2 4 2 8 2 2" xfId="6008" xr:uid="{00000000-0005-0000-0000-0000BD160000}"/>
    <cellStyle name="20% - Accent1 2 2 4 2 8 2 2 2" xfId="6009" xr:uid="{00000000-0005-0000-0000-0000BE160000}"/>
    <cellStyle name="20% - Accent1 2 2 4 2 8 2 3" xfId="6010" xr:uid="{00000000-0005-0000-0000-0000BF160000}"/>
    <cellStyle name="20% - Accent1 2 2 4 2 8 3" xfId="6011" xr:uid="{00000000-0005-0000-0000-0000C0160000}"/>
    <cellStyle name="20% - Accent1 2 2 4 2 8 3 2" xfId="6012" xr:uid="{00000000-0005-0000-0000-0000C1160000}"/>
    <cellStyle name="20% - Accent1 2 2 4 2 8 4" xfId="6013" xr:uid="{00000000-0005-0000-0000-0000C2160000}"/>
    <cellStyle name="20% - Accent1 2 2 4 2 9" xfId="6014" xr:uid="{00000000-0005-0000-0000-0000C3160000}"/>
    <cellStyle name="20% - Accent1 2 2 4 2 9 2" xfId="6015" xr:uid="{00000000-0005-0000-0000-0000C4160000}"/>
    <cellStyle name="20% - Accent1 2 2 4 2 9 2 2" xfId="6016" xr:uid="{00000000-0005-0000-0000-0000C5160000}"/>
    <cellStyle name="20% - Accent1 2 2 4 2 9 2 2 2" xfId="6017" xr:uid="{00000000-0005-0000-0000-0000C6160000}"/>
    <cellStyle name="20% - Accent1 2 2 4 2 9 2 3" xfId="6018" xr:uid="{00000000-0005-0000-0000-0000C7160000}"/>
    <cellStyle name="20% - Accent1 2 2 4 2 9 3" xfId="6019" xr:uid="{00000000-0005-0000-0000-0000C8160000}"/>
    <cellStyle name="20% - Accent1 2 2 4 2 9 3 2" xfId="6020" xr:uid="{00000000-0005-0000-0000-0000C9160000}"/>
    <cellStyle name="20% - Accent1 2 2 4 2 9 4" xfId="6021" xr:uid="{00000000-0005-0000-0000-0000CA160000}"/>
    <cellStyle name="20% - Accent1 2 2 4 3" xfId="6022" xr:uid="{00000000-0005-0000-0000-0000CB160000}"/>
    <cellStyle name="20% - Accent1 2 2 4 3 10" xfId="6023" xr:uid="{00000000-0005-0000-0000-0000CC160000}"/>
    <cellStyle name="20% - Accent1 2 2 4 3 10 2" xfId="6024" xr:uid="{00000000-0005-0000-0000-0000CD160000}"/>
    <cellStyle name="20% - Accent1 2 2 4 3 10 2 2" xfId="6025" xr:uid="{00000000-0005-0000-0000-0000CE160000}"/>
    <cellStyle name="20% - Accent1 2 2 4 3 10 3" xfId="6026" xr:uid="{00000000-0005-0000-0000-0000CF160000}"/>
    <cellStyle name="20% - Accent1 2 2 4 3 11" xfId="6027" xr:uid="{00000000-0005-0000-0000-0000D0160000}"/>
    <cellStyle name="20% - Accent1 2 2 4 3 11 2" xfId="6028" xr:uid="{00000000-0005-0000-0000-0000D1160000}"/>
    <cellStyle name="20% - Accent1 2 2 4 3 11 2 2" xfId="6029" xr:uid="{00000000-0005-0000-0000-0000D2160000}"/>
    <cellStyle name="20% - Accent1 2 2 4 3 11 3" xfId="6030" xr:uid="{00000000-0005-0000-0000-0000D3160000}"/>
    <cellStyle name="20% - Accent1 2 2 4 3 12" xfId="6031" xr:uid="{00000000-0005-0000-0000-0000D4160000}"/>
    <cellStyle name="20% - Accent1 2 2 4 3 12 2" xfId="6032" xr:uid="{00000000-0005-0000-0000-0000D5160000}"/>
    <cellStyle name="20% - Accent1 2 2 4 3 13" xfId="6033" xr:uid="{00000000-0005-0000-0000-0000D6160000}"/>
    <cellStyle name="20% - Accent1 2 2 4 3 13 2" xfId="6034" xr:uid="{00000000-0005-0000-0000-0000D7160000}"/>
    <cellStyle name="20% - Accent1 2 2 4 3 14" xfId="6035" xr:uid="{00000000-0005-0000-0000-0000D8160000}"/>
    <cellStyle name="20% - Accent1 2 2 4 3 2" xfId="6036" xr:uid="{00000000-0005-0000-0000-0000D9160000}"/>
    <cellStyle name="20% - Accent1 2 2 4 3 2 10" xfId="6037" xr:uid="{00000000-0005-0000-0000-0000DA160000}"/>
    <cellStyle name="20% - Accent1 2 2 4 3 2 10 2" xfId="6038" xr:uid="{00000000-0005-0000-0000-0000DB160000}"/>
    <cellStyle name="20% - Accent1 2 2 4 3 2 11" xfId="6039" xr:uid="{00000000-0005-0000-0000-0000DC160000}"/>
    <cellStyle name="20% - Accent1 2 2 4 3 2 2" xfId="6040" xr:uid="{00000000-0005-0000-0000-0000DD160000}"/>
    <cellStyle name="20% - Accent1 2 2 4 3 2 2 2" xfId="6041" xr:uid="{00000000-0005-0000-0000-0000DE160000}"/>
    <cellStyle name="20% - Accent1 2 2 4 3 2 2 2 2" xfId="6042" xr:uid="{00000000-0005-0000-0000-0000DF160000}"/>
    <cellStyle name="20% - Accent1 2 2 4 3 2 2 2 2 2" xfId="6043" xr:uid="{00000000-0005-0000-0000-0000E0160000}"/>
    <cellStyle name="20% - Accent1 2 2 4 3 2 2 2 2 2 2" xfId="6044" xr:uid="{00000000-0005-0000-0000-0000E1160000}"/>
    <cellStyle name="20% - Accent1 2 2 4 3 2 2 2 2 3" xfId="6045" xr:uid="{00000000-0005-0000-0000-0000E2160000}"/>
    <cellStyle name="20% - Accent1 2 2 4 3 2 2 2 3" xfId="6046" xr:uid="{00000000-0005-0000-0000-0000E3160000}"/>
    <cellStyle name="20% - Accent1 2 2 4 3 2 2 2 3 2" xfId="6047" xr:uid="{00000000-0005-0000-0000-0000E4160000}"/>
    <cellStyle name="20% - Accent1 2 2 4 3 2 2 2 4" xfId="6048" xr:uid="{00000000-0005-0000-0000-0000E5160000}"/>
    <cellStyle name="20% - Accent1 2 2 4 3 2 2 3" xfId="6049" xr:uid="{00000000-0005-0000-0000-0000E6160000}"/>
    <cellStyle name="20% - Accent1 2 2 4 3 2 2 3 2" xfId="6050" xr:uid="{00000000-0005-0000-0000-0000E7160000}"/>
    <cellStyle name="20% - Accent1 2 2 4 3 2 2 3 2 2" xfId="6051" xr:uid="{00000000-0005-0000-0000-0000E8160000}"/>
    <cellStyle name="20% - Accent1 2 2 4 3 2 2 3 2 2 2" xfId="6052" xr:uid="{00000000-0005-0000-0000-0000E9160000}"/>
    <cellStyle name="20% - Accent1 2 2 4 3 2 2 3 2 3" xfId="6053" xr:uid="{00000000-0005-0000-0000-0000EA160000}"/>
    <cellStyle name="20% - Accent1 2 2 4 3 2 2 3 3" xfId="6054" xr:uid="{00000000-0005-0000-0000-0000EB160000}"/>
    <cellStyle name="20% - Accent1 2 2 4 3 2 2 3 3 2" xfId="6055" xr:uid="{00000000-0005-0000-0000-0000EC160000}"/>
    <cellStyle name="20% - Accent1 2 2 4 3 2 2 3 4" xfId="6056" xr:uid="{00000000-0005-0000-0000-0000ED160000}"/>
    <cellStyle name="20% - Accent1 2 2 4 3 2 2 4" xfId="6057" xr:uid="{00000000-0005-0000-0000-0000EE160000}"/>
    <cellStyle name="20% - Accent1 2 2 4 3 2 2 4 2" xfId="6058" xr:uid="{00000000-0005-0000-0000-0000EF160000}"/>
    <cellStyle name="20% - Accent1 2 2 4 3 2 2 4 2 2" xfId="6059" xr:uid="{00000000-0005-0000-0000-0000F0160000}"/>
    <cellStyle name="20% - Accent1 2 2 4 3 2 2 4 2 2 2" xfId="6060" xr:uid="{00000000-0005-0000-0000-0000F1160000}"/>
    <cellStyle name="20% - Accent1 2 2 4 3 2 2 4 2 3" xfId="6061" xr:uid="{00000000-0005-0000-0000-0000F2160000}"/>
    <cellStyle name="20% - Accent1 2 2 4 3 2 2 4 3" xfId="6062" xr:uid="{00000000-0005-0000-0000-0000F3160000}"/>
    <cellStyle name="20% - Accent1 2 2 4 3 2 2 4 3 2" xfId="6063" xr:uid="{00000000-0005-0000-0000-0000F4160000}"/>
    <cellStyle name="20% - Accent1 2 2 4 3 2 2 4 4" xfId="6064" xr:uid="{00000000-0005-0000-0000-0000F5160000}"/>
    <cellStyle name="20% - Accent1 2 2 4 3 2 2 5" xfId="6065" xr:uid="{00000000-0005-0000-0000-0000F6160000}"/>
    <cellStyle name="20% - Accent1 2 2 4 3 2 2 5 2" xfId="6066" xr:uid="{00000000-0005-0000-0000-0000F7160000}"/>
    <cellStyle name="20% - Accent1 2 2 4 3 2 2 5 2 2" xfId="6067" xr:uid="{00000000-0005-0000-0000-0000F8160000}"/>
    <cellStyle name="20% - Accent1 2 2 4 3 2 2 5 3" xfId="6068" xr:uid="{00000000-0005-0000-0000-0000F9160000}"/>
    <cellStyle name="20% - Accent1 2 2 4 3 2 2 6" xfId="6069" xr:uid="{00000000-0005-0000-0000-0000FA160000}"/>
    <cellStyle name="20% - Accent1 2 2 4 3 2 2 6 2" xfId="6070" xr:uid="{00000000-0005-0000-0000-0000FB160000}"/>
    <cellStyle name="20% - Accent1 2 2 4 3 2 2 6 2 2" xfId="6071" xr:uid="{00000000-0005-0000-0000-0000FC160000}"/>
    <cellStyle name="20% - Accent1 2 2 4 3 2 2 6 3" xfId="6072" xr:uid="{00000000-0005-0000-0000-0000FD160000}"/>
    <cellStyle name="20% - Accent1 2 2 4 3 2 2 7" xfId="6073" xr:uid="{00000000-0005-0000-0000-0000FE160000}"/>
    <cellStyle name="20% - Accent1 2 2 4 3 2 2 7 2" xfId="6074" xr:uid="{00000000-0005-0000-0000-0000FF160000}"/>
    <cellStyle name="20% - Accent1 2 2 4 3 2 2 8" xfId="6075" xr:uid="{00000000-0005-0000-0000-000000170000}"/>
    <cellStyle name="20% - Accent1 2 2 4 3 2 2 8 2" xfId="6076" xr:uid="{00000000-0005-0000-0000-000001170000}"/>
    <cellStyle name="20% - Accent1 2 2 4 3 2 2 9" xfId="6077" xr:uid="{00000000-0005-0000-0000-000002170000}"/>
    <cellStyle name="20% - Accent1 2 2 4 3 2 3" xfId="6078" xr:uid="{00000000-0005-0000-0000-000003170000}"/>
    <cellStyle name="20% - Accent1 2 2 4 3 2 3 2" xfId="6079" xr:uid="{00000000-0005-0000-0000-000004170000}"/>
    <cellStyle name="20% - Accent1 2 2 4 3 2 3 2 2" xfId="6080" xr:uid="{00000000-0005-0000-0000-000005170000}"/>
    <cellStyle name="20% - Accent1 2 2 4 3 2 3 2 2 2" xfId="6081" xr:uid="{00000000-0005-0000-0000-000006170000}"/>
    <cellStyle name="20% - Accent1 2 2 4 3 2 3 2 2 2 2" xfId="6082" xr:uid="{00000000-0005-0000-0000-000007170000}"/>
    <cellStyle name="20% - Accent1 2 2 4 3 2 3 2 2 3" xfId="6083" xr:uid="{00000000-0005-0000-0000-000008170000}"/>
    <cellStyle name="20% - Accent1 2 2 4 3 2 3 2 3" xfId="6084" xr:uid="{00000000-0005-0000-0000-000009170000}"/>
    <cellStyle name="20% - Accent1 2 2 4 3 2 3 2 3 2" xfId="6085" xr:uid="{00000000-0005-0000-0000-00000A170000}"/>
    <cellStyle name="20% - Accent1 2 2 4 3 2 3 2 4" xfId="6086" xr:uid="{00000000-0005-0000-0000-00000B170000}"/>
    <cellStyle name="20% - Accent1 2 2 4 3 2 3 3" xfId="6087" xr:uid="{00000000-0005-0000-0000-00000C170000}"/>
    <cellStyle name="20% - Accent1 2 2 4 3 2 3 3 2" xfId="6088" xr:uid="{00000000-0005-0000-0000-00000D170000}"/>
    <cellStyle name="20% - Accent1 2 2 4 3 2 3 3 2 2" xfId="6089" xr:uid="{00000000-0005-0000-0000-00000E170000}"/>
    <cellStyle name="20% - Accent1 2 2 4 3 2 3 3 2 2 2" xfId="6090" xr:uid="{00000000-0005-0000-0000-00000F170000}"/>
    <cellStyle name="20% - Accent1 2 2 4 3 2 3 3 2 3" xfId="6091" xr:uid="{00000000-0005-0000-0000-000010170000}"/>
    <cellStyle name="20% - Accent1 2 2 4 3 2 3 3 3" xfId="6092" xr:uid="{00000000-0005-0000-0000-000011170000}"/>
    <cellStyle name="20% - Accent1 2 2 4 3 2 3 3 3 2" xfId="6093" xr:uid="{00000000-0005-0000-0000-000012170000}"/>
    <cellStyle name="20% - Accent1 2 2 4 3 2 3 3 4" xfId="6094" xr:uid="{00000000-0005-0000-0000-000013170000}"/>
    <cellStyle name="20% - Accent1 2 2 4 3 2 3 4" xfId="6095" xr:uid="{00000000-0005-0000-0000-000014170000}"/>
    <cellStyle name="20% - Accent1 2 2 4 3 2 3 4 2" xfId="6096" xr:uid="{00000000-0005-0000-0000-000015170000}"/>
    <cellStyle name="20% - Accent1 2 2 4 3 2 3 4 2 2" xfId="6097" xr:uid="{00000000-0005-0000-0000-000016170000}"/>
    <cellStyle name="20% - Accent1 2 2 4 3 2 3 4 2 2 2" xfId="6098" xr:uid="{00000000-0005-0000-0000-000017170000}"/>
    <cellStyle name="20% - Accent1 2 2 4 3 2 3 4 2 3" xfId="6099" xr:uid="{00000000-0005-0000-0000-000018170000}"/>
    <cellStyle name="20% - Accent1 2 2 4 3 2 3 4 3" xfId="6100" xr:uid="{00000000-0005-0000-0000-000019170000}"/>
    <cellStyle name="20% - Accent1 2 2 4 3 2 3 4 3 2" xfId="6101" xr:uid="{00000000-0005-0000-0000-00001A170000}"/>
    <cellStyle name="20% - Accent1 2 2 4 3 2 3 4 4" xfId="6102" xr:uid="{00000000-0005-0000-0000-00001B170000}"/>
    <cellStyle name="20% - Accent1 2 2 4 3 2 3 5" xfId="6103" xr:uid="{00000000-0005-0000-0000-00001C170000}"/>
    <cellStyle name="20% - Accent1 2 2 4 3 2 3 5 2" xfId="6104" xr:uid="{00000000-0005-0000-0000-00001D170000}"/>
    <cellStyle name="20% - Accent1 2 2 4 3 2 3 5 2 2" xfId="6105" xr:uid="{00000000-0005-0000-0000-00001E170000}"/>
    <cellStyle name="20% - Accent1 2 2 4 3 2 3 5 3" xfId="6106" xr:uid="{00000000-0005-0000-0000-00001F170000}"/>
    <cellStyle name="20% - Accent1 2 2 4 3 2 3 6" xfId="6107" xr:uid="{00000000-0005-0000-0000-000020170000}"/>
    <cellStyle name="20% - Accent1 2 2 4 3 2 3 6 2" xfId="6108" xr:uid="{00000000-0005-0000-0000-000021170000}"/>
    <cellStyle name="20% - Accent1 2 2 4 3 2 3 6 2 2" xfId="6109" xr:uid="{00000000-0005-0000-0000-000022170000}"/>
    <cellStyle name="20% - Accent1 2 2 4 3 2 3 6 3" xfId="6110" xr:uid="{00000000-0005-0000-0000-000023170000}"/>
    <cellStyle name="20% - Accent1 2 2 4 3 2 3 7" xfId="6111" xr:uid="{00000000-0005-0000-0000-000024170000}"/>
    <cellStyle name="20% - Accent1 2 2 4 3 2 3 7 2" xfId="6112" xr:uid="{00000000-0005-0000-0000-000025170000}"/>
    <cellStyle name="20% - Accent1 2 2 4 3 2 3 8" xfId="6113" xr:uid="{00000000-0005-0000-0000-000026170000}"/>
    <cellStyle name="20% - Accent1 2 2 4 3 2 3 8 2" xfId="6114" xr:uid="{00000000-0005-0000-0000-000027170000}"/>
    <cellStyle name="20% - Accent1 2 2 4 3 2 3 9" xfId="6115" xr:uid="{00000000-0005-0000-0000-000028170000}"/>
    <cellStyle name="20% - Accent1 2 2 4 3 2 4" xfId="6116" xr:uid="{00000000-0005-0000-0000-000029170000}"/>
    <cellStyle name="20% - Accent1 2 2 4 3 2 4 2" xfId="6117" xr:uid="{00000000-0005-0000-0000-00002A170000}"/>
    <cellStyle name="20% - Accent1 2 2 4 3 2 4 2 2" xfId="6118" xr:uid="{00000000-0005-0000-0000-00002B170000}"/>
    <cellStyle name="20% - Accent1 2 2 4 3 2 4 2 2 2" xfId="6119" xr:uid="{00000000-0005-0000-0000-00002C170000}"/>
    <cellStyle name="20% - Accent1 2 2 4 3 2 4 2 3" xfId="6120" xr:uid="{00000000-0005-0000-0000-00002D170000}"/>
    <cellStyle name="20% - Accent1 2 2 4 3 2 4 3" xfId="6121" xr:uid="{00000000-0005-0000-0000-00002E170000}"/>
    <cellStyle name="20% - Accent1 2 2 4 3 2 4 3 2" xfId="6122" xr:uid="{00000000-0005-0000-0000-00002F170000}"/>
    <cellStyle name="20% - Accent1 2 2 4 3 2 4 4" xfId="6123" xr:uid="{00000000-0005-0000-0000-000030170000}"/>
    <cellStyle name="20% - Accent1 2 2 4 3 2 5" xfId="6124" xr:uid="{00000000-0005-0000-0000-000031170000}"/>
    <cellStyle name="20% - Accent1 2 2 4 3 2 5 2" xfId="6125" xr:uid="{00000000-0005-0000-0000-000032170000}"/>
    <cellStyle name="20% - Accent1 2 2 4 3 2 5 2 2" xfId="6126" xr:uid="{00000000-0005-0000-0000-000033170000}"/>
    <cellStyle name="20% - Accent1 2 2 4 3 2 5 2 2 2" xfId="6127" xr:uid="{00000000-0005-0000-0000-000034170000}"/>
    <cellStyle name="20% - Accent1 2 2 4 3 2 5 2 3" xfId="6128" xr:uid="{00000000-0005-0000-0000-000035170000}"/>
    <cellStyle name="20% - Accent1 2 2 4 3 2 5 3" xfId="6129" xr:uid="{00000000-0005-0000-0000-000036170000}"/>
    <cellStyle name="20% - Accent1 2 2 4 3 2 5 3 2" xfId="6130" xr:uid="{00000000-0005-0000-0000-000037170000}"/>
    <cellStyle name="20% - Accent1 2 2 4 3 2 5 4" xfId="6131" xr:uid="{00000000-0005-0000-0000-000038170000}"/>
    <cellStyle name="20% - Accent1 2 2 4 3 2 6" xfId="6132" xr:uid="{00000000-0005-0000-0000-000039170000}"/>
    <cellStyle name="20% - Accent1 2 2 4 3 2 6 2" xfId="6133" xr:uid="{00000000-0005-0000-0000-00003A170000}"/>
    <cellStyle name="20% - Accent1 2 2 4 3 2 6 2 2" xfId="6134" xr:uid="{00000000-0005-0000-0000-00003B170000}"/>
    <cellStyle name="20% - Accent1 2 2 4 3 2 6 2 2 2" xfId="6135" xr:uid="{00000000-0005-0000-0000-00003C170000}"/>
    <cellStyle name="20% - Accent1 2 2 4 3 2 6 2 3" xfId="6136" xr:uid="{00000000-0005-0000-0000-00003D170000}"/>
    <cellStyle name="20% - Accent1 2 2 4 3 2 6 3" xfId="6137" xr:uid="{00000000-0005-0000-0000-00003E170000}"/>
    <cellStyle name="20% - Accent1 2 2 4 3 2 6 3 2" xfId="6138" xr:uid="{00000000-0005-0000-0000-00003F170000}"/>
    <cellStyle name="20% - Accent1 2 2 4 3 2 6 4" xfId="6139" xr:uid="{00000000-0005-0000-0000-000040170000}"/>
    <cellStyle name="20% - Accent1 2 2 4 3 2 7" xfId="6140" xr:uid="{00000000-0005-0000-0000-000041170000}"/>
    <cellStyle name="20% - Accent1 2 2 4 3 2 7 2" xfId="6141" xr:uid="{00000000-0005-0000-0000-000042170000}"/>
    <cellStyle name="20% - Accent1 2 2 4 3 2 7 2 2" xfId="6142" xr:uid="{00000000-0005-0000-0000-000043170000}"/>
    <cellStyle name="20% - Accent1 2 2 4 3 2 7 3" xfId="6143" xr:uid="{00000000-0005-0000-0000-000044170000}"/>
    <cellStyle name="20% - Accent1 2 2 4 3 2 8" xfId="6144" xr:uid="{00000000-0005-0000-0000-000045170000}"/>
    <cellStyle name="20% - Accent1 2 2 4 3 2 8 2" xfId="6145" xr:uid="{00000000-0005-0000-0000-000046170000}"/>
    <cellStyle name="20% - Accent1 2 2 4 3 2 8 2 2" xfId="6146" xr:uid="{00000000-0005-0000-0000-000047170000}"/>
    <cellStyle name="20% - Accent1 2 2 4 3 2 8 3" xfId="6147" xr:uid="{00000000-0005-0000-0000-000048170000}"/>
    <cellStyle name="20% - Accent1 2 2 4 3 2 9" xfId="6148" xr:uid="{00000000-0005-0000-0000-000049170000}"/>
    <cellStyle name="20% - Accent1 2 2 4 3 2 9 2" xfId="6149" xr:uid="{00000000-0005-0000-0000-00004A170000}"/>
    <cellStyle name="20% - Accent1 2 2 4 3 3" xfId="6150" xr:uid="{00000000-0005-0000-0000-00004B170000}"/>
    <cellStyle name="20% - Accent1 2 2 4 3 3 10" xfId="6151" xr:uid="{00000000-0005-0000-0000-00004C170000}"/>
    <cellStyle name="20% - Accent1 2 2 4 3 3 10 2" xfId="6152" xr:uid="{00000000-0005-0000-0000-00004D170000}"/>
    <cellStyle name="20% - Accent1 2 2 4 3 3 11" xfId="6153" xr:uid="{00000000-0005-0000-0000-00004E170000}"/>
    <cellStyle name="20% - Accent1 2 2 4 3 3 2" xfId="6154" xr:uid="{00000000-0005-0000-0000-00004F170000}"/>
    <cellStyle name="20% - Accent1 2 2 4 3 3 2 2" xfId="6155" xr:uid="{00000000-0005-0000-0000-000050170000}"/>
    <cellStyle name="20% - Accent1 2 2 4 3 3 2 2 2" xfId="6156" xr:uid="{00000000-0005-0000-0000-000051170000}"/>
    <cellStyle name="20% - Accent1 2 2 4 3 3 2 2 2 2" xfId="6157" xr:uid="{00000000-0005-0000-0000-000052170000}"/>
    <cellStyle name="20% - Accent1 2 2 4 3 3 2 2 2 2 2" xfId="6158" xr:uid="{00000000-0005-0000-0000-000053170000}"/>
    <cellStyle name="20% - Accent1 2 2 4 3 3 2 2 2 3" xfId="6159" xr:uid="{00000000-0005-0000-0000-000054170000}"/>
    <cellStyle name="20% - Accent1 2 2 4 3 3 2 2 3" xfId="6160" xr:uid="{00000000-0005-0000-0000-000055170000}"/>
    <cellStyle name="20% - Accent1 2 2 4 3 3 2 2 3 2" xfId="6161" xr:uid="{00000000-0005-0000-0000-000056170000}"/>
    <cellStyle name="20% - Accent1 2 2 4 3 3 2 2 4" xfId="6162" xr:uid="{00000000-0005-0000-0000-000057170000}"/>
    <cellStyle name="20% - Accent1 2 2 4 3 3 2 3" xfId="6163" xr:uid="{00000000-0005-0000-0000-000058170000}"/>
    <cellStyle name="20% - Accent1 2 2 4 3 3 2 3 2" xfId="6164" xr:uid="{00000000-0005-0000-0000-000059170000}"/>
    <cellStyle name="20% - Accent1 2 2 4 3 3 2 3 2 2" xfId="6165" xr:uid="{00000000-0005-0000-0000-00005A170000}"/>
    <cellStyle name="20% - Accent1 2 2 4 3 3 2 3 2 2 2" xfId="6166" xr:uid="{00000000-0005-0000-0000-00005B170000}"/>
    <cellStyle name="20% - Accent1 2 2 4 3 3 2 3 2 3" xfId="6167" xr:uid="{00000000-0005-0000-0000-00005C170000}"/>
    <cellStyle name="20% - Accent1 2 2 4 3 3 2 3 3" xfId="6168" xr:uid="{00000000-0005-0000-0000-00005D170000}"/>
    <cellStyle name="20% - Accent1 2 2 4 3 3 2 3 3 2" xfId="6169" xr:uid="{00000000-0005-0000-0000-00005E170000}"/>
    <cellStyle name="20% - Accent1 2 2 4 3 3 2 3 4" xfId="6170" xr:uid="{00000000-0005-0000-0000-00005F170000}"/>
    <cellStyle name="20% - Accent1 2 2 4 3 3 2 4" xfId="6171" xr:uid="{00000000-0005-0000-0000-000060170000}"/>
    <cellStyle name="20% - Accent1 2 2 4 3 3 2 4 2" xfId="6172" xr:uid="{00000000-0005-0000-0000-000061170000}"/>
    <cellStyle name="20% - Accent1 2 2 4 3 3 2 4 2 2" xfId="6173" xr:uid="{00000000-0005-0000-0000-000062170000}"/>
    <cellStyle name="20% - Accent1 2 2 4 3 3 2 4 2 2 2" xfId="6174" xr:uid="{00000000-0005-0000-0000-000063170000}"/>
    <cellStyle name="20% - Accent1 2 2 4 3 3 2 4 2 3" xfId="6175" xr:uid="{00000000-0005-0000-0000-000064170000}"/>
    <cellStyle name="20% - Accent1 2 2 4 3 3 2 4 3" xfId="6176" xr:uid="{00000000-0005-0000-0000-000065170000}"/>
    <cellStyle name="20% - Accent1 2 2 4 3 3 2 4 3 2" xfId="6177" xr:uid="{00000000-0005-0000-0000-000066170000}"/>
    <cellStyle name="20% - Accent1 2 2 4 3 3 2 4 4" xfId="6178" xr:uid="{00000000-0005-0000-0000-000067170000}"/>
    <cellStyle name="20% - Accent1 2 2 4 3 3 2 5" xfId="6179" xr:uid="{00000000-0005-0000-0000-000068170000}"/>
    <cellStyle name="20% - Accent1 2 2 4 3 3 2 5 2" xfId="6180" xr:uid="{00000000-0005-0000-0000-000069170000}"/>
    <cellStyle name="20% - Accent1 2 2 4 3 3 2 5 2 2" xfId="6181" xr:uid="{00000000-0005-0000-0000-00006A170000}"/>
    <cellStyle name="20% - Accent1 2 2 4 3 3 2 5 3" xfId="6182" xr:uid="{00000000-0005-0000-0000-00006B170000}"/>
    <cellStyle name="20% - Accent1 2 2 4 3 3 2 6" xfId="6183" xr:uid="{00000000-0005-0000-0000-00006C170000}"/>
    <cellStyle name="20% - Accent1 2 2 4 3 3 2 6 2" xfId="6184" xr:uid="{00000000-0005-0000-0000-00006D170000}"/>
    <cellStyle name="20% - Accent1 2 2 4 3 3 2 6 2 2" xfId="6185" xr:uid="{00000000-0005-0000-0000-00006E170000}"/>
    <cellStyle name="20% - Accent1 2 2 4 3 3 2 6 3" xfId="6186" xr:uid="{00000000-0005-0000-0000-00006F170000}"/>
    <cellStyle name="20% - Accent1 2 2 4 3 3 2 7" xfId="6187" xr:uid="{00000000-0005-0000-0000-000070170000}"/>
    <cellStyle name="20% - Accent1 2 2 4 3 3 2 7 2" xfId="6188" xr:uid="{00000000-0005-0000-0000-000071170000}"/>
    <cellStyle name="20% - Accent1 2 2 4 3 3 2 8" xfId="6189" xr:uid="{00000000-0005-0000-0000-000072170000}"/>
    <cellStyle name="20% - Accent1 2 2 4 3 3 2 8 2" xfId="6190" xr:uid="{00000000-0005-0000-0000-000073170000}"/>
    <cellStyle name="20% - Accent1 2 2 4 3 3 2 9" xfId="6191" xr:uid="{00000000-0005-0000-0000-000074170000}"/>
    <cellStyle name="20% - Accent1 2 2 4 3 3 3" xfId="6192" xr:uid="{00000000-0005-0000-0000-000075170000}"/>
    <cellStyle name="20% - Accent1 2 2 4 3 3 3 2" xfId="6193" xr:uid="{00000000-0005-0000-0000-000076170000}"/>
    <cellStyle name="20% - Accent1 2 2 4 3 3 3 2 2" xfId="6194" xr:uid="{00000000-0005-0000-0000-000077170000}"/>
    <cellStyle name="20% - Accent1 2 2 4 3 3 3 2 2 2" xfId="6195" xr:uid="{00000000-0005-0000-0000-000078170000}"/>
    <cellStyle name="20% - Accent1 2 2 4 3 3 3 2 2 2 2" xfId="6196" xr:uid="{00000000-0005-0000-0000-000079170000}"/>
    <cellStyle name="20% - Accent1 2 2 4 3 3 3 2 2 3" xfId="6197" xr:uid="{00000000-0005-0000-0000-00007A170000}"/>
    <cellStyle name="20% - Accent1 2 2 4 3 3 3 2 3" xfId="6198" xr:uid="{00000000-0005-0000-0000-00007B170000}"/>
    <cellStyle name="20% - Accent1 2 2 4 3 3 3 2 3 2" xfId="6199" xr:uid="{00000000-0005-0000-0000-00007C170000}"/>
    <cellStyle name="20% - Accent1 2 2 4 3 3 3 2 4" xfId="6200" xr:uid="{00000000-0005-0000-0000-00007D170000}"/>
    <cellStyle name="20% - Accent1 2 2 4 3 3 3 3" xfId="6201" xr:uid="{00000000-0005-0000-0000-00007E170000}"/>
    <cellStyle name="20% - Accent1 2 2 4 3 3 3 3 2" xfId="6202" xr:uid="{00000000-0005-0000-0000-00007F170000}"/>
    <cellStyle name="20% - Accent1 2 2 4 3 3 3 3 2 2" xfId="6203" xr:uid="{00000000-0005-0000-0000-000080170000}"/>
    <cellStyle name="20% - Accent1 2 2 4 3 3 3 3 2 2 2" xfId="6204" xr:uid="{00000000-0005-0000-0000-000081170000}"/>
    <cellStyle name="20% - Accent1 2 2 4 3 3 3 3 2 3" xfId="6205" xr:uid="{00000000-0005-0000-0000-000082170000}"/>
    <cellStyle name="20% - Accent1 2 2 4 3 3 3 3 3" xfId="6206" xr:uid="{00000000-0005-0000-0000-000083170000}"/>
    <cellStyle name="20% - Accent1 2 2 4 3 3 3 3 3 2" xfId="6207" xr:uid="{00000000-0005-0000-0000-000084170000}"/>
    <cellStyle name="20% - Accent1 2 2 4 3 3 3 3 4" xfId="6208" xr:uid="{00000000-0005-0000-0000-000085170000}"/>
    <cellStyle name="20% - Accent1 2 2 4 3 3 3 4" xfId="6209" xr:uid="{00000000-0005-0000-0000-000086170000}"/>
    <cellStyle name="20% - Accent1 2 2 4 3 3 3 4 2" xfId="6210" xr:uid="{00000000-0005-0000-0000-000087170000}"/>
    <cellStyle name="20% - Accent1 2 2 4 3 3 3 4 2 2" xfId="6211" xr:uid="{00000000-0005-0000-0000-000088170000}"/>
    <cellStyle name="20% - Accent1 2 2 4 3 3 3 4 2 2 2" xfId="6212" xr:uid="{00000000-0005-0000-0000-000089170000}"/>
    <cellStyle name="20% - Accent1 2 2 4 3 3 3 4 2 3" xfId="6213" xr:uid="{00000000-0005-0000-0000-00008A170000}"/>
    <cellStyle name="20% - Accent1 2 2 4 3 3 3 4 3" xfId="6214" xr:uid="{00000000-0005-0000-0000-00008B170000}"/>
    <cellStyle name="20% - Accent1 2 2 4 3 3 3 4 3 2" xfId="6215" xr:uid="{00000000-0005-0000-0000-00008C170000}"/>
    <cellStyle name="20% - Accent1 2 2 4 3 3 3 4 4" xfId="6216" xr:uid="{00000000-0005-0000-0000-00008D170000}"/>
    <cellStyle name="20% - Accent1 2 2 4 3 3 3 5" xfId="6217" xr:uid="{00000000-0005-0000-0000-00008E170000}"/>
    <cellStyle name="20% - Accent1 2 2 4 3 3 3 5 2" xfId="6218" xr:uid="{00000000-0005-0000-0000-00008F170000}"/>
    <cellStyle name="20% - Accent1 2 2 4 3 3 3 5 2 2" xfId="6219" xr:uid="{00000000-0005-0000-0000-000090170000}"/>
    <cellStyle name="20% - Accent1 2 2 4 3 3 3 5 3" xfId="6220" xr:uid="{00000000-0005-0000-0000-000091170000}"/>
    <cellStyle name="20% - Accent1 2 2 4 3 3 3 6" xfId="6221" xr:uid="{00000000-0005-0000-0000-000092170000}"/>
    <cellStyle name="20% - Accent1 2 2 4 3 3 3 6 2" xfId="6222" xr:uid="{00000000-0005-0000-0000-000093170000}"/>
    <cellStyle name="20% - Accent1 2 2 4 3 3 3 6 2 2" xfId="6223" xr:uid="{00000000-0005-0000-0000-000094170000}"/>
    <cellStyle name="20% - Accent1 2 2 4 3 3 3 6 3" xfId="6224" xr:uid="{00000000-0005-0000-0000-000095170000}"/>
    <cellStyle name="20% - Accent1 2 2 4 3 3 3 7" xfId="6225" xr:uid="{00000000-0005-0000-0000-000096170000}"/>
    <cellStyle name="20% - Accent1 2 2 4 3 3 3 7 2" xfId="6226" xr:uid="{00000000-0005-0000-0000-000097170000}"/>
    <cellStyle name="20% - Accent1 2 2 4 3 3 3 8" xfId="6227" xr:uid="{00000000-0005-0000-0000-000098170000}"/>
    <cellStyle name="20% - Accent1 2 2 4 3 3 3 8 2" xfId="6228" xr:uid="{00000000-0005-0000-0000-000099170000}"/>
    <cellStyle name="20% - Accent1 2 2 4 3 3 3 9" xfId="6229" xr:uid="{00000000-0005-0000-0000-00009A170000}"/>
    <cellStyle name="20% - Accent1 2 2 4 3 3 4" xfId="6230" xr:uid="{00000000-0005-0000-0000-00009B170000}"/>
    <cellStyle name="20% - Accent1 2 2 4 3 3 4 2" xfId="6231" xr:uid="{00000000-0005-0000-0000-00009C170000}"/>
    <cellStyle name="20% - Accent1 2 2 4 3 3 4 2 2" xfId="6232" xr:uid="{00000000-0005-0000-0000-00009D170000}"/>
    <cellStyle name="20% - Accent1 2 2 4 3 3 4 2 2 2" xfId="6233" xr:uid="{00000000-0005-0000-0000-00009E170000}"/>
    <cellStyle name="20% - Accent1 2 2 4 3 3 4 2 3" xfId="6234" xr:uid="{00000000-0005-0000-0000-00009F170000}"/>
    <cellStyle name="20% - Accent1 2 2 4 3 3 4 3" xfId="6235" xr:uid="{00000000-0005-0000-0000-0000A0170000}"/>
    <cellStyle name="20% - Accent1 2 2 4 3 3 4 3 2" xfId="6236" xr:uid="{00000000-0005-0000-0000-0000A1170000}"/>
    <cellStyle name="20% - Accent1 2 2 4 3 3 4 4" xfId="6237" xr:uid="{00000000-0005-0000-0000-0000A2170000}"/>
    <cellStyle name="20% - Accent1 2 2 4 3 3 5" xfId="6238" xr:uid="{00000000-0005-0000-0000-0000A3170000}"/>
    <cellStyle name="20% - Accent1 2 2 4 3 3 5 2" xfId="6239" xr:uid="{00000000-0005-0000-0000-0000A4170000}"/>
    <cellStyle name="20% - Accent1 2 2 4 3 3 5 2 2" xfId="6240" xr:uid="{00000000-0005-0000-0000-0000A5170000}"/>
    <cellStyle name="20% - Accent1 2 2 4 3 3 5 2 2 2" xfId="6241" xr:uid="{00000000-0005-0000-0000-0000A6170000}"/>
    <cellStyle name="20% - Accent1 2 2 4 3 3 5 2 3" xfId="6242" xr:uid="{00000000-0005-0000-0000-0000A7170000}"/>
    <cellStyle name="20% - Accent1 2 2 4 3 3 5 3" xfId="6243" xr:uid="{00000000-0005-0000-0000-0000A8170000}"/>
    <cellStyle name="20% - Accent1 2 2 4 3 3 5 3 2" xfId="6244" xr:uid="{00000000-0005-0000-0000-0000A9170000}"/>
    <cellStyle name="20% - Accent1 2 2 4 3 3 5 4" xfId="6245" xr:uid="{00000000-0005-0000-0000-0000AA170000}"/>
    <cellStyle name="20% - Accent1 2 2 4 3 3 6" xfId="6246" xr:uid="{00000000-0005-0000-0000-0000AB170000}"/>
    <cellStyle name="20% - Accent1 2 2 4 3 3 6 2" xfId="6247" xr:uid="{00000000-0005-0000-0000-0000AC170000}"/>
    <cellStyle name="20% - Accent1 2 2 4 3 3 6 2 2" xfId="6248" xr:uid="{00000000-0005-0000-0000-0000AD170000}"/>
    <cellStyle name="20% - Accent1 2 2 4 3 3 6 2 2 2" xfId="6249" xr:uid="{00000000-0005-0000-0000-0000AE170000}"/>
    <cellStyle name="20% - Accent1 2 2 4 3 3 6 2 3" xfId="6250" xr:uid="{00000000-0005-0000-0000-0000AF170000}"/>
    <cellStyle name="20% - Accent1 2 2 4 3 3 6 3" xfId="6251" xr:uid="{00000000-0005-0000-0000-0000B0170000}"/>
    <cellStyle name="20% - Accent1 2 2 4 3 3 6 3 2" xfId="6252" xr:uid="{00000000-0005-0000-0000-0000B1170000}"/>
    <cellStyle name="20% - Accent1 2 2 4 3 3 6 4" xfId="6253" xr:uid="{00000000-0005-0000-0000-0000B2170000}"/>
    <cellStyle name="20% - Accent1 2 2 4 3 3 7" xfId="6254" xr:uid="{00000000-0005-0000-0000-0000B3170000}"/>
    <cellStyle name="20% - Accent1 2 2 4 3 3 7 2" xfId="6255" xr:uid="{00000000-0005-0000-0000-0000B4170000}"/>
    <cellStyle name="20% - Accent1 2 2 4 3 3 7 2 2" xfId="6256" xr:uid="{00000000-0005-0000-0000-0000B5170000}"/>
    <cellStyle name="20% - Accent1 2 2 4 3 3 7 3" xfId="6257" xr:uid="{00000000-0005-0000-0000-0000B6170000}"/>
    <cellStyle name="20% - Accent1 2 2 4 3 3 8" xfId="6258" xr:uid="{00000000-0005-0000-0000-0000B7170000}"/>
    <cellStyle name="20% - Accent1 2 2 4 3 3 8 2" xfId="6259" xr:uid="{00000000-0005-0000-0000-0000B8170000}"/>
    <cellStyle name="20% - Accent1 2 2 4 3 3 8 2 2" xfId="6260" xr:uid="{00000000-0005-0000-0000-0000B9170000}"/>
    <cellStyle name="20% - Accent1 2 2 4 3 3 8 3" xfId="6261" xr:uid="{00000000-0005-0000-0000-0000BA170000}"/>
    <cellStyle name="20% - Accent1 2 2 4 3 3 9" xfId="6262" xr:uid="{00000000-0005-0000-0000-0000BB170000}"/>
    <cellStyle name="20% - Accent1 2 2 4 3 3 9 2" xfId="6263" xr:uid="{00000000-0005-0000-0000-0000BC170000}"/>
    <cellStyle name="20% - Accent1 2 2 4 3 4" xfId="6264" xr:uid="{00000000-0005-0000-0000-0000BD170000}"/>
    <cellStyle name="20% - Accent1 2 2 4 3 4 10" xfId="6265" xr:uid="{00000000-0005-0000-0000-0000BE170000}"/>
    <cellStyle name="20% - Accent1 2 2 4 3 4 10 2" xfId="6266" xr:uid="{00000000-0005-0000-0000-0000BF170000}"/>
    <cellStyle name="20% - Accent1 2 2 4 3 4 11" xfId="6267" xr:uid="{00000000-0005-0000-0000-0000C0170000}"/>
    <cellStyle name="20% - Accent1 2 2 4 3 4 2" xfId="6268" xr:uid="{00000000-0005-0000-0000-0000C1170000}"/>
    <cellStyle name="20% - Accent1 2 2 4 3 4 2 2" xfId="6269" xr:uid="{00000000-0005-0000-0000-0000C2170000}"/>
    <cellStyle name="20% - Accent1 2 2 4 3 4 2 2 2" xfId="6270" xr:uid="{00000000-0005-0000-0000-0000C3170000}"/>
    <cellStyle name="20% - Accent1 2 2 4 3 4 2 2 2 2" xfId="6271" xr:uid="{00000000-0005-0000-0000-0000C4170000}"/>
    <cellStyle name="20% - Accent1 2 2 4 3 4 2 2 2 2 2" xfId="6272" xr:uid="{00000000-0005-0000-0000-0000C5170000}"/>
    <cellStyle name="20% - Accent1 2 2 4 3 4 2 2 2 3" xfId="6273" xr:uid="{00000000-0005-0000-0000-0000C6170000}"/>
    <cellStyle name="20% - Accent1 2 2 4 3 4 2 2 3" xfId="6274" xr:uid="{00000000-0005-0000-0000-0000C7170000}"/>
    <cellStyle name="20% - Accent1 2 2 4 3 4 2 2 3 2" xfId="6275" xr:uid="{00000000-0005-0000-0000-0000C8170000}"/>
    <cellStyle name="20% - Accent1 2 2 4 3 4 2 2 4" xfId="6276" xr:uid="{00000000-0005-0000-0000-0000C9170000}"/>
    <cellStyle name="20% - Accent1 2 2 4 3 4 2 3" xfId="6277" xr:uid="{00000000-0005-0000-0000-0000CA170000}"/>
    <cellStyle name="20% - Accent1 2 2 4 3 4 2 3 2" xfId="6278" xr:uid="{00000000-0005-0000-0000-0000CB170000}"/>
    <cellStyle name="20% - Accent1 2 2 4 3 4 2 3 2 2" xfId="6279" xr:uid="{00000000-0005-0000-0000-0000CC170000}"/>
    <cellStyle name="20% - Accent1 2 2 4 3 4 2 3 2 2 2" xfId="6280" xr:uid="{00000000-0005-0000-0000-0000CD170000}"/>
    <cellStyle name="20% - Accent1 2 2 4 3 4 2 3 2 3" xfId="6281" xr:uid="{00000000-0005-0000-0000-0000CE170000}"/>
    <cellStyle name="20% - Accent1 2 2 4 3 4 2 3 3" xfId="6282" xr:uid="{00000000-0005-0000-0000-0000CF170000}"/>
    <cellStyle name="20% - Accent1 2 2 4 3 4 2 3 3 2" xfId="6283" xr:uid="{00000000-0005-0000-0000-0000D0170000}"/>
    <cellStyle name="20% - Accent1 2 2 4 3 4 2 3 4" xfId="6284" xr:uid="{00000000-0005-0000-0000-0000D1170000}"/>
    <cellStyle name="20% - Accent1 2 2 4 3 4 2 4" xfId="6285" xr:uid="{00000000-0005-0000-0000-0000D2170000}"/>
    <cellStyle name="20% - Accent1 2 2 4 3 4 2 4 2" xfId="6286" xr:uid="{00000000-0005-0000-0000-0000D3170000}"/>
    <cellStyle name="20% - Accent1 2 2 4 3 4 2 4 2 2" xfId="6287" xr:uid="{00000000-0005-0000-0000-0000D4170000}"/>
    <cellStyle name="20% - Accent1 2 2 4 3 4 2 4 2 2 2" xfId="6288" xr:uid="{00000000-0005-0000-0000-0000D5170000}"/>
    <cellStyle name="20% - Accent1 2 2 4 3 4 2 4 2 3" xfId="6289" xr:uid="{00000000-0005-0000-0000-0000D6170000}"/>
    <cellStyle name="20% - Accent1 2 2 4 3 4 2 4 3" xfId="6290" xr:uid="{00000000-0005-0000-0000-0000D7170000}"/>
    <cellStyle name="20% - Accent1 2 2 4 3 4 2 4 3 2" xfId="6291" xr:uid="{00000000-0005-0000-0000-0000D8170000}"/>
    <cellStyle name="20% - Accent1 2 2 4 3 4 2 4 4" xfId="6292" xr:uid="{00000000-0005-0000-0000-0000D9170000}"/>
    <cellStyle name="20% - Accent1 2 2 4 3 4 2 5" xfId="6293" xr:uid="{00000000-0005-0000-0000-0000DA170000}"/>
    <cellStyle name="20% - Accent1 2 2 4 3 4 2 5 2" xfId="6294" xr:uid="{00000000-0005-0000-0000-0000DB170000}"/>
    <cellStyle name="20% - Accent1 2 2 4 3 4 2 5 2 2" xfId="6295" xr:uid="{00000000-0005-0000-0000-0000DC170000}"/>
    <cellStyle name="20% - Accent1 2 2 4 3 4 2 5 3" xfId="6296" xr:uid="{00000000-0005-0000-0000-0000DD170000}"/>
    <cellStyle name="20% - Accent1 2 2 4 3 4 2 6" xfId="6297" xr:uid="{00000000-0005-0000-0000-0000DE170000}"/>
    <cellStyle name="20% - Accent1 2 2 4 3 4 2 6 2" xfId="6298" xr:uid="{00000000-0005-0000-0000-0000DF170000}"/>
    <cellStyle name="20% - Accent1 2 2 4 3 4 2 6 2 2" xfId="6299" xr:uid="{00000000-0005-0000-0000-0000E0170000}"/>
    <cellStyle name="20% - Accent1 2 2 4 3 4 2 6 3" xfId="6300" xr:uid="{00000000-0005-0000-0000-0000E1170000}"/>
    <cellStyle name="20% - Accent1 2 2 4 3 4 2 7" xfId="6301" xr:uid="{00000000-0005-0000-0000-0000E2170000}"/>
    <cellStyle name="20% - Accent1 2 2 4 3 4 2 7 2" xfId="6302" xr:uid="{00000000-0005-0000-0000-0000E3170000}"/>
    <cellStyle name="20% - Accent1 2 2 4 3 4 2 8" xfId="6303" xr:uid="{00000000-0005-0000-0000-0000E4170000}"/>
    <cellStyle name="20% - Accent1 2 2 4 3 4 2 8 2" xfId="6304" xr:uid="{00000000-0005-0000-0000-0000E5170000}"/>
    <cellStyle name="20% - Accent1 2 2 4 3 4 2 9" xfId="6305" xr:uid="{00000000-0005-0000-0000-0000E6170000}"/>
    <cellStyle name="20% - Accent1 2 2 4 3 4 3" xfId="6306" xr:uid="{00000000-0005-0000-0000-0000E7170000}"/>
    <cellStyle name="20% - Accent1 2 2 4 3 4 3 2" xfId="6307" xr:uid="{00000000-0005-0000-0000-0000E8170000}"/>
    <cellStyle name="20% - Accent1 2 2 4 3 4 3 2 2" xfId="6308" xr:uid="{00000000-0005-0000-0000-0000E9170000}"/>
    <cellStyle name="20% - Accent1 2 2 4 3 4 3 2 2 2" xfId="6309" xr:uid="{00000000-0005-0000-0000-0000EA170000}"/>
    <cellStyle name="20% - Accent1 2 2 4 3 4 3 2 2 2 2" xfId="6310" xr:uid="{00000000-0005-0000-0000-0000EB170000}"/>
    <cellStyle name="20% - Accent1 2 2 4 3 4 3 2 2 3" xfId="6311" xr:uid="{00000000-0005-0000-0000-0000EC170000}"/>
    <cellStyle name="20% - Accent1 2 2 4 3 4 3 2 3" xfId="6312" xr:uid="{00000000-0005-0000-0000-0000ED170000}"/>
    <cellStyle name="20% - Accent1 2 2 4 3 4 3 2 3 2" xfId="6313" xr:uid="{00000000-0005-0000-0000-0000EE170000}"/>
    <cellStyle name="20% - Accent1 2 2 4 3 4 3 2 4" xfId="6314" xr:uid="{00000000-0005-0000-0000-0000EF170000}"/>
    <cellStyle name="20% - Accent1 2 2 4 3 4 3 3" xfId="6315" xr:uid="{00000000-0005-0000-0000-0000F0170000}"/>
    <cellStyle name="20% - Accent1 2 2 4 3 4 3 3 2" xfId="6316" xr:uid="{00000000-0005-0000-0000-0000F1170000}"/>
    <cellStyle name="20% - Accent1 2 2 4 3 4 3 3 2 2" xfId="6317" xr:uid="{00000000-0005-0000-0000-0000F2170000}"/>
    <cellStyle name="20% - Accent1 2 2 4 3 4 3 3 2 2 2" xfId="6318" xr:uid="{00000000-0005-0000-0000-0000F3170000}"/>
    <cellStyle name="20% - Accent1 2 2 4 3 4 3 3 2 3" xfId="6319" xr:uid="{00000000-0005-0000-0000-0000F4170000}"/>
    <cellStyle name="20% - Accent1 2 2 4 3 4 3 3 3" xfId="6320" xr:uid="{00000000-0005-0000-0000-0000F5170000}"/>
    <cellStyle name="20% - Accent1 2 2 4 3 4 3 3 3 2" xfId="6321" xr:uid="{00000000-0005-0000-0000-0000F6170000}"/>
    <cellStyle name="20% - Accent1 2 2 4 3 4 3 3 4" xfId="6322" xr:uid="{00000000-0005-0000-0000-0000F7170000}"/>
    <cellStyle name="20% - Accent1 2 2 4 3 4 3 4" xfId="6323" xr:uid="{00000000-0005-0000-0000-0000F8170000}"/>
    <cellStyle name="20% - Accent1 2 2 4 3 4 3 4 2" xfId="6324" xr:uid="{00000000-0005-0000-0000-0000F9170000}"/>
    <cellStyle name="20% - Accent1 2 2 4 3 4 3 4 2 2" xfId="6325" xr:uid="{00000000-0005-0000-0000-0000FA170000}"/>
    <cellStyle name="20% - Accent1 2 2 4 3 4 3 4 2 2 2" xfId="6326" xr:uid="{00000000-0005-0000-0000-0000FB170000}"/>
    <cellStyle name="20% - Accent1 2 2 4 3 4 3 4 2 3" xfId="6327" xr:uid="{00000000-0005-0000-0000-0000FC170000}"/>
    <cellStyle name="20% - Accent1 2 2 4 3 4 3 4 3" xfId="6328" xr:uid="{00000000-0005-0000-0000-0000FD170000}"/>
    <cellStyle name="20% - Accent1 2 2 4 3 4 3 4 3 2" xfId="6329" xr:uid="{00000000-0005-0000-0000-0000FE170000}"/>
    <cellStyle name="20% - Accent1 2 2 4 3 4 3 4 4" xfId="6330" xr:uid="{00000000-0005-0000-0000-0000FF170000}"/>
    <cellStyle name="20% - Accent1 2 2 4 3 4 3 5" xfId="6331" xr:uid="{00000000-0005-0000-0000-000000180000}"/>
    <cellStyle name="20% - Accent1 2 2 4 3 4 3 5 2" xfId="6332" xr:uid="{00000000-0005-0000-0000-000001180000}"/>
    <cellStyle name="20% - Accent1 2 2 4 3 4 3 5 2 2" xfId="6333" xr:uid="{00000000-0005-0000-0000-000002180000}"/>
    <cellStyle name="20% - Accent1 2 2 4 3 4 3 5 3" xfId="6334" xr:uid="{00000000-0005-0000-0000-000003180000}"/>
    <cellStyle name="20% - Accent1 2 2 4 3 4 3 6" xfId="6335" xr:uid="{00000000-0005-0000-0000-000004180000}"/>
    <cellStyle name="20% - Accent1 2 2 4 3 4 3 6 2" xfId="6336" xr:uid="{00000000-0005-0000-0000-000005180000}"/>
    <cellStyle name="20% - Accent1 2 2 4 3 4 3 6 2 2" xfId="6337" xr:uid="{00000000-0005-0000-0000-000006180000}"/>
    <cellStyle name="20% - Accent1 2 2 4 3 4 3 6 3" xfId="6338" xr:uid="{00000000-0005-0000-0000-000007180000}"/>
    <cellStyle name="20% - Accent1 2 2 4 3 4 3 7" xfId="6339" xr:uid="{00000000-0005-0000-0000-000008180000}"/>
    <cellStyle name="20% - Accent1 2 2 4 3 4 3 7 2" xfId="6340" xr:uid="{00000000-0005-0000-0000-000009180000}"/>
    <cellStyle name="20% - Accent1 2 2 4 3 4 3 8" xfId="6341" xr:uid="{00000000-0005-0000-0000-00000A180000}"/>
    <cellStyle name="20% - Accent1 2 2 4 3 4 3 8 2" xfId="6342" xr:uid="{00000000-0005-0000-0000-00000B180000}"/>
    <cellStyle name="20% - Accent1 2 2 4 3 4 3 9" xfId="6343" xr:uid="{00000000-0005-0000-0000-00000C180000}"/>
    <cellStyle name="20% - Accent1 2 2 4 3 4 4" xfId="6344" xr:uid="{00000000-0005-0000-0000-00000D180000}"/>
    <cellStyle name="20% - Accent1 2 2 4 3 4 4 2" xfId="6345" xr:uid="{00000000-0005-0000-0000-00000E180000}"/>
    <cellStyle name="20% - Accent1 2 2 4 3 4 4 2 2" xfId="6346" xr:uid="{00000000-0005-0000-0000-00000F180000}"/>
    <cellStyle name="20% - Accent1 2 2 4 3 4 4 2 2 2" xfId="6347" xr:uid="{00000000-0005-0000-0000-000010180000}"/>
    <cellStyle name="20% - Accent1 2 2 4 3 4 4 2 3" xfId="6348" xr:uid="{00000000-0005-0000-0000-000011180000}"/>
    <cellStyle name="20% - Accent1 2 2 4 3 4 4 3" xfId="6349" xr:uid="{00000000-0005-0000-0000-000012180000}"/>
    <cellStyle name="20% - Accent1 2 2 4 3 4 4 3 2" xfId="6350" xr:uid="{00000000-0005-0000-0000-000013180000}"/>
    <cellStyle name="20% - Accent1 2 2 4 3 4 4 4" xfId="6351" xr:uid="{00000000-0005-0000-0000-000014180000}"/>
    <cellStyle name="20% - Accent1 2 2 4 3 4 5" xfId="6352" xr:uid="{00000000-0005-0000-0000-000015180000}"/>
    <cellStyle name="20% - Accent1 2 2 4 3 4 5 2" xfId="6353" xr:uid="{00000000-0005-0000-0000-000016180000}"/>
    <cellStyle name="20% - Accent1 2 2 4 3 4 5 2 2" xfId="6354" xr:uid="{00000000-0005-0000-0000-000017180000}"/>
    <cellStyle name="20% - Accent1 2 2 4 3 4 5 2 2 2" xfId="6355" xr:uid="{00000000-0005-0000-0000-000018180000}"/>
    <cellStyle name="20% - Accent1 2 2 4 3 4 5 2 3" xfId="6356" xr:uid="{00000000-0005-0000-0000-000019180000}"/>
    <cellStyle name="20% - Accent1 2 2 4 3 4 5 3" xfId="6357" xr:uid="{00000000-0005-0000-0000-00001A180000}"/>
    <cellStyle name="20% - Accent1 2 2 4 3 4 5 3 2" xfId="6358" xr:uid="{00000000-0005-0000-0000-00001B180000}"/>
    <cellStyle name="20% - Accent1 2 2 4 3 4 5 4" xfId="6359" xr:uid="{00000000-0005-0000-0000-00001C180000}"/>
    <cellStyle name="20% - Accent1 2 2 4 3 4 6" xfId="6360" xr:uid="{00000000-0005-0000-0000-00001D180000}"/>
    <cellStyle name="20% - Accent1 2 2 4 3 4 6 2" xfId="6361" xr:uid="{00000000-0005-0000-0000-00001E180000}"/>
    <cellStyle name="20% - Accent1 2 2 4 3 4 6 2 2" xfId="6362" xr:uid="{00000000-0005-0000-0000-00001F180000}"/>
    <cellStyle name="20% - Accent1 2 2 4 3 4 6 2 2 2" xfId="6363" xr:uid="{00000000-0005-0000-0000-000020180000}"/>
    <cellStyle name="20% - Accent1 2 2 4 3 4 6 2 3" xfId="6364" xr:uid="{00000000-0005-0000-0000-000021180000}"/>
    <cellStyle name="20% - Accent1 2 2 4 3 4 6 3" xfId="6365" xr:uid="{00000000-0005-0000-0000-000022180000}"/>
    <cellStyle name="20% - Accent1 2 2 4 3 4 6 3 2" xfId="6366" xr:uid="{00000000-0005-0000-0000-000023180000}"/>
    <cellStyle name="20% - Accent1 2 2 4 3 4 6 4" xfId="6367" xr:uid="{00000000-0005-0000-0000-000024180000}"/>
    <cellStyle name="20% - Accent1 2 2 4 3 4 7" xfId="6368" xr:uid="{00000000-0005-0000-0000-000025180000}"/>
    <cellStyle name="20% - Accent1 2 2 4 3 4 7 2" xfId="6369" xr:uid="{00000000-0005-0000-0000-000026180000}"/>
    <cellStyle name="20% - Accent1 2 2 4 3 4 7 2 2" xfId="6370" xr:uid="{00000000-0005-0000-0000-000027180000}"/>
    <cellStyle name="20% - Accent1 2 2 4 3 4 7 3" xfId="6371" xr:uid="{00000000-0005-0000-0000-000028180000}"/>
    <cellStyle name="20% - Accent1 2 2 4 3 4 8" xfId="6372" xr:uid="{00000000-0005-0000-0000-000029180000}"/>
    <cellStyle name="20% - Accent1 2 2 4 3 4 8 2" xfId="6373" xr:uid="{00000000-0005-0000-0000-00002A180000}"/>
    <cellStyle name="20% - Accent1 2 2 4 3 4 8 2 2" xfId="6374" xr:uid="{00000000-0005-0000-0000-00002B180000}"/>
    <cellStyle name="20% - Accent1 2 2 4 3 4 8 3" xfId="6375" xr:uid="{00000000-0005-0000-0000-00002C180000}"/>
    <cellStyle name="20% - Accent1 2 2 4 3 4 9" xfId="6376" xr:uid="{00000000-0005-0000-0000-00002D180000}"/>
    <cellStyle name="20% - Accent1 2 2 4 3 4 9 2" xfId="6377" xr:uid="{00000000-0005-0000-0000-00002E180000}"/>
    <cellStyle name="20% - Accent1 2 2 4 3 5" xfId="6378" xr:uid="{00000000-0005-0000-0000-00002F180000}"/>
    <cellStyle name="20% - Accent1 2 2 4 3 5 2" xfId="6379" xr:uid="{00000000-0005-0000-0000-000030180000}"/>
    <cellStyle name="20% - Accent1 2 2 4 3 5 2 2" xfId="6380" xr:uid="{00000000-0005-0000-0000-000031180000}"/>
    <cellStyle name="20% - Accent1 2 2 4 3 5 2 2 2" xfId="6381" xr:uid="{00000000-0005-0000-0000-000032180000}"/>
    <cellStyle name="20% - Accent1 2 2 4 3 5 2 2 2 2" xfId="6382" xr:uid="{00000000-0005-0000-0000-000033180000}"/>
    <cellStyle name="20% - Accent1 2 2 4 3 5 2 2 3" xfId="6383" xr:uid="{00000000-0005-0000-0000-000034180000}"/>
    <cellStyle name="20% - Accent1 2 2 4 3 5 2 3" xfId="6384" xr:uid="{00000000-0005-0000-0000-000035180000}"/>
    <cellStyle name="20% - Accent1 2 2 4 3 5 2 3 2" xfId="6385" xr:uid="{00000000-0005-0000-0000-000036180000}"/>
    <cellStyle name="20% - Accent1 2 2 4 3 5 2 4" xfId="6386" xr:uid="{00000000-0005-0000-0000-000037180000}"/>
    <cellStyle name="20% - Accent1 2 2 4 3 5 3" xfId="6387" xr:uid="{00000000-0005-0000-0000-000038180000}"/>
    <cellStyle name="20% - Accent1 2 2 4 3 5 3 2" xfId="6388" xr:uid="{00000000-0005-0000-0000-000039180000}"/>
    <cellStyle name="20% - Accent1 2 2 4 3 5 3 2 2" xfId="6389" xr:uid="{00000000-0005-0000-0000-00003A180000}"/>
    <cellStyle name="20% - Accent1 2 2 4 3 5 3 2 2 2" xfId="6390" xr:uid="{00000000-0005-0000-0000-00003B180000}"/>
    <cellStyle name="20% - Accent1 2 2 4 3 5 3 2 3" xfId="6391" xr:uid="{00000000-0005-0000-0000-00003C180000}"/>
    <cellStyle name="20% - Accent1 2 2 4 3 5 3 3" xfId="6392" xr:uid="{00000000-0005-0000-0000-00003D180000}"/>
    <cellStyle name="20% - Accent1 2 2 4 3 5 3 3 2" xfId="6393" xr:uid="{00000000-0005-0000-0000-00003E180000}"/>
    <cellStyle name="20% - Accent1 2 2 4 3 5 3 4" xfId="6394" xr:uid="{00000000-0005-0000-0000-00003F180000}"/>
    <cellStyle name="20% - Accent1 2 2 4 3 5 4" xfId="6395" xr:uid="{00000000-0005-0000-0000-000040180000}"/>
    <cellStyle name="20% - Accent1 2 2 4 3 5 4 2" xfId="6396" xr:uid="{00000000-0005-0000-0000-000041180000}"/>
    <cellStyle name="20% - Accent1 2 2 4 3 5 4 2 2" xfId="6397" xr:uid="{00000000-0005-0000-0000-000042180000}"/>
    <cellStyle name="20% - Accent1 2 2 4 3 5 4 2 2 2" xfId="6398" xr:uid="{00000000-0005-0000-0000-000043180000}"/>
    <cellStyle name="20% - Accent1 2 2 4 3 5 4 2 3" xfId="6399" xr:uid="{00000000-0005-0000-0000-000044180000}"/>
    <cellStyle name="20% - Accent1 2 2 4 3 5 4 3" xfId="6400" xr:uid="{00000000-0005-0000-0000-000045180000}"/>
    <cellStyle name="20% - Accent1 2 2 4 3 5 4 3 2" xfId="6401" xr:uid="{00000000-0005-0000-0000-000046180000}"/>
    <cellStyle name="20% - Accent1 2 2 4 3 5 4 4" xfId="6402" xr:uid="{00000000-0005-0000-0000-000047180000}"/>
    <cellStyle name="20% - Accent1 2 2 4 3 5 5" xfId="6403" xr:uid="{00000000-0005-0000-0000-000048180000}"/>
    <cellStyle name="20% - Accent1 2 2 4 3 5 5 2" xfId="6404" xr:uid="{00000000-0005-0000-0000-000049180000}"/>
    <cellStyle name="20% - Accent1 2 2 4 3 5 5 2 2" xfId="6405" xr:uid="{00000000-0005-0000-0000-00004A180000}"/>
    <cellStyle name="20% - Accent1 2 2 4 3 5 5 3" xfId="6406" xr:uid="{00000000-0005-0000-0000-00004B180000}"/>
    <cellStyle name="20% - Accent1 2 2 4 3 5 6" xfId="6407" xr:uid="{00000000-0005-0000-0000-00004C180000}"/>
    <cellStyle name="20% - Accent1 2 2 4 3 5 6 2" xfId="6408" xr:uid="{00000000-0005-0000-0000-00004D180000}"/>
    <cellStyle name="20% - Accent1 2 2 4 3 5 6 2 2" xfId="6409" xr:uid="{00000000-0005-0000-0000-00004E180000}"/>
    <cellStyle name="20% - Accent1 2 2 4 3 5 6 3" xfId="6410" xr:uid="{00000000-0005-0000-0000-00004F180000}"/>
    <cellStyle name="20% - Accent1 2 2 4 3 5 7" xfId="6411" xr:uid="{00000000-0005-0000-0000-000050180000}"/>
    <cellStyle name="20% - Accent1 2 2 4 3 5 7 2" xfId="6412" xr:uid="{00000000-0005-0000-0000-000051180000}"/>
    <cellStyle name="20% - Accent1 2 2 4 3 5 8" xfId="6413" xr:uid="{00000000-0005-0000-0000-000052180000}"/>
    <cellStyle name="20% - Accent1 2 2 4 3 5 8 2" xfId="6414" xr:uid="{00000000-0005-0000-0000-000053180000}"/>
    <cellStyle name="20% - Accent1 2 2 4 3 5 9" xfId="6415" xr:uid="{00000000-0005-0000-0000-000054180000}"/>
    <cellStyle name="20% - Accent1 2 2 4 3 6" xfId="6416" xr:uid="{00000000-0005-0000-0000-000055180000}"/>
    <cellStyle name="20% - Accent1 2 2 4 3 6 2" xfId="6417" xr:uid="{00000000-0005-0000-0000-000056180000}"/>
    <cellStyle name="20% - Accent1 2 2 4 3 6 2 2" xfId="6418" xr:uid="{00000000-0005-0000-0000-000057180000}"/>
    <cellStyle name="20% - Accent1 2 2 4 3 6 2 2 2" xfId="6419" xr:uid="{00000000-0005-0000-0000-000058180000}"/>
    <cellStyle name="20% - Accent1 2 2 4 3 6 2 2 2 2" xfId="6420" xr:uid="{00000000-0005-0000-0000-000059180000}"/>
    <cellStyle name="20% - Accent1 2 2 4 3 6 2 2 3" xfId="6421" xr:uid="{00000000-0005-0000-0000-00005A180000}"/>
    <cellStyle name="20% - Accent1 2 2 4 3 6 2 3" xfId="6422" xr:uid="{00000000-0005-0000-0000-00005B180000}"/>
    <cellStyle name="20% - Accent1 2 2 4 3 6 2 3 2" xfId="6423" xr:uid="{00000000-0005-0000-0000-00005C180000}"/>
    <cellStyle name="20% - Accent1 2 2 4 3 6 2 4" xfId="6424" xr:uid="{00000000-0005-0000-0000-00005D180000}"/>
    <cellStyle name="20% - Accent1 2 2 4 3 6 3" xfId="6425" xr:uid="{00000000-0005-0000-0000-00005E180000}"/>
    <cellStyle name="20% - Accent1 2 2 4 3 6 3 2" xfId="6426" xr:uid="{00000000-0005-0000-0000-00005F180000}"/>
    <cellStyle name="20% - Accent1 2 2 4 3 6 3 2 2" xfId="6427" xr:uid="{00000000-0005-0000-0000-000060180000}"/>
    <cellStyle name="20% - Accent1 2 2 4 3 6 3 2 2 2" xfId="6428" xr:uid="{00000000-0005-0000-0000-000061180000}"/>
    <cellStyle name="20% - Accent1 2 2 4 3 6 3 2 3" xfId="6429" xr:uid="{00000000-0005-0000-0000-000062180000}"/>
    <cellStyle name="20% - Accent1 2 2 4 3 6 3 3" xfId="6430" xr:uid="{00000000-0005-0000-0000-000063180000}"/>
    <cellStyle name="20% - Accent1 2 2 4 3 6 3 3 2" xfId="6431" xr:uid="{00000000-0005-0000-0000-000064180000}"/>
    <cellStyle name="20% - Accent1 2 2 4 3 6 3 4" xfId="6432" xr:uid="{00000000-0005-0000-0000-000065180000}"/>
    <cellStyle name="20% - Accent1 2 2 4 3 6 4" xfId="6433" xr:uid="{00000000-0005-0000-0000-000066180000}"/>
    <cellStyle name="20% - Accent1 2 2 4 3 6 4 2" xfId="6434" xr:uid="{00000000-0005-0000-0000-000067180000}"/>
    <cellStyle name="20% - Accent1 2 2 4 3 6 4 2 2" xfId="6435" xr:uid="{00000000-0005-0000-0000-000068180000}"/>
    <cellStyle name="20% - Accent1 2 2 4 3 6 4 2 2 2" xfId="6436" xr:uid="{00000000-0005-0000-0000-000069180000}"/>
    <cellStyle name="20% - Accent1 2 2 4 3 6 4 2 3" xfId="6437" xr:uid="{00000000-0005-0000-0000-00006A180000}"/>
    <cellStyle name="20% - Accent1 2 2 4 3 6 4 3" xfId="6438" xr:uid="{00000000-0005-0000-0000-00006B180000}"/>
    <cellStyle name="20% - Accent1 2 2 4 3 6 4 3 2" xfId="6439" xr:uid="{00000000-0005-0000-0000-00006C180000}"/>
    <cellStyle name="20% - Accent1 2 2 4 3 6 4 4" xfId="6440" xr:uid="{00000000-0005-0000-0000-00006D180000}"/>
    <cellStyle name="20% - Accent1 2 2 4 3 6 5" xfId="6441" xr:uid="{00000000-0005-0000-0000-00006E180000}"/>
    <cellStyle name="20% - Accent1 2 2 4 3 6 5 2" xfId="6442" xr:uid="{00000000-0005-0000-0000-00006F180000}"/>
    <cellStyle name="20% - Accent1 2 2 4 3 6 5 2 2" xfId="6443" xr:uid="{00000000-0005-0000-0000-000070180000}"/>
    <cellStyle name="20% - Accent1 2 2 4 3 6 5 3" xfId="6444" xr:uid="{00000000-0005-0000-0000-000071180000}"/>
    <cellStyle name="20% - Accent1 2 2 4 3 6 6" xfId="6445" xr:uid="{00000000-0005-0000-0000-000072180000}"/>
    <cellStyle name="20% - Accent1 2 2 4 3 6 6 2" xfId="6446" xr:uid="{00000000-0005-0000-0000-000073180000}"/>
    <cellStyle name="20% - Accent1 2 2 4 3 6 6 2 2" xfId="6447" xr:uid="{00000000-0005-0000-0000-000074180000}"/>
    <cellStyle name="20% - Accent1 2 2 4 3 6 6 3" xfId="6448" xr:uid="{00000000-0005-0000-0000-000075180000}"/>
    <cellStyle name="20% - Accent1 2 2 4 3 6 7" xfId="6449" xr:uid="{00000000-0005-0000-0000-000076180000}"/>
    <cellStyle name="20% - Accent1 2 2 4 3 6 7 2" xfId="6450" xr:uid="{00000000-0005-0000-0000-000077180000}"/>
    <cellStyle name="20% - Accent1 2 2 4 3 6 8" xfId="6451" xr:uid="{00000000-0005-0000-0000-000078180000}"/>
    <cellStyle name="20% - Accent1 2 2 4 3 6 8 2" xfId="6452" xr:uid="{00000000-0005-0000-0000-000079180000}"/>
    <cellStyle name="20% - Accent1 2 2 4 3 6 9" xfId="6453" xr:uid="{00000000-0005-0000-0000-00007A180000}"/>
    <cellStyle name="20% - Accent1 2 2 4 3 7" xfId="6454" xr:uid="{00000000-0005-0000-0000-00007B180000}"/>
    <cellStyle name="20% - Accent1 2 2 4 3 7 2" xfId="6455" xr:uid="{00000000-0005-0000-0000-00007C180000}"/>
    <cellStyle name="20% - Accent1 2 2 4 3 7 2 2" xfId="6456" xr:uid="{00000000-0005-0000-0000-00007D180000}"/>
    <cellStyle name="20% - Accent1 2 2 4 3 7 2 2 2" xfId="6457" xr:uid="{00000000-0005-0000-0000-00007E180000}"/>
    <cellStyle name="20% - Accent1 2 2 4 3 7 2 3" xfId="6458" xr:uid="{00000000-0005-0000-0000-00007F180000}"/>
    <cellStyle name="20% - Accent1 2 2 4 3 7 3" xfId="6459" xr:uid="{00000000-0005-0000-0000-000080180000}"/>
    <cellStyle name="20% - Accent1 2 2 4 3 7 3 2" xfId="6460" xr:uid="{00000000-0005-0000-0000-000081180000}"/>
    <cellStyle name="20% - Accent1 2 2 4 3 7 4" xfId="6461" xr:uid="{00000000-0005-0000-0000-000082180000}"/>
    <cellStyle name="20% - Accent1 2 2 4 3 8" xfId="6462" xr:uid="{00000000-0005-0000-0000-000083180000}"/>
    <cellStyle name="20% - Accent1 2 2 4 3 8 2" xfId="6463" xr:uid="{00000000-0005-0000-0000-000084180000}"/>
    <cellStyle name="20% - Accent1 2 2 4 3 8 2 2" xfId="6464" xr:uid="{00000000-0005-0000-0000-000085180000}"/>
    <cellStyle name="20% - Accent1 2 2 4 3 8 2 2 2" xfId="6465" xr:uid="{00000000-0005-0000-0000-000086180000}"/>
    <cellStyle name="20% - Accent1 2 2 4 3 8 2 3" xfId="6466" xr:uid="{00000000-0005-0000-0000-000087180000}"/>
    <cellStyle name="20% - Accent1 2 2 4 3 8 3" xfId="6467" xr:uid="{00000000-0005-0000-0000-000088180000}"/>
    <cellStyle name="20% - Accent1 2 2 4 3 8 3 2" xfId="6468" xr:uid="{00000000-0005-0000-0000-000089180000}"/>
    <cellStyle name="20% - Accent1 2 2 4 3 8 4" xfId="6469" xr:uid="{00000000-0005-0000-0000-00008A180000}"/>
    <cellStyle name="20% - Accent1 2 2 4 3 9" xfId="6470" xr:uid="{00000000-0005-0000-0000-00008B180000}"/>
    <cellStyle name="20% - Accent1 2 2 4 3 9 2" xfId="6471" xr:uid="{00000000-0005-0000-0000-00008C180000}"/>
    <cellStyle name="20% - Accent1 2 2 4 3 9 2 2" xfId="6472" xr:uid="{00000000-0005-0000-0000-00008D180000}"/>
    <cellStyle name="20% - Accent1 2 2 4 3 9 2 2 2" xfId="6473" xr:uid="{00000000-0005-0000-0000-00008E180000}"/>
    <cellStyle name="20% - Accent1 2 2 4 3 9 2 3" xfId="6474" xr:uid="{00000000-0005-0000-0000-00008F180000}"/>
    <cellStyle name="20% - Accent1 2 2 4 3 9 3" xfId="6475" xr:uid="{00000000-0005-0000-0000-000090180000}"/>
    <cellStyle name="20% - Accent1 2 2 4 3 9 3 2" xfId="6476" xr:uid="{00000000-0005-0000-0000-000091180000}"/>
    <cellStyle name="20% - Accent1 2 2 4 3 9 4" xfId="6477" xr:uid="{00000000-0005-0000-0000-000092180000}"/>
    <cellStyle name="20% - Accent1 2 2 4 4" xfId="6478" xr:uid="{00000000-0005-0000-0000-000093180000}"/>
    <cellStyle name="20% - Accent1 2 2 4 4 10" xfId="6479" xr:uid="{00000000-0005-0000-0000-000094180000}"/>
    <cellStyle name="20% - Accent1 2 2 4 4 10 2" xfId="6480" xr:uid="{00000000-0005-0000-0000-000095180000}"/>
    <cellStyle name="20% - Accent1 2 2 4 4 11" xfId="6481" xr:uid="{00000000-0005-0000-0000-000096180000}"/>
    <cellStyle name="20% - Accent1 2 2 4 4 2" xfId="6482" xr:uid="{00000000-0005-0000-0000-000097180000}"/>
    <cellStyle name="20% - Accent1 2 2 4 4 2 2" xfId="6483" xr:uid="{00000000-0005-0000-0000-000098180000}"/>
    <cellStyle name="20% - Accent1 2 2 4 4 2 2 2" xfId="6484" xr:uid="{00000000-0005-0000-0000-000099180000}"/>
    <cellStyle name="20% - Accent1 2 2 4 4 2 2 2 2" xfId="6485" xr:uid="{00000000-0005-0000-0000-00009A180000}"/>
    <cellStyle name="20% - Accent1 2 2 4 4 2 2 2 2 2" xfId="6486" xr:uid="{00000000-0005-0000-0000-00009B180000}"/>
    <cellStyle name="20% - Accent1 2 2 4 4 2 2 2 3" xfId="6487" xr:uid="{00000000-0005-0000-0000-00009C180000}"/>
    <cellStyle name="20% - Accent1 2 2 4 4 2 2 3" xfId="6488" xr:uid="{00000000-0005-0000-0000-00009D180000}"/>
    <cellStyle name="20% - Accent1 2 2 4 4 2 2 3 2" xfId="6489" xr:uid="{00000000-0005-0000-0000-00009E180000}"/>
    <cellStyle name="20% - Accent1 2 2 4 4 2 2 4" xfId="6490" xr:uid="{00000000-0005-0000-0000-00009F180000}"/>
    <cellStyle name="20% - Accent1 2 2 4 4 2 3" xfId="6491" xr:uid="{00000000-0005-0000-0000-0000A0180000}"/>
    <cellStyle name="20% - Accent1 2 2 4 4 2 3 2" xfId="6492" xr:uid="{00000000-0005-0000-0000-0000A1180000}"/>
    <cellStyle name="20% - Accent1 2 2 4 4 2 3 2 2" xfId="6493" xr:uid="{00000000-0005-0000-0000-0000A2180000}"/>
    <cellStyle name="20% - Accent1 2 2 4 4 2 3 2 2 2" xfId="6494" xr:uid="{00000000-0005-0000-0000-0000A3180000}"/>
    <cellStyle name="20% - Accent1 2 2 4 4 2 3 2 3" xfId="6495" xr:uid="{00000000-0005-0000-0000-0000A4180000}"/>
    <cellStyle name="20% - Accent1 2 2 4 4 2 3 3" xfId="6496" xr:uid="{00000000-0005-0000-0000-0000A5180000}"/>
    <cellStyle name="20% - Accent1 2 2 4 4 2 3 3 2" xfId="6497" xr:uid="{00000000-0005-0000-0000-0000A6180000}"/>
    <cellStyle name="20% - Accent1 2 2 4 4 2 3 4" xfId="6498" xr:uid="{00000000-0005-0000-0000-0000A7180000}"/>
    <cellStyle name="20% - Accent1 2 2 4 4 2 4" xfId="6499" xr:uid="{00000000-0005-0000-0000-0000A8180000}"/>
    <cellStyle name="20% - Accent1 2 2 4 4 2 4 2" xfId="6500" xr:uid="{00000000-0005-0000-0000-0000A9180000}"/>
    <cellStyle name="20% - Accent1 2 2 4 4 2 4 2 2" xfId="6501" xr:uid="{00000000-0005-0000-0000-0000AA180000}"/>
    <cellStyle name="20% - Accent1 2 2 4 4 2 4 2 2 2" xfId="6502" xr:uid="{00000000-0005-0000-0000-0000AB180000}"/>
    <cellStyle name="20% - Accent1 2 2 4 4 2 4 2 3" xfId="6503" xr:uid="{00000000-0005-0000-0000-0000AC180000}"/>
    <cellStyle name="20% - Accent1 2 2 4 4 2 4 3" xfId="6504" xr:uid="{00000000-0005-0000-0000-0000AD180000}"/>
    <cellStyle name="20% - Accent1 2 2 4 4 2 4 3 2" xfId="6505" xr:uid="{00000000-0005-0000-0000-0000AE180000}"/>
    <cellStyle name="20% - Accent1 2 2 4 4 2 4 4" xfId="6506" xr:uid="{00000000-0005-0000-0000-0000AF180000}"/>
    <cellStyle name="20% - Accent1 2 2 4 4 2 5" xfId="6507" xr:uid="{00000000-0005-0000-0000-0000B0180000}"/>
    <cellStyle name="20% - Accent1 2 2 4 4 2 5 2" xfId="6508" xr:uid="{00000000-0005-0000-0000-0000B1180000}"/>
    <cellStyle name="20% - Accent1 2 2 4 4 2 5 2 2" xfId="6509" xr:uid="{00000000-0005-0000-0000-0000B2180000}"/>
    <cellStyle name="20% - Accent1 2 2 4 4 2 5 3" xfId="6510" xr:uid="{00000000-0005-0000-0000-0000B3180000}"/>
    <cellStyle name="20% - Accent1 2 2 4 4 2 6" xfId="6511" xr:uid="{00000000-0005-0000-0000-0000B4180000}"/>
    <cellStyle name="20% - Accent1 2 2 4 4 2 6 2" xfId="6512" xr:uid="{00000000-0005-0000-0000-0000B5180000}"/>
    <cellStyle name="20% - Accent1 2 2 4 4 2 6 2 2" xfId="6513" xr:uid="{00000000-0005-0000-0000-0000B6180000}"/>
    <cellStyle name="20% - Accent1 2 2 4 4 2 6 3" xfId="6514" xr:uid="{00000000-0005-0000-0000-0000B7180000}"/>
    <cellStyle name="20% - Accent1 2 2 4 4 2 7" xfId="6515" xr:uid="{00000000-0005-0000-0000-0000B8180000}"/>
    <cellStyle name="20% - Accent1 2 2 4 4 2 7 2" xfId="6516" xr:uid="{00000000-0005-0000-0000-0000B9180000}"/>
    <cellStyle name="20% - Accent1 2 2 4 4 2 8" xfId="6517" xr:uid="{00000000-0005-0000-0000-0000BA180000}"/>
    <cellStyle name="20% - Accent1 2 2 4 4 2 8 2" xfId="6518" xr:uid="{00000000-0005-0000-0000-0000BB180000}"/>
    <cellStyle name="20% - Accent1 2 2 4 4 2 9" xfId="6519" xr:uid="{00000000-0005-0000-0000-0000BC180000}"/>
    <cellStyle name="20% - Accent1 2 2 4 4 3" xfId="6520" xr:uid="{00000000-0005-0000-0000-0000BD180000}"/>
    <cellStyle name="20% - Accent1 2 2 4 4 3 2" xfId="6521" xr:uid="{00000000-0005-0000-0000-0000BE180000}"/>
    <cellStyle name="20% - Accent1 2 2 4 4 3 2 2" xfId="6522" xr:uid="{00000000-0005-0000-0000-0000BF180000}"/>
    <cellStyle name="20% - Accent1 2 2 4 4 3 2 2 2" xfId="6523" xr:uid="{00000000-0005-0000-0000-0000C0180000}"/>
    <cellStyle name="20% - Accent1 2 2 4 4 3 2 2 2 2" xfId="6524" xr:uid="{00000000-0005-0000-0000-0000C1180000}"/>
    <cellStyle name="20% - Accent1 2 2 4 4 3 2 2 3" xfId="6525" xr:uid="{00000000-0005-0000-0000-0000C2180000}"/>
    <cellStyle name="20% - Accent1 2 2 4 4 3 2 3" xfId="6526" xr:uid="{00000000-0005-0000-0000-0000C3180000}"/>
    <cellStyle name="20% - Accent1 2 2 4 4 3 2 3 2" xfId="6527" xr:uid="{00000000-0005-0000-0000-0000C4180000}"/>
    <cellStyle name="20% - Accent1 2 2 4 4 3 2 4" xfId="6528" xr:uid="{00000000-0005-0000-0000-0000C5180000}"/>
    <cellStyle name="20% - Accent1 2 2 4 4 3 3" xfId="6529" xr:uid="{00000000-0005-0000-0000-0000C6180000}"/>
    <cellStyle name="20% - Accent1 2 2 4 4 3 3 2" xfId="6530" xr:uid="{00000000-0005-0000-0000-0000C7180000}"/>
    <cellStyle name="20% - Accent1 2 2 4 4 3 3 2 2" xfId="6531" xr:uid="{00000000-0005-0000-0000-0000C8180000}"/>
    <cellStyle name="20% - Accent1 2 2 4 4 3 3 2 2 2" xfId="6532" xr:uid="{00000000-0005-0000-0000-0000C9180000}"/>
    <cellStyle name="20% - Accent1 2 2 4 4 3 3 2 3" xfId="6533" xr:uid="{00000000-0005-0000-0000-0000CA180000}"/>
    <cellStyle name="20% - Accent1 2 2 4 4 3 3 3" xfId="6534" xr:uid="{00000000-0005-0000-0000-0000CB180000}"/>
    <cellStyle name="20% - Accent1 2 2 4 4 3 3 3 2" xfId="6535" xr:uid="{00000000-0005-0000-0000-0000CC180000}"/>
    <cellStyle name="20% - Accent1 2 2 4 4 3 3 4" xfId="6536" xr:uid="{00000000-0005-0000-0000-0000CD180000}"/>
    <cellStyle name="20% - Accent1 2 2 4 4 3 4" xfId="6537" xr:uid="{00000000-0005-0000-0000-0000CE180000}"/>
    <cellStyle name="20% - Accent1 2 2 4 4 3 4 2" xfId="6538" xr:uid="{00000000-0005-0000-0000-0000CF180000}"/>
    <cellStyle name="20% - Accent1 2 2 4 4 3 4 2 2" xfId="6539" xr:uid="{00000000-0005-0000-0000-0000D0180000}"/>
    <cellStyle name="20% - Accent1 2 2 4 4 3 4 2 2 2" xfId="6540" xr:uid="{00000000-0005-0000-0000-0000D1180000}"/>
    <cellStyle name="20% - Accent1 2 2 4 4 3 4 2 3" xfId="6541" xr:uid="{00000000-0005-0000-0000-0000D2180000}"/>
    <cellStyle name="20% - Accent1 2 2 4 4 3 4 3" xfId="6542" xr:uid="{00000000-0005-0000-0000-0000D3180000}"/>
    <cellStyle name="20% - Accent1 2 2 4 4 3 4 3 2" xfId="6543" xr:uid="{00000000-0005-0000-0000-0000D4180000}"/>
    <cellStyle name="20% - Accent1 2 2 4 4 3 4 4" xfId="6544" xr:uid="{00000000-0005-0000-0000-0000D5180000}"/>
    <cellStyle name="20% - Accent1 2 2 4 4 3 5" xfId="6545" xr:uid="{00000000-0005-0000-0000-0000D6180000}"/>
    <cellStyle name="20% - Accent1 2 2 4 4 3 5 2" xfId="6546" xr:uid="{00000000-0005-0000-0000-0000D7180000}"/>
    <cellStyle name="20% - Accent1 2 2 4 4 3 5 2 2" xfId="6547" xr:uid="{00000000-0005-0000-0000-0000D8180000}"/>
    <cellStyle name="20% - Accent1 2 2 4 4 3 5 3" xfId="6548" xr:uid="{00000000-0005-0000-0000-0000D9180000}"/>
    <cellStyle name="20% - Accent1 2 2 4 4 3 6" xfId="6549" xr:uid="{00000000-0005-0000-0000-0000DA180000}"/>
    <cellStyle name="20% - Accent1 2 2 4 4 3 6 2" xfId="6550" xr:uid="{00000000-0005-0000-0000-0000DB180000}"/>
    <cellStyle name="20% - Accent1 2 2 4 4 3 6 2 2" xfId="6551" xr:uid="{00000000-0005-0000-0000-0000DC180000}"/>
    <cellStyle name="20% - Accent1 2 2 4 4 3 6 3" xfId="6552" xr:uid="{00000000-0005-0000-0000-0000DD180000}"/>
    <cellStyle name="20% - Accent1 2 2 4 4 3 7" xfId="6553" xr:uid="{00000000-0005-0000-0000-0000DE180000}"/>
    <cellStyle name="20% - Accent1 2 2 4 4 3 7 2" xfId="6554" xr:uid="{00000000-0005-0000-0000-0000DF180000}"/>
    <cellStyle name="20% - Accent1 2 2 4 4 3 8" xfId="6555" xr:uid="{00000000-0005-0000-0000-0000E0180000}"/>
    <cellStyle name="20% - Accent1 2 2 4 4 3 8 2" xfId="6556" xr:uid="{00000000-0005-0000-0000-0000E1180000}"/>
    <cellStyle name="20% - Accent1 2 2 4 4 3 9" xfId="6557" xr:uid="{00000000-0005-0000-0000-0000E2180000}"/>
    <cellStyle name="20% - Accent1 2 2 4 4 4" xfId="6558" xr:uid="{00000000-0005-0000-0000-0000E3180000}"/>
    <cellStyle name="20% - Accent1 2 2 4 4 4 2" xfId="6559" xr:uid="{00000000-0005-0000-0000-0000E4180000}"/>
    <cellStyle name="20% - Accent1 2 2 4 4 4 2 2" xfId="6560" xr:uid="{00000000-0005-0000-0000-0000E5180000}"/>
    <cellStyle name="20% - Accent1 2 2 4 4 4 2 2 2" xfId="6561" xr:uid="{00000000-0005-0000-0000-0000E6180000}"/>
    <cellStyle name="20% - Accent1 2 2 4 4 4 2 3" xfId="6562" xr:uid="{00000000-0005-0000-0000-0000E7180000}"/>
    <cellStyle name="20% - Accent1 2 2 4 4 4 3" xfId="6563" xr:uid="{00000000-0005-0000-0000-0000E8180000}"/>
    <cellStyle name="20% - Accent1 2 2 4 4 4 3 2" xfId="6564" xr:uid="{00000000-0005-0000-0000-0000E9180000}"/>
    <cellStyle name="20% - Accent1 2 2 4 4 4 4" xfId="6565" xr:uid="{00000000-0005-0000-0000-0000EA180000}"/>
    <cellStyle name="20% - Accent1 2 2 4 4 5" xfId="6566" xr:uid="{00000000-0005-0000-0000-0000EB180000}"/>
    <cellStyle name="20% - Accent1 2 2 4 4 5 2" xfId="6567" xr:uid="{00000000-0005-0000-0000-0000EC180000}"/>
    <cellStyle name="20% - Accent1 2 2 4 4 5 2 2" xfId="6568" xr:uid="{00000000-0005-0000-0000-0000ED180000}"/>
    <cellStyle name="20% - Accent1 2 2 4 4 5 2 2 2" xfId="6569" xr:uid="{00000000-0005-0000-0000-0000EE180000}"/>
    <cellStyle name="20% - Accent1 2 2 4 4 5 2 3" xfId="6570" xr:uid="{00000000-0005-0000-0000-0000EF180000}"/>
    <cellStyle name="20% - Accent1 2 2 4 4 5 3" xfId="6571" xr:uid="{00000000-0005-0000-0000-0000F0180000}"/>
    <cellStyle name="20% - Accent1 2 2 4 4 5 3 2" xfId="6572" xr:uid="{00000000-0005-0000-0000-0000F1180000}"/>
    <cellStyle name="20% - Accent1 2 2 4 4 5 4" xfId="6573" xr:uid="{00000000-0005-0000-0000-0000F2180000}"/>
    <cellStyle name="20% - Accent1 2 2 4 4 6" xfId="6574" xr:uid="{00000000-0005-0000-0000-0000F3180000}"/>
    <cellStyle name="20% - Accent1 2 2 4 4 6 2" xfId="6575" xr:uid="{00000000-0005-0000-0000-0000F4180000}"/>
    <cellStyle name="20% - Accent1 2 2 4 4 6 2 2" xfId="6576" xr:uid="{00000000-0005-0000-0000-0000F5180000}"/>
    <cellStyle name="20% - Accent1 2 2 4 4 6 2 2 2" xfId="6577" xr:uid="{00000000-0005-0000-0000-0000F6180000}"/>
    <cellStyle name="20% - Accent1 2 2 4 4 6 2 3" xfId="6578" xr:uid="{00000000-0005-0000-0000-0000F7180000}"/>
    <cellStyle name="20% - Accent1 2 2 4 4 6 3" xfId="6579" xr:uid="{00000000-0005-0000-0000-0000F8180000}"/>
    <cellStyle name="20% - Accent1 2 2 4 4 6 3 2" xfId="6580" xr:uid="{00000000-0005-0000-0000-0000F9180000}"/>
    <cellStyle name="20% - Accent1 2 2 4 4 6 4" xfId="6581" xr:uid="{00000000-0005-0000-0000-0000FA180000}"/>
    <cellStyle name="20% - Accent1 2 2 4 4 7" xfId="6582" xr:uid="{00000000-0005-0000-0000-0000FB180000}"/>
    <cellStyle name="20% - Accent1 2 2 4 4 7 2" xfId="6583" xr:uid="{00000000-0005-0000-0000-0000FC180000}"/>
    <cellStyle name="20% - Accent1 2 2 4 4 7 2 2" xfId="6584" xr:uid="{00000000-0005-0000-0000-0000FD180000}"/>
    <cellStyle name="20% - Accent1 2 2 4 4 7 3" xfId="6585" xr:uid="{00000000-0005-0000-0000-0000FE180000}"/>
    <cellStyle name="20% - Accent1 2 2 4 4 8" xfId="6586" xr:uid="{00000000-0005-0000-0000-0000FF180000}"/>
    <cellStyle name="20% - Accent1 2 2 4 4 8 2" xfId="6587" xr:uid="{00000000-0005-0000-0000-000000190000}"/>
    <cellStyle name="20% - Accent1 2 2 4 4 8 2 2" xfId="6588" xr:uid="{00000000-0005-0000-0000-000001190000}"/>
    <cellStyle name="20% - Accent1 2 2 4 4 8 3" xfId="6589" xr:uid="{00000000-0005-0000-0000-000002190000}"/>
    <cellStyle name="20% - Accent1 2 2 4 4 9" xfId="6590" xr:uid="{00000000-0005-0000-0000-000003190000}"/>
    <cellStyle name="20% - Accent1 2 2 4 4 9 2" xfId="6591" xr:uid="{00000000-0005-0000-0000-000004190000}"/>
    <cellStyle name="20% - Accent1 2 2 4 5" xfId="6592" xr:uid="{00000000-0005-0000-0000-000005190000}"/>
    <cellStyle name="20% - Accent1 2 2 4 5 10" xfId="6593" xr:uid="{00000000-0005-0000-0000-000006190000}"/>
    <cellStyle name="20% - Accent1 2 2 4 5 10 2" xfId="6594" xr:uid="{00000000-0005-0000-0000-000007190000}"/>
    <cellStyle name="20% - Accent1 2 2 4 5 11" xfId="6595" xr:uid="{00000000-0005-0000-0000-000008190000}"/>
    <cellStyle name="20% - Accent1 2 2 4 5 2" xfId="6596" xr:uid="{00000000-0005-0000-0000-000009190000}"/>
    <cellStyle name="20% - Accent1 2 2 4 5 2 2" xfId="6597" xr:uid="{00000000-0005-0000-0000-00000A190000}"/>
    <cellStyle name="20% - Accent1 2 2 4 5 2 2 2" xfId="6598" xr:uid="{00000000-0005-0000-0000-00000B190000}"/>
    <cellStyle name="20% - Accent1 2 2 4 5 2 2 2 2" xfId="6599" xr:uid="{00000000-0005-0000-0000-00000C190000}"/>
    <cellStyle name="20% - Accent1 2 2 4 5 2 2 2 2 2" xfId="6600" xr:uid="{00000000-0005-0000-0000-00000D190000}"/>
    <cellStyle name="20% - Accent1 2 2 4 5 2 2 2 3" xfId="6601" xr:uid="{00000000-0005-0000-0000-00000E190000}"/>
    <cellStyle name="20% - Accent1 2 2 4 5 2 2 3" xfId="6602" xr:uid="{00000000-0005-0000-0000-00000F190000}"/>
    <cellStyle name="20% - Accent1 2 2 4 5 2 2 3 2" xfId="6603" xr:uid="{00000000-0005-0000-0000-000010190000}"/>
    <cellStyle name="20% - Accent1 2 2 4 5 2 2 4" xfId="6604" xr:uid="{00000000-0005-0000-0000-000011190000}"/>
    <cellStyle name="20% - Accent1 2 2 4 5 2 3" xfId="6605" xr:uid="{00000000-0005-0000-0000-000012190000}"/>
    <cellStyle name="20% - Accent1 2 2 4 5 2 3 2" xfId="6606" xr:uid="{00000000-0005-0000-0000-000013190000}"/>
    <cellStyle name="20% - Accent1 2 2 4 5 2 3 2 2" xfId="6607" xr:uid="{00000000-0005-0000-0000-000014190000}"/>
    <cellStyle name="20% - Accent1 2 2 4 5 2 3 2 2 2" xfId="6608" xr:uid="{00000000-0005-0000-0000-000015190000}"/>
    <cellStyle name="20% - Accent1 2 2 4 5 2 3 2 3" xfId="6609" xr:uid="{00000000-0005-0000-0000-000016190000}"/>
    <cellStyle name="20% - Accent1 2 2 4 5 2 3 3" xfId="6610" xr:uid="{00000000-0005-0000-0000-000017190000}"/>
    <cellStyle name="20% - Accent1 2 2 4 5 2 3 3 2" xfId="6611" xr:uid="{00000000-0005-0000-0000-000018190000}"/>
    <cellStyle name="20% - Accent1 2 2 4 5 2 3 4" xfId="6612" xr:uid="{00000000-0005-0000-0000-000019190000}"/>
    <cellStyle name="20% - Accent1 2 2 4 5 2 4" xfId="6613" xr:uid="{00000000-0005-0000-0000-00001A190000}"/>
    <cellStyle name="20% - Accent1 2 2 4 5 2 4 2" xfId="6614" xr:uid="{00000000-0005-0000-0000-00001B190000}"/>
    <cellStyle name="20% - Accent1 2 2 4 5 2 4 2 2" xfId="6615" xr:uid="{00000000-0005-0000-0000-00001C190000}"/>
    <cellStyle name="20% - Accent1 2 2 4 5 2 4 2 2 2" xfId="6616" xr:uid="{00000000-0005-0000-0000-00001D190000}"/>
    <cellStyle name="20% - Accent1 2 2 4 5 2 4 2 3" xfId="6617" xr:uid="{00000000-0005-0000-0000-00001E190000}"/>
    <cellStyle name="20% - Accent1 2 2 4 5 2 4 3" xfId="6618" xr:uid="{00000000-0005-0000-0000-00001F190000}"/>
    <cellStyle name="20% - Accent1 2 2 4 5 2 4 3 2" xfId="6619" xr:uid="{00000000-0005-0000-0000-000020190000}"/>
    <cellStyle name="20% - Accent1 2 2 4 5 2 4 4" xfId="6620" xr:uid="{00000000-0005-0000-0000-000021190000}"/>
    <cellStyle name="20% - Accent1 2 2 4 5 2 5" xfId="6621" xr:uid="{00000000-0005-0000-0000-000022190000}"/>
    <cellStyle name="20% - Accent1 2 2 4 5 2 5 2" xfId="6622" xr:uid="{00000000-0005-0000-0000-000023190000}"/>
    <cellStyle name="20% - Accent1 2 2 4 5 2 5 2 2" xfId="6623" xr:uid="{00000000-0005-0000-0000-000024190000}"/>
    <cellStyle name="20% - Accent1 2 2 4 5 2 5 3" xfId="6624" xr:uid="{00000000-0005-0000-0000-000025190000}"/>
    <cellStyle name="20% - Accent1 2 2 4 5 2 6" xfId="6625" xr:uid="{00000000-0005-0000-0000-000026190000}"/>
    <cellStyle name="20% - Accent1 2 2 4 5 2 6 2" xfId="6626" xr:uid="{00000000-0005-0000-0000-000027190000}"/>
    <cellStyle name="20% - Accent1 2 2 4 5 2 6 2 2" xfId="6627" xr:uid="{00000000-0005-0000-0000-000028190000}"/>
    <cellStyle name="20% - Accent1 2 2 4 5 2 6 3" xfId="6628" xr:uid="{00000000-0005-0000-0000-000029190000}"/>
    <cellStyle name="20% - Accent1 2 2 4 5 2 7" xfId="6629" xr:uid="{00000000-0005-0000-0000-00002A190000}"/>
    <cellStyle name="20% - Accent1 2 2 4 5 2 7 2" xfId="6630" xr:uid="{00000000-0005-0000-0000-00002B190000}"/>
    <cellStyle name="20% - Accent1 2 2 4 5 2 8" xfId="6631" xr:uid="{00000000-0005-0000-0000-00002C190000}"/>
    <cellStyle name="20% - Accent1 2 2 4 5 2 8 2" xfId="6632" xr:uid="{00000000-0005-0000-0000-00002D190000}"/>
    <cellStyle name="20% - Accent1 2 2 4 5 2 9" xfId="6633" xr:uid="{00000000-0005-0000-0000-00002E190000}"/>
    <cellStyle name="20% - Accent1 2 2 4 5 3" xfId="6634" xr:uid="{00000000-0005-0000-0000-00002F190000}"/>
    <cellStyle name="20% - Accent1 2 2 4 5 3 2" xfId="6635" xr:uid="{00000000-0005-0000-0000-000030190000}"/>
    <cellStyle name="20% - Accent1 2 2 4 5 3 2 2" xfId="6636" xr:uid="{00000000-0005-0000-0000-000031190000}"/>
    <cellStyle name="20% - Accent1 2 2 4 5 3 2 2 2" xfId="6637" xr:uid="{00000000-0005-0000-0000-000032190000}"/>
    <cellStyle name="20% - Accent1 2 2 4 5 3 2 2 2 2" xfId="6638" xr:uid="{00000000-0005-0000-0000-000033190000}"/>
    <cellStyle name="20% - Accent1 2 2 4 5 3 2 2 3" xfId="6639" xr:uid="{00000000-0005-0000-0000-000034190000}"/>
    <cellStyle name="20% - Accent1 2 2 4 5 3 2 3" xfId="6640" xr:uid="{00000000-0005-0000-0000-000035190000}"/>
    <cellStyle name="20% - Accent1 2 2 4 5 3 2 3 2" xfId="6641" xr:uid="{00000000-0005-0000-0000-000036190000}"/>
    <cellStyle name="20% - Accent1 2 2 4 5 3 2 4" xfId="6642" xr:uid="{00000000-0005-0000-0000-000037190000}"/>
    <cellStyle name="20% - Accent1 2 2 4 5 3 3" xfId="6643" xr:uid="{00000000-0005-0000-0000-000038190000}"/>
    <cellStyle name="20% - Accent1 2 2 4 5 3 3 2" xfId="6644" xr:uid="{00000000-0005-0000-0000-000039190000}"/>
    <cellStyle name="20% - Accent1 2 2 4 5 3 3 2 2" xfId="6645" xr:uid="{00000000-0005-0000-0000-00003A190000}"/>
    <cellStyle name="20% - Accent1 2 2 4 5 3 3 2 2 2" xfId="6646" xr:uid="{00000000-0005-0000-0000-00003B190000}"/>
    <cellStyle name="20% - Accent1 2 2 4 5 3 3 2 3" xfId="6647" xr:uid="{00000000-0005-0000-0000-00003C190000}"/>
    <cellStyle name="20% - Accent1 2 2 4 5 3 3 3" xfId="6648" xr:uid="{00000000-0005-0000-0000-00003D190000}"/>
    <cellStyle name="20% - Accent1 2 2 4 5 3 3 3 2" xfId="6649" xr:uid="{00000000-0005-0000-0000-00003E190000}"/>
    <cellStyle name="20% - Accent1 2 2 4 5 3 3 4" xfId="6650" xr:uid="{00000000-0005-0000-0000-00003F190000}"/>
    <cellStyle name="20% - Accent1 2 2 4 5 3 4" xfId="6651" xr:uid="{00000000-0005-0000-0000-000040190000}"/>
    <cellStyle name="20% - Accent1 2 2 4 5 3 4 2" xfId="6652" xr:uid="{00000000-0005-0000-0000-000041190000}"/>
    <cellStyle name="20% - Accent1 2 2 4 5 3 4 2 2" xfId="6653" xr:uid="{00000000-0005-0000-0000-000042190000}"/>
    <cellStyle name="20% - Accent1 2 2 4 5 3 4 2 2 2" xfId="6654" xr:uid="{00000000-0005-0000-0000-000043190000}"/>
    <cellStyle name="20% - Accent1 2 2 4 5 3 4 2 3" xfId="6655" xr:uid="{00000000-0005-0000-0000-000044190000}"/>
    <cellStyle name="20% - Accent1 2 2 4 5 3 4 3" xfId="6656" xr:uid="{00000000-0005-0000-0000-000045190000}"/>
    <cellStyle name="20% - Accent1 2 2 4 5 3 4 3 2" xfId="6657" xr:uid="{00000000-0005-0000-0000-000046190000}"/>
    <cellStyle name="20% - Accent1 2 2 4 5 3 4 4" xfId="6658" xr:uid="{00000000-0005-0000-0000-000047190000}"/>
    <cellStyle name="20% - Accent1 2 2 4 5 3 5" xfId="6659" xr:uid="{00000000-0005-0000-0000-000048190000}"/>
    <cellStyle name="20% - Accent1 2 2 4 5 3 5 2" xfId="6660" xr:uid="{00000000-0005-0000-0000-000049190000}"/>
    <cellStyle name="20% - Accent1 2 2 4 5 3 5 2 2" xfId="6661" xr:uid="{00000000-0005-0000-0000-00004A190000}"/>
    <cellStyle name="20% - Accent1 2 2 4 5 3 5 3" xfId="6662" xr:uid="{00000000-0005-0000-0000-00004B190000}"/>
    <cellStyle name="20% - Accent1 2 2 4 5 3 6" xfId="6663" xr:uid="{00000000-0005-0000-0000-00004C190000}"/>
    <cellStyle name="20% - Accent1 2 2 4 5 3 6 2" xfId="6664" xr:uid="{00000000-0005-0000-0000-00004D190000}"/>
    <cellStyle name="20% - Accent1 2 2 4 5 3 6 2 2" xfId="6665" xr:uid="{00000000-0005-0000-0000-00004E190000}"/>
    <cellStyle name="20% - Accent1 2 2 4 5 3 6 3" xfId="6666" xr:uid="{00000000-0005-0000-0000-00004F190000}"/>
    <cellStyle name="20% - Accent1 2 2 4 5 3 7" xfId="6667" xr:uid="{00000000-0005-0000-0000-000050190000}"/>
    <cellStyle name="20% - Accent1 2 2 4 5 3 7 2" xfId="6668" xr:uid="{00000000-0005-0000-0000-000051190000}"/>
    <cellStyle name="20% - Accent1 2 2 4 5 3 8" xfId="6669" xr:uid="{00000000-0005-0000-0000-000052190000}"/>
    <cellStyle name="20% - Accent1 2 2 4 5 3 8 2" xfId="6670" xr:uid="{00000000-0005-0000-0000-000053190000}"/>
    <cellStyle name="20% - Accent1 2 2 4 5 3 9" xfId="6671" xr:uid="{00000000-0005-0000-0000-000054190000}"/>
    <cellStyle name="20% - Accent1 2 2 4 5 4" xfId="6672" xr:uid="{00000000-0005-0000-0000-000055190000}"/>
    <cellStyle name="20% - Accent1 2 2 4 5 4 2" xfId="6673" xr:uid="{00000000-0005-0000-0000-000056190000}"/>
    <cellStyle name="20% - Accent1 2 2 4 5 4 2 2" xfId="6674" xr:uid="{00000000-0005-0000-0000-000057190000}"/>
    <cellStyle name="20% - Accent1 2 2 4 5 4 2 2 2" xfId="6675" xr:uid="{00000000-0005-0000-0000-000058190000}"/>
    <cellStyle name="20% - Accent1 2 2 4 5 4 2 3" xfId="6676" xr:uid="{00000000-0005-0000-0000-000059190000}"/>
    <cellStyle name="20% - Accent1 2 2 4 5 4 3" xfId="6677" xr:uid="{00000000-0005-0000-0000-00005A190000}"/>
    <cellStyle name="20% - Accent1 2 2 4 5 4 3 2" xfId="6678" xr:uid="{00000000-0005-0000-0000-00005B190000}"/>
    <cellStyle name="20% - Accent1 2 2 4 5 4 4" xfId="6679" xr:uid="{00000000-0005-0000-0000-00005C190000}"/>
    <cellStyle name="20% - Accent1 2 2 4 5 5" xfId="6680" xr:uid="{00000000-0005-0000-0000-00005D190000}"/>
    <cellStyle name="20% - Accent1 2 2 4 5 5 2" xfId="6681" xr:uid="{00000000-0005-0000-0000-00005E190000}"/>
    <cellStyle name="20% - Accent1 2 2 4 5 5 2 2" xfId="6682" xr:uid="{00000000-0005-0000-0000-00005F190000}"/>
    <cellStyle name="20% - Accent1 2 2 4 5 5 2 2 2" xfId="6683" xr:uid="{00000000-0005-0000-0000-000060190000}"/>
    <cellStyle name="20% - Accent1 2 2 4 5 5 2 3" xfId="6684" xr:uid="{00000000-0005-0000-0000-000061190000}"/>
    <cellStyle name="20% - Accent1 2 2 4 5 5 3" xfId="6685" xr:uid="{00000000-0005-0000-0000-000062190000}"/>
    <cellStyle name="20% - Accent1 2 2 4 5 5 3 2" xfId="6686" xr:uid="{00000000-0005-0000-0000-000063190000}"/>
    <cellStyle name="20% - Accent1 2 2 4 5 5 4" xfId="6687" xr:uid="{00000000-0005-0000-0000-000064190000}"/>
    <cellStyle name="20% - Accent1 2 2 4 5 6" xfId="6688" xr:uid="{00000000-0005-0000-0000-000065190000}"/>
    <cellStyle name="20% - Accent1 2 2 4 5 6 2" xfId="6689" xr:uid="{00000000-0005-0000-0000-000066190000}"/>
    <cellStyle name="20% - Accent1 2 2 4 5 6 2 2" xfId="6690" xr:uid="{00000000-0005-0000-0000-000067190000}"/>
    <cellStyle name="20% - Accent1 2 2 4 5 6 2 2 2" xfId="6691" xr:uid="{00000000-0005-0000-0000-000068190000}"/>
    <cellStyle name="20% - Accent1 2 2 4 5 6 2 3" xfId="6692" xr:uid="{00000000-0005-0000-0000-000069190000}"/>
    <cellStyle name="20% - Accent1 2 2 4 5 6 3" xfId="6693" xr:uid="{00000000-0005-0000-0000-00006A190000}"/>
    <cellStyle name="20% - Accent1 2 2 4 5 6 3 2" xfId="6694" xr:uid="{00000000-0005-0000-0000-00006B190000}"/>
    <cellStyle name="20% - Accent1 2 2 4 5 6 4" xfId="6695" xr:uid="{00000000-0005-0000-0000-00006C190000}"/>
    <cellStyle name="20% - Accent1 2 2 4 5 7" xfId="6696" xr:uid="{00000000-0005-0000-0000-00006D190000}"/>
    <cellStyle name="20% - Accent1 2 2 4 5 7 2" xfId="6697" xr:uid="{00000000-0005-0000-0000-00006E190000}"/>
    <cellStyle name="20% - Accent1 2 2 4 5 7 2 2" xfId="6698" xr:uid="{00000000-0005-0000-0000-00006F190000}"/>
    <cellStyle name="20% - Accent1 2 2 4 5 7 3" xfId="6699" xr:uid="{00000000-0005-0000-0000-000070190000}"/>
    <cellStyle name="20% - Accent1 2 2 4 5 8" xfId="6700" xr:uid="{00000000-0005-0000-0000-000071190000}"/>
    <cellStyle name="20% - Accent1 2 2 4 5 8 2" xfId="6701" xr:uid="{00000000-0005-0000-0000-000072190000}"/>
    <cellStyle name="20% - Accent1 2 2 4 5 8 2 2" xfId="6702" xr:uid="{00000000-0005-0000-0000-000073190000}"/>
    <cellStyle name="20% - Accent1 2 2 4 5 8 3" xfId="6703" xr:uid="{00000000-0005-0000-0000-000074190000}"/>
    <cellStyle name="20% - Accent1 2 2 4 5 9" xfId="6704" xr:uid="{00000000-0005-0000-0000-000075190000}"/>
    <cellStyle name="20% - Accent1 2 2 4 5 9 2" xfId="6705" xr:uid="{00000000-0005-0000-0000-000076190000}"/>
    <cellStyle name="20% - Accent1 2 2 4 6" xfId="6706" xr:uid="{00000000-0005-0000-0000-000077190000}"/>
    <cellStyle name="20% - Accent1 2 2 4 6 10" xfId="6707" xr:uid="{00000000-0005-0000-0000-000078190000}"/>
    <cellStyle name="20% - Accent1 2 2 4 6 10 2" xfId="6708" xr:uid="{00000000-0005-0000-0000-000079190000}"/>
    <cellStyle name="20% - Accent1 2 2 4 6 11" xfId="6709" xr:uid="{00000000-0005-0000-0000-00007A190000}"/>
    <cellStyle name="20% - Accent1 2 2 4 6 2" xfId="6710" xr:uid="{00000000-0005-0000-0000-00007B190000}"/>
    <cellStyle name="20% - Accent1 2 2 4 6 2 2" xfId="6711" xr:uid="{00000000-0005-0000-0000-00007C190000}"/>
    <cellStyle name="20% - Accent1 2 2 4 6 2 2 2" xfId="6712" xr:uid="{00000000-0005-0000-0000-00007D190000}"/>
    <cellStyle name="20% - Accent1 2 2 4 6 2 2 2 2" xfId="6713" xr:uid="{00000000-0005-0000-0000-00007E190000}"/>
    <cellStyle name="20% - Accent1 2 2 4 6 2 2 2 2 2" xfId="6714" xr:uid="{00000000-0005-0000-0000-00007F190000}"/>
    <cellStyle name="20% - Accent1 2 2 4 6 2 2 2 3" xfId="6715" xr:uid="{00000000-0005-0000-0000-000080190000}"/>
    <cellStyle name="20% - Accent1 2 2 4 6 2 2 3" xfId="6716" xr:uid="{00000000-0005-0000-0000-000081190000}"/>
    <cellStyle name="20% - Accent1 2 2 4 6 2 2 3 2" xfId="6717" xr:uid="{00000000-0005-0000-0000-000082190000}"/>
    <cellStyle name="20% - Accent1 2 2 4 6 2 2 4" xfId="6718" xr:uid="{00000000-0005-0000-0000-000083190000}"/>
    <cellStyle name="20% - Accent1 2 2 4 6 2 3" xfId="6719" xr:uid="{00000000-0005-0000-0000-000084190000}"/>
    <cellStyle name="20% - Accent1 2 2 4 6 2 3 2" xfId="6720" xr:uid="{00000000-0005-0000-0000-000085190000}"/>
    <cellStyle name="20% - Accent1 2 2 4 6 2 3 2 2" xfId="6721" xr:uid="{00000000-0005-0000-0000-000086190000}"/>
    <cellStyle name="20% - Accent1 2 2 4 6 2 3 2 2 2" xfId="6722" xr:uid="{00000000-0005-0000-0000-000087190000}"/>
    <cellStyle name="20% - Accent1 2 2 4 6 2 3 2 3" xfId="6723" xr:uid="{00000000-0005-0000-0000-000088190000}"/>
    <cellStyle name="20% - Accent1 2 2 4 6 2 3 3" xfId="6724" xr:uid="{00000000-0005-0000-0000-000089190000}"/>
    <cellStyle name="20% - Accent1 2 2 4 6 2 3 3 2" xfId="6725" xr:uid="{00000000-0005-0000-0000-00008A190000}"/>
    <cellStyle name="20% - Accent1 2 2 4 6 2 3 4" xfId="6726" xr:uid="{00000000-0005-0000-0000-00008B190000}"/>
    <cellStyle name="20% - Accent1 2 2 4 6 2 4" xfId="6727" xr:uid="{00000000-0005-0000-0000-00008C190000}"/>
    <cellStyle name="20% - Accent1 2 2 4 6 2 4 2" xfId="6728" xr:uid="{00000000-0005-0000-0000-00008D190000}"/>
    <cellStyle name="20% - Accent1 2 2 4 6 2 4 2 2" xfId="6729" xr:uid="{00000000-0005-0000-0000-00008E190000}"/>
    <cellStyle name="20% - Accent1 2 2 4 6 2 4 2 2 2" xfId="6730" xr:uid="{00000000-0005-0000-0000-00008F190000}"/>
    <cellStyle name="20% - Accent1 2 2 4 6 2 4 2 3" xfId="6731" xr:uid="{00000000-0005-0000-0000-000090190000}"/>
    <cellStyle name="20% - Accent1 2 2 4 6 2 4 3" xfId="6732" xr:uid="{00000000-0005-0000-0000-000091190000}"/>
    <cellStyle name="20% - Accent1 2 2 4 6 2 4 3 2" xfId="6733" xr:uid="{00000000-0005-0000-0000-000092190000}"/>
    <cellStyle name="20% - Accent1 2 2 4 6 2 4 4" xfId="6734" xr:uid="{00000000-0005-0000-0000-000093190000}"/>
    <cellStyle name="20% - Accent1 2 2 4 6 2 5" xfId="6735" xr:uid="{00000000-0005-0000-0000-000094190000}"/>
    <cellStyle name="20% - Accent1 2 2 4 6 2 5 2" xfId="6736" xr:uid="{00000000-0005-0000-0000-000095190000}"/>
    <cellStyle name="20% - Accent1 2 2 4 6 2 5 2 2" xfId="6737" xr:uid="{00000000-0005-0000-0000-000096190000}"/>
    <cellStyle name="20% - Accent1 2 2 4 6 2 5 3" xfId="6738" xr:uid="{00000000-0005-0000-0000-000097190000}"/>
    <cellStyle name="20% - Accent1 2 2 4 6 2 6" xfId="6739" xr:uid="{00000000-0005-0000-0000-000098190000}"/>
    <cellStyle name="20% - Accent1 2 2 4 6 2 6 2" xfId="6740" xr:uid="{00000000-0005-0000-0000-000099190000}"/>
    <cellStyle name="20% - Accent1 2 2 4 6 2 6 2 2" xfId="6741" xr:uid="{00000000-0005-0000-0000-00009A190000}"/>
    <cellStyle name="20% - Accent1 2 2 4 6 2 6 3" xfId="6742" xr:uid="{00000000-0005-0000-0000-00009B190000}"/>
    <cellStyle name="20% - Accent1 2 2 4 6 2 7" xfId="6743" xr:uid="{00000000-0005-0000-0000-00009C190000}"/>
    <cellStyle name="20% - Accent1 2 2 4 6 2 7 2" xfId="6744" xr:uid="{00000000-0005-0000-0000-00009D190000}"/>
    <cellStyle name="20% - Accent1 2 2 4 6 2 8" xfId="6745" xr:uid="{00000000-0005-0000-0000-00009E190000}"/>
    <cellStyle name="20% - Accent1 2 2 4 6 2 8 2" xfId="6746" xr:uid="{00000000-0005-0000-0000-00009F190000}"/>
    <cellStyle name="20% - Accent1 2 2 4 6 2 9" xfId="6747" xr:uid="{00000000-0005-0000-0000-0000A0190000}"/>
    <cellStyle name="20% - Accent1 2 2 4 6 3" xfId="6748" xr:uid="{00000000-0005-0000-0000-0000A1190000}"/>
    <cellStyle name="20% - Accent1 2 2 4 6 3 2" xfId="6749" xr:uid="{00000000-0005-0000-0000-0000A2190000}"/>
    <cellStyle name="20% - Accent1 2 2 4 6 3 2 2" xfId="6750" xr:uid="{00000000-0005-0000-0000-0000A3190000}"/>
    <cellStyle name="20% - Accent1 2 2 4 6 3 2 2 2" xfId="6751" xr:uid="{00000000-0005-0000-0000-0000A4190000}"/>
    <cellStyle name="20% - Accent1 2 2 4 6 3 2 2 2 2" xfId="6752" xr:uid="{00000000-0005-0000-0000-0000A5190000}"/>
    <cellStyle name="20% - Accent1 2 2 4 6 3 2 2 3" xfId="6753" xr:uid="{00000000-0005-0000-0000-0000A6190000}"/>
    <cellStyle name="20% - Accent1 2 2 4 6 3 2 3" xfId="6754" xr:uid="{00000000-0005-0000-0000-0000A7190000}"/>
    <cellStyle name="20% - Accent1 2 2 4 6 3 2 3 2" xfId="6755" xr:uid="{00000000-0005-0000-0000-0000A8190000}"/>
    <cellStyle name="20% - Accent1 2 2 4 6 3 2 4" xfId="6756" xr:uid="{00000000-0005-0000-0000-0000A9190000}"/>
    <cellStyle name="20% - Accent1 2 2 4 6 3 3" xfId="6757" xr:uid="{00000000-0005-0000-0000-0000AA190000}"/>
    <cellStyle name="20% - Accent1 2 2 4 6 3 3 2" xfId="6758" xr:uid="{00000000-0005-0000-0000-0000AB190000}"/>
    <cellStyle name="20% - Accent1 2 2 4 6 3 3 2 2" xfId="6759" xr:uid="{00000000-0005-0000-0000-0000AC190000}"/>
    <cellStyle name="20% - Accent1 2 2 4 6 3 3 2 2 2" xfId="6760" xr:uid="{00000000-0005-0000-0000-0000AD190000}"/>
    <cellStyle name="20% - Accent1 2 2 4 6 3 3 2 3" xfId="6761" xr:uid="{00000000-0005-0000-0000-0000AE190000}"/>
    <cellStyle name="20% - Accent1 2 2 4 6 3 3 3" xfId="6762" xr:uid="{00000000-0005-0000-0000-0000AF190000}"/>
    <cellStyle name="20% - Accent1 2 2 4 6 3 3 3 2" xfId="6763" xr:uid="{00000000-0005-0000-0000-0000B0190000}"/>
    <cellStyle name="20% - Accent1 2 2 4 6 3 3 4" xfId="6764" xr:uid="{00000000-0005-0000-0000-0000B1190000}"/>
    <cellStyle name="20% - Accent1 2 2 4 6 3 4" xfId="6765" xr:uid="{00000000-0005-0000-0000-0000B2190000}"/>
    <cellStyle name="20% - Accent1 2 2 4 6 3 4 2" xfId="6766" xr:uid="{00000000-0005-0000-0000-0000B3190000}"/>
    <cellStyle name="20% - Accent1 2 2 4 6 3 4 2 2" xfId="6767" xr:uid="{00000000-0005-0000-0000-0000B4190000}"/>
    <cellStyle name="20% - Accent1 2 2 4 6 3 4 2 2 2" xfId="6768" xr:uid="{00000000-0005-0000-0000-0000B5190000}"/>
    <cellStyle name="20% - Accent1 2 2 4 6 3 4 2 3" xfId="6769" xr:uid="{00000000-0005-0000-0000-0000B6190000}"/>
    <cellStyle name="20% - Accent1 2 2 4 6 3 4 3" xfId="6770" xr:uid="{00000000-0005-0000-0000-0000B7190000}"/>
    <cellStyle name="20% - Accent1 2 2 4 6 3 4 3 2" xfId="6771" xr:uid="{00000000-0005-0000-0000-0000B8190000}"/>
    <cellStyle name="20% - Accent1 2 2 4 6 3 4 4" xfId="6772" xr:uid="{00000000-0005-0000-0000-0000B9190000}"/>
    <cellStyle name="20% - Accent1 2 2 4 6 3 5" xfId="6773" xr:uid="{00000000-0005-0000-0000-0000BA190000}"/>
    <cellStyle name="20% - Accent1 2 2 4 6 3 5 2" xfId="6774" xr:uid="{00000000-0005-0000-0000-0000BB190000}"/>
    <cellStyle name="20% - Accent1 2 2 4 6 3 5 2 2" xfId="6775" xr:uid="{00000000-0005-0000-0000-0000BC190000}"/>
    <cellStyle name="20% - Accent1 2 2 4 6 3 5 3" xfId="6776" xr:uid="{00000000-0005-0000-0000-0000BD190000}"/>
    <cellStyle name="20% - Accent1 2 2 4 6 3 6" xfId="6777" xr:uid="{00000000-0005-0000-0000-0000BE190000}"/>
    <cellStyle name="20% - Accent1 2 2 4 6 3 6 2" xfId="6778" xr:uid="{00000000-0005-0000-0000-0000BF190000}"/>
    <cellStyle name="20% - Accent1 2 2 4 6 3 6 2 2" xfId="6779" xr:uid="{00000000-0005-0000-0000-0000C0190000}"/>
    <cellStyle name="20% - Accent1 2 2 4 6 3 6 3" xfId="6780" xr:uid="{00000000-0005-0000-0000-0000C1190000}"/>
    <cellStyle name="20% - Accent1 2 2 4 6 3 7" xfId="6781" xr:uid="{00000000-0005-0000-0000-0000C2190000}"/>
    <cellStyle name="20% - Accent1 2 2 4 6 3 7 2" xfId="6782" xr:uid="{00000000-0005-0000-0000-0000C3190000}"/>
    <cellStyle name="20% - Accent1 2 2 4 6 3 8" xfId="6783" xr:uid="{00000000-0005-0000-0000-0000C4190000}"/>
    <cellStyle name="20% - Accent1 2 2 4 6 3 8 2" xfId="6784" xr:uid="{00000000-0005-0000-0000-0000C5190000}"/>
    <cellStyle name="20% - Accent1 2 2 4 6 3 9" xfId="6785" xr:uid="{00000000-0005-0000-0000-0000C6190000}"/>
    <cellStyle name="20% - Accent1 2 2 4 6 4" xfId="6786" xr:uid="{00000000-0005-0000-0000-0000C7190000}"/>
    <cellStyle name="20% - Accent1 2 2 4 6 4 2" xfId="6787" xr:uid="{00000000-0005-0000-0000-0000C8190000}"/>
    <cellStyle name="20% - Accent1 2 2 4 6 4 2 2" xfId="6788" xr:uid="{00000000-0005-0000-0000-0000C9190000}"/>
    <cellStyle name="20% - Accent1 2 2 4 6 4 2 2 2" xfId="6789" xr:uid="{00000000-0005-0000-0000-0000CA190000}"/>
    <cellStyle name="20% - Accent1 2 2 4 6 4 2 3" xfId="6790" xr:uid="{00000000-0005-0000-0000-0000CB190000}"/>
    <cellStyle name="20% - Accent1 2 2 4 6 4 3" xfId="6791" xr:uid="{00000000-0005-0000-0000-0000CC190000}"/>
    <cellStyle name="20% - Accent1 2 2 4 6 4 3 2" xfId="6792" xr:uid="{00000000-0005-0000-0000-0000CD190000}"/>
    <cellStyle name="20% - Accent1 2 2 4 6 4 4" xfId="6793" xr:uid="{00000000-0005-0000-0000-0000CE190000}"/>
    <cellStyle name="20% - Accent1 2 2 4 6 5" xfId="6794" xr:uid="{00000000-0005-0000-0000-0000CF190000}"/>
    <cellStyle name="20% - Accent1 2 2 4 6 5 2" xfId="6795" xr:uid="{00000000-0005-0000-0000-0000D0190000}"/>
    <cellStyle name="20% - Accent1 2 2 4 6 5 2 2" xfId="6796" xr:uid="{00000000-0005-0000-0000-0000D1190000}"/>
    <cellStyle name="20% - Accent1 2 2 4 6 5 2 2 2" xfId="6797" xr:uid="{00000000-0005-0000-0000-0000D2190000}"/>
    <cellStyle name="20% - Accent1 2 2 4 6 5 2 3" xfId="6798" xr:uid="{00000000-0005-0000-0000-0000D3190000}"/>
    <cellStyle name="20% - Accent1 2 2 4 6 5 3" xfId="6799" xr:uid="{00000000-0005-0000-0000-0000D4190000}"/>
    <cellStyle name="20% - Accent1 2 2 4 6 5 3 2" xfId="6800" xr:uid="{00000000-0005-0000-0000-0000D5190000}"/>
    <cellStyle name="20% - Accent1 2 2 4 6 5 4" xfId="6801" xr:uid="{00000000-0005-0000-0000-0000D6190000}"/>
    <cellStyle name="20% - Accent1 2 2 4 6 6" xfId="6802" xr:uid="{00000000-0005-0000-0000-0000D7190000}"/>
    <cellStyle name="20% - Accent1 2 2 4 6 6 2" xfId="6803" xr:uid="{00000000-0005-0000-0000-0000D8190000}"/>
    <cellStyle name="20% - Accent1 2 2 4 6 6 2 2" xfId="6804" xr:uid="{00000000-0005-0000-0000-0000D9190000}"/>
    <cellStyle name="20% - Accent1 2 2 4 6 6 2 2 2" xfId="6805" xr:uid="{00000000-0005-0000-0000-0000DA190000}"/>
    <cellStyle name="20% - Accent1 2 2 4 6 6 2 3" xfId="6806" xr:uid="{00000000-0005-0000-0000-0000DB190000}"/>
    <cellStyle name="20% - Accent1 2 2 4 6 6 3" xfId="6807" xr:uid="{00000000-0005-0000-0000-0000DC190000}"/>
    <cellStyle name="20% - Accent1 2 2 4 6 6 3 2" xfId="6808" xr:uid="{00000000-0005-0000-0000-0000DD190000}"/>
    <cellStyle name="20% - Accent1 2 2 4 6 6 4" xfId="6809" xr:uid="{00000000-0005-0000-0000-0000DE190000}"/>
    <cellStyle name="20% - Accent1 2 2 4 6 7" xfId="6810" xr:uid="{00000000-0005-0000-0000-0000DF190000}"/>
    <cellStyle name="20% - Accent1 2 2 4 6 7 2" xfId="6811" xr:uid="{00000000-0005-0000-0000-0000E0190000}"/>
    <cellStyle name="20% - Accent1 2 2 4 6 7 2 2" xfId="6812" xr:uid="{00000000-0005-0000-0000-0000E1190000}"/>
    <cellStyle name="20% - Accent1 2 2 4 6 7 3" xfId="6813" xr:uid="{00000000-0005-0000-0000-0000E2190000}"/>
    <cellStyle name="20% - Accent1 2 2 4 6 8" xfId="6814" xr:uid="{00000000-0005-0000-0000-0000E3190000}"/>
    <cellStyle name="20% - Accent1 2 2 4 6 8 2" xfId="6815" xr:uid="{00000000-0005-0000-0000-0000E4190000}"/>
    <cellStyle name="20% - Accent1 2 2 4 6 8 2 2" xfId="6816" xr:uid="{00000000-0005-0000-0000-0000E5190000}"/>
    <cellStyle name="20% - Accent1 2 2 4 6 8 3" xfId="6817" xr:uid="{00000000-0005-0000-0000-0000E6190000}"/>
    <cellStyle name="20% - Accent1 2 2 4 6 9" xfId="6818" xr:uid="{00000000-0005-0000-0000-0000E7190000}"/>
    <cellStyle name="20% - Accent1 2 2 4 6 9 2" xfId="6819" xr:uid="{00000000-0005-0000-0000-0000E8190000}"/>
    <cellStyle name="20% - Accent1 2 2 4 7" xfId="6820" xr:uid="{00000000-0005-0000-0000-0000E9190000}"/>
    <cellStyle name="20% - Accent1 2 2 4 7 2" xfId="6821" xr:uid="{00000000-0005-0000-0000-0000EA190000}"/>
    <cellStyle name="20% - Accent1 2 2 4 7 2 2" xfId="6822" xr:uid="{00000000-0005-0000-0000-0000EB190000}"/>
    <cellStyle name="20% - Accent1 2 2 4 7 2 2 2" xfId="6823" xr:uid="{00000000-0005-0000-0000-0000EC190000}"/>
    <cellStyle name="20% - Accent1 2 2 4 7 2 2 2 2" xfId="6824" xr:uid="{00000000-0005-0000-0000-0000ED190000}"/>
    <cellStyle name="20% - Accent1 2 2 4 7 2 2 3" xfId="6825" xr:uid="{00000000-0005-0000-0000-0000EE190000}"/>
    <cellStyle name="20% - Accent1 2 2 4 7 2 3" xfId="6826" xr:uid="{00000000-0005-0000-0000-0000EF190000}"/>
    <cellStyle name="20% - Accent1 2 2 4 7 2 3 2" xfId="6827" xr:uid="{00000000-0005-0000-0000-0000F0190000}"/>
    <cellStyle name="20% - Accent1 2 2 4 7 2 4" xfId="6828" xr:uid="{00000000-0005-0000-0000-0000F1190000}"/>
    <cellStyle name="20% - Accent1 2 2 4 7 3" xfId="6829" xr:uid="{00000000-0005-0000-0000-0000F2190000}"/>
    <cellStyle name="20% - Accent1 2 2 4 7 3 2" xfId="6830" xr:uid="{00000000-0005-0000-0000-0000F3190000}"/>
    <cellStyle name="20% - Accent1 2 2 4 7 3 2 2" xfId="6831" xr:uid="{00000000-0005-0000-0000-0000F4190000}"/>
    <cellStyle name="20% - Accent1 2 2 4 7 3 2 2 2" xfId="6832" xr:uid="{00000000-0005-0000-0000-0000F5190000}"/>
    <cellStyle name="20% - Accent1 2 2 4 7 3 2 3" xfId="6833" xr:uid="{00000000-0005-0000-0000-0000F6190000}"/>
    <cellStyle name="20% - Accent1 2 2 4 7 3 3" xfId="6834" xr:uid="{00000000-0005-0000-0000-0000F7190000}"/>
    <cellStyle name="20% - Accent1 2 2 4 7 3 3 2" xfId="6835" xr:uid="{00000000-0005-0000-0000-0000F8190000}"/>
    <cellStyle name="20% - Accent1 2 2 4 7 3 4" xfId="6836" xr:uid="{00000000-0005-0000-0000-0000F9190000}"/>
    <cellStyle name="20% - Accent1 2 2 4 7 4" xfId="6837" xr:uid="{00000000-0005-0000-0000-0000FA190000}"/>
    <cellStyle name="20% - Accent1 2 2 4 7 4 2" xfId="6838" xr:uid="{00000000-0005-0000-0000-0000FB190000}"/>
    <cellStyle name="20% - Accent1 2 2 4 7 4 2 2" xfId="6839" xr:uid="{00000000-0005-0000-0000-0000FC190000}"/>
    <cellStyle name="20% - Accent1 2 2 4 7 4 2 2 2" xfId="6840" xr:uid="{00000000-0005-0000-0000-0000FD190000}"/>
    <cellStyle name="20% - Accent1 2 2 4 7 4 2 3" xfId="6841" xr:uid="{00000000-0005-0000-0000-0000FE190000}"/>
    <cellStyle name="20% - Accent1 2 2 4 7 4 3" xfId="6842" xr:uid="{00000000-0005-0000-0000-0000FF190000}"/>
    <cellStyle name="20% - Accent1 2 2 4 7 4 3 2" xfId="6843" xr:uid="{00000000-0005-0000-0000-0000001A0000}"/>
    <cellStyle name="20% - Accent1 2 2 4 7 4 4" xfId="6844" xr:uid="{00000000-0005-0000-0000-0000011A0000}"/>
    <cellStyle name="20% - Accent1 2 2 4 7 5" xfId="6845" xr:uid="{00000000-0005-0000-0000-0000021A0000}"/>
    <cellStyle name="20% - Accent1 2 2 4 7 5 2" xfId="6846" xr:uid="{00000000-0005-0000-0000-0000031A0000}"/>
    <cellStyle name="20% - Accent1 2 2 4 7 5 2 2" xfId="6847" xr:uid="{00000000-0005-0000-0000-0000041A0000}"/>
    <cellStyle name="20% - Accent1 2 2 4 7 5 3" xfId="6848" xr:uid="{00000000-0005-0000-0000-0000051A0000}"/>
    <cellStyle name="20% - Accent1 2 2 4 7 6" xfId="6849" xr:uid="{00000000-0005-0000-0000-0000061A0000}"/>
    <cellStyle name="20% - Accent1 2 2 4 7 6 2" xfId="6850" xr:uid="{00000000-0005-0000-0000-0000071A0000}"/>
    <cellStyle name="20% - Accent1 2 2 4 7 6 2 2" xfId="6851" xr:uid="{00000000-0005-0000-0000-0000081A0000}"/>
    <cellStyle name="20% - Accent1 2 2 4 7 6 3" xfId="6852" xr:uid="{00000000-0005-0000-0000-0000091A0000}"/>
    <cellStyle name="20% - Accent1 2 2 4 7 7" xfId="6853" xr:uid="{00000000-0005-0000-0000-00000A1A0000}"/>
    <cellStyle name="20% - Accent1 2 2 4 7 7 2" xfId="6854" xr:uid="{00000000-0005-0000-0000-00000B1A0000}"/>
    <cellStyle name="20% - Accent1 2 2 4 7 8" xfId="6855" xr:uid="{00000000-0005-0000-0000-00000C1A0000}"/>
    <cellStyle name="20% - Accent1 2 2 4 7 8 2" xfId="6856" xr:uid="{00000000-0005-0000-0000-00000D1A0000}"/>
    <cellStyle name="20% - Accent1 2 2 4 7 9" xfId="6857" xr:uid="{00000000-0005-0000-0000-00000E1A0000}"/>
    <cellStyle name="20% - Accent1 2 2 4 8" xfId="6858" xr:uid="{00000000-0005-0000-0000-00000F1A0000}"/>
    <cellStyle name="20% - Accent1 2 2 4 8 2" xfId="6859" xr:uid="{00000000-0005-0000-0000-0000101A0000}"/>
    <cellStyle name="20% - Accent1 2 2 4 8 2 2" xfId="6860" xr:uid="{00000000-0005-0000-0000-0000111A0000}"/>
    <cellStyle name="20% - Accent1 2 2 4 8 2 2 2" xfId="6861" xr:uid="{00000000-0005-0000-0000-0000121A0000}"/>
    <cellStyle name="20% - Accent1 2 2 4 8 2 2 2 2" xfId="6862" xr:uid="{00000000-0005-0000-0000-0000131A0000}"/>
    <cellStyle name="20% - Accent1 2 2 4 8 2 2 3" xfId="6863" xr:uid="{00000000-0005-0000-0000-0000141A0000}"/>
    <cellStyle name="20% - Accent1 2 2 4 8 2 3" xfId="6864" xr:uid="{00000000-0005-0000-0000-0000151A0000}"/>
    <cellStyle name="20% - Accent1 2 2 4 8 2 3 2" xfId="6865" xr:uid="{00000000-0005-0000-0000-0000161A0000}"/>
    <cellStyle name="20% - Accent1 2 2 4 8 2 4" xfId="6866" xr:uid="{00000000-0005-0000-0000-0000171A0000}"/>
    <cellStyle name="20% - Accent1 2 2 4 8 3" xfId="6867" xr:uid="{00000000-0005-0000-0000-0000181A0000}"/>
    <cellStyle name="20% - Accent1 2 2 4 8 3 2" xfId="6868" xr:uid="{00000000-0005-0000-0000-0000191A0000}"/>
    <cellStyle name="20% - Accent1 2 2 4 8 3 2 2" xfId="6869" xr:uid="{00000000-0005-0000-0000-00001A1A0000}"/>
    <cellStyle name="20% - Accent1 2 2 4 8 3 2 2 2" xfId="6870" xr:uid="{00000000-0005-0000-0000-00001B1A0000}"/>
    <cellStyle name="20% - Accent1 2 2 4 8 3 2 3" xfId="6871" xr:uid="{00000000-0005-0000-0000-00001C1A0000}"/>
    <cellStyle name="20% - Accent1 2 2 4 8 3 3" xfId="6872" xr:uid="{00000000-0005-0000-0000-00001D1A0000}"/>
    <cellStyle name="20% - Accent1 2 2 4 8 3 3 2" xfId="6873" xr:uid="{00000000-0005-0000-0000-00001E1A0000}"/>
    <cellStyle name="20% - Accent1 2 2 4 8 3 4" xfId="6874" xr:uid="{00000000-0005-0000-0000-00001F1A0000}"/>
    <cellStyle name="20% - Accent1 2 2 4 8 4" xfId="6875" xr:uid="{00000000-0005-0000-0000-0000201A0000}"/>
    <cellStyle name="20% - Accent1 2 2 4 8 4 2" xfId="6876" xr:uid="{00000000-0005-0000-0000-0000211A0000}"/>
    <cellStyle name="20% - Accent1 2 2 4 8 4 2 2" xfId="6877" xr:uid="{00000000-0005-0000-0000-0000221A0000}"/>
    <cellStyle name="20% - Accent1 2 2 4 8 4 2 2 2" xfId="6878" xr:uid="{00000000-0005-0000-0000-0000231A0000}"/>
    <cellStyle name="20% - Accent1 2 2 4 8 4 2 3" xfId="6879" xr:uid="{00000000-0005-0000-0000-0000241A0000}"/>
    <cellStyle name="20% - Accent1 2 2 4 8 4 3" xfId="6880" xr:uid="{00000000-0005-0000-0000-0000251A0000}"/>
    <cellStyle name="20% - Accent1 2 2 4 8 4 3 2" xfId="6881" xr:uid="{00000000-0005-0000-0000-0000261A0000}"/>
    <cellStyle name="20% - Accent1 2 2 4 8 4 4" xfId="6882" xr:uid="{00000000-0005-0000-0000-0000271A0000}"/>
    <cellStyle name="20% - Accent1 2 2 4 8 5" xfId="6883" xr:uid="{00000000-0005-0000-0000-0000281A0000}"/>
    <cellStyle name="20% - Accent1 2 2 4 8 5 2" xfId="6884" xr:uid="{00000000-0005-0000-0000-0000291A0000}"/>
    <cellStyle name="20% - Accent1 2 2 4 8 5 2 2" xfId="6885" xr:uid="{00000000-0005-0000-0000-00002A1A0000}"/>
    <cellStyle name="20% - Accent1 2 2 4 8 5 3" xfId="6886" xr:uid="{00000000-0005-0000-0000-00002B1A0000}"/>
    <cellStyle name="20% - Accent1 2 2 4 8 6" xfId="6887" xr:uid="{00000000-0005-0000-0000-00002C1A0000}"/>
    <cellStyle name="20% - Accent1 2 2 4 8 6 2" xfId="6888" xr:uid="{00000000-0005-0000-0000-00002D1A0000}"/>
    <cellStyle name="20% - Accent1 2 2 4 8 6 2 2" xfId="6889" xr:uid="{00000000-0005-0000-0000-00002E1A0000}"/>
    <cellStyle name="20% - Accent1 2 2 4 8 6 3" xfId="6890" xr:uid="{00000000-0005-0000-0000-00002F1A0000}"/>
    <cellStyle name="20% - Accent1 2 2 4 8 7" xfId="6891" xr:uid="{00000000-0005-0000-0000-0000301A0000}"/>
    <cellStyle name="20% - Accent1 2 2 4 8 7 2" xfId="6892" xr:uid="{00000000-0005-0000-0000-0000311A0000}"/>
    <cellStyle name="20% - Accent1 2 2 4 8 8" xfId="6893" xr:uid="{00000000-0005-0000-0000-0000321A0000}"/>
    <cellStyle name="20% - Accent1 2 2 4 8 8 2" xfId="6894" xr:uid="{00000000-0005-0000-0000-0000331A0000}"/>
    <cellStyle name="20% - Accent1 2 2 4 8 9" xfId="6895" xr:uid="{00000000-0005-0000-0000-0000341A0000}"/>
    <cellStyle name="20% - Accent1 2 2 4 9" xfId="6896" xr:uid="{00000000-0005-0000-0000-0000351A0000}"/>
    <cellStyle name="20% - Accent1 2 2 4 9 2" xfId="6897" xr:uid="{00000000-0005-0000-0000-0000361A0000}"/>
    <cellStyle name="20% - Accent1 2 2 4 9 2 2" xfId="6898" xr:uid="{00000000-0005-0000-0000-0000371A0000}"/>
    <cellStyle name="20% - Accent1 2 2 4 9 2 2 2" xfId="6899" xr:uid="{00000000-0005-0000-0000-0000381A0000}"/>
    <cellStyle name="20% - Accent1 2 2 4 9 2 3" xfId="6900" xr:uid="{00000000-0005-0000-0000-0000391A0000}"/>
    <cellStyle name="20% - Accent1 2 2 4 9 3" xfId="6901" xr:uid="{00000000-0005-0000-0000-00003A1A0000}"/>
    <cellStyle name="20% - Accent1 2 2 4 9 3 2" xfId="6902" xr:uid="{00000000-0005-0000-0000-00003B1A0000}"/>
    <cellStyle name="20% - Accent1 2 2 4 9 4" xfId="6903" xr:uid="{00000000-0005-0000-0000-00003C1A0000}"/>
    <cellStyle name="20% - Accent1 2 2 5" xfId="6904" xr:uid="{00000000-0005-0000-0000-00003D1A0000}"/>
    <cellStyle name="20% - Accent1 2 2 5 10" xfId="6905" xr:uid="{00000000-0005-0000-0000-00003E1A0000}"/>
    <cellStyle name="20% - Accent1 2 2 5 10 2" xfId="6906" xr:uid="{00000000-0005-0000-0000-00003F1A0000}"/>
    <cellStyle name="20% - Accent1 2 2 5 10 2 2" xfId="6907" xr:uid="{00000000-0005-0000-0000-0000401A0000}"/>
    <cellStyle name="20% - Accent1 2 2 5 10 2 2 2" xfId="6908" xr:uid="{00000000-0005-0000-0000-0000411A0000}"/>
    <cellStyle name="20% - Accent1 2 2 5 10 2 3" xfId="6909" xr:uid="{00000000-0005-0000-0000-0000421A0000}"/>
    <cellStyle name="20% - Accent1 2 2 5 10 3" xfId="6910" xr:uid="{00000000-0005-0000-0000-0000431A0000}"/>
    <cellStyle name="20% - Accent1 2 2 5 10 3 2" xfId="6911" xr:uid="{00000000-0005-0000-0000-0000441A0000}"/>
    <cellStyle name="20% - Accent1 2 2 5 10 4" xfId="6912" xr:uid="{00000000-0005-0000-0000-0000451A0000}"/>
    <cellStyle name="20% - Accent1 2 2 5 11" xfId="6913" xr:uid="{00000000-0005-0000-0000-0000461A0000}"/>
    <cellStyle name="20% - Accent1 2 2 5 11 2" xfId="6914" xr:uid="{00000000-0005-0000-0000-0000471A0000}"/>
    <cellStyle name="20% - Accent1 2 2 5 11 2 2" xfId="6915" xr:uid="{00000000-0005-0000-0000-0000481A0000}"/>
    <cellStyle name="20% - Accent1 2 2 5 11 3" xfId="6916" xr:uid="{00000000-0005-0000-0000-0000491A0000}"/>
    <cellStyle name="20% - Accent1 2 2 5 12" xfId="6917" xr:uid="{00000000-0005-0000-0000-00004A1A0000}"/>
    <cellStyle name="20% - Accent1 2 2 5 12 2" xfId="6918" xr:uid="{00000000-0005-0000-0000-00004B1A0000}"/>
    <cellStyle name="20% - Accent1 2 2 5 12 2 2" xfId="6919" xr:uid="{00000000-0005-0000-0000-00004C1A0000}"/>
    <cellStyle name="20% - Accent1 2 2 5 12 3" xfId="6920" xr:uid="{00000000-0005-0000-0000-00004D1A0000}"/>
    <cellStyle name="20% - Accent1 2 2 5 13" xfId="6921" xr:uid="{00000000-0005-0000-0000-00004E1A0000}"/>
    <cellStyle name="20% - Accent1 2 2 5 13 2" xfId="6922" xr:uid="{00000000-0005-0000-0000-00004F1A0000}"/>
    <cellStyle name="20% - Accent1 2 2 5 14" xfId="6923" xr:uid="{00000000-0005-0000-0000-0000501A0000}"/>
    <cellStyle name="20% - Accent1 2 2 5 14 2" xfId="6924" xr:uid="{00000000-0005-0000-0000-0000511A0000}"/>
    <cellStyle name="20% - Accent1 2 2 5 15" xfId="6925" xr:uid="{00000000-0005-0000-0000-0000521A0000}"/>
    <cellStyle name="20% - Accent1 2 2 5 2" xfId="6926" xr:uid="{00000000-0005-0000-0000-0000531A0000}"/>
    <cellStyle name="20% - Accent1 2 2 5 2 10" xfId="6927" xr:uid="{00000000-0005-0000-0000-0000541A0000}"/>
    <cellStyle name="20% - Accent1 2 2 5 2 10 2" xfId="6928" xr:uid="{00000000-0005-0000-0000-0000551A0000}"/>
    <cellStyle name="20% - Accent1 2 2 5 2 10 2 2" xfId="6929" xr:uid="{00000000-0005-0000-0000-0000561A0000}"/>
    <cellStyle name="20% - Accent1 2 2 5 2 10 3" xfId="6930" xr:uid="{00000000-0005-0000-0000-0000571A0000}"/>
    <cellStyle name="20% - Accent1 2 2 5 2 11" xfId="6931" xr:uid="{00000000-0005-0000-0000-0000581A0000}"/>
    <cellStyle name="20% - Accent1 2 2 5 2 11 2" xfId="6932" xr:uid="{00000000-0005-0000-0000-0000591A0000}"/>
    <cellStyle name="20% - Accent1 2 2 5 2 11 2 2" xfId="6933" xr:uid="{00000000-0005-0000-0000-00005A1A0000}"/>
    <cellStyle name="20% - Accent1 2 2 5 2 11 3" xfId="6934" xr:uid="{00000000-0005-0000-0000-00005B1A0000}"/>
    <cellStyle name="20% - Accent1 2 2 5 2 12" xfId="6935" xr:uid="{00000000-0005-0000-0000-00005C1A0000}"/>
    <cellStyle name="20% - Accent1 2 2 5 2 12 2" xfId="6936" xr:uid="{00000000-0005-0000-0000-00005D1A0000}"/>
    <cellStyle name="20% - Accent1 2 2 5 2 13" xfId="6937" xr:uid="{00000000-0005-0000-0000-00005E1A0000}"/>
    <cellStyle name="20% - Accent1 2 2 5 2 13 2" xfId="6938" xr:uid="{00000000-0005-0000-0000-00005F1A0000}"/>
    <cellStyle name="20% - Accent1 2 2 5 2 14" xfId="6939" xr:uid="{00000000-0005-0000-0000-0000601A0000}"/>
    <cellStyle name="20% - Accent1 2 2 5 2 2" xfId="6940" xr:uid="{00000000-0005-0000-0000-0000611A0000}"/>
    <cellStyle name="20% - Accent1 2 2 5 2 2 10" xfId="6941" xr:uid="{00000000-0005-0000-0000-0000621A0000}"/>
    <cellStyle name="20% - Accent1 2 2 5 2 2 10 2" xfId="6942" xr:uid="{00000000-0005-0000-0000-0000631A0000}"/>
    <cellStyle name="20% - Accent1 2 2 5 2 2 11" xfId="6943" xr:uid="{00000000-0005-0000-0000-0000641A0000}"/>
    <cellStyle name="20% - Accent1 2 2 5 2 2 2" xfId="6944" xr:uid="{00000000-0005-0000-0000-0000651A0000}"/>
    <cellStyle name="20% - Accent1 2 2 5 2 2 2 2" xfId="6945" xr:uid="{00000000-0005-0000-0000-0000661A0000}"/>
    <cellStyle name="20% - Accent1 2 2 5 2 2 2 2 2" xfId="6946" xr:uid="{00000000-0005-0000-0000-0000671A0000}"/>
    <cellStyle name="20% - Accent1 2 2 5 2 2 2 2 2 2" xfId="6947" xr:uid="{00000000-0005-0000-0000-0000681A0000}"/>
    <cellStyle name="20% - Accent1 2 2 5 2 2 2 2 2 2 2" xfId="6948" xr:uid="{00000000-0005-0000-0000-0000691A0000}"/>
    <cellStyle name="20% - Accent1 2 2 5 2 2 2 2 2 3" xfId="6949" xr:uid="{00000000-0005-0000-0000-00006A1A0000}"/>
    <cellStyle name="20% - Accent1 2 2 5 2 2 2 2 3" xfId="6950" xr:uid="{00000000-0005-0000-0000-00006B1A0000}"/>
    <cellStyle name="20% - Accent1 2 2 5 2 2 2 2 3 2" xfId="6951" xr:uid="{00000000-0005-0000-0000-00006C1A0000}"/>
    <cellStyle name="20% - Accent1 2 2 5 2 2 2 2 4" xfId="6952" xr:uid="{00000000-0005-0000-0000-00006D1A0000}"/>
    <cellStyle name="20% - Accent1 2 2 5 2 2 2 3" xfId="6953" xr:uid="{00000000-0005-0000-0000-00006E1A0000}"/>
    <cellStyle name="20% - Accent1 2 2 5 2 2 2 3 2" xfId="6954" xr:uid="{00000000-0005-0000-0000-00006F1A0000}"/>
    <cellStyle name="20% - Accent1 2 2 5 2 2 2 3 2 2" xfId="6955" xr:uid="{00000000-0005-0000-0000-0000701A0000}"/>
    <cellStyle name="20% - Accent1 2 2 5 2 2 2 3 2 2 2" xfId="6956" xr:uid="{00000000-0005-0000-0000-0000711A0000}"/>
    <cellStyle name="20% - Accent1 2 2 5 2 2 2 3 2 3" xfId="6957" xr:uid="{00000000-0005-0000-0000-0000721A0000}"/>
    <cellStyle name="20% - Accent1 2 2 5 2 2 2 3 3" xfId="6958" xr:uid="{00000000-0005-0000-0000-0000731A0000}"/>
    <cellStyle name="20% - Accent1 2 2 5 2 2 2 3 3 2" xfId="6959" xr:uid="{00000000-0005-0000-0000-0000741A0000}"/>
    <cellStyle name="20% - Accent1 2 2 5 2 2 2 3 4" xfId="6960" xr:uid="{00000000-0005-0000-0000-0000751A0000}"/>
    <cellStyle name="20% - Accent1 2 2 5 2 2 2 4" xfId="6961" xr:uid="{00000000-0005-0000-0000-0000761A0000}"/>
    <cellStyle name="20% - Accent1 2 2 5 2 2 2 4 2" xfId="6962" xr:uid="{00000000-0005-0000-0000-0000771A0000}"/>
    <cellStyle name="20% - Accent1 2 2 5 2 2 2 4 2 2" xfId="6963" xr:uid="{00000000-0005-0000-0000-0000781A0000}"/>
    <cellStyle name="20% - Accent1 2 2 5 2 2 2 4 2 2 2" xfId="6964" xr:uid="{00000000-0005-0000-0000-0000791A0000}"/>
    <cellStyle name="20% - Accent1 2 2 5 2 2 2 4 2 3" xfId="6965" xr:uid="{00000000-0005-0000-0000-00007A1A0000}"/>
    <cellStyle name="20% - Accent1 2 2 5 2 2 2 4 3" xfId="6966" xr:uid="{00000000-0005-0000-0000-00007B1A0000}"/>
    <cellStyle name="20% - Accent1 2 2 5 2 2 2 4 3 2" xfId="6967" xr:uid="{00000000-0005-0000-0000-00007C1A0000}"/>
    <cellStyle name="20% - Accent1 2 2 5 2 2 2 4 4" xfId="6968" xr:uid="{00000000-0005-0000-0000-00007D1A0000}"/>
    <cellStyle name="20% - Accent1 2 2 5 2 2 2 5" xfId="6969" xr:uid="{00000000-0005-0000-0000-00007E1A0000}"/>
    <cellStyle name="20% - Accent1 2 2 5 2 2 2 5 2" xfId="6970" xr:uid="{00000000-0005-0000-0000-00007F1A0000}"/>
    <cellStyle name="20% - Accent1 2 2 5 2 2 2 5 2 2" xfId="6971" xr:uid="{00000000-0005-0000-0000-0000801A0000}"/>
    <cellStyle name="20% - Accent1 2 2 5 2 2 2 5 3" xfId="6972" xr:uid="{00000000-0005-0000-0000-0000811A0000}"/>
    <cellStyle name="20% - Accent1 2 2 5 2 2 2 6" xfId="6973" xr:uid="{00000000-0005-0000-0000-0000821A0000}"/>
    <cellStyle name="20% - Accent1 2 2 5 2 2 2 6 2" xfId="6974" xr:uid="{00000000-0005-0000-0000-0000831A0000}"/>
    <cellStyle name="20% - Accent1 2 2 5 2 2 2 6 2 2" xfId="6975" xr:uid="{00000000-0005-0000-0000-0000841A0000}"/>
    <cellStyle name="20% - Accent1 2 2 5 2 2 2 6 3" xfId="6976" xr:uid="{00000000-0005-0000-0000-0000851A0000}"/>
    <cellStyle name="20% - Accent1 2 2 5 2 2 2 7" xfId="6977" xr:uid="{00000000-0005-0000-0000-0000861A0000}"/>
    <cellStyle name="20% - Accent1 2 2 5 2 2 2 7 2" xfId="6978" xr:uid="{00000000-0005-0000-0000-0000871A0000}"/>
    <cellStyle name="20% - Accent1 2 2 5 2 2 2 8" xfId="6979" xr:uid="{00000000-0005-0000-0000-0000881A0000}"/>
    <cellStyle name="20% - Accent1 2 2 5 2 2 2 8 2" xfId="6980" xr:uid="{00000000-0005-0000-0000-0000891A0000}"/>
    <cellStyle name="20% - Accent1 2 2 5 2 2 2 9" xfId="6981" xr:uid="{00000000-0005-0000-0000-00008A1A0000}"/>
    <cellStyle name="20% - Accent1 2 2 5 2 2 3" xfId="6982" xr:uid="{00000000-0005-0000-0000-00008B1A0000}"/>
    <cellStyle name="20% - Accent1 2 2 5 2 2 3 2" xfId="6983" xr:uid="{00000000-0005-0000-0000-00008C1A0000}"/>
    <cellStyle name="20% - Accent1 2 2 5 2 2 3 2 2" xfId="6984" xr:uid="{00000000-0005-0000-0000-00008D1A0000}"/>
    <cellStyle name="20% - Accent1 2 2 5 2 2 3 2 2 2" xfId="6985" xr:uid="{00000000-0005-0000-0000-00008E1A0000}"/>
    <cellStyle name="20% - Accent1 2 2 5 2 2 3 2 2 2 2" xfId="6986" xr:uid="{00000000-0005-0000-0000-00008F1A0000}"/>
    <cellStyle name="20% - Accent1 2 2 5 2 2 3 2 2 3" xfId="6987" xr:uid="{00000000-0005-0000-0000-0000901A0000}"/>
    <cellStyle name="20% - Accent1 2 2 5 2 2 3 2 3" xfId="6988" xr:uid="{00000000-0005-0000-0000-0000911A0000}"/>
    <cellStyle name="20% - Accent1 2 2 5 2 2 3 2 3 2" xfId="6989" xr:uid="{00000000-0005-0000-0000-0000921A0000}"/>
    <cellStyle name="20% - Accent1 2 2 5 2 2 3 2 4" xfId="6990" xr:uid="{00000000-0005-0000-0000-0000931A0000}"/>
    <cellStyle name="20% - Accent1 2 2 5 2 2 3 3" xfId="6991" xr:uid="{00000000-0005-0000-0000-0000941A0000}"/>
    <cellStyle name="20% - Accent1 2 2 5 2 2 3 3 2" xfId="6992" xr:uid="{00000000-0005-0000-0000-0000951A0000}"/>
    <cellStyle name="20% - Accent1 2 2 5 2 2 3 3 2 2" xfId="6993" xr:uid="{00000000-0005-0000-0000-0000961A0000}"/>
    <cellStyle name="20% - Accent1 2 2 5 2 2 3 3 2 2 2" xfId="6994" xr:uid="{00000000-0005-0000-0000-0000971A0000}"/>
    <cellStyle name="20% - Accent1 2 2 5 2 2 3 3 2 3" xfId="6995" xr:uid="{00000000-0005-0000-0000-0000981A0000}"/>
    <cellStyle name="20% - Accent1 2 2 5 2 2 3 3 3" xfId="6996" xr:uid="{00000000-0005-0000-0000-0000991A0000}"/>
    <cellStyle name="20% - Accent1 2 2 5 2 2 3 3 3 2" xfId="6997" xr:uid="{00000000-0005-0000-0000-00009A1A0000}"/>
    <cellStyle name="20% - Accent1 2 2 5 2 2 3 3 4" xfId="6998" xr:uid="{00000000-0005-0000-0000-00009B1A0000}"/>
    <cellStyle name="20% - Accent1 2 2 5 2 2 3 4" xfId="6999" xr:uid="{00000000-0005-0000-0000-00009C1A0000}"/>
    <cellStyle name="20% - Accent1 2 2 5 2 2 3 4 2" xfId="7000" xr:uid="{00000000-0005-0000-0000-00009D1A0000}"/>
    <cellStyle name="20% - Accent1 2 2 5 2 2 3 4 2 2" xfId="7001" xr:uid="{00000000-0005-0000-0000-00009E1A0000}"/>
    <cellStyle name="20% - Accent1 2 2 5 2 2 3 4 2 2 2" xfId="7002" xr:uid="{00000000-0005-0000-0000-00009F1A0000}"/>
    <cellStyle name="20% - Accent1 2 2 5 2 2 3 4 2 3" xfId="7003" xr:uid="{00000000-0005-0000-0000-0000A01A0000}"/>
    <cellStyle name="20% - Accent1 2 2 5 2 2 3 4 3" xfId="7004" xr:uid="{00000000-0005-0000-0000-0000A11A0000}"/>
    <cellStyle name="20% - Accent1 2 2 5 2 2 3 4 3 2" xfId="7005" xr:uid="{00000000-0005-0000-0000-0000A21A0000}"/>
    <cellStyle name="20% - Accent1 2 2 5 2 2 3 4 4" xfId="7006" xr:uid="{00000000-0005-0000-0000-0000A31A0000}"/>
    <cellStyle name="20% - Accent1 2 2 5 2 2 3 5" xfId="7007" xr:uid="{00000000-0005-0000-0000-0000A41A0000}"/>
    <cellStyle name="20% - Accent1 2 2 5 2 2 3 5 2" xfId="7008" xr:uid="{00000000-0005-0000-0000-0000A51A0000}"/>
    <cellStyle name="20% - Accent1 2 2 5 2 2 3 5 2 2" xfId="7009" xr:uid="{00000000-0005-0000-0000-0000A61A0000}"/>
    <cellStyle name="20% - Accent1 2 2 5 2 2 3 5 3" xfId="7010" xr:uid="{00000000-0005-0000-0000-0000A71A0000}"/>
    <cellStyle name="20% - Accent1 2 2 5 2 2 3 6" xfId="7011" xr:uid="{00000000-0005-0000-0000-0000A81A0000}"/>
    <cellStyle name="20% - Accent1 2 2 5 2 2 3 6 2" xfId="7012" xr:uid="{00000000-0005-0000-0000-0000A91A0000}"/>
    <cellStyle name="20% - Accent1 2 2 5 2 2 3 6 2 2" xfId="7013" xr:uid="{00000000-0005-0000-0000-0000AA1A0000}"/>
    <cellStyle name="20% - Accent1 2 2 5 2 2 3 6 3" xfId="7014" xr:uid="{00000000-0005-0000-0000-0000AB1A0000}"/>
    <cellStyle name="20% - Accent1 2 2 5 2 2 3 7" xfId="7015" xr:uid="{00000000-0005-0000-0000-0000AC1A0000}"/>
    <cellStyle name="20% - Accent1 2 2 5 2 2 3 7 2" xfId="7016" xr:uid="{00000000-0005-0000-0000-0000AD1A0000}"/>
    <cellStyle name="20% - Accent1 2 2 5 2 2 3 8" xfId="7017" xr:uid="{00000000-0005-0000-0000-0000AE1A0000}"/>
    <cellStyle name="20% - Accent1 2 2 5 2 2 3 8 2" xfId="7018" xr:uid="{00000000-0005-0000-0000-0000AF1A0000}"/>
    <cellStyle name="20% - Accent1 2 2 5 2 2 3 9" xfId="7019" xr:uid="{00000000-0005-0000-0000-0000B01A0000}"/>
    <cellStyle name="20% - Accent1 2 2 5 2 2 4" xfId="7020" xr:uid="{00000000-0005-0000-0000-0000B11A0000}"/>
    <cellStyle name="20% - Accent1 2 2 5 2 2 4 2" xfId="7021" xr:uid="{00000000-0005-0000-0000-0000B21A0000}"/>
    <cellStyle name="20% - Accent1 2 2 5 2 2 4 2 2" xfId="7022" xr:uid="{00000000-0005-0000-0000-0000B31A0000}"/>
    <cellStyle name="20% - Accent1 2 2 5 2 2 4 2 2 2" xfId="7023" xr:uid="{00000000-0005-0000-0000-0000B41A0000}"/>
    <cellStyle name="20% - Accent1 2 2 5 2 2 4 2 3" xfId="7024" xr:uid="{00000000-0005-0000-0000-0000B51A0000}"/>
    <cellStyle name="20% - Accent1 2 2 5 2 2 4 3" xfId="7025" xr:uid="{00000000-0005-0000-0000-0000B61A0000}"/>
    <cellStyle name="20% - Accent1 2 2 5 2 2 4 3 2" xfId="7026" xr:uid="{00000000-0005-0000-0000-0000B71A0000}"/>
    <cellStyle name="20% - Accent1 2 2 5 2 2 4 4" xfId="7027" xr:uid="{00000000-0005-0000-0000-0000B81A0000}"/>
    <cellStyle name="20% - Accent1 2 2 5 2 2 5" xfId="7028" xr:uid="{00000000-0005-0000-0000-0000B91A0000}"/>
    <cellStyle name="20% - Accent1 2 2 5 2 2 5 2" xfId="7029" xr:uid="{00000000-0005-0000-0000-0000BA1A0000}"/>
    <cellStyle name="20% - Accent1 2 2 5 2 2 5 2 2" xfId="7030" xr:uid="{00000000-0005-0000-0000-0000BB1A0000}"/>
    <cellStyle name="20% - Accent1 2 2 5 2 2 5 2 2 2" xfId="7031" xr:uid="{00000000-0005-0000-0000-0000BC1A0000}"/>
    <cellStyle name="20% - Accent1 2 2 5 2 2 5 2 3" xfId="7032" xr:uid="{00000000-0005-0000-0000-0000BD1A0000}"/>
    <cellStyle name="20% - Accent1 2 2 5 2 2 5 3" xfId="7033" xr:uid="{00000000-0005-0000-0000-0000BE1A0000}"/>
    <cellStyle name="20% - Accent1 2 2 5 2 2 5 3 2" xfId="7034" xr:uid="{00000000-0005-0000-0000-0000BF1A0000}"/>
    <cellStyle name="20% - Accent1 2 2 5 2 2 5 4" xfId="7035" xr:uid="{00000000-0005-0000-0000-0000C01A0000}"/>
    <cellStyle name="20% - Accent1 2 2 5 2 2 6" xfId="7036" xr:uid="{00000000-0005-0000-0000-0000C11A0000}"/>
    <cellStyle name="20% - Accent1 2 2 5 2 2 6 2" xfId="7037" xr:uid="{00000000-0005-0000-0000-0000C21A0000}"/>
    <cellStyle name="20% - Accent1 2 2 5 2 2 6 2 2" xfId="7038" xr:uid="{00000000-0005-0000-0000-0000C31A0000}"/>
    <cellStyle name="20% - Accent1 2 2 5 2 2 6 2 2 2" xfId="7039" xr:uid="{00000000-0005-0000-0000-0000C41A0000}"/>
    <cellStyle name="20% - Accent1 2 2 5 2 2 6 2 3" xfId="7040" xr:uid="{00000000-0005-0000-0000-0000C51A0000}"/>
    <cellStyle name="20% - Accent1 2 2 5 2 2 6 3" xfId="7041" xr:uid="{00000000-0005-0000-0000-0000C61A0000}"/>
    <cellStyle name="20% - Accent1 2 2 5 2 2 6 3 2" xfId="7042" xr:uid="{00000000-0005-0000-0000-0000C71A0000}"/>
    <cellStyle name="20% - Accent1 2 2 5 2 2 6 4" xfId="7043" xr:uid="{00000000-0005-0000-0000-0000C81A0000}"/>
    <cellStyle name="20% - Accent1 2 2 5 2 2 7" xfId="7044" xr:uid="{00000000-0005-0000-0000-0000C91A0000}"/>
    <cellStyle name="20% - Accent1 2 2 5 2 2 7 2" xfId="7045" xr:uid="{00000000-0005-0000-0000-0000CA1A0000}"/>
    <cellStyle name="20% - Accent1 2 2 5 2 2 7 2 2" xfId="7046" xr:uid="{00000000-0005-0000-0000-0000CB1A0000}"/>
    <cellStyle name="20% - Accent1 2 2 5 2 2 7 3" xfId="7047" xr:uid="{00000000-0005-0000-0000-0000CC1A0000}"/>
    <cellStyle name="20% - Accent1 2 2 5 2 2 8" xfId="7048" xr:uid="{00000000-0005-0000-0000-0000CD1A0000}"/>
    <cellStyle name="20% - Accent1 2 2 5 2 2 8 2" xfId="7049" xr:uid="{00000000-0005-0000-0000-0000CE1A0000}"/>
    <cellStyle name="20% - Accent1 2 2 5 2 2 8 2 2" xfId="7050" xr:uid="{00000000-0005-0000-0000-0000CF1A0000}"/>
    <cellStyle name="20% - Accent1 2 2 5 2 2 8 3" xfId="7051" xr:uid="{00000000-0005-0000-0000-0000D01A0000}"/>
    <cellStyle name="20% - Accent1 2 2 5 2 2 9" xfId="7052" xr:uid="{00000000-0005-0000-0000-0000D11A0000}"/>
    <cellStyle name="20% - Accent1 2 2 5 2 2 9 2" xfId="7053" xr:uid="{00000000-0005-0000-0000-0000D21A0000}"/>
    <cellStyle name="20% - Accent1 2 2 5 2 3" xfId="7054" xr:uid="{00000000-0005-0000-0000-0000D31A0000}"/>
    <cellStyle name="20% - Accent1 2 2 5 2 3 10" xfId="7055" xr:uid="{00000000-0005-0000-0000-0000D41A0000}"/>
    <cellStyle name="20% - Accent1 2 2 5 2 3 10 2" xfId="7056" xr:uid="{00000000-0005-0000-0000-0000D51A0000}"/>
    <cellStyle name="20% - Accent1 2 2 5 2 3 11" xfId="7057" xr:uid="{00000000-0005-0000-0000-0000D61A0000}"/>
    <cellStyle name="20% - Accent1 2 2 5 2 3 2" xfId="7058" xr:uid="{00000000-0005-0000-0000-0000D71A0000}"/>
    <cellStyle name="20% - Accent1 2 2 5 2 3 2 2" xfId="7059" xr:uid="{00000000-0005-0000-0000-0000D81A0000}"/>
    <cellStyle name="20% - Accent1 2 2 5 2 3 2 2 2" xfId="7060" xr:uid="{00000000-0005-0000-0000-0000D91A0000}"/>
    <cellStyle name="20% - Accent1 2 2 5 2 3 2 2 2 2" xfId="7061" xr:uid="{00000000-0005-0000-0000-0000DA1A0000}"/>
    <cellStyle name="20% - Accent1 2 2 5 2 3 2 2 2 2 2" xfId="7062" xr:uid="{00000000-0005-0000-0000-0000DB1A0000}"/>
    <cellStyle name="20% - Accent1 2 2 5 2 3 2 2 2 3" xfId="7063" xr:uid="{00000000-0005-0000-0000-0000DC1A0000}"/>
    <cellStyle name="20% - Accent1 2 2 5 2 3 2 2 3" xfId="7064" xr:uid="{00000000-0005-0000-0000-0000DD1A0000}"/>
    <cellStyle name="20% - Accent1 2 2 5 2 3 2 2 3 2" xfId="7065" xr:uid="{00000000-0005-0000-0000-0000DE1A0000}"/>
    <cellStyle name="20% - Accent1 2 2 5 2 3 2 2 4" xfId="7066" xr:uid="{00000000-0005-0000-0000-0000DF1A0000}"/>
    <cellStyle name="20% - Accent1 2 2 5 2 3 2 3" xfId="7067" xr:uid="{00000000-0005-0000-0000-0000E01A0000}"/>
    <cellStyle name="20% - Accent1 2 2 5 2 3 2 3 2" xfId="7068" xr:uid="{00000000-0005-0000-0000-0000E11A0000}"/>
    <cellStyle name="20% - Accent1 2 2 5 2 3 2 3 2 2" xfId="7069" xr:uid="{00000000-0005-0000-0000-0000E21A0000}"/>
    <cellStyle name="20% - Accent1 2 2 5 2 3 2 3 2 2 2" xfId="7070" xr:uid="{00000000-0005-0000-0000-0000E31A0000}"/>
    <cellStyle name="20% - Accent1 2 2 5 2 3 2 3 2 3" xfId="7071" xr:uid="{00000000-0005-0000-0000-0000E41A0000}"/>
    <cellStyle name="20% - Accent1 2 2 5 2 3 2 3 3" xfId="7072" xr:uid="{00000000-0005-0000-0000-0000E51A0000}"/>
    <cellStyle name="20% - Accent1 2 2 5 2 3 2 3 3 2" xfId="7073" xr:uid="{00000000-0005-0000-0000-0000E61A0000}"/>
    <cellStyle name="20% - Accent1 2 2 5 2 3 2 3 4" xfId="7074" xr:uid="{00000000-0005-0000-0000-0000E71A0000}"/>
    <cellStyle name="20% - Accent1 2 2 5 2 3 2 4" xfId="7075" xr:uid="{00000000-0005-0000-0000-0000E81A0000}"/>
    <cellStyle name="20% - Accent1 2 2 5 2 3 2 4 2" xfId="7076" xr:uid="{00000000-0005-0000-0000-0000E91A0000}"/>
    <cellStyle name="20% - Accent1 2 2 5 2 3 2 4 2 2" xfId="7077" xr:uid="{00000000-0005-0000-0000-0000EA1A0000}"/>
    <cellStyle name="20% - Accent1 2 2 5 2 3 2 4 2 2 2" xfId="7078" xr:uid="{00000000-0005-0000-0000-0000EB1A0000}"/>
    <cellStyle name="20% - Accent1 2 2 5 2 3 2 4 2 3" xfId="7079" xr:uid="{00000000-0005-0000-0000-0000EC1A0000}"/>
    <cellStyle name="20% - Accent1 2 2 5 2 3 2 4 3" xfId="7080" xr:uid="{00000000-0005-0000-0000-0000ED1A0000}"/>
    <cellStyle name="20% - Accent1 2 2 5 2 3 2 4 3 2" xfId="7081" xr:uid="{00000000-0005-0000-0000-0000EE1A0000}"/>
    <cellStyle name="20% - Accent1 2 2 5 2 3 2 4 4" xfId="7082" xr:uid="{00000000-0005-0000-0000-0000EF1A0000}"/>
    <cellStyle name="20% - Accent1 2 2 5 2 3 2 5" xfId="7083" xr:uid="{00000000-0005-0000-0000-0000F01A0000}"/>
    <cellStyle name="20% - Accent1 2 2 5 2 3 2 5 2" xfId="7084" xr:uid="{00000000-0005-0000-0000-0000F11A0000}"/>
    <cellStyle name="20% - Accent1 2 2 5 2 3 2 5 2 2" xfId="7085" xr:uid="{00000000-0005-0000-0000-0000F21A0000}"/>
    <cellStyle name="20% - Accent1 2 2 5 2 3 2 5 3" xfId="7086" xr:uid="{00000000-0005-0000-0000-0000F31A0000}"/>
    <cellStyle name="20% - Accent1 2 2 5 2 3 2 6" xfId="7087" xr:uid="{00000000-0005-0000-0000-0000F41A0000}"/>
    <cellStyle name="20% - Accent1 2 2 5 2 3 2 6 2" xfId="7088" xr:uid="{00000000-0005-0000-0000-0000F51A0000}"/>
    <cellStyle name="20% - Accent1 2 2 5 2 3 2 6 2 2" xfId="7089" xr:uid="{00000000-0005-0000-0000-0000F61A0000}"/>
    <cellStyle name="20% - Accent1 2 2 5 2 3 2 6 3" xfId="7090" xr:uid="{00000000-0005-0000-0000-0000F71A0000}"/>
    <cellStyle name="20% - Accent1 2 2 5 2 3 2 7" xfId="7091" xr:uid="{00000000-0005-0000-0000-0000F81A0000}"/>
    <cellStyle name="20% - Accent1 2 2 5 2 3 2 7 2" xfId="7092" xr:uid="{00000000-0005-0000-0000-0000F91A0000}"/>
    <cellStyle name="20% - Accent1 2 2 5 2 3 2 8" xfId="7093" xr:uid="{00000000-0005-0000-0000-0000FA1A0000}"/>
    <cellStyle name="20% - Accent1 2 2 5 2 3 2 8 2" xfId="7094" xr:uid="{00000000-0005-0000-0000-0000FB1A0000}"/>
    <cellStyle name="20% - Accent1 2 2 5 2 3 2 9" xfId="7095" xr:uid="{00000000-0005-0000-0000-0000FC1A0000}"/>
    <cellStyle name="20% - Accent1 2 2 5 2 3 3" xfId="7096" xr:uid="{00000000-0005-0000-0000-0000FD1A0000}"/>
    <cellStyle name="20% - Accent1 2 2 5 2 3 3 2" xfId="7097" xr:uid="{00000000-0005-0000-0000-0000FE1A0000}"/>
    <cellStyle name="20% - Accent1 2 2 5 2 3 3 2 2" xfId="7098" xr:uid="{00000000-0005-0000-0000-0000FF1A0000}"/>
    <cellStyle name="20% - Accent1 2 2 5 2 3 3 2 2 2" xfId="7099" xr:uid="{00000000-0005-0000-0000-0000001B0000}"/>
    <cellStyle name="20% - Accent1 2 2 5 2 3 3 2 2 2 2" xfId="7100" xr:uid="{00000000-0005-0000-0000-0000011B0000}"/>
    <cellStyle name="20% - Accent1 2 2 5 2 3 3 2 2 3" xfId="7101" xr:uid="{00000000-0005-0000-0000-0000021B0000}"/>
    <cellStyle name="20% - Accent1 2 2 5 2 3 3 2 3" xfId="7102" xr:uid="{00000000-0005-0000-0000-0000031B0000}"/>
    <cellStyle name="20% - Accent1 2 2 5 2 3 3 2 3 2" xfId="7103" xr:uid="{00000000-0005-0000-0000-0000041B0000}"/>
    <cellStyle name="20% - Accent1 2 2 5 2 3 3 2 4" xfId="7104" xr:uid="{00000000-0005-0000-0000-0000051B0000}"/>
    <cellStyle name="20% - Accent1 2 2 5 2 3 3 3" xfId="7105" xr:uid="{00000000-0005-0000-0000-0000061B0000}"/>
    <cellStyle name="20% - Accent1 2 2 5 2 3 3 3 2" xfId="7106" xr:uid="{00000000-0005-0000-0000-0000071B0000}"/>
    <cellStyle name="20% - Accent1 2 2 5 2 3 3 3 2 2" xfId="7107" xr:uid="{00000000-0005-0000-0000-0000081B0000}"/>
    <cellStyle name="20% - Accent1 2 2 5 2 3 3 3 2 2 2" xfId="7108" xr:uid="{00000000-0005-0000-0000-0000091B0000}"/>
    <cellStyle name="20% - Accent1 2 2 5 2 3 3 3 2 3" xfId="7109" xr:uid="{00000000-0005-0000-0000-00000A1B0000}"/>
    <cellStyle name="20% - Accent1 2 2 5 2 3 3 3 3" xfId="7110" xr:uid="{00000000-0005-0000-0000-00000B1B0000}"/>
    <cellStyle name="20% - Accent1 2 2 5 2 3 3 3 3 2" xfId="7111" xr:uid="{00000000-0005-0000-0000-00000C1B0000}"/>
    <cellStyle name="20% - Accent1 2 2 5 2 3 3 3 4" xfId="7112" xr:uid="{00000000-0005-0000-0000-00000D1B0000}"/>
    <cellStyle name="20% - Accent1 2 2 5 2 3 3 4" xfId="7113" xr:uid="{00000000-0005-0000-0000-00000E1B0000}"/>
    <cellStyle name="20% - Accent1 2 2 5 2 3 3 4 2" xfId="7114" xr:uid="{00000000-0005-0000-0000-00000F1B0000}"/>
    <cellStyle name="20% - Accent1 2 2 5 2 3 3 4 2 2" xfId="7115" xr:uid="{00000000-0005-0000-0000-0000101B0000}"/>
    <cellStyle name="20% - Accent1 2 2 5 2 3 3 4 2 2 2" xfId="7116" xr:uid="{00000000-0005-0000-0000-0000111B0000}"/>
    <cellStyle name="20% - Accent1 2 2 5 2 3 3 4 2 3" xfId="7117" xr:uid="{00000000-0005-0000-0000-0000121B0000}"/>
    <cellStyle name="20% - Accent1 2 2 5 2 3 3 4 3" xfId="7118" xr:uid="{00000000-0005-0000-0000-0000131B0000}"/>
    <cellStyle name="20% - Accent1 2 2 5 2 3 3 4 3 2" xfId="7119" xr:uid="{00000000-0005-0000-0000-0000141B0000}"/>
    <cellStyle name="20% - Accent1 2 2 5 2 3 3 4 4" xfId="7120" xr:uid="{00000000-0005-0000-0000-0000151B0000}"/>
    <cellStyle name="20% - Accent1 2 2 5 2 3 3 5" xfId="7121" xr:uid="{00000000-0005-0000-0000-0000161B0000}"/>
    <cellStyle name="20% - Accent1 2 2 5 2 3 3 5 2" xfId="7122" xr:uid="{00000000-0005-0000-0000-0000171B0000}"/>
    <cellStyle name="20% - Accent1 2 2 5 2 3 3 5 2 2" xfId="7123" xr:uid="{00000000-0005-0000-0000-0000181B0000}"/>
    <cellStyle name="20% - Accent1 2 2 5 2 3 3 5 3" xfId="7124" xr:uid="{00000000-0005-0000-0000-0000191B0000}"/>
    <cellStyle name="20% - Accent1 2 2 5 2 3 3 6" xfId="7125" xr:uid="{00000000-0005-0000-0000-00001A1B0000}"/>
    <cellStyle name="20% - Accent1 2 2 5 2 3 3 6 2" xfId="7126" xr:uid="{00000000-0005-0000-0000-00001B1B0000}"/>
    <cellStyle name="20% - Accent1 2 2 5 2 3 3 6 2 2" xfId="7127" xr:uid="{00000000-0005-0000-0000-00001C1B0000}"/>
    <cellStyle name="20% - Accent1 2 2 5 2 3 3 6 3" xfId="7128" xr:uid="{00000000-0005-0000-0000-00001D1B0000}"/>
    <cellStyle name="20% - Accent1 2 2 5 2 3 3 7" xfId="7129" xr:uid="{00000000-0005-0000-0000-00001E1B0000}"/>
    <cellStyle name="20% - Accent1 2 2 5 2 3 3 7 2" xfId="7130" xr:uid="{00000000-0005-0000-0000-00001F1B0000}"/>
    <cellStyle name="20% - Accent1 2 2 5 2 3 3 8" xfId="7131" xr:uid="{00000000-0005-0000-0000-0000201B0000}"/>
    <cellStyle name="20% - Accent1 2 2 5 2 3 3 8 2" xfId="7132" xr:uid="{00000000-0005-0000-0000-0000211B0000}"/>
    <cellStyle name="20% - Accent1 2 2 5 2 3 3 9" xfId="7133" xr:uid="{00000000-0005-0000-0000-0000221B0000}"/>
    <cellStyle name="20% - Accent1 2 2 5 2 3 4" xfId="7134" xr:uid="{00000000-0005-0000-0000-0000231B0000}"/>
    <cellStyle name="20% - Accent1 2 2 5 2 3 4 2" xfId="7135" xr:uid="{00000000-0005-0000-0000-0000241B0000}"/>
    <cellStyle name="20% - Accent1 2 2 5 2 3 4 2 2" xfId="7136" xr:uid="{00000000-0005-0000-0000-0000251B0000}"/>
    <cellStyle name="20% - Accent1 2 2 5 2 3 4 2 2 2" xfId="7137" xr:uid="{00000000-0005-0000-0000-0000261B0000}"/>
    <cellStyle name="20% - Accent1 2 2 5 2 3 4 2 3" xfId="7138" xr:uid="{00000000-0005-0000-0000-0000271B0000}"/>
    <cellStyle name="20% - Accent1 2 2 5 2 3 4 3" xfId="7139" xr:uid="{00000000-0005-0000-0000-0000281B0000}"/>
    <cellStyle name="20% - Accent1 2 2 5 2 3 4 3 2" xfId="7140" xr:uid="{00000000-0005-0000-0000-0000291B0000}"/>
    <cellStyle name="20% - Accent1 2 2 5 2 3 4 4" xfId="7141" xr:uid="{00000000-0005-0000-0000-00002A1B0000}"/>
    <cellStyle name="20% - Accent1 2 2 5 2 3 5" xfId="7142" xr:uid="{00000000-0005-0000-0000-00002B1B0000}"/>
    <cellStyle name="20% - Accent1 2 2 5 2 3 5 2" xfId="7143" xr:uid="{00000000-0005-0000-0000-00002C1B0000}"/>
    <cellStyle name="20% - Accent1 2 2 5 2 3 5 2 2" xfId="7144" xr:uid="{00000000-0005-0000-0000-00002D1B0000}"/>
    <cellStyle name="20% - Accent1 2 2 5 2 3 5 2 2 2" xfId="7145" xr:uid="{00000000-0005-0000-0000-00002E1B0000}"/>
    <cellStyle name="20% - Accent1 2 2 5 2 3 5 2 3" xfId="7146" xr:uid="{00000000-0005-0000-0000-00002F1B0000}"/>
    <cellStyle name="20% - Accent1 2 2 5 2 3 5 3" xfId="7147" xr:uid="{00000000-0005-0000-0000-0000301B0000}"/>
    <cellStyle name="20% - Accent1 2 2 5 2 3 5 3 2" xfId="7148" xr:uid="{00000000-0005-0000-0000-0000311B0000}"/>
    <cellStyle name="20% - Accent1 2 2 5 2 3 5 4" xfId="7149" xr:uid="{00000000-0005-0000-0000-0000321B0000}"/>
    <cellStyle name="20% - Accent1 2 2 5 2 3 6" xfId="7150" xr:uid="{00000000-0005-0000-0000-0000331B0000}"/>
    <cellStyle name="20% - Accent1 2 2 5 2 3 6 2" xfId="7151" xr:uid="{00000000-0005-0000-0000-0000341B0000}"/>
    <cellStyle name="20% - Accent1 2 2 5 2 3 6 2 2" xfId="7152" xr:uid="{00000000-0005-0000-0000-0000351B0000}"/>
    <cellStyle name="20% - Accent1 2 2 5 2 3 6 2 2 2" xfId="7153" xr:uid="{00000000-0005-0000-0000-0000361B0000}"/>
    <cellStyle name="20% - Accent1 2 2 5 2 3 6 2 3" xfId="7154" xr:uid="{00000000-0005-0000-0000-0000371B0000}"/>
    <cellStyle name="20% - Accent1 2 2 5 2 3 6 3" xfId="7155" xr:uid="{00000000-0005-0000-0000-0000381B0000}"/>
    <cellStyle name="20% - Accent1 2 2 5 2 3 6 3 2" xfId="7156" xr:uid="{00000000-0005-0000-0000-0000391B0000}"/>
    <cellStyle name="20% - Accent1 2 2 5 2 3 6 4" xfId="7157" xr:uid="{00000000-0005-0000-0000-00003A1B0000}"/>
    <cellStyle name="20% - Accent1 2 2 5 2 3 7" xfId="7158" xr:uid="{00000000-0005-0000-0000-00003B1B0000}"/>
    <cellStyle name="20% - Accent1 2 2 5 2 3 7 2" xfId="7159" xr:uid="{00000000-0005-0000-0000-00003C1B0000}"/>
    <cellStyle name="20% - Accent1 2 2 5 2 3 7 2 2" xfId="7160" xr:uid="{00000000-0005-0000-0000-00003D1B0000}"/>
    <cellStyle name="20% - Accent1 2 2 5 2 3 7 3" xfId="7161" xr:uid="{00000000-0005-0000-0000-00003E1B0000}"/>
    <cellStyle name="20% - Accent1 2 2 5 2 3 8" xfId="7162" xr:uid="{00000000-0005-0000-0000-00003F1B0000}"/>
    <cellStyle name="20% - Accent1 2 2 5 2 3 8 2" xfId="7163" xr:uid="{00000000-0005-0000-0000-0000401B0000}"/>
    <cellStyle name="20% - Accent1 2 2 5 2 3 8 2 2" xfId="7164" xr:uid="{00000000-0005-0000-0000-0000411B0000}"/>
    <cellStyle name="20% - Accent1 2 2 5 2 3 8 3" xfId="7165" xr:uid="{00000000-0005-0000-0000-0000421B0000}"/>
    <cellStyle name="20% - Accent1 2 2 5 2 3 9" xfId="7166" xr:uid="{00000000-0005-0000-0000-0000431B0000}"/>
    <cellStyle name="20% - Accent1 2 2 5 2 3 9 2" xfId="7167" xr:uid="{00000000-0005-0000-0000-0000441B0000}"/>
    <cellStyle name="20% - Accent1 2 2 5 2 4" xfId="7168" xr:uid="{00000000-0005-0000-0000-0000451B0000}"/>
    <cellStyle name="20% - Accent1 2 2 5 2 4 10" xfId="7169" xr:uid="{00000000-0005-0000-0000-0000461B0000}"/>
    <cellStyle name="20% - Accent1 2 2 5 2 4 10 2" xfId="7170" xr:uid="{00000000-0005-0000-0000-0000471B0000}"/>
    <cellStyle name="20% - Accent1 2 2 5 2 4 11" xfId="7171" xr:uid="{00000000-0005-0000-0000-0000481B0000}"/>
    <cellStyle name="20% - Accent1 2 2 5 2 4 2" xfId="7172" xr:uid="{00000000-0005-0000-0000-0000491B0000}"/>
    <cellStyle name="20% - Accent1 2 2 5 2 4 2 2" xfId="7173" xr:uid="{00000000-0005-0000-0000-00004A1B0000}"/>
    <cellStyle name="20% - Accent1 2 2 5 2 4 2 2 2" xfId="7174" xr:uid="{00000000-0005-0000-0000-00004B1B0000}"/>
    <cellStyle name="20% - Accent1 2 2 5 2 4 2 2 2 2" xfId="7175" xr:uid="{00000000-0005-0000-0000-00004C1B0000}"/>
    <cellStyle name="20% - Accent1 2 2 5 2 4 2 2 2 2 2" xfId="7176" xr:uid="{00000000-0005-0000-0000-00004D1B0000}"/>
    <cellStyle name="20% - Accent1 2 2 5 2 4 2 2 2 3" xfId="7177" xr:uid="{00000000-0005-0000-0000-00004E1B0000}"/>
    <cellStyle name="20% - Accent1 2 2 5 2 4 2 2 3" xfId="7178" xr:uid="{00000000-0005-0000-0000-00004F1B0000}"/>
    <cellStyle name="20% - Accent1 2 2 5 2 4 2 2 3 2" xfId="7179" xr:uid="{00000000-0005-0000-0000-0000501B0000}"/>
    <cellStyle name="20% - Accent1 2 2 5 2 4 2 2 4" xfId="7180" xr:uid="{00000000-0005-0000-0000-0000511B0000}"/>
    <cellStyle name="20% - Accent1 2 2 5 2 4 2 3" xfId="7181" xr:uid="{00000000-0005-0000-0000-0000521B0000}"/>
    <cellStyle name="20% - Accent1 2 2 5 2 4 2 3 2" xfId="7182" xr:uid="{00000000-0005-0000-0000-0000531B0000}"/>
    <cellStyle name="20% - Accent1 2 2 5 2 4 2 3 2 2" xfId="7183" xr:uid="{00000000-0005-0000-0000-0000541B0000}"/>
    <cellStyle name="20% - Accent1 2 2 5 2 4 2 3 2 2 2" xfId="7184" xr:uid="{00000000-0005-0000-0000-0000551B0000}"/>
    <cellStyle name="20% - Accent1 2 2 5 2 4 2 3 2 3" xfId="7185" xr:uid="{00000000-0005-0000-0000-0000561B0000}"/>
    <cellStyle name="20% - Accent1 2 2 5 2 4 2 3 3" xfId="7186" xr:uid="{00000000-0005-0000-0000-0000571B0000}"/>
    <cellStyle name="20% - Accent1 2 2 5 2 4 2 3 3 2" xfId="7187" xr:uid="{00000000-0005-0000-0000-0000581B0000}"/>
    <cellStyle name="20% - Accent1 2 2 5 2 4 2 3 4" xfId="7188" xr:uid="{00000000-0005-0000-0000-0000591B0000}"/>
    <cellStyle name="20% - Accent1 2 2 5 2 4 2 4" xfId="7189" xr:uid="{00000000-0005-0000-0000-00005A1B0000}"/>
    <cellStyle name="20% - Accent1 2 2 5 2 4 2 4 2" xfId="7190" xr:uid="{00000000-0005-0000-0000-00005B1B0000}"/>
    <cellStyle name="20% - Accent1 2 2 5 2 4 2 4 2 2" xfId="7191" xr:uid="{00000000-0005-0000-0000-00005C1B0000}"/>
    <cellStyle name="20% - Accent1 2 2 5 2 4 2 4 2 2 2" xfId="7192" xr:uid="{00000000-0005-0000-0000-00005D1B0000}"/>
    <cellStyle name="20% - Accent1 2 2 5 2 4 2 4 2 3" xfId="7193" xr:uid="{00000000-0005-0000-0000-00005E1B0000}"/>
    <cellStyle name="20% - Accent1 2 2 5 2 4 2 4 3" xfId="7194" xr:uid="{00000000-0005-0000-0000-00005F1B0000}"/>
    <cellStyle name="20% - Accent1 2 2 5 2 4 2 4 3 2" xfId="7195" xr:uid="{00000000-0005-0000-0000-0000601B0000}"/>
    <cellStyle name="20% - Accent1 2 2 5 2 4 2 4 4" xfId="7196" xr:uid="{00000000-0005-0000-0000-0000611B0000}"/>
    <cellStyle name="20% - Accent1 2 2 5 2 4 2 5" xfId="7197" xr:uid="{00000000-0005-0000-0000-0000621B0000}"/>
    <cellStyle name="20% - Accent1 2 2 5 2 4 2 5 2" xfId="7198" xr:uid="{00000000-0005-0000-0000-0000631B0000}"/>
    <cellStyle name="20% - Accent1 2 2 5 2 4 2 5 2 2" xfId="7199" xr:uid="{00000000-0005-0000-0000-0000641B0000}"/>
    <cellStyle name="20% - Accent1 2 2 5 2 4 2 5 3" xfId="7200" xr:uid="{00000000-0005-0000-0000-0000651B0000}"/>
    <cellStyle name="20% - Accent1 2 2 5 2 4 2 6" xfId="7201" xr:uid="{00000000-0005-0000-0000-0000661B0000}"/>
    <cellStyle name="20% - Accent1 2 2 5 2 4 2 6 2" xfId="7202" xr:uid="{00000000-0005-0000-0000-0000671B0000}"/>
    <cellStyle name="20% - Accent1 2 2 5 2 4 2 6 2 2" xfId="7203" xr:uid="{00000000-0005-0000-0000-0000681B0000}"/>
    <cellStyle name="20% - Accent1 2 2 5 2 4 2 6 3" xfId="7204" xr:uid="{00000000-0005-0000-0000-0000691B0000}"/>
    <cellStyle name="20% - Accent1 2 2 5 2 4 2 7" xfId="7205" xr:uid="{00000000-0005-0000-0000-00006A1B0000}"/>
    <cellStyle name="20% - Accent1 2 2 5 2 4 2 7 2" xfId="7206" xr:uid="{00000000-0005-0000-0000-00006B1B0000}"/>
    <cellStyle name="20% - Accent1 2 2 5 2 4 2 8" xfId="7207" xr:uid="{00000000-0005-0000-0000-00006C1B0000}"/>
    <cellStyle name="20% - Accent1 2 2 5 2 4 2 8 2" xfId="7208" xr:uid="{00000000-0005-0000-0000-00006D1B0000}"/>
    <cellStyle name="20% - Accent1 2 2 5 2 4 2 9" xfId="7209" xr:uid="{00000000-0005-0000-0000-00006E1B0000}"/>
    <cellStyle name="20% - Accent1 2 2 5 2 4 3" xfId="7210" xr:uid="{00000000-0005-0000-0000-00006F1B0000}"/>
    <cellStyle name="20% - Accent1 2 2 5 2 4 3 2" xfId="7211" xr:uid="{00000000-0005-0000-0000-0000701B0000}"/>
    <cellStyle name="20% - Accent1 2 2 5 2 4 3 2 2" xfId="7212" xr:uid="{00000000-0005-0000-0000-0000711B0000}"/>
    <cellStyle name="20% - Accent1 2 2 5 2 4 3 2 2 2" xfId="7213" xr:uid="{00000000-0005-0000-0000-0000721B0000}"/>
    <cellStyle name="20% - Accent1 2 2 5 2 4 3 2 2 2 2" xfId="7214" xr:uid="{00000000-0005-0000-0000-0000731B0000}"/>
    <cellStyle name="20% - Accent1 2 2 5 2 4 3 2 2 3" xfId="7215" xr:uid="{00000000-0005-0000-0000-0000741B0000}"/>
    <cellStyle name="20% - Accent1 2 2 5 2 4 3 2 3" xfId="7216" xr:uid="{00000000-0005-0000-0000-0000751B0000}"/>
    <cellStyle name="20% - Accent1 2 2 5 2 4 3 2 3 2" xfId="7217" xr:uid="{00000000-0005-0000-0000-0000761B0000}"/>
    <cellStyle name="20% - Accent1 2 2 5 2 4 3 2 4" xfId="7218" xr:uid="{00000000-0005-0000-0000-0000771B0000}"/>
    <cellStyle name="20% - Accent1 2 2 5 2 4 3 3" xfId="7219" xr:uid="{00000000-0005-0000-0000-0000781B0000}"/>
    <cellStyle name="20% - Accent1 2 2 5 2 4 3 3 2" xfId="7220" xr:uid="{00000000-0005-0000-0000-0000791B0000}"/>
    <cellStyle name="20% - Accent1 2 2 5 2 4 3 3 2 2" xfId="7221" xr:uid="{00000000-0005-0000-0000-00007A1B0000}"/>
    <cellStyle name="20% - Accent1 2 2 5 2 4 3 3 2 2 2" xfId="7222" xr:uid="{00000000-0005-0000-0000-00007B1B0000}"/>
    <cellStyle name="20% - Accent1 2 2 5 2 4 3 3 2 3" xfId="7223" xr:uid="{00000000-0005-0000-0000-00007C1B0000}"/>
    <cellStyle name="20% - Accent1 2 2 5 2 4 3 3 3" xfId="7224" xr:uid="{00000000-0005-0000-0000-00007D1B0000}"/>
    <cellStyle name="20% - Accent1 2 2 5 2 4 3 3 3 2" xfId="7225" xr:uid="{00000000-0005-0000-0000-00007E1B0000}"/>
    <cellStyle name="20% - Accent1 2 2 5 2 4 3 3 4" xfId="7226" xr:uid="{00000000-0005-0000-0000-00007F1B0000}"/>
    <cellStyle name="20% - Accent1 2 2 5 2 4 3 4" xfId="7227" xr:uid="{00000000-0005-0000-0000-0000801B0000}"/>
    <cellStyle name="20% - Accent1 2 2 5 2 4 3 4 2" xfId="7228" xr:uid="{00000000-0005-0000-0000-0000811B0000}"/>
    <cellStyle name="20% - Accent1 2 2 5 2 4 3 4 2 2" xfId="7229" xr:uid="{00000000-0005-0000-0000-0000821B0000}"/>
    <cellStyle name="20% - Accent1 2 2 5 2 4 3 4 2 2 2" xfId="7230" xr:uid="{00000000-0005-0000-0000-0000831B0000}"/>
    <cellStyle name="20% - Accent1 2 2 5 2 4 3 4 2 3" xfId="7231" xr:uid="{00000000-0005-0000-0000-0000841B0000}"/>
    <cellStyle name="20% - Accent1 2 2 5 2 4 3 4 3" xfId="7232" xr:uid="{00000000-0005-0000-0000-0000851B0000}"/>
    <cellStyle name="20% - Accent1 2 2 5 2 4 3 4 3 2" xfId="7233" xr:uid="{00000000-0005-0000-0000-0000861B0000}"/>
    <cellStyle name="20% - Accent1 2 2 5 2 4 3 4 4" xfId="7234" xr:uid="{00000000-0005-0000-0000-0000871B0000}"/>
    <cellStyle name="20% - Accent1 2 2 5 2 4 3 5" xfId="7235" xr:uid="{00000000-0005-0000-0000-0000881B0000}"/>
    <cellStyle name="20% - Accent1 2 2 5 2 4 3 5 2" xfId="7236" xr:uid="{00000000-0005-0000-0000-0000891B0000}"/>
    <cellStyle name="20% - Accent1 2 2 5 2 4 3 5 2 2" xfId="7237" xr:uid="{00000000-0005-0000-0000-00008A1B0000}"/>
    <cellStyle name="20% - Accent1 2 2 5 2 4 3 5 3" xfId="7238" xr:uid="{00000000-0005-0000-0000-00008B1B0000}"/>
    <cellStyle name="20% - Accent1 2 2 5 2 4 3 6" xfId="7239" xr:uid="{00000000-0005-0000-0000-00008C1B0000}"/>
    <cellStyle name="20% - Accent1 2 2 5 2 4 3 6 2" xfId="7240" xr:uid="{00000000-0005-0000-0000-00008D1B0000}"/>
    <cellStyle name="20% - Accent1 2 2 5 2 4 3 6 2 2" xfId="7241" xr:uid="{00000000-0005-0000-0000-00008E1B0000}"/>
    <cellStyle name="20% - Accent1 2 2 5 2 4 3 6 3" xfId="7242" xr:uid="{00000000-0005-0000-0000-00008F1B0000}"/>
    <cellStyle name="20% - Accent1 2 2 5 2 4 3 7" xfId="7243" xr:uid="{00000000-0005-0000-0000-0000901B0000}"/>
    <cellStyle name="20% - Accent1 2 2 5 2 4 3 7 2" xfId="7244" xr:uid="{00000000-0005-0000-0000-0000911B0000}"/>
    <cellStyle name="20% - Accent1 2 2 5 2 4 3 8" xfId="7245" xr:uid="{00000000-0005-0000-0000-0000921B0000}"/>
    <cellStyle name="20% - Accent1 2 2 5 2 4 3 8 2" xfId="7246" xr:uid="{00000000-0005-0000-0000-0000931B0000}"/>
    <cellStyle name="20% - Accent1 2 2 5 2 4 3 9" xfId="7247" xr:uid="{00000000-0005-0000-0000-0000941B0000}"/>
    <cellStyle name="20% - Accent1 2 2 5 2 4 4" xfId="7248" xr:uid="{00000000-0005-0000-0000-0000951B0000}"/>
    <cellStyle name="20% - Accent1 2 2 5 2 4 4 2" xfId="7249" xr:uid="{00000000-0005-0000-0000-0000961B0000}"/>
    <cellStyle name="20% - Accent1 2 2 5 2 4 4 2 2" xfId="7250" xr:uid="{00000000-0005-0000-0000-0000971B0000}"/>
    <cellStyle name="20% - Accent1 2 2 5 2 4 4 2 2 2" xfId="7251" xr:uid="{00000000-0005-0000-0000-0000981B0000}"/>
    <cellStyle name="20% - Accent1 2 2 5 2 4 4 2 3" xfId="7252" xr:uid="{00000000-0005-0000-0000-0000991B0000}"/>
    <cellStyle name="20% - Accent1 2 2 5 2 4 4 3" xfId="7253" xr:uid="{00000000-0005-0000-0000-00009A1B0000}"/>
    <cellStyle name="20% - Accent1 2 2 5 2 4 4 3 2" xfId="7254" xr:uid="{00000000-0005-0000-0000-00009B1B0000}"/>
    <cellStyle name="20% - Accent1 2 2 5 2 4 4 4" xfId="7255" xr:uid="{00000000-0005-0000-0000-00009C1B0000}"/>
    <cellStyle name="20% - Accent1 2 2 5 2 4 5" xfId="7256" xr:uid="{00000000-0005-0000-0000-00009D1B0000}"/>
    <cellStyle name="20% - Accent1 2 2 5 2 4 5 2" xfId="7257" xr:uid="{00000000-0005-0000-0000-00009E1B0000}"/>
    <cellStyle name="20% - Accent1 2 2 5 2 4 5 2 2" xfId="7258" xr:uid="{00000000-0005-0000-0000-00009F1B0000}"/>
    <cellStyle name="20% - Accent1 2 2 5 2 4 5 2 2 2" xfId="7259" xr:uid="{00000000-0005-0000-0000-0000A01B0000}"/>
    <cellStyle name="20% - Accent1 2 2 5 2 4 5 2 3" xfId="7260" xr:uid="{00000000-0005-0000-0000-0000A11B0000}"/>
    <cellStyle name="20% - Accent1 2 2 5 2 4 5 3" xfId="7261" xr:uid="{00000000-0005-0000-0000-0000A21B0000}"/>
    <cellStyle name="20% - Accent1 2 2 5 2 4 5 3 2" xfId="7262" xr:uid="{00000000-0005-0000-0000-0000A31B0000}"/>
    <cellStyle name="20% - Accent1 2 2 5 2 4 5 4" xfId="7263" xr:uid="{00000000-0005-0000-0000-0000A41B0000}"/>
    <cellStyle name="20% - Accent1 2 2 5 2 4 6" xfId="7264" xr:uid="{00000000-0005-0000-0000-0000A51B0000}"/>
    <cellStyle name="20% - Accent1 2 2 5 2 4 6 2" xfId="7265" xr:uid="{00000000-0005-0000-0000-0000A61B0000}"/>
    <cellStyle name="20% - Accent1 2 2 5 2 4 6 2 2" xfId="7266" xr:uid="{00000000-0005-0000-0000-0000A71B0000}"/>
    <cellStyle name="20% - Accent1 2 2 5 2 4 6 2 2 2" xfId="7267" xr:uid="{00000000-0005-0000-0000-0000A81B0000}"/>
    <cellStyle name="20% - Accent1 2 2 5 2 4 6 2 3" xfId="7268" xr:uid="{00000000-0005-0000-0000-0000A91B0000}"/>
    <cellStyle name="20% - Accent1 2 2 5 2 4 6 3" xfId="7269" xr:uid="{00000000-0005-0000-0000-0000AA1B0000}"/>
    <cellStyle name="20% - Accent1 2 2 5 2 4 6 3 2" xfId="7270" xr:uid="{00000000-0005-0000-0000-0000AB1B0000}"/>
    <cellStyle name="20% - Accent1 2 2 5 2 4 6 4" xfId="7271" xr:uid="{00000000-0005-0000-0000-0000AC1B0000}"/>
    <cellStyle name="20% - Accent1 2 2 5 2 4 7" xfId="7272" xr:uid="{00000000-0005-0000-0000-0000AD1B0000}"/>
    <cellStyle name="20% - Accent1 2 2 5 2 4 7 2" xfId="7273" xr:uid="{00000000-0005-0000-0000-0000AE1B0000}"/>
    <cellStyle name="20% - Accent1 2 2 5 2 4 7 2 2" xfId="7274" xr:uid="{00000000-0005-0000-0000-0000AF1B0000}"/>
    <cellStyle name="20% - Accent1 2 2 5 2 4 7 3" xfId="7275" xr:uid="{00000000-0005-0000-0000-0000B01B0000}"/>
    <cellStyle name="20% - Accent1 2 2 5 2 4 8" xfId="7276" xr:uid="{00000000-0005-0000-0000-0000B11B0000}"/>
    <cellStyle name="20% - Accent1 2 2 5 2 4 8 2" xfId="7277" xr:uid="{00000000-0005-0000-0000-0000B21B0000}"/>
    <cellStyle name="20% - Accent1 2 2 5 2 4 8 2 2" xfId="7278" xr:uid="{00000000-0005-0000-0000-0000B31B0000}"/>
    <cellStyle name="20% - Accent1 2 2 5 2 4 8 3" xfId="7279" xr:uid="{00000000-0005-0000-0000-0000B41B0000}"/>
    <cellStyle name="20% - Accent1 2 2 5 2 4 9" xfId="7280" xr:uid="{00000000-0005-0000-0000-0000B51B0000}"/>
    <cellStyle name="20% - Accent1 2 2 5 2 4 9 2" xfId="7281" xr:uid="{00000000-0005-0000-0000-0000B61B0000}"/>
    <cellStyle name="20% - Accent1 2 2 5 2 5" xfId="7282" xr:uid="{00000000-0005-0000-0000-0000B71B0000}"/>
    <cellStyle name="20% - Accent1 2 2 5 2 5 2" xfId="7283" xr:uid="{00000000-0005-0000-0000-0000B81B0000}"/>
    <cellStyle name="20% - Accent1 2 2 5 2 5 2 2" xfId="7284" xr:uid="{00000000-0005-0000-0000-0000B91B0000}"/>
    <cellStyle name="20% - Accent1 2 2 5 2 5 2 2 2" xfId="7285" xr:uid="{00000000-0005-0000-0000-0000BA1B0000}"/>
    <cellStyle name="20% - Accent1 2 2 5 2 5 2 2 2 2" xfId="7286" xr:uid="{00000000-0005-0000-0000-0000BB1B0000}"/>
    <cellStyle name="20% - Accent1 2 2 5 2 5 2 2 3" xfId="7287" xr:uid="{00000000-0005-0000-0000-0000BC1B0000}"/>
    <cellStyle name="20% - Accent1 2 2 5 2 5 2 3" xfId="7288" xr:uid="{00000000-0005-0000-0000-0000BD1B0000}"/>
    <cellStyle name="20% - Accent1 2 2 5 2 5 2 3 2" xfId="7289" xr:uid="{00000000-0005-0000-0000-0000BE1B0000}"/>
    <cellStyle name="20% - Accent1 2 2 5 2 5 2 4" xfId="7290" xr:uid="{00000000-0005-0000-0000-0000BF1B0000}"/>
    <cellStyle name="20% - Accent1 2 2 5 2 5 3" xfId="7291" xr:uid="{00000000-0005-0000-0000-0000C01B0000}"/>
    <cellStyle name="20% - Accent1 2 2 5 2 5 3 2" xfId="7292" xr:uid="{00000000-0005-0000-0000-0000C11B0000}"/>
    <cellStyle name="20% - Accent1 2 2 5 2 5 3 2 2" xfId="7293" xr:uid="{00000000-0005-0000-0000-0000C21B0000}"/>
    <cellStyle name="20% - Accent1 2 2 5 2 5 3 2 2 2" xfId="7294" xr:uid="{00000000-0005-0000-0000-0000C31B0000}"/>
    <cellStyle name="20% - Accent1 2 2 5 2 5 3 2 3" xfId="7295" xr:uid="{00000000-0005-0000-0000-0000C41B0000}"/>
    <cellStyle name="20% - Accent1 2 2 5 2 5 3 3" xfId="7296" xr:uid="{00000000-0005-0000-0000-0000C51B0000}"/>
    <cellStyle name="20% - Accent1 2 2 5 2 5 3 3 2" xfId="7297" xr:uid="{00000000-0005-0000-0000-0000C61B0000}"/>
    <cellStyle name="20% - Accent1 2 2 5 2 5 3 4" xfId="7298" xr:uid="{00000000-0005-0000-0000-0000C71B0000}"/>
    <cellStyle name="20% - Accent1 2 2 5 2 5 4" xfId="7299" xr:uid="{00000000-0005-0000-0000-0000C81B0000}"/>
    <cellStyle name="20% - Accent1 2 2 5 2 5 4 2" xfId="7300" xr:uid="{00000000-0005-0000-0000-0000C91B0000}"/>
    <cellStyle name="20% - Accent1 2 2 5 2 5 4 2 2" xfId="7301" xr:uid="{00000000-0005-0000-0000-0000CA1B0000}"/>
    <cellStyle name="20% - Accent1 2 2 5 2 5 4 2 2 2" xfId="7302" xr:uid="{00000000-0005-0000-0000-0000CB1B0000}"/>
    <cellStyle name="20% - Accent1 2 2 5 2 5 4 2 3" xfId="7303" xr:uid="{00000000-0005-0000-0000-0000CC1B0000}"/>
    <cellStyle name="20% - Accent1 2 2 5 2 5 4 3" xfId="7304" xr:uid="{00000000-0005-0000-0000-0000CD1B0000}"/>
    <cellStyle name="20% - Accent1 2 2 5 2 5 4 3 2" xfId="7305" xr:uid="{00000000-0005-0000-0000-0000CE1B0000}"/>
    <cellStyle name="20% - Accent1 2 2 5 2 5 4 4" xfId="7306" xr:uid="{00000000-0005-0000-0000-0000CF1B0000}"/>
    <cellStyle name="20% - Accent1 2 2 5 2 5 5" xfId="7307" xr:uid="{00000000-0005-0000-0000-0000D01B0000}"/>
    <cellStyle name="20% - Accent1 2 2 5 2 5 5 2" xfId="7308" xr:uid="{00000000-0005-0000-0000-0000D11B0000}"/>
    <cellStyle name="20% - Accent1 2 2 5 2 5 5 2 2" xfId="7309" xr:uid="{00000000-0005-0000-0000-0000D21B0000}"/>
    <cellStyle name="20% - Accent1 2 2 5 2 5 5 3" xfId="7310" xr:uid="{00000000-0005-0000-0000-0000D31B0000}"/>
    <cellStyle name="20% - Accent1 2 2 5 2 5 6" xfId="7311" xr:uid="{00000000-0005-0000-0000-0000D41B0000}"/>
    <cellStyle name="20% - Accent1 2 2 5 2 5 6 2" xfId="7312" xr:uid="{00000000-0005-0000-0000-0000D51B0000}"/>
    <cellStyle name="20% - Accent1 2 2 5 2 5 6 2 2" xfId="7313" xr:uid="{00000000-0005-0000-0000-0000D61B0000}"/>
    <cellStyle name="20% - Accent1 2 2 5 2 5 6 3" xfId="7314" xr:uid="{00000000-0005-0000-0000-0000D71B0000}"/>
    <cellStyle name="20% - Accent1 2 2 5 2 5 7" xfId="7315" xr:uid="{00000000-0005-0000-0000-0000D81B0000}"/>
    <cellStyle name="20% - Accent1 2 2 5 2 5 7 2" xfId="7316" xr:uid="{00000000-0005-0000-0000-0000D91B0000}"/>
    <cellStyle name="20% - Accent1 2 2 5 2 5 8" xfId="7317" xr:uid="{00000000-0005-0000-0000-0000DA1B0000}"/>
    <cellStyle name="20% - Accent1 2 2 5 2 5 8 2" xfId="7318" xr:uid="{00000000-0005-0000-0000-0000DB1B0000}"/>
    <cellStyle name="20% - Accent1 2 2 5 2 5 9" xfId="7319" xr:uid="{00000000-0005-0000-0000-0000DC1B0000}"/>
    <cellStyle name="20% - Accent1 2 2 5 2 6" xfId="7320" xr:uid="{00000000-0005-0000-0000-0000DD1B0000}"/>
    <cellStyle name="20% - Accent1 2 2 5 2 6 2" xfId="7321" xr:uid="{00000000-0005-0000-0000-0000DE1B0000}"/>
    <cellStyle name="20% - Accent1 2 2 5 2 6 2 2" xfId="7322" xr:uid="{00000000-0005-0000-0000-0000DF1B0000}"/>
    <cellStyle name="20% - Accent1 2 2 5 2 6 2 2 2" xfId="7323" xr:uid="{00000000-0005-0000-0000-0000E01B0000}"/>
    <cellStyle name="20% - Accent1 2 2 5 2 6 2 2 2 2" xfId="7324" xr:uid="{00000000-0005-0000-0000-0000E11B0000}"/>
    <cellStyle name="20% - Accent1 2 2 5 2 6 2 2 3" xfId="7325" xr:uid="{00000000-0005-0000-0000-0000E21B0000}"/>
    <cellStyle name="20% - Accent1 2 2 5 2 6 2 3" xfId="7326" xr:uid="{00000000-0005-0000-0000-0000E31B0000}"/>
    <cellStyle name="20% - Accent1 2 2 5 2 6 2 3 2" xfId="7327" xr:uid="{00000000-0005-0000-0000-0000E41B0000}"/>
    <cellStyle name="20% - Accent1 2 2 5 2 6 2 4" xfId="7328" xr:uid="{00000000-0005-0000-0000-0000E51B0000}"/>
    <cellStyle name="20% - Accent1 2 2 5 2 6 3" xfId="7329" xr:uid="{00000000-0005-0000-0000-0000E61B0000}"/>
    <cellStyle name="20% - Accent1 2 2 5 2 6 3 2" xfId="7330" xr:uid="{00000000-0005-0000-0000-0000E71B0000}"/>
    <cellStyle name="20% - Accent1 2 2 5 2 6 3 2 2" xfId="7331" xr:uid="{00000000-0005-0000-0000-0000E81B0000}"/>
    <cellStyle name="20% - Accent1 2 2 5 2 6 3 2 2 2" xfId="7332" xr:uid="{00000000-0005-0000-0000-0000E91B0000}"/>
    <cellStyle name="20% - Accent1 2 2 5 2 6 3 2 3" xfId="7333" xr:uid="{00000000-0005-0000-0000-0000EA1B0000}"/>
    <cellStyle name="20% - Accent1 2 2 5 2 6 3 3" xfId="7334" xr:uid="{00000000-0005-0000-0000-0000EB1B0000}"/>
    <cellStyle name="20% - Accent1 2 2 5 2 6 3 3 2" xfId="7335" xr:uid="{00000000-0005-0000-0000-0000EC1B0000}"/>
    <cellStyle name="20% - Accent1 2 2 5 2 6 3 4" xfId="7336" xr:uid="{00000000-0005-0000-0000-0000ED1B0000}"/>
    <cellStyle name="20% - Accent1 2 2 5 2 6 4" xfId="7337" xr:uid="{00000000-0005-0000-0000-0000EE1B0000}"/>
    <cellStyle name="20% - Accent1 2 2 5 2 6 4 2" xfId="7338" xr:uid="{00000000-0005-0000-0000-0000EF1B0000}"/>
    <cellStyle name="20% - Accent1 2 2 5 2 6 4 2 2" xfId="7339" xr:uid="{00000000-0005-0000-0000-0000F01B0000}"/>
    <cellStyle name="20% - Accent1 2 2 5 2 6 4 2 2 2" xfId="7340" xr:uid="{00000000-0005-0000-0000-0000F11B0000}"/>
    <cellStyle name="20% - Accent1 2 2 5 2 6 4 2 3" xfId="7341" xr:uid="{00000000-0005-0000-0000-0000F21B0000}"/>
    <cellStyle name="20% - Accent1 2 2 5 2 6 4 3" xfId="7342" xr:uid="{00000000-0005-0000-0000-0000F31B0000}"/>
    <cellStyle name="20% - Accent1 2 2 5 2 6 4 3 2" xfId="7343" xr:uid="{00000000-0005-0000-0000-0000F41B0000}"/>
    <cellStyle name="20% - Accent1 2 2 5 2 6 4 4" xfId="7344" xr:uid="{00000000-0005-0000-0000-0000F51B0000}"/>
    <cellStyle name="20% - Accent1 2 2 5 2 6 5" xfId="7345" xr:uid="{00000000-0005-0000-0000-0000F61B0000}"/>
    <cellStyle name="20% - Accent1 2 2 5 2 6 5 2" xfId="7346" xr:uid="{00000000-0005-0000-0000-0000F71B0000}"/>
    <cellStyle name="20% - Accent1 2 2 5 2 6 5 2 2" xfId="7347" xr:uid="{00000000-0005-0000-0000-0000F81B0000}"/>
    <cellStyle name="20% - Accent1 2 2 5 2 6 5 3" xfId="7348" xr:uid="{00000000-0005-0000-0000-0000F91B0000}"/>
    <cellStyle name="20% - Accent1 2 2 5 2 6 6" xfId="7349" xr:uid="{00000000-0005-0000-0000-0000FA1B0000}"/>
    <cellStyle name="20% - Accent1 2 2 5 2 6 6 2" xfId="7350" xr:uid="{00000000-0005-0000-0000-0000FB1B0000}"/>
    <cellStyle name="20% - Accent1 2 2 5 2 6 6 2 2" xfId="7351" xr:uid="{00000000-0005-0000-0000-0000FC1B0000}"/>
    <cellStyle name="20% - Accent1 2 2 5 2 6 6 3" xfId="7352" xr:uid="{00000000-0005-0000-0000-0000FD1B0000}"/>
    <cellStyle name="20% - Accent1 2 2 5 2 6 7" xfId="7353" xr:uid="{00000000-0005-0000-0000-0000FE1B0000}"/>
    <cellStyle name="20% - Accent1 2 2 5 2 6 7 2" xfId="7354" xr:uid="{00000000-0005-0000-0000-0000FF1B0000}"/>
    <cellStyle name="20% - Accent1 2 2 5 2 6 8" xfId="7355" xr:uid="{00000000-0005-0000-0000-0000001C0000}"/>
    <cellStyle name="20% - Accent1 2 2 5 2 6 8 2" xfId="7356" xr:uid="{00000000-0005-0000-0000-0000011C0000}"/>
    <cellStyle name="20% - Accent1 2 2 5 2 6 9" xfId="7357" xr:uid="{00000000-0005-0000-0000-0000021C0000}"/>
    <cellStyle name="20% - Accent1 2 2 5 2 7" xfId="7358" xr:uid="{00000000-0005-0000-0000-0000031C0000}"/>
    <cellStyle name="20% - Accent1 2 2 5 2 7 2" xfId="7359" xr:uid="{00000000-0005-0000-0000-0000041C0000}"/>
    <cellStyle name="20% - Accent1 2 2 5 2 7 2 2" xfId="7360" xr:uid="{00000000-0005-0000-0000-0000051C0000}"/>
    <cellStyle name="20% - Accent1 2 2 5 2 7 2 2 2" xfId="7361" xr:uid="{00000000-0005-0000-0000-0000061C0000}"/>
    <cellStyle name="20% - Accent1 2 2 5 2 7 2 3" xfId="7362" xr:uid="{00000000-0005-0000-0000-0000071C0000}"/>
    <cellStyle name="20% - Accent1 2 2 5 2 7 3" xfId="7363" xr:uid="{00000000-0005-0000-0000-0000081C0000}"/>
    <cellStyle name="20% - Accent1 2 2 5 2 7 3 2" xfId="7364" xr:uid="{00000000-0005-0000-0000-0000091C0000}"/>
    <cellStyle name="20% - Accent1 2 2 5 2 7 4" xfId="7365" xr:uid="{00000000-0005-0000-0000-00000A1C0000}"/>
    <cellStyle name="20% - Accent1 2 2 5 2 8" xfId="7366" xr:uid="{00000000-0005-0000-0000-00000B1C0000}"/>
    <cellStyle name="20% - Accent1 2 2 5 2 8 2" xfId="7367" xr:uid="{00000000-0005-0000-0000-00000C1C0000}"/>
    <cellStyle name="20% - Accent1 2 2 5 2 8 2 2" xfId="7368" xr:uid="{00000000-0005-0000-0000-00000D1C0000}"/>
    <cellStyle name="20% - Accent1 2 2 5 2 8 2 2 2" xfId="7369" xr:uid="{00000000-0005-0000-0000-00000E1C0000}"/>
    <cellStyle name="20% - Accent1 2 2 5 2 8 2 3" xfId="7370" xr:uid="{00000000-0005-0000-0000-00000F1C0000}"/>
    <cellStyle name="20% - Accent1 2 2 5 2 8 3" xfId="7371" xr:uid="{00000000-0005-0000-0000-0000101C0000}"/>
    <cellStyle name="20% - Accent1 2 2 5 2 8 3 2" xfId="7372" xr:uid="{00000000-0005-0000-0000-0000111C0000}"/>
    <cellStyle name="20% - Accent1 2 2 5 2 8 4" xfId="7373" xr:uid="{00000000-0005-0000-0000-0000121C0000}"/>
    <cellStyle name="20% - Accent1 2 2 5 2 9" xfId="7374" xr:uid="{00000000-0005-0000-0000-0000131C0000}"/>
    <cellStyle name="20% - Accent1 2 2 5 2 9 2" xfId="7375" xr:uid="{00000000-0005-0000-0000-0000141C0000}"/>
    <cellStyle name="20% - Accent1 2 2 5 2 9 2 2" xfId="7376" xr:uid="{00000000-0005-0000-0000-0000151C0000}"/>
    <cellStyle name="20% - Accent1 2 2 5 2 9 2 2 2" xfId="7377" xr:uid="{00000000-0005-0000-0000-0000161C0000}"/>
    <cellStyle name="20% - Accent1 2 2 5 2 9 2 3" xfId="7378" xr:uid="{00000000-0005-0000-0000-0000171C0000}"/>
    <cellStyle name="20% - Accent1 2 2 5 2 9 3" xfId="7379" xr:uid="{00000000-0005-0000-0000-0000181C0000}"/>
    <cellStyle name="20% - Accent1 2 2 5 2 9 3 2" xfId="7380" xr:uid="{00000000-0005-0000-0000-0000191C0000}"/>
    <cellStyle name="20% - Accent1 2 2 5 2 9 4" xfId="7381" xr:uid="{00000000-0005-0000-0000-00001A1C0000}"/>
    <cellStyle name="20% - Accent1 2 2 5 3" xfId="7382" xr:uid="{00000000-0005-0000-0000-00001B1C0000}"/>
    <cellStyle name="20% - Accent1 2 2 5 3 10" xfId="7383" xr:uid="{00000000-0005-0000-0000-00001C1C0000}"/>
    <cellStyle name="20% - Accent1 2 2 5 3 10 2" xfId="7384" xr:uid="{00000000-0005-0000-0000-00001D1C0000}"/>
    <cellStyle name="20% - Accent1 2 2 5 3 11" xfId="7385" xr:uid="{00000000-0005-0000-0000-00001E1C0000}"/>
    <cellStyle name="20% - Accent1 2 2 5 3 2" xfId="7386" xr:uid="{00000000-0005-0000-0000-00001F1C0000}"/>
    <cellStyle name="20% - Accent1 2 2 5 3 2 2" xfId="7387" xr:uid="{00000000-0005-0000-0000-0000201C0000}"/>
    <cellStyle name="20% - Accent1 2 2 5 3 2 2 2" xfId="7388" xr:uid="{00000000-0005-0000-0000-0000211C0000}"/>
    <cellStyle name="20% - Accent1 2 2 5 3 2 2 2 2" xfId="7389" xr:uid="{00000000-0005-0000-0000-0000221C0000}"/>
    <cellStyle name="20% - Accent1 2 2 5 3 2 2 2 2 2" xfId="7390" xr:uid="{00000000-0005-0000-0000-0000231C0000}"/>
    <cellStyle name="20% - Accent1 2 2 5 3 2 2 2 3" xfId="7391" xr:uid="{00000000-0005-0000-0000-0000241C0000}"/>
    <cellStyle name="20% - Accent1 2 2 5 3 2 2 3" xfId="7392" xr:uid="{00000000-0005-0000-0000-0000251C0000}"/>
    <cellStyle name="20% - Accent1 2 2 5 3 2 2 3 2" xfId="7393" xr:uid="{00000000-0005-0000-0000-0000261C0000}"/>
    <cellStyle name="20% - Accent1 2 2 5 3 2 2 4" xfId="7394" xr:uid="{00000000-0005-0000-0000-0000271C0000}"/>
    <cellStyle name="20% - Accent1 2 2 5 3 2 3" xfId="7395" xr:uid="{00000000-0005-0000-0000-0000281C0000}"/>
    <cellStyle name="20% - Accent1 2 2 5 3 2 3 2" xfId="7396" xr:uid="{00000000-0005-0000-0000-0000291C0000}"/>
    <cellStyle name="20% - Accent1 2 2 5 3 2 3 2 2" xfId="7397" xr:uid="{00000000-0005-0000-0000-00002A1C0000}"/>
    <cellStyle name="20% - Accent1 2 2 5 3 2 3 2 2 2" xfId="7398" xr:uid="{00000000-0005-0000-0000-00002B1C0000}"/>
    <cellStyle name="20% - Accent1 2 2 5 3 2 3 2 3" xfId="7399" xr:uid="{00000000-0005-0000-0000-00002C1C0000}"/>
    <cellStyle name="20% - Accent1 2 2 5 3 2 3 3" xfId="7400" xr:uid="{00000000-0005-0000-0000-00002D1C0000}"/>
    <cellStyle name="20% - Accent1 2 2 5 3 2 3 3 2" xfId="7401" xr:uid="{00000000-0005-0000-0000-00002E1C0000}"/>
    <cellStyle name="20% - Accent1 2 2 5 3 2 3 4" xfId="7402" xr:uid="{00000000-0005-0000-0000-00002F1C0000}"/>
    <cellStyle name="20% - Accent1 2 2 5 3 2 4" xfId="7403" xr:uid="{00000000-0005-0000-0000-0000301C0000}"/>
    <cellStyle name="20% - Accent1 2 2 5 3 2 4 2" xfId="7404" xr:uid="{00000000-0005-0000-0000-0000311C0000}"/>
    <cellStyle name="20% - Accent1 2 2 5 3 2 4 2 2" xfId="7405" xr:uid="{00000000-0005-0000-0000-0000321C0000}"/>
    <cellStyle name="20% - Accent1 2 2 5 3 2 4 2 2 2" xfId="7406" xr:uid="{00000000-0005-0000-0000-0000331C0000}"/>
    <cellStyle name="20% - Accent1 2 2 5 3 2 4 2 3" xfId="7407" xr:uid="{00000000-0005-0000-0000-0000341C0000}"/>
    <cellStyle name="20% - Accent1 2 2 5 3 2 4 3" xfId="7408" xr:uid="{00000000-0005-0000-0000-0000351C0000}"/>
    <cellStyle name="20% - Accent1 2 2 5 3 2 4 3 2" xfId="7409" xr:uid="{00000000-0005-0000-0000-0000361C0000}"/>
    <cellStyle name="20% - Accent1 2 2 5 3 2 4 4" xfId="7410" xr:uid="{00000000-0005-0000-0000-0000371C0000}"/>
    <cellStyle name="20% - Accent1 2 2 5 3 2 5" xfId="7411" xr:uid="{00000000-0005-0000-0000-0000381C0000}"/>
    <cellStyle name="20% - Accent1 2 2 5 3 2 5 2" xfId="7412" xr:uid="{00000000-0005-0000-0000-0000391C0000}"/>
    <cellStyle name="20% - Accent1 2 2 5 3 2 5 2 2" xfId="7413" xr:uid="{00000000-0005-0000-0000-00003A1C0000}"/>
    <cellStyle name="20% - Accent1 2 2 5 3 2 5 3" xfId="7414" xr:uid="{00000000-0005-0000-0000-00003B1C0000}"/>
    <cellStyle name="20% - Accent1 2 2 5 3 2 6" xfId="7415" xr:uid="{00000000-0005-0000-0000-00003C1C0000}"/>
    <cellStyle name="20% - Accent1 2 2 5 3 2 6 2" xfId="7416" xr:uid="{00000000-0005-0000-0000-00003D1C0000}"/>
    <cellStyle name="20% - Accent1 2 2 5 3 2 6 2 2" xfId="7417" xr:uid="{00000000-0005-0000-0000-00003E1C0000}"/>
    <cellStyle name="20% - Accent1 2 2 5 3 2 6 3" xfId="7418" xr:uid="{00000000-0005-0000-0000-00003F1C0000}"/>
    <cellStyle name="20% - Accent1 2 2 5 3 2 7" xfId="7419" xr:uid="{00000000-0005-0000-0000-0000401C0000}"/>
    <cellStyle name="20% - Accent1 2 2 5 3 2 7 2" xfId="7420" xr:uid="{00000000-0005-0000-0000-0000411C0000}"/>
    <cellStyle name="20% - Accent1 2 2 5 3 2 8" xfId="7421" xr:uid="{00000000-0005-0000-0000-0000421C0000}"/>
    <cellStyle name="20% - Accent1 2 2 5 3 2 8 2" xfId="7422" xr:uid="{00000000-0005-0000-0000-0000431C0000}"/>
    <cellStyle name="20% - Accent1 2 2 5 3 2 9" xfId="7423" xr:uid="{00000000-0005-0000-0000-0000441C0000}"/>
    <cellStyle name="20% - Accent1 2 2 5 3 3" xfId="7424" xr:uid="{00000000-0005-0000-0000-0000451C0000}"/>
    <cellStyle name="20% - Accent1 2 2 5 3 3 2" xfId="7425" xr:uid="{00000000-0005-0000-0000-0000461C0000}"/>
    <cellStyle name="20% - Accent1 2 2 5 3 3 2 2" xfId="7426" xr:uid="{00000000-0005-0000-0000-0000471C0000}"/>
    <cellStyle name="20% - Accent1 2 2 5 3 3 2 2 2" xfId="7427" xr:uid="{00000000-0005-0000-0000-0000481C0000}"/>
    <cellStyle name="20% - Accent1 2 2 5 3 3 2 2 2 2" xfId="7428" xr:uid="{00000000-0005-0000-0000-0000491C0000}"/>
    <cellStyle name="20% - Accent1 2 2 5 3 3 2 2 3" xfId="7429" xr:uid="{00000000-0005-0000-0000-00004A1C0000}"/>
    <cellStyle name="20% - Accent1 2 2 5 3 3 2 3" xfId="7430" xr:uid="{00000000-0005-0000-0000-00004B1C0000}"/>
    <cellStyle name="20% - Accent1 2 2 5 3 3 2 3 2" xfId="7431" xr:uid="{00000000-0005-0000-0000-00004C1C0000}"/>
    <cellStyle name="20% - Accent1 2 2 5 3 3 2 4" xfId="7432" xr:uid="{00000000-0005-0000-0000-00004D1C0000}"/>
    <cellStyle name="20% - Accent1 2 2 5 3 3 3" xfId="7433" xr:uid="{00000000-0005-0000-0000-00004E1C0000}"/>
    <cellStyle name="20% - Accent1 2 2 5 3 3 3 2" xfId="7434" xr:uid="{00000000-0005-0000-0000-00004F1C0000}"/>
    <cellStyle name="20% - Accent1 2 2 5 3 3 3 2 2" xfId="7435" xr:uid="{00000000-0005-0000-0000-0000501C0000}"/>
    <cellStyle name="20% - Accent1 2 2 5 3 3 3 2 2 2" xfId="7436" xr:uid="{00000000-0005-0000-0000-0000511C0000}"/>
    <cellStyle name="20% - Accent1 2 2 5 3 3 3 2 3" xfId="7437" xr:uid="{00000000-0005-0000-0000-0000521C0000}"/>
    <cellStyle name="20% - Accent1 2 2 5 3 3 3 3" xfId="7438" xr:uid="{00000000-0005-0000-0000-0000531C0000}"/>
    <cellStyle name="20% - Accent1 2 2 5 3 3 3 3 2" xfId="7439" xr:uid="{00000000-0005-0000-0000-0000541C0000}"/>
    <cellStyle name="20% - Accent1 2 2 5 3 3 3 4" xfId="7440" xr:uid="{00000000-0005-0000-0000-0000551C0000}"/>
    <cellStyle name="20% - Accent1 2 2 5 3 3 4" xfId="7441" xr:uid="{00000000-0005-0000-0000-0000561C0000}"/>
    <cellStyle name="20% - Accent1 2 2 5 3 3 4 2" xfId="7442" xr:uid="{00000000-0005-0000-0000-0000571C0000}"/>
    <cellStyle name="20% - Accent1 2 2 5 3 3 4 2 2" xfId="7443" xr:uid="{00000000-0005-0000-0000-0000581C0000}"/>
    <cellStyle name="20% - Accent1 2 2 5 3 3 4 2 2 2" xfId="7444" xr:uid="{00000000-0005-0000-0000-0000591C0000}"/>
    <cellStyle name="20% - Accent1 2 2 5 3 3 4 2 3" xfId="7445" xr:uid="{00000000-0005-0000-0000-00005A1C0000}"/>
    <cellStyle name="20% - Accent1 2 2 5 3 3 4 3" xfId="7446" xr:uid="{00000000-0005-0000-0000-00005B1C0000}"/>
    <cellStyle name="20% - Accent1 2 2 5 3 3 4 3 2" xfId="7447" xr:uid="{00000000-0005-0000-0000-00005C1C0000}"/>
    <cellStyle name="20% - Accent1 2 2 5 3 3 4 4" xfId="7448" xr:uid="{00000000-0005-0000-0000-00005D1C0000}"/>
    <cellStyle name="20% - Accent1 2 2 5 3 3 5" xfId="7449" xr:uid="{00000000-0005-0000-0000-00005E1C0000}"/>
    <cellStyle name="20% - Accent1 2 2 5 3 3 5 2" xfId="7450" xr:uid="{00000000-0005-0000-0000-00005F1C0000}"/>
    <cellStyle name="20% - Accent1 2 2 5 3 3 5 2 2" xfId="7451" xr:uid="{00000000-0005-0000-0000-0000601C0000}"/>
    <cellStyle name="20% - Accent1 2 2 5 3 3 5 3" xfId="7452" xr:uid="{00000000-0005-0000-0000-0000611C0000}"/>
    <cellStyle name="20% - Accent1 2 2 5 3 3 6" xfId="7453" xr:uid="{00000000-0005-0000-0000-0000621C0000}"/>
    <cellStyle name="20% - Accent1 2 2 5 3 3 6 2" xfId="7454" xr:uid="{00000000-0005-0000-0000-0000631C0000}"/>
    <cellStyle name="20% - Accent1 2 2 5 3 3 6 2 2" xfId="7455" xr:uid="{00000000-0005-0000-0000-0000641C0000}"/>
    <cellStyle name="20% - Accent1 2 2 5 3 3 6 3" xfId="7456" xr:uid="{00000000-0005-0000-0000-0000651C0000}"/>
    <cellStyle name="20% - Accent1 2 2 5 3 3 7" xfId="7457" xr:uid="{00000000-0005-0000-0000-0000661C0000}"/>
    <cellStyle name="20% - Accent1 2 2 5 3 3 7 2" xfId="7458" xr:uid="{00000000-0005-0000-0000-0000671C0000}"/>
    <cellStyle name="20% - Accent1 2 2 5 3 3 8" xfId="7459" xr:uid="{00000000-0005-0000-0000-0000681C0000}"/>
    <cellStyle name="20% - Accent1 2 2 5 3 3 8 2" xfId="7460" xr:uid="{00000000-0005-0000-0000-0000691C0000}"/>
    <cellStyle name="20% - Accent1 2 2 5 3 3 9" xfId="7461" xr:uid="{00000000-0005-0000-0000-00006A1C0000}"/>
    <cellStyle name="20% - Accent1 2 2 5 3 4" xfId="7462" xr:uid="{00000000-0005-0000-0000-00006B1C0000}"/>
    <cellStyle name="20% - Accent1 2 2 5 3 4 2" xfId="7463" xr:uid="{00000000-0005-0000-0000-00006C1C0000}"/>
    <cellStyle name="20% - Accent1 2 2 5 3 4 2 2" xfId="7464" xr:uid="{00000000-0005-0000-0000-00006D1C0000}"/>
    <cellStyle name="20% - Accent1 2 2 5 3 4 2 2 2" xfId="7465" xr:uid="{00000000-0005-0000-0000-00006E1C0000}"/>
    <cellStyle name="20% - Accent1 2 2 5 3 4 2 3" xfId="7466" xr:uid="{00000000-0005-0000-0000-00006F1C0000}"/>
    <cellStyle name="20% - Accent1 2 2 5 3 4 3" xfId="7467" xr:uid="{00000000-0005-0000-0000-0000701C0000}"/>
    <cellStyle name="20% - Accent1 2 2 5 3 4 3 2" xfId="7468" xr:uid="{00000000-0005-0000-0000-0000711C0000}"/>
    <cellStyle name="20% - Accent1 2 2 5 3 4 4" xfId="7469" xr:uid="{00000000-0005-0000-0000-0000721C0000}"/>
    <cellStyle name="20% - Accent1 2 2 5 3 5" xfId="7470" xr:uid="{00000000-0005-0000-0000-0000731C0000}"/>
    <cellStyle name="20% - Accent1 2 2 5 3 5 2" xfId="7471" xr:uid="{00000000-0005-0000-0000-0000741C0000}"/>
    <cellStyle name="20% - Accent1 2 2 5 3 5 2 2" xfId="7472" xr:uid="{00000000-0005-0000-0000-0000751C0000}"/>
    <cellStyle name="20% - Accent1 2 2 5 3 5 2 2 2" xfId="7473" xr:uid="{00000000-0005-0000-0000-0000761C0000}"/>
    <cellStyle name="20% - Accent1 2 2 5 3 5 2 3" xfId="7474" xr:uid="{00000000-0005-0000-0000-0000771C0000}"/>
    <cellStyle name="20% - Accent1 2 2 5 3 5 3" xfId="7475" xr:uid="{00000000-0005-0000-0000-0000781C0000}"/>
    <cellStyle name="20% - Accent1 2 2 5 3 5 3 2" xfId="7476" xr:uid="{00000000-0005-0000-0000-0000791C0000}"/>
    <cellStyle name="20% - Accent1 2 2 5 3 5 4" xfId="7477" xr:uid="{00000000-0005-0000-0000-00007A1C0000}"/>
    <cellStyle name="20% - Accent1 2 2 5 3 6" xfId="7478" xr:uid="{00000000-0005-0000-0000-00007B1C0000}"/>
    <cellStyle name="20% - Accent1 2 2 5 3 6 2" xfId="7479" xr:uid="{00000000-0005-0000-0000-00007C1C0000}"/>
    <cellStyle name="20% - Accent1 2 2 5 3 6 2 2" xfId="7480" xr:uid="{00000000-0005-0000-0000-00007D1C0000}"/>
    <cellStyle name="20% - Accent1 2 2 5 3 6 2 2 2" xfId="7481" xr:uid="{00000000-0005-0000-0000-00007E1C0000}"/>
    <cellStyle name="20% - Accent1 2 2 5 3 6 2 3" xfId="7482" xr:uid="{00000000-0005-0000-0000-00007F1C0000}"/>
    <cellStyle name="20% - Accent1 2 2 5 3 6 3" xfId="7483" xr:uid="{00000000-0005-0000-0000-0000801C0000}"/>
    <cellStyle name="20% - Accent1 2 2 5 3 6 3 2" xfId="7484" xr:uid="{00000000-0005-0000-0000-0000811C0000}"/>
    <cellStyle name="20% - Accent1 2 2 5 3 6 4" xfId="7485" xr:uid="{00000000-0005-0000-0000-0000821C0000}"/>
    <cellStyle name="20% - Accent1 2 2 5 3 7" xfId="7486" xr:uid="{00000000-0005-0000-0000-0000831C0000}"/>
    <cellStyle name="20% - Accent1 2 2 5 3 7 2" xfId="7487" xr:uid="{00000000-0005-0000-0000-0000841C0000}"/>
    <cellStyle name="20% - Accent1 2 2 5 3 7 2 2" xfId="7488" xr:uid="{00000000-0005-0000-0000-0000851C0000}"/>
    <cellStyle name="20% - Accent1 2 2 5 3 7 3" xfId="7489" xr:uid="{00000000-0005-0000-0000-0000861C0000}"/>
    <cellStyle name="20% - Accent1 2 2 5 3 8" xfId="7490" xr:uid="{00000000-0005-0000-0000-0000871C0000}"/>
    <cellStyle name="20% - Accent1 2 2 5 3 8 2" xfId="7491" xr:uid="{00000000-0005-0000-0000-0000881C0000}"/>
    <cellStyle name="20% - Accent1 2 2 5 3 8 2 2" xfId="7492" xr:uid="{00000000-0005-0000-0000-0000891C0000}"/>
    <cellStyle name="20% - Accent1 2 2 5 3 8 3" xfId="7493" xr:uid="{00000000-0005-0000-0000-00008A1C0000}"/>
    <cellStyle name="20% - Accent1 2 2 5 3 9" xfId="7494" xr:uid="{00000000-0005-0000-0000-00008B1C0000}"/>
    <cellStyle name="20% - Accent1 2 2 5 3 9 2" xfId="7495" xr:uid="{00000000-0005-0000-0000-00008C1C0000}"/>
    <cellStyle name="20% - Accent1 2 2 5 4" xfId="7496" xr:uid="{00000000-0005-0000-0000-00008D1C0000}"/>
    <cellStyle name="20% - Accent1 2 2 5 4 10" xfId="7497" xr:uid="{00000000-0005-0000-0000-00008E1C0000}"/>
    <cellStyle name="20% - Accent1 2 2 5 4 10 2" xfId="7498" xr:uid="{00000000-0005-0000-0000-00008F1C0000}"/>
    <cellStyle name="20% - Accent1 2 2 5 4 11" xfId="7499" xr:uid="{00000000-0005-0000-0000-0000901C0000}"/>
    <cellStyle name="20% - Accent1 2 2 5 4 2" xfId="7500" xr:uid="{00000000-0005-0000-0000-0000911C0000}"/>
    <cellStyle name="20% - Accent1 2 2 5 4 2 2" xfId="7501" xr:uid="{00000000-0005-0000-0000-0000921C0000}"/>
    <cellStyle name="20% - Accent1 2 2 5 4 2 2 2" xfId="7502" xr:uid="{00000000-0005-0000-0000-0000931C0000}"/>
    <cellStyle name="20% - Accent1 2 2 5 4 2 2 2 2" xfId="7503" xr:uid="{00000000-0005-0000-0000-0000941C0000}"/>
    <cellStyle name="20% - Accent1 2 2 5 4 2 2 2 2 2" xfId="7504" xr:uid="{00000000-0005-0000-0000-0000951C0000}"/>
    <cellStyle name="20% - Accent1 2 2 5 4 2 2 2 3" xfId="7505" xr:uid="{00000000-0005-0000-0000-0000961C0000}"/>
    <cellStyle name="20% - Accent1 2 2 5 4 2 2 3" xfId="7506" xr:uid="{00000000-0005-0000-0000-0000971C0000}"/>
    <cellStyle name="20% - Accent1 2 2 5 4 2 2 3 2" xfId="7507" xr:uid="{00000000-0005-0000-0000-0000981C0000}"/>
    <cellStyle name="20% - Accent1 2 2 5 4 2 2 4" xfId="7508" xr:uid="{00000000-0005-0000-0000-0000991C0000}"/>
    <cellStyle name="20% - Accent1 2 2 5 4 2 3" xfId="7509" xr:uid="{00000000-0005-0000-0000-00009A1C0000}"/>
    <cellStyle name="20% - Accent1 2 2 5 4 2 3 2" xfId="7510" xr:uid="{00000000-0005-0000-0000-00009B1C0000}"/>
    <cellStyle name="20% - Accent1 2 2 5 4 2 3 2 2" xfId="7511" xr:uid="{00000000-0005-0000-0000-00009C1C0000}"/>
    <cellStyle name="20% - Accent1 2 2 5 4 2 3 2 2 2" xfId="7512" xr:uid="{00000000-0005-0000-0000-00009D1C0000}"/>
    <cellStyle name="20% - Accent1 2 2 5 4 2 3 2 3" xfId="7513" xr:uid="{00000000-0005-0000-0000-00009E1C0000}"/>
    <cellStyle name="20% - Accent1 2 2 5 4 2 3 3" xfId="7514" xr:uid="{00000000-0005-0000-0000-00009F1C0000}"/>
    <cellStyle name="20% - Accent1 2 2 5 4 2 3 3 2" xfId="7515" xr:uid="{00000000-0005-0000-0000-0000A01C0000}"/>
    <cellStyle name="20% - Accent1 2 2 5 4 2 3 4" xfId="7516" xr:uid="{00000000-0005-0000-0000-0000A11C0000}"/>
    <cellStyle name="20% - Accent1 2 2 5 4 2 4" xfId="7517" xr:uid="{00000000-0005-0000-0000-0000A21C0000}"/>
    <cellStyle name="20% - Accent1 2 2 5 4 2 4 2" xfId="7518" xr:uid="{00000000-0005-0000-0000-0000A31C0000}"/>
    <cellStyle name="20% - Accent1 2 2 5 4 2 4 2 2" xfId="7519" xr:uid="{00000000-0005-0000-0000-0000A41C0000}"/>
    <cellStyle name="20% - Accent1 2 2 5 4 2 4 2 2 2" xfId="7520" xr:uid="{00000000-0005-0000-0000-0000A51C0000}"/>
    <cellStyle name="20% - Accent1 2 2 5 4 2 4 2 3" xfId="7521" xr:uid="{00000000-0005-0000-0000-0000A61C0000}"/>
    <cellStyle name="20% - Accent1 2 2 5 4 2 4 3" xfId="7522" xr:uid="{00000000-0005-0000-0000-0000A71C0000}"/>
    <cellStyle name="20% - Accent1 2 2 5 4 2 4 3 2" xfId="7523" xr:uid="{00000000-0005-0000-0000-0000A81C0000}"/>
    <cellStyle name="20% - Accent1 2 2 5 4 2 4 4" xfId="7524" xr:uid="{00000000-0005-0000-0000-0000A91C0000}"/>
    <cellStyle name="20% - Accent1 2 2 5 4 2 5" xfId="7525" xr:uid="{00000000-0005-0000-0000-0000AA1C0000}"/>
    <cellStyle name="20% - Accent1 2 2 5 4 2 5 2" xfId="7526" xr:uid="{00000000-0005-0000-0000-0000AB1C0000}"/>
    <cellStyle name="20% - Accent1 2 2 5 4 2 5 2 2" xfId="7527" xr:uid="{00000000-0005-0000-0000-0000AC1C0000}"/>
    <cellStyle name="20% - Accent1 2 2 5 4 2 5 3" xfId="7528" xr:uid="{00000000-0005-0000-0000-0000AD1C0000}"/>
    <cellStyle name="20% - Accent1 2 2 5 4 2 6" xfId="7529" xr:uid="{00000000-0005-0000-0000-0000AE1C0000}"/>
    <cellStyle name="20% - Accent1 2 2 5 4 2 6 2" xfId="7530" xr:uid="{00000000-0005-0000-0000-0000AF1C0000}"/>
    <cellStyle name="20% - Accent1 2 2 5 4 2 6 2 2" xfId="7531" xr:uid="{00000000-0005-0000-0000-0000B01C0000}"/>
    <cellStyle name="20% - Accent1 2 2 5 4 2 6 3" xfId="7532" xr:uid="{00000000-0005-0000-0000-0000B11C0000}"/>
    <cellStyle name="20% - Accent1 2 2 5 4 2 7" xfId="7533" xr:uid="{00000000-0005-0000-0000-0000B21C0000}"/>
    <cellStyle name="20% - Accent1 2 2 5 4 2 7 2" xfId="7534" xr:uid="{00000000-0005-0000-0000-0000B31C0000}"/>
    <cellStyle name="20% - Accent1 2 2 5 4 2 8" xfId="7535" xr:uid="{00000000-0005-0000-0000-0000B41C0000}"/>
    <cellStyle name="20% - Accent1 2 2 5 4 2 8 2" xfId="7536" xr:uid="{00000000-0005-0000-0000-0000B51C0000}"/>
    <cellStyle name="20% - Accent1 2 2 5 4 2 9" xfId="7537" xr:uid="{00000000-0005-0000-0000-0000B61C0000}"/>
    <cellStyle name="20% - Accent1 2 2 5 4 3" xfId="7538" xr:uid="{00000000-0005-0000-0000-0000B71C0000}"/>
    <cellStyle name="20% - Accent1 2 2 5 4 3 2" xfId="7539" xr:uid="{00000000-0005-0000-0000-0000B81C0000}"/>
    <cellStyle name="20% - Accent1 2 2 5 4 3 2 2" xfId="7540" xr:uid="{00000000-0005-0000-0000-0000B91C0000}"/>
    <cellStyle name="20% - Accent1 2 2 5 4 3 2 2 2" xfId="7541" xr:uid="{00000000-0005-0000-0000-0000BA1C0000}"/>
    <cellStyle name="20% - Accent1 2 2 5 4 3 2 2 2 2" xfId="7542" xr:uid="{00000000-0005-0000-0000-0000BB1C0000}"/>
    <cellStyle name="20% - Accent1 2 2 5 4 3 2 2 3" xfId="7543" xr:uid="{00000000-0005-0000-0000-0000BC1C0000}"/>
    <cellStyle name="20% - Accent1 2 2 5 4 3 2 3" xfId="7544" xr:uid="{00000000-0005-0000-0000-0000BD1C0000}"/>
    <cellStyle name="20% - Accent1 2 2 5 4 3 2 3 2" xfId="7545" xr:uid="{00000000-0005-0000-0000-0000BE1C0000}"/>
    <cellStyle name="20% - Accent1 2 2 5 4 3 2 4" xfId="7546" xr:uid="{00000000-0005-0000-0000-0000BF1C0000}"/>
    <cellStyle name="20% - Accent1 2 2 5 4 3 3" xfId="7547" xr:uid="{00000000-0005-0000-0000-0000C01C0000}"/>
    <cellStyle name="20% - Accent1 2 2 5 4 3 3 2" xfId="7548" xr:uid="{00000000-0005-0000-0000-0000C11C0000}"/>
    <cellStyle name="20% - Accent1 2 2 5 4 3 3 2 2" xfId="7549" xr:uid="{00000000-0005-0000-0000-0000C21C0000}"/>
    <cellStyle name="20% - Accent1 2 2 5 4 3 3 2 2 2" xfId="7550" xr:uid="{00000000-0005-0000-0000-0000C31C0000}"/>
    <cellStyle name="20% - Accent1 2 2 5 4 3 3 2 3" xfId="7551" xr:uid="{00000000-0005-0000-0000-0000C41C0000}"/>
    <cellStyle name="20% - Accent1 2 2 5 4 3 3 3" xfId="7552" xr:uid="{00000000-0005-0000-0000-0000C51C0000}"/>
    <cellStyle name="20% - Accent1 2 2 5 4 3 3 3 2" xfId="7553" xr:uid="{00000000-0005-0000-0000-0000C61C0000}"/>
    <cellStyle name="20% - Accent1 2 2 5 4 3 3 4" xfId="7554" xr:uid="{00000000-0005-0000-0000-0000C71C0000}"/>
    <cellStyle name="20% - Accent1 2 2 5 4 3 4" xfId="7555" xr:uid="{00000000-0005-0000-0000-0000C81C0000}"/>
    <cellStyle name="20% - Accent1 2 2 5 4 3 4 2" xfId="7556" xr:uid="{00000000-0005-0000-0000-0000C91C0000}"/>
    <cellStyle name="20% - Accent1 2 2 5 4 3 4 2 2" xfId="7557" xr:uid="{00000000-0005-0000-0000-0000CA1C0000}"/>
    <cellStyle name="20% - Accent1 2 2 5 4 3 4 2 2 2" xfId="7558" xr:uid="{00000000-0005-0000-0000-0000CB1C0000}"/>
    <cellStyle name="20% - Accent1 2 2 5 4 3 4 2 3" xfId="7559" xr:uid="{00000000-0005-0000-0000-0000CC1C0000}"/>
    <cellStyle name="20% - Accent1 2 2 5 4 3 4 3" xfId="7560" xr:uid="{00000000-0005-0000-0000-0000CD1C0000}"/>
    <cellStyle name="20% - Accent1 2 2 5 4 3 4 3 2" xfId="7561" xr:uid="{00000000-0005-0000-0000-0000CE1C0000}"/>
    <cellStyle name="20% - Accent1 2 2 5 4 3 4 4" xfId="7562" xr:uid="{00000000-0005-0000-0000-0000CF1C0000}"/>
    <cellStyle name="20% - Accent1 2 2 5 4 3 5" xfId="7563" xr:uid="{00000000-0005-0000-0000-0000D01C0000}"/>
    <cellStyle name="20% - Accent1 2 2 5 4 3 5 2" xfId="7564" xr:uid="{00000000-0005-0000-0000-0000D11C0000}"/>
    <cellStyle name="20% - Accent1 2 2 5 4 3 5 2 2" xfId="7565" xr:uid="{00000000-0005-0000-0000-0000D21C0000}"/>
    <cellStyle name="20% - Accent1 2 2 5 4 3 5 3" xfId="7566" xr:uid="{00000000-0005-0000-0000-0000D31C0000}"/>
    <cellStyle name="20% - Accent1 2 2 5 4 3 6" xfId="7567" xr:uid="{00000000-0005-0000-0000-0000D41C0000}"/>
    <cellStyle name="20% - Accent1 2 2 5 4 3 6 2" xfId="7568" xr:uid="{00000000-0005-0000-0000-0000D51C0000}"/>
    <cellStyle name="20% - Accent1 2 2 5 4 3 6 2 2" xfId="7569" xr:uid="{00000000-0005-0000-0000-0000D61C0000}"/>
    <cellStyle name="20% - Accent1 2 2 5 4 3 6 3" xfId="7570" xr:uid="{00000000-0005-0000-0000-0000D71C0000}"/>
    <cellStyle name="20% - Accent1 2 2 5 4 3 7" xfId="7571" xr:uid="{00000000-0005-0000-0000-0000D81C0000}"/>
    <cellStyle name="20% - Accent1 2 2 5 4 3 7 2" xfId="7572" xr:uid="{00000000-0005-0000-0000-0000D91C0000}"/>
    <cellStyle name="20% - Accent1 2 2 5 4 3 8" xfId="7573" xr:uid="{00000000-0005-0000-0000-0000DA1C0000}"/>
    <cellStyle name="20% - Accent1 2 2 5 4 3 8 2" xfId="7574" xr:uid="{00000000-0005-0000-0000-0000DB1C0000}"/>
    <cellStyle name="20% - Accent1 2 2 5 4 3 9" xfId="7575" xr:uid="{00000000-0005-0000-0000-0000DC1C0000}"/>
    <cellStyle name="20% - Accent1 2 2 5 4 4" xfId="7576" xr:uid="{00000000-0005-0000-0000-0000DD1C0000}"/>
    <cellStyle name="20% - Accent1 2 2 5 4 4 2" xfId="7577" xr:uid="{00000000-0005-0000-0000-0000DE1C0000}"/>
    <cellStyle name="20% - Accent1 2 2 5 4 4 2 2" xfId="7578" xr:uid="{00000000-0005-0000-0000-0000DF1C0000}"/>
    <cellStyle name="20% - Accent1 2 2 5 4 4 2 2 2" xfId="7579" xr:uid="{00000000-0005-0000-0000-0000E01C0000}"/>
    <cellStyle name="20% - Accent1 2 2 5 4 4 2 3" xfId="7580" xr:uid="{00000000-0005-0000-0000-0000E11C0000}"/>
    <cellStyle name="20% - Accent1 2 2 5 4 4 3" xfId="7581" xr:uid="{00000000-0005-0000-0000-0000E21C0000}"/>
    <cellStyle name="20% - Accent1 2 2 5 4 4 3 2" xfId="7582" xr:uid="{00000000-0005-0000-0000-0000E31C0000}"/>
    <cellStyle name="20% - Accent1 2 2 5 4 4 4" xfId="7583" xr:uid="{00000000-0005-0000-0000-0000E41C0000}"/>
    <cellStyle name="20% - Accent1 2 2 5 4 5" xfId="7584" xr:uid="{00000000-0005-0000-0000-0000E51C0000}"/>
    <cellStyle name="20% - Accent1 2 2 5 4 5 2" xfId="7585" xr:uid="{00000000-0005-0000-0000-0000E61C0000}"/>
    <cellStyle name="20% - Accent1 2 2 5 4 5 2 2" xfId="7586" xr:uid="{00000000-0005-0000-0000-0000E71C0000}"/>
    <cellStyle name="20% - Accent1 2 2 5 4 5 2 2 2" xfId="7587" xr:uid="{00000000-0005-0000-0000-0000E81C0000}"/>
    <cellStyle name="20% - Accent1 2 2 5 4 5 2 3" xfId="7588" xr:uid="{00000000-0005-0000-0000-0000E91C0000}"/>
    <cellStyle name="20% - Accent1 2 2 5 4 5 3" xfId="7589" xr:uid="{00000000-0005-0000-0000-0000EA1C0000}"/>
    <cellStyle name="20% - Accent1 2 2 5 4 5 3 2" xfId="7590" xr:uid="{00000000-0005-0000-0000-0000EB1C0000}"/>
    <cellStyle name="20% - Accent1 2 2 5 4 5 4" xfId="7591" xr:uid="{00000000-0005-0000-0000-0000EC1C0000}"/>
    <cellStyle name="20% - Accent1 2 2 5 4 6" xfId="7592" xr:uid="{00000000-0005-0000-0000-0000ED1C0000}"/>
    <cellStyle name="20% - Accent1 2 2 5 4 6 2" xfId="7593" xr:uid="{00000000-0005-0000-0000-0000EE1C0000}"/>
    <cellStyle name="20% - Accent1 2 2 5 4 6 2 2" xfId="7594" xr:uid="{00000000-0005-0000-0000-0000EF1C0000}"/>
    <cellStyle name="20% - Accent1 2 2 5 4 6 2 2 2" xfId="7595" xr:uid="{00000000-0005-0000-0000-0000F01C0000}"/>
    <cellStyle name="20% - Accent1 2 2 5 4 6 2 3" xfId="7596" xr:uid="{00000000-0005-0000-0000-0000F11C0000}"/>
    <cellStyle name="20% - Accent1 2 2 5 4 6 3" xfId="7597" xr:uid="{00000000-0005-0000-0000-0000F21C0000}"/>
    <cellStyle name="20% - Accent1 2 2 5 4 6 3 2" xfId="7598" xr:uid="{00000000-0005-0000-0000-0000F31C0000}"/>
    <cellStyle name="20% - Accent1 2 2 5 4 6 4" xfId="7599" xr:uid="{00000000-0005-0000-0000-0000F41C0000}"/>
    <cellStyle name="20% - Accent1 2 2 5 4 7" xfId="7600" xr:uid="{00000000-0005-0000-0000-0000F51C0000}"/>
    <cellStyle name="20% - Accent1 2 2 5 4 7 2" xfId="7601" xr:uid="{00000000-0005-0000-0000-0000F61C0000}"/>
    <cellStyle name="20% - Accent1 2 2 5 4 7 2 2" xfId="7602" xr:uid="{00000000-0005-0000-0000-0000F71C0000}"/>
    <cellStyle name="20% - Accent1 2 2 5 4 7 3" xfId="7603" xr:uid="{00000000-0005-0000-0000-0000F81C0000}"/>
    <cellStyle name="20% - Accent1 2 2 5 4 8" xfId="7604" xr:uid="{00000000-0005-0000-0000-0000F91C0000}"/>
    <cellStyle name="20% - Accent1 2 2 5 4 8 2" xfId="7605" xr:uid="{00000000-0005-0000-0000-0000FA1C0000}"/>
    <cellStyle name="20% - Accent1 2 2 5 4 8 2 2" xfId="7606" xr:uid="{00000000-0005-0000-0000-0000FB1C0000}"/>
    <cellStyle name="20% - Accent1 2 2 5 4 8 3" xfId="7607" xr:uid="{00000000-0005-0000-0000-0000FC1C0000}"/>
    <cellStyle name="20% - Accent1 2 2 5 4 9" xfId="7608" xr:uid="{00000000-0005-0000-0000-0000FD1C0000}"/>
    <cellStyle name="20% - Accent1 2 2 5 4 9 2" xfId="7609" xr:uid="{00000000-0005-0000-0000-0000FE1C0000}"/>
    <cellStyle name="20% - Accent1 2 2 5 5" xfId="7610" xr:uid="{00000000-0005-0000-0000-0000FF1C0000}"/>
    <cellStyle name="20% - Accent1 2 2 5 5 10" xfId="7611" xr:uid="{00000000-0005-0000-0000-0000001D0000}"/>
    <cellStyle name="20% - Accent1 2 2 5 5 10 2" xfId="7612" xr:uid="{00000000-0005-0000-0000-0000011D0000}"/>
    <cellStyle name="20% - Accent1 2 2 5 5 11" xfId="7613" xr:uid="{00000000-0005-0000-0000-0000021D0000}"/>
    <cellStyle name="20% - Accent1 2 2 5 5 2" xfId="7614" xr:uid="{00000000-0005-0000-0000-0000031D0000}"/>
    <cellStyle name="20% - Accent1 2 2 5 5 2 2" xfId="7615" xr:uid="{00000000-0005-0000-0000-0000041D0000}"/>
    <cellStyle name="20% - Accent1 2 2 5 5 2 2 2" xfId="7616" xr:uid="{00000000-0005-0000-0000-0000051D0000}"/>
    <cellStyle name="20% - Accent1 2 2 5 5 2 2 2 2" xfId="7617" xr:uid="{00000000-0005-0000-0000-0000061D0000}"/>
    <cellStyle name="20% - Accent1 2 2 5 5 2 2 2 2 2" xfId="7618" xr:uid="{00000000-0005-0000-0000-0000071D0000}"/>
    <cellStyle name="20% - Accent1 2 2 5 5 2 2 2 3" xfId="7619" xr:uid="{00000000-0005-0000-0000-0000081D0000}"/>
    <cellStyle name="20% - Accent1 2 2 5 5 2 2 3" xfId="7620" xr:uid="{00000000-0005-0000-0000-0000091D0000}"/>
    <cellStyle name="20% - Accent1 2 2 5 5 2 2 3 2" xfId="7621" xr:uid="{00000000-0005-0000-0000-00000A1D0000}"/>
    <cellStyle name="20% - Accent1 2 2 5 5 2 2 4" xfId="7622" xr:uid="{00000000-0005-0000-0000-00000B1D0000}"/>
    <cellStyle name="20% - Accent1 2 2 5 5 2 3" xfId="7623" xr:uid="{00000000-0005-0000-0000-00000C1D0000}"/>
    <cellStyle name="20% - Accent1 2 2 5 5 2 3 2" xfId="7624" xr:uid="{00000000-0005-0000-0000-00000D1D0000}"/>
    <cellStyle name="20% - Accent1 2 2 5 5 2 3 2 2" xfId="7625" xr:uid="{00000000-0005-0000-0000-00000E1D0000}"/>
    <cellStyle name="20% - Accent1 2 2 5 5 2 3 2 2 2" xfId="7626" xr:uid="{00000000-0005-0000-0000-00000F1D0000}"/>
    <cellStyle name="20% - Accent1 2 2 5 5 2 3 2 3" xfId="7627" xr:uid="{00000000-0005-0000-0000-0000101D0000}"/>
    <cellStyle name="20% - Accent1 2 2 5 5 2 3 3" xfId="7628" xr:uid="{00000000-0005-0000-0000-0000111D0000}"/>
    <cellStyle name="20% - Accent1 2 2 5 5 2 3 3 2" xfId="7629" xr:uid="{00000000-0005-0000-0000-0000121D0000}"/>
    <cellStyle name="20% - Accent1 2 2 5 5 2 3 4" xfId="7630" xr:uid="{00000000-0005-0000-0000-0000131D0000}"/>
    <cellStyle name="20% - Accent1 2 2 5 5 2 4" xfId="7631" xr:uid="{00000000-0005-0000-0000-0000141D0000}"/>
    <cellStyle name="20% - Accent1 2 2 5 5 2 4 2" xfId="7632" xr:uid="{00000000-0005-0000-0000-0000151D0000}"/>
    <cellStyle name="20% - Accent1 2 2 5 5 2 4 2 2" xfId="7633" xr:uid="{00000000-0005-0000-0000-0000161D0000}"/>
    <cellStyle name="20% - Accent1 2 2 5 5 2 4 2 2 2" xfId="7634" xr:uid="{00000000-0005-0000-0000-0000171D0000}"/>
    <cellStyle name="20% - Accent1 2 2 5 5 2 4 2 3" xfId="7635" xr:uid="{00000000-0005-0000-0000-0000181D0000}"/>
    <cellStyle name="20% - Accent1 2 2 5 5 2 4 3" xfId="7636" xr:uid="{00000000-0005-0000-0000-0000191D0000}"/>
    <cellStyle name="20% - Accent1 2 2 5 5 2 4 3 2" xfId="7637" xr:uid="{00000000-0005-0000-0000-00001A1D0000}"/>
    <cellStyle name="20% - Accent1 2 2 5 5 2 4 4" xfId="7638" xr:uid="{00000000-0005-0000-0000-00001B1D0000}"/>
    <cellStyle name="20% - Accent1 2 2 5 5 2 5" xfId="7639" xr:uid="{00000000-0005-0000-0000-00001C1D0000}"/>
    <cellStyle name="20% - Accent1 2 2 5 5 2 5 2" xfId="7640" xr:uid="{00000000-0005-0000-0000-00001D1D0000}"/>
    <cellStyle name="20% - Accent1 2 2 5 5 2 5 2 2" xfId="7641" xr:uid="{00000000-0005-0000-0000-00001E1D0000}"/>
    <cellStyle name="20% - Accent1 2 2 5 5 2 5 3" xfId="7642" xr:uid="{00000000-0005-0000-0000-00001F1D0000}"/>
    <cellStyle name="20% - Accent1 2 2 5 5 2 6" xfId="7643" xr:uid="{00000000-0005-0000-0000-0000201D0000}"/>
    <cellStyle name="20% - Accent1 2 2 5 5 2 6 2" xfId="7644" xr:uid="{00000000-0005-0000-0000-0000211D0000}"/>
    <cellStyle name="20% - Accent1 2 2 5 5 2 6 2 2" xfId="7645" xr:uid="{00000000-0005-0000-0000-0000221D0000}"/>
    <cellStyle name="20% - Accent1 2 2 5 5 2 6 3" xfId="7646" xr:uid="{00000000-0005-0000-0000-0000231D0000}"/>
    <cellStyle name="20% - Accent1 2 2 5 5 2 7" xfId="7647" xr:uid="{00000000-0005-0000-0000-0000241D0000}"/>
    <cellStyle name="20% - Accent1 2 2 5 5 2 7 2" xfId="7648" xr:uid="{00000000-0005-0000-0000-0000251D0000}"/>
    <cellStyle name="20% - Accent1 2 2 5 5 2 8" xfId="7649" xr:uid="{00000000-0005-0000-0000-0000261D0000}"/>
    <cellStyle name="20% - Accent1 2 2 5 5 2 8 2" xfId="7650" xr:uid="{00000000-0005-0000-0000-0000271D0000}"/>
    <cellStyle name="20% - Accent1 2 2 5 5 2 9" xfId="7651" xr:uid="{00000000-0005-0000-0000-0000281D0000}"/>
    <cellStyle name="20% - Accent1 2 2 5 5 3" xfId="7652" xr:uid="{00000000-0005-0000-0000-0000291D0000}"/>
    <cellStyle name="20% - Accent1 2 2 5 5 3 2" xfId="7653" xr:uid="{00000000-0005-0000-0000-00002A1D0000}"/>
    <cellStyle name="20% - Accent1 2 2 5 5 3 2 2" xfId="7654" xr:uid="{00000000-0005-0000-0000-00002B1D0000}"/>
    <cellStyle name="20% - Accent1 2 2 5 5 3 2 2 2" xfId="7655" xr:uid="{00000000-0005-0000-0000-00002C1D0000}"/>
    <cellStyle name="20% - Accent1 2 2 5 5 3 2 2 2 2" xfId="7656" xr:uid="{00000000-0005-0000-0000-00002D1D0000}"/>
    <cellStyle name="20% - Accent1 2 2 5 5 3 2 2 3" xfId="7657" xr:uid="{00000000-0005-0000-0000-00002E1D0000}"/>
    <cellStyle name="20% - Accent1 2 2 5 5 3 2 3" xfId="7658" xr:uid="{00000000-0005-0000-0000-00002F1D0000}"/>
    <cellStyle name="20% - Accent1 2 2 5 5 3 2 3 2" xfId="7659" xr:uid="{00000000-0005-0000-0000-0000301D0000}"/>
    <cellStyle name="20% - Accent1 2 2 5 5 3 2 4" xfId="7660" xr:uid="{00000000-0005-0000-0000-0000311D0000}"/>
    <cellStyle name="20% - Accent1 2 2 5 5 3 3" xfId="7661" xr:uid="{00000000-0005-0000-0000-0000321D0000}"/>
    <cellStyle name="20% - Accent1 2 2 5 5 3 3 2" xfId="7662" xr:uid="{00000000-0005-0000-0000-0000331D0000}"/>
    <cellStyle name="20% - Accent1 2 2 5 5 3 3 2 2" xfId="7663" xr:uid="{00000000-0005-0000-0000-0000341D0000}"/>
    <cellStyle name="20% - Accent1 2 2 5 5 3 3 2 2 2" xfId="7664" xr:uid="{00000000-0005-0000-0000-0000351D0000}"/>
    <cellStyle name="20% - Accent1 2 2 5 5 3 3 2 3" xfId="7665" xr:uid="{00000000-0005-0000-0000-0000361D0000}"/>
    <cellStyle name="20% - Accent1 2 2 5 5 3 3 3" xfId="7666" xr:uid="{00000000-0005-0000-0000-0000371D0000}"/>
    <cellStyle name="20% - Accent1 2 2 5 5 3 3 3 2" xfId="7667" xr:uid="{00000000-0005-0000-0000-0000381D0000}"/>
    <cellStyle name="20% - Accent1 2 2 5 5 3 3 4" xfId="7668" xr:uid="{00000000-0005-0000-0000-0000391D0000}"/>
    <cellStyle name="20% - Accent1 2 2 5 5 3 4" xfId="7669" xr:uid="{00000000-0005-0000-0000-00003A1D0000}"/>
    <cellStyle name="20% - Accent1 2 2 5 5 3 4 2" xfId="7670" xr:uid="{00000000-0005-0000-0000-00003B1D0000}"/>
    <cellStyle name="20% - Accent1 2 2 5 5 3 4 2 2" xfId="7671" xr:uid="{00000000-0005-0000-0000-00003C1D0000}"/>
    <cellStyle name="20% - Accent1 2 2 5 5 3 4 2 2 2" xfId="7672" xr:uid="{00000000-0005-0000-0000-00003D1D0000}"/>
    <cellStyle name="20% - Accent1 2 2 5 5 3 4 2 3" xfId="7673" xr:uid="{00000000-0005-0000-0000-00003E1D0000}"/>
    <cellStyle name="20% - Accent1 2 2 5 5 3 4 3" xfId="7674" xr:uid="{00000000-0005-0000-0000-00003F1D0000}"/>
    <cellStyle name="20% - Accent1 2 2 5 5 3 4 3 2" xfId="7675" xr:uid="{00000000-0005-0000-0000-0000401D0000}"/>
    <cellStyle name="20% - Accent1 2 2 5 5 3 4 4" xfId="7676" xr:uid="{00000000-0005-0000-0000-0000411D0000}"/>
    <cellStyle name="20% - Accent1 2 2 5 5 3 5" xfId="7677" xr:uid="{00000000-0005-0000-0000-0000421D0000}"/>
    <cellStyle name="20% - Accent1 2 2 5 5 3 5 2" xfId="7678" xr:uid="{00000000-0005-0000-0000-0000431D0000}"/>
    <cellStyle name="20% - Accent1 2 2 5 5 3 5 2 2" xfId="7679" xr:uid="{00000000-0005-0000-0000-0000441D0000}"/>
    <cellStyle name="20% - Accent1 2 2 5 5 3 5 3" xfId="7680" xr:uid="{00000000-0005-0000-0000-0000451D0000}"/>
    <cellStyle name="20% - Accent1 2 2 5 5 3 6" xfId="7681" xr:uid="{00000000-0005-0000-0000-0000461D0000}"/>
    <cellStyle name="20% - Accent1 2 2 5 5 3 6 2" xfId="7682" xr:uid="{00000000-0005-0000-0000-0000471D0000}"/>
    <cellStyle name="20% - Accent1 2 2 5 5 3 6 2 2" xfId="7683" xr:uid="{00000000-0005-0000-0000-0000481D0000}"/>
    <cellStyle name="20% - Accent1 2 2 5 5 3 6 3" xfId="7684" xr:uid="{00000000-0005-0000-0000-0000491D0000}"/>
    <cellStyle name="20% - Accent1 2 2 5 5 3 7" xfId="7685" xr:uid="{00000000-0005-0000-0000-00004A1D0000}"/>
    <cellStyle name="20% - Accent1 2 2 5 5 3 7 2" xfId="7686" xr:uid="{00000000-0005-0000-0000-00004B1D0000}"/>
    <cellStyle name="20% - Accent1 2 2 5 5 3 8" xfId="7687" xr:uid="{00000000-0005-0000-0000-00004C1D0000}"/>
    <cellStyle name="20% - Accent1 2 2 5 5 3 8 2" xfId="7688" xr:uid="{00000000-0005-0000-0000-00004D1D0000}"/>
    <cellStyle name="20% - Accent1 2 2 5 5 3 9" xfId="7689" xr:uid="{00000000-0005-0000-0000-00004E1D0000}"/>
    <cellStyle name="20% - Accent1 2 2 5 5 4" xfId="7690" xr:uid="{00000000-0005-0000-0000-00004F1D0000}"/>
    <cellStyle name="20% - Accent1 2 2 5 5 4 2" xfId="7691" xr:uid="{00000000-0005-0000-0000-0000501D0000}"/>
    <cellStyle name="20% - Accent1 2 2 5 5 4 2 2" xfId="7692" xr:uid="{00000000-0005-0000-0000-0000511D0000}"/>
    <cellStyle name="20% - Accent1 2 2 5 5 4 2 2 2" xfId="7693" xr:uid="{00000000-0005-0000-0000-0000521D0000}"/>
    <cellStyle name="20% - Accent1 2 2 5 5 4 2 3" xfId="7694" xr:uid="{00000000-0005-0000-0000-0000531D0000}"/>
    <cellStyle name="20% - Accent1 2 2 5 5 4 3" xfId="7695" xr:uid="{00000000-0005-0000-0000-0000541D0000}"/>
    <cellStyle name="20% - Accent1 2 2 5 5 4 3 2" xfId="7696" xr:uid="{00000000-0005-0000-0000-0000551D0000}"/>
    <cellStyle name="20% - Accent1 2 2 5 5 4 4" xfId="7697" xr:uid="{00000000-0005-0000-0000-0000561D0000}"/>
    <cellStyle name="20% - Accent1 2 2 5 5 5" xfId="7698" xr:uid="{00000000-0005-0000-0000-0000571D0000}"/>
    <cellStyle name="20% - Accent1 2 2 5 5 5 2" xfId="7699" xr:uid="{00000000-0005-0000-0000-0000581D0000}"/>
    <cellStyle name="20% - Accent1 2 2 5 5 5 2 2" xfId="7700" xr:uid="{00000000-0005-0000-0000-0000591D0000}"/>
    <cellStyle name="20% - Accent1 2 2 5 5 5 2 2 2" xfId="7701" xr:uid="{00000000-0005-0000-0000-00005A1D0000}"/>
    <cellStyle name="20% - Accent1 2 2 5 5 5 2 3" xfId="7702" xr:uid="{00000000-0005-0000-0000-00005B1D0000}"/>
    <cellStyle name="20% - Accent1 2 2 5 5 5 3" xfId="7703" xr:uid="{00000000-0005-0000-0000-00005C1D0000}"/>
    <cellStyle name="20% - Accent1 2 2 5 5 5 3 2" xfId="7704" xr:uid="{00000000-0005-0000-0000-00005D1D0000}"/>
    <cellStyle name="20% - Accent1 2 2 5 5 5 4" xfId="7705" xr:uid="{00000000-0005-0000-0000-00005E1D0000}"/>
    <cellStyle name="20% - Accent1 2 2 5 5 6" xfId="7706" xr:uid="{00000000-0005-0000-0000-00005F1D0000}"/>
    <cellStyle name="20% - Accent1 2 2 5 5 6 2" xfId="7707" xr:uid="{00000000-0005-0000-0000-0000601D0000}"/>
    <cellStyle name="20% - Accent1 2 2 5 5 6 2 2" xfId="7708" xr:uid="{00000000-0005-0000-0000-0000611D0000}"/>
    <cellStyle name="20% - Accent1 2 2 5 5 6 2 2 2" xfId="7709" xr:uid="{00000000-0005-0000-0000-0000621D0000}"/>
    <cellStyle name="20% - Accent1 2 2 5 5 6 2 3" xfId="7710" xr:uid="{00000000-0005-0000-0000-0000631D0000}"/>
    <cellStyle name="20% - Accent1 2 2 5 5 6 3" xfId="7711" xr:uid="{00000000-0005-0000-0000-0000641D0000}"/>
    <cellStyle name="20% - Accent1 2 2 5 5 6 3 2" xfId="7712" xr:uid="{00000000-0005-0000-0000-0000651D0000}"/>
    <cellStyle name="20% - Accent1 2 2 5 5 6 4" xfId="7713" xr:uid="{00000000-0005-0000-0000-0000661D0000}"/>
    <cellStyle name="20% - Accent1 2 2 5 5 7" xfId="7714" xr:uid="{00000000-0005-0000-0000-0000671D0000}"/>
    <cellStyle name="20% - Accent1 2 2 5 5 7 2" xfId="7715" xr:uid="{00000000-0005-0000-0000-0000681D0000}"/>
    <cellStyle name="20% - Accent1 2 2 5 5 7 2 2" xfId="7716" xr:uid="{00000000-0005-0000-0000-0000691D0000}"/>
    <cellStyle name="20% - Accent1 2 2 5 5 7 3" xfId="7717" xr:uid="{00000000-0005-0000-0000-00006A1D0000}"/>
    <cellStyle name="20% - Accent1 2 2 5 5 8" xfId="7718" xr:uid="{00000000-0005-0000-0000-00006B1D0000}"/>
    <cellStyle name="20% - Accent1 2 2 5 5 8 2" xfId="7719" xr:uid="{00000000-0005-0000-0000-00006C1D0000}"/>
    <cellStyle name="20% - Accent1 2 2 5 5 8 2 2" xfId="7720" xr:uid="{00000000-0005-0000-0000-00006D1D0000}"/>
    <cellStyle name="20% - Accent1 2 2 5 5 8 3" xfId="7721" xr:uid="{00000000-0005-0000-0000-00006E1D0000}"/>
    <cellStyle name="20% - Accent1 2 2 5 5 9" xfId="7722" xr:uid="{00000000-0005-0000-0000-00006F1D0000}"/>
    <cellStyle name="20% - Accent1 2 2 5 5 9 2" xfId="7723" xr:uid="{00000000-0005-0000-0000-0000701D0000}"/>
    <cellStyle name="20% - Accent1 2 2 5 6" xfId="7724" xr:uid="{00000000-0005-0000-0000-0000711D0000}"/>
    <cellStyle name="20% - Accent1 2 2 5 6 2" xfId="7725" xr:uid="{00000000-0005-0000-0000-0000721D0000}"/>
    <cellStyle name="20% - Accent1 2 2 5 6 2 2" xfId="7726" xr:uid="{00000000-0005-0000-0000-0000731D0000}"/>
    <cellStyle name="20% - Accent1 2 2 5 6 2 2 2" xfId="7727" xr:uid="{00000000-0005-0000-0000-0000741D0000}"/>
    <cellStyle name="20% - Accent1 2 2 5 6 2 2 2 2" xfId="7728" xr:uid="{00000000-0005-0000-0000-0000751D0000}"/>
    <cellStyle name="20% - Accent1 2 2 5 6 2 2 3" xfId="7729" xr:uid="{00000000-0005-0000-0000-0000761D0000}"/>
    <cellStyle name="20% - Accent1 2 2 5 6 2 3" xfId="7730" xr:uid="{00000000-0005-0000-0000-0000771D0000}"/>
    <cellStyle name="20% - Accent1 2 2 5 6 2 3 2" xfId="7731" xr:uid="{00000000-0005-0000-0000-0000781D0000}"/>
    <cellStyle name="20% - Accent1 2 2 5 6 2 4" xfId="7732" xr:uid="{00000000-0005-0000-0000-0000791D0000}"/>
    <cellStyle name="20% - Accent1 2 2 5 6 3" xfId="7733" xr:uid="{00000000-0005-0000-0000-00007A1D0000}"/>
    <cellStyle name="20% - Accent1 2 2 5 6 3 2" xfId="7734" xr:uid="{00000000-0005-0000-0000-00007B1D0000}"/>
    <cellStyle name="20% - Accent1 2 2 5 6 3 2 2" xfId="7735" xr:uid="{00000000-0005-0000-0000-00007C1D0000}"/>
    <cellStyle name="20% - Accent1 2 2 5 6 3 2 2 2" xfId="7736" xr:uid="{00000000-0005-0000-0000-00007D1D0000}"/>
    <cellStyle name="20% - Accent1 2 2 5 6 3 2 3" xfId="7737" xr:uid="{00000000-0005-0000-0000-00007E1D0000}"/>
    <cellStyle name="20% - Accent1 2 2 5 6 3 3" xfId="7738" xr:uid="{00000000-0005-0000-0000-00007F1D0000}"/>
    <cellStyle name="20% - Accent1 2 2 5 6 3 3 2" xfId="7739" xr:uid="{00000000-0005-0000-0000-0000801D0000}"/>
    <cellStyle name="20% - Accent1 2 2 5 6 3 4" xfId="7740" xr:uid="{00000000-0005-0000-0000-0000811D0000}"/>
    <cellStyle name="20% - Accent1 2 2 5 6 4" xfId="7741" xr:uid="{00000000-0005-0000-0000-0000821D0000}"/>
    <cellStyle name="20% - Accent1 2 2 5 6 4 2" xfId="7742" xr:uid="{00000000-0005-0000-0000-0000831D0000}"/>
    <cellStyle name="20% - Accent1 2 2 5 6 4 2 2" xfId="7743" xr:uid="{00000000-0005-0000-0000-0000841D0000}"/>
    <cellStyle name="20% - Accent1 2 2 5 6 4 2 2 2" xfId="7744" xr:uid="{00000000-0005-0000-0000-0000851D0000}"/>
    <cellStyle name="20% - Accent1 2 2 5 6 4 2 3" xfId="7745" xr:uid="{00000000-0005-0000-0000-0000861D0000}"/>
    <cellStyle name="20% - Accent1 2 2 5 6 4 3" xfId="7746" xr:uid="{00000000-0005-0000-0000-0000871D0000}"/>
    <cellStyle name="20% - Accent1 2 2 5 6 4 3 2" xfId="7747" xr:uid="{00000000-0005-0000-0000-0000881D0000}"/>
    <cellStyle name="20% - Accent1 2 2 5 6 4 4" xfId="7748" xr:uid="{00000000-0005-0000-0000-0000891D0000}"/>
    <cellStyle name="20% - Accent1 2 2 5 6 5" xfId="7749" xr:uid="{00000000-0005-0000-0000-00008A1D0000}"/>
    <cellStyle name="20% - Accent1 2 2 5 6 5 2" xfId="7750" xr:uid="{00000000-0005-0000-0000-00008B1D0000}"/>
    <cellStyle name="20% - Accent1 2 2 5 6 5 2 2" xfId="7751" xr:uid="{00000000-0005-0000-0000-00008C1D0000}"/>
    <cellStyle name="20% - Accent1 2 2 5 6 5 3" xfId="7752" xr:uid="{00000000-0005-0000-0000-00008D1D0000}"/>
    <cellStyle name="20% - Accent1 2 2 5 6 6" xfId="7753" xr:uid="{00000000-0005-0000-0000-00008E1D0000}"/>
    <cellStyle name="20% - Accent1 2 2 5 6 6 2" xfId="7754" xr:uid="{00000000-0005-0000-0000-00008F1D0000}"/>
    <cellStyle name="20% - Accent1 2 2 5 6 6 2 2" xfId="7755" xr:uid="{00000000-0005-0000-0000-0000901D0000}"/>
    <cellStyle name="20% - Accent1 2 2 5 6 6 3" xfId="7756" xr:uid="{00000000-0005-0000-0000-0000911D0000}"/>
    <cellStyle name="20% - Accent1 2 2 5 6 7" xfId="7757" xr:uid="{00000000-0005-0000-0000-0000921D0000}"/>
    <cellStyle name="20% - Accent1 2 2 5 6 7 2" xfId="7758" xr:uid="{00000000-0005-0000-0000-0000931D0000}"/>
    <cellStyle name="20% - Accent1 2 2 5 6 8" xfId="7759" xr:uid="{00000000-0005-0000-0000-0000941D0000}"/>
    <cellStyle name="20% - Accent1 2 2 5 6 8 2" xfId="7760" xr:uid="{00000000-0005-0000-0000-0000951D0000}"/>
    <cellStyle name="20% - Accent1 2 2 5 6 9" xfId="7761" xr:uid="{00000000-0005-0000-0000-0000961D0000}"/>
    <cellStyle name="20% - Accent1 2 2 5 7" xfId="7762" xr:uid="{00000000-0005-0000-0000-0000971D0000}"/>
    <cellStyle name="20% - Accent1 2 2 5 7 2" xfId="7763" xr:uid="{00000000-0005-0000-0000-0000981D0000}"/>
    <cellStyle name="20% - Accent1 2 2 5 7 2 2" xfId="7764" xr:uid="{00000000-0005-0000-0000-0000991D0000}"/>
    <cellStyle name="20% - Accent1 2 2 5 7 2 2 2" xfId="7765" xr:uid="{00000000-0005-0000-0000-00009A1D0000}"/>
    <cellStyle name="20% - Accent1 2 2 5 7 2 2 2 2" xfId="7766" xr:uid="{00000000-0005-0000-0000-00009B1D0000}"/>
    <cellStyle name="20% - Accent1 2 2 5 7 2 2 3" xfId="7767" xr:uid="{00000000-0005-0000-0000-00009C1D0000}"/>
    <cellStyle name="20% - Accent1 2 2 5 7 2 3" xfId="7768" xr:uid="{00000000-0005-0000-0000-00009D1D0000}"/>
    <cellStyle name="20% - Accent1 2 2 5 7 2 3 2" xfId="7769" xr:uid="{00000000-0005-0000-0000-00009E1D0000}"/>
    <cellStyle name="20% - Accent1 2 2 5 7 2 4" xfId="7770" xr:uid="{00000000-0005-0000-0000-00009F1D0000}"/>
    <cellStyle name="20% - Accent1 2 2 5 7 3" xfId="7771" xr:uid="{00000000-0005-0000-0000-0000A01D0000}"/>
    <cellStyle name="20% - Accent1 2 2 5 7 3 2" xfId="7772" xr:uid="{00000000-0005-0000-0000-0000A11D0000}"/>
    <cellStyle name="20% - Accent1 2 2 5 7 3 2 2" xfId="7773" xr:uid="{00000000-0005-0000-0000-0000A21D0000}"/>
    <cellStyle name="20% - Accent1 2 2 5 7 3 2 2 2" xfId="7774" xr:uid="{00000000-0005-0000-0000-0000A31D0000}"/>
    <cellStyle name="20% - Accent1 2 2 5 7 3 2 3" xfId="7775" xr:uid="{00000000-0005-0000-0000-0000A41D0000}"/>
    <cellStyle name="20% - Accent1 2 2 5 7 3 3" xfId="7776" xr:uid="{00000000-0005-0000-0000-0000A51D0000}"/>
    <cellStyle name="20% - Accent1 2 2 5 7 3 3 2" xfId="7777" xr:uid="{00000000-0005-0000-0000-0000A61D0000}"/>
    <cellStyle name="20% - Accent1 2 2 5 7 3 4" xfId="7778" xr:uid="{00000000-0005-0000-0000-0000A71D0000}"/>
    <cellStyle name="20% - Accent1 2 2 5 7 4" xfId="7779" xr:uid="{00000000-0005-0000-0000-0000A81D0000}"/>
    <cellStyle name="20% - Accent1 2 2 5 7 4 2" xfId="7780" xr:uid="{00000000-0005-0000-0000-0000A91D0000}"/>
    <cellStyle name="20% - Accent1 2 2 5 7 4 2 2" xfId="7781" xr:uid="{00000000-0005-0000-0000-0000AA1D0000}"/>
    <cellStyle name="20% - Accent1 2 2 5 7 4 2 2 2" xfId="7782" xr:uid="{00000000-0005-0000-0000-0000AB1D0000}"/>
    <cellStyle name="20% - Accent1 2 2 5 7 4 2 3" xfId="7783" xr:uid="{00000000-0005-0000-0000-0000AC1D0000}"/>
    <cellStyle name="20% - Accent1 2 2 5 7 4 3" xfId="7784" xr:uid="{00000000-0005-0000-0000-0000AD1D0000}"/>
    <cellStyle name="20% - Accent1 2 2 5 7 4 3 2" xfId="7785" xr:uid="{00000000-0005-0000-0000-0000AE1D0000}"/>
    <cellStyle name="20% - Accent1 2 2 5 7 4 4" xfId="7786" xr:uid="{00000000-0005-0000-0000-0000AF1D0000}"/>
    <cellStyle name="20% - Accent1 2 2 5 7 5" xfId="7787" xr:uid="{00000000-0005-0000-0000-0000B01D0000}"/>
    <cellStyle name="20% - Accent1 2 2 5 7 5 2" xfId="7788" xr:uid="{00000000-0005-0000-0000-0000B11D0000}"/>
    <cellStyle name="20% - Accent1 2 2 5 7 5 2 2" xfId="7789" xr:uid="{00000000-0005-0000-0000-0000B21D0000}"/>
    <cellStyle name="20% - Accent1 2 2 5 7 5 3" xfId="7790" xr:uid="{00000000-0005-0000-0000-0000B31D0000}"/>
    <cellStyle name="20% - Accent1 2 2 5 7 6" xfId="7791" xr:uid="{00000000-0005-0000-0000-0000B41D0000}"/>
    <cellStyle name="20% - Accent1 2 2 5 7 6 2" xfId="7792" xr:uid="{00000000-0005-0000-0000-0000B51D0000}"/>
    <cellStyle name="20% - Accent1 2 2 5 7 6 2 2" xfId="7793" xr:uid="{00000000-0005-0000-0000-0000B61D0000}"/>
    <cellStyle name="20% - Accent1 2 2 5 7 6 3" xfId="7794" xr:uid="{00000000-0005-0000-0000-0000B71D0000}"/>
    <cellStyle name="20% - Accent1 2 2 5 7 7" xfId="7795" xr:uid="{00000000-0005-0000-0000-0000B81D0000}"/>
    <cellStyle name="20% - Accent1 2 2 5 7 7 2" xfId="7796" xr:uid="{00000000-0005-0000-0000-0000B91D0000}"/>
    <cellStyle name="20% - Accent1 2 2 5 7 8" xfId="7797" xr:uid="{00000000-0005-0000-0000-0000BA1D0000}"/>
    <cellStyle name="20% - Accent1 2 2 5 7 8 2" xfId="7798" xr:uid="{00000000-0005-0000-0000-0000BB1D0000}"/>
    <cellStyle name="20% - Accent1 2 2 5 7 9" xfId="7799" xr:uid="{00000000-0005-0000-0000-0000BC1D0000}"/>
    <cellStyle name="20% - Accent1 2 2 5 8" xfId="7800" xr:uid="{00000000-0005-0000-0000-0000BD1D0000}"/>
    <cellStyle name="20% - Accent1 2 2 5 8 2" xfId="7801" xr:uid="{00000000-0005-0000-0000-0000BE1D0000}"/>
    <cellStyle name="20% - Accent1 2 2 5 8 2 2" xfId="7802" xr:uid="{00000000-0005-0000-0000-0000BF1D0000}"/>
    <cellStyle name="20% - Accent1 2 2 5 8 2 2 2" xfId="7803" xr:uid="{00000000-0005-0000-0000-0000C01D0000}"/>
    <cellStyle name="20% - Accent1 2 2 5 8 2 3" xfId="7804" xr:uid="{00000000-0005-0000-0000-0000C11D0000}"/>
    <cellStyle name="20% - Accent1 2 2 5 8 3" xfId="7805" xr:uid="{00000000-0005-0000-0000-0000C21D0000}"/>
    <cellStyle name="20% - Accent1 2 2 5 8 3 2" xfId="7806" xr:uid="{00000000-0005-0000-0000-0000C31D0000}"/>
    <cellStyle name="20% - Accent1 2 2 5 8 4" xfId="7807" xr:uid="{00000000-0005-0000-0000-0000C41D0000}"/>
    <cellStyle name="20% - Accent1 2 2 5 9" xfId="7808" xr:uid="{00000000-0005-0000-0000-0000C51D0000}"/>
    <cellStyle name="20% - Accent1 2 2 5 9 2" xfId="7809" xr:uid="{00000000-0005-0000-0000-0000C61D0000}"/>
    <cellStyle name="20% - Accent1 2 2 5 9 2 2" xfId="7810" xr:uid="{00000000-0005-0000-0000-0000C71D0000}"/>
    <cellStyle name="20% - Accent1 2 2 5 9 2 2 2" xfId="7811" xr:uid="{00000000-0005-0000-0000-0000C81D0000}"/>
    <cellStyle name="20% - Accent1 2 2 5 9 2 3" xfId="7812" xr:uid="{00000000-0005-0000-0000-0000C91D0000}"/>
    <cellStyle name="20% - Accent1 2 2 5 9 3" xfId="7813" xr:uid="{00000000-0005-0000-0000-0000CA1D0000}"/>
    <cellStyle name="20% - Accent1 2 2 5 9 3 2" xfId="7814" xr:uid="{00000000-0005-0000-0000-0000CB1D0000}"/>
    <cellStyle name="20% - Accent1 2 2 5 9 4" xfId="7815" xr:uid="{00000000-0005-0000-0000-0000CC1D0000}"/>
    <cellStyle name="20% - Accent1 2 2 6" xfId="7816" xr:uid="{00000000-0005-0000-0000-0000CD1D0000}"/>
    <cellStyle name="20% - Accent1 2 2 6 10" xfId="7817" xr:uid="{00000000-0005-0000-0000-0000CE1D0000}"/>
    <cellStyle name="20% - Accent1 2 2 6 10 2" xfId="7818" xr:uid="{00000000-0005-0000-0000-0000CF1D0000}"/>
    <cellStyle name="20% - Accent1 2 2 6 10 2 2" xfId="7819" xr:uid="{00000000-0005-0000-0000-0000D01D0000}"/>
    <cellStyle name="20% - Accent1 2 2 6 10 3" xfId="7820" xr:uid="{00000000-0005-0000-0000-0000D11D0000}"/>
    <cellStyle name="20% - Accent1 2 2 6 11" xfId="7821" xr:uid="{00000000-0005-0000-0000-0000D21D0000}"/>
    <cellStyle name="20% - Accent1 2 2 6 11 2" xfId="7822" xr:uid="{00000000-0005-0000-0000-0000D31D0000}"/>
    <cellStyle name="20% - Accent1 2 2 6 11 2 2" xfId="7823" xr:uid="{00000000-0005-0000-0000-0000D41D0000}"/>
    <cellStyle name="20% - Accent1 2 2 6 11 3" xfId="7824" xr:uid="{00000000-0005-0000-0000-0000D51D0000}"/>
    <cellStyle name="20% - Accent1 2 2 6 12" xfId="7825" xr:uid="{00000000-0005-0000-0000-0000D61D0000}"/>
    <cellStyle name="20% - Accent1 2 2 6 12 2" xfId="7826" xr:uid="{00000000-0005-0000-0000-0000D71D0000}"/>
    <cellStyle name="20% - Accent1 2 2 6 13" xfId="7827" xr:uid="{00000000-0005-0000-0000-0000D81D0000}"/>
    <cellStyle name="20% - Accent1 2 2 6 13 2" xfId="7828" xr:uid="{00000000-0005-0000-0000-0000D91D0000}"/>
    <cellStyle name="20% - Accent1 2 2 6 14" xfId="7829" xr:uid="{00000000-0005-0000-0000-0000DA1D0000}"/>
    <cellStyle name="20% - Accent1 2 2 6 2" xfId="7830" xr:uid="{00000000-0005-0000-0000-0000DB1D0000}"/>
    <cellStyle name="20% - Accent1 2 2 6 2 10" xfId="7831" xr:uid="{00000000-0005-0000-0000-0000DC1D0000}"/>
    <cellStyle name="20% - Accent1 2 2 6 2 10 2" xfId="7832" xr:uid="{00000000-0005-0000-0000-0000DD1D0000}"/>
    <cellStyle name="20% - Accent1 2 2 6 2 11" xfId="7833" xr:uid="{00000000-0005-0000-0000-0000DE1D0000}"/>
    <cellStyle name="20% - Accent1 2 2 6 2 2" xfId="7834" xr:uid="{00000000-0005-0000-0000-0000DF1D0000}"/>
    <cellStyle name="20% - Accent1 2 2 6 2 2 2" xfId="7835" xr:uid="{00000000-0005-0000-0000-0000E01D0000}"/>
    <cellStyle name="20% - Accent1 2 2 6 2 2 2 2" xfId="7836" xr:uid="{00000000-0005-0000-0000-0000E11D0000}"/>
    <cellStyle name="20% - Accent1 2 2 6 2 2 2 2 2" xfId="7837" xr:uid="{00000000-0005-0000-0000-0000E21D0000}"/>
    <cellStyle name="20% - Accent1 2 2 6 2 2 2 2 2 2" xfId="7838" xr:uid="{00000000-0005-0000-0000-0000E31D0000}"/>
    <cellStyle name="20% - Accent1 2 2 6 2 2 2 2 3" xfId="7839" xr:uid="{00000000-0005-0000-0000-0000E41D0000}"/>
    <cellStyle name="20% - Accent1 2 2 6 2 2 2 3" xfId="7840" xr:uid="{00000000-0005-0000-0000-0000E51D0000}"/>
    <cellStyle name="20% - Accent1 2 2 6 2 2 2 3 2" xfId="7841" xr:uid="{00000000-0005-0000-0000-0000E61D0000}"/>
    <cellStyle name="20% - Accent1 2 2 6 2 2 2 4" xfId="7842" xr:uid="{00000000-0005-0000-0000-0000E71D0000}"/>
    <cellStyle name="20% - Accent1 2 2 6 2 2 3" xfId="7843" xr:uid="{00000000-0005-0000-0000-0000E81D0000}"/>
    <cellStyle name="20% - Accent1 2 2 6 2 2 3 2" xfId="7844" xr:uid="{00000000-0005-0000-0000-0000E91D0000}"/>
    <cellStyle name="20% - Accent1 2 2 6 2 2 3 2 2" xfId="7845" xr:uid="{00000000-0005-0000-0000-0000EA1D0000}"/>
    <cellStyle name="20% - Accent1 2 2 6 2 2 3 2 2 2" xfId="7846" xr:uid="{00000000-0005-0000-0000-0000EB1D0000}"/>
    <cellStyle name="20% - Accent1 2 2 6 2 2 3 2 3" xfId="7847" xr:uid="{00000000-0005-0000-0000-0000EC1D0000}"/>
    <cellStyle name="20% - Accent1 2 2 6 2 2 3 3" xfId="7848" xr:uid="{00000000-0005-0000-0000-0000ED1D0000}"/>
    <cellStyle name="20% - Accent1 2 2 6 2 2 3 3 2" xfId="7849" xr:uid="{00000000-0005-0000-0000-0000EE1D0000}"/>
    <cellStyle name="20% - Accent1 2 2 6 2 2 3 4" xfId="7850" xr:uid="{00000000-0005-0000-0000-0000EF1D0000}"/>
    <cellStyle name="20% - Accent1 2 2 6 2 2 4" xfId="7851" xr:uid="{00000000-0005-0000-0000-0000F01D0000}"/>
    <cellStyle name="20% - Accent1 2 2 6 2 2 4 2" xfId="7852" xr:uid="{00000000-0005-0000-0000-0000F11D0000}"/>
    <cellStyle name="20% - Accent1 2 2 6 2 2 4 2 2" xfId="7853" xr:uid="{00000000-0005-0000-0000-0000F21D0000}"/>
    <cellStyle name="20% - Accent1 2 2 6 2 2 4 2 2 2" xfId="7854" xr:uid="{00000000-0005-0000-0000-0000F31D0000}"/>
    <cellStyle name="20% - Accent1 2 2 6 2 2 4 2 3" xfId="7855" xr:uid="{00000000-0005-0000-0000-0000F41D0000}"/>
    <cellStyle name="20% - Accent1 2 2 6 2 2 4 3" xfId="7856" xr:uid="{00000000-0005-0000-0000-0000F51D0000}"/>
    <cellStyle name="20% - Accent1 2 2 6 2 2 4 3 2" xfId="7857" xr:uid="{00000000-0005-0000-0000-0000F61D0000}"/>
    <cellStyle name="20% - Accent1 2 2 6 2 2 4 4" xfId="7858" xr:uid="{00000000-0005-0000-0000-0000F71D0000}"/>
    <cellStyle name="20% - Accent1 2 2 6 2 2 5" xfId="7859" xr:uid="{00000000-0005-0000-0000-0000F81D0000}"/>
    <cellStyle name="20% - Accent1 2 2 6 2 2 5 2" xfId="7860" xr:uid="{00000000-0005-0000-0000-0000F91D0000}"/>
    <cellStyle name="20% - Accent1 2 2 6 2 2 5 2 2" xfId="7861" xr:uid="{00000000-0005-0000-0000-0000FA1D0000}"/>
    <cellStyle name="20% - Accent1 2 2 6 2 2 5 3" xfId="7862" xr:uid="{00000000-0005-0000-0000-0000FB1D0000}"/>
    <cellStyle name="20% - Accent1 2 2 6 2 2 6" xfId="7863" xr:uid="{00000000-0005-0000-0000-0000FC1D0000}"/>
    <cellStyle name="20% - Accent1 2 2 6 2 2 6 2" xfId="7864" xr:uid="{00000000-0005-0000-0000-0000FD1D0000}"/>
    <cellStyle name="20% - Accent1 2 2 6 2 2 6 2 2" xfId="7865" xr:uid="{00000000-0005-0000-0000-0000FE1D0000}"/>
    <cellStyle name="20% - Accent1 2 2 6 2 2 6 3" xfId="7866" xr:uid="{00000000-0005-0000-0000-0000FF1D0000}"/>
    <cellStyle name="20% - Accent1 2 2 6 2 2 7" xfId="7867" xr:uid="{00000000-0005-0000-0000-0000001E0000}"/>
    <cellStyle name="20% - Accent1 2 2 6 2 2 7 2" xfId="7868" xr:uid="{00000000-0005-0000-0000-0000011E0000}"/>
    <cellStyle name="20% - Accent1 2 2 6 2 2 8" xfId="7869" xr:uid="{00000000-0005-0000-0000-0000021E0000}"/>
    <cellStyle name="20% - Accent1 2 2 6 2 2 8 2" xfId="7870" xr:uid="{00000000-0005-0000-0000-0000031E0000}"/>
    <cellStyle name="20% - Accent1 2 2 6 2 2 9" xfId="7871" xr:uid="{00000000-0005-0000-0000-0000041E0000}"/>
    <cellStyle name="20% - Accent1 2 2 6 2 3" xfId="7872" xr:uid="{00000000-0005-0000-0000-0000051E0000}"/>
    <cellStyle name="20% - Accent1 2 2 6 2 3 2" xfId="7873" xr:uid="{00000000-0005-0000-0000-0000061E0000}"/>
    <cellStyle name="20% - Accent1 2 2 6 2 3 2 2" xfId="7874" xr:uid="{00000000-0005-0000-0000-0000071E0000}"/>
    <cellStyle name="20% - Accent1 2 2 6 2 3 2 2 2" xfId="7875" xr:uid="{00000000-0005-0000-0000-0000081E0000}"/>
    <cellStyle name="20% - Accent1 2 2 6 2 3 2 2 2 2" xfId="7876" xr:uid="{00000000-0005-0000-0000-0000091E0000}"/>
    <cellStyle name="20% - Accent1 2 2 6 2 3 2 2 3" xfId="7877" xr:uid="{00000000-0005-0000-0000-00000A1E0000}"/>
    <cellStyle name="20% - Accent1 2 2 6 2 3 2 3" xfId="7878" xr:uid="{00000000-0005-0000-0000-00000B1E0000}"/>
    <cellStyle name="20% - Accent1 2 2 6 2 3 2 3 2" xfId="7879" xr:uid="{00000000-0005-0000-0000-00000C1E0000}"/>
    <cellStyle name="20% - Accent1 2 2 6 2 3 2 4" xfId="7880" xr:uid="{00000000-0005-0000-0000-00000D1E0000}"/>
    <cellStyle name="20% - Accent1 2 2 6 2 3 3" xfId="7881" xr:uid="{00000000-0005-0000-0000-00000E1E0000}"/>
    <cellStyle name="20% - Accent1 2 2 6 2 3 3 2" xfId="7882" xr:uid="{00000000-0005-0000-0000-00000F1E0000}"/>
    <cellStyle name="20% - Accent1 2 2 6 2 3 3 2 2" xfId="7883" xr:uid="{00000000-0005-0000-0000-0000101E0000}"/>
    <cellStyle name="20% - Accent1 2 2 6 2 3 3 2 2 2" xfId="7884" xr:uid="{00000000-0005-0000-0000-0000111E0000}"/>
    <cellStyle name="20% - Accent1 2 2 6 2 3 3 2 3" xfId="7885" xr:uid="{00000000-0005-0000-0000-0000121E0000}"/>
    <cellStyle name="20% - Accent1 2 2 6 2 3 3 3" xfId="7886" xr:uid="{00000000-0005-0000-0000-0000131E0000}"/>
    <cellStyle name="20% - Accent1 2 2 6 2 3 3 3 2" xfId="7887" xr:uid="{00000000-0005-0000-0000-0000141E0000}"/>
    <cellStyle name="20% - Accent1 2 2 6 2 3 3 4" xfId="7888" xr:uid="{00000000-0005-0000-0000-0000151E0000}"/>
    <cellStyle name="20% - Accent1 2 2 6 2 3 4" xfId="7889" xr:uid="{00000000-0005-0000-0000-0000161E0000}"/>
    <cellStyle name="20% - Accent1 2 2 6 2 3 4 2" xfId="7890" xr:uid="{00000000-0005-0000-0000-0000171E0000}"/>
    <cellStyle name="20% - Accent1 2 2 6 2 3 4 2 2" xfId="7891" xr:uid="{00000000-0005-0000-0000-0000181E0000}"/>
    <cellStyle name="20% - Accent1 2 2 6 2 3 4 2 2 2" xfId="7892" xr:uid="{00000000-0005-0000-0000-0000191E0000}"/>
    <cellStyle name="20% - Accent1 2 2 6 2 3 4 2 3" xfId="7893" xr:uid="{00000000-0005-0000-0000-00001A1E0000}"/>
    <cellStyle name="20% - Accent1 2 2 6 2 3 4 3" xfId="7894" xr:uid="{00000000-0005-0000-0000-00001B1E0000}"/>
    <cellStyle name="20% - Accent1 2 2 6 2 3 4 3 2" xfId="7895" xr:uid="{00000000-0005-0000-0000-00001C1E0000}"/>
    <cellStyle name="20% - Accent1 2 2 6 2 3 4 4" xfId="7896" xr:uid="{00000000-0005-0000-0000-00001D1E0000}"/>
    <cellStyle name="20% - Accent1 2 2 6 2 3 5" xfId="7897" xr:uid="{00000000-0005-0000-0000-00001E1E0000}"/>
    <cellStyle name="20% - Accent1 2 2 6 2 3 5 2" xfId="7898" xr:uid="{00000000-0005-0000-0000-00001F1E0000}"/>
    <cellStyle name="20% - Accent1 2 2 6 2 3 5 2 2" xfId="7899" xr:uid="{00000000-0005-0000-0000-0000201E0000}"/>
    <cellStyle name="20% - Accent1 2 2 6 2 3 5 3" xfId="7900" xr:uid="{00000000-0005-0000-0000-0000211E0000}"/>
    <cellStyle name="20% - Accent1 2 2 6 2 3 6" xfId="7901" xr:uid="{00000000-0005-0000-0000-0000221E0000}"/>
    <cellStyle name="20% - Accent1 2 2 6 2 3 6 2" xfId="7902" xr:uid="{00000000-0005-0000-0000-0000231E0000}"/>
    <cellStyle name="20% - Accent1 2 2 6 2 3 6 2 2" xfId="7903" xr:uid="{00000000-0005-0000-0000-0000241E0000}"/>
    <cellStyle name="20% - Accent1 2 2 6 2 3 6 3" xfId="7904" xr:uid="{00000000-0005-0000-0000-0000251E0000}"/>
    <cellStyle name="20% - Accent1 2 2 6 2 3 7" xfId="7905" xr:uid="{00000000-0005-0000-0000-0000261E0000}"/>
    <cellStyle name="20% - Accent1 2 2 6 2 3 7 2" xfId="7906" xr:uid="{00000000-0005-0000-0000-0000271E0000}"/>
    <cellStyle name="20% - Accent1 2 2 6 2 3 8" xfId="7907" xr:uid="{00000000-0005-0000-0000-0000281E0000}"/>
    <cellStyle name="20% - Accent1 2 2 6 2 3 8 2" xfId="7908" xr:uid="{00000000-0005-0000-0000-0000291E0000}"/>
    <cellStyle name="20% - Accent1 2 2 6 2 3 9" xfId="7909" xr:uid="{00000000-0005-0000-0000-00002A1E0000}"/>
    <cellStyle name="20% - Accent1 2 2 6 2 4" xfId="7910" xr:uid="{00000000-0005-0000-0000-00002B1E0000}"/>
    <cellStyle name="20% - Accent1 2 2 6 2 4 2" xfId="7911" xr:uid="{00000000-0005-0000-0000-00002C1E0000}"/>
    <cellStyle name="20% - Accent1 2 2 6 2 4 2 2" xfId="7912" xr:uid="{00000000-0005-0000-0000-00002D1E0000}"/>
    <cellStyle name="20% - Accent1 2 2 6 2 4 2 2 2" xfId="7913" xr:uid="{00000000-0005-0000-0000-00002E1E0000}"/>
    <cellStyle name="20% - Accent1 2 2 6 2 4 2 3" xfId="7914" xr:uid="{00000000-0005-0000-0000-00002F1E0000}"/>
    <cellStyle name="20% - Accent1 2 2 6 2 4 3" xfId="7915" xr:uid="{00000000-0005-0000-0000-0000301E0000}"/>
    <cellStyle name="20% - Accent1 2 2 6 2 4 3 2" xfId="7916" xr:uid="{00000000-0005-0000-0000-0000311E0000}"/>
    <cellStyle name="20% - Accent1 2 2 6 2 4 4" xfId="7917" xr:uid="{00000000-0005-0000-0000-0000321E0000}"/>
    <cellStyle name="20% - Accent1 2 2 6 2 5" xfId="7918" xr:uid="{00000000-0005-0000-0000-0000331E0000}"/>
    <cellStyle name="20% - Accent1 2 2 6 2 5 2" xfId="7919" xr:uid="{00000000-0005-0000-0000-0000341E0000}"/>
    <cellStyle name="20% - Accent1 2 2 6 2 5 2 2" xfId="7920" xr:uid="{00000000-0005-0000-0000-0000351E0000}"/>
    <cellStyle name="20% - Accent1 2 2 6 2 5 2 2 2" xfId="7921" xr:uid="{00000000-0005-0000-0000-0000361E0000}"/>
    <cellStyle name="20% - Accent1 2 2 6 2 5 2 3" xfId="7922" xr:uid="{00000000-0005-0000-0000-0000371E0000}"/>
    <cellStyle name="20% - Accent1 2 2 6 2 5 3" xfId="7923" xr:uid="{00000000-0005-0000-0000-0000381E0000}"/>
    <cellStyle name="20% - Accent1 2 2 6 2 5 3 2" xfId="7924" xr:uid="{00000000-0005-0000-0000-0000391E0000}"/>
    <cellStyle name="20% - Accent1 2 2 6 2 5 4" xfId="7925" xr:uid="{00000000-0005-0000-0000-00003A1E0000}"/>
    <cellStyle name="20% - Accent1 2 2 6 2 6" xfId="7926" xr:uid="{00000000-0005-0000-0000-00003B1E0000}"/>
    <cellStyle name="20% - Accent1 2 2 6 2 6 2" xfId="7927" xr:uid="{00000000-0005-0000-0000-00003C1E0000}"/>
    <cellStyle name="20% - Accent1 2 2 6 2 6 2 2" xfId="7928" xr:uid="{00000000-0005-0000-0000-00003D1E0000}"/>
    <cellStyle name="20% - Accent1 2 2 6 2 6 2 2 2" xfId="7929" xr:uid="{00000000-0005-0000-0000-00003E1E0000}"/>
    <cellStyle name="20% - Accent1 2 2 6 2 6 2 3" xfId="7930" xr:uid="{00000000-0005-0000-0000-00003F1E0000}"/>
    <cellStyle name="20% - Accent1 2 2 6 2 6 3" xfId="7931" xr:uid="{00000000-0005-0000-0000-0000401E0000}"/>
    <cellStyle name="20% - Accent1 2 2 6 2 6 3 2" xfId="7932" xr:uid="{00000000-0005-0000-0000-0000411E0000}"/>
    <cellStyle name="20% - Accent1 2 2 6 2 6 4" xfId="7933" xr:uid="{00000000-0005-0000-0000-0000421E0000}"/>
    <cellStyle name="20% - Accent1 2 2 6 2 7" xfId="7934" xr:uid="{00000000-0005-0000-0000-0000431E0000}"/>
    <cellStyle name="20% - Accent1 2 2 6 2 7 2" xfId="7935" xr:uid="{00000000-0005-0000-0000-0000441E0000}"/>
    <cellStyle name="20% - Accent1 2 2 6 2 7 2 2" xfId="7936" xr:uid="{00000000-0005-0000-0000-0000451E0000}"/>
    <cellStyle name="20% - Accent1 2 2 6 2 7 3" xfId="7937" xr:uid="{00000000-0005-0000-0000-0000461E0000}"/>
    <cellStyle name="20% - Accent1 2 2 6 2 8" xfId="7938" xr:uid="{00000000-0005-0000-0000-0000471E0000}"/>
    <cellStyle name="20% - Accent1 2 2 6 2 8 2" xfId="7939" xr:uid="{00000000-0005-0000-0000-0000481E0000}"/>
    <cellStyle name="20% - Accent1 2 2 6 2 8 2 2" xfId="7940" xr:uid="{00000000-0005-0000-0000-0000491E0000}"/>
    <cellStyle name="20% - Accent1 2 2 6 2 8 3" xfId="7941" xr:uid="{00000000-0005-0000-0000-00004A1E0000}"/>
    <cellStyle name="20% - Accent1 2 2 6 2 9" xfId="7942" xr:uid="{00000000-0005-0000-0000-00004B1E0000}"/>
    <cellStyle name="20% - Accent1 2 2 6 2 9 2" xfId="7943" xr:uid="{00000000-0005-0000-0000-00004C1E0000}"/>
    <cellStyle name="20% - Accent1 2 2 6 3" xfId="7944" xr:uid="{00000000-0005-0000-0000-00004D1E0000}"/>
    <cellStyle name="20% - Accent1 2 2 6 3 10" xfId="7945" xr:uid="{00000000-0005-0000-0000-00004E1E0000}"/>
    <cellStyle name="20% - Accent1 2 2 6 3 10 2" xfId="7946" xr:uid="{00000000-0005-0000-0000-00004F1E0000}"/>
    <cellStyle name="20% - Accent1 2 2 6 3 11" xfId="7947" xr:uid="{00000000-0005-0000-0000-0000501E0000}"/>
    <cellStyle name="20% - Accent1 2 2 6 3 2" xfId="7948" xr:uid="{00000000-0005-0000-0000-0000511E0000}"/>
    <cellStyle name="20% - Accent1 2 2 6 3 2 2" xfId="7949" xr:uid="{00000000-0005-0000-0000-0000521E0000}"/>
    <cellStyle name="20% - Accent1 2 2 6 3 2 2 2" xfId="7950" xr:uid="{00000000-0005-0000-0000-0000531E0000}"/>
    <cellStyle name="20% - Accent1 2 2 6 3 2 2 2 2" xfId="7951" xr:uid="{00000000-0005-0000-0000-0000541E0000}"/>
    <cellStyle name="20% - Accent1 2 2 6 3 2 2 2 2 2" xfId="7952" xr:uid="{00000000-0005-0000-0000-0000551E0000}"/>
    <cellStyle name="20% - Accent1 2 2 6 3 2 2 2 3" xfId="7953" xr:uid="{00000000-0005-0000-0000-0000561E0000}"/>
    <cellStyle name="20% - Accent1 2 2 6 3 2 2 3" xfId="7954" xr:uid="{00000000-0005-0000-0000-0000571E0000}"/>
    <cellStyle name="20% - Accent1 2 2 6 3 2 2 3 2" xfId="7955" xr:uid="{00000000-0005-0000-0000-0000581E0000}"/>
    <cellStyle name="20% - Accent1 2 2 6 3 2 2 4" xfId="7956" xr:uid="{00000000-0005-0000-0000-0000591E0000}"/>
    <cellStyle name="20% - Accent1 2 2 6 3 2 3" xfId="7957" xr:uid="{00000000-0005-0000-0000-00005A1E0000}"/>
    <cellStyle name="20% - Accent1 2 2 6 3 2 3 2" xfId="7958" xr:uid="{00000000-0005-0000-0000-00005B1E0000}"/>
    <cellStyle name="20% - Accent1 2 2 6 3 2 3 2 2" xfId="7959" xr:uid="{00000000-0005-0000-0000-00005C1E0000}"/>
    <cellStyle name="20% - Accent1 2 2 6 3 2 3 2 2 2" xfId="7960" xr:uid="{00000000-0005-0000-0000-00005D1E0000}"/>
    <cellStyle name="20% - Accent1 2 2 6 3 2 3 2 3" xfId="7961" xr:uid="{00000000-0005-0000-0000-00005E1E0000}"/>
    <cellStyle name="20% - Accent1 2 2 6 3 2 3 3" xfId="7962" xr:uid="{00000000-0005-0000-0000-00005F1E0000}"/>
    <cellStyle name="20% - Accent1 2 2 6 3 2 3 3 2" xfId="7963" xr:uid="{00000000-0005-0000-0000-0000601E0000}"/>
    <cellStyle name="20% - Accent1 2 2 6 3 2 3 4" xfId="7964" xr:uid="{00000000-0005-0000-0000-0000611E0000}"/>
    <cellStyle name="20% - Accent1 2 2 6 3 2 4" xfId="7965" xr:uid="{00000000-0005-0000-0000-0000621E0000}"/>
    <cellStyle name="20% - Accent1 2 2 6 3 2 4 2" xfId="7966" xr:uid="{00000000-0005-0000-0000-0000631E0000}"/>
    <cellStyle name="20% - Accent1 2 2 6 3 2 4 2 2" xfId="7967" xr:uid="{00000000-0005-0000-0000-0000641E0000}"/>
    <cellStyle name="20% - Accent1 2 2 6 3 2 4 2 2 2" xfId="7968" xr:uid="{00000000-0005-0000-0000-0000651E0000}"/>
    <cellStyle name="20% - Accent1 2 2 6 3 2 4 2 3" xfId="7969" xr:uid="{00000000-0005-0000-0000-0000661E0000}"/>
    <cellStyle name="20% - Accent1 2 2 6 3 2 4 3" xfId="7970" xr:uid="{00000000-0005-0000-0000-0000671E0000}"/>
    <cellStyle name="20% - Accent1 2 2 6 3 2 4 3 2" xfId="7971" xr:uid="{00000000-0005-0000-0000-0000681E0000}"/>
    <cellStyle name="20% - Accent1 2 2 6 3 2 4 4" xfId="7972" xr:uid="{00000000-0005-0000-0000-0000691E0000}"/>
    <cellStyle name="20% - Accent1 2 2 6 3 2 5" xfId="7973" xr:uid="{00000000-0005-0000-0000-00006A1E0000}"/>
    <cellStyle name="20% - Accent1 2 2 6 3 2 5 2" xfId="7974" xr:uid="{00000000-0005-0000-0000-00006B1E0000}"/>
    <cellStyle name="20% - Accent1 2 2 6 3 2 5 2 2" xfId="7975" xr:uid="{00000000-0005-0000-0000-00006C1E0000}"/>
    <cellStyle name="20% - Accent1 2 2 6 3 2 5 3" xfId="7976" xr:uid="{00000000-0005-0000-0000-00006D1E0000}"/>
    <cellStyle name="20% - Accent1 2 2 6 3 2 6" xfId="7977" xr:uid="{00000000-0005-0000-0000-00006E1E0000}"/>
    <cellStyle name="20% - Accent1 2 2 6 3 2 6 2" xfId="7978" xr:uid="{00000000-0005-0000-0000-00006F1E0000}"/>
    <cellStyle name="20% - Accent1 2 2 6 3 2 6 2 2" xfId="7979" xr:uid="{00000000-0005-0000-0000-0000701E0000}"/>
    <cellStyle name="20% - Accent1 2 2 6 3 2 6 3" xfId="7980" xr:uid="{00000000-0005-0000-0000-0000711E0000}"/>
    <cellStyle name="20% - Accent1 2 2 6 3 2 7" xfId="7981" xr:uid="{00000000-0005-0000-0000-0000721E0000}"/>
    <cellStyle name="20% - Accent1 2 2 6 3 2 7 2" xfId="7982" xr:uid="{00000000-0005-0000-0000-0000731E0000}"/>
    <cellStyle name="20% - Accent1 2 2 6 3 2 8" xfId="7983" xr:uid="{00000000-0005-0000-0000-0000741E0000}"/>
    <cellStyle name="20% - Accent1 2 2 6 3 2 8 2" xfId="7984" xr:uid="{00000000-0005-0000-0000-0000751E0000}"/>
    <cellStyle name="20% - Accent1 2 2 6 3 2 9" xfId="7985" xr:uid="{00000000-0005-0000-0000-0000761E0000}"/>
    <cellStyle name="20% - Accent1 2 2 6 3 3" xfId="7986" xr:uid="{00000000-0005-0000-0000-0000771E0000}"/>
    <cellStyle name="20% - Accent1 2 2 6 3 3 2" xfId="7987" xr:uid="{00000000-0005-0000-0000-0000781E0000}"/>
    <cellStyle name="20% - Accent1 2 2 6 3 3 2 2" xfId="7988" xr:uid="{00000000-0005-0000-0000-0000791E0000}"/>
    <cellStyle name="20% - Accent1 2 2 6 3 3 2 2 2" xfId="7989" xr:uid="{00000000-0005-0000-0000-00007A1E0000}"/>
    <cellStyle name="20% - Accent1 2 2 6 3 3 2 2 2 2" xfId="7990" xr:uid="{00000000-0005-0000-0000-00007B1E0000}"/>
    <cellStyle name="20% - Accent1 2 2 6 3 3 2 2 3" xfId="7991" xr:uid="{00000000-0005-0000-0000-00007C1E0000}"/>
    <cellStyle name="20% - Accent1 2 2 6 3 3 2 3" xfId="7992" xr:uid="{00000000-0005-0000-0000-00007D1E0000}"/>
    <cellStyle name="20% - Accent1 2 2 6 3 3 2 3 2" xfId="7993" xr:uid="{00000000-0005-0000-0000-00007E1E0000}"/>
    <cellStyle name="20% - Accent1 2 2 6 3 3 2 4" xfId="7994" xr:uid="{00000000-0005-0000-0000-00007F1E0000}"/>
    <cellStyle name="20% - Accent1 2 2 6 3 3 3" xfId="7995" xr:uid="{00000000-0005-0000-0000-0000801E0000}"/>
    <cellStyle name="20% - Accent1 2 2 6 3 3 3 2" xfId="7996" xr:uid="{00000000-0005-0000-0000-0000811E0000}"/>
    <cellStyle name="20% - Accent1 2 2 6 3 3 3 2 2" xfId="7997" xr:uid="{00000000-0005-0000-0000-0000821E0000}"/>
    <cellStyle name="20% - Accent1 2 2 6 3 3 3 2 2 2" xfId="7998" xr:uid="{00000000-0005-0000-0000-0000831E0000}"/>
    <cellStyle name="20% - Accent1 2 2 6 3 3 3 2 3" xfId="7999" xr:uid="{00000000-0005-0000-0000-0000841E0000}"/>
    <cellStyle name="20% - Accent1 2 2 6 3 3 3 3" xfId="8000" xr:uid="{00000000-0005-0000-0000-0000851E0000}"/>
    <cellStyle name="20% - Accent1 2 2 6 3 3 3 3 2" xfId="8001" xr:uid="{00000000-0005-0000-0000-0000861E0000}"/>
    <cellStyle name="20% - Accent1 2 2 6 3 3 3 4" xfId="8002" xr:uid="{00000000-0005-0000-0000-0000871E0000}"/>
    <cellStyle name="20% - Accent1 2 2 6 3 3 4" xfId="8003" xr:uid="{00000000-0005-0000-0000-0000881E0000}"/>
    <cellStyle name="20% - Accent1 2 2 6 3 3 4 2" xfId="8004" xr:uid="{00000000-0005-0000-0000-0000891E0000}"/>
    <cellStyle name="20% - Accent1 2 2 6 3 3 4 2 2" xfId="8005" xr:uid="{00000000-0005-0000-0000-00008A1E0000}"/>
    <cellStyle name="20% - Accent1 2 2 6 3 3 4 2 2 2" xfId="8006" xr:uid="{00000000-0005-0000-0000-00008B1E0000}"/>
    <cellStyle name="20% - Accent1 2 2 6 3 3 4 2 3" xfId="8007" xr:uid="{00000000-0005-0000-0000-00008C1E0000}"/>
    <cellStyle name="20% - Accent1 2 2 6 3 3 4 3" xfId="8008" xr:uid="{00000000-0005-0000-0000-00008D1E0000}"/>
    <cellStyle name="20% - Accent1 2 2 6 3 3 4 3 2" xfId="8009" xr:uid="{00000000-0005-0000-0000-00008E1E0000}"/>
    <cellStyle name="20% - Accent1 2 2 6 3 3 4 4" xfId="8010" xr:uid="{00000000-0005-0000-0000-00008F1E0000}"/>
    <cellStyle name="20% - Accent1 2 2 6 3 3 5" xfId="8011" xr:uid="{00000000-0005-0000-0000-0000901E0000}"/>
    <cellStyle name="20% - Accent1 2 2 6 3 3 5 2" xfId="8012" xr:uid="{00000000-0005-0000-0000-0000911E0000}"/>
    <cellStyle name="20% - Accent1 2 2 6 3 3 5 2 2" xfId="8013" xr:uid="{00000000-0005-0000-0000-0000921E0000}"/>
    <cellStyle name="20% - Accent1 2 2 6 3 3 5 3" xfId="8014" xr:uid="{00000000-0005-0000-0000-0000931E0000}"/>
    <cellStyle name="20% - Accent1 2 2 6 3 3 6" xfId="8015" xr:uid="{00000000-0005-0000-0000-0000941E0000}"/>
    <cellStyle name="20% - Accent1 2 2 6 3 3 6 2" xfId="8016" xr:uid="{00000000-0005-0000-0000-0000951E0000}"/>
    <cellStyle name="20% - Accent1 2 2 6 3 3 6 2 2" xfId="8017" xr:uid="{00000000-0005-0000-0000-0000961E0000}"/>
    <cellStyle name="20% - Accent1 2 2 6 3 3 6 3" xfId="8018" xr:uid="{00000000-0005-0000-0000-0000971E0000}"/>
    <cellStyle name="20% - Accent1 2 2 6 3 3 7" xfId="8019" xr:uid="{00000000-0005-0000-0000-0000981E0000}"/>
    <cellStyle name="20% - Accent1 2 2 6 3 3 7 2" xfId="8020" xr:uid="{00000000-0005-0000-0000-0000991E0000}"/>
    <cellStyle name="20% - Accent1 2 2 6 3 3 8" xfId="8021" xr:uid="{00000000-0005-0000-0000-00009A1E0000}"/>
    <cellStyle name="20% - Accent1 2 2 6 3 3 8 2" xfId="8022" xr:uid="{00000000-0005-0000-0000-00009B1E0000}"/>
    <cellStyle name="20% - Accent1 2 2 6 3 3 9" xfId="8023" xr:uid="{00000000-0005-0000-0000-00009C1E0000}"/>
    <cellStyle name="20% - Accent1 2 2 6 3 4" xfId="8024" xr:uid="{00000000-0005-0000-0000-00009D1E0000}"/>
    <cellStyle name="20% - Accent1 2 2 6 3 4 2" xfId="8025" xr:uid="{00000000-0005-0000-0000-00009E1E0000}"/>
    <cellStyle name="20% - Accent1 2 2 6 3 4 2 2" xfId="8026" xr:uid="{00000000-0005-0000-0000-00009F1E0000}"/>
    <cellStyle name="20% - Accent1 2 2 6 3 4 2 2 2" xfId="8027" xr:uid="{00000000-0005-0000-0000-0000A01E0000}"/>
    <cellStyle name="20% - Accent1 2 2 6 3 4 2 3" xfId="8028" xr:uid="{00000000-0005-0000-0000-0000A11E0000}"/>
    <cellStyle name="20% - Accent1 2 2 6 3 4 3" xfId="8029" xr:uid="{00000000-0005-0000-0000-0000A21E0000}"/>
    <cellStyle name="20% - Accent1 2 2 6 3 4 3 2" xfId="8030" xr:uid="{00000000-0005-0000-0000-0000A31E0000}"/>
    <cellStyle name="20% - Accent1 2 2 6 3 4 4" xfId="8031" xr:uid="{00000000-0005-0000-0000-0000A41E0000}"/>
    <cellStyle name="20% - Accent1 2 2 6 3 5" xfId="8032" xr:uid="{00000000-0005-0000-0000-0000A51E0000}"/>
    <cellStyle name="20% - Accent1 2 2 6 3 5 2" xfId="8033" xr:uid="{00000000-0005-0000-0000-0000A61E0000}"/>
    <cellStyle name="20% - Accent1 2 2 6 3 5 2 2" xfId="8034" xr:uid="{00000000-0005-0000-0000-0000A71E0000}"/>
    <cellStyle name="20% - Accent1 2 2 6 3 5 2 2 2" xfId="8035" xr:uid="{00000000-0005-0000-0000-0000A81E0000}"/>
    <cellStyle name="20% - Accent1 2 2 6 3 5 2 3" xfId="8036" xr:uid="{00000000-0005-0000-0000-0000A91E0000}"/>
    <cellStyle name="20% - Accent1 2 2 6 3 5 3" xfId="8037" xr:uid="{00000000-0005-0000-0000-0000AA1E0000}"/>
    <cellStyle name="20% - Accent1 2 2 6 3 5 3 2" xfId="8038" xr:uid="{00000000-0005-0000-0000-0000AB1E0000}"/>
    <cellStyle name="20% - Accent1 2 2 6 3 5 4" xfId="8039" xr:uid="{00000000-0005-0000-0000-0000AC1E0000}"/>
    <cellStyle name="20% - Accent1 2 2 6 3 6" xfId="8040" xr:uid="{00000000-0005-0000-0000-0000AD1E0000}"/>
    <cellStyle name="20% - Accent1 2 2 6 3 6 2" xfId="8041" xr:uid="{00000000-0005-0000-0000-0000AE1E0000}"/>
    <cellStyle name="20% - Accent1 2 2 6 3 6 2 2" xfId="8042" xr:uid="{00000000-0005-0000-0000-0000AF1E0000}"/>
    <cellStyle name="20% - Accent1 2 2 6 3 6 2 2 2" xfId="8043" xr:uid="{00000000-0005-0000-0000-0000B01E0000}"/>
    <cellStyle name="20% - Accent1 2 2 6 3 6 2 3" xfId="8044" xr:uid="{00000000-0005-0000-0000-0000B11E0000}"/>
    <cellStyle name="20% - Accent1 2 2 6 3 6 3" xfId="8045" xr:uid="{00000000-0005-0000-0000-0000B21E0000}"/>
    <cellStyle name="20% - Accent1 2 2 6 3 6 3 2" xfId="8046" xr:uid="{00000000-0005-0000-0000-0000B31E0000}"/>
    <cellStyle name="20% - Accent1 2 2 6 3 6 4" xfId="8047" xr:uid="{00000000-0005-0000-0000-0000B41E0000}"/>
    <cellStyle name="20% - Accent1 2 2 6 3 7" xfId="8048" xr:uid="{00000000-0005-0000-0000-0000B51E0000}"/>
    <cellStyle name="20% - Accent1 2 2 6 3 7 2" xfId="8049" xr:uid="{00000000-0005-0000-0000-0000B61E0000}"/>
    <cellStyle name="20% - Accent1 2 2 6 3 7 2 2" xfId="8050" xr:uid="{00000000-0005-0000-0000-0000B71E0000}"/>
    <cellStyle name="20% - Accent1 2 2 6 3 7 3" xfId="8051" xr:uid="{00000000-0005-0000-0000-0000B81E0000}"/>
    <cellStyle name="20% - Accent1 2 2 6 3 8" xfId="8052" xr:uid="{00000000-0005-0000-0000-0000B91E0000}"/>
    <cellStyle name="20% - Accent1 2 2 6 3 8 2" xfId="8053" xr:uid="{00000000-0005-0000-0000-0000BA1E0000}"/>
    <cellStyle name="20% - Accent1 2 2 6 3 8 2 2" xfId="8054" xr:uid="{00000000-0005-0000-0000-0000BB1E0000}"/>
    <cellStyle name="20% - Accent1 2 2 6 3 8 3" xfId="8055" xr:uid="{00000000-0005-0000-0000-0000BC1E0000}"/>
    <cellStyle name="20% - Accent1 2 2 6 3 9" xfId="8056" xr:uid="{00000000-0005-0000-0000-0000BD1E0000}"/>
    <cellStyle name="20% - Accent1 2 2 6 3 9 2" xfId="8057" xr:uid="{00000000-0005-0000-0000-0000BE1E0000}"/>
    <cellStyle name="20% - Accent1 2 2 6 4" xfId="8058" xr:uid="{00000000-0005-0000-0000-0000BF1E0000}"/>
    <cellStyle name="20% - Accent1 2 2 6 4 10" xfId="8059" xr:uid="{00000000-0005-0000-0000-0000C01E0000}"/>
    <cellStyle name="20% - Accent1 2 2 6 4 10 2" xfId="8060" xr:uid="{00000000-0005-0000-0000-0000C11E0000}"/>
    <cellStyle name="20% - Accent1 2 2 6 4 11" xfId="8061" xr:uid="{00000000-0005-0000-0000-0000C21E0000}"/>
    <cellStyle name="20% - Accent1 2 2 6 4 2" xfId="8062" xr:uid="{00000000-0005-0000-0000-0000C31E0000}"/>
    <cellStyle name="20% - Accent1 2 2 6 4 2 2" xfId="8063" xr:uid="{00000000-0005-0000-0000-0000C41E0000}"/>
    <cellStyle name="20% - Accent1 2 2 6 4 2 2 2" xfId="8064" xr:uid="{00000000-0005-0000-0000-0000C51E0000}"/>
    <cellStyle name="20% - Accent1 2 2 6 4 2 2 2 2" xfId="8065" xr:uid="{00000000-0005-0000-0000-0000C61E0000}"/>
    <cellStyle name="20% - Accent1 2 2 6 4 2 2 2 2 2" xfId="8066" xr:uid="{00000000-0005-0000-0000-0000C71E0000}"/>
    <cellStyle name="20% - Accent1 2 2 6 4 2 2 2 3" xfId="8067" xr:uid="{00000000-0005-0000-0000-0000C81E0000}"/>
    <cellStyle name="20% - Accent1 2 2 6 4 2 2 3" xfId="8068" xr:uid="{00000000-0005-0000-0000-0000C91E0000}"/>
    <cellStyle name="20% - Accent1 2 2 6 4 2 2 3 2" xfId="8069" xr:uid="{00000000-0005-0000-0000-0000CA1E0000}"/>
    <cellStyle name="20% - Accent1 2 2 6 4 2 2 4" xfId="8070" xr:uid="{00000000-0005-0000-0000-0000CB1E0000}"/>
    <cellStyle name="20% - Accent1 2 2 6 4 2 3" xfId="8071" xr:uid="{00000000-0005-0000-0000-0000CC1E0000}"/>
    <cellStyle name="20% - Accent1 2 2 6 4 2 3 2" xfId="8072" xr:uid="{00000000-0005-0000-0000-0000CD1E0000}"/>
    <cellStyle name="20% - Accent1 2 2 6 4 2 3 2 2" xfId="8073" xr:uid="{00000000-0005-0000-0000-0000CE1E0000}"/>
    <cellStyle name="20% - Accent1 2 2 6 4 2 3 2 2 2" xfId="8074" xr:uid="{00000000-0005-0000-0000-0000CF1E0000}"/>
    <cellStyle name="20% - Accent1 2 2 6 4 2 3 2 3" xfId="8075" xr:uid="{00000000-0005-0000-0000-0000D01E0000}"/>
    <cellStyle name="20% - Accent1 2 2 6 4 2 3 3" xfId="8076" xr:uid="{00000000-0005-0000-0000-0000D11E0000}"/>
    <cellStyle name="20% - Accent1 2 2 6 4 2 3 3 2" xfId="8077" xr:uid="{00000000-0005-0000-0000-0000D21E0000}"/>
    <cellStyle name="20% - Accent1 2 2 6 4 2 3 4" xfId="8078" xr:uid="{00000000-0005-0000-0000-0000D31E0000}"/>
    <cellStyle name="20% - Accent1 2 2 6 4 2 4" xfId="8079" xr:uid="{00000000-0005-0000-0000-0000D41E0000}"/>
    <cellStyle name="20% - Accent1 2 2 6 4 2 4 2" xfId="8080" xr:uid="{00000000-0005-0000-0000-0000D51E0000}"/>
    <cellStyle name="20% - Accent1 2 2 6 4 2 4 2 2" xfId="8081" xr:uid="{00000000-0005-0000-0000-0000D61E0000}"/>
    <cellStyle name="20% - Accent1 2 2 6 4 2 4 2 2 2" xfId="8082" xr:uid="{00000000-0005-0000-0000-0000D71E0000}"/>
    <cellStyle name="20% - Accent1 2 2 6 4 2 4 2 3" xfId="8083" xr:uid="{00000000-0005-0000-0000-0000D81E0000}"/>
    <cellStyle name="20% - Accent1 2 2 6 4 2 4 3" xfId="8084" xr:uid="{00000000-0005-0000-0000-0000D91E0000}"/>
    <cellStyle name="20% - Accent1 2 2 6 4 2 4 3 2" xfId="8085" xr:uid="{00000000-0005-0000-0000-0000DA1E0000}"/>
    <cellStyle name="20% - Accent1 2 2 6 4 2 4 4" xfId="8086" xr:uid="{00000000-0005-0000-0000-0000DB1E0000}"/>
    <cellStyle name="20% - Accent1 2 2 6 4 2 5" xfId="8087" xr:uid="{00000000-0005-0000-0000-0000DC1E0000}"/>
    <cellStyle name="20% - Accent1 2 2 6 4 2 5 2" xfId="8088" xr:uid="{00000000-0005-0000-0000-0000DD1E0000}"/>
    <cellStyle name="20% - Accent1 2 2 6 4 2 5 2 2" xfId="8089" xr:uid="{00000000-0005-0000-0000-0000DE1E0000}"/>
    <cellStyle name="20% - Accent1 2 2 6 4 2 5 3" xfId="8090" xr:uid="{00000000-0005-0000-0000-0000DF1E0000}"/>
    <cellStyle name="20% - Accent1 2 2 6 4 2 6" xfId="8091" xr:uid="{00000000-0005-0000-0000-0000E01E0000}"/>
    <cellStyle name="20% - Accent1 2 2 6 4 2 6 2" xfId="8092" xr:uid="{00000000-0005-0000-0000-0000E11E0000}"/>
    <cellStyle name="20% - Accent1 2 2 6 4 2 6 2 2" xfId="8093" xr:uid="{00000000-0005-0000-0000-0000E21E0000}"/>
    <cellStyle name="20% - Accent1 2 2 6 4 2 6 3" xfId="8094" xr:uid="{00000000-0005-0000-0000-0000E31E0000}"/>
    <cellStyle name="20% - Accent1 2 2 6 4 2 7" xfId="8095" xr:uid="{00000000-0005-0000-0000-0000E41E0000}"/>
    <cellStyle name="20% - Accent1 2 2 6 4 2 7 2" xfId="8096" xr:uid="{00000000-0005-0000-0000-0000E51E0000}"/>
    <cellStyle name="20% - Accent1 2 2 6 4 2 8" xfId="8097" xr:uid="{00000000-0005-0000-0000-0000E61E0000}"/>
    <cellStyle name="20% - Accent1 2 2 6 4 2 8 2" xfId="8098" xr:uid="{00000000-0005-0000-0000-0000E71E0000}"/>
    <cellStyle name="20% - Accent1 2 2 6 4 2 9" xfId="8099" xr:uid="{00000000-0005-0000-0000-0000E81E0000}"/>
    <cellStyle name="20% - Accent1 2 2 6 4 3" xfId="8100" xr:uid="{00000000-0005-0000-0000-0000E91E0000}"/>
    <cellStyle name="20% - Accent1 2 2 6 4 3 2" xfId="8101" xr:uid="{00000000-0005-0000-0000-0000EA1E0000}"/>
    <cellStyle name="20% - Accent1 2 2 6 4 3 2 2" xfId="8102" xr:uid="{00000000-0005-0000-0000-0000EB1E0000}"/>
    <cellStyle name="20% - Accent1 2 2 6 4 3 2 2 2" xfId="8103" xr:uid="{00000000-0005-0000-0000-0000EC1E0000}"/>
    <cellStyle name="20% - Accent1 2 2 6 4 3 2 2 2 2" xfId="8104" xr:uid="{00000000-0005-0000-0000-0000ED1E0000}"/>
    <cellStyle name="20% - Accent1 2 2 6 4 3 2 2 3" xfId="8105" xr:uid="{00000000-0005-0000-0000-0000EE1E0000}"/>
    <cellStyle name="20% - Accent1 2 2 6 4 3 2 3" xfId="8106" xr:uid="{00000000-0005-0000-0000-0000EF1E0000}"/>
    <cellStyle name="20% - Accent1 2 2 6 4 3 2 3 2" xfId="8107" xr:uid="{00000000-0005-0000-0000-0000F01E0000}"/>
    <cellStyle name="20% - Accent1 2 2 6 4 3 2 4" xfId="8108" xr:uid="{00000000-0005-0000-0000-0000F11E0000}"/>
    <cellStyle name="20% - Accent1 2 2 6 4 3 3" xfId="8109" xr:uid="{00000000-0005-0000-0000-0000F21E0000}"/>
    <cellStyle name="20% - Accent1 2 2 6 4 3 3 2" xfId="8110" xr:uid="{00000000-0005-0000-0000-0000F31E0000}"/>
    <cellStyle name="20% - Accent1 2 2 6 4 3 3 2 2" xfId="8111" xr:uid="{00000000-0005-0000-0000-0000F41E0000}"/>
    <cellStyle name="20% - Accent1 2 2 6 4 3 3 2 2 2" xfId="8112" xr:uid="{00000000-0005-0000-0000-0000F51E0000}"/>
    <cellStyle name="20% - Accent1 2 2 6 4 3 3 2 3" xfId="8113" xr:uid="{00000000-0005-0000-0000-0000F61E0000}"/>
    <cellStyle name="20% - Accent1 2 2 6 4 3 3 3" xfId="8114" xr:uid="{00000000-0005-0000-0000-0000F71E0000}"/>
    <cellStyle name="20% - Accent1 2 2 6 4 3 3 3 2" xfId="8115" xr:uid="{00000000-0005-0000-0000-0000F81E0000}"/>
    <cellStyle name="20% - Accent1 2 2 6 4 3 3 4" xfId="8116" xr:uid="{00000000-0005-0000-0000-0000F91E0000}"/>
    <cellStyle name="20% - Accent1 2 2 6 4 3 4" xfId="8117" xr:uid="{00000000-0005-0000-0000-0000FA1E0000}"/>
    <cellStyle name="20% - Accent1 2 2 6 4 3 4 2" xfId="8118" xr:uid="{00000000-0005-0000-0000-0000FB1E0000}"/>
    <cellStyle name="20% - Accent1 2 2 6 4 3 4 2 2" xfId="8119" xr:uid="{00000000-0005-0000-0000-0000FC1E0000}"/>
    <cellStyle name="20% - Accent1 2 2 6 4 3 4 2 2 2" xfId="8120" xr:uid="{00000000-0005-0000-0000-0000FD1E0000}"/>
    <cellStyle name="20% - Accent1 2 2 6 4 3 4 2 3" xfId="8121" xr:uid="{00000000-0005-0000-0000-0000FE1E0000}"/>
    <cellStyle name="20% - Accent1 2 2 6 4 3 4 3" xfId="8122" xr:uid="{00000000-0005-0000-0000-0000FF1E0000}"/>
    <cellStyle name="20% - Accent1 2 2 6 4 3 4 3 2" xfId="8123" xr:uid="{00000000-0005-0000-0000-0000001F0000}"/>
    <cellStyle name="20% - Accent1 2 2 6 4 3 4 4" xfId="8124" xr:uid="{00000000-0005-0000-0000-0000011F0000}"/>
    <cellStyle name="20% - Accent1 2 2 6 4 3 5" xfId="8125" xr:uid="{00000000-0005-0000-0000-0000021F0000}"/>
    <cellStyle name="20% - Accent1 2 2 6 4 3 5 2" xfId="8126" xr:uid="{00000000-0005-0000-0000-0000031F0000}"/>
    <cellStyle name="20% - Accent1 2 2 6 4 3 5 2 2" xfId="8127" xr:uid="{00000000-0005-0000-0000-0000041F0000}"/>
    <cellStyle name="20% - Accent1 2 2 6 4 3 5 3" xfId="8128" xr:uid="{00000000-0005-0000-0000-0000051F0000}"/>
    <cellStyle name="20% - Accent1 2 2 6 4 3 6" xfId="8129" xr:uid="{00000000-0005-0000-0000-0000061F0000}"/>
    <cellStyle name="20% - Accent1 2 2 6 4 3 6 2" xfId="8130" xr:uid="{00000000-0005-0000-0000-0000071F0000}"/>
    <cellStyle name="20% - Accent1 2 2 6 4 3 6 2 2" xfId="8131" xr:uid="{00000000-0005-0000-0000-0000081F0000}"/>
    <cellStyle name="20% - Accent1 2 2 6 4 3 6 3" xfId="8132" xr:uid="{00000000-0005-0000-0000-0000091F0000}"/>
    <cellStyle name="20% - Accent1 2 2 6 4 3 7" xfId="8133" xr:uid="{00000000-0005-0000-0000-00000A1F0000}"/>
    <cellStyle name="20% - Accent1 2 2 6 4 3 7 2" xfId="8134" xr:uid="{00000000-0005-0000-0000-00000B1F0000}"/>
    <cellStyle name="20% - Accent1 2 2 6 4 3 8" xfId="8135" xr:uid="{00000000-0005-0000-0000-00000C1F0000}"/>
    <cellStyle name="20% - Accent1 2 2 6 4 3 8 2" xfId="8136" xr:uid="{00000000-0005-0000-0000-00000D1F0000}"/>
    <cellStyle name="20% - Accent1 2 2 6 4 3 9" xfId="8137" xr:uid="{00000000-0005-0000-0000-00000E1F0000}"/>
    <cellStyle name="20% - Accent1 2 2 6 4 4" xfId="8138" xr:uid="{00000000-0005-0000-0000-00000F1F0000}"/>
    <cellStyle name="20% - Accent1 2 2 6 4 4 2" xfId="8139" xr:uid="{00000000-0005-0000-0000-0000101F0000}"/>
    <cellStyle name="20% - Accent1 2 2 6 4 4 2 2" xfId="8140" xr:uid="{00000000-0005-0000-0000-0000111F0000}"/>
    <cellStyle name="20% - Accent1 2 2 6 4 4 2 2 2" xfId="8141" xr:uid="{00000000-0005-0000-0000-0000121F0000}"/>
    <cellStyle name="20% - Accent1 2 2 6 4 4 2 3" xfId="8142" xr:uid="{00000000-0005-0000-0000-0000131F0000}"/>
    <cellStyle name="20% - Accent1 2 2 6 4 4 3" xfId="8143" xr:uid="{00000000-0005-0000-0000-0000141F0000}"/>
    <cellStyle name="20% - Accent1 2 2 6 4 4 3 2" xfId="8144" xr:uid="{00000000-0005-0000-0000-0000151F0000}"/>
    <cellStyle name="20% - Accent1 2 2 6 4 4 4" xfId="8145" xr:uid="{00000000-0005-0000-0000-0000161F0000}"/>
    <cellStyle name="20% - Accent1 2 2 6 4 5" xfId="8146" xr:uid="{00000000-0005-0000-0000-0000171F0000}"/>
    <cellStyle name="20% - Accent1 2 2 6 4 5 2" xfId="8147" xr:uid="{00000000-0005-0000-0000-0000181F0000}"/>
    <cellStyle name="20% - Accent1 2 2 6 4 5 2 2" xfId="8148" xr:uid="{00000000-0005-0000-0000-0000191F0000}"/>
    <cellStyle name="20% - Accent1 2 2 6 4 5 2 2 2" xfId="8149" xr:uid="{00000000-0005-0000-0000-00001A1F0000}"/>
    <cellStyle name="20% - Accent1 2 2 6 4 5 2 3" xfId="8150" xr:uid="{00000000-0005-0000-0000-00001B1F0000}"/>
    <cellStyle name="20% - Accent1 2 2 6 4 5 3" xfId="8151" xr:uid="{00000000-0005-0000-0000-00001C1F0000}"/>
    <cellStyle name="20% - Accent1 2 2 6 4 5 3 2" xfId="8152" xr:uid="{00000000-0005-0000-0000-00001D1F0000}"/>
    <cellStyle name="20% - Accent1 2 2 6 4 5 4" xfId="8153" xr:uid="{00000000-0005-0000-0000-00001E1F0000}"/>
    <cellStyle name="20% - Accent1 2 2 6 4 6" xfId="8154" xr:uid="{00000000-0005-0000-0000-00001F1F0000}"/>
    <cellStyle name="20% - Accent1 2 2 6 4 6 2" xfId="8155" xr:uid="{00000000-0005-0000-0000-0000201F0000}"/>
    <cellStyle name="20% - Accent1 2 2 6 4 6 2 2" xfId="8156" xr:uid="{00000000-0005-0000-0000-0000211F0000}"/>
    <cellStyle name="20% - Accent1 2 2 6 4 6 2 2 2" xfId="8157" xr:uid="{00000000-0005-0000-0000-0000221F0000}"/>
    <cellStyle name="20% - Accent1 2 2 6 4 6 2 3" xfId="8158" xr:uid="{00000000-0005-0000-0000-0000231F0000}"/>
    <cellStyle name="20% - Accent1 2 2 6 4 6 3" xfId="8159" xr:uid="{00000000-0005-0000-0000-0000241F0000}"/>
    <cellStyle name="20% - Accent1 2 2 6 4 6 3 2" xfId="8160" xr:uid="{00000000-0005-0000-0000-0000251F0000}"/>
    <cellStyle name="20% - Accent1 2 2 6 4 6 4" xfId="8161" xr:uid="{00000000-0005-0000-0000-0000261F0000}"/>
    <cellStyle name="20% - Accent1 2 2 6 4 7" xfId="8162" xr:uid="{00000000-0005-0000-0000-0000271F0000}"/>
    <cellStyle name="20% - Accent1 2 2 6 4 7 2" xfId="8163" xr:uid="{00000000-0005-0000-0000-0000281F0000}"/>
    <cellStyle name="20% - Accent1 2 2 6 4 7 2 2" xfId="8164" xr:uid="{00000000-0005-0000-0000-0000291F0000}"/>
    <cellStyle name="20% - Accent1 2 2 6 4 7 3" xfId="8165" xr:uid="{00000000-0005-0000-0000-00002A1F0000}"/>
    <cellStyle name="20% - Accent1 2 2 6 4 8" xfId="8166" xr:uid="{00000000-0005-0000-0000-00002B1F0000}"/>
    <cellStyle name="20% - Accent1 2 2 6 4 8 2" xfId="8167" xr:uid="{00000000-0005-0000-0000-00002C1F0000}"/>
    <cellStyle name="20% - Accent1 2 2 6 4 8 2 2" xfId="8168" xr:uid="{00000000-0005-0000-0000-00002D1F0000}"/>
    <cellStyle name="20% - Accent1 2 2 6 4 8 3" xfId="8169" xr:uid="{00000000-0005-0000-0000-00002E1F0000}"/>
    <cellStyle name="20% - Accent1 2 2 6 4 9" xfId="8170" xr:uid="{00000000-0005-0000-0000-00002F1F0000}"/>
    <cellStyle name="20% - Accent1 2 2 6 4 9 2" xfId="8171" xr:uid="{00000000-0005-0000-0000-0000301F0000}"/>
    <cellStyle name="20% - Accent1 2 2 6 5" xfId="8172" xr:uid="{00000000-0005-0000-0000-0000311F0000}"/>
    <cellStyle name="20% - Accent1 2 2 6 5 2" xfId="8173" xr:uid="{00000000-0005-0000-0000-0000321F0000}"/>
    <cellStyle name="20% - Accent1 2 2 6 5 2 2" xfId="8174" xr:uid="{00000000-0005-0000-0000-0000331F0000}"/>
    <cellStyle name="20% - Accent1 2 2 6 5 2 2 2" xfId="8175" xr:uid="{00000000-0005-0000-0000-0000341F0000}"/>
    <cellStyle name="20% - Accent1 2 2 6 5 2 2 2 2" xfId="8176" xr:uid="{00000000-0005-0000-0000-0000351F0000}"/>
    <cellStyle name="20% - Accent1 2 2 6 5 2 2 3" xfId="8177" xr:uid="{00000000-0005-0000-0000-0000361F0000}"/>
    <cellStyle name="20% - Accent1 2 2 6 5 2 3" xfId="8178" xr:uid="{00000000-0005-0000-0000-0000371F0000}"/>
    <cellStyle name="20% - Accent1 2 2 6 5 2 3 2" xfId="8179" xr:uid="{00000000-0005-0000-0000-0000381F0000}"/>
    <cellStyle name="20% - Accent1 2 2 6 5 2 4" xfId="8180" xr:uid="{00000000-0005-0000-0000-0000391F0000}"/>
    <cellStyle name="20% - Accent1 2 2 6 5 3" xfId="8181" xr:uid="{00000000-0005-0000-0000-00003A1F0000}"/>
    <cellStyle name="20% - Accent1 2 2 6 5 3 2" xfId="8182" xr:uid="{00000000-0005-0000-0000-00003B1F0000}"/>
    <cellStyle name="20% - Accent1 2 2 6 5 3 2 2" xfId="8183" xr:uid="{00000000-0005-0000-0000-00003C1F0000}"/>
    <cellStyle name="20% - Accent1 2 2 6 5 3 2 2 2" xfId="8184" xr:uid="{00000000-0005-0000-0000-00003D1F0000}"/>
    <cellStyle name="20% - Accent1 2 2 6 5 3 2 3" xfId="8185" xr:uid="{00000000-0005-0000-0000-00003E1F0000}"/>
    <cellStyle name="20% - Accent1 2 2 6 5 3 3" xfId="8186" xr:uid="{00000000-0005-0000-0000-00003F1F0000}"/>
    <cellStyle name="20% - Accent1 2 2 6 5 3 3 2" xfId="8187" xr:uid="{00000000-0005-0000-0000-0000401F0000}"/>
    <cellStyle name="20% - Accent1 2 2 6 5 3 4" xfId="8188" xr:uid="{00000000-0005-0000-0000-0000411F0000}"/>
    <cellStyle name="20% - Accent1 2 2 6 5 4" xfId="8189" xr:uid="{00000000-0005-0000-0000-0000421F0000}"/>
    <cellStyle name="20% - Accent1 2 2 6 5 4 2" xfId="8190" xr:uid="{00000000-0005-0000-0000-0000431F0000}"/>
    <cellStyle name="20% - Accent1 2 2 6 5 4 2 2" xfId="8191" xr:uid="{00000000-0005-0000-0000-0000441F0000}"/>
    <cellStyle name="20% - Accent1 2 2 6 5 4 2 2 2" xfId="8192" xr:uid="{00000000-0005-0000-0000-0000451F0000}"/>
    <cellStyle name="20% - Accent1 2 2 6 5 4 2 3" xfId="8193" xr:uid="{00000000-0005-0000-0000-0000461F0000}"/>
    <cellStyle name="20% - Accent1 2 2 6 5 4 3" xfId="8194" xr:uid="{00000000-0005-0000-0000-0000471F0000}"/>
    <cellStyle name="20% - Accent1 2 2 6 5 4 3 2" xfId="8195" xr:uid="{00000000-0005-0000-0000-0000481F0000}"/>
    <cellStyle name="20% - Accent1 2 2 6 5 4 4" xfId="8196" xr:uid="{00000000-0005-0000-0000-0000491F0000}"/>
    <cellStyle name="20% - Accent1 2 2 6 5 5" xfId="8197" xr:uid="{00000000-0005-0000-0000-00004A1F0000}"/>
    <cellStyle name="20% - Accent1 2 2 6 5 5 2" xfId="8198" xr:uid="{00000000-0005-0000-0000-00004B1F0000}"/>
    <cellStyle name="20% - Accent1 2 2 6 5 5 2 2" xfId="8199" xr:uid="{00000000-0005-0000-0000-00004C1F0000}"/>
    <cellStyle name="20% - Accent1 2 2 6 5 5 3" xfId="8200" xr:uid="{00000000-0005-0000-0000-00004D1F0000}"/>
    <cellStyle name="20% - Accent1 2 2 6 5 6" xfId="8201" xr:uid="{00000000-0005-0000-0000-00004E1F0000}"/>
    <cellStyle name="20% - Accent1 2 2 6 5 6 2" xfId="8202" xr:uid="{00000000-0005-0000-0000-00004F1F0000}"/>
    <cellStyle name="20% - Accent1 2 2 6 5 6 2 2" xfId="8203" xr:uid="{00000000-0005-0000-0000-0000501F0000}"/>
    <cellStyle name="20% - Accent1 2 2 6 5 6 3" xfId="8204" xr:uid="{00000000-0005-0000-0000-0000511F0000}"/>
    <cellStyle name="20% - Accent1 2 2 6 5 7" xfId="8205" xr:uid="{00000000-0005-0000-0000-0000521F0000}"/>
    <cellStyle name="20% - Accent1 2 2 6 5 7 2" xfId="8206" xr:uid="{00000000-0005-0000-0000-0000531F0000}"/>
    <cellStyle name="20% - Accent1 2 2 6 5 8" xfId="8207" xr:uid="{00000000-0005-0000-0000-0000541F0000}"/>
    <cellStyle name="20% - Accent1 2 2 6 5 8 2" xfId="8208" xr:uid="{00000000-0005-0000-0000-0000551F0000}"/>
    <cellStyle name="20% - Accent1 2 2 6 5 9" xfId="8209" xr:uid="{00000000-0005-0000-0000-0000561F0000}"/>
    <cellStyle name="20% - Accent1 2 2 6 6" xfId="8210" xr:uid="{00000000-0005-0000-0000-0000571F0000}"/>
    <cellStyle name="20% - Accent1 2 2 6 6 2" xfId="8211" xr:uid="{00000000-0005-0000-0000-0000581F0000}"/>
    <cellStyle name="20% - Accent1 2 2 6 6 2 2" xfId="8212" xr:uid="{00000000-0005-0000-0000-0000591F0000}"/>
    <cellStyle name="20% - Accent1 2 2 6 6 2 2 2" xfId="8213" xr:uid="{00000000-0005-0000-0000-00005A1F0000}"/>
    <cellStyle name="20% - Accent1 2 2 6 6 2 2 2 2" xfId="8214" xr:uid="{00000000-0005-0000-0000-00005B1F0000}"/>
    <cellStyle name="20% - Accent1 2 2 6 6 2 2 3" xfId="8215" xr:uid="{00000000-0005-0000-0000-00005C1F0000}"/>
    <cellStyle name="20% - Accent1 2 2 6 6 2 3" xfId="8216" xr:uid="{00000000-0005-0000-0000-00005D1F0000}"/>
    <cellStyle name="20% - Accent1 2 2 6 6 2 3 2" xfId="8217" xr:uid="{00000000-0005-0000-0000-00005E1F0000}"/>
    <cellStyle name="20% - Accent1 2 2 6 6 2 4" xfId="8218" xr:uid="{00000000-0005-0000-0000-00005F1F0000}"/>
    <cellStyle name="20% - Accent1 2 2 6 6 3" xfId="8219" xr:uid="{00000000-0005-0000-0000-0000601F0000}"/>
    <cellStyle name="20% - Accent1 2 2 6 6 3 2" xfId="8220" xr:uid="{00000000-0005-0000-0000-0000611F0000}"/>
    <cellStyle name="20% - Accent1 2 2 6 6 3 2 2" xfId="8221" xr:uid="{00000000-0005-0000-0000-0000621F0000}"/>
    <cellStyle name="20% - Accent1 2 2 6 6 3 2 2 2" xfId="8222" xr:uid="{00000000-0005-0000-0000-0000631F0000}"/>
    <cellStyle name="20% - Accent1 2 2 6 6 3 2 3" xfId="8223" xr:uid="{00000000-0005-0000-0000-0000641F0000}"/>
    <cellStyle name="20% - Accent1 2 2 6 6 3 3" xfId="8224" xr:uid="{00000000-0005-0000-0000-0000651F0000}"/>
    <cellStyle name="20% - Accent1 2 2 6 6 3 3 2" xfId="8225" xr:uid="{00000000-0005-0000-0000-0000661F0000}"/>
    <cellStyle name="20% - Accent1 2 2 6 6 3 4" xfId="8226" xr:uid="{00000000-0005-0000-0000-0000671F0000}"/>
    <cellStyle name="20% - Accent1 2 2 6 6 4" xfId="8227" xr:uid="{00000000-0005-0000-0000-0000681F0000}"/>
    <cellStyle name="20% - Accent1 2 2 6 6 4 2" xfId="8228" xr:uid="{00000000-0005-0000-0000-0000691F0000}"/>
    <cellStyle name="20% - Accent1 2 2 6 6 4 2 2" xfId="8229" xr:uid="{00000000-0005-0000-0000-00006A1F0000}"/>
    <cellStyle name="20% - Accent1 2 2 6 6 4 2 2 2" xfId="8230" xr:uid="{00000000-0005-0000-0000-00006B1F0000}"/>
    <cellStyle name="20% - Accent1 2 2 6 6 4 2 3" xfId="8231" xr:uid="{00000000-0005-0000-0000-00006C1F0000}"/>
    <cellStyle name="20% - Accent1 2 2 6 6 4 3" xfId="8232" xr:uid="{00000000-0005-0000-0000-00006D1F0000}"/>
    <cellStyle name="20% - Accent1 2 2 6 6 4 3 2" xfId="8233" xr:uid="{00000000-0005-0000-0000-00006E1F0000}"/>
    <cellStyle name="20% - Accent1 2 2 6 6 4 4" xfId="8234" xr:uid="{00000000-0005-0000-0000-00006F1F0000}"/>
    <cellStyle name="20% - Accent1 2 2 6 6 5" xfId="8235" xr:uid="{00000000-0005-0000-0000-0000701F0000}"/>
    <cellStyle name="20% - Accent1 2 2 6 6 5 2" xfId="8236" xr:uid="{00000000-0005-0000-0000-0000711F0000}"/>
    <cellStyle name="20% - Accent1 2 2 6 6 5 2 2" xfId="8237" xr:uid="{00000000-0005-0000-0000-0000721F0000}"/>
    <cellStyle name="20% - Accent1 2 2 6 6 5 3" xfId="8238" xr:uid="{00000000-0005-0000-0000-0000731F0000}"/>
    <cellStyle name="20% - Accent1 2 2 6 6 6" xfId="8239" xr:uid="{00000000-0005-0000-0000-0000741F0000}"/>
    <cellStyle name="20% - Accent1 2 2 6 6 6 2" xfId="8240" xr:uid="{00000000-0005-0000-0000-0000751F0000}"/>
    <cellStyle name="20% - Accent1 2 2 6 6 6 2 2" xfId="8241" xr:uid="{00000000-0005-0000-0000-0000761F0000}"/>
    <cellStyle name="20% - Accent1 2 2 6 6 6 3" xfId="8242" xr:uid="{00000000-0005-0000-0000-0000771F0000}"/>
    <cellStyle name="20% - Accent1 2 2 6 6 7" xfId="8243" xr:uid="{00000000-0005-0000-0000-0000781F0000}"/>
    <cellStyle name="20% - Accent1 2 2 6 6 7 2" xfId="8244" xr:uid="{00000000-0005-0000-0000-0000791F0000}"/>
    <cellStyle name="20% - Accent1 2 2 6 6 8" xfId="8245" xr:uid="{00000000-0005-0000-0000-00007A1F0000}"/>
    <cellStyle name="20% - Accent1 2 2 6 6 8 2" xfId="8246" xr:uid="{00000000-0005-0000-0000-00007B1F0000}"/>
    <cellStyle name="20% - Accent1 2 2 6 6 9" xfId="8247" xr:uid="{00000000-0005-0000-0000-00007C1F0000}"/>
    <cellStyle name="20% - Accent1 2 2 6 7" xfId="8248" xr:uid="{00000000-0005-0000-0000-00007D1F0000}"/>
    <cellStyle name="20% - Accent1 2 2 6 7 2" xfId="8249" xr:uid="{00000000-0005-0000-0000-00007E1F0000}"/>
    <cellStyle name="20% - Accent1 2 2 6 7 2 2" xfId="8250" xr:uid="{00000000-0005-0000-0000-00007F1F0000}"/>
    <cellStyle name="20% - Accent1 2 2 6 7 2 2 2" xfId="8251" xr:uid="{00000000-0005-0000-0000-0000801F0000}"/>
    <cellStyle name="20% - Accent1 2 2 6 7 2 3" xfId="8252" xr:uid="{00000000-0005-0000-0000-0000811F0000}"/>
    <cellStyle name="20% - Accent1 2 2 6 7 3" xfId="8253" xr:uid="{00000000-0005-0000-0000-0000821F0000}"/>
    <cellStyle name="20% - Accent1 2 2 6 7 3 2" xfId="8254" xr:uid="{00000000-0005-0000-0000-0000831F0000}"/>
    <cellStyle name="20% - Accent1 2 2 6 7 4" xfId="8255" xr:uid="{00000000-0005-0000-0000-0000841F0000}"/>
    <cellStyle name="20% - Accent1 2 2 6 8" xfId="8256" xr:uid="{00000000-0005-0000-0000-0000851F0000}"/>
    <cellStyle name="20% - Accent1 2 2 6 8 2" xfId="8257" xr:uid="{00000000-0005-0000-0000-0000861F0000}"/>
    <cellStyle name="20% - Accent1 2 2 6 8 2 2" xfId="8258" xr:uid="{00000000-0005-0000-0000-0000871F0000}"/>
    <cellStyle name="20% - Accent1 2 2 6 8 2 2 2" xfId="8259" xr:uid="{00000000-0005-0000-0000-0000881F0000}"/>
    <cellStyle name="20% - Accent1 2 2 6 8 2 3" xfId="8260" xr:uid="{00000000-0005-0000-0000-0000891F0000}"/>
    <cellStyle name="20% - Accent1 2 2 6 8 3" xfId="8261" xr:uid="{00000000-0005-0000-0000-00008A1F0000}"/>
    <cellStyle name="20% - Accent1 2 2 6 8 3 2" xfId="8262" xr:uid="{00000000-0005-0000-0000-00008B1F0000}"/>
    <cellStyle name="20% - Accent1 2 2 6 8 4" xfId="8263" xr:uid="{00000000-0005-0000-0000-00008C1F0000}"/>
    <cellStyle name="20% - Accent1 2 2 6 9" xfId="8264" xr:uid="{00000000-0005-0000-0000-00008D1F0000}"/>
    <cellStyle name="20% - Accent1 2 2 6 9 2" xfId="8265" xr:uid="{00000000-0005-0000-0000-00008E1F0000}"/>
    <cellStyle name="20% - Accent1 2 2 6 9 2 2" xfId="8266" xr:uid="{00000000-0005-0000-0000-00008F1F0000}"/>
    <cellStyle name="20% - Accent1 2 2 6 9 2 2 2" xfId="8267" xr:uid="{00000000-0005-0000-0000-0000901F0000}"/>
    <cellStyle name="20% - Accent1 2 2 6 9 2 3" xfId="8268" xr:uid="{00000000-0005-0000-0000-0000911F0000}"/>
    <cellStyle name="20% - Accent1 2 2 6 9 3" xfId="8269" xr:uid="{00000000-0005-0000-0000-0000921F0000}"/>
    <cellStyle name="20% - Accent1 2 2 6 9 3 2" xfId="8270" xr:uid="{00000000-0005-0000-0000-0000931F0000}"/>
    <cellStyle name="20% - Accent1 2 2 6 9 4" xfId="8271" xr:uid="{00000000-0005-0000-0000-0000941F0000}"/>
    <cellStyle name="20% - Accent1 2 2 7" xfId="8272" xr:uid="{00000000-0005-0000-0000-0000951F0000}"/>
    <cellStyle name="20% - Accent1 2 2 7 10" xfId="8273" xr:uid="{00000000-0005-0000-0000-0000961F0000}"/>
    <cellStyle name="20% - Accent1 2 2 7 10 2" xfId="8274" xr:uid="{00000000-0005-0000-0000-0000971F0000}"/>
    <cellStyle name="20% - Accent1 2 2 7 11" xfId="8275" xr:uid="{00000000-0005-0000-0000-0000981F0000}"/>
    <cellStyle name="20% - Accent1 2 2 7 11 2" xfId="8276" xr:uid="{00000000-0005-0000-0000-0000991F0000}"/>
    <cellStyle name="20% - Accent1 2 2 7 12" xfId="8277" xr:uid="{00000000-0005-0000-0000-00009A1F0000}"/>
    <cellStyle name="20% - Accent1 2 2 7 2" xfId="8278" xr:uid="{00000000-0005-0000-0000-00009B1F0000}"/>
    <cellStyle name="20% - Accent1 2 2 7 2 10" xfId="8279" xr:uid="{00000000-0005-0000-0000-00009C1F0000}"/>
    <cellStyle name="20% - Accent1 2 2 7 2 10 2" xfId="8280" xr:uid="{00000000-0005-0000-0000-00009D1F0000}"/>
    <cellStyle name="20% - Accent1 2 2 7 2 11" xfId="8281" xr:uid="{00000000-0005-0000-0000-00009E1F0000}"/>
    <cellStyle name="20% - Accent1 2 2 7 2 2" xfId="8282" xr:uid="{00000000-0005-0000-0000-00009F1F0000}"/>
    <cellStyle name="20% - Accent1 2 2 7 2 2 2" xfId="8283" xr:uid="{00000000-0005-0000-0000-0000A01F0000}"/>
    <cellStyle name="20% - Accent1 2 2 7 2 2 2 2" xfId="8284" xr:uid="{00000000-0005-0000-0000-0000A11F0000}"/>
    <cellStyle name="20% - Accent1 2 2 7 2 2 2 2 2" xfId="8285" xr:uid="{00000000-0005-0000-0000-0000A21F0000}"/>
    <cellStyle name="20% - Accent1 2 2 7 2 2 2 2 2 2" xfId="8286" xr:uid="{00000000-0005-0000-0000-0000A31F0000}"/>
    <cellStyle name="20% - Accent1 2 2 7 2 2 2 2 3" xfId="8287" xr:uid="{00000000-0005-0000-0000-0000A41F0000}"/>
    <cellStyle name="20% - Accent1 2 2 7 2 2 2 3" xfId="8288" xr:uid="{00000000-0005-0000-0000-0000A51F0000}"/>
    <cellStyle name="20% - Accent1 2 2 7 2 2 2 3 2" xfId="8289" xr:uid="{00000000-0005-0000-0000-0000A61F0000}"/>
    <cellStyle name="20% - Accent1 2 2 7 2 2 2 4" xfId="8290" xr:uid="{00000000-0005-0000-0000-0000A71F0000}"/>
    <cellStyle name="20% - Accent1 2 2 7 2 2 3" xfId="8291" xr:uid="{00000000-0005-0000-0000-0000A81F0000}"/>
    <cellStyle name="20% - Accent1 2 2 7 2 2 3 2" xfId="8292" xr:uid="{00000000-0005-0000-0000-0000A91F0000}"/>
    <cellStyle name="20% - Accent1 2 2 7 2 2 3 2 2" xfId="8293" xr:uid="{00000000-0005-0000-0000-0000AA1F0000}"/>
    <cellStyle name="20% - Accent1 2 2 7 2 2 3 2 2 2" xfId="8294" xr:uid="{00000000-0005-0000-0000-0000AB1F0000}"/>
    <cellStyle name="20% - Accent1 2 2 7 2 2 3 2 3" xfId="8295" xr:uid="{00000000-0005-0000-0000-0000AC1F0000}"/>
    <cellStyle name="20% - Accent1 2 2 7 2 2 3 3" xfId="8296" xr:uid="{00000000-0005-0000-0000-0000AD1F0000}"/>
    <cellStyle name="20% - Accent1 2 2 7 2 2 3 3 2" xfId="8297" xr:uid="{00000000-0005-0000-0000-0000AE1F0000}"/>
    <cellStyle name="20% - Accent1 2 2 7 2 2 3 4" xfId="8298" xr:uid="{00000000-0005-0000-0000-0000AF1F0000}"/>
    <cellStyle name="20% - Accent1 2 2 7 2 2 4" xfId="8299" xr:uid="{00000000-0005-0000-0000-0000B01F0000}"/>
    <cellStyle name="20% - Accent1 2 2 7 2 2 4 2" xfId="8300" xr:uid="{00000000-0005-0000-0000-0000B11F0000}"/>
    <cellStyle name="20% - Accent1 2 2 7 2 2 4 2 2" xfId="8301" xr:uid="{00000000-0005-0000-0000-0000B21F0000}"/>
    <cellStyle name="20% - Accent1 2 2 7 2 2 4 2 2 2" xfId="8302" xr:uid="{00000000-0005-0000-0000-0000B31F0000}"/>
    <cellStyle name="20% - Accent1 2 2 7 2 2 4 2 3" xfId="8303" xr:uid="{00000000-0005-0000-0000-0000B41F0000}"/>
    <cellStyle name="20% - Accent1 2 2 7 2 2 4 3" xfId="8304" xr:uid="{00000000-0005-0000-0000-0000B51F0000}"/>
    <cellStyle name="20% - Accent1 2 2 7 2 2 4 3 2" xfId="8305" xr:uid="{00000000-0005-0000-0000-0000B61F0000}"/>
    <cellStyle name="20% - Accent1 2 2 7 2 2 4 4" xfId="8306" xr:uid="{00000000-0005-0000-0000-0000B71F0000}"/>
    <cellStyle name="20% - Accent1 2 2 7 2 2 5" xfId="8307" xr:uid="{00000000-0005-0000-0000-0000B81F0000}"/>
    <cellStyle name="20% - Accent1 2 2 7 2 2 5 2" xfId="8308" xr:uid="{00000000-0005-0000-0000-0000B91F0000}"/>
    <cellStyle name="20% - Accent1 2 2 7 2 2 5 2 2" xfId="8309" xr:uid="{00000000-0005-0000-0000-0000BA1F0000}"/>
    <cellStyle name="20% - Accent1 2 2 7 2 2 5 3" xfId="8310" xr:uid="{00000000-0005-0000-0000-0000BB1F0000}"/>
    <cellStyle name="20% - Accent1 2 2 7 2 2 6" xfId="8311" xr:uid="{00000000-0005-0000-0000-0000BC1F0000}"/>
    <cellStyle name="20% - Accent1 2 2 7 2 2 6 2" xfId="8312" xr:uid="{00000000-0005-0000-0000-0000BD1F0000}"/>
    <cellStyle name="20% - Accent1 2 2 7 2 2 6 2 2" xfId="8313" xr:uid="{00000000-0005-0000-0000-0000BE1F0000}"/>
    <cellStyle name="20% - Accent1 2 2 7 2 2 6 3" xfId="8314" xr:uid="{00000000-0005-0000-0000-0000BF1F0000}"/>
    <cellStyle name="20% - Accent1 2 2 7 2 2 7" xfId="8315" xr:uid="{00000000-0005-0000-0000-0000C01F0000}"/>
    <cellStyle name="20% - Accent1 2 2 7 2 2 7 2" xfId="8316" xr:uid="{00000000-0005-0000-0000-0000C11F0000}"/>
    <cellStyle name="20% - Accent1 2 2 7 2 2 8" xfId="8317" xr:uid="{00000000-0005-0000-0000-0000C21F0000}"/>
    <cellStyle name="20% - Accent1 2 2 7 2 2 8 2" xfId="8318" xr:uid="{00000000-0005-0000-0000-0000C31F0000}"/>
    <cellStyle name="20% - Accent1 2 2 7 2 2 9" xfId="8319" xr:uid="{00000000-0005-0000-0000-0000C41F0000}"/>
    <cellStyle name="20% - Accent1 2 2 7 2 3" xfId="8320" xr:uid="{00000000-0005-0000-0000-0000C51F0000}"/>
    <cellStyle name="20% - Accent1 2 2 7 2 3 2" xfId="8321" xr:uid="{00000000-0005-0000-0000-0000C61F0000}"/>
    <cellStyle name="20% - Accent1 2 2 7 2 3 2 2" xfId="8322" xr:uid="{00000000-0005-0000-0000-0000C71F0000}"/>
    <cellStyle name="20% - Accent1 2 2 7 2 3 2 2 2" xfId="8323" xr:uid="{00000000-0005-0000-0000-0000C81F0000}"/>
    <cellStyle name="20% - Accent1 2 2 7 2 3 2 2 2 2" xfId="8324" xr:uid="{00000000-0005-0000-0000-0000C91F0000}"/>
    <cellStyle name="20% - Accent1 2 2 7 2 3 2 2 3" xfId="8325" xr:uid="{00000000-0005-0000-0000-0000CA1F0000}"/>
    <cellStyle name="20% - Accent1 2 2 7 2 3 2 3" xfId="8326" xr:uid="{00000000-0005-0000-0000-0000CB1F0000}"/>
    <cellStyle name="20% - Accent1 2 2 7 2 3 2 3 2" xfId="8327" xr:uid="{00000000-0005-0000-0000-0000CC1F0000}"/>
    <cellStyle name="20% - Accent1 2 2 7 2 3 2 4" xfId="8328" xr:uid="{00000000-0005-0000-0000-0000CD1F0000}"/>
    <cellStyle name="20% - Accent1 2 2 7 2 3 3" xfId="8329" xr:uid="{00000000-0005-0000-0000-0000CE1F0000}"/>
    <cellStyle name="20% - Accent1 2 2 7 2 3 3 2" xfId="8330" xr:uid="{00000000-0005-0000-0000-0000CF1F0000}"/>
    <cellStyle name="20% - Accent1 2 2 7 2 3 3 2 2" xfId="8331" xr:uid="{00000000-0005-0000-0000-0000D01F0000}"/>
    <cellStyle name="20% - Accent1 2 2 7 2 3 3 2 2 2" xfId="8332" xr:uid="{00000000-0005-0000-0000-0000D11F0000}"/>
    <cellStyle name="20% - Accent1 2 2 7 2 3 3 2 3" xfId="8333" xr:uid="{00000000-0005-0000-0000-0000D21F0000}"/>
    <cellStyle name="20% - Accent1 2 2 7 2 3 3 3" xfId="8334" xr:uid="{00000000-0005-0000-0000-0000D31F0000}"/>
    <cellStyle name="20% - Accent1 2 2 7 2 3 3 3 2" xfId="8335" xr:uid="{00000000-0005-0000-0000-0000D41F0000}"/>
    <cellStyle name="20% - Accent1 2 2 7 2 3 3 4" xfId="8336" xr:uid="{00000000-0005-0000-0000-0000D51F0000}"/>
    <cellStyle name="20% - Accent1 2 2 7 2 3 4" xfId="8337" xr:uid="{00000000-0005-0000-0000-0000D61F0000}"/>
    <cellStyle name="20% - Accent1 2 2 7 2 3 4 2" xfId="8338" xr:uid="{00000000-0005-0000-0000-0000D71F0000}"/>
    <cellStyle name="20% - Accent1 2 2 7 2 3 4 2 2" xfId="8339" xr:uid="{00000000-0005-0000-0000-0000D81F0000}"/>
    <cellStyle name="20% - Accent1 2 2 7 2 3 4 2 2 2" xfId="8340" xr:uid="{00000000-0005-0000-0000-0000D91F0000}"/>
    <cellStyle name="20% - Accent1 2 2 7 2 3 4 2 3" xfId="8341" xr:uid="{00000000-0005-0000-0000-0000DA1F0000}"/>
    <cellStyle name="20% - Accent1 2 2 7 2 3 4 3" xfId="8342" xr:uid="{00000000-0005-0000-0000-0000DB1F0000}"/>
    <cellStyle name="20% - Accent1 2 2 7 2 3 4 3 2" xfId="8343" xr:uid="{00000000-0005-0000-0000-0000DC1F0000}"/>
    <cellStyle name="20% - Accent1 2 2 7 2 3 4 4" xfId="8344" xr:uid="{00000000-0005-0000-0000-0000DD1F0000}"/>
    <cellStyle name="20% - Accent1 2 2 7 2 3 5" xfId="8345" xr:uid="{00000000-0005-0000-0000-0000DE1F0000}"/>
    <cellStyle name="20% - Accent1 2 2 7 2 3 5 2" xfId="8346" xr:uid="{00000000-0005-0000-0000-0000DF1F0000}"/>
    <cellStyle name="20% - Accent1 2 2 7 2 3 5 2 2" xfId="8347" xr:uid="{00000000-0005-0000-0000-0000E01F0000}"/>
    <cellStyle name="20% - Accent1 2 2 7 2 3 5 3" xfId="8348" xr:uid="{00000000-0005-0000-0000-0000E11F0000}"/>
    <cellStyle name="20% - Accent1 2 2 7 2 3 6" xfId="8349" xr:uid="{00000000-0005-0000-0000-0000E21F0000}"/>
    <cellStyle name="20% - Accent1 2 2 7 2 3 6 2" xfId="8350" xr:uid="{00000000-0005-0000-0000-0000E31F0000}"/>
    <cellStyle name="20% - Accent1 2 2 7 2 3 6 2 2" xfId="8351" xr:uid="{00000000-0005-0000-0000-0000E41F0000}"/>
    <cellStyle name="20% - Accent1 2 2 7 2 3 6 3" xfId="8352" xr:uid="{00000000-0005-0000-0000-0000E51F0000}"/>
    <cellStyle name="20% - Accent1 2 2 7 2 3 7" xfId="8353" xr:uid="{00000000-0005-0000-0000-0000E61F0000}"/>
    <cellStyle name="20% - Accent1 2 2 7 2 3 7 2" xfId="8354" xr:uid="{00000000-0005-0000-0000-0000E71F0000}"/>
    <cellStyle name="20% - Accent1 2 2 7 2 3 8" xfId="8355" xr:uid="{00000000-0005-0000-0000-0000E81F0000}"/>
    <cellStyle name="20% - Accent1 2 2 7 2 3 8 2" xfId="8356" xr:uid="{00000000-0005-0000-0000-0000E91F0000}"/>
    <cellStyle name="20% - Accent1 2 2 7 2 3 9" xfId="8357" xr:uid="{00000000-0005-0000-0000-0000EA1F0000}"/>
    <cellStyle name="20% - Accent1 2 2 7 2 4" xfId="8358" xr:uid="{00000000-0005-0000-0000-0000EB1F0000}"/>
    <cellStyle name="20% - Accent1 2 2 7 2 4 2" xfId="8359" xr:uid="{00000000-0005-0000-0000-0000EC1F0000}"/>
    <cellStyle name="20% - Accent1 2 2 7 2 4 2 2" xfId="8360" xr:uid="{00000000-0005-0000-0000-0000ED1F0000}"/>
    <cellStyle name="20% - Accent1 2 2 7 2 4 2 2 2" xfId="8361" xr:uid="{00000000-0005-0000-0000-0000EE1F0000}"/>
    <cellStyle name="20% - Accent1 2 2 7 2 4 2 3" xfId="8362" xr:uid="{00000000-0005-0000-0000-0000EF1F0000}"/>
    <cellStyle name="20% - Accent1 2 2 7 2 4 3" xfId="8363" xr:uid="{00000000-0005-0000-0000-0000F01F0000}"/>
    <cellStyle name="20% - Accent1 2 2 7 2 4 3 2" xfId="8364" xr:uid="{00000000-0005-0000-0000-0000F11F0000}"/>
    <cellStyle name="20% - Accent1 2 2 7 2 4 4" xfId="8365" xr:uid="{00000000-0005-0000-0000-0000F21F0000}"/>
    <cellStyle name="20% - Accent1 2 2 7 2 5" xfId="8366" xr:uid="{00000000-0005-0000-0000-0000F31F0000}"/>
    <cellStyle name="20% - Accent1 2 2 7 2 5 2" xfId="8367" xr:uid="{00000000-0005-0000-0000-0000F41F0000}"/>
    <cellStyle name="20% - Accent1 2 2 7 2 5 2 2" xfId="8368" xr:uid="{00000000-0005-0000-0000-0000F51F0000}"/>
    <cellStyle name="20% - Accent1 2 2 7 2 5 2 2 2" xfId="8369" xr:uid="{00000000-0005-0000-0000-0000F61F0000}"/>
    <cellStyle name="20% - Accent1 2 2 7 2 5 2 3" xfId="8370" xr:uid="{00000000-0005-0000-0000-0000F71F0000}"/>
    <cellStyle name="20% - Accent1 2 2 7 2 5 3" xfId="8371" xr:uid="{00000000-0005-0000-0000-0000F81F0000}"/>
    <cellStyle name="20% - Accent1 2 2 7 2 5 3 2" xfId="8372" xr:uid="{00000000-0005-0000-0000-0000F91F0000}"/>
    <cellStyle name="20% - Accent1 2 2 7 2 5 4" xfId="8373" xr:uid="{00000000-0005-0000-0000-0000FA1F0000}"/>
    <cellStyle name="20% - Accent1 2 2 7 2 6" xfId="8374" xr:uid="{00000000-0005-0000-0000-0000FB1F0000}"/>
    <cellStyle name="20% - Accent1 2 2 7 2 6 2" xfId="8375" xr:uid="{00000000-0005-0000-0000-0000FC1F0000}"/>
    <cellStyle name="20% - Accent1 2 2 7 2 6 2 2" xfId="8376" xr:uid="{00000000-0005-0000-0000-0000FD1F0000}"/>
    <cellStyle name="20% - Accent1 2 2 7 2 6 2 2 2" xfId="8377" xr:uid="{00000000-0005-0000-0000-0000FE1F0000}"/>
    <cellStyle name="20% - Accent1 2 2 7 2 6 2 3" xfId="8378" xr:uid="{00000000-0005-0000-0000-0000FF1F0000}"/>
    <cellStyle name="20% - Accent1 2 2 7 2 6 3" xfId="8379" xr:uid="{00000000-0005-0000-0000-000000200000}"/>
    <cellStyle name="20% - Accent1 2 2 7 2 6 3 2" xfId="8380" xr:uid="{00000000-0005-0000-0000-000001200000}"/>
    <cellStyle name="20% - Accent1 2 2 7 2 6 4" xfId="8381" xr:uid="{00000000-0005-0000-0000-000002200000}"/>
    <cellStyle name="20% - Accent1 2 2 7 2 7" xfId="8382" xr:uid="{00000000-0005-0000-0000-000003200000}"/>
    <cellStyle name="20% - Accent1 2 2 7 2 7 2" xfId="8383" xr:uid="{00000000-0005-0000-0000-000004200000}"/>
    <cellStyle name="20% - Accent1 2 2 7 2 7 2 2" xfId="8384" xr:uid="{00000000-0005-0000-0000-000005200000}"/>
    <cellStyle name="20% - Accent1 2 2 7 2 7 3" xfId="8385" xr:uid="{00000000-0005-0000-0000-000006200000}"/>
    <cellStyle name="20% - Accent1 2 2 7 2 8" xfId="8386" xr:uid="{00000000-0005-0000-0000-000007200000}"/>
    <cellStyle name="20% - Accent1 2 2 7 2 8 2" xfId="8387" xr:uid="{00000000-0005-0000-0000-000008200000}"/>
    <cellStyle name="20% - Accent1 2 2 7 2 8 2 2" xfId="8388" xr:uid="{00000000-0005-0000-0000-000009200000}"/>
    <cellStyle name="20% - Accent1 2 2 7 2 8 3" xfId="8389" xr:uid="{00000000-0005-0000-0000-00000A200000}"/>
    <cellStyle name="20% - Accent1 2 2 7 2 9" xfId="8390" xr:uid="{00000000-0005-0000-0000-00000B200000}"/>
    <cellStyle name="20% - Accent1 2 2 7 2 9 2" xfId="8391" xr:uid="{00000000-0005-0000-0000-00000C200000}"/>
    <cellStyle name="20% - Accent1 2 2 7 3" xfId="8392" xr:uid="{00000000-0005-0000-0000-00000D200000}"/>
    <cellStyle name="20% - Accent1 2 2 7 3 2" xfId="8393" xr:uid="{00000000-0005-0000-0000-00000E200000}"/>
    <cellStyle name="20% - Accent1 2 2 7 3 2 2" xfId="8394" xr:uid="{00000000-0005-0000-0000-00000F200000}"/>
    <cellStyle name="20% - Accent1 2 2 7 3 2 2 2" xfId="8395" xr:uid="{00000000-0005-0000-0000-000010200000}"/>
    <cellStyle name="20% - Accent1 2 2 7 3 2 2 2 2" xfId="8396" xr:uid="{00000000-0005-0000-0000-000011200000}"/>
    <cellStyle name="20% - Accent1 2 2 7 3 2 2 3" xfId="8397" xr:uid="{00000000-0005-0000-0000-000012200000}"/>
    <cellStyle name="20% - Accent1 2 2 7 3 2 3" xfId="8398" xr:uid="{00000000-0005-0000-0000-000013200000}"/>
    <cellStyle name="20% - Accent1 2 2 7 3 2 3 2" xfId="8399" xr:uid="{00000000-0005-0000-0000-000014200000}"/>
    <cellStyle name="20% - Accent1 2 2 7 3 2 4" xfId="8400" xr:uid="{00000000-0005-0000-0000-000015200000}"/>
    <cellStyle name="20% - Accent1 2 2 7 3 3" xfId="8401" xr:uid="{00000000-0005-0000-0000-000016200000}"/>
    <cellStyle name="20% - Accent1 2 2 7 3 3 2" xfId="8402" xr:uid="{00000000-0005-0000-0000-000017200000}"/>
    <cellStyle name="20% - Accent1 2 2 7 3 3 2 2" xfId="8403" xr:uid="{00000000-0005-0000-0000-000018200000}"/>
    <cellStyle name="20% - Accent1 2 2 7 3 3 2 2 2" xfId="8404" xr:uid="{00000000-0005-0000-0000-000019200000}"/>
    <cellStyle name="20% - Accent1 2 2 7 3 3 2 3" xfId="8405" xr:uid="{00000000-0005-0000-0000-00001A200000}"/>
    <cellStyle name="20% - Accent1 2 2 7 3 3 3" xfId="8406" xr:uid="{00000000-0005-0000-0000-00001B200000}"/>
    <cellStyle name="20% - Accent1 2 2 7 3 3 3 2" xfId="8407" xr:uid="{00000000-0005-0000-0000-00001C200000}"/>
    <cellStyle name="20% - Accent1 2 2 7 3 3 4" xfId="8408" xr:uid="{00000000-0005-0000-0000-00001D200000}"/>
    <cellStyle name="20% - Accent1 2 2 7 3 4" xfId="8409" xr:uid="{00000000-0005-0000-0000-00001E200000}"/>
    <cellStyle name="20% - Accent1 2 2 7 3 4 2" xfId="8410" xr:uid="{00000000-0005-0000-0000-00001F200000}"/>
    <cellStyle name="20% - Accent1 2 2 7 3 4 2 2" xfId="8411" xr:uid="{00000000-0005-0000-0000-000020200000}"/>
    <cellStyle name="20% - Accent1 2 2 7 3 4 2 2 2" xfId="8412" xr:uid="{00000000-0005-0000-0000-000021200000}"/>
    <cellStyle name="20% - Accent1 2 2 7 3 4 2 3" xfId="8413" xr:uid="{00000000-0005-0000-0000-000022200000}"/>
    <cellStyle name="20% - Accent1 2 2 7 3 4 3" xfId="8414" xr:uid="{00000000-0005-0000-0000-000023200000}"/>
    <cellStyle name="20% - Accent1 2 2 7 3 4 3 2" xfId="8415" xr:uid="{00000000-0005-0000-0000-000024200000}"/>
    <cellStyle name="20% - Accent1 2 2 7 3 4 4" xfId="8416" xr:uid="{00000000-0005-0000-0000-000025200000}"/>
    <cellStyle name="20% - Accent1 2 2 7 3 5" xfId="8417" xr:uid="{00000000-0005-0000-0000-000026200000}"/>
    <cellStyle name="20% - Accent1 2 2 7 3 5 2" xfId="8418" xr:uid="{00000000-0005-0000-0000-000027200000}"/>
    <cellStyle name="20% - Accent1 2 2 7 3 5 2 2" xfId="8419" xr:uid="{00000000-0005-0000-0000-000028200000}"/>
    <cellStyle name="20% - Accent1 2 2 7 3 5 3" xfId="8420" xr:uid="{00000000-0005-0000-0000-000029200000}"/>
    <cellStyle name="20% - Accent1 2 2 7 3 6" xfId="8421" xr:uid="{00000000-0005-0000-0000-00002A200000}"/>
    <cellStyle name="20% - Accent1 2 2 7 3 6 2" xfId="8422" xr:uid="{00000000-0005-0000-0000-00002B200000}"/>
    <cellStyle name="20% - Accent1 2 2 7 3 6 2 2" xfId="8423" xr:uid="{00000000-0005-0000-0000-00002C200000}"/>
    <cellStyle name="20% - Accent1 2 2 7 3 6 3" xfId="8424" xr:uid="{00000000-0005-0000-0000-00002D200000}"/>
    <cellStyle name="20% - Accent1 2 2 7 3 7" xfId="8425" xr:uid="{00000000-0005-0000-0000-00002E200000}"/>
    <cellStyle name="20% - Accent1 2 2 7 3 7 2" xfId="8426" xr:uid="{00000000-0005-0000-0000-00002F200000}"/>
    <cellStyle name="20% - Accent1 2 2 7 3 8" xfId="8427" xr:uid="{00000000-0005-0000-0000-000030200000}"/>
    <cellStyle name="20% - Accent1 2 2 7 3 8 2" xfId="8428" xr:uid="{00000000-0005-0000-0000-000031200000}"/>
    <cellStyle name="20% - Accent1 2 2 7 3 9" xfId="8429" xr:uid="{00000000-0005-0000-0000-000032200000}"/>
    <cellStyle name="20% - Accent1 2 2 7 4" xfId="8430" xr:uid="{00000000-0005-0000-0000-000033200000}"/>
    <cellStyle name="20% - Accent1 2 2 7 4 2" xfId="8431" xr:uid="{00000000-0005-0000-0000-000034200000}"/>
    <cellStyle name="20% - Accent1 2 2 7 4 2 2" xfId="8432" xr:uid="{00000000-0005-0000-0000-000035200000}"/>
    <cellStyle name="20% - Accent1 2 2 7 4 2 2 2" xfId="8433" xr:uid="{00000000-0005-0000-0000-000036200000}"/>
    <cellStyle name="20% - Accent1 2 2 7 4 2 2 2 2" xfId="8434" xr:uid="{00000000-0005-0000-0000-000037200000}"/>
    <cellStyle name="20% - Accent1 2 2 7 4 2 2 3" xfId="8435" xr:uid="{00000000-0005-0000-0000-000038200000}"/>
    <cellStyle name="20% - Accent1 2 2 7 4 2 3" xfId="8436" xr:uid="{00000000-0005-0000-0000-000039200000}"/>
    <cellStyle name="20% - Accent1 2 2 7 4 2 3 2" xfId="8437" xr:uid="{00000000-0005-0000-0000-00003A200000}"/>
    <cellStyle name="20% - Accent1 2 2 7 4 2 4" xfId="8438" xr:uid="{00000000-0005-0000-0000-00003B200000}"/>
    <cellStyle name="20% - Accent1 2 2 7 4 3" xfId="8439" xr:uid="{00000000-0005-0000-0000-00003C200000}"/>
    <cellStyle name="20% - Accent1 2 2 7 4 3 2" xfId="8440" xr:uid="{00000000-0005-0000-0000-00003D200000}"/>
    <cellStyle name="20% - Accent1 2 2 7 4 3 2 2" xfId="8441" xr:uid="{00000000-0005-0000-0000-00003E200000}"/>
    <cellStyle name="20% - Accent1 2 2 7 4 3 2 2 2" xfId="8442" xr:uid="{00000000-0005-0000-0000-00003F200000}"/>
    <cellStyle name="20% - Accent1 2 2 7 4 3 2 3" xfId="8443" xr:uid="{00000000-0005-0000-0000-000040200000}"/>
    <cellStyle name="20% - Accent1 2 2 7 4 3 3" xfId="8444" xr:uid="{00000000-0005-0000-0000-000041200000}"/>
    <cellStyle name="20% - Accent1 2 2 7 4 3 3 2" xfId="8445" xr:uid="{00000000-0005-0000-0000-000042200000}"/>
    <cellStyle name="20% - Accent1 2 2 7 4 3 4" xfId="8446" xr:uid="{00000000-0005-0000-0000-000043200000}"/>
    <cellStyle name="20% - Accent1 2 2 7 4 4" xfId="8447" xr:uid="{00000000-0005-0000-0000-000044200000}"/>
    <cellStyle name="20% - Accent1 2 2 7 4 4 2" xfId="8448" xr:uid="{00000000-0005-0000-0000-000045200000}"/>
    <cellStyle name="20% - Accent1 2 2 7 4 4 2 2" xfId="8449" xr:uid="{00000000-0005-0000-0000-000046200000}"/>
    <cellStyle name="20% - Accent1 2 2 7 4 4 2 2 2" xfId="8450" xr:uid="{00000000-0005-0000-0000-000047200000}"/>
    <cellStyle name="20% - Accent1 2 2 7 4 4 2 3" xfId="8451" xr:uid="{00000000-0005-0000-0000-000048200000}"/>
    <cellStyle name="20% - Accent1 2 2 7 4 4 3" xfId="8452" xr:uid="{00000000-0005-0000-0000-000049200000}"/>
    <cellStyle name="20% - Accent1 2 2 7 4 4 3 2" xfId="8453" xr:uid="{00000000-0005-0000-0000-00004A200000}"/>
    <cellStyle name="20% - Accent1 2 2 7 4 4 4" xfId="8454" xr:uid="{00000000-0005-0000-0000-00004B200000}"/>
    <cellStyle name="20% - Accent1 2 2 7 4 5" xfId="8455" xr:uid="{00000000-0005-0000-0000-00004C200000}"/>
    <cellStyle name="20% - Accent1 2 2 7 4 5 2" xfId="8456" xr:uid="{00000000-0005-0000-0000-00004D200000}"/>
    <cellStyle name="20% - Accent1 2 2 7 4 5 2 2" xfId="8457" xr:uid="{00000000-0005-0000-0000-00004E200000}"/>
    <cellStyle name="20% - Accent1 2 2 7 4 5 3" xfId="8458" xr:uid="{00000000-0005-0000-0000-00004F200000}"/>
    <cellStyle name="20% - Accent1 2 2 7 4 6" xfId="8459" xr:uid="{00000000-0005-0000-0000-000050200000}"/>
    <cellStyle name="20% - Accent1 2 2 7 4 6 2" xfId="8460" xr:uid="{00000000-0005-0000-0000-000051200000}"/>
    <cellStyle name="20% - Accent1 2 2 7 4 6 2 2" xfId="8461" xr:uid="{00000000-0005-0000-0000-000052200000}"/>
    <cellStyle name="20% - Accent1 2 2 7 4 6 3" xfId="8462" xr:uid="{00000000-0005-0000-0000-000053200000}"/>
    <cellStyle name="20% - Accent1 2 2 7 4 7" xfId="8463" xr:uid="{00000000-0005-0000-0000-000054200000}"/>
    <cellStyle name="20% - Accent1 2 2 7 4 7 2" xfId="8464" xr:uid="{00000000-0005-0000-0000-000055200000}"/>
    <cellStyle name="20% - Accent1 2 2 7 4 8" xfId="8465" xr:uid="{00000000-0005-0000-0000-000056200000}"/>
    <cellStyle name="20% - Accent1 2 2 7 4 8 2" xfId="8466" xr:uid="{00000000-0005-0000-0000-000057200000}"/>
    <cellStyle name="20% - Accent1 2 2 7 4 9" xfId="8467" xr:uid="{00000000-0005-0000-0000-000058200000}"/>
    <cellStyle name="20% - Accent1 2 2 7 5" xfId="8468" xr:uid="{00000000-0005-0000-0000-000059200000}"/>
    <cellStyle name="20% - Accent1 2 2 7 5 2" xfId="8469" xr:uid="{00000000-0005-0000-0000-00005A200000}"/>
    <cellStyle name="20% - Accent1 2 2 7 5 2 2" xfId="8470" xr:uid="{00000000-0005-0000-0000-00005B200000}"/>
    <cellStyle name="20% - Accent1 2 2 7 5 2 2 2" xfId="8471" xr:uid="{00000000-0005-0000-0000-00005C200000}"/>
    <cellStyle name="20% - Accent1 2 2 7 5 2 3" xfId="8472" xr:uid="{00000000-0005-0000-0000-00005D200000}"/>
    <cellStyle name="20% - Accent1 2 2 7 5 3" xfId="8473" xr:uid="{00000000-0005-0000-0000-00005E200000}"/>
    <cellStyle name="20% - Accent1 2 2 7 5 3 2" xfId="8474" xr:uid="{00000000-0005-0000-0000-00005F200000}"/>
    <cellStyle name="20% - Accent1 2 2 7 5 4" xfId="8475" xr:uid="{00000000-0005-0000-0000-000060200000}"/>
    <cellStyle name="20% - Accent1 2 2 7 6" xfId="8476" xr:uid="{00000000-0005-0000-0000-000061200000}"/>
    <cellStyle name="20% - Accent1 2 2 7 6 2" xfId="8477" xr:uid="{00000000-0005-0000-0000-000062200000}"/>
    <cellStyle name="20% - Accent1 2 2 7 6 2 2" xfId="8478" xr:uid="{00000000-0005-0000-0000-000063200000}"/>
    <cellStyle name="20% - Accent1 2 2 7 6 2 2 2" xfId="8479" xr:uid="{00000000-0005-0000-0000-000064200000}"/>
    <cellStyle name="20% - Accent1 2 2 7 6 2 3" xfId="8480" xr:uid="{00000000-0005-0000-0000-000065200000}"/>
    <cellStyle name="20% - Accent1 2 2 7 6 3" xfId="8481" xr:uid="{00000000-0005-0000-0000-000066200000}"/>
    <cellStyle name="20% - Accent1 2 2 7 6 3 2" xfId="8482" xr:uid="{00000000-0005-0000-0000-000067200000}"/>
    <cellStyle name="20% - Accent1 2 2 7 6 4" xfId="8483" xr:uid="{00000000-0005-0000-0000-000068200000}"/>
    <cellStyle name="20% - Accent1 2 2 7 7" xfId="8484" xr:uid="{00000000-0005-0000-0000-000069200000}"/>
    <cellStyle name="20% - Accent1 2 2 7 7 2" xfId="8485" xr:uid="{00000000-0005-0000-0000-00006A200000}"/>
    <cellStyle name="20% - Accent1 2 2 7 7 2 2" xfId="8486" xr:uid="{00000000-0005-0000-0000-00006B200000}"/>
    <cellStyle name="20% - Accent1 2 2 7 7 2 2 2" xfId="8487" xr:uid="{00000000-0005-0000-0000-00006C200000}"/>
    <cellStyle name="20% - Accent1 2 2 7 7 2 3" xfId="8488" xr:uid="{00000000-0005-0000-0000-00006D200000}"/>
    <cellStyle name="20% - Accent1 2 2 7 7 3" xfId="8489" xr:uid="{00000000-0005-0000-0000-00006E200000}"/>
    <cellStyle name="20% - Accent1 2 2 7 7 3 2" xfId="8490" xr:uid="{00000000-0005-0000-0000-00006F200000}"/>
    <cellStyle name="20% - Accent1 2 2 7 7 4" xfId="8491" xr:uid="{00000000-0005-0000-0000-000070200000}"/>
    <cellStyle name="20% - Accent1 2 2 7 8" xfId="8492" xr:uid="{00000000-0005-0000-0000-000071200000}"/>
    <cellStyle name="20% - Accent1 2 2 7 8 2" xfId="8493" xr:uid="{00000000-0005-0000-0000-000072200000}"/>
    <cellStyle name="20% - Accent1 2 2 7 8 2 2" xfId="8494" xr:uid="{00000000-0005-0000-0000-000073200000}"/>
    <cellStyle name="20% - Accent1 2 2 7 8 3" xfId="8495" xr:uid="{00000000-0005-0000-0000-000074200000}"/>
    <cellStyle name="20% - Accent1 2 2 7 9" xfId="8496" xr:uid="{00000000-0005-0000-0000-000075200000}"/>
    <cellStyle name="20% - Accent1 2 2 7 9 2" xfId="8497" xr:uid="{00000000-0005-0000-0000-000076200000}"/>
    <cellStyle name="20% - Accent1 2 2 7 9 2 2" xfId="8498" xr:uid="{00000000-0005-0000-0000-000077200000}"/>
    <cellStyle name="20% - Accent1 2 2 7 9 3" xfId="8499" xr:uid="{00000000-0005-0000-0000-000078200000}"/>
    <cellStyle name="20% - Accent1 2 2 8" xfId="8500" xr:uid="{00000000-0005-0000-0000-000079200000}"/>
    <cellStyle name="20% - Accent1 2 2 8 10" xfId="8501" xr:uid="{00000000-0005-0000-0000-00007A200000}"/>
    <cellStyle name="20% - Accent1 2 2 8 10 2" xfId="8502" xr:uid="{00000000-0005-0000-0000-00007B200000}"/>
    <cellStyle name="20% - Accent1 2 2 8 11" xfId="8503" xr:uid="{00000000-0005-0000-0000-00007C200000}"/>
    <cellStyle name="20% - Accent1 2 2 8 2" xfId="8504" xr:uid="{00000000-0005-0000-0000-00007D200000}"/>
    <cellStyle name="20% - Accent1 2 2 8 2 2" xfId="8505" xr:uid="{00000000-0005-0000-0000-00007E200000}"/>
    <cellStyle name="20% - Accent1 2 2 8 2 2 2" xfId="8506" xr:uid="{00000000-0005-0000-0000-00007F200000}"/>
    <cellStyle name="20% - Accent1 2 2 8 2 2 2 2" xfId="8507" xr:uid="{00000000-0005-0000-0000-000080200000}"/>
    <cellStyle name="20% - Accent1 2 2 8 2 2 2 2 2" xfId="8508" xr:uid="{00000000-0005-0000-0000-000081200000}"/>
    <cellStyle name="20% - Accent1 2 2 8 2 2 2 3" xfId="8509" xr:uid="{00000000-0005-0000-0000-000082200000}"/>
    <cellStyle name="20% - Accent1 2 2 8 2 2 3" xfId="8510" xr:uid="{00000000-0005-0000-0000-000083200000}"/>
    <cellStyle name="20% - Accent1 2 2 8 2 2 3 2" xfId="8511" xr:uid="{00000000-0005-0000-0000-000084200000}"/>
    <cellStyle name="20% - Accent1 2 2 8 2 2 4" xfId="8512" xr:uid="{00000000-0005-0000-0000-000085200000}"/>
    <cellStyle name="20% - Accent1 2 2 8 2 3" xfId="8513" xr:uid="{00000000-0005-0000-0000-000086200000}"/>
    <cellStyle name="20% - Accent1 2 2 8 2 3 2" xfId="8514" xr:uid="{00000000-0005-0000-0000-000087200000}"/>
    <cellStyle name="20% - Accent1 2 2 8 2 3 2 2" xfId="8515" xr:uid="{00000000-0005-0000-0000-000088200000}"/>
    <cellStyle name="20% - Accent1 2 2 8 2 3 2 2 2" xfId="8516" xr:uid="{00000000-0005-0000-0000-000089200000}"/>
    <cellStyle name="20% - Accent1 2 2 8 2 3 2 3" xfId="8517" xr:uid="{00000000-0005-0000-0000-00008A200000}"/>
    <cellStyle name="20% - Accent1 2 2 8 2 3 3" xfId="8518" xr:uid="{00000000-0005-0000-0000-00008B200000}"/>
    <cellStyle name="20% - Accent1 2 2 8 2 3 3 2" xfId="8519" xr:uid="{00000000-0005-0000-0000-00008C200000}"/>
    <cellStyle name="20% - Accent1 2 2 8 2 3 4" xfId="8520" xr:uid="{00000000-0005-0000-0000-00008D200000}"/>
    <cellStyle name="20% - Accent1 2 2 8 2 4" xfId="8521" xr:uid="{00000000-0005-0000-0000-00008E200000}"/>
    <cellStyle name="20% - Accent1 2 2 8 2 4 2" xfId="8522" xr:uid="{00000000-0005-0000-0000-00008F200000}"/>
    <cellStyle name="20% - Accent1 2 2 8 2 4 2 2" xfId="8523" xr:uid="{00000000-0005-0000-0000-000090200000}"/>
    <cellStyle name="20% - Accent1 2 2 8 2 4 2 2 2" xfId="8524" xr:uid="{00000000-0005-0000-0000-000091200000}"/>
    <cellStyle name="20% - Accent1 2 2 8 2 4 2 3" xfId="8525" xr:uid="{00000000-0005-0000-0000-000092200000}"/>
    <cellStyle name="20% - Accent1 2 2 8 2 4 3" xfId="8526" xr:uid="{00000000-0005-0000-0000-000093200000}"/>
    <cellStyle name="20% - Accent1 2 2 8 2 4 3 2" xfId="8527" xr:uid="{00000000-0005-0000-0000-000094200000}"/>
    <cellStyle name="20% - Accent1 2 2 8 2 4 4" xfId="8528" xr:uid="{00000000-0005-0000-0000-000095200000}"/>
    <cellStyle name="20% - Accent1 2 2 8 2 5" xfId="8529" xr:uid="{00000000-0005-0000-0000-000096200000}"/>
    <cellStyle name="20% - Accent1 2 2 8 2 5 2" xfId="8530" xr:uid="{00000000-0005-0000-0000-000097200000}"/>
    <cellStyle name="20% - Accent1 2 2 8 2 5 2 2" xfId="8531" xr:uid="{00000000-0005-0000-0000-000098200000}"/>
    <cellStyle name="20% - Accent1 2 2 8 2 5 3" xfId="8532" xr:uid="{00000000-0005-0000-0000-000099200000}"/>
    <cellStyle name="20% - Accent1 2 2 8 2 6" xfId="8533" xr:uid="{00000000-0005-0000-0000-00009A200000}"/>
    <cellStyle name="20% - Accent1 2 2 8 2 6 2" xfId="8534" xr:uid="{00000000-0005-0000-0000-00009B200000}"/>
    <cellStyle name="20% - Accent1 2 2 8 2 6 2 2" xfId="8535" xr:uid="{00000000-0005-0000-0000-00009C200000}"/>
    <cellStyle name="20% - Accent1 2 2 8 2 6 3" xfId="8536" xr:uid="{00000000-0005-0000-0000-00009D200000}"/>
    <cellStyle name="20% - Accent1 2 2 8 2 7" xfId="8537" xr:uid="{00000000-0005-0000-0000-00009E200000}"/>
    <cellStyle name="20% - Accent1 2 2 8 2 7 2" xfId="8538" xr:uid="{00000000-0005-0000-0000-00009F200000}"/>
    <cellStyle name="20% - Accent1 2 2 8 2 8" xfId="8539" xr:uid="{00000000-0005-0000-0000-0000A0200000}"/>
    <cellStyle name="20% - Accent1 2 2 8 2 8 2" xfId="8540" xr:uid="{00000000-0005-0000-0000-0000A1200000}"/>
    <cellStyle name="20% - Accent1 2 2 8 2 9" xfId="8541" xr:uid="{00000000-0005-0000-0000-0000A2200000}"/>
    <cellStyle name="20% - Accent1 2 2 8 3" xfId="8542" xr:uid="{00000000-0005-0000-0000-0000A3200000}"/>
    <cellStyle name="20% - Accent1 2 2 8 3 2" xfId="8543" xr:uid="{00000000-0005-0000-0000-0000A4200000}"/>
    <cellStyle name="20% - Accent1 2 2 8 3 2 2" xfId="8544" xr:uid="{00000000-0005-0000-0000-0000A5200000}"/>
    <cellStyle name="20% - Accent1 2 2 8 3 2 2 2" xfId="8545" xr:uid="{00000000-0005-0000-0000-0000A6200000}"/>
    <cellStyle name="20% - Accent1 2 2 8 3 2 2 2 2" xfId="8546" xr:uid="{00000000-0005-0000-0000-0000A7200000}"/>
    <cellStyle name="20% - Accent1 2 2 8 3 2 2 3" xfId="8547" xr:uid="{00000000-0005-0000-0000-0000A8200000}"/>
    <cellStyle name="20% - Accent1 2 2 8 3 2 3" xfId="8548" xr:uid="{00000000-0005-0000-0000-0000A9200000}"/>
    <cellStyle name="20% - Accent1 2 2 8 3 2 3 2" xfId="8549" xr:uid="{00000000-0005-0000-0000-0000AA200000}"/>
    <cellStyle name="20% - Accent1 2 2 8 3 2 4" xfId="8550" xr:uid="{00000000-0005-0000-0000-0000AB200000}"/>
    <cellStyle name="20% - Accent1 2 2 8 3 3" xfId="8551" xr:uid="{00000000-0005-0000-0000-0000AC200000}"/>
    <cellStyle name="20% - Accent1 2 2 8 3 3 2" xfId="8552" xr:uid="{00000000-0005-0000-0000-0000AD200000}"/>
    <cellStyle name="20% - Accent1 2 2 8 3 3 2 2" xfId="8553" xr:uid="{00000000-0005-0000-0000-0000AE200000}"/>
    <cellStyle name="20% - Accent1 2 2 8 3 3 2 2 2" xfId="8554" xr:uid="{00000000-0005-0000-0000-0000AF200000}"/>
    <cellStyle name="20% - Accent1 2 2 8 3 3 2 3" xfId="8555" xr:uid="{00000000-0005-0000-0000-0000B0200000}"/>
    <cellStyle name="20% - Accent1 2 2 8 3 3 3" xfId="8556" xr:uid="{00000000-0005-0000-0000-0000B1200000}"/>
    <cellStyle name="20% - Accent1 2 2 8 3 3 3 2" xfId="8557" xr:uid="{00000000-0005-0000-0000-0000B2200000}"/>
    <cellStyle name="20% - Accent1 2 2 8 3 3 4" xfId="8558" xr:uid="{00000000-0005-0000-0000-0000B3200000}"/>
    <cellStyle name="20% - Accent1 2 2 8 3 4" xfId="8559" xr:uid="{00000000-0005-0000-0000-0000B4200000}"/>
    <cellStyle name="20% - Accent1 2 2 8 3 4 2" xfId="8560" xr:uid="{00000000-0005-0000-0000-0000B5200000}"/>
    <cellStyle name="20% - Accent1 2 2 8 3 4 2 2" xfId="8561" xr:uid="{00000000-0005-0000-0000-0000B6200000}"/>
    <cellStyle name="20% - Accent1 2 2 8 3 4 2 2 2" xfId="8562" xr:uid="{00000000-0005-0000-0000-0000B7200000}"/>
    <cellStyle name="20% - Accent1 2 2 8 3 4 2 3" xfId="8563" xr:uid="{00000000-0005-0000-0000-0000B8200000}"/>
    <cellStyle name="20% - Accent1 2 2 8 3 4 3" xfId="8564" xr:uid="{00000000-0005-0000-0000-0000B9200000}"/>
    <cellStyle name="20% - Accent1 2 2 8 3 4 3 2" xfId="8565" xr:uid="{00000000-0005-0000-0000-0000BA200000}"/>
    <cellStyle name="20% - Accent1 2 2 8 3 4 4" xfId="8566" xr:uid="{00000000-0005-0000-0000-0000BB200000}"/>
    <cellStyle name="20% - Accent1 2 2 8 3 5" xfId="8567" xr:uid="{00000000-0005-0000-0000-0000BC200000}"/>
    <cellStyle name="20% - Accent1 2 2 8 3 5 2" xfId="8568" xr:uid="{00000000-0005-0000-0000-0000BD200000}"/>
    <cellStyle name="20% - Accent1 2 2 8 3 5 2 2" xfId="8569" xr:uid="{00000000-0005-0000-0000-0000BE200000}"/>
    <cellStyle name="20% - Accent1 2 2 8 3 5 3" xfId="8570" xr:uid="{00000000-0005-0000-0000-0000BF200000}"/>
    <cellStyle name="20% - Accent1 2 2 8 3 6" xfId="8571" xr:uid="{00000000-0005-0000-0000-0000C0200000}"/>
    <cellStyle name="20% - Accent1 2 2 8 3 6 2" xfId="8572" xr:uid="{00000000-0005-0000-0000-0000C1200000}"/>
    <cellStyle name="20% - Accent1 2 2 8 3 6 2 2" xfId="8573" xr:uid="{00000000-0005-0000-0000-0000C2200000}"/>
    <cellStyle name="20% - Accent1 2 2 8 3 6 3" xfId="8574" xr:uid="{00000000-0005-0000-0000-0000C3200000}"/>
    <cellStyle name="20% - Accent1 2 2 8 3 7" xfId="8575" xr:uid="{00000000-0005-0000-0000-0000C4200000}"/>
    <cellStyle name="20% - Accent1 2 2 8 3 7 2" xfId="8576" xr:uid="{00000000-0005-0000-0000-0000C5200000}"/>
    <cellStyle name="20% - Accent1 2 2 8 3 8" xfId="8577" xr:uid="{00000000-0005-0000-0000-0000C6200000}"/>
    <cellStyle name="20% - Accent1 2 2 8 3 8 2" xfId="8578" xr:uid="{00000000-0005-0000-0000-0000C7200000}"/>
    <cellStyle name="20% - Accent1 2 2 8 3 9" xfId="8579" xr:uid="{00000000-0005-0000-0000-0000C8200000}"/>
    <cellStyle name="20% - Accent1 2 2 8 4" xfId="8580" xr:uid="{00000000-0005-0000-0000-0000C9200000}"/>
    <cellStyle name="20% - Accent1 2 2 8 4 2" xfId="8581" xr:uid="{00000000-0005-0000-0000-0000CA200000}"/>
    <cellStyle name="20% - Accent1 2 2 8 4 2 2" xfId="8582" xr:uid="{00000000-0005-0000-0000-0000CB200000}"/>
    <cellStyle name="20% - Accent1 2 2 8 4 2 2 2" xfId="8583" xr:uid="{00000000-0005-0000-0000-0000CC200000}"/>
    <cellStyle name="20% - Accent1 2 2 8 4 2 3" xfId="8584" xr:uid="{00000000-0005-0000-0000-0000CD200000}"/>
    <cellStyle name="20% - Accent1 2 2 8 4 3" xfId="8585" xr:uid="{00000000-0005-0000-0000-0000CE200000}"/>
    <cellStyle name="20% - Accent1 2 2 8 4 3 2" xfId="8586" xr:uid="{00000000-0005-0000-0000-0000CF200000}"/>
    <cellStyle name="20% - Accent1 2 2 8 4 4" xfId="8587" xr:uid="{00000000-0005-0000-0000-0000D0200000}"/>
    <cellStyle name="20% - Accent1 2 2 8 5" xfId="8588" xr:uid="{00000000-0005-0000-0000-0000D1200000}"/>
    <cellStyle name="20% - Accent1 2 2 8 5 2" xfId="8589" xr:uid="{00000000-0005-0000-0000-0000D2200000}"/>
    <cellStyle name="20% - Accent1 2 2 8 5 2 2" xfId="8590" xr:uid="{00000000-0005-0000-0000-0000D3200000}"/>
    <cellStyle name="20% - Accent1 2 2 8 5 2 2 2" xfId="8591" xr:uid="{00000000-0005-0000-0000-0000D4200000}"/>
    <cellStyle name="20% - Accent1 2 2 8 5 2 3" xfId="8592" xr:uid="{00000000-0005-0000-0000-0000D5200000}"/>
    <cellStyle name="20% - Accent1 2 2 8 5 3" xfId="8593" xr:uid="{00000000-0005-0000-0000-0000D6200000}"/>
    <cellStyle name="20% - Accent1 2 2 8 5 3 2" xfId="8594" xr:uid="{00000000-0005-0000-0000-0000D7200000}"/>
    <cellStyle name="20% - Accent1 2 2 8 5 4" xfId="8595" xr:uid="{00000000-0005-0000-0000-0000D8200000}"/>
    <cellStyle name="20% - Accent1 2 2 8 6" xfId="8596" xr:uid="{00000000-0005-0000-0000-0000D9200000}"/>
    <cellStyle name="20% - Accent1 2 2 8 6 2" xfId="8597" xr:uid="{00000000-0005-0000-0000-0000DA200000}"/>
    <cellStyle name="20% - Accent1 2 2 8 6 2 2" xfId="8598" xr:uid="{00000000-0005-0000-0000-0000DB200000}"/>
    <cellStyle name="20% - Accent1 2 2 8 6 2 2 2" xfId="8599" xr:uid="{00000000-0005-0000-0000-0000DC200000}"/>
    <cellStyle name="20% - Accent1 2 2 8 6 2 3" xfId="8600" xr:uid="{00000000-0005-0000-0000-0000DD200000}"/>
    <cellStyle name="20% - Accent1 2 2 8 6 3" xfId="8601" xr:uid="{00000000-0005-0000-0000-0000DE200000}"/>
    <cellStyle name="20% - Accent1 2 2 8 6 3 2" xfId="8602" xr:uid="{00000000-0005-0000-0000-0000DF200000}"/>
    <cellStyle name="20% - Accent1 2 2 8 6 4" xfId="8603" xr:uid="{00000000-0005-0000-0000-0000E0200000}"/>
    <cellStyle name="20% - Accent1 2 2 8 7" xfId="8604" xr:uid="{00000000-0005-0000-0000-0000E1200000}"/>
    <cellStyle name="20% - Accent1 2 2 8 7 2" xfId="8605" xr:uid="{00000000-0005-0000-0000-0000E2200000}"/>
    <cellStyle name="20% - Accent1 2 2 8 7 2 2" xfId="8606" xr:uid="{00000000-0005-0000-0000-0000E3200000}"/>
    <cellStyle name="20% - Accent1 2 2 8 7 3" xfId="8607" xr:uid="{00000000-0005-0000-0000-0000E4200000}"/>
    <cellStyle name="20% - Accent1 2 2 8 8" xfId="8608" xr:uid="{00000000-0005-0000-0000-0000E5200000}"/>
    <cellStyle name="20% - Accent1 2 2 8 8 2" xfId="8609" xr:uid="{00000000-0005-0000-0000-0000E6200000}"/>
    <cellStyle name="20% - Accent1 2 2 8 8 2 2" xfId="8610" xr:uid="{00000000-0005-0000-0000-0000E7200000}"/>
    <cellStyle name="20% - Accent1 2 2 8 8 3" xfId="8611" xr:uid="{00000000-0005-0000-0000-0000E8200000}"/>
    <cellStyle name="20% - Accent1 2 2 8 9" xfId="8612" xr:uid="{00000000-0005-0000-0000-0000E9200000}"/>
    <cellStyle name="20% - Accent1 2 2 8 9 2" xfId="8613" xr:uid="{00000000-0005-0000-0000-0000EA200000}"/>
    <cellStyle name="20% - Accent1 2 2 9" xfId="8614" xr:uid="{00000000-0005-0000-0000-0000EB200000}"/>
    <cellStyle name="20% - Accent1 2 2 9 10" xfId="8615" xr:uid="{00000000-0005-0000-0000-0000EC200000}"/>
    <cellStyle name="20% - Accent1 2 2 9 10 2" xfId="8616" xr:uid="{00000000-0005-0000-0000-0000ED200000}"/>
    <cellStyle name="20% - Accent1 2 2 9 11" xfId="8617" xr:uid="{00000000-0005-0000-0000-0000EE200000}"/>
    <cellStyle name="20% - Accent1 2 2 9 2" xfId="8618" xr:uid="{00000000-0005-0000-0000-0000EF200000}"/>
    <cellStyle name="20% - Accent1 2 2 9 2 2" xfId="8619" xr:uid="{00000000-0005-0000-0000-0000F0200000}"/>
    <cellStyle name="20% - Accent1 2 2 9 2 2 2" xfId="8620" xr:uid="{00000000-0005-0000-0000-0000F1200000}"/>
    <cellStyle name="20% - Accent1 2 2 9 2 2 2 2" xfId="8621" xr:uid="{00000000-0005-0000-0000-0000F2200000}"/>
    <cellStyle name="20% - Accent1 2 2 9 2 2 2 2 2" xfId="8622" xr:uid="{00000000-0005-0000-0000-0000F3200000}"/>
    <cellStyle name="20% - Accent1 2 2 9 2 2 2 3" xfId="8623" xr:uid="{00000000-0005-0000-0000-0000F4200000}"/>
    <cellStyle name="20% - Accent1 2 2 9 2 2 3" xfId="8624" xr:uid="{00000000-0005-0000-0000-0000F5200000}"/>
    <cellStyle name="20% - Accent1 2 2 9 2 2 3 2" xfId="8625" xr:uid="{00000000-0005-0000-0000-0000F6200000}"/>
    <cellStyle name="20% - Accent1 2 2 9 2 2 4" xfId="8626" xr:uid="{00000000-0005-0000-0000-0000F7200000}"/>
    <cellStyle name="20% - Accent1 2 2 9 2 3" xfId="8627" xr:uid="{00000000-0005-0000-0000-0000F8200000}"/>
    <cellStyle name="20% - Accent1 2 2 9 2 3 2" xfId="8628" xr:uid="{00000000-0005-0000-0000-0000F9200000}"/>
    <cellStyle name="20% - Accent1 2 2 9 2 3 2 2" xfId="8629" xr:uid="{00000000-0005-0000-0000-0000FA200000}"/>
    <cellStyle name="20% - Accent1 2 2 9 2 3 2 2 2" xfId="8630" xr:uid="{00000000-0005-0000-0000-0000FB200000}"/>
    <cellStyle name="20% - Accent1 2 2 9 2 3 2 3" xfId="8631" xr:uid="{00000000-0005-0000-0000-0000FC200000}"/>
    <cellStyle name="20% - Accent1 2 2 9 2 3 3" xfId="8632" xr:uid="{00000000-0005-0000-0000-0000FD200000}"/>
    <cellStyle name="20% - Accent1 2 2 9 2 3 3 2" xfId="8633" xr:uid="{00000000-0005-0000-0000-0000FE200000}"/>
    <cellStyle name="20% - Accent1 2 2 9 2 3 4" xfId="8634" xr:uid="{00000000-0005-0000-0000-0000FF200000}"/>
    <cellStyle name="20% - Accent1 2 2 9 2 4" xfId="8635" xr:uid="{00000000-0005-0000-0000-000000210000}"/>
    <cellStyle name="20% - Accent1 2 2 9 2 4 2" xfId="8636" xr:uid="{00000000-0005-0000-0000-000001210000}"/>
    <cellStyle name="20% - Accent1 2 2 9 2 4 2 2" xfId="8637" xr:uid="{00000000-0005-0000-0000-000002210000}"/>
    <cellStyle name="20% - Accent1 2 2 9 2 4 2 2 2" xfId="8638" xr:uid="{00000000-0005-0000-0000-000003210000}"/>
    <cellStyle name="20% - Accent1 2 2 9 2 4 2 3" xfId="8639" xr:uid="{00000000-0005-0000-0000-000004210000}"/>
    <cellStyle name="20% - Accent1 2 2 9 2 4 3" xfId="8640" xr:uid="{00000000-0005-0000-0000-000005210000}"/>
    <cellStyle name="20% - Accent1 2 2 9 2 4 3 2" xfId="8641" xr:uid="{00000000-0005-0000-0000-000006210000}"/>
    <cellStyle name="20% - Accent1 2 2 9 2 4 4" xfId="8642" xr:uid="{00000000-0005-0000-0000-000007210000}"/>
    <cellStyle name="20% - Accent1 2 2 9 2 5" xfId="8643" xr:uid="{00000000-0005-0000-0000-000008210000}"/>
    <cellStyle name="20% - Accent1 2 2 9 2 5 2" xfId="8644" xr:uid="{00000000-0005-0000-0000-000009210000}"/>
    <cellStyle name="20% - Accent1 2 2 9 2 5 2 2" xfId="8645" xr:uid="{00000000-0005-0000-0000-00000A210000}"/>
    <cellStyle name="20% - Accent1 2 2 9 2 5 3" xfId="8646" xr:uid="{00000000-0005-0000-0000-00000B210000}"/>
    <cellStyle name="20% - Accent1 2 2 9 2 6" xfId="8647" xr:uid="{00000000-0005-0000-0000-00000C210000}"/>
    <cellStyle name="20% - Accent1 2 2 9 2 6 2" xfId="8648" xr:uid="{00000000-0005-0000-0000-00000D210000}"/>
    <cellStyle name="20% - Accent1 2 2 9 2 6 2 2" xfId="8649" xr:uid="{00000000-0005-0000-0000-00000E210000}"/>
    <cellStyle name="20% - Accent1 2 2 9 2 6 3" xfId="8650" xr:uid="{00000000-0005-0000-0000-00000F210000}"/>
    <cellStyle name="20% - Accent1 2 2 9 2 7" xfId="8651" xr:uid="{00000000-0005-0000-0000-000010210000}"/>
    <cellStyle name="20% - Accent1 2 2 9 2 7 2" xfId="8652" xr:uid="{00000000-0005-0000-0000-000011210000}"/>
    <cellStyle name="20% - Accent1 2 2 9 2 8" xfId="8653" xr:uid="{00000000-0005-0000-0000-000012210000}"/>
    <cellStyle name="20% - Accent1 2 2 9 2 8 2" xfId="8654" xr:uid="{00000000-0005-0000-0000-000013210000}"/>
    <cellStyle name="20% - Accent1 2 2 9 2 9" xfId="8655" xr:uid="{00000000-0005-0000-0000-000014210000}"/>
    <cellStyle name="20% - Accent1 2 2 9 3" xfId="8656" xr:uid="{00000000-0005-0000-0000-000015210000}"/>
    <cellStyle name="20% - Accent1 2 2 9 3 2" xfId="8657" xr:uid="{00000000-0005-0000-0000-000016210000}"/>
    <cellStyle name="20% - Accent1 2 2 9 3 2 2" xfId="8658" xr:uid="{00000000-0005-0000-0000-000017210000}"/>
    <cellStyle name="20% - Accent1 2 2 9 3 2 2 2" xfId="8659" xr:uid="{00000000-0005-0000-0000-000018210000}"/>
    <cellStyle name="20% - Accent1 2 2 9 3 2 2 2 2" xfId="8660" xr:uid="{00000000-0005-0000-0000-000019210000}"/>
    <cellStyle name="20% - Accent1 2 2 9 3 2 2 3" xfId="8661" xr:uid="{00000000-0005-0000-0000-00001A210000}"/>
    <cellStyle name="20% - Accent1 2 2 9 3 2 3" xfId="8662" xr:uid="{00000000-0005-0000-0000-00001B210000}"/>
    <cellStyle name="20% - Accent1 2 2 9 3 2 3 2" xfId="8663" xr:uid="{00000000-0005-0000-0000-00001C210000}"/>
    <cellStyle name="20% - Accent1 2 2 9 3 2 4" xfId="8664" xr:uid="{00000000-0005-0000-0000-00001D210000}"/>
    <cellStyle name="20% - Accent1 2 2 9 3 3" xfId="8665" xr:uid="{00000000-0005-0000-0000-00001E210000}"/>
    <cellStyle name="20% - Accent1 2 2 9 3 3 2" xfId="8666" xr:uid="{00000000-0005-0000-0000-00001F210000}"/>
    <cellStyle name="20% - Accent1 2 2 9 3 3 2 2" xfId="8667" xr:uid="{00000000-0005-0000-0000-000020210000}"/>
    <cellStyle name="20% - Accent1 2 2 9 3 3 2 2 2" xfId="8668" xr:uid="{00000000-0005-0000-0000-000021210000}"/>
    <cellStyle name="20% - Accent1 2 2 9 3 3 2 3" xfId="8669" xr:uid="{00000000-0005-0000-0000-000022210000}"/>
    <cellStyle name="20% - Accent1 2 2 9 3 3 3" xfId="8670" xr:uid="{00000000-0005-0000-0000-000023210000}"/>
    <cellStyle name="20% - Accent1 2 2 9 3 3 3 2" xfId="8671" xr:uid="{00000000-0005-0000-0000-000024210000}"/>
    <cellStyle name="20% - Accent1 2 2 9 3 3 4" xfId="8672" xr:uid="{00000000-0005-0000-0000-000025210000}"/>
    <cellStyle name="20% - Accent1 2 2 9 3 4" xfId="8673" xr:uid="{00000000-0005-0000-0000-000026210000}"/>
    <cellStyle name="20% - Accent1 2 2 9 3 4 2" xfId="8674" xr:uid="{00000000-0005-0000-0000-000027210000}"/>
    <cellStyle name="20% - Accent1 2 2 9 3 4 2 2" xfId="8675" xr:uid="{00000000-0005-0000-0000-000028210000}"/>
    <cellStyle name="20% - Accent1 2 2 9 3 4 2 2 2" xfId="8676" xr:uid="{00000000-0005-0000-0000-000029210000}"/>
    <cellStyle name="20% - Accent1 2 2 9 3 4 2 3" xfId="8677" xr:uid="{00000000-0005-0000-0000-00002A210000}"/>
    <cellStyle name="20% - Accent1 2 2 9 3 4 3" xfId="8678" xr:uid="{00000000-0005-0000-0000-00002B210000}"/>
    <cellStyle name="20% - Accent1 2 2 9 3 4 3 2" xfId="8679" xr:uid="{00000000-0005-0000-0000-00002C210000}"/>
    <cellStyle name="20% - Accent1 2 2 9 3 4 4" xfId="8680" xr:uid="{00000000-0005-0000-0000-00002D210000}"/>
    <cellStyle name="20% - Accent1 2 2 9 3 5" xfId="8681" xr:uid="{00000000-0005-0000-0000-00002E210000}"/>
    <cellStyle name="20% - Accent1 2 2 9 3 5 2" xfId="8682" xr:uid="{00000000-0005-0000-0000-00002F210000}"/>
    <cellStyle name="20% - Accent1 2 2 9 3 5 2 2" xfId="8683" xr:uid="{00000000-0005-0000-0000-000030210000}"/>
    <cellStyle name="20% - Accent1 2 2 9 3 5 3" xfId="8684" xr:uid="{00000000-0005-0000-0000-000031210000}"/>
    <cellStyle name="20% - Accent1 2 2 9 3 6" xfId="8685" xr:uid="{00000000-0005-0000-0000-000032210000}"/>
    <cellStyle name="20% - Accent1 2 2 9 3 6 2" xfId="8686" xr:uid="{00000000-0005-0000-0000-000033210000}"/>
    <cellStyle name="20% - Accent1 2 2 9 3 6 2 2" xfId="8687" xr:uid="{00000000-0005-0000-0000-000034210000}"/>
    <cellStyle name="20% - Accent1 2 2 9 3 6 3" xfId="8688" xr:uid="{00000000-0005-0000-0000-000035210000}"/>
    <cellStyle name="20% - Accent1 2 2 9 3 7" xfId="8689" xr:uid="{00000000-0005-0000-0000-000036210000}"/>
    <cellStyle name="20% - Accent1 2 2 9 3 7 2" xfId="8690" xr:uid="{00000000-0005-0000-0000-000037210000}"/>
    <cellStyle name="20% - Accent1 2 2 9 3 8" xfId="8691" xr:uid="{00000000-0005-0000-0000-000038210000}"/>
    <cellStyle name="20% - Accent1 2 2 9 3 8 2" xfId="8692" xr:uid="{00000000-0005-0000-0000-000039210000}"/>
    <cellStyle name="20% - Accent1 2 2 9 3 9" xfId="8693" xr:uid="{00000000-0005-0000-0000-00003A210000}"/>
    <cellStyle name="20% - Accent1 2 2 9 4" xfId="8694" xr:uid="{00000000-0005-0000-0000-00003B210000}"/>
    <cellStyle name="20% - Accent1 2 2 9 4 2" xfId="8695" xr:uid="{00000000-0005-0000-0000-00003C210000}"/>
    <cellStyle name="20% - Accent1 2 2 9 4 2 2" xfId="8696" xr:uid="{00000000-0005-0000-0000-00003D210000}"/>
    <cellStyle name="20% - Accent1 2 2 9 4 2 2 2" xfId="8697" xr:uid="{00000000-0005-0000-0000-00003E210000}"/>
    <cellStyle name="20% - Accent1 2 2 9 4 2 3" xfId="8698" xr:uid="{00000000-0005-0000-0000-00003F210000}"/>
    <cellStyle name="20% - Accent1 2 2 9 4 3" xfId="8699" xr:uid="{00000000-0005-0000-0000-000040210000}"/>
    <cellStyle name="20% - Accent1 2 2 9 4 3 2" xfId="8700" xr:uid="{00000000-0005-0000-0000-000041210000}"/>
    <cellStyle name="20% - Accent1 2 2 9 4 4" xfId="8701" xr:uid="{00000000-0005-0000-0000-000042210000}"/>
    <cellStyle name="20% - Accent1 2 2 9 5" xfId="8702" xr:uid="{00000000-0005-0000-0000-000043210000}"/>
    <cellStyle name="20% - Accent1 2 2 9 5 2" xfId="8703" xr:uid="{00000000-0005-0000-0000-000044210000}"/>
    <cellStyle name="20% - Accent1 2 2 9 5 2 2" xfId="8704" xr:uid="{00000000-0005-0000-0000-000045210000}"/>
    <cellStyle name="20% - Accent1 2 2 9 5 2 2 2" xfId="8705" xr:uid="{00000000-0005-0000-0000-000046210000}"/>
    <cellStyle name="20% - Accent1 2 2 9 5 2 3" xfId="8706" xr:uid="{00000000-0005-0000-0000-000047210000}"/>
    <cellStyle name="20% - Accent1 2 2 9 5 3" xfId="8707" xr:uid="{00000000-0005-0000-0000-000048210000}"/>
    <cellStyle name="20% - Accent1 2 2 9 5 3 2" xfId="8708" xr:uid="{00000000-0005-0000-0000-000049210000}"/>
    <cellStyle name="20% - Accent1 2 2 9 5 4" xfId="8709" xr:uid="{00000000-0005-0000-0000-00004A210000}"/>
    <cellStyle name="20% - Accent1 2 2 9 6" xfId="8710" xr:uid="{00000000-0005-0000-0000-00004B210000}"/>
    <cellStyle name="20% - Accent1 2 2 9 6 2" xfId="8711" xr:uid="{00000000-0005-0000-0000-00004C210000}"/>
    <cellStyle name="20% - Accent1 2 2 9 6 2 2" xfId="8712" xr:uid="{00000000-0005-0000-0000-00004D210000}"/>
    <cellStyle name="20% - Accent1 2 2 9 6 2 2 2" xfId="8713" xr:uid="{00000000-0005-0000-0000-00004E210000}"/>
    <cellStyle name="20% - Accent1 2 2 9 6 2 3" xfId="8714" xr:uid="{00000000-0005-0000-0000-00004F210000}"/>
    <cellStyle name="20% - Accent1 2 2 9 6 3" xfId="8715" xr:uid="{00000000-0005-0000-0000-000050210000}"/>
    <cellStyle name="20% - Accent1 2 2 9 6 3 2" xfId="8716" xr:uid="{00000000-0005-0000-0000-000051210000}"/>
    <cellStyle name="20% - Accent1 2 2 9 6 4" xfId="8717" xr:uid="{00000000-0005-0000-0000-000052210000}"/>
    <cellStyle name="20% - Accent1 2 2 9 7" xfId="8718" xr:uid="{00000000-0005-0000-0000-000053210000}"/>
    <cellStyle name="20% - Accent1 2 2 9 7 2" xfId="8719" xr:uid="{00000000-0005-0000-0000-000054210000}"/>
    <cellStyle name="20% - Accent1 2 2 9 7 2 2" xfId="8720" xr:uid="{00000000-0005-0000-0000-000055210000}"/>
    <cellStyle name="20% - Accent1 2 2 9 7 3" xfId="8721" xr:uid="{00000000-0005-0000-0000-000056210000}"/>
    <cellStyle name="20% - Accent1 2 2 9 8" xfId="8722" xr:uid="{00000000-0005-0000-0000-000057210000}"/>
    <cellStyle name="20% - Accent1 2 2 9 8 2" xfId="8723" xr:uid="{00000000-0005-0000-0000-000058210000}"/>
    <cellStyle name="20% - Accent1 2 2 9 8 2 2" xfId="8724" xr:uid="{00000000-0005-0000-0000-000059210000}"/>
    <cellStyle name="20% - Accent1 2 2 9 8 3" xfId="8725" xr:uid="{00000000-0005-0000-0000-00005A210000}"/>
    <cellStyle name="20% - Accent1 2 2 9 9" xfId="8726" xr:uid="{00000000-0005-0000-0000-00005B210000}"/>
    <cellStyle name="20% - Accent1 2 2 9 9 2" xfId="8727" xr:uid="{00000000-0005-0000-0000-00005C210000}"/>
    <cellStyle name="20% - Accent1 2 20" xfId="8728" xr:uid="{00000000-0005-0000-0000-00005D210000}"/>
    <cellStyle name="20% - Accent1 2 20 2" xfId="8729" xr:uid="{00000000-0005-0000-0000-00005E210000}"/>
    <cellStyle name="20% - Accent1 2 21" xfId="8730" xr:uid="{00000000-0005-0000-0000-00005F210000}"/>
    <cellStyle name="20% - Accent1 2 22" xfId="8731" xr:uid="{00000000-0005-0000-0000-000060210000}"/>
    <cellStyle name="20% - Accent1 2 3" xfId="8732" xr:uid="{00000000-0005-0000-0000-000061210000}"/>
    <cellStyle name="20% - Accent1 2 3 10" xfId="8733" xr:uid="{00000000-0005-0000-0000-000062210000}"/>
    <cellStyle name="20% - Accent1 2 3 10 2" xfId="8734" xr:uid="{00000000-0005-0000-0000-000063210000}"/>
    <cellStyle name="20% - Accent1 2 3 10 2 2" xfId="8735" xr:uid="{00000000-0005-0000-0000-000064210000}"/>
    <cellStyle name="20% - Accent1 2 3 10 2 2 2" xfId="8736" xr:uid="{00000000-0005-0000-0000-000065210000}"/>
    <cellStyle name="20% - Accent1 2 3 10 2 3" xfId="8737" xr:uid="{00000000-0005-0000-0000-000066210000}"/>
    <cellStyle name="20% - Accent1 2 3 10 3" xfId="8738" xr:uid="{00000000-0005-0000-0000-000067210000}"/>
    <cellStyle name="20% - Accent1 2 3 10 3 2" xfId="8739" xr:uid="{00000000-0005-0000-0000-000068210000}"/>
    <cellStyle name="20% - Accent1 2 3 10 4" xfId="8740" xr:uid="{00000000-0005-0000-0000-000069210000}"/>
    <cellStyle name="20% - Accent1 2 3 11" xfId="8741" xr:uid="{00000000-0005-0000-0000-00006A210000}"/>
    <cellStyle name="20% - Accent1 2 3 11 2" xfId="8742" xr:uid="{00000000-0005-0000-0000-00006B210000}"/>
    <cellStyle name="20% - Accent1 2 3 11 2 2" xfId="8743" xr:uid="{00000000-0005-0000-0000-00006C210000}"/>
    <cellStyle name="20% - Accent1 2 3 11 2 2 2" xfId="8744" xr:uid="{00000000-0005-0000-0000-00006D210000}"/>
    <cellStyle name="20% - Accent1 2 3 11 2 3" xfId="8745" xr:uid="{00000000-0005-0000-0000-00006E210000}"/>
    <cellStyle name="20% - Accent1 2 3 11 3" xfId="8746" xr:uid="{00000000-0005-0000-0000-00006F210000}"/>
    <cellStyle name="20% - Accent1 2 3 11 3 2" xfId="8747" xr:uid="{00000000-0005-0000-0000-000070210000}"/>
    <cellStyle name="20% - Accent1 2 3 11 4" xfId="8748" xr:uid="{00000000-0005-0000-0000-000071210000}"/>
    <cellStyle name="20% - Accent1 2 3 12" xfId="8749" xr:uid="{00000000-0005-0000-0000-000072210000}"/>
    <cellStyle name="20% - Accent1 2 3 12 2" xfId="8750" xr:uid="{00000000-0005-0000-0000-000073210000}"/>
    <cellStyle name="20% - Accent1 2 3 12 2 2" xfId="8751" xr:uid="{00000000-0005-0000-0000-000074210000}"/>
    <cellStyle name="20% - Accent1 2 3 12 3" xfId="8752" xr:uid="{00000000-0005-0000-0000-000075210000}"/>
    <cellStyle name="20% - Accent1 2 3 13" xfId="8753" xr:uid="{00000000-0005-0000-0000-000076210000}"/>
    <cellStyle name="20% - Accent1 2 3 13 2" xfId="8754" xr:uid="{00000000-0005-0000-0000-000077210000}"/>
    <cellStyle name="20% - Accent1 2 3 13 2 2" xfId="8755" xr:uid="{00000000-0005-0000-0000-000078210000}"/>
    <cellStyle name="20% - Accent1 2 3 13 3" xfId="8756" xr:uid="{00000000-0005-0000-0000-000079210000}"/>
    <cellStyle name="20% - Accent1 2 3 14" xfId="8757" xr:uid="{00000000-0005-0000-0000-00007A210000}"/>
    <cellStyle name="20% - Accent1 2 3 14 2" xfId="8758" xr:uid="{00000000-0005-0000-0000-00007B210000}"/>
    <cellStyle name="20% - Accent1 2 3 15" xfId="8759" xr:uid="{00000000-0005-0000-0000-00007C210000}"/>
    <cellStyle name="20% - Accent1 2 3 15 2" xfId="8760" xr:uid="{00000000-0005-0000-0000-00007D210000}"/>
    <cellStyle name="20% - Accent1 2 3 16" xfId="8761" xr:uid="{00000000-0005-0000-0000-00007E210000}"/>
    <cellStyle name="20% - Accent1 2 3 2" xfId="8762" xr:uid="{00000000-0005-0000-0000-00007F210000}"/>
    <cellStyle name="20% - Accent1 2 3 2 10" xfId="8763" xr:uid="{00000000-0005-0000-0000-000080210000}"/>
    <cellStyle name="20% - Accent1 2 3 2 10 2" xfId="8764" xr:uid="{00000000-0005-0000-0000-000081210000}"/>
    <cellStyle name="20% - Accent1 2 3 2 10 2 2" xfId="8765" xr:uid="{00000000-0005-0000-0000-000082210000}"/>
    <cellStyle name="20% - Accent1 2 3 2 10 2 2 2" xfId="8766" xr:uid="{00000000-0005-0000-0000-000083210000}"/>
    <cellStyle name="20% - Accent1 2 3 2 10 2 3" xfId="8767" xr:uid="{00000000-0005-0000-0000-000084210000}"/>
    <cellStyle name="20% - Accent1 2 3 2 10 3" xfId="8768" xr:uid="{00000000-0005-0000-0000-000085210000}"/>
    <cellStyle name="20% - Accent1 2 3 2 10 3 2" xfId="8769" xr:uid="{00000000-0005-0000-0000-000086210000}"/>
    <cellStyle name="20% - Accent1 2 3 2 10 4" xfId="8770" xr:uid="{00000000-0005-0000-0000-000087210000}"/>
    <cellStyle name="20% - Accent1 2 3 2 11" xfId="8771" xr:uid="{00000000-0005-0000-0000-000088210000}"/>
    <cellStyle name="20% - Accent1 2 3 2 11 2" xfId="8772" xr:uid="{00000000-0005-0000-0000-000089210000}"/>
    <cellStyle name="20% - Accent1 2 3 2 11 2 2" xfId="8773" xr:uid="{00000000-0005-0000-0000-00008A210000}"/>
    <cellStyle name="20% - Accent1 2 3 2 11 3" xfId="8774" xr:uid="{00000000-0005-0000-0000-00008B210000}"/>
    <cellStyle name="20% - Accent1 2 3 2 12" xfId="8775" xr:uid="{00000000-0005-0000-0000-00008C210000}"/>
    <cellStyle name="20% - Accent1 2 3 2 12 2" xfId="8776" xr:uid="{00000000-0005-0000-0000-00008D210000}"/>
    <cellStyle name="20% - Accent1 2 3 2 12 2 2" xfId="8777" xr:uid="{00000000-0005-0000-0000-00008E210000}"/>
    <cellStyle name="20% - Accent1 2 3 2 12 3" xfId="8778" xr:uid="{00000000-0005-0000-0000-00008F210000}"/>
    <cellStyle name="20% - Accent1 2 3 2 13" xfId="8779" xr:uid="{00000000-0005-0000-0000-000090210000}"/>
    <cellStyle name="20% - Accent1 2 3 2 13 2" xfId="8780" xr:uid="{00000000-0005-0000-0000-000091210000}"/>
    <cellStyle name="20% - Accent1 2 3 2 14" xfId="8781" xr:uid="{00000000-0005-0000-0000-000092210000}"/>
    <cellStyle name="20% - Accent1 2 3 2 14 2" xfId="8782" xr:uid="{00000000-0005-0000-0000-000093210000}"/>
    <cellStyle name="20% - Accent1 2 3 2 15" xfId="8783" xr:uid="{00000000-0005-0000-0000-000094210000}"/>
    <cellStyle name="20% - Accent1 2 3 2 2" xfId="8784" xr:uid="{00000000-0005-0000-0000-000095210000}"/>
    <cellStyle name="20% - Accent1 2 3 2 2 10" xfId="8785" xr:uid="{00000000-0005-0000-0000-000096210000}"/>
    <cellStyle name="20% - Accent1 2 3 2 2 10 2" xfId="8786" xr:uid="{00000000-0005-0000-0000-000097210000}"/>
    <cellStyle name="20% - Accent1 2 3 2 2 10 2 2" xfId="8787" xr:uid="{00000000-0005-0000-0000-000098210000}"/>
    <cellStyle name="20% - Accent1 2 3 2 2 10 3" xfId="8788" xr:uid="{00000000-0005-0000-0000-000099210000}"/>
    <cellStyle name="20% - Accent1 2 3 2 2 11" xfId="8789" xr:uid="{00000000-0005-0000-0000-00009A210000}"/>
    <cellStyle name="20% - Accent1 2 3 2 2 11 2" xfId="8790" xr:uid="{00000000-0005-0000-0000-00009B210000}"/>
    <cellStyle name="20% - Accent1 2 3 2 2 11 2 2" xfId="8791" xr:uid="{00000000-0005-0000-0000-00009C210000}"/>
    <cellStyle name="20% - Accent1 2 3 2 2 11 3" xfId="8792" xr:uid="{00000000-0005-0000-0000-00009D210000}"/>
    <cellStyle name="20% - Accent1 2 3 2 2 12" xfId="8793" xr:uid="{00000000-0005-0000-0000-00009E210000}"/>
    <cellStyle name="20% - Accent1 2 3 2 2 12 2" xfId="8794" xr:uid="{00000000-0005-0000-0000-00009F210000}"/>
    <cellStyle name="20% - Accent1 2 3 2 2 13" xfId="8795" xr:uid="{00000000-0005-0000-0000-0000A0210000}"/>
    <cellStyle name="20% - Accent1 2 3 2 2 13 2" xfId="8796" xr:uid="{00000000-0005-0000-0000-0000A1210000}"/>
    <cellStyle name="20% - Accent1 2 3 2 2 14" xfId="8797" xr:uid="{00000000-0005-0000-0000-0000A2210000}"/>
    <cellStyle name="20% - Accent1 2 3 2 2 2" xfId="8798" xr:uid="{00000000-0005-0000-0000-0000A3210000}"/>
    <cellStyle name="20% - Accent1 2 3 2 2 2 10" xfId="8799" xr:uid="{00000000-0005-0000-0000-0000A4210000}"/>
    <cellStyle name="20% - Accent1 2 3 2 2 2 10 2" xfId="8800" xr:uid="{00000000-0005-0000-0000-0000A5210000}"/>
    <cellStyle name="20% - Accent1 2 3 2 2 2 11" xfId="8801" xr:uid="{00000000-0005-0000-0000-0000A6210000}"/>
    <cellStyle name="20% - Accent1 2 3 2 2 2 2" xfId="8802" xr:uid="{00000000-0005-0000-0000-0000A7210000}"/>
    <cellStyle name="20% - Accent1 2 3 2 2 2 2 2" xfId="8803" xr:uid="{00000000-0005-0000-0000-0000A8210000}"/>
    <cellStyle name="20% - Accent1 2 3 2 2 2 2 2 2" xfId="8804" xr:uid="{00000000-0005-0000-0000-0000A9210000}"/>
    <cellStyle name="20% - Accent1 2 3 2 2 2 2 2 2 2" xfId="8805" xr:uid="{00000000-0005-0000-0000-0000AA210000}"/>
    <cellStyle name="20% - Accent1 2 3 2 2 2 2 2 2 2 2" xfId="8806" xr:uid="{00000000-0005-0000-0000-0000AB210000}"/>
    <cellStyle name="20% - Accent1 2 3 2 2 2 2 2 2 3" xfId="8807" xr:uid="{00000000-0005-0000-0000-0000AC210000}"/>
    <cellStyle name="20% - Accent1 2 3 2 2 2 2 2 3" xfId="8808" xr:uid="{00000000-0005-0000-0000-0000AD210000}"/>
    <cellStyle name="20% - Accent1 2 3 2 2 2 2 2 3 2" xfId="8809" xr:uid="{00000000-0005-0000-0000-0000AE210000}"/>
    <cellStyle name="20% - Accent1 2 3 2 2 2 2 2 4" xfId="8810" xr:uid="{00000000-0005-0000-0000-0000AF210000}"/>
    <cellStyle name="20% - Accent1 2 3 2 2 2 2 3" xfId="8811" xr:uid="{00000000-0005-0000-0000-0000B0210000}"/>
    <cellStyle name="20% - Accent1 2 3 2 2 2 2 3 2" xfId="8812" xr:uid="{00000000-0005-0000-0000-0000B1210000}"/>
    <cellStyle name="20% - Accent1 2 3 2 2 2 2 3 2 2" xfId="8813" xr:uid="{00000000-0005-0000-0000-0000B2210000}"/>
    <cellStyle name="20% - Accent1 2 3 2 2 2 2 3 2 2 2" xfId="8814" xr:uid="{00000000-0005-0000-0000-0000B3210000}"/>
    <cellStyle name="20% - Accent1 2 3 2 2 2 2 3 2 3" xfId="8815" xr:uid="{00000000-0005-0000-0000-0000B4210000}"/>
    <cellStyle name="20% - Accent1 2 3 2 2 2 2 3 3" xfId="8816" xr:uid="{00000000-0005-0000-0000-0000B5210000}"/>
    <cellStyle name="20% - Accent1 2 3 2 2 2 2 3 3 2" xfId="8817" xr:uid="{00000000-0005-0000-0000-0000B6210000}"/>
    <cellStyle name="20% - Accent1 2 3 2 2 2 2 3 4" xfId="8818" xr:uid="{00000000-0005-0000-0000-0000B7210000}"/>
    <cellStyle name="20% - Accent1 2 3 2 2 2 2 4" xfId="8819" xr:uid="{00000000-0005-0000-0000-0000B8210000}"/>
    <cellStyle name="20% - Accent1 2 3 2 2 2 2 4 2" xfId="8820" xr:uid="{00000000-0005-0000-0000-0000B9210000}"/>
    <cellStyle name="20% - Accent1 2 3 2 2 2 2 4 2 2" xfId="8821" xr:uid="{00000000-0005-0000-0000-0000BA210000}"/>
    <cellStyle name="20% - Accent1 2 3 2 2 2 2 4 2 2 2" xfId="8822" xr:uid="{00000000-0005-0000-0000-0000BB210000}"/>
    <cellStyle name="20% - Accent1 2 3 2 2 2 2 4 2 3" xfId="8823" xr:uid="{00000000-0005-0000-0000-0000BC210000}"/>
    <cellStyle name="20% - Accent1 2 3 2 2 2 2 4 3" xfId="8824" xr:uid="{00000000-0005-0000-0000-0000BD210000}"/>
    <cellStyle name="20% - Accent1 2 3 2 2 2 2 4 3 2" xfId="8825" xr:uid="{00000000-0005-0000-0000-0000BE210000}"/>
    <cellStyle name="20% - Accent1 2 3 2 2 2 2 4 4" xfId="8826" xr:uid="{00000000-0005-0000-0000-0000BF210000}"/>
    <cellStyle name="20% - Accent1 2 3 2 2 2 2 5" xfId="8827" xr:uid="{00000000-0005-0000-0000-0000C0210000}"/>
    <cellStyle name="20% - Accent1 2 3 2 2 2 2 5 2" xfId="8828" xr:uid="{00000000-0005-0000-0000-0000C1210000}"/>
    <cellStyle name="20% - Accent1 2 3 2 2 2 2 5 2 2" xfId="8829" xr:uid="{00000000-0005-0000-0000-0000C2210000}"/>
    <cellStyle name="20% - Accent1 2 3 2 2 2 2 5 3" xfId="8830" xr:uid="{00000000-0005-0000-0000-0000C3210000}"/>
    <cellStyle name="20% - Accent1 2 3 2 2 2 2 6" xfId="8831" xr:uid="{00000000-0005-0000-0000-0000C4210000}"/>
    <cellStyle name="20% - Accent1 2 3 2 2 2 2 6 2" xfId="8832" xr:uid="{00000000-0005-0000-0000-0000C5210000}"/>
    <cellStyle name="20% - Accent1 2 3 2 2 2 2 6 2 2" xfId="8833" xr:uid="{00000000-0005-0000-0000-0000C6210000}"/>
    <cellStyle name="20% - Accent1 2 3 2 2 2 2 6 3" xfId="8834" xr:uid="{00000000-0005-0000-0000-0000C7210000}"/>
    <cellStyle name="20% - Accent1 2 3 2 2 2 2 7" xfId="8835" xr:uid="{00000000-0005-0000-0000-0000C8210000}"/>
    <cellStyle name="20% - Accent1 2 3 2 2 2 2 7 2" xfId="8836" xr:uid="{00000000-0005-0000-0000-0000C9210000}"/>
    <cellStyle name="20% - Accent1 2 3 2 2 2 2 8" xfId="8837" xr:uid="{00000000-0005-0000-0000-0000CA210000}"/>
    <cellStyle name="20% - Accent1 2 3 2 2 2 2 8 2" xfId="8838" xr:uid="{00000000-0005-0000-0000-0000CB210000}"/>
    <cellStyle name="20% - Accent1 2 3 2 2 2 2 9" xfId="8839" xr:uid="{00000000-0005-0000-0000-0000CC210000}"/>
    <cellStyle name="20% - Accent1 2 3 2 2 2 3" xfId="8840" xr:uid="{00000000-0005-0000-0000-0000CD210000}"/>
    <cellStyle name="20% - Accent1 2 3 2 2 2 3 2" xfId="8841" xr:uid="{00000000-0005-0000-0000-0000CE210000}"/>
    <cellStyle name="20% - Accent1 2 3 2 2 2 3 2 2" xfId="8842" xr:uid="{00000000-0005-0000-0000-0000CF210000}"/>
    <cellStyle name="20% - Accent1 2 3 2 2 2 3 2 2 2" xfId="8843" xr:uid="{00000000-0005-0000-0000-0000D0210000}"/>
    <cellStyle name="20% - Accent1 2 3 2 2 2 3 2 2 2 2" xfId="8844" xr:uid="{00000000-0005-0000-0000-0000D1210000}"/>
    <cellStyle name="20% - Accent1 2 3 2 2 2 3 2 2 3" xfId="8845" xr:uid="{00000000-0005-0000-0000-0000D2210000}"/>
    <cellStyle name="20% - Accent1 2 3 2 2 2 3 2 3" xfId="8846" xr:uid="{00000000-0005-0000-0000-0000D3210000}"/>
    <cellStyle name="20% - Accent1 2 3 2 2 2 3 2 3 2" xfId="8847" xr:uid="{00000000-0005-0000-0000-0000D4210000}"/>
    <cellStyle name="20% - Accent1 2 3 2 2 2 3 2 4" xfId="8848" xr:uid="{00000000-0005-0000-0000-0000D5210000}"/>
    <cellStyle name="20% - Accent1 2 3 2 2 2 3 3" xfId="8849" xr:uid="{00000000-0005-0000-0000-0000D6210000}"/>
    <cellStyle name="20% - Accent1 2 3 2 2 2 3 3 2" xfId="8850" xr:uid="{00000000-0005-0000-0000-0000D7210000}"/>
    <cellStyle name="20% - Accent1 2 3 2 2 2 3 3 2 2" xfId="8851" xr:uid="{00000000-0005-0000-0000-0000D8210000}"/>
    <cellStyle name="20% - Accent1 2 3 2 2 2 3 3 2 2 2" xfId="8852" xr:uid="{00000000-0005-0000-0000-0000D9210000}"/>
    <cellStyle name="20% - Accent1 2 3 2 2 2 3 3 2 3" xfId="8853" xr:uid="{00000000-0005-0000-0000-0000DA210000}"/>
    <cellStyle name="20% - Accent1 2 3 2 2 2 3 3 3" xfId="8854" xr:uid="{00000000-0005-0000-0000-0000DB210000}"/>
    <cellStyle name="20% - Accent1 2 3 2 2 2 3 3 3 2" xfId="8855" xr:uid="{00000000-0005-0000-0000-0000DC210000}"/>
    <cellStyle name="20% - Accent1 2 3 2 2 2 3 3 4" xfId="8856" xr:uid="{00000000-0005-0000-0000-0000DD210000}"/>
    <cellStyle name="20% - Accent1 2 3 2 2 2 3 4" xfId="8857" xr:uid="{00000000-0005-0000-0000-0000DE210000}"/>
    <cellStyle name="20% - Accent1 2 3 2 2 2 3 4 2" xfId="8858" xr:uid="{00000000-0005-0000-0000-0000DF210000}"/>
    <cellStyle name="20% - Accent1 2 3 2 2 2 3 4 2 2" xfId="8859" xr:uid="{00000000-0005-0000-0000-0000E0210000}"/>
    <cellStyle name="20% - Accent1 2 3 2 2 2 3 4 2 2 2" xfId="8860" xr:uid="{00000000-0005-0000-0000-0000E1210000}"/>
    <cellStyle name="20% - Accent1 2 3 2 2 2 3 4 2 3" xfId="8861" xr:uid="{00000000-0005-0000-0000-0000E2210000}"/>
    <cellStyle name="20% - Accent1 2 3 2 2 2 3 4 3" xfId="8862" xr:uid="{00000000-0005-0000-0000-0000E3210000}"/>
    <cellStyle name="20% - Accent1 2 3 2 2 2 3 4 3 2" xfId="8863" xr:uid="{00000000-0005-0000-0000-0000E4210000}"/>
    <cellStyle name="20% - Accent1 2 3 2 2 2 3 4 4" xfId="8864" xr:uid="{00000000-0005-0000-0000-0000E5210000}"/>
    <cellStyle name="20% - Accent1 2 3 2 2 2 3 5" xfId="8865" xr:uid="{00000000-0005-0000-0000-0000E6210000}"/>
    <cellStyle name="20% - Accent1 2 3 2 2 2 3 5 2" xfId="8866" xr:uid="{00000000-0005-0000-0000-0000E7210000}"/>
    <cellStyle name="20% - Accent1 2 3 2 2 2 3 5 2 2" xfId="8867" xr:uid="{00000000-0005-0000-0000-0000E8210000}"/>
    <cellStyle name="20% - Accent1 2 3 2 2 2 3 5 3" xfId="8868" xr:uid="{00000000-0005-0000-0000-0000E9210000}"/>
    <cellStyle name="20% - Accent1 2 3 2 2 2 3 6" xfId="8869" xr:uid="{00000000-0005-0000-0000-0000EA210000}"/>
    <cellStyle name="20% - Accent1 2 3 2 2 2 3 6 2" xfId="8870" xr:uid="{00000000-0005-0000-0000-0000EB210000}"/>
    <cellStyle name="20% - Accent1 2 3 2 2 2 3 6 2 2" xfId="8871" xr:uid="{00000000-0005-0000-0000-0000EC210000}"/>
    <cellStyle name="20% - Accent1 2 3 2 2 2 3 6 3" xfId="8872" xr:uid="{00000000-0005-0000-0000-0000ED210000}"/>
    <cellStyle name="20% - Accent1 2 3 2 2 2 3 7" xfId="8873" xr:uid="{00000000-0005-0000-0000-0000EE210000}"/>
    <cellStyle name="20% - Accent1 2 3 2 2 2 3 7 2" xfId="8874" xr:uid="{00000000-0005-0000-0000-0000EF210000}"/>
    <cellStyle name="20% - Accent1 2 3 2 2 2 3 8" xfId="8875" xr:uid="{00000000-0005-0000-0000-0000F0210000}"/>
    <cellStyle name="20% - Accent1 2 3 2 2 2 3 8 2" xfId="8876" xr:uid="{00000000-0005-0000-0000-0000F1210000}"/>
    <cellStyle name="20% - Accent1 2 3 2 2 2 3 9" xfId="8877" xr:uid="{00000000-0005-0000-0000-0000F2210000}"/>
    <cellStyle name="20% - Accent1 2 3 2 2 2 4" xfId="8878" xr:uid="{00000000-0005-0000-0000-0000F3210000}"/>
    <cellStyle name="20% - Accent1 2 3 2 2 2 4 2" xfId="8879" xr:uid="{00000000-0005-0000-0000-0000F4210000}"/>
    <cellStyle name="20% - Accent1 2 3 2 2 2 4 2 2" xfId="8880" xr:uid="{00000000-0005-0000-0000-0000F5210000}"/>
    <cellStyle name="20% - Accent1 2 3 2 2 2 4 2 2 2" xfId="8881" xr:uid="{00000000-0005-0000-0000-0000F6210000}"/>
    <cellStyle name="20% - Accent1 2 3 2 2 2 4 2 3" xfId="8882" xr:uid="{00000000-0005-0000-0000-0000F7210000}"/>
    <cellStyle name="20% - Accent1 2 3 2 2 2 4 3" xfId="8883" xr:uid="{00000000-0005-0000-0000-0000F8210000}"/>
    <cellStyle name="20% - Accent1 2 3 2 2 2 4 3 2" xfId="8884" xr:uid="{00000000-0005-0000-0000-0000F9210000}"/>
    <cellStyle name="20% - Accent1 2 3 2 2 2 4 4" xfId="8885" xr:uid="{00000000-0005-0000-0000-0000FA210000}"/>
    <cellStyle name="20% - Accent1 2 3 2 2 2 5" xfId="8886" xr:uid="{00000000-0005-0000-0000-0000FB210000}"/>
    <cellStyle name="20% - Accent1 2 3 2 2 2 5 2" xfId="8887" xr:uid="{00000000-0005-0000-0000-0000FC210000}"/>
    <cellStyle name="20% - Accent1 2 3 2 2 2 5 2 2" xfId="8888" xr:uid="{00000000-0005-0000-0000-0000FD210000}"/>
    <cellStyle name="20% - Accent1 2 3 2 2 2 5 2 2 2" xfId="8889" xr:uid="{00000000-0005-0000-0000-0000FE210000}"/>
    <cellStyle name="20% - Accent1 2 3 2 2 2 5 2 3" xfId="8890" xr:uid="{00000000-0005-0000-0000-0000FF210000}"/>
    <cellStyle name="20% - Accent1 2 3 2 2 2 5 3" xfId="8891" xr:uid="{00000000-0005-0000-0000-000000220000}"/>
    <cellStyle name="20% - Accent1 2 3 2 2 2 5 3 2" xfId="8892" xr:uid="{00000000-0005-0000-0000-000001220000}"/>
    <cellStyle name="20% - Accent1 2 3 2 2 2 5 4" xfId="8893" xr:uid="{00000000-0005-0000-0000-000002220000}"/>
    <cellStyle name="20% - Accent1 2 3 2 2 2 6" xfId="8894" xr:uid="{00000000-0005-0000-0000-000003220000}"/>
    <cellStyle name="20% - Accent1 2 3 2 2 2 6 2" xfId="8895" xr:uid="{00000000-0005-0000-0000-000004220000}"/>
    <cellStyle name="20% - Accent1 2 3 2 2 2 6 2 2" xfId="8896" xr:uid="{00000000-0005-0000-0000-000005220000}"/>
    <cellStyle name="20% - Accent1 2 3 2 2 2 6 2 2 2" xfId="8897" xr:uid="{00000000-0005-0000-0000-000006220000}"/>
    <cellStyle name="20% - Accent1 2 3 2 2 2 6 2 3" xfId="8898" xr:uid="{00000000-0005-0000-0000-000007220000}"/>
    <cellStyle name="20% - Accent1 2 3 2 2 2 6 3" xfId="8899" xr:uid="{00000000-0005-0000-0000-000008220000}"/>
    <cellStyle name="20% - Accent1 2 3 2 2 2 6 3 2" xfId="8900" xr:uid="{00000000-0005-0000-0000-000009220000}"/>
    <cellStyle name="20% - Accent1 2 3 2 2 2 6 4" xfId="8901" xr:uid="{00000000-0005-0000-0000-00000A220000}"/>
    <cellStyle name="20% - Accent1 2 3 2 2 2 7" xfId="8902" xr:uid="{00000000-0005-0000-0000-00000B220000}"/>
    <cellStyle name="20% - Accent1 2 3 2 2 2 7 2" xfId="8903" xr:uid="{00000000-0005-0000-0000-00000C220000}"/>
    <cellStyle name="20% - Accent1 2 3 2 2 2 7 2 2" xfId="8904" xr:uid="{00000000-0005-0000-0000-00000D220000}"/>
    <cellStyle name="20% - Accent1 2 3 2 2 2 7 3" xfId="8905" xr:uid="{00000000-0005-0000-0000-00000E220000}"/>
    <cellStyle name="20% - Accent1 2 3 2 2 2 8" xfId="8906" xr:uid="{00000000-0005-0000-0000-00000F220000}"/>
    <cellStyle name="20% - Accent1 2 3 2 2 2 8 2" xfId="8907" xr:uid="{00000000-0005-0000-0000-000010220000}"/>
    <cellStyle name="20% - Accent1 2 3 2 2 2 8 2 2" xfId="8908" xr:uid="{00000000-0005-0000-0000-000011220000}"/>
    <cellStyle name="20% - Accent1 2 3 2 2 2 8 3" xfId="8909" xr:uid="{00000000-0005-0000-0000-000012220000}"/>
    <cellStyle name="20% - Accent1 2 3 2 2 2 9" xfId="8910" xr:uid="{00000000-0005-0000-0000-000013220000}"/>
    <cellStyle name="20% - Accent1 2 3 2 2 2 9 2" xfId="8911" xr:uid="{00000000-0005-0000-0000-000014220000}"/>
    <cellStyle name="20% - Accent1 2 3 2 2 3" xfId="8912" xr:uid="{00000000-0005-0000-0000-000015220000}"/>
    <cellStyle name="20% - Accent1 2 3 2 2 3 10" xfId="8913" xr:uid="{00000000-0005-0000-0000-000016220000}"/>
    <cellStyle name="20% - Accent1 2 3 2 2 3 10 2" xfId="8914" xr:uid="{00000000-0005-0000-0000-000017220000}"/>
    <cellStyle name="20% - Accent1 2 3 2 2 3 11" xfId="8915" xr:uid="{00000000-0005-0000-0000-000018220000}"/>
    <cellStyle name="20% - Accent1 2 3 2 2 3 2" xfId="8916" xr:uid="{00000000-0005-0000-0000-000019220000}"/>
    <cellStyle name="20% - Accent1 2 3 2 2 3 2 2" xfId="8917" xr:uid="{00000000-0005-0000-0000-00001A220000}"/>
    <cellStyle name="20% - Accent1 2 3 2 2 3 2 2 2" xfId="8918" xr:uid="{00000000-0005-0000-0000-00001B220000}"/>
    <cellStyle name="20% - Accent1 2 3 2 2 3 2 2 2 2" xfId="8919" xr:uid="{00000000-0005-0000-0000-00001C220000}"/>
    <cellStyle name="20% - Accent1 2 3 2 2 3 2 2 2 2 2" xfId="8920" xr:uid="{00000000-0005-0000-0000-00001D220000}"/>
    <cellStyle name="20% - Accent1 2 3 2 2 3 2 2 2 3" xfId="8921" xr:uid="{00000000-0005-0000-0000-00001E220000}"/>
    <cellStyle name="20% - Accent1 2 3 2 2 3 2 2 3" xfId="8922" xr:uid="{00000000-0005-0000-0000-00001F220000}"/>
    <cellStyle name="20% - Accent1 2 3 2 2 3 2 2 3 2" xfId="8923" xr:uid="{00000000-0005-0000-0000-000020220000}"/>
    <cellStyle name="20% - Accent1 2 3 2 2 3 2 2 4" xfId="8924" xr:uid="{00000000-0005-0000-0000-000021220000}"/>
    <cellStyle name="20% - Accent1 2 3 2 2 3 2 3" xfId="8925" xr:uid="{00000000-0005-0000-0000-000022220000}"/>
    <cellStyle name="20% - Accent1 2 3 2 2 3 2 3 2" xfId="8926" xr:uid="{00000000-0005-0000-0000-000023220000}"/>
    <cellStyle name="20% - Accent1 2 3 2 2 3 2 3 2 2" xfId="8927" xr:uid="{00000000-0005-0000-0000-000024220000}"/>
    <cellStyle name="20% - Accent1 2 3 2 2 3 2 3 2 2 2" xfId="8928" xr:uid="{00000000-0005-0000-0000-000025220000}"/>
    <cellStyle name="20% - Accent1 2 3 2 2 3 2 3 2 3" xfId="8929" xr:uid="{00000000-0005-0000-0000-000026220000}"/>
    <cellStyle name="20% - Accent1 2 3 2 2 3 2 3 3" xfId="8930" xr:uid="{00000000-0005-0000-0000-000027220000}"/>
    <cellStyle name="20% - Accent1 2 3 2 2 3 2 3 3 2" xfId="8931" xr:uid="{00000000-0005-0000-0000-000028220000}"/>
    <cellStyle name="20% - Accent1 2 3 2 2 3 2 3 4" xfId="8932" xr:uid="{00000000-0005-0000-0000-000029220000}"/>
    <cellStyle name="20% - Accent1 2 3 2 2 3 2 4" xfId="8933" xr:uid="{00000000-0005-0000-0000-00002A220000}"/>
    <cellStyle name="20% - Accent1 2 3 2 2 3 2 4 2" xfId="8934" xr:uid="{00000000-0005-0000-0000-00002B220000}"/>
    <cellStyle name="20% - Accent1 2 3 2 2 3 2 4 2 2" xfId="8935" xr:uid="{00000000-0005-0000-0000-00002C220000}"/>
    <cellStyle name="20% - Accent1 2 3 2 2 3 2 4 2 2 2" xfId="8936" xr:uid="{00000000-0005-0000-0000-00002D220000}"/>
    <cellStyle name="20% - Accent1 2 3 2 2 3 2 4 2 3" xfId="8937" xr:uid="{00000000-0005-0000-0000-00002E220000}"/>
    <cellStyle name="20% - Accent1 2 3 2 2 3 2 4 3" xfId="8938" xr:uid="{00000000-0005-0000-0000-00002F220000}"/>
    <cellStyle name="20% - Accent1 2 3 2 2 3 2 4 3 2" xfId="8939" xr:uid="{00000000-0005-0000-0000-000030220000}"/>
    <cellStyle name="20% - Accent1 2 3 2 2 3 2 4 4" xfId="8940" xr:uid="{00000000-0005-0000-0000-000031220000}"/>
    <cellStyle name="20% - Accent1 2 3 2 2 3 2 5" xfId="8941" xr:uid="{00000000-0005-0000-0000-000032220000}"/>
    <cellStyle name="20% - Accent1 2 3 2 2 3 2 5 2" xfId="8942" xr:uid="{00000000-0005-0000-0000-000033220000}"/>
    <cellStyle name="20% - Accent1 2 3 2 2 3 2 5 2 2" xfId="8943" xr:uid="{00000000-0005-0000-0000-000034220000}"/>
    <cellStyle name="20% - Accent1 2 3 2 2 3 2 5 3" xfId="8944" xr:uid="{00000000-0005-0000-0000-000035220000}"/>
    <cellStyle name="20% - Accent1 2 3 2 2 3 2 6" xfId="8945" xr:uid="{00000000-0005-0000-0000-000036220000}"/>
    <cellStyle name="20% - Accent1 2 3 2 2 3 2 6 2" xfId="8946" xr:uid="{00000000-0005-0000-0000-000037220000}"/>
    <cellStyle name="20% - Accent1 2 3 2 2 3 2 6 2 2" xfId="8947" xr:uid="{00000000-0005-0000-0000-000038220000}"/>
    <cellStyle name="20% - Accent1 2 3 2 2 3 2 6 3" xfId="8948" xr:uid="{00000000-0005-0000-0000-000039220000}"/>
    <cellStyle name="20% - Accent1 2 3 2 2 3 2 7" xfId="8949" xr:uid="{00000000-0005-0000-0000-00003A220000}"/>
    <cellStyle name="20% - Accent1 2 3 2 2 3 2 7 2" xfId="8950" xr:uid="{00000000-0005-0000-0000-00003B220000}"/>
    <cellStyle name="20% - Accent1 2 3 2 2 3 2 8" xfId="8951" xr:uid="{00000000-0005-0000-0000-00003C220000}"/>
    <cellStyle name="20% - Accent1 2 3 2 2 3 2 8 2" xfId="8952" xr:uid="{00000000-0005-0000-0000-00003D220000}"/>
    <cellStyle name="20% - Accent1 2 3 2 2 3 2 9" xfId="8953" xr:uid="{00000000-0005-0000-0000-00003E220000}"/>
    <cellStyle name="20% - Accent1 2 3 2 2 3 3" xfId="8954" xr:uid="{00000000-0005-0000-0000-00003F220000}"/>
    <cellStyle name="20% - Accent1 2 3 2 2 3 3 2" xfId="8955" xr:uid="{00000000-0005-0000-0000-000040220000}"/>
    <cellStyle name="20% - Accent1 2 3 2 2 3 3 2 2" xfId="8956" xr:uid="{00000000-0005-0000-0000-000041220000}"/>
    <cellStyle name="20% - Accent1 2 3 2 2 3 3 2 2 2" xfId="8957" xr:uid="{00000000-0005-0000-0000-000042220000}"/>
    <cellStyle name="20% - Accent1 2 3 2 2 3 3 2 2 2 2" xfId="8958" xr:uid="{00000000-0005-0000-0000-000043220000}"/>
    <cellStyle name="20% - Accent1 2 3 2 2 3 3 2 2 3" xfId="8959" xr:uid="{00000000-0005-0000-0000-000044220000}"/>
    <cellStyle name="20% - Accent1 2 3 2 2 3 3 2 3" xfId="8960" xr:uid="{00000000-0005-0000-0000-000045220000}"/>
    <cellStyle name="20% - Accent1 2 3 2 2 3 3 2 3 2" xfId="8961" xr:uid="{00000000-0005-0000-0000-000046220000}"/>
    <cellStyle name="20% - Accent1 2 3 2 2 3 3 2 4" xfId="8962" xr:uid="{00000000-0005-0000-0000-000047220000}"/>
    <cellStyle name="20% - Accent1 2 3 2 2 3 3 3" xfId="8963" xr:uid="{00000000-0005-0000-0000-000048220000}"/>
    <cellStyle name="20% - Accent1 2 3 2 2 3 3 3 2" xfId="8964" xr:uid="{00000000-0005-0000-0000-000049220000}"/>
    <cellStyle name="20% - Accent1 2 3 2 2 3 3 3 2 2" xfId="8965" xr:uid="{00000000-0005-0000-0000-00004A220000}"/>
    <cellStyle name="20% - Accent1 2 3 2 2 3 3 3 2 2 2" xfId="8966" xr:uid="{00000000-0005-0000-0000-00004B220000}"/>
    <cellStyle name="20% - Accent1 2 3 2 2 3 3 3 2 3" xfId="8967" xr:uid="{00000000-0005-0000-0000-00004C220000}"/>
    <cellStyle name="20% - Accent1 2 3 2 2 3 3 3 3" xfId="8968" xr:uid="{00000000-0005-0000-0000-00004D220000}"/>
    <cellStyle name="20% - Accent1 2 3 2 2 3 3 3 3 2" xfId="8969" xr:uid="{00000000-0005-0000-0000-00004E220000}"/>
    <cellStyle name="20% - Accent1 2 3 2 2 3 3 3 4" xfId="8970" xr:uid="{00000000-0005-0000-0000-00004F220000}"/>
    <cellStyle name="20% - Accent1 2 3 2 2 3 3 4" xfId="8971" xr:uid="{00000000-0005-0000-0000-000050220000}"/>
    <cellStyle name="20% - Accent1 2 3 2 2 3 3 4 2" xfId="8972" xr:uid="{00000000-0005-0000-0000-000051220000}"/>
    <cellStyle name="20% - Accent1 2 3 2 2 3 3 4 2 2" xfId="8973" xr:uid="{00000000-0005-0000-0000-000052220000}"/>
    <cellStyle name="20% - Accent1 2 3 2 2 3 3 4 2 2 2" xfId="8974" xr:uid="{00000000-0005-0000-0000-000053220000}"/>
    <cellStyle name="20% - Accent1 2 3 2 2 3 3 4 2 3" xfId="8975" xr:uid="{00000000-0005-0000-0000-000054220000}"/>
    <cellStyle name="20% - Accent1 2 3 2 2 3 3 4 3" xfId="8976" xr:uid="{00000000-0005-0000-0000-000055220000}"/>
    <cellStyle name="20% - Accent1 2 3 2 2 3 3 4 3 2" xfId="8977" xr:uid="{00000000-0005-0000-0000-000056220000}"/>
    <cellStyle name="20% - Accent1 2 3 2 2 3 3 4 4" xfId="8978" xr:uid="{00000000-0005-0000-0000-000057220000}"/>
    <cellStyle name="20% - Accent1 2 3 2 2 3 3 5" xfId="8979" xr:uid="{00000000-0005-0000-0000-000058220000}"/>
    <cellStyle name="20% - Accent1 2 3 2 2 3 3 5 2" xfId="8980" xr:uid="{00000000-0005-0000-0000-000059220000}"/>
    <cellStyle name="20% - Accent1 2 3 2 2 3 3 5 2 2" xfId="8981" xr:uid="{00000000-0005-0000-0000-00005A220000}"/>
    <cellStyle name="20% - Accent1 2 3 2 2 3 3 5 3" xfId="8982" xr:uid="{00000000-0005-0000-0000-00005B220000}"/>
    <cellStyle name="20% - Accent1 2 3 2 2 3 3 6" xfId="8983" xr:uid="{00000000-0005-0000-0000-00005C220000}"/>
    <cellStyle name="20% - Accent1 2 3 2 2 3 3 6 2" xfId="8984" xr:uid="{00000000-0005-0000-0000-00005D220000}"/>
    <cellStyle name="20% - Accent1 2 3 2 2 3 3 6 2 2" xfId="8985" xr:uid="{00000000-0005-0000-0000-00005E220000}"/>
    <cellStyle name="20% - Accent1 2 3 2 2 3 3 6 3" xfId="8986" xr:uid="{00000000-0005-0000-0000-00005F220000}"/>
    <cellStyle name="20% - Accent1 2 3 2 2 3 3 7" xfId="8987" xr:uid="{00000000-0005-0000-0000-000060220000}"/>
    <cellStyle name="20% - Accent1 2 3 2 2 3 3 7 2" xfId="8988" xr:uid="{00000000-0005-0000-0000-000061220000}"/>
    <cellStyle name="20% - Accent1 2 3 2 2 3 3 8" xfId="8989" xr:uid="{00000000-0005-0000-0000-000062220000}"/>
    <cellStyle name="20% - Accent1 2 3 2 2 3 3 8 2" xfId="8990" xr:uid="{00000000-0005-0000-0000-000063220000}"/>
    <cellStyle name="20% - Accent1 2 3 2 2 3 3 9" xfId="8991" xr:uid="{00000000-0005-0000-0000-000064220000}"/>
    <cellStyle name="20% - Accent1 2 3 2 2 3 4" xfId="8992" xr:uid="{00000000-0005-0000-0000-000065220000}"/>
    <cellStyle name="20% - Accent1 2 3 2 2 3 4 2" xfId="8993" xr:uid="{00000000-0005-0000-0000-000066220000}"/>
    <cellStyle name="20% - Accent1 2 3 2 2 3 4 2 2" xfId="8994" xr:uid="{00000000-0005-0000-0000-000067220000}"/>
    <cellStyle name="20% - Accent1 2 3 2 2 3 4 2 2 2" xfId="8995" xr:uid="{00000000-0005-0000-0000-000068220000}"/>
    <cellStyle name="20% - Accent1 2 3 2 2 3 4 2 3" xfId="8996" xr:uid="{00000000-0005-0000-0000-000069220000}"/>
    <cellStyle name="20% - Accent1 2 3 2 2 3 4 3" xfId="8997" xr:uid="{00000000-0005-0000-0000-00006A220000}"/>
    <cellStyle name="20% - Accent1 2 3 2 2 3 4 3 2" xfId="8998" xr:uid="{00000000-0005-0000-0000-00006B220000}"/>
    <cellStyle name="20% - Accent1 2 3 2 2 3 4 4" xfId="8999" xr:uid="{00000000-0005-0000-0000-00006C220000}"/>
    <cellStyle name="20% - Accent1 2 3 2 2 3 5" xfId="9000" xr:uid="{00000000-0005-0000-0000-00006D220000}"/>
    <cellStyle name="20% - Accent1 2 3 2 2 3 5 2" xfId="9001" xr:uid="{00000000-0005-0000-0000-00006E220000}"/>
    <cellStyle name="20% - Accent1 2 3 2 2 3 5 2 2" xfId="9002" xr:uid="{00000000-0005-0000-0000-00006F220000}"/>
    <cellStyle name="20% - Accent1 2 3 2 2 3 5 2 2 2" xfId="9003" xr:uid="{00000000-0005-0000-0000-000070220000}"/>
    <cellStyle name="20% - Accent1 2 3 2 2 3 5 2 3" xfId="9004" xr:uid="{00000000-0005-0000-0000-000071220000}"/>
    <cellStyle name="20% - Accent1 2 3 2 2 3 5 3" xfId="9005" xr:uid="{00000000-0005-0000-0000-000072220000}"/>
    <cellStyle name="20% - Accent1 2 3 2 2 3 5 3 2" xfId="9006" xr:uid="{00000000-0005-0000-0000-000073220000}"/>
    <cellStyle name="20% - Accent1 2 3 2 2 3 5 4" xfId="9007" xr:uid="{00000000-0005-0000-0000-000074220000}"/>
    <cellStyle name="20% - Accent1 2 3 2 2 3 6" xfId="9008" xr:uid="{00000000-0005-0000-0000-000075220000}"/>
    <cellStyle name="20% - Accent1 2 3 2 2 3 6 2" xfId="9009" xr:uid="{00000000-0005-0000-0000-000076220000}"/>
    <cellStyle name="20% - Accent1 2 3 2 2 3 6 2 2" xfId="9010" xr:uid="{00000000-0005-0000-0000-000077220000}"/>
    <cellStyle name="20% - Accent1 2 3 2 2 3 6 2 2 2" xfId="9011" xr:uid="{00000000-0005-0000-0000-000078220000}"/>
    <cellStyle name="20% - Accent1 2 3 2 2 3 6 2 3" xfId="9012" xr:uid="{00000000-0005-0000-0000-000079220000}"/>
    <cellStyle name="20% - Accent1 2 3 2 2 3 6 3" xfId="9013" xr:uid="{00000000-0005-0000-0000-00007A220000}"/>
    <cellStyle name="20% - Accent1 2 3 2 2 3 6 3 2" xfId="9014" xr:uid="{00000000-0005-0000-0000-00007B220000}"/>
    <cellStyle name="20% - Accent1 2 3 2 2 3 6 4" xfId="9015" xr:uid="{00000000-0005-0000-0000-00007C220000}"/>
    <cellStyle name="20% - Accent1 2 3 2 2 3 7" xfId="9016" xr:uid="{00000000-0005-0000-0000-00007D220000}"/>
    <cellStyle name="20% - Accent1 2 3 2 2 3 7 2" xfId="9017" xr:uid="{00000000-0005-0000-0000-00007E220000}"/>
    <cellStyle name="20% - Accent1 2 3 2 2 3 7 2 2" xfId="9018" xr:uid="{00000000-0005-0000-0000-00007F220000}"/>
    <cellStyle name="20% - Accent1 2 3 2 2 3 7 3" xfId="9019" xr:uid="{00000000-0005-0000-0000-000080220000}"/>
    <cellStyle name="20% - Accent1 2 3 2 2 3 8" xfId="9020" xr:uid="{00000000-0005-0000-0000-000081220000}"/>
    <cellStyle name="20% - Accent1 2 3 2 2 3 8 2" xfId="9021" xr:uid="{00000000-0005-0000-0000-000082220000}"/>
    <cellStyle name="20% - Accent1 2 3 2 2 3 8 2 2" xfId="9022" xr:uid="{00000000-0005-0000-0000-000083220000}"/>
    <cellStyle name="20% - Accent1 2 3 2 2 3 8 3" xfId="9023" xr:uid="{00000000-0005-0000-0000-000084220000}"/>
    <cellStyle name="20% - Accent1 2 3 2 2 3 9" xfId="9024" xr:uid="{00000000-0005-0000-0000-000085220000}"/>
    <cellStyle name="20% - Accent1 2 3 2 2 3 9 2" xfId="9025" xr:uid="{00000000-0005-0000-0000-000086220000}"/>
    <cellStyle name="20% - Accent1 2 3 2 2 4" xfId="9026" xr:uid="{00000000-0005-0000-0000-000087220000}"/>
    <cellStyle name="20% - Accent1 2 3 2 2 4 10" xfId="9027" xr:uid="{00000000-0005-0000-0000-000088220000}"/>
    <cellStyle name="20% - Accent1 2 3 2 2 4 10 2" xfId="9028" xr:uid="{00000000-0005-0000-0000-000089220000}"/>
    <cellStyle name="20% - Accent1 2 3 2 2 4 11" xfId="9029" xr:uid="{00000000-0005-0000-0000-00008A220000}"/>
    <cellStyle name="20% - Accent1 2 3 2 2 4 2" xfId="9030" xr:uid="{00000000-0005-0000-0000-00008B220000}"/>
    <cellStyle name="20% - Accent1 2 3 2 2 4 2 2" xfId="9031" xr:uid="{00000000-0005-0000-0000-00008C220000}"/>
    <cellStyle name="20% - Accent1 2 3 2 2 4 2 2 2" xfId="9032" xr:uid="{00000000-0005-0000-0000-00008D220000}"/>
    <cellStyle name="20% - Accent1 2 3 2 2 4 2 2 2 2" xfId="9033" xr:uid="{00000000-0005-0000-0000-00008E220000}"/>
    <cellStyle name="20% - Accent1 2 3 2 2 4 2 2 2 2 2" xfId="9034" xr:uid="{00000000-0005-0000-0000-00008F220000}"/>
    <cellStyle name="20% - Accent1 2 3 2 2 4 2 2 2 3" xfId="9035" xr:uid="{00000000-0005-0000-0000-000090220000}"/>
    <cellStyle name="20% - Accent1 2 3 2 2 4 2 2 3" xfId="9036" xr:uid="{00000000-0005-0000-0000-000091220000}"/>
    <cellStyle name="20% - Accent1 2 3 2 2 4 2 2 3 2" xfId="9037" xr:uid="{00000000-0005-0000-0000-000092220000}"/>
    <cellStyle name="20% - Accent1 2 3 2 2 4 2 2 4" xfId="9038" xr:uid="{00000000-0005-0000-0000-000093220000}"/>
    <cellStyle name="20% - Accent1 2 3 2 2 4 2 3" xfId="9039" xr:uid="{00000000-0005-0000-0000-000094220000}"/>
    <cellStyle name="20% - Accent1 2 3 2 2 4 2 3 2" xfId="9040" xr:uid="{00000000-0005-0000-0000-000095220000}"/>
    <cellStyle name="20% - Accent1 2 3 2 2 4 2 3 2 2" xfId="9041" xr:uid="{00000000-0005-0000-0000-000096220000}"/>
    <cellStyle name="20% - Accent1 2 3 2 2 4 2 3 2 2 2" xfId="9042" xr:uid="{00000000-0005-0000-0000-000097220000}"/>
    <cellStyle name="20% - Accent1 2 3 2 2 4 2 3 2 3" xfId="9043" xr:uid="{00000000-0005-0000-0000-000098220000}"/>
    <cellStyle name="20% - Accent1 2 3 2 2 4 2 3 3" xfId="9044" xr:uid="{00000000-0005-0000-0000-000099220000}"/>
    <cellStyle name="20% - Accent1 2 3 2 2 4 2 3 3 2" xfId="9045" xr:uid="{00000000-0005-0000-0000-00009A220000}"/>
    <cellStyle name="20% - Accent1 2 3 2 2 4 2 3 4" xfId="9046" xr:uid="{00000000-0005-0000-0000-00009B220000}"/>
    <cellStyle name="20% - Accent1 2 3 2 2 4 2 4" xfId="9047" xr:uid="{00000000-0005-0000-0000-00009C220000}"/>
    <cellStyle name="20% - Accent1 2 3 2 2 4 2 4 2" xfId="9048" xr:uid="{00000000-0005-0000-0000-00009D220000}"/>
    <cellStyle name="20% - Accent1 2 3 2 2 4 2 4 2 2" xfId="9049" xr:uid="{00000000-0005-0000-0000-00009E220000}"/>
    <cellStyle name="20% - Accent1 2 3 2 2 4 2 4 2 2 2" xfId="9050" xr:uid="{00000000-0005-0000-0000-00009F220000}"/>
    <cellStyle name="20% - Accent1 2 3 2 2 4 2 4 2 3" xfId="9051" xr:uid="{00000000-0005-0000-0000-0000A0220000}"/>
    <cellStyle name="20% - Accent1 2 3 2 2 4 2 4 3" xfId="9052" xr:uid="{00000000-0005-0000-0000-0000A1220000}"/>
    <cellStyle name="20% - Accent1 2 3 2 2 4 2 4 3 2" xfId="9053" xr:uid="{00000000-0005-0000-0000-0000A2220000}"/>
    <cellStyle name="20% - Accent1 2 3 2 2 4 2 4 4" xfId="9054" xr:uid="{00000000-0005-0000-0000-0000A3220000}"/>
    <cellStyle name="20% - Accent1 2 3 2 2 4 2 5" xfId="9055" xr:uid="{00000000-0005-0000-0000-0000A4220000}"/>
    <cellStyle name="20% - Accent1 2 3 2 2 4 2 5 2" xfId="9056" xr:uid="{00000000-0005-0000-0000-0000A5220000}"/>
    <cellStyle name="20% - Accent1 2 3 2 2 4 2 5 2 2" xfId="9057" xr:uid="{00000000-0005-0000-0000-0000A6220000}"/>
    <cellStyle name="20% - Accent1 2 3 2 2 4 2 5 3" xfId="9058" xr:uid="{00000000-0005-0000-0000-0000A7220000}"/>
    <cellStyle name="20% - Accent1 2 3 2 2 4 2 6" xfId="9059" xr:uid="{00000000-0005-0000-0000-0000A8220000}"/>
    <cellStyle name="20% - Accent1 2 3 2 2 4 2 6 2" xfId="9060" xr:uid="{00000000-0005-0000-0000-0000A9220000}"/>
    <cellStyle name="20% - Accent1 2 3 2 2 4 2 6 2 2" xfId="9061" xr:uid="{00000000-0005-0000-0000-0000AA220000}"/>
    <cellStyle name="20% - Accent1 2 3 2 2 4 2 6 3" xfId="9062" xr:uid="{00000000-0005-0000-0000-0000AB220000}"/>
    <cellStyle name="20% - Accent1 2 3 2 2 4 2 7" xfId="9063" xr:uid="{00000000-0005-0000-0000-0000AC220000}"/>
    <cellStyle name="20% - Accent1 2 3 2 2 4 2 7 2" xfId="9064" xr:uid="{00000000-0005-0000-0000-0000AD220000}"/>
    <cellStyle name="20% - Accent1 2 3 2 2 4 2 8" xfId="9065" xr:uid="{00000000-0005-0000-0000-0000AE220000}"/>
    <cellStyle name="20% - Accent1 2 3 2 2 4 2 8 2" xfId="9066" xr:uid="{00000000-0005-0000-0000-0000AF220000}"/>
    <cellStyle name="20% - Accent1 2 3 2 2 4 2 9" xfId="9067" xr:uid="{00000000-0005-0000-0000-0000B0220000}"/>
    <cellStyle name="20% - Accent1 2 3 2 2 4 3" xfId="9068" xr:uid="{00000000-0005-0000-0000-0000B1220000}"/>
    <cellStyle name="20% - Accent1 2 3 2 2 4 3 2" xfId="9069" xr:uid="{00000000-0005-0000-0000-0000B2220000}"/>
    <cellStyle name="20% - Accent1 2 3 2 2 4 3 2 2" xfId="9070" xr:uid="{00000000-0005-0000-0000-0000B3220000}"/>
    <cellStyle name="20% - Accent1 2 3 2 2 4 3 2 2 2" xfId="9071" xr:uid="{00000000-0005-0000-0000-0000B4220000}"/>
    <cellStyle name="20% - Accent1 2 3 2 2 4 3 2 2 2 2" xfId="9072" xr:uid="{00000000-0005-0000-0000-0000B5220000}"/>
    <cellStyle name="20% - Accent1 2 3 2 2 4 3 2 2 3" xfId="9073" xr:uid="{00000000-0005-0000-0000-0000B6220000}"/>
    <cellStyle name="20% - Accent1 2 3 2 2 4 3 2 3" xfId="9074" xr:uid="{00000000-0005-0000-0000-0000B7220000}"/>
    <cellStyle name="20% - Accent1 2 3 2 2 4 3 2 3 2" xfId="9075" xr:uid="{00000000-0005-0000-0000-0000B8220000}"/>
    <cellStyle name="20% - Accent1 2 3 2 2 4 3 2 4" xfId="9076" xr:uid="{00000000-0005-0000-0000-0000B9220000}"/>
    <cellStyle name="20% - Accent1 2 3 2 2 4 3 3" xfId="9077" xr:uid="{00000000-0005-0000-0000-0000BA220000}"/>
    <cellStyle name="20% - Accent1 2 3 2 2 4 3 3 2" xfId="9078" xr:uid="{00000000-0005-0000-0000-0000BB220000}"/>
    <cellStyle name="20% - Accent1 2 3 2 2 4 3 3 2 2" xfId="9079" xr:uid="{00000000-0005-0000-0000-0000BC220000}"/>
    <cellStyle name="20% - Accent1 2 3 2 2 4 3 3 2 2 2" xfId="9080" xr:uid="{00000000-0005-0000-0000-0000BD220000}"/>
    <cellStyle name="20% - Accent1 2 3 2 2 4 3 3 2 3" xfId="9081" xr:uid="{00000000-0005-0000-0000-0000BE220000}"/>
    <cellStyle name="20% - Accent1 2 3 2 2 4 3 3 3" xfId="9082" xr:uid="{00000000-0005-0000-0000-0000BF220000}"/>
    <cellStyle name="20% - Accent1 2 3 2 2 4 3 3 3 2" xfId="9083" xr:uid="{00000000-0005-0000-0000-0000C0220000}"/>
    <cellStyle name="20% - Accent1 2 3 2 2 4 3 3 4" xfId="9084" xr:uid="{00000000-0005-0000-0000-0000C1220000}"/>
    <cellStyle name="20% - Accent1 2 3 2 2 4 3 4" xfId="9085" xr:uid="{00000000-0005-0000-0000-0000C2220000}"/>
    <cellStyle name="20% - Accent1 2 3 2 2 4 3 4 2" xfId="9086" xr:uid="{00000000-0005-0000-0000-0000C3220000}"/>
    <cellStyle name="20% - Accent1 2 3 2 2 4 3 4 2 2" xfId="9087" xr:uid="{00000000-0005-0000-0000-0000C4220000}"/>
    <cellStyle name="20% - Accent1 2 3 2 2 4 3 4 2 2 2" xfId="9088" xr:uid="{00000000-0005-0000-0000-0000C5220000}"/>
    <cellStyle name="20% - Accent1 2 3 2 2 4 3 4 2 3" xfId="9089" xr:uid="{00000000-0005-0000-0000-0000C6220000}"/>
    <cellStyle name="20% - Accent1 2 3 2 2 4 3 4 3" xfId="9090" xr:uid="{00000000-0005-0000-0000-0000C7220000}"/>
    <cellStyle name="20% - Accent1 2 3 2 2 4 3 4 3 2" xfId="9091" xr:uid="{00000000-0005-0000-0000-0000C8220000}"/>
    <cellStyle name="20% - Accent1 2 3 2 2 4 3 4 4" xfId="9092" xr:uid="{00000000-0005-0000-0000-0000C9220000}"/>
    <cellStyle name="20% - Accent1 2 3 2 2 4 3 5" xfId="9093" xr:uid="{00000000-0005-0000-0000-0000CA220000}"/>
    <cellStyle name="20% - Accent1 2 3 2 2 4 3 5 2" xfId="9094" xr:uid="{00000000-0005-0000-0000-0000CB220000}"/>
    <cellStyle name="20% - Accent1 2 3 2 2 4 3 5 2 2" xfId="9095" xr:uid="{00000000-0005-0000-0000-0000CC220000}"/>
    <cellStyle name="20% - Accent1 2 3 2 2 4 3 5 3" xfId="9096" xr:uid="{00000000-0005-0000-0000-0000CD220000}"/>
    <cellStyle name="20% - Accent1 2 3 2 2 4 3 6" xfId="9097" xr:uid="{00000000-0005-0000-0000-0000CE220000}"/>
    <cellStyle name="20% - Accent1 2 3 2 2 4 3 6 2" xfId="9098" xr:uid="{00000000-0005-0000-0000-0000CF220000}"/>
    <cellStyle name="20% - Accent1 2 3 2 2 4 3 6 2 2" xfId="9099" xr:uid="{00000000-0005-0000-0000-0000D0220000}"/>
    <cellStyle name="20% - Accent1 2 3 2 2 4 3 6 3" xfId="9100" xr:uid="{00000000-0005-0000-0000-0000D1220000}"/>
    <cellStyle name="20% - Accent1 2 3 2 2 4 3 7" xfId="9101" xr:uid="{00000000-0005-0000-0000-0000D2220000}"/>
    <cellStyle name="20% - Accent1 2 3 2 2 4 3 7 2" xfId="9102" xr:uid="{00000000-0005-0000-0000-0000D3220000}"/>
    <cellStyle name="20% - Accent1 2 3 2 2 4 3 8" xfId="9103" xr:uid="{00000000-0005-0000-0000-0000D4220000}"/>
    <cellStyle name="20% - Accent1 2 3 2 2 4 3 8 2" xfId="9104" xr:uid="{00000000-0005-0000-0000-0000D5220000}"/>
    <cellStyle name="20% - Accent1 2 3 2 2 4 3 9" xfId="9105" xr:uid="{00000000-0005-0000-0000-0000D6220000}"/>
    <cellStyle name="20% - Accent1 2 3 2 2 4 4" xfId="9106" xr:uid="{00000000-0005-0000-0000-0000D7220000}"/>
    <cellStyle name="20% - Accent1 2 3 2 2 4 4 2" xfId="9107" xr:uid="{00000000-0005-0000-0000-0000D8220000}"/>
    <cellStyle name="20% - Accent1 2 3 2 2 4 4 2 2" xfId="9108" xr:uid="{00000000-0005-0000-0000-0000D9220000}"/>
    <cellStyle name="20% - Accent1 2 3 2 2 4 4 2 2 2" xfId="9109" xr:uid="{00000000-0005-0000-0000-0000DA220000}"/>
    <cellStyle name="20% - Accent1 2 3 2 2 4 4 2 3" xfId="9110" xr:uid="{00000000-0005-0000-0000-0000DB220000}"/>
    <cellStyle name="20% - Accent1 2 3 2 2 4 4 3" xfId="9111" xr:uid="{00000000-0005-0000-0000-0000DC220000}"/>
    <cellStyle name="20% - Accent1 2 3 2 2 4 4 3 2" xfId="9112" xr:uid="{00000000-0005-0000-0000-0000DD220000}"/>
    <cellStyle name="20% - Accent1 2 3 2 2 4 4 4" xfId="9113" xr:uid="{00000000-0005-0000-0000-0000DE220000}"/>
    <cellStyle name="20% - Accent1 2 3 2 2 4 5" xfId="9114" xr:uid="{00000000-0005-0000-0000-0000DF220000}"/>
    <cellStyle name="20% - Accent1 2 3 2 2 4 5 2" xfId="9115" xr:uid="{00000000-0005-0000-0000-0000E0220000}"/>
    <cellStyle name="20% - Accent1 2 3 2 2 4 5 2 2" xfId="9116" xr:uid="{00000000-0005-0000-0000-0000E1220000}"/>
    <cellStyle name="20% - Accent1 2 3 2 2 4 5 2 2 2" xfId="9117" xr:uid="{00000000-0005-0000-0000-0000E2220000}"/>
    <cellStyle name="20% - Accent1 2 3 2 2 4 5 2 3" xfId="9118" xr:uid="{00000000-0005-0000-0000-0000E3220000}"/>
    <cellStyle name="20% - Accent1 2 3 2 2 4 5 3" xfId="9119" xr:uid="{00000000-0005-0000-0000-0000E4220000}"/>
    <cellStyle name="20% - Accent1 2 3 2 2 4 5 3 2" xfId="9120" xr:uid="{00000000-0005-0000-0000-0000E5220000}"/>
    <cellStyle name="20% - Accent1 2 3 2 2 4 5 4" xfId="9121" xr:uid="{00000000-0005-0000-0000-0000E6220000}"/>
    <cellStyle name="20% - Accent1 2 3 2 2 4 6" xfId="9122" xr:uid="{00000000-0005-0000-0000-0000E7220000}"/>
    <cellStyle name="20% - Accent1 2 3 2 2 4 6 2" xfId="9123" xr:uid="{00000000-0005-0000-0000-0000E8220000}"/>
    <cellStyle name="20% - Accent1 2 3 2 2 4 6 2 2" xfId="9124" xr:uid="{00000000-0005-0000-0000-0000E9220000}"/>
    <cellStyle name="20% - Accent1 2 3 2 2 4 6 2 2 2" xfId="9125" xr:uid="{00000000-0005-0000-0000-0000EA220000}"/>
    <cellStyle name="20% - Accent1 2 3 2 2 4 6 2 3" xfId="9126" xr:uid="{00000000-0005-0000-0000-0000EB220000}"/>
    <cellStyle name="20% - Accent1 2 3 2 2 4 6 3" xfId="9127" xr:uid="{00000000-0005-0000-0000-0000EC220000}"/>
    <cellStyle name="20% - Accent1 2 3 2 2 4 6 3 2" xfId="9128" xr:uid="{00000000-0005-0000-0000-0000ED220000}"/>
    <cellStyle name="20% - Accent1 2 3 2 2 4 6 4" xfId="9129" xr:uid="{00000000-0005-0000-0000-0000EE220000}"/>
    <cellStyle name="20% - Accent1 2 3 2 2 4 7" xfId="9130" xr:uid="{00000000-0005-0000-0000-0000EF220000}"/>
    <cellStyle name="20% - Accent1 2 3 2 2 4 7 2" xfId="9131" xr:uid="{00000000-0005-0000-0000-0000F0220000}"/>
    <cellStyle name="20% - Accent1 2 3 2 2 4 7 2 2" xfId="9132" xr:uid="{00000000-0005-0000-0000-0000F1220000}"/>
    <cellStyle name="20% - Accent1 2 3 2 2 4 7 3" xfId="9133" xr:uid="{00000000-0005-0000-0000-0000F2220000}"/>
    <cellStyle name="20% - Accent1 2 3 2 2 4 8" xfId="9134" xr:uid="{00000000-0005-0000-0000-0000F3220000}"/>
    <cellStyle name="20% - Accent1 2 3 2 2 4 8 2" xfId="9135" xr:uid="{00000000-0005-0000-0000-0000F4220000}"/>
    <cellStyle name="20% - Accent1 2 3 2 2 4 8 2 2" xfId="9136" xr:uid="{00000000-0005-0000-0000-0000F5220000}"/>
    <cellStyle name="20% - Accent1 2 3 2 2 4 8 3" xfId="9137" xr:uid="{00000000-0005-0000-0000-0000F6220000}"/>
    <cellStyle name="20% - Accent1 2 3 2 2 4 9" xfId="9138" xr:uid="{00000000-0005-0000-0000-0000F7220000}"/>
    <cellStyle name="20% - Accent1 2 3 2 2 4 9 2" xfId="9139" xr:uid="{00000000-0005-0000-0000-0000F8220000}"/>
    <cellStyle name="20% - Accent1 2 3 2 2 5" xfId="9140" xr:uid="{00000000-0005-0000-0000-0000F9220000}"/>
    <cellStyle name="20% - Accent1 2 3 2 2 5 2" xfId="9141" xr:uid="{00000000-0005-0000-0000-0000FA220000}"/>
    <cellStyle name="20% - Accent1 2 3 2 2 5 2 2" xfId="9142" xr:uid="{00000000-0005-0000-0000-0000FB220000}"/>
    <cellStyle name="20% - Accent1 2 3 2 2 5 2 2 2" xfId="9143" xr:uid="{00000000-0005-0000-0000-0000FC220000}"/>
    <cellStyle name="20% - Accent1 2 3 2 2 5 2 2 2 2" xfId="9144" xr:uid="{00000000-0005-0000-0000-0000FD220000}"/>
    <cellStyle name="20% - Accent1 2 3 2 2 5 2 2 3" xfId="9145" xr:uid="{00000000-0005-0000-0000-0000FE220000}"/>
    <cellStyle name="20% - Accent1 2 3 2 2 5 2 3" xfId="9146" xr:uid="{00000000-0005-0000-0000-0000FF220000}"/>
    <cellStyle name="20% - Accent1 2 3 2 2 5 2 3 2" xfId="9147" xr:uid="{00000000-0005-0000-0000-000000230000}"/>
    <cellStyle name="20% - Accent1 2 3 2 2 5 2 4" xfId="9148" xr:uid="{00000000-0005-0000-0000-000001230000}"/>
    <cellStyle name="20% - Accent1 2 3 2 2 5 3" xfId="9149" xr:uid="{00000000-0005-0000-0000-000002230000}"/>
    <cellStyle name="20% - Accent1 2 3 2 2 5 3 2" xfId="9150" xr:uid="{00000000-0005-0000-0000-000003230000}"/>
    <cellStyle name="20% - Accent1 2 3 2 2 5 3 2 2" xfId="9151" xr:uid="{00000000-0005-0000-0000-000004230000}"/>
    <cellStyle name="20% - Accent1 2 3 2 2 5 3 2 2 2" xfId="9152" xr:uid="{00000000-0005-0000-0000-000005230000}"/>
    <cellStyle name="20% - Accent1 2 3 2 2 5 3 2 3" xfId="9153" xr:uid="{00000000-0005-0000-0000-000006230000}"/>
    <cellStyle name="20% - Accent1 2 3 2 2 5 3 3" xfId="9154" xr:uid="{00000000-0005-0000-0000-000007230000}"/>
    <cellStyle name="20% - Accent1 2 3 2 2 5 3 3 2" xfId="9155" xr:uid="{00000000-0005-0000-0000-000008230000}"/>
    <cellStyle name="20% - Accent1 2 3 2 2 5 3 4" xfId="9156" xr:uid="{00000000-0005-0000-0000-000009230000}"/>
    <cellStyle name="20% - Accent1 2 3 2 2 5 4" xfId="9157" xr:uid="{00000000-0005-0000-0000-00000A230000}"/>
    <cellStyle name="20% - Accent1 2 3 2 2 5 4 2" xfId="9158" xr:uid="{00000000-0005-0000-0000-00000B230000}"/>
    <cellStyle name="20% - Accent1 2 3 2 2 5 4 2 2" xfId="9159" xr:uid="{00000000-0005-0000-0000-00000C230000}"/>
    <cellStyle name="20% - Accent1 2 3 2 2 5 4 2 2 2" xfId="9160" xr:uid="{00000000-0005-0000-0000-00000D230000}"/>
    <cellStyle name="20% - Accent1 2 3 2 2 5 4 2 3" xfId="9161" xr:uid="{00000000-0005-0000-0000-00000E230000}"/>
    <cellStyle name="20% - Accent1 2 3 2 2 5 4 3" xfId="9162" xr:uid="{00000000-0005-0000-0000-00000F230000}"/>
    <cellStyle name="20% - Accent1 2 3 2 2 5 4 3 2" xfId="9163" xr:uid="{00000000-0005-0000-0000-000010230000}"/>
    <cellStyle name="20% - Accent1 2 3 2 2 5 4 4" xfId="9164" xr:uid="{00000000-0005-0000-0000-000011230000}"/>
    <cellStyle name="20% - Accent1 2 3 2 2 5 5" xfId="9165" xr:uid="{00000000-0005-0000-0000-000012230000}"/>
    <cellStyle name="20% - Accent1 2 3 2 2 5 5 2" xfId="9166" xr:uid="{00000000-0005-0000-0000-000013230000}"/>
    <cellStyle name="20% - Accent1 2 3 2 2 5 5 2 2" xfId="9167" xr:uid="{00000000-0005-0000-0000-000014230000}"/>
    <cellStyle name="20% - Accent1 2 3 2 2 5 5 3" xfId="9168" xr:uid="{00000000-0005-0000-0000-000015230000}"/>
    <cellStyle name="20% - Accent1 2 3 2 2 5 6" xfId="9169" xr:uid="{00000000-0005-0000-0000-000016230000}"/>
    <cellStyle name="20% - Accent1 2 3 2 2 5 6 2" xfId="9170" xr:uid="{00000000-0005-0000-0000-000017230000}"/>
    <cellStyle name="20% - Accent1 2 3 2 2 5 6 2 2" xfId="9171" xr:uid="{00000000-0005-0000-0000-000018230000}"/>
    <cellStyle name="20% - Accent1 2 3 2 2 5 6 3" xfId="9172" xr:uid="{00000000-0005-0000-0000-000019230000}"/>
    <cellStyle name="20% - Accent1 2 3 2 2 5 7" xfId="9173" xr:uid="{00000000-0005-0000-0000-00001A230000}"/>
    <cellStyle name="20% - Accent1 2 3 2 2 5 7 2" xfId="9174" xr:uid="{00000000-0005-0000-0000-00001B230000}"/>
    <cellStyle name="20% - Accent1 2 3 2 2 5 8" xfId="9175" xr:uid="{00000000-0005-0000-0000-00001C230000}"/>
    <cellStyle name="20% - Accent1 2 3 2 2 5 8 2" xfId="9176" xr:uid="{00000000-0005-0000-0000-00001D230000}"/>
    <cellStyle name="20% - Accent1 2 3 2 2 5 9" xfId="9177" xr:uid="{00000000-0005-0000-0000-00001E230000}"/>
    <cellStyle name="20% - Accent1 2 3 2 2 6" xfId="9178" xr:uid="{00000000-0005-0000-0000-00001F230000}"/>
    <cellStyle name="20% - Accent1 2 3 2 2 6 2" xfId="9179" xr:uid="{00000000-0005-0000-0000-000020230000}"/>
    <cellStyle name="20% - Accent1 2 3 2 2 6 2 2" xfId="9180" xr:uid="{00000000-0005-0000-0000-000021230000}"/>
    <cellStyle name="20% - Accent1 2 3 2 2 6 2 2 2" xfId="9181" xr:uid="{00000000-0005-0000-0000-000022230000}"/>
    <cellStyle name="20% - Accent1 2 3 2 2 6 2 2 2 2" xfId="9182" xr:uid="{00000000-0005-0000-0000-000023230000}"/>
    <cellStyle name="20% - Accent1 2 3 2 2 6 2 2 3" xfId="9183" xr:uid="{00000000-0005-0000-0000-000024230000}"/>
    <cellStyle name="20% - Accent1 2 3 2 2 6 2 3" xfId="9184" xr:uid="{00000000-0005-0000-0000-000025230000}"/>
    <cellStyle name="20% - Accent1 2 3 2 2 6 2 3 2" xfId="9185" xr:uid="{00000000-0005-0000-0000-000026230000}"/>
    <cellStyle name="20% - Accent1 2 3 2 2 6 2 4" xfId="9186" xr:uid="{00000000-0005-0000-0000-000027230000}"/>
    <cellStyle name="20% - Accent1 2 3 2 2 6 3" xfId="9187" xr:uid="{00000000-0005-0000-0000-000028230000}"/>
    <cellStyle name="20% - Accent1 2 3 2 2 6 3 2" xfId="9188" xr:uid="{00000000-0005-0000-0000-000029230000}"/>
    <cellStyle name="20% - Accent1 2 3 2 2 6 3 2 2" xfId="9189" xr:uid="{00000000-0005-0000-0000-00002A230000}"/>
    <cellStyle name="20% - Accent1 2 3 2 2 6 3 2 2 2" xfId="9190" xr:uid="{00000000-0005-0000-0000-00002B230000}"/>
    <cellStyle name="20% - Accent1 2 3 2 2 6 3 2 3" xfId="9191" xr:uid="{00000000-0005-0000-0000-00002C230000}"/>
    <cellStyle name="20% - Accent1 2 3 2 2 6 3 3" xfId="9192" xr:uid="{00000000-0005-0000-0000-00002D230000}"/>
    <cellStyle name="20% - Accent1 2 3 2 2 6 3 3 2" xfId="9193" xr:uid="{00000000-0005-0000-0000-00002E230000}"/>
    <cellStyle name="20% - Accent1 2 3 2 2 6 3 4" xfId="9194" xr:uid="{00000000-0005-0000-0000-00002F230000}"/>
    <cellStyle name="20% - Accent1 2 3 2 2 6 4" xfId="9195" xr:uid="{00000000-0005-0000-0000-000030230000}"/>
    <cellStyle name="20% - Accent1 2 3 2 2 6 4 2" xfId="9196" xr:uid="{00000000-0005-0000-0000-000031230000}"/>
    <cellStyle name="20% - Accent1 2 3 2 2 6 4 2 2" xfId="9197" xr:uid="{00000000-0005-0000-0000-000032230000}"/>
    <cellStyle name="20% - Accent1 2 3 2 2 6 4 2 2 2" xfId="9198" xr:uid="{00000000-0005-0000-0000-000033230000}"/>
    <cellStyle name="20% - Accent1 2 3 2 2 6 4 2 3" xfId="9199" xr:uid="{00000000-0005-0000-0000-000034230000}"/>
    <cellStyle name="20% - Accent1 2 3 2 2 6 4 3" xfId="9200" xr:uid="{00000000-0005-0000-0000-000035230000}"/>
    <cellStyle name="20% - Accent1 2 3 2 2 6 4 3 2" xfId="9201" xr:uid="{00000000-0005-0000-0000-000036230000}"/>
    <cellStyle name="20% - Accent1 2 3 2 2 6 4 4" xfId="9202" xr:uid="{00000000-0005-0000-0000-000037230000}"/>
    <cellStyle name="20% - Accent1 2 3 2 2 6 5" xfId="9203" xr:uid="{00000000-0005-0000-0000-000038230000}"/>
    <cellStyle name="20% - Accent1 2 3 2 2 6 5 2" xfId="9204" xr:uid="{00000000-0005-0000-0000-000039230000}"/>
    <cellStyle name="20% - Accent1 2 3 2 2 6 5 2 2" xfId="9205" xr:uid="{00000000-0005-0000-0000-00003A230000}"/>
    <cellStyle name="20% - Accent1 2 3 2 2 6 5 3" xfId="9206" xr:uid="{00000000-0005-0000-0000-00003B230000}"/>
    <cellStyle name="20% - Accent1 2 3 2 2 6 6" xfId="9207" xr:uid="{00000000-0005-0000-0000-00003C230000}"/>
    <cellStyle name="20% - Accent1 2 3 2 2 6 6 2" xfId="9208" xr:uid="{00000000-0005-0000-0000-00003D230000}"/>
    <cellStyle name="20% - Accent1 2 3 2 2 6 6 2 2" xfId="9209" xr:uid="{00000000-0005-0000-0000-00003E230000}"/>
    <cellStyle name="20% - Accent1 2 3 2 2 6 6 3" xfId="9210" xr:uid="{00000000-0005-0000-0000-00003F230000}"/>
    <cellStyle name="20% - Accent1 2 3 2 2 6 7" xfId="9211" xr:uid="{00000000-0005-0000-0000-000040230000}"/>
    <cellStyle name="20% - Accent1 2 3 2 2 6 7 2" xfId="9212" xr:uid="{00000000-0005-0000-0000-000041230000}"/>
    <cellStyle name="20% - Accent1 2 3 2 2 6 8" xfId="9213" xr:uid="{00000000-0005-0000-0000-000042230000}"/>
    <cellStyle name="20% - Accent1 2 3 2 2 6 8 2" xfId="9214" xr:uid="{00000000-0005-0000-0000-000043230000}"/>
    <cellStyle name="20% - Accent1 2 3 2 2 6 9" xfId="9215" xr:uid="{00000000-0005-0000-0000-000044230000}"/>
    <cellStyle name="20% - Accent1 2 3 2 2 7" xfId="9216" xr:uid="{00000000-0005-0000-0000-000045230000}"/>
    <cellStyle name="20% - Accent1 2 3 2 2 7 2" xfId="9217" xr:uid="{00000000-0005-0000-0000-000046230000}"/>
    <cellStyle name="20% - Accent1 2 3 2 2 7 2 2" xfId="9218" xr:uid="{00000000-0005-0000-0000-000047230000}"/>
    <cellStyle name="20% - Accent1 2 3 2 2 7 2 2 2" xfId="9219" xr:uid="{00000000-0005-0000-0000-000048230000}"/>
    <cellStyle name="20% - Accent1 2 3 2 2 7 2 3" xfId="9220" xr:uid="{00000000-0005-0000-0000-000049230000}"/>
    <cellStyle name="20% - Accent1 2 3 2 2 7 3" xfId="9221" xr:uid="{00000000-0005-0000-0000-00004A230000}"/>
    <cellStyle name="20% - Accent1 2 3 2 2 7 3 2" xfId="9222" xr:uid="{00000000-0005-0000-0000-00004B230000}"/>
    <cellStyle name="20% - Accent1 2 3 2 2 7 4" xfId="9223" xr:uid="{00000000-0005-0000-0000-00004C230000}"/>
    <cellStyle name="20% - Accent1 2 3 2 2 8" xfId="9224" xr:uid="{00000000-0005-0000-0000-00004D230000}"/>
    <cellStyle name="20% - Accent1 2 3 2 2 8 2" xfId="9225" xr:uid="{00000000-0005-0000-0000-00004E230000}"/>
    <cellStyle name="20% - Accent1 2 3 2 2 8 2 2" xfId="9226" xr:uid="{00000000-0005-0000-0000-00004F230000}"/>
    <cellStyle name="20% - Accent1 2 3 2 2 8 2 2 2" xfId="9227" xr:uid="{00000000-0005-0000-0000-000050230000}"/>
    <cellStyle name="20% - Accent1 2 3 2 2 8 2 3" xfId="9228" xr:uid="{00000000-0005-0000-0000-000051230000}"/>
    <cellStyle name="20% - Accent1 2 3 2 2 8 3" xfId="9229" xr:uid="{00000000-0005-0000-0000-000052230000}"/>
    <cellStyle name="20% - Accent1 2 3 2 2 8 3 2" xfId="9230" xr:uid="{00000000-0005-0000-0000-000053230000}"/>
    <cellStyle name="20% - Accent1 2 3 2 2 8 4" xfId="9231" xr:uid="{00000000-0005-0000-0000-000054230000}"/>
    <cellStyle name="20% - Accent1 2 3 2 2 9" xfId="9232" xr:uid="{00000000-0005-0000-0000-000055230000}"/>
    <cellStyle name="20% - Accent1 2 3 2 2 9 2" xfId="9233" xr:uid="{00000000-0005-0000-0000-000056230000}"/>
    <cellStyle name="20% - Accent1 2 3 2 2 9 2 2" xfId="9234" xr:uid="{00000000-0005-0000-0000-000057230000}"/>
    <cellStyle name="20% - Accent1 2 3 2 2 9 2 2 2" xfId="9235" xr:uid="{00000000-0005-0000-0000-000058230000}"/>
    <cellStyle name="20% - Accent1 2 3 2 2 9 2 3" xfId="9236" xr:uid="{00000000-0005-0000-0000-000059230000}"/>
    <cellStyle name="20% - Accent1 2 3 2 2 9 3" xfId="9237" xr:uid="{00000000-0005-0000-0000-00005A230000}"/>
    <cellStyle name="20% - Accent1 2 3 2 2 9 3 2" xfId="9238" xr:uid="{00000000-0005-0000-0000-00005B230000}"/>
    <cellStyle name="20% - Accent1 2 3 2 2 9 4" xfId="9239" xr:uid="{00000000-0005-0000-0000-00005C230000}"/>
    <cellStyle name="20% - Accent1 2 3 2 3" xfId="9240" xr:uid="{00000000-0005-0000-0000-00005D230000}"/>
    <cellStyle name="20% - Accent1 2 3 2 3 10" xfId="9241" xr:uid="{00000000-0005-0000-0000-00005E230000}"/>
    <cellStyle name="20% - Accent1 2 3 2 3 10 2" xfId="9242" xr:uid="{00000000-0005-0000-0000-00005F230000}"/>
    <cellStyle name="20% - Accent1 2 3 2 3 11" xfId="9243" xr:uid="{00000000-0005-0000-0000-000060230000}"/>
    <cellStyle name="20% - Accent1 2 3 2 3 2" xfId="9244" xr:uid="{00000000-0005-0000-0000-000061230000}"/>
    <cellStyle name="20% - Accent1 2 3 2 3 2 2" xfId="9245" xr:uid="{00000000-0005-0000-0000-000062230000}"/>
    <cellStyle name="20% - Accent1 2 3 2 3 2 2 2" xfId="9246" xr:uid="{00000000-0005-0000-0000-000063230000}"/>
    <cellStyle name="20% - Accent1 2 3 2 3 2 2 2 2" xfId="9247" xr:uid="{00000000-0005-0000-0000-000064230000}"/>
    <cellStyle name="20% - Accent1 2 3 2 3 2 2 2 2 2" xfId="9248" xr:uid="{00000000-0005-0000-0000-000065230000}"/>
    <cellStyle name="20% - Accent1 2 3 2 3 2 2 2 3" xfId="9249" xr:uid="{00000000-0005-0000-0000-000066230000}"/>
    <cellStyle name="20% - Accent1 2 3 2 3 2 2 3" xfId="9250" xr:uid="{00000000-0005-0000-0000-000067230000}"/>
    <cellStyle name="20% - Accent1 2 3 2 3 2 2 3 2" xfId="9251" xr:uid="{00000000-0005-0000-0000-000068230000}"/>
    <cellStyle name="20% - Accent1 2 3 2 3 2 2 4" xfId="9252" xr:uid="{00000000-0005-0000-0000-000069230000}"/>
    <cellStyle name="20% - Accent1 2 3 2 3 2 3" xfId="9253" xr:uid="{00000000-0005-0000-0000-00006A230000}"/>
    <cellStyle name="20% - Accent1 2 3 2 3 2 3 2" xfId="9254" xr:uid="{00000000-0005-0000-0000-00006B230000}"/>
    <cellStyle name="20% - Accent1 2 3 2 3 2 3 2 2" xfId="9255" xr:uid="{00000000-0005-0000-0000-00006C230000}"/>
    <cellStyle name="20% - Accent1 2 3 2 3 2 3 2 2 2" xfId="9256" xr:uid="{00000000-0005-0000-0000-00006D230000}"/>
    <cellStyle name="20% - Accent1 2 3 2 3 2 3 2 3" xfId="9257" xr:uid="{00000000-0005-0000-0000-00006E230000}"/>
    <cellStyle name="20% - Accent1 2 3 2 3 2 3 3" xfId="9258" xr:uid="{00000000-0005-0000-0000-00006F230000}"/>
    <cellStyle name="20% - Accent1 2 3 2 3 2 3 3 2" xfId="9259" xr:uid="{00000000-0005-0000-0000-000070230000}"/>
    <cellStyle name="20% - Accent1 2 3 2 3 2 3 4" xfId="9260" xr:uid="{00000000-0005-0000-0000-000071230000}"/>
    <cellStyle name="20% - Accent1 2 3 2 3 2 4" xfId="9261" xr:uid="{00000000-0005-0000-0000-000072230000}"/>
    <cellStyle name="20% - Accent1 2 3 2 3 2 4 2" xfId="9262" xr:uid="{00000000-0005-0000-0000-000073230000}"/>
    <cellStyle name="20% - Accent1 2 3 2 3 2 4 2 2" xfId="9263" xr:uid="{00000000-0005-0000-0000-000074230000}"/>
    <cellStyle name="20% - Accent1 2 3 2 3 2 4 2 2 2" xfId="9264" xr:uid="{00000000-0005-0000-0000-000075230000}"/>
    <cellStyle name="20% - Accent1 2 3 2 3 2 4 2 3" xfId="9265" xr:uid="{00000000-0005-0000-0000-000076230000}"/>
    <cellStyle name="20% - Accent1 2 3 2 3 2 4 3" xfId="9266" xr:uid="{00000000-0005-0000-0000-000077230000}"/>
    <cellStyle name="20% - Accent1 2 3 2 3 2 4 3 2" xfId="9267" xr:uid="{00000000-0005-0000-0000-000078230000}"/>
    <cellStyle name="20% - Accent1 2 3 2 3 2 4 4" xfId="9268" xr:uid="{00000000-0005-0000-0000-000079230000}"/>
    <cellStyle name="20% - Accent1 2 3 2 3 2 5" xfId="9269" xr:uid="{00000000-0005-0000-0000-00007A230000}"/>
    <cellStyle name="20% - Accent1 2 3 2 3 2 5 2" xfId="9270" xr:uid="{00000000-0005-0000-0000-00007B230000}"/>
    <cellStyle name="20% - Accent1 2 3 2 3 2 5 2 2" xfId="9271" xr:uid="{00000000-0005-0000-0000-00007C230000}"/>
    <cellStyle name="20% - Accent1 2 3 2 3 2 5 3" xfId="9272" xr:uid="{00000000-0005-0000-0000-00007D230000}"/>
    <cellStyle name="20% - Accent1 2 3 2 3 2 6" xfId="9273" xr:uid="{00000000-0005-0000-0000-00007E230000}"/>
    <cellStyle name="20% - Accent1 2 3 2 3 2 6 2" xfId="9274" xr:uid="{00000000-0005-0000-0000-00007F230000}"/>
    <cellStyle name="20% - Accent1 2 3 2 3 2 6 2 2" xfId="9275" xr:uid="{00000000-0005-0000-0000-000080230000}"/>
    <cellStyle name="20% - Accent1 2 3 2 3 2 6 3" xfId="9276" xr:uid="{00000000-0005-0000-0000-000081230000}"/>
    <cellStyle name="20% - Accent1 2 3 2 3 2 7" xfId="9277" xr:uid="{00000000-0005-0000-0000-000082230000}"/>
    <cellStyle name="20% - Accent1 2 3 2 3 2 7 2" xfId="9278" xr:uid="{00000000-0005-0000-0000-000083230000}"/>
    <cellStyle name="20% - Accent1 2 3 2 3 2 8" xfId="9279" xr:uid="{00000000-0005-0000-0000-000084230000}"/>
    <cellStyle name="20% - Accent1 2 3 2 3 2 8 2" xfId="9280" xr:uid="{00000000-0005-0000-0000-000085230000}"/>
    <cellStyle name="20% - Accent1 2 3 2 3 2 9" xfId="9281" xr:uid="{00000000-0005-0000-0000-000086230000}"/>
    <cellStyle name="20% - Accent1 2 3 2 3 3" xfId="9282" xr:uid="{00000000-0005-0000-0000-000087230000}"/>
    <cellStyle name="20% - Accent1 2 3 2 3 3 2" xfId="9283" xr:uid="{00000000-0005-0000-0000-000088230000}"/>
    <cellStyle name="20% - Accent1 2 3 2 3 3 2 2" xfId="9284" xr:uid="{00000000-0005-0000-0000-000089230000}"/>
    <cellStyle name="20% - Accent1 2 3 2 3 3 2 2 2" xfId="9285" xr:uid="{00000000-0005-0000-0000-00008A230000}"/>
    <cellStyle name="20% - Accent1 2 3 2 3 3 2 2 2 2" xfId="9286" xr:uid="{00000000-0005-0000-0000-00008B230000}"/>
    <cellStyle name="20% - Accent1 2 3 2 3 3 2 2 3" xfId="9287" xr:uid="{00000000-0005-0000-0000-00008C230000}"/>
    <cellStyle name="20% - Accent1 2 3 2 3 3 2 3" xfId="9288" xr:uid="{00000000-0005-0000-0000-00008D230000}"/>
    <cellStyle name="20% - Accent1 2 3 2 3 3 2 3 2" xfId="9289" xr:uid="{00000000-0005-0000-0000-00008E230000}"/>
    <cellStyle name="20% - Accent1 2 3 2 3 3 2 4" xfId="9290" xr:uid="{00000000-0005-0000-0000-00008F230000}"/>
    <cellStyle name="20% - Accent1 2 3 2 3 3 3" xfId="9291" xr:uid="{00000000-0005-0000-0000-000090230000}"/>
    <cellStyle name="20% - Accent1 2 3 2 3 3 3 2" xfId="9292" xr:uid="{00000000-0005-0000-0000-000091230000}"/>
    <cellStyle name="20% - Accent1 2 3 2 3 3 3 2 2" xfId="9293" xr:uid="{00000000-0005-0000-0000-000092230000}"/>
    <cellStyle name="20% - Accent1 2 3 2 3 3 3 2 2 2" xfId="9294" xr:uid="{00000000-0005-0000-0000-000093230000}"/>
    <cellStyle name="20% - Accent1 2 3 2 3 3 3 2 3" xfId="9295" xr:uid="{00000000-0005-0000-0000-000094230000}"/>
    <cellStyle name="20% - Accent1 2 3 2 3 3 3 3" xfId="9296" xr:uid="{00000000-0005-0000-0000-000095230000}"/>
    <cellStyle name="20% - Accent1 2 3 2 3 3 3 3 2" xfId="9297" xr:uid="{00000000-0005-0000-0000-000096230000}"/>
    <cellStyle name="20% - Accent1 2 3 2 3 3 3 4" xfId="9298" xr:uid="{00000000-0005-0000-0000-000097230000}"/>
    <cellStyle name="20% - Accent1 2 3 2 3 3 4" xfId="9299" xr:uid="{00000000-0005-0000-0000-000098230000}"/>
    <cellStyle name="20% - Accent1 2 3 2 3 3 4 2" xfId="9300" xr:uid="{00000000-0005-0000-0000-000099230000}"/>
    <cellStyle name="20% - Accent1 2 3 2 3 3 4 2 2" xfId="9301" xr:uid="{00000000-0005-0000-0000-00009A230000}"/>
    <cellStyle name="20% - Accent1 2 3 2 3 3 4 2 2 2" xfId="9302" xr:uid="{00000000-0005-0000-0000-00009B230000}"/>
    <cellStyle name="20% - Accent1 2 3 2 3 3 4 2 3" xfId="9303" xr:uid="{00000000-0005-0000-0000-00009C230000}"/>
    <cellStyle name="20% - Accent1 2 3 2 3 3 4 3" xfId="9304" xr:uid="{00000000-0005-0000-0000-00009D230000}"/>
    <cellStyle name="20% - Accent1 2 3 2 3 3 4 3 2" xfId="9305" xr:uid="{00000000-0005-0000-0000-00009E230000}"/>
    <cellStyle name="20% - Accent1 2 3 2 3 3 4 4" xfId="9306" xr:uid="{00000000-0005-0000-0000-00009F230000}"/>
    <cellStyle name="20% - Accent1 2 3 2 3 3 5" xfId="9307" xr:uid="{00000000-0005-0000-0000-0000A0230000}"/>
    <cellStyle name="20% - Accent1 2 3 2 3 3 5 2" xfId="9308" xr:uid="{00000000-0005-0000-0000-0000A1230000}"/>
    <cellStyle name="20% - Accent1 2 3 2 3 3 5 2 2" xfId="9309" xr:uid="{00000000-0005-0000-0000-0000A2230000}"/>
    <cellStyle name="20% - Accent1 2 3 2 3 3 5 3" xfId="9310" xr:uid="{00000000-0005-0000-0000-0000A3230000}"/>
    <cellStyle name="20% - Accent1 2 3 2 3 3 6" xfId="9311" xr:uid="{00000000-0005-0000-0000-0000A4230000}"/>
    <cellStyle name="20% - Accent1 2 3 2 3 3 6 2" xfId="9312" xr:uid="{00000000-0005-0000-0000-0000A5230000}"/>
    <cellStyle name="20% - Accent1 2 3 2 3 3 6 2 2" xfId="9313" xr:uid="{00000000-0005-0000-0000-0000A6230000}"/>
    <cellStyle name="20% - Accent1 2 3 2 3 3 6 3" xfId="9314" xr:uid="{00000000-0005-0000-0000-0000A7230000}"/>
    <cellStyle name="20% - Accent1 2 3 2 3 3 7" xfId="9315" xr:uid="{00000000-0005-0000-0000-0000A8230000}"/>
    <cellStyle name="20% - Accent1 2 3 2 3 3 7 2" xfId="9316" xr:uid="{00000000-0005-0000-0000-0000A9230000}"/>
    <cellStyle name="20% - Accent1 2 3 2 3 3 8" xfId="9317" xr:uid="{00000000-0005-0000-0000-0000AA230000}"/>
    <cellStyle name="20% - Accent1 2 3 2 3 3 8 2" xfId="9318" xr:uid="{00000000-0005-0000-0000-0000AB230000}"/>
    <cellStyle name="20% - Accent1 2 3 2 3 3 9" xfId="9319" xr:uid="{00000000-0005-0000-0000-0000AC230000}"/>
    <cellStyle name="20% - Accent1 2 3 2 3 4" xfId="9320" xr:uid="{00000000-0005-0000-0000-0000AD230000}"/>
    <cellStyle name="20% - Accent1 2 3 2 3 4 2" xfId="9321" xr:uid="{00000000-0005-0000-0000-0000AE230000}"/>
    <cellStyle name="20% - Accent1 2 3 2 3 4 2 2" xfId="9322" xr:uid="{00000000-0005-0000-0000-0000AF230000}"/>
    <cellStyle name="20% - Accent1 2 3 2 3 4 2 2 2" xfId="9323" xr:uid="{00000000-0005-0000-0000-0000B0230000}"/>
    <cellStyle name="20% - Accent1 2 3 2 3 4 2 3" xfId="9324" xr:uid="{00000000-0005-0000-0000-0000B1230000}"/>
    <cellStyle name="20% - Accent1 2 3 2 3 4 3" xfId="9325" xr:uid="{00000000-0005-0000-0000-0000B2230000}"/>
    <cellStyle name="20% - Accent1 2 3 2 3 4 3 2" xfId="9326" xr:uid="{00000000-0005-0000-0000-0000B3230000}"/>
    <cellStyle name="20% - Accent1 2 3 2 3 4 4" xfId="9327" xr:uid="{00000000-0005-0000-0000-0000B4230000}"/>
    <cellStyle name="20% - Accent1 2 3 2 3 5" xfId="9328" xr:uid="{00000000-0005-0000-0000-0000B5230000}"/>
    <cellStyle name="20% - Accent1 2 3 2 3 5 2" xfId="9329" xr:uid="{00000000-0005-0000-0000-0000B6230000}"/>
    <cellStyle name="20% - Accent1 2 3 2 3 5 2 2" xfId="9330" xr:uid="{00000000-0005-0000-0000-0000B7230000}"/>
    <cellStyle name="20% - Accent1 2 3 2 3 5 2 2 2" xfId="9331" xr:uid="{00000000-0005-0000-0000-0000B8230000}"/>
    <cellStyle name="20% - Accent1 2 3 2 3 5 2 3" xfId="9332" xr:uid="{00000000-0005-0000-0000-0000B9230000}"/>
    <cellStyle name="20% - Accent1 2 3 2 3 5 3" xfId="9333" xr:uid="{00000000-0005-0000-0000-0000BA230000}"/>
    <cellStyle name="20% - Accent1 2 3 2 3 5 3 2" xfId="9334" xr:uid="{00000000-0005-0000-0000-0000BB230000}"/>
    <cellStyle name="20% - Accent1 2 3 2 3 5 4" xfId="9335" xr:uid="{00000000-0005-0000-0000-0000BC230000}"/>
    <cellStyle name="20% - Accent1 2 3 2 3 6" xfId="9336" xr:uid="{00000000-0005-0000-0000-0000BD230000}"/>
    <cellStyle name="20% - Accent1 2 3 2 3 6 2" xfId="9337" xr:uid="{00000000-0005-0000-0000-0000BE230000}"/>
    <cellStyle name="20% - Accent1 2 3 2 3 6 2 2" xfId="9338" xr:uid="{00000000-0005-0000-0000-0000BF230000}"/>
    <cellStyle name="20% - Accent1 2 3 2 3 6 2 2 2" xfId="9339" xr:uid="{00000000-0005-0000-0000-0000C0230000}"/>
    <cellStyle name="20% - Accent1 2 3 2 3 6 2 3" xfId="9340" xr:uid="{00000000-0005-0000-0000-0000C1230000}"/>
    <cellStyle name="20% - Accent1 2 3 2 3 6 3" xfId="9341" xr:uid="{00000000-0005-0000-0000-0000C2230000}"/>
    <cellStyle name="20% - Accent1 2 3 2 3 6 3 2" xfId="9342" xr:uid="{00000000-0005-0000-0000-0000C3230000}"/>
    <cellStyle name="20% - Accent1 2 3 2 3 6 4" xfId="9343" xr:uid="{00000000-0005-0000-0000-0000C4230000}"/>
    <cellStyle name="20% - Accent1 2 3 2 3 7" xfId="9344" xr:uid="{00000000-0005-0000-0000-0000C5230000}"/>
    <cellStyle name="20% - Accent1 2 3 2 3 7 2" xfId="9345" xr:uid="{00000000-0005-0000-0000-0000C6230000}"/>
    <cellStyle name="20% - Accent1 2 3 2 3 7 2 2" xfId="9346" xr:uid="{00000000-0005-0000-0000-0000C7230000}"/>
    <cellStyle name="20% - Accent1 2 3 2 3 7 3" xfId="9347" xr:uid="{00000000-0005-0000-0000-0000C8230000}"/>
    <cellStyle name="20% - Accent1 2 3 2 3 8" xfId="9348" xr:uid="{00000000-0005-0000-0000-0000C9230000}"/>
    <cellStyle name="20% - Accent1 2 3 2 3 8 2" xfId="9349" xr:uid="{00000000-0005-0000-0000-0000CA230000}"/>
    <cellStyle name="20% - Accent1 2 3 2 3 8 2 2" xfId="9350" xr:uid="{00000000-0005-0000-0000-0000CB230000}"/>
    <cellStyle name="20% - Accent1 2 3 2 3 8 3" xfId="9351" xr:uid="{00000000-0005-0000-0000-0000CC230000}"/>
    <cellStyle name="20% - Accent1 2 3 2 3 9" xfId="9352" xr:uid="{00000000-0005-0000-0000-0000CD230000}"/>
    <cellStyle name="20% - Accent1 2 3 2 3 9 2" xfId="9353" xr:uid="{00000000-0005-0000-0000-0000CE230000}"/>
    <cellStyle name="20% - Accent1 2 3 2 4" xfId="9354" xr:uid="{00000000-0005-0000-0000-0000CF230000}"/>
    <cellStyle name="20% - Accent1 2 3 2 4 10" xfId="9355" xr:uid="{00000000-0005-0000-0000-0000D0230000}"/>
    <cellStyle name="20% - Accent1 2 3 2 4 10 2" xfId="9356" xr:uid="{00000000-0005-0000-0000-0000D1230000}"/>
    <cellStyle name="20% - Accent1 2 3 2 4 11" xfId="9357" xr:uid="{00000000-0005-0000-0000-0000D2230000}"/>
    <cellStyle name="20% - Accent1 2 3 2 4 2" xfId="9358" xr:uid="{00000000-0005-0000-0000-0000D3230000}"/>
    <cellStyle name="20% - Accent1 2 3 2 4 2 2" xfId="9359" xr:uid="{00000000-0005-0000-0000-0000D4230000}"/>
    <cellStyle name="20% - Accent1 2 3 2 4 2 2 2" xfId="9360" xr:uid="{00000000-0005-0000-0000-0000D5230000}"/>
    <cellStyle name="20% - Accent1 2 3 2 4 2 2 2 2" xfId="9361" xr:uid="{00000000-0005-0000-0000-0000D6230000}"/>
    <cellStyle name="20% - Accent1 2 3 2 4 2 2 2 2 2" xfId="9362" xr:uid="{00000000-0005-0000-0000-0000D7230000}"/>
    <cellStyle name="20% - Accent1 2 3 2 4 2 2 2 3" xfId="9363" xr:uid="{00000000-0005-0000-0000-0000D8230000}"/>
    <cellStyle name="20% - Accent1 2 3 2 4 2 2 3" xfId="9364" xr:uid="{00000000-0005-0000-0000-0000D9230000}"/>
    <cellStyle name="20% - Accent1 2 3 2 4 2 2 3 2" xfId="9365" xr:uid="{00000000-0005-0000-0000-0000DA230000}"/>
    <cellStyle name="20% - Accent1 2 3 2 4 2 2 4" xfId="9366" xr:uid="{00000000-0005-0000-0000-0000DB230000}"/>
    <cellStyle name="20% - Accent1 2 3 2 4 2 3" xfId="9367" xr:uid="{00000000-0005-0000-0000-0000DC230000}"/>
    <cellStyle name="20% - Accent1 2 3 2 4 2 3 2" xfId="9368" xr:uid="{00000000-0005-0000-0000-0000DD230000}"/>
    <cellStyle name="20% - Accent1 2 3 2 4 2 3 2 2" xfId="9369" xr:uid="{00000000-0005-0000-0000-0000DE230000}"/>
    <cellStyle name="20% - Accent1 2 3 2 4 2 3 2 2 2" xfId="9370" xr:uid="{00000000-0005-0000-0000-0000DF230000}"/>
    <cellStyle name="20% - Accent1 2 3 2 4 2 3 2 3" xfId="9371" xr:uid="{00000000-0005-0000-0000-0000E0230000}"/>
    <cellStyle name="20% - Accent1 2 3 2 4 2 3 3" xfId="9372" xr:uid="{00000000-0005-0000-0000-0000E1230000}"/>
    <cellStyle name="20% - Accent1 2 3 2 4 2 3 3 2" xfId="9373" xr:uid="{00000000-0005-0000-0000-0000E2230000}"/>
    <cellStyle name="20% - Accent1 2 3 2 4 2 3 4" xfId="9374" xr:uid="{00000000-0005-0000-0000-0000E3230000}"/>
    <cellStyle name="20% - Accent1 2 3 2 4 2 4" xfId="9375" xr:uid="{00000000-0005-0000-0000-0000E4230000}"/>
    <cellStyle name="20% - Accent1 2 3 2 4 2 4 2" xfId="9376" xr:uid="{00000000-0005-0000-0000-0000E5230000}"/>
    <cellStyle name="20% - Accent1 2 3 2 4 2 4 2 2" xfId="9377" xr:uid="{00000000-0005-0000-0000-0000E6230000}"/>
    <cellStyle name="20% - Accent1 2 3 2 4 2 4 2 2 2" xfId="9378" xr:uid="{00000000-0005-0000-0000-0000E7230000}"/>
    <cellStyle name="20% - Accent1 2 3 2 4 2 4 2 3" xfId="9379" xr:uid="{00000000-0005-0000-0000-0000E8230000}"/>
    <cellStyle name="20% - Accent1 2 3 2 4 2 4 3" xfId="9380" xr:uid="{00000000-0005-0000-0000-0000E9230000}"/>
    <cellStyle name="20% - Accent1 2 3 2 4 2 4 3 2" xfId="9381" xr:uid="{00000000-0005-0000-0000-0000EA230000}"/>
    <cellStyle name="20% - Accent1 2 3 2 4 2 4 4" xfId="9382" xr:uid="{00000000-0005-0000-0000-0000EB230000}"/>
    <cellStyle name="20% - Accent1 2 3 2 4 2 5" xfId="9383" xr:uid="{00000000-0005-0000-0000-0000EC230000}"/>
    <cellStyle name="20% - Accent1 2 3 2 4 2 5 2" xfId="9384" xr:uid="{00000000-0005-0000-0000-0000ED230000}"/>
    <cellStyle name="20% - Accent1 2 3 2 4 2 5 2 2" xfId="9385" xr:uid="{00000000-0005-0000-0000-0000EE230000}"/>
    <cellStyle name="20% - Accent1 2 3 2 4 2 5 3" xfId="9386" xr:uid="{00000000-0005-0000-0000-0000EF230000}"/>
    <cellStyle name="20% - Accent1 2 3 2 4 2 6" xfId="9387" xr:uid="{00000000-0005-0000-0000-0000F0230000}"/>
    <cellStyle name="20% - Accent1 2 3 2 4 2 6 2" xfId="9388" xr:uid="{00000000-0005-0000-0000-0000F1230000}"/>
    <cellStyle name="20% - Accent1 2 3 2 4 2 6 2 2" xfId="9389" xr:uid="{00000000-0005-0000-0000-0000F2230000}"/>
    <cellStyle name="20% - Accent1 2 3 2 4 2 6 3" xfId="9390" xr:uid="{00000000-0005-0000-0000-0000F3230000}"/>
    <cellStyle name="20% - Accent1 2 3 2 4 2 7" xfId="9391" xr:uid="{00000000-0005-0000-0000-0000F4230000}"/>
    <cellStyle name="20% - Accent1 2 3 2 4 2 7 2" xfId="9392" xr:uid="{00000000-0005-0000-0000-0000F5230000}"/>
    <cellStyle name="20% - Accent1 2 3 2 4 2 8" xfId="9393" xr:uid="{00000000-0005-0000-0000-0000F6230000}"/>
    <cellStyle name="20% - Accent1 2 3 2 4 2 8 2" xfId="9394" xr:uid="{00000000-0005-0000-0000-0000F7230000}"/>
    <cellStyle name="20% - Accent1 2 3 2 4 2 9" xfId="9395" xr:uid="{00000000-0005-0000-0000-0000F8230000}"/>
    <cellStyle name="20% - Accent1 2 3 2 4 3" xfId="9396" xr:uid="{00000000-0005-0000-0000-0000F9230000}"/>
    <cellStyle name="20% - Accent1 2 3 2 4 3 2" xfId="9397" xr:uid="{00000000-0005-0000-0000-0000FA230000}"/>
    <cellStyle name="20% - Accent1 2 3 2 4 3 2 2" xfId="9398" xr:uid="{00000000-0005-0000-0000-0000FB230000}"/>
    <cellStyle name="20% - Accent1 2 3 2 4 3 2 2 2" xfId="9399" xr:uid="{00000000-0005-0000-0000-0000FC230000}"/>
    <cellStyle name="20% - Accent1 2 3 2 4 3 2 2 2 2" xfId="9400" xr:uid="{00000000-0005-0000-0000-0000FD230000}"/>
    <cellStyle name="20% - Accent1 2 3 2 4 3 2 2 3" xfId="9401" xr:uid="{00000000-0005-0000-0000-0000FE230000}"/>
    <cellStyle name="20% - Accent1 2 3 2 4 3 2 3" xfId="9402" xr:uid="{00000000-0005-0000-0000-0000FF230000}"/>
    <cellStyle name="20% - Accent1 2 3 2 4 3 2 3 2" xfId="9403" xr:uid="{00000000-0005-0000-0000-000000240000}"/>
    <cellStyle name="20% - Accent1 2 3 2 4 3 2 4" xfId="9404" xr:uid="{00000000-0005-0000-0000-000001240000}"/>
    <cellStyle name="20% - Accent1 2 3 2 4 3 3" xfId="9405" xr:uid="{00000000-0005-0000-0000-000002240000}"/>
    <cellStyle name="20% - Accent1 2 3 2 4 3 3 2" xfId="9406" xr:uid="{00000000-0005-0000-0000-000003240000}"/>
    <cellStyle name="20% - Accent1 2 3 2 4 3 3 2 2" xfId="9407" xr:uid="{00000000-0005-0000-0000-000004240000}"/>
    <cellStyle name="20% - Accent1 2 3 2 4 3 3 2 2 2" xfId="9408" xr:uid="{00000000-0005-0000-0000-000005240000}"/>
    <cellStyle name="20% - Accent1 2 3 2 4 3 3 2 3" xfId="9409" xr:uid="{00000000-0005-0000-0000-000006240000}"/>
    <cellStyle name="20% - Accent1 2 3 2 4 3 3 3" xfId="9410" xr:uid="{00000000-0005-0000-0000-000007240000}"/>
    <cellStyle name="20% - Accent1 2 3 2 4 3 3 3 2" xfId="9411" xr:uid="{00000000-0005-0000-0000-000008240000}"/>
    <cellStyle name="20% - Accent1 2 3 2 4 3 3 4" xfId="9412" xr:uid="{00000000-0005-0000-0000-000009240000}"/>
    <cellStyle name="20% - Accent1 2 3 2 4 3 4" xfId="9413" xr:uid="{00000000-0005-0000-0000-00000A240000}"/>
    <cellStyle name="20% - Accent1 2 3 2 4 3 4 2" xfId="9414" xr:uid="{00000000-0005-0000-0000-00000B240000}"/>
    <cellStyle name="20% - Accent1 2 3 2 4 3 4 2 2" xfId="9415" xr:uid="{00000000-0005-0000-0000-00000C240000}"/>
    <cellStyle name="20% - Accent1 2 3 2 4 3 4 2 2 2" xfId="9416" xr:uid="{00000000-0005-0000-0000-00000D240000}"/>
    <cellStyle name="20% - Accent1 2 3 2 4 3 4 2 3" xfId="9417" xr:uid="{00000000-0005-0000-0000-00000E240000}"/>
    <cellStyle name="20% - Accent1 2 3 2 4 3 4 3" xfId="9418" xr:uid="{00000000-0005-0000-0000-00000F240000}"/>
    <cellStyle name="20% - Accent1 2 3 2 4 3 4 3 2" xfId="9419" xr:uid="{00000000-0005-0000-0000-000010240000}"/>
    <cellStyle name="20% - Accent1 2 3 2 4 3 4 4" xfId="9420" xr:uid="{00000000-0005-0000-0000-000011240000}"/>
    <cellStyle name="20% - Accent1 2 3 2 4 3 5" xfId="9421" xr:uid="{00000000-0005-0000-0000-000012240000}"/>
    <cellStyle name="20% - Accent1 2 3 2 4 3 5 2" xfId="9422" xr:uid="{00000000-0005-0000-0000-000013240000}"/>
    <cellStyle name="20% - Accent1 2 3 2 4 3 5 2 2" xfId="9423" xr:uid="{00000000-0005-0000-0000-000014240000}"/>
    <cellStyle name="20% - Accent1 2 3 2 4 3 5 3" xfId="9424" xr:uid="{00000000-0005-0000-0000-000015240000}"/>
    <cellStyle name="20% - Accent1 2 3 2 4 3 6" xfId="9425" xr:uid="{00000000-0005-0000-0000-000016240000}"/>
    <cellStyle name="20% - Accent1 2 3 2 4 3 6 2" xfId="9426" xr:uid="{00000000-0005-0000-0000-000017240000}"/>
    <cellStyle name="20% - Accent1 2 3 2 4 3 6 2 2" xfId="9427" xr:uid="{00000000-0005-0000-0000-000018240000}"/>
    <cellStyle name="20% - Accent1 2 3 2 4 3 6 3" xfId="9428" xr:uid="{00000000-0005-0000-0000-000019240000}"/>
    <cellStyle name="20% - Accent1 2 3 2 4 3 7" xfId="9429" xr:uid="{00000000-0005-0000-0000-00001A240000}"/>
    <cellStyle name="20% - Accent1 2 3 2 4 3 7 2" xfId="9430" xr:uid="{00000000-0005-0000-0000-00001B240000}"/>
    <cellStyle name="20% - Accent1 2 3 2 4 3 8" xfId="9431" xr:uid="{00000000-0005-0000-0000-00001C240000}"/>
    <cellStyle name="20% - Accent1 2 3 2 4 3 8 2" xfId="9432" xr:uid="{00000000-0005-0000-0000-00001D240000}"/>
    <cellStyle name="20% - Accent1 2 3 2 4 3 9" xfId="9433" xr:uid="{00000000-0005-0000-0000-00001E240000}"/>
    <cellStyle name="20% - Accent1 2 3 2 4 4" xfId="9434" xr:uid="{00000000-0005-0000-0000-00001F240000}"/>
    <cellStyle name="20% - Accent1 2 3 2 4 4 2" xfId="9435" xr:uid="{00000000-0005-0000-0000-000020240000}"/>
    <cellStyle name="20% - Accent1 2 3 2 4 4 2 2" xfId="9436" xr:uid="{00000000-0005-0000-0000-000021240000}"/>
    <cellStyle name="20% - Accent1 2 3 2 4 4 2 2 2" xfId="9437" xr:uid="{00000000-0005-0000-0000-000022240000}"/>
    <cellStyle name="20% - Accent1 2 3 2 4 4 2 3" xfId="9438" xr:uid="{00000000-0005-0000-0000-000023240000}"/>
    <cellStyle name="20% - Accent1 2 3 2 4 4 3" xfId="9439" xr:uid="{00000000-0005-0000-0000-000024240000}"/>
    <cellStyle name="20% - Accent1 2 3 2 4 4 3 2" xfId="9440" xr:uid="{00000000-0005-0000-0000-000025240000}"/>
    <cellStyle name="20% - Accent1 2 3 2 4 4 4" xfId="9441" xr:uid="{00000000-0005-0000-0000-000026240000}"/>
    <cellStyle name="20% - Accent1 2 3 2 4 5" xfId="9442" xr:uid="{00000000-0005-0000-0000-000027240000}"/>
    <cellStyle name="20% - Accent1 2 3 2 4 5 2" xfId="9443" xr:uid="{00000000-0005-0000-0000-000028240000}"/>
    <cellStyle name="20% - Accent1 2 3 2 4 5 2 2" xfId="9444" xr:uid="{00000000-0005-0000-0000-000029240000}"/>
    <cellStyle name="20% - Accent1 2 3 2 4 5 2 2 2" xfId="9445" xr:uid="{00000000-0005-0000-0000-00002A240000}"/>
    <cellStyle name="20% - Accent1 2 3 2 4 5 2 3" xfId="9446" xr:uid="{00000000-0005-0000-0000-00002B240000}"/>
    <cellStyle name="20% - Accent1 2 3 2 4 5 3" xfId="9447" xr:uid="{00000000-0005-0000-0000-00002C240000}"/>
    <cellStyle name="20% - Accent1 2 3 2 4 5 3 2" xfId="9448" xr:uid="{00000000-0005-0000-0000-00002D240000}"/>
    <cellStyle name="20% - Accent1 2 3 2 4 5 4" xfId="9449" xr:uid="{00000000-0005-0000-0000-00002E240000}"/>
    <cellStyle name="20% - Accent1 2 3 2 4 6" xfId="9450" xr:uid="{00000000-0005-0000-0000-00002F240000}"/>
    <cellStyle name="20% - Accent1 2 3 2 4 6 2" xfId="9451" xr:uid="{00000000-0005-0000-0000-000030240000}"/>
    <cellStyle name="20% - Accent1 2 3 2 4 6 2 2" xfId="9452" xr:uid="{00000000-0005-0000-0000-000031240000}"/>
    <cellStyle name="20% - Accent1 2 3 2 4 6 2 2 2" xfId="9453" xr:uid="{00000000-0005-0000-0000-000032240000}"/>
    <cellStyle name="20% - Accent1 2 3 2 4 6 2 3" xfId="9454" xr:uid="{00000000-0005-0000-0000-000033240000}"/>
    <cellStyle name="20% - Accent1 2 3 2 4 6 3" xfId="9455" xr:uid="{00000000-0005-0000-0000-000034240000}"/>
    <cellStyle name="20% - Accent1 2 3 2 4 6 3 2" xfId="9456" xr:uid="{00000000-0005-0000-0000-000035240000}"/>
    <cellStyle name="20% - Accent1 2 3 2 4 6 4" xfId="9457" xr:uid="{00000000-0005-0000-0000-000036240000}"/>
    <cellStyle name="20% - Accent1 2 3 2 4 7" xfId="9458" xr:uid="{00000000-0005-0000-0000-000037240000}"/>
    <cellStyle name="20% - Accent1 2 3 2 4 7 2" xfId="9459" xr:uid="{00000000-0005-0000-0000-000038240000}"/>
    <cellStyle name="20% - Accent1 2 3 2 4 7 2 2" xfId="9460" xr:uid="{00000000-0005-0000-0000-000039240000}"/>
    <cellStyle name="20% - Accent1 2 3 2 4 7 3" xfId="9461" xr:uid="{00000000-0005-0000-0000-00003A240000}"/>
    <cellStyle name="20% - Accent1 2 3 2 4 8" xfId="9462" xr:uid="{00000000-0005-0000-0000-00003B240000}"/>
    <cellStyle name="20% - Accent1 2 3 2 4 8 2" xfId="9463" xr:uid="{00000000-0005-0000-0000-00003C240000}"/>
    <cellStyle name="20% - Accent1 2 3 2 4 8 2 2" xfId="9464" xr:uid="{00000000-0005-0000-0000-00003D240000}"/>
    <cellStyle name="20% - Accent1 2 3 2 4 8 3" xfId="9465" xr:uid="{00000000-0005-0000-0000-00003E240000}"/>
    <cellStyle name="20% - Accent1 2 3 2 4 9" xfId="9466" xr:uid="{00000000-0005-0000-0000-00003F240000}"/>
    <cellStyle name="20% - Accent1 2 3 2 4 9 2" xfId="9467" xr:uid="{00000000-0005-0000-0000-000040240000}"/>
    <cellStyle name="20% - Accent1 2 3 2 5" xfId="9468" xr:uid="{00000000-0005-0000-0000-000041240000}"/>
    <cellStyle name="20% - Accent1 2 3 2 5 10" xfId="9469" xr:uid="{00000000-0005-0000-0000-000042240000}"/>
    <cellStyle name="20% - Accent1 2 3 2 5 10 2" xfId="9470" xr:uid="{00000000-0005-0000-0000-000043240000}"/>
    <cellStyle name="20% - Accent1 2 3 2 5 11" xfId="9471" xr:uid="{00000000-0005-0000-0000-000044240000}"/>
    <cellStyle name="20% - Accent1 2 3 2 5 2" xfId="9472" xr:uid="{00000000-0005-0000-0000-000045240000}"/>
    <cellStyle name="20% - Accent1 2 3 2 5 2 2" xfId="9473" xr:uid="{00000000-0005-0000-0000-000046240000}"/>
    <cellStyle name="20% - Accent1 2 3 2 5 2 2 2" xfId="9474" xr:uid="{00000000-0005-0000-0000-000047240000}"/>
    <cellStyle name="20% - Accent1 2 3 2 5 2 2 2 2" xfId="9475" xr:uid="{00000000-0005-0000-0000-000048240000}"/>
    <cellStyle name="20% - Accent1 2 3 2 5 2 2 2 2 2" xfId="9476" xr:uid="{00000000-0005-0000-0000-000049240000}"/>
    <cellStyle name="20% - Accent1 2 3 2 5 2 2 2 3" xfId="9477" xr:uid="{00000000-0005-0000-0000-00004A240000}"/>
    <cellStyle name="20% - Accent1 2 3 2 5 2 2 3" xfId="9478" xr:uid="{00000000-0005-0000-0000-00004B240000}"/>
    <cellStyle name="20% - Accent1 2 3 2 5 2 2 3 2" xfId="9479" xr:uid="{00000000-0005-0000-0000-00004C240000}"/>
    <cellStyle name="20% - Accent1 2 3 2 5 2 2 4" xfId="9480" xr:uid="{00000000-0005-0000-0000-00004D240000}"/>
    <cellStyle name="20% - Accent1 2 3 2 5 2 3" xfId="9481" xr:uid="{00000000-0005-0000-0000-00004E240000}"/>
    <cellStyle name="20% - Accent1 2 3 2 5 2 3 2" xfId="9482" xr:uid="{00000000-0005-0000-0000-00004F240000}"/>
    <cellStyle name="20% - Accent1 2 3 2 5 2 3 2 2" xfId="9483" xr:uid="{00000000-0005-0000-0000-000050240000}"/>
    <cellStyle name="20% - Accent1 2 3 2 5 2 3 2 2 2" xfId="9484" xr:uid="{00000000-0005-0000-0000-000051240000}"/>
    <cellStyle name="20% - Accent1 2 3 2 5 2 3 2 3" xfId="9485" xr:uid="{00000000-0005-0000-0000-000052240000}"/>
    <cellStyle name="20% - Accent1 2 3 2 5 2 3 3" xfId="9486" xr:uid="{00000000-0005-0000-0000-000053240000}"/>
    <cellStyle name="20% - Accent1 2 3 2 5 2 3 3 2" xfId="9487" xr:uid="{00000000-0005-0000-0000-000054240000}"/>
    <cellStyle name="20% - Accent1 2 3 2 5 2 3 4" xfId="9488" xr:uid="{00000000-0005-0000-0000-000055240000}"/>
    <cellStyle name="20% - Accent1 2 3 2 5 2 4" xfId="9489" xr:uid="{00000000-0005-0000-0000-000056240000}"/>
    <cellStyle name="20% - Accent1 2 3 2 5 2 4 2" xfId="9490" xr:uid="{00000000-0005-0000-0000-000057240000}"/>
    <cellStyle name="20% - Accent1 2 3 2 5 2 4 2 2" xfId="9491" xr:uid="{00000000-0005-0000-0000-000058240000}"/>
    <cellStyle name="20% - Accent1 2 3 2 5 2 4 2 2 2" xfId="9492" xr:uid="{00000000-0005-0000-0000-000059240000}"/>
    <cellStyle name="20% - Accent1 2 3 2 5 2 4 2 3" xfId="9493" xr:uid="{00000000-0005-0000-0000-00005A240000}"/>
    <cellStyle name="20% - Accent1 2 3 2 5 2 4 3" xfId="9494" xr:uid="{00000000-0005-0000-0000-00005B240000}"/>
    <cellStyle name="20% - Accent1 2 3 2 5 2 4 3 2" xfId="9495" xr:uid="{00000000-0005-0000-0000-00005C240000}"/>
    <cellStyle name="20% - Accent1 2 3 2 5 2 4 4" xfId="9496" xr:uid="{00000000-0005-0000-0000-00005D240000}"/>
    <cellStyle name="20% - Accent1 2 3 2 5 2 5" xfId="9497" xr:uid="{00000000-0005-0000-0000-00005E240000}"/>
    <cellStyle name="20% - Accent1 2 3 2 5 2 5 2" xfId="9498" xr:uid="{00000000-0005-0000-0000-00005F240000}"/>
    <cellStyle name="20% - Accent1 2 3 2 5 2 5 2 2" xfId="9499" xr:uid="{00000000-0005-0000-0000-000060240000}"/>
    <cellStyle name="20% - Accent1 2 3 2 5 2 5 3" xfId="9500" xr:uid="{00000000-0005-0000-0000-000061240000}"/>
    <cellStyle name="20% - Accent1 2 3 2 5 2 6" xfId="9501" xr:uid="{00000000-0005-0000-0000-000062240000}"/>
    <cellStyle name="20% - Accent1 2 3 2 5 2 6 2" xfId="9502" xr:uid="{00000000-0005-0000-0000-000063240000}"/>
    <cellStyle name="20% - Accent1 2 3 2 5 2 6 2 2" xfId="9503" xr:uid="{00000000-0005-0000-0000-000064240000}"/>
    <cellStyle name="20% - Accent1 2 3 2 5 2 6 3" xfId="9504" xr:uid="{00000000-0005-0000-0000-000065240000}"/>
    <cellStyle name="20% - Accent1 2 3 2 5 2 7" xfId="9505" xr:uid="{00000000-0005-0000-0000-000066240000}"/>
    <cellStyle name="20% - Accent1 2 3 2 5 2 7 2" xfId="9506" xr:uid="{00000000-0005-0000-0000-000067240000}"/>
    <cellStyle name="20% - Accent1 2 3 2 5 2 8" xfId="9507" xr:uid="{00000000-0005-0000-0000-000068240000}"/>
    <cellStyle name="20% - Accent1 2 3 2 5 2 8 2" xfId="9508" xr:uid="{00000000-0005-0000-0000-000069240000}"/>
    <cellStyle name="20% - Accent1 2 3 2 5 2 9" xfId="9509" xr:uid="{00000000-0005-0000-0000-00006A240000}"/>
    <cellStyle name="20% - Accent1 2 3 2 5 3" xfId="9510" xr:uid="{00000000-0005-0000-0000-00006B240000}"/>
    <cellStyle name="20% - Accent1 2 3 2 5 3 2" xfId="9511" xr:uid="{00000000-0005-0000-0000-00006C240000}"/>
    <cellStyle name="20% - Accent1 2 3 2 5 3 2 2" xfId="9512" xr:uid="{00000000-0005-0000-0000-00006D240000}"/>
    <cellStyle name="20% - Accent1 2 3 2 5 3 2 2 2" xfId="9513" xr:uid="{00000000-0005-0000-0000-00006E240000}"/>
    <cellStyle name="20% - Accent1 2 3 2 5 3 2 2 2 2" xfId="9514" xr:uid="{00000000-0005-0000-0000-00006F240000}"/>
    <cellStyle name="20% - Accent1 2 3 2 5 3 2 2 3" xfId="9515" xr:uid="{00000000-0005-0000-0000-000070240000}"/>
    <cellStyle name="20% - Accent1 2 3 2 5 3 2 3" xfId="9516" xr:uid="{00000000-0005-0000-0000-000071240000}"/>
    <cellStyle name="20% - Accent1 2 3 2 5 3 2 3 2" xfId="9517" xr:uid="{00000000-0005-0000-0000-000072240000}"/>
    <cellStyle name="20% - Accent1 2 3 2 5 3 2 4" xfId="9518" xr:uid="{00000000-0005-0000-0000-000073240000}"/>
    <cellStyle name="20% - Accent1 2 3 2 5 3 3" xfId="9519" xr:uid="{00000000-0005-0000-0000-000074240000}"/>
    <cellStyle name="20% - Accent1 2 3 2 5 3 3 2" xfId="9520" xr:uid="{00000000-0005-0000-0000-000075240000}"/>
    <cellStyle name="20% - Accent1 2 3 2 5 3 3 2 2" xfId="9521" xr:uid="{00000000-0005-0000-0000-000076240000}"/>
    <cellStyle name="20% - Accent1 2 3 2 5 3 3 2 2 2" xfId="9522" xr:uid="{00000000-0005-0000-0000-000077240000}"/>
    <cellStyle name="20% - Accent1 2 3 2 5 3 3 2 3" xfId="9523" xr:uid="{00000000-0005-0000-0000-000078240000}"/>
    <cellStyle name="20% - Accent1 2 3 2 5 3 3 3" xfId="9524" xr:uid="{00000000-0005-0000-0000-000079240000}"/>
    <cellStyle name="20% - Accent1 2 3 2 5 3 3 3 2" xfId="9525" xr:uid="{00000000-0005-0000-0000-00007A240000}"/>
    <cellStyle name="20% - Accent1 2 3 2 5 3 3 4" xfId="9526" xr:uid="{00000000-0005-0000-0000-00007B240000}"/>
    <cellStyle name="20% - Accent1 2 3 2 5 3 4" xfId="9527" xr:uid="{00000000-0005-0000-0000-00007C240000}"/>
    <cellStyle name="20% - Accent1 2 3 2 5 3 4 2" xfId="9528" xr:uid="{00000000-0005-0000-0000-00007D240000}"/>
    <cellStyle name="20% - Accent1 2 3 2 5 3 4 2 2" xfId="9529" xr:uid="{00000000-0005-0000-0000-00007E240000}"/>
    <cellStyle name="20% - Accent1 2 3 2 5 3 4 2 2 2" xfId="9530" xr:uid="{00000000-0005-0000-0000-00007F240000}"/>
    <cellStyle name="20% - Accent1 2 3 2 5 3 4 2 3" xfId="9531" xr:uid="{00000000-0005-0000-0000-000080240000}"/>
    <cellStyle name="20% - Accent1 2 3 2 5 3 4 3" xfId="9532" xr:uid="{00000000-0005-0000-0000-000081240000}"/>
    <cellStyle name="20% - Accent1 2 3 2 5 3 4 3 2" xfId="9533" xr:uid="{00000000-0005-0000-0000-000082240000}"/>
    <cellStyle name="20% - Accent1 2 3 2 5 3 4 4" xfId="9534" xr:uid="{00000000-0005-0000-0000-000083240000}"/>
    <cellStyle name="20% - Accent1 2 3 2 5 3 5" xfId="9535" xr:uid="{00000000-0005-0000-0000-000084240000}"/>
    <cellStyle name="20% - Accent1 2 3 2 5 3 5 2" xfId="9536" xr:uid="{00000000-0005-0000-0000-000085240000}"/>
    <cellStyle name="20% - Accent1 2 3 2 5 3 5 2 2" xfId="9537" xr:uid="{00000000-0005-0000-0000-000086240000}"/>
    <cellStyle name="20% - Accent1 2 3 2 5 3 5 3" xfId="9538" xr:uid="{00000000-0005-0000-0000-000087240000}"/>
    <cellStyle name="20% - Accent1 2 3 2 5 3 6" xfId="9539" xr:uid="{00000000-0005-0000-0000-000088240000}"/>
    <cellStyle name="20% - Accent1 2 3 2 5 3 6 2" xfId="9540" xr:uid="{00000000-0005-0000-0000-000089240000}"/>
    <cellStyle name="20% - Accent1 2 3 2 5 3 6 2 2" xfId="9541" xr:uid="{00000000-0005-0000-0000-00008A240000}"/>
    <cellStyle name="20% - Accent1 2 3 2 5 3 6 3" xfId="9542" xr:uid="{00000000-0005-0000-0000-00008B240000}"/>
    <cellStyle name="20% - Accent1 2 3 2 5 3 7" xfId="9543" xr:uid="{00000000-0005-0000-0000-00008C240000}"/>
    <cellStyle name="20% - Accent1 2 3 2 5 3 7 2" xfId="9544" xr:uid="{00000000-0005-0000-0000-00008D240000}"/>
    <cellStyle name="20% - Accent1 2 3 2 5 3 8" xfId="9545" xr:uid="{00000000-0005-0000-0000-00008E240000}"/>
    <cellStyle name="20% - Accent1 2 3 2 5 3 8 2" xfId="9546" xr:uid="{00000000-0005-0000-0000-00008F240000}"/>
    <cellStyle name="20% - Accent1 2 3 2 5 3 9" xfId="9547" xr:uid="{00000000-0005-0000-0000-000090240000}"/>
    <cellStyle name="20% - Accent1 2 3 2 5 4" xfId="9548" xr:uid="{00000000-0005-0000-0000-000091240000}"/>
    <cellStyle name="20% - Accent1 2 3 2 5 4 2" xfId="9549" xr:uid="{00000000-0005-0000-0000-000092240000}"/>
    <cellStyle name="20% - Accent1 2 3 2 5 4 2 2" xfId="9550" xr:uid="{00000000-0005-0000-0000-000093240000}"/>
    <cellStyle name="20% - Accent1 2 3 2 5 4 2 2 2" xfId="9551" xr:uid="{00000000-0005-0000-0000-000094240000}"/>
    <cellStyle name="20% - Accent1 2 3 2 5 4 2 3" xfId="9552" xr:uid="{00000000-0005-0000-0000-000095240000}"/>
    <cellStyle name="20% - Accent1 2 3 2 5 4 3" xfId="9553" xr:uid="{00000000-0005-0000-0000-000096240000}"/>
    <cellStyle name="20% - Accent1 2 3 2 5 4 3 2" xfId="9554" xr:uid="{00000000-0005-0000-0000-000097240000}"/>
    <cellStyle name="20% - Accent1 2 3 2 5 4 4" xfId="9555" xr:uid="{00000000-0005-0000-0000-000098240000}"/>
    <cellStyle name="20% - Accent1 2 3 2 5 5" xfId="9556" xr:uid="{00000000-0005-0000-0000-000099240000}"/>
    <cellStyle name="20% - Accent1 2 3 2 5 5 2" xfId="9557" xr:uid="{00000000-0005-0000-0000-00009A240000}"/>
    <cellStyle name="20% - Accent1 2 3 2 5 5 2 2" xfId="9558" xr:uid="{00000000-0005-0000-0000-00009B240000}"/>
    <cellStyle name="20% - Accent1 2 3 2 5 5 2 2 2" xfId="9559" xr:uid="{00000000-0005-0000-0000-00009C240000}"/>
    <cellStyle name="20% - Accent1 2 3 2 5 5 2 3" xfId="9560" xr:uid="{00000000-0005-0000-0000-00009D240000}"/>
    <cellStyle name="20% - Accent1 2 3 2 5 5 3" xfId="9561" xr:uid="{00000000-0005-0000-0000-00009E240000}"/>
    <cellStyle name="20% - Accent1 2 3 2 5 5 3 2" xfId="9562" xr:uid="{00000000-0005-0000-0000-00009F240000}"/>
    <cellStyle name="20% - Accent1 2 3 2 5 5 4" xfId="9563" xr:uid="{00000000-0005-0000-0000-0000A0240000}"/>
    <cellStyle name="20% - Accent1 2 3 2 5 6" xfId="9564" xr:uid="{00000000-0005-0000-0000-0000A1240000}"/>
    <cellStyle name="20% - Accent1 2 3 2 5 6 2" xfId="9565" xr:uid="{00000000-0005-0000-0000-0000A2240000}"/>
    <cellStyle name="20% - Accent1 2 3 2 5 6 2 2" xfId="9566" xr:uid="{00000000-0005-0000-0000-0000A3240000}"/>
    <cellStyle name="20% - Accent1 2 3 2 5 6 2 2 2" xfId="9567" xr:uid="{00000000-0005-0000-0000-0000A4240000}"/>
    <cellStyle name="20% - Accent1 2 3 2 5 6 2 3" xfId="9568" xr:uid="{00000000-0005-0000-0000-0000A5240000}"/>
    <cellStyle name="20% - Accent1 2 3 2 5 6 3" xfId="9569" xr:uid="{00000000-0005-0000-0000-0000A6240000}"/>
    <cellStyle name="20% - Accent1 2 3 2 5 6 3 2" xfId="9570" xr:uid="{00000000-0005-0000-0000-0000A7240000}"/>
    <cellStyle name="20% - Accent1 2 3 2 5 6 4" xfId="9571" xr:uid="{00000000-0005-0000-0000-0000A8240000}"/>
    <cellStyle name="20% - Accent1 2 3 2 5 7" xfId="9572" xr:uid="{00000000-0005-0000-0000-0000A9240000}"/>
    <cellStyle name="20% - Accent1 2 3 2 5 7 2" xfId="9573" xr:uid="{00000000-0005-0000-0000-0000AA240000}"/>
    <cellStyle name="20% - Accent1 2 3 2 5 7 2 2" xfId="9574" xr:uid="{00000000-0005-0000-0000-0000AB240000}"/>
    <cellStyle name="20% - Accent1 2 3 2 5 7 3" xfId="9575" xr:uid="{00000000-0005-0000-0000-0000AC240000}"/>
    <cellStyle name="20% - Accent1 2 3 2 5 8" xfId="9576" xr:uid="{00000000-0005-0000-0000-0000AD240000}"/>
    <cellStyle name="20% - Accent1 2 3 2 5 8 2" xfId="9577" xr:uid="{00000000-0005-0000-0000-0000AE240000}"/>
    <cellStyle name="20% - Accent1 2 3 2 5 8 2 2" xfId="9578" xr:uid="{00000000-0005-0000-0000-0000AF240000}"/>
    <cellStyle name="20% - Accent1 2 3 2 5 8 3" xfId="9579" xr:uid="{00000000-0005-0000-0000-0000B0240000}"/>
    <cellStyle name="20% - Accent1 2 3 2 5 9" xfId="9580" xr:uid="{00000000-0005-0000-0000-0000B1240000}"/>
    <cellStyle name="20% - Accent1 2 3 2 5 9 2" xfId="9581" xr:uid="{00000000-0005-0000-0000-0000B2240000}"/>
    <cellStyle name="20% - Accent1 2 3 2 6" xfId="9582" xr:uid="{00000000-0005-0000-0000-0000B3240000}"/>
    <cellStyle name="20% - Accent1 2 3 2 6 2" xfId="9583" xr:uid="{00000000-0005-0000-0000-0000B4240000}"/>
    <cellStyle name="20% - Accent1 2 3 2 6 2 2" xfId="9584" xr:uid="{00000000-0005-0000-0000-0000B5240000}"/>
    <cellStyle name="20% - Accent1 2 3 2 6 2 2 2" xfId="9585" xr:uid="{00000000-0005-0000-0000-0000B6240000}"/>
    <cellStyle name="20% - Accent1 2 3 2 6 2 2 2 2" xfId="9586" xr:uid="{00000000-0005-0000-0000-0000B7240000}"/>
    <cellStyle name="20% - Accent1 2 3 2 6 2 2 3" xfId="9587" xr:uid="{00000000-0005-0000-0000-0000B8240000}"/>
    <cellStyle name="20% - Accent1 2 3 2 6 2 3" xfId="9588" xr:uid="{00000000-0005-0000-0000-0000B9240000}"/>
    <cellStyle name="20% - Accent1 2 3 2 6 2 3 2" xfId="9589" xr:uid="{00000000-0005-0000-0000-0000BA240000}"/>
    <cellStyle name="20% - Accent1 2 3 2 6 2 4" xfId="9590" xr:uid="{00000000-0005-0000-0000-0000BB240000}"/>
    <cellStyle name="20% - Accent1 2 3 2 6 3" xfId="9591" xr:uid="{00000000-0005-0000-0000-0000BC240000}"/>
    <cellStyle name="20% - Accent1 2 3 2 6 3 2" xfId="9592" xr:uid="{00000000-0005-0000-0000-0000BD240000}"/>
    <cellStyle name="20% - Accent1 2 3 2 6 3 2 2" xfId="9593" xr:uid="{00000000-0005-0000-0000-0000BE240000}"/>
    <cellStyle name="20% - Accent1 2 3 2 6 3 2 2 2" xfId="9594" xr:uid="{00000000-0005-0000-0000-0000BF240000}"/>
    <cellStyle name="20% - Accent1 2 3 2 6 3 2 3" xfId="9595" xr:uid="{00000000-0005-0000-0000-0000C0240000}"/>
    <cellStyle name="20% - Accent1 2 3 2 6 3 3" xfId="9596" xr:uid="{00000000-0005-0000-0000-0000C1240000}"/>
    <cellStyle name="20% - Accent1 2 3 2 6 3 3 2" xfId="9597" xr:uid="{00000000-0005-0000-0000-0000C2240000}"/>
    <cellStyle name="20% - Accent1 2 3 2 6 3 4" xfId="9598" xr:uid="{00000000-0005-0000-0000-0000C3240000}"/>
    <cellStyle name="20% - Accent1 2 3 2 6 4" xfId="9599" xr:uid="{00000000-0005-0000-0000-0000C4240000}"/>
    <cellStyle name="20% - Accent1 2 3 2 6 4 2" xfId="9600" xr:uid="{00000000-0005-0000-0000-0000C5240000}"/>
    <cellStyle name="20% - Accent1 2 3 2 6 4 2 2" xfId="9601" xr:uid="{00000000-0005-0000-0000-0000C6240000}"/>
    <cellStyle name="20% - Accent1 2 3 2 6 4 2 2 2" xfId="9602" xr:uid="{00000000-0005-0000-0000-0000C7240000}"/>
    <cellStyle name="20% - Accent1 2 3 2 6 4 2 3" xfId="9603" xr:uid="{00000000-0005-0000-0000-0000C8240000}"/>
    <cellStyle name="20% - Accent1 2 3 2 6 4 3" xfId="9604" xr:uid="{00000000-0005-0000-0000-0000C9240000}"/>
    <cellStyle name="20% - Accent1 2 3 2 6 4 3 2" xfId="9605" xr:uid="{00000000-0005-0000-0000-0000CA240000}"/>
    <cellStyle name="20% - Accent1 2 3 2 6 4 4" xfId="9606" xr:uid="{00000000-0005-0000-0000-0000CB240000}"/>
    <cellStyle name="20% - Accent1 2 3 2 6 5" xfId="9607" xr:uid="{00000000-0005-0000-0000-0000CC240000}"/>
    <cellStyle name="20% - Accent1 2 3 2 6 5 2" xfId="9608" xr:uid="{00000000-0005-0000-0000-0000CD240000}"/>
    <cellStyle name="20% - Accent1 2 3 2 6 5 2 2" xfId="9609" xr:uid="{00000000-0005-0000-0000-0000CE240000}"/>
    <cellStyle name="20% - Accent1 2 3 2 6 5 3" xfId="9610" xr:uid="{00000000-0005-0000-0000-0000CF240000}"/>
    <cellStyle name="20% - Accent1 2 3 2 6 6" xfId="9611" xr:uid="{00000000-0005-0000-0000-0000D0240000}"/>
    <cellStyle name="20% - Accent1 2 3 2 6 6 2" xfId="9612" xr:uid="{00000000-0005-0000-0000-0000D1240000}"/>
    <cellStyle name="20% - Accent1 2 3 2 6 6 2 2" xfId="9613" xr:uid="{00000000-0005-0000-0000-0000D2240000}"/>
    <cellStyle name="20% - Accent1 2 3 2 6 6 3" xfId="9614" xr:uid="{00000000-0005-0000-0000-0000D3240000}"/>
    <cellStyle name="20% - Accent1 2 3 2 6 7" xfId="9615" xr:uid="{00000000-0005-0000-0000-0000D4240000}"/>
    <cellStyle name="20% - Accent1 2 3 2 6 7 2" xfId="9616" xr:uid="{00000000-0005-0000-0000-0000D5240000}"/>
    <cellStyle name="20% - Accent1 2 3 2 6 8" xfId="9617" xr:uid="{00000000-0005-0000-0000-0000D6240000}"/>
    <cellStyle name="20% - Accent1 2 3 2 6 8 2" xfId="9618" xr:uid="{00000000-0005-0000-0000-0000D7240000}"/>
    <cellStyle name="20% - Accent1 2 3 2 6 9" xfId="9619" xr:uid="{00000000-0005-0000-0000-0000D8240000}"/>
    <cellStyle name="20% - Accent1 2 3 2 7" xfId="9620" xr:uid="{00000000-0005-0000-0000-0000D9240000}"/>
    <cellStyle name="20% - Accent1 2 3 2 7 2" xfId="9621" xr:uid="{00000000-0005-0000-0000-0000DA240000}"/>
    <cellStyle name="20% - Accent1 2 3 2 7 2 2" xfId="9622" xr:uid="{00000000-0005-0000-0000-0000DB240000}"/>
    <cellStyle name="20% - Accent1 2 3 2 7 2 2 2" xfId="9623" xr:uid="{00000000-0005-0000-0000-0000DC240000}"/>
    <cellStyle name="20% - Accent1 2 3 2 7 2 2 2 2" xfId="9624" xr:uid="{00000000-0005-0000-0000-0000DD240000}"/>
    <cellStyle name="20% - Accent1 2 3 2 7 2 2 3" xfId="9625" xr:uid="{00000000-0005-0000-0000-0000DE240000}"/>
    <cellStyle name="20% - Accent1 2 3 2 7 2 3" xfId="9626" xr:uid="{00000000-0005-0000-0000-0000DF240000}"/>
    <cellStyle name="20% - Accent1 2 3 2 7 2 3 2" xfId="9627" xr:uid="{00000000-0005-0000-0000-0000E0240000}"/>
    <cellStyle name="20% - Accent1 2 3 2 7 2 4" xfId="9628" xr:uid="{00000000-0005-0000-0000-0000E1240000}"/>
    <cellStyle name="20% - Accent1 2 3 2 7 3" xfId="9629" xr:uid="{00000000-0005-0000-0000-0000E2240000}"/>
    <cellStyle name="20% - Accent1 2 3 2 7 3 2" xfId="9630" xr:uid="{00000000-0005-0000-0000-0000E3240000}"/>
    <cellStyle name="20% - Accent1 2 3 2 7 3 2 2" xfId="9631" xr:uid="{00000000-0005-0000-0000-0000E4240000}"/>
    <cellStyle name="20% - Accent1 2 3 2 7 3 2 2 2" xfId="9632" xr:uid="{00000000-0005-0000-0000-0000E5240000}"/>
    <cellStyle name="20% - Accent1 2 3 2 7 3 2 3" xfId="9633" xr:uid="{00000000-0005-0000-0000-0000E6240000}"/>
    <cellStyle name="20% - Accent1 2 3 2 7 3 3" xfId="9634" xr:uid="{00000000-0005-0000-0000-0000E7240000}"/>
    <cellStyle name="20% - Accent1 2 3 2 7 3 3 2" xfId="9635" xr:uid="{00000000-0005-0000-0000-0000E8240000}"/>
    <cellStyle name="20% - Accent1 2 3 2 7 3 4" xfId="9636" xr:uid="{00000000-0005-0000-0000-0000E9240000}"/>
    <cellStyle name="20% - Accent1 2 3 2 7 4" xfId="9637" xr:uid="{00000000-0005-0000-0000-0000EA240000}"/>
    <cellStyle name="20% - Accent1 2 3 2 7 4 2" xfId="9638" xr:uid="{00000000-0005-0000-0000-0000EB240000}"/>
    <cellStyle name="20% - Accent1 2 3 2 7 4 2 2" xfId="9639" xr:uid="{00000000-0005-0000-0000-0000EC240000}"/>
    <cellStyle name="20% - Accent1 2 3 2 7 4 2 2 2" xfId="9640" xr:uid="{00000000-0005-0000-0000-0000ED240000}"/>
    <cellStyle name="20% - Accent1 2 3 2 7 4 2 3" xfId="9641" xr:uid="{00000000-0005-0000-0000-0000EE240000}"/>
    <cellStyle name="20% - Accent1 2 3 2 7 4 3" xfId="9642" xr:uid="{00000000-0005-0000-0000-0000EF240000}"/>
    <cellStyle name="20% - Accent1 2 3 2 7 4 3 2" xfId="9643" xr:uid="{00000000-0005-0000-0000-0000F0240000}"/>
    <cellStyle name="20% - Accent1 2 3 2 7 4 4" xfId="9644" xr:uid="{00000000-0005-0000-0000-0000F1240000}"/>
    <cellStyle name="20% - Accent1 2 3 2 7 5" xfId="9645" xr:uid="{00000000-0005-0000-0000-0000F2240000}"/>
    <cellStyle name="20% - Accent1 2 3 2 7 5 2" xfId="9646" xr:uid="{00000000-0005-0000-0000-0000F3240000}"/>
    <cellStyle name="20% - Accent1 2 3 2 7 5 2 2" xfId="9647" xr:uid="{00000000-0005-0000-0000-0000F4240000}"/>
    <cellStyle name="20% - Accent1 2 3 2 7 5 3" xfId="9648" xr:uid="{00000000-0005-0000-0000-0000F5240000}"/>
    <cellStyle name="20% - Accent1 2 3 2 7 6" xfId="9649" xr:uid="{00000000-0005-0000-0000-0000F6240000}"/>
    <cellStyle name="20% - Accent1 2 3 2 7 6 2" xfId="9650" xr:uid="{00000000-0005-0000-0000-0000F7240000}"/>
    <cellStyle name="20% - Accent1 2 3 2 7 6 2 2" xfId="9651" xr:uid="{00000000-0005-0000-0000-0000F8240000}"/>
    <cellStyle name="20% - Accent1 2 3 2 7 6 3" xfId="9652" xr:uid="{00000000-0005-0000-0000-0000F9240000}"/>
    <cellStyle name="20% - Accent1 2 3 2 7 7" xfId="9653" xr:uid="{00000000-0005-0000-0000-0000FA240000}"/>
    <cellStyle name="20% - Accent1 2 3 2 7 7 2" xfId="9654" xr:uid="{00000000-0005-0000-0000-0000FB240000}"/>
    <cellStyle name="20% - Accent1 2 3 2 7 8" xfId="9655" xr:uid="{00000000-0005-0000-0000-0000FC240000}"/>
    <cellStyle name="20% - Accent1 2 3 2 7 8 2" xfId="9656" xr:uid="{00000000-0005-0000-0000-0000FD240000}"/>
    <cellStyle name="20% - Accent1 2 3 2 7 9" xfId="9657" xr:uid="{00000000-0005-0000-0000-0000FE240000}"/>
    <cellStyle name="20% - Accent1 2 3 2 8" xfId="9658" xr:uid="{00000000-0005-0000-0000-0000FF240000}"/>
    <cellStyle name="20% - Accent1 2 3 2 8 2" xfId="9659" xr:uid="{00000000-0005-0000-0000-000000250000}"/>
    <cellStyle name="20% - Accent1 2 3 2 8 2 2" xfId="9660" xr:uid="{00000000-0005-0000-0000-000001250000}"/>
    <cellStyle name="20% - Accent1 2 3 2 8 2 2 2" xfId="9661" xr:uid="{00000000-0005-0000-0000-000002250000}"/>
    <cellStyle name="20% - Accent1 2 3 2 8 2 3" xfId="9662" xr:uid="{00000000-0005-0000-0000-000003250000}"/>
    <cellStyle name="20% - Accent1 2 3 2 8 3" xfId="9663" xr:uid="{00000000-0005-0000-0000-000004250000}"/>
    <cellStyle name="20% - Accent1 2 3 2 8 3 2" xfId="9664" xr:uid="{00000000-0005-0000-0000-000005250000}"/>
    <cellStyle name="20% - Accent1 2 3 2 8 4" xfId="9665" xr:uid="{00000000-0005-0000-0000-000006250000}"/>
    <cellStyle name="20% - Accent1 2 3 2 9" xfId="9666" xr:uid="{00000000-0005-0000-0000-000007250000}"/>
    <cellStyle name="20% - Accent1 2 3 2 9 2" xfId="9667" xr:uid="{00000000-0005-0000-0000-000008250000}"/>
    <cellStyle name="20% - Accent1 2 3 2 9 2 2" xfId="9668" xr:uid="{00000000-0005-0000-0000-000009250000}"/>
    <cellStyle name="20% - Accent1 2 3 2 9 2 2 2" xfId="9669" xr:uid="{00000000-0005-0000-0000-00000A250000}"/>
    <cellStyle name="20% - Accent1 2 3 2 9 2 3" xfId="9670" xr:uid="{00000000-0005-0000-0000-00000B250000}"/>
    <cellStyle name="20% - Accent1 2 3 2 9 3" xfId="9671" xr:uid="{00000000-0005-0000-0000-00000C250000}"/>
    <cellStyle name="20% - Accent1 2 3 2 9 3 2" xfId="9672" xr:uid="{00000000-0005-0000-0000-00000D250000}"/>
    <cellStyle name="20% - Accent1 2 3 2 9 4" xfId="9673" xr:uid="{00000000-0005-0000-0000-00000E250000}"/>
    <cellStyle name="20% - Accent1 2 3 3" xfId="9674" xr:uid="{00000000-0005-0000-0000-00000F250000}"/>
    <cellStyle name="20% - Accent1 2 3 3 10" xfId="9675" xr:uid="{00000000-0005-0000-0000-000010250000}"/>
    <cellStyle name="20% - Accent1 2 3 3 10 2" xfId="9676" xr:uid="{00000000-0005-0000-0000-000011250000}"/>
    <cellStyle name="20% - Accent1 2 3 3 10 2 2" xfId="9677" xr:uid="{00000000-0005-0000-0000-000012250000}"/>
    <cellStyle name="20% - Accent1 2 3 3 10 3" xfId="9678" xr:uid="{00000000-0005-0000-0000-000013250000}"/>
    <cellStyle name="20% - Accent1 2 3 3 11" xfId="9679" xr:uid="{00000000-0005-0000-0000-000014250000}"/>
    <cellStyle name="20% - Accent1 2 3 3 11 2" xfId="9680" xr:uid="{00000000-0005-0000-0000-000015250000}"/>
    <cellStyle name="20% - Accent1 2 3 3 11 2 2" xfId="9681" xr:uid="{00000000-0005-0000-0000-000016250000}"/>
    <cellStyle name="20% - Accent1 2 3 3 11 3" xfId="9682" xr:uid="{00000000-0005-0000-0000-000017250000}"/>
    <cellStyle name="20% - Accent1 2 3 3 12" xfId="9683" xr:uid="{00000000-0005-0000-0000-000018250000}"/>
    <cellStyle name="20% - Accent1 2 3 3 12 2" xfId="9684" xr:uid="{00000000-0005-0000-0000-000019250000}"/>
    <cellStyle name="20% - Accent1 2 3 3 13" xfId="9685" xr:uid="{00000000-0005-0000-0000-00001A250000}"/>
    <cellStyle name="20% - Accent1 2 3 3 13 2" xfId="9686" xr:uid="{00000000-0005-0000-0000-00001B250000}"/>
    <cellStyle name="20% - Accent1 2 3 3 14" xfId="9687" xr:uid="{00000000-0005-0000-0000-00001C250000}"/>
    <cellStyle name="20% - Accent1 2 3 3 2" xfId="9688" xr:uid="{00000000-0005-0000-0000-00001D250000}"/>
    <cellStyle name="20% - Accent1 2 3 3 2 10" xfId="9689" xr:uid="{00000000-0005-0000-0000-00001E250000}"/>
    <cellStyle name="20% - Accent1 2 3 3 2 10 2" xfId="9690" xr:uid="{00000000-0005-0000-0000-00001F250000}"/>
    <cellStyle name="20% - Accent1 2 3 3 2 11" xfId="9691" xr:uid="{00000000-0005-0000-0000-000020250000}"/>
    <cellStyle name="20% - Accent1 2 3 3 2 2" xfId="9692" xr:uid="{00000000-0005-0000-0000-000021250000}"/>
    <cellStyle name="20% - Accent1 2 3 3 2 2 2" xfId="9693" xr:uid="{00000000-0005-0000-0000-000022250000}"/>
    <cellStyle name="20% - Accent1 2 3 3 2 2 2 2" xfId="9694" xr:uid="{00000000-0005-0000-0000-000023250000}"/>
    <cellStyle name="20% - Accent1 2 3 3 2 2 2 2 2" xfId="9695" xr:uid="{00000000-0005-0000-0000-000024250000}"/>
    <cellStyle name="20% - Accent1 2 3 3 2 2 2 2 2 2" xfId="9696" xr:uid="{00000000-0005-0000-0000-000025250000}"/>
    <cellStyle name="20% - Accent1 2 3 3 2 2 2 2 3" xfId="9697" xr:uid="{00000000-0005-0000-0000-000026250000}"/>
    <cellStyle name="20% - Accent1 2 3 3 2 2 2 3" xfId="9698" xr:uid="{00000000-0005-0000-0000-000027250000}"/>
    <cellStyle name="20% - Accent1 2 3 3 2 2 2 3 2" xfId="9699" xr:uid="{00000000-0005-0000-0000-000028250000}"/>
    <cellStyle name="20% - Accent1 2 3 3 2 2 2 4" xfId="9700" xr:uid="{00000000-0005-0000-0000-000029250000}"/>
    <cellStyle name="20% - Accent1 2 3 3 2 2 3" xfId="9701" xr:uid="{00000000-0005-0000-0000-00002A250000}"/>
    <cellStyle name="20% - Accent1 2 3 3 2 2 3 2" xfId="9702" xr:uid="{00000000-0005-0000-0000-00002B250000}"/>
    <cellStyle name="20% - Accent1 2 3 3 2 2 3 2 2" xfId="9703" xr:uid="{00000000-0005-0000-0000-00002C250000}"/>
    <cellStyle name="20% - Accent1 2 3 3 2 2 3 2 2 2" xfId="9704" xr:uid="{00000000-0005-0000-0000-00002D250000}"/>
    <cellStyle name="20% - Accent1 2 3 3 2 2 3 2 3" xfId="9705" xr:uid="{00000000-0005-0000-0000-00002E250000}"/>
    <cellStyle name="20% - Accent1 2 3 3 2 2 3 3" xfId="9706" xr:uid="{00000000-0005-0000-0000-00002F250000}"/>
    <cellStyle name="20% - Accent1 2 3 3 2 2 3 3 2" xfId="9707" xr:uid="{00000000-0005-0000-0000-000030250000}"/>
    <cellStyle name="20% - Accent1 2 3 3 2 2 3 4" xfId="9708" xr:uid="{00000000-0005-0000-0000-000031250000}"/>
    <cellStyle name="20% - Accent1 2 3 3 2 2 4" xfId="9709" xr:uid="{00000000-0005-0000-0000-000032250000}"/>
    <cellStyle name="20% - Accent1 2 3 3 2 2 4 2" xfId="9710" xr:uid="{00000000-0005-0000-0000-000033250000}"/>
    <cellStyle name="20% - Accent1 2 3 3 2 2 4 2 2" xfId="9711" xr:uid="{00000000-0005-0000-0000-000034250000}"/>
    <cellStyle name="20% - Accent1 2 3 3 2 2 4 2 2 2" xfId="9712" xr:uid="{00000000-0005-0000-0000-000035250000}"/>
    <cellStyle name="20% - Accent1 2 3 3 2 2 4 2 3" xfId="9713" xr:uid="{00000000-0005-0000-0000-000036250000}"/>
    <cellStyle name="20% - Accent1 2 3 3 2 2 4 3" xfId="9714" xr:uid="{00000000-0005-0000-0000-000037250000}"/>
    <cellStyle name="20% - Accent1 2 3 3 2 2 4 3 2" xfId="9715" xr:uid="{00000000-0005-0000-0000-000038250000}"/>
    <cellStyle name="20% - Accent1 2 3 3 2 2 4 4" xfId="9716" xr:uid="{00000000-0005-0000-0000-000039250000}"/>
    <cellStyle name="20% - Accent1 2 3 3 2 2 5" xfId="9717" xr:uid="{00000000-0005-0000-0000-00003A250000}"/>
    <cellStyle name="20% - Accent1 2 3 3 2 2 5 2" xfId="9718" xr:uid="{00000000-0005-0000-0000-00003B250000}"/>
    <cellStyle name="20% - Accent1 2 3 3 2 2 5 2 2" xfId="9719" xr:uid="{00000000-0005-0000-0000-00003C250000}"/>
    <cellStyle name="20% - Accent1 2 3 3 2 2 5 3" xfId="9720" xr:uid="{00000000-0005-0000-0000-00003D250000}"/>
    <cellStyle name="20% - Accent1 2 3 3 2 2 6" xfId="9721" xr:uid="{00000000-0005-0000-0000-00003E250000}"/>
    <cellStyle name="20% - Accent1 2 3 3 2 2 6 2" xfId="9722" xr:uid="{00000000-0005-0000-0000-00003F250000}"/>
    <cellStyle name="20% - Accent1 2 3 3 2 2 6 2 2" xfId="9723" xr:uid="{00000000-0005-0000-0000-000040250000}"/>
    <cellStyle name="20% - Accent1 2 3 3 2 2 6 3" xfId="9724" xr:uid="{00000000-0005-0000-0000-000041250000}"/>
    <cellStyle name="20% - Accent1 2 3 3 2 2 7" xfId="9725" xr:uid="{00000000-0005-0000-0000-000042250000}"/>
    <cellStyle name="20% - Accent1 2 3 3 2 2 7 2" xfId="9726" xr:uid="{00000000-0005-0000-0000-000043250000}"/>
    <cellStyle name="20% - Accent1 2 3 3 2 2 8" xfId="9727" xr:uid="{00000000-0005-0000-0000-000044250000}"/>
    <cellStyle name="20% - Accent1 2 3 3 2 2 8 2" xfId="9728" xr:uid="{00000000-0005-0000-0000-000045250000}"/>
    <cellStyle name="20% - Accent1 2 3 3 2 2 9" xfId="9729" xr:uid="{00000000-0005-0000-0000-000046250000}"/>
    <cellStyle name="20% - Accent1 2 3 3 2 3" xfId="9730" xr:uid="{00000000-0005-0000-0000-000047250000}"/>
    <cellStyle name="20% - Accent1 2 3 3 2 3 2" xfId="9731" xr:uid="{00000000-0005-0000-0000-000048250000}"/>
    <cellStyle name="20% - Accent1 2 3 3 2 3 2 2" xfId="9732" xr:uid="{00000000-0005-0000-0000-000049250000}"/>
    <cellStyle name="20% - Accent1 2 3 3 2 3 2 2 2" xfId="9733" xr:uid="{00000000-0005-0000-0000-00004A250000}"/>
    <cellStyle name="20% - Accent1 2 3 3 2 3 2 2 2 2" xfId="9734" xr:uid="{00000000-0005-0000-0000-00004B250000}"/>
    <cellStyle name="20% - Accent1 2 3 3 2 3 2 2 3" xfId="9735" xr:uid="{00000000-0005-0000-0000-00004C250000}"/>
    <cellStyle name="20% - Accent1 2 3 3 2 3 2 3" xfId="9736" xr:uid="{00000000-0005-0000-0000-00004D250000}"/>
    <cellStyle name="20% - Accent1 2 3 3 2 3 2 3 2" xfId="9737" xr:uid="{00000000-0005-0000-0000-00004E250000}"/>
    <cellStyle name="20% - Accent1 2 3 3 2 3 2 4" xfId="9738" xr:uid="{00000000-0005-0000-0000-00004F250000}"/>
    <cellStyle name="20% - Accent1 2 3 3 2 3 3" xfId="9739" xr:uid="{00000000-0005-0000-0000-000050250000}"/>
    <cellStyle name="20% - Accent1 2 3 3 2 3 3 2" xfId="9740" xr:uid="{00000000-0005-0000-0000-000051250000}"/>
    <cellStyle name="20% - Accent1 2 3 3 2 3 3 2 2" xfId="9741" xr:uid="{00000000-0005-0000-0000-000052250000}"/>
    <cellStyle name="20% - Accent1 2 3 3 2 3 3 2 2 2" xfId="9742" xr:uid="{00000000-0005-0000-0000-000053250000}"/>
    <cellStyle name="20% - Accent1 2 3 3 2 3 3 2 3" xfId="9743" xr:uid="{00000000-0005-0000-0000-000054250000}"/>
    <cellStyle name="20% - Accent1 2 3 3 2 3 3 3" xfId="9744" xr:uid="{00000000-0005-0000-0000-000055250000}"/>
    <cellStyle name="20% - Accent1 2 3 3 2 3 3 3 2" xfId="9745" xr:uid="{00000000-0005-0000-0000-000056250000}"/>
    <cellStyle name="20% - Accent1 2 3 3 2 3 3 4" xfId="9746" xr:uid="{00000000-0005-0000-0000-000057250000}"/>
    <cellStyle name="20% - Accent1 2 3 3 2 3 4" xfId="9747" xr:uid="{00000000-0005-0000-0000-000058250000}"/>
    <cellStyle name="20% - Accent1 2 3 3 2 3 4 2" xfId="9748" xr:uid="{00000000-0005-0000-0000-000059250000}"/>
    <cellStyle name="20% - Accent1 2 3 3 2 3 4 2 2" xfId="9749" xr:uid="{00000000-0005-0000-0000-00005A250000}"/>
    <cellStyle name="20% - Accent1 2 3 3 2 3 4 2 2 2" xfId="9750" xr:uid="{00000000-0005-0000-0000-00005B250000}"/>
    <cellStyle name="20% - Accent1 2 3 3 2 3 4 2 3" xfId="9751" xr:uid="{00000000-0005-0000-0000-00005C250000}"/>
    <cellStyle name="20% - Accent1 2 3 3 2 3 4 3" xfId="9752" xr:uid="{00000000-0005-0000-0000-00005D250000}"/>
    <cellStyle name="20% - Accent1 2 3 3 2 3 4 3 2" xfId="9753" xr:uid="{00000000-0005-0000-0000-00005E250000}"/>
    <cellStyle name="20% - Accent1 2 3 3 2 3 4 4" xfId="9754" xr:uid="{00000000-0005-0000-0000-00005F250000}"/>
    <cellStyle name="20% - Accent1 2 3 3 2 3 5" xfId="9755" xr:uid="{00000000-0005-0000-0000-000060250000}"/>
    <cellStyle name="20% - Accent1 2 3 3 2 3 5 2" xfId="9756" xr:uid="{00000000-0005-0000-0000-000061250000}"/>
    <cellStyle name="20% - Accent1 2 3 3 2 3 5 2 2" xfId="9757" xr:uid="{00000000-0005-0000-0000-000062250000}"/>
    <cellStyle name="20% - Accent1 2 3 3 2 3 5 3" xfId="9758" xr:uid="{00000000-0005-0000-0000-000063250000}"/>
    <cellStyle name="20% - Accent1 2 3 3 2 3 6" xfId="9759" xr:uid="{00000000-0005-0000-0000-000064250000}"/>
    <cellStyle name="20% - Accent1 2 3 3 2 3 6 2" xfId="9760" xr:uid="{00000000-0005-0000-0000-000065250000}"/>
    <cellStyle name="20% - Accent1 2 3 3 2 3 6 2 2" xfId="9761" xr:uid="{00000000-0005-0000-0000-000066250000}"/>
    <cellStyle name="20% - Accent1 2 3 3 2 3 6 3" xfId="9762" xr:uid="{00000000-0005-0000-0000-000067250000}"/>
    <cellStyle name="20% - Accent1 2 3 3 2 3 7" xfId="9763" xr:uid="{00000000-0005-0000-0000-000068250000}"/>
    <cellStyle name="20% - Accent1 2 3 3 2 3 7 2" xfId="9764" xr:uid="{00000000-0005-0000-0000-000069250000}"/>
    <cellStyle name="20% - Accent1 2 3 3 2 3 8" xfId="9765" xr:uid="{00000000-0005-0000-0000-00006A250000}"/>
    <cellStyle name="20% - Accent1 2 3 3 2 3 8 2" xfId="9766" xr:uid="{00000000-0005-0000-0000-00006B250000}"/>
    <cellStyle name="20% - Accent1 2 3 3 2 3 9" xfId="9767" xr:uid="{00000000-0005-0000-0000-00006C250000}"/>
    <cellStyle name="20% - Accent1 2 3 3 2 4" xfId="9768" xr:uid="{00000000-0005-0000-0000-00006D250000}"/>
    <cellStyle name="20% - Accent1 2 3 3 2 4 2" xfId="9769" xr:uid="{00000000-0005-0000-0000-00006E250000}"/>
    <cellStyle name="20% - Accent1 2 3 3 2 4 2 2" xfId="9770" xr:uid="{00000000-0005-0000-0000-00006F250000}"/>
    <cellStyle name="20% - Accent1 2 3 3 2 4 2 2 2" xfId="9771" xr:uid="{00000000-0005-0000-0000-000070250000}"/>
    <cellStyle name="20% - Accent1 2 3 3 2 4 2 3" xfId="9772" xr:uid="{00000000-0005-0000-0000-000071250000}"/>
    <cellStyle name="20% - Accent1 2 3 3 2 4 3" xfId="9773" xr:uid="{00000000-0005-0000-0000-000072250000}"/>
    <cellStyle name="20% - Accent1 2 3 3 2 4 3 2" xfId="9774" xr:uid="{00000000-0005-0000-0000-000073250000}"/>
    <cellStyle name="20% - Accent1 2 3 3 2 4 4" xfId="9775" xr:uid="{00000000-0005-0000-0000-000074250000}"/>
    <cellStyle name="20% - Accent1 2 3 3 2 5" xfId="9776" xr:uid="{00000000-0005-0000-0000-000075250000}"/>
    <cellStyle name="20% - Accent1 2 3 3 2 5 2" xfId="9777" xr:uid="{00000000-0005-0000-0000-000076250000}"/>
    <cellStyle name="20% - Accent1 2 3 3 2 5 2 2" xfId="9778" xr:uid="{00000000-0005-0000-0000-000077250000}"/>
    <cellStyle name="20% - Accent1 2 3 3 2 5 2 2 2" xfId="9779" xr:uid="{00000000-0005-0000-0000-000078250000}"/>
    <cellStyle name="20% - Accent1 2 3 3 2 5 2 3" xfId="9780" xr:uid="{00000000-0005-0000-0000-000079250000}"/>
    <cellStyle name="20% - Accent1 2 3 3 2 5 3" xfId="9781" xr:uid="{00000000-0005-0000-0000-00007A250000}"/>
    <cellStyle name="20% - Accent1 2 3 3 2 5 3 2" xfId="9782" xr:uid="{00000000-0005-0000-0000-00007B250000}"/>
    <cellStyle name="20% - Accent1 2 3 3 2 5 4" xfId="9783" xr:uid="{00000000-0005-0000-0000-00007C250000}"/>
    <cellStyle name="20% - Accent1 2 3 3 2 6" xfId="9784" xr:uid="{00000000-0005-0000-0000-00007D250000}"/>
    <cellStyle name="20% - Accent1 2 3 3 2 6 2" xfId="9785" xr:uid="{00000000-0005-0000-0000-00007E250000}"/>
    <cellStyle name="20% - Accent1 2 3 3 2 6 2 2" xfId="9786" xr:uid="{00000000-0005-0000-0000-00007F250000}"/>
    <cellStyle name="20% - Accent1 2 3 3 2 6 2 2 2" xfId="9787" xr:uid="{00000000-0005-0000-0000-000080250000}"/>
    <cellStyle name="20% - Accent1 2 3 3 2 6 2 3" xfId="9788" xr:uid="{00000000-0005-0000-0000-000081250000}"/>
    <cellStyle name="20% - Accent1 2 3 3 2 6 3" xfId="9789" xr:uid="{00000000-0005-0000-0000-000082250000}"/>
    <cellStyle name="20% - Accent1 2 3 3 2 6 3 2" xfId="9790" xr:uid="{00000000-0005-0000-0000-000083250000}"/>
    <cellStyle name="20% - Accent1 2 3 3 2 6 4" xfId="9791" xr:uid="{00000000-0005-0000-0000-000084250000}"/>
    <cellStyle name="20% - Accent1 2 3 3 2 7" xfId="9792" xr:uid="{00000000-0005-0000-0000-000085250000}"/>
    <cellStyle name="20% - Accent1 2 3 3 2 7 2" xfId="9793" xr:uid="{00000000-0005-0000-0000-000086250000}"/>
    <cellStyle name="20% - Accent1 2 3 3 2 7 2 2" xfId="9794" xr:uid="{00000000-0005-0000-0000-000087250000}"/>
    <cellStyle name="20% - Accent1 2 3 3 2 7 3" xfId="9795" xr:uid="{00000000-0005-0000-0000-000088250000}"/>
    <cellStyle name="20% - Accent1 2 3 3 2 8" xfId="9796" xr:uid="{00000000-0005-0000-0000-000089250000}"/>
    <cellStyle name="20% - Accent1 2 3 3 2 8 2" xfId="9797" xr:uid="{00000000-0005-0000-0000-00008A250000}"/>
    <cellStyle name="20% - Accent1 2 3 3 2 8 2 2" xfId="9798" xr:uid="{00000000-0005-0000-0000-00008B250000}"/>
    <cellStyle name="20% - Accent1 2 3 3 2 8 3" xfId="9799" xr:uid="{00000000-0005-0000-0000-00008C250000}"/>
    <cellStyle name="20% - Accent1 2 3 3 2 9" xfId="9800" xr:uid="{00000000-0005-0000-0000-00008D250000}"/>
    <cellStyle name="20% - Accent1 2 3 3 2 9 2" xfId="9801" xr:uid="{00000000-0005-0000-0000-00008E250000}"/>
    <cellStyle name="20% - Accent1 2 3 3 3" xfId="9802" xr:uid="{00000000-0005-0000-0000-00008F250000}"/>
    <cellStyle name="20% - Accent1 2 3 3 3 10" xfId="9803" xr:uid="{00000000-0005-0000-0000-000090250000}"/>
    <cellStyle name="20% - Accent1 2 3 3 3 10 2" xfId="9804" xr:uid="{00000000-0005-0000-0000-000091250000}"/>
    <cellStyle name="20% - Accent1 2 3 3 3 11" xfId="9805" xr:uid="{00000000-0005-0000-0000-000092250000}"/>
    <cellStyle name="20% - Accent1 2 3 3 3 2" xfId="9806" xr:uid="{00000000-0005-0000-0000-000093250000}"/>
    <cellStyle name="20% - Accent1 2 3 3 3 2 2" xfId="9807" xr:uid="{00000000-0005-0000-0000-000094250000}"/>
    <cellStyle name="20% - Accent1 2 3 3 3 2 2 2" xfId="9808" xr:uid="{00000000-0005-0000-0000-000095250000}"/>
    <cellStyle name="20% - Accent1 2 3 3 3 2 2 2 2" xfId="9809" xr:uid="{00000000-0005-0000-0000-000096250000}"/>
    <cellStyle name="20% - Accent1 2 3 3 3 2 2 2 2 2" xfId="9810" xr:uid="{00000000-0005-0000-0000-000097250000}"/>
    <cellStyle name="20% - Accent1 2 3 3 3 2 2 2 3" xfId="9811" xr:uid="{00000000-0005-0000-0000-000098250000}"/>
    <cellStyle name="20% - Accent1 2 3 3 3 2 2 3" xfId="9812" xr:uid="{00000000-0005-0000-0000-000099250000}"/>
    <cellStyle name="20% - Accent1 2 3 3 3 2 2 3 2" xfId="9813" xr:uid="{00000000-0005-0000-0000-00009A250000}"/>
    <cellStyle name="20% - Accent1 2 3 3 3 2 2 4" xfId="9814" xr:uid="{00000000-0005-0000-0000-00009B250000}"/>
    <cellStyle name="20% - Accent1 2 3 3 3 2 3" xfId="9815" xr:uid="{00000000-0005-0000-0000-00009C250000}"/>
    <cellStyle name="20% - Accent1 2 3 3 3 2 3 2" xfId="9816" xr:uid="{00000000-0005-0000-0000-00009D250000}"/>
    <cellStyle name="20% - Accent1 2 3 3 3 2 3 2 2" xfId="9817" xr:uid="{00000000-0005-0000-0000-00009E250000}"/>
    <cellStyle name="20% - Accent1 2 3 3 3 2 3 2 2 2" xfId="9818" xr:uid="{00000000-0005-0000-0000-00009F250000}"/>
    <cellStyle name="20% - Accent1 2 3 3 3 2 3 2 3" xfId="9819" xr:uid="{00000000-0005-0000-0000-0000A0250000}"/>
    <cellStyle name="20% - Accent1 2 3 3 3 2 3 3" xfId="9820" xr:uid="{00000000-0005-0000-0000-0000A1250000}"/>
    <cellStyle name="20% - Accent1 2 3 3 3 2 3 3 2" xfId="9821" xr:uid="{00000000-0005-0000-0000-0000A2250000}"/>
    <cellStyle name="20% - Accent1 2 3 3 3 2 3 4" xfId="9822" xr:uid="{00000000-0005-0000-0000-0000A3250000}"/>
    <cellStyle name="20% - Accent1 2 3 3 3 2 4" xfId="9823" xr:uid="{00000000-0005-0000-0000-0000A4250000}"/>
    <cellStyle name="20% - Accent1 2 3 3 3 2 4 2" xfId="9824" xr:uid="{00000000-0005-0000-0000-0000A5250000}"/>
    <cellStyle name="20% - Accent1 2 3 3 3 2 4 2 2" xfId="9825" xr:uid="{00000000-0005-0000-0000-0000A6250000}"/>
    <cellStyle name="20% - Accent1 2 3 3 3 2 4 2 2 2" xfId="9826" xr:uid="{00000000-0005-0000-0000-0000A7250000}"/>
    <cellStyle name="20% - Accent1 2 3 3 3 2 4 2 3" xfId="9827" xr:uid="{00000000-0005-0000-0000-0000A8250000}"/>
    <cellStyle name="20% - Accent1 2 3 3 3 2 4 3" xfId="9828" xr:uid="{00000000-0005-0000-0000-0000A9250000}"/>
    <cellStyle name="20% - Accent1 2 3 3 3 2 4 3 2" xfId="9829" xr:uid="{00000000-0005-0000-0000-0000AA250000}"/>
    <cellStyle name="20% - Accent1 2 3 3 3 2 4 4" xfId="9830" xr:uid="{00000000-0005-0000-0000-0000AB250000}"/>
    <cellStyle name="20% - Accent1 2 3 3 3 2 5" xfId="9831" xr:uid="{00000000-0005-0000-0000-0000AC250000}"/>
    <cellStyle name="20% - Accent1 2 3 3 3 2 5 2" xfId="9832" xr:uid="{00000000-0005-0000-0000-0000AD250000}"/>
    <cellStyle name="20% - Accent1 2 3 3 3 2 5 2 2" xfId="9833" xr:uid="{00000000-0005-0000-0000-0000AE250000}"/>
    <cellStyle name="20% - Accent1 2 3 3 3 2 5 3" xfId="9834" xr:uid="{00000000-0005-0000-0000-0000AF250000}"/>
    <cellStyle name="20% - Accent1 2 3 3 3 2 6" xfId="9835" xr:uid="{00000000-0005-0000-0000-0000B0250000}"/>
    <cellStyle name="20% - Accent1 2 3 3 3 2 6 2" xfId="9836" xr:uid="{00000000-0005-0000-0000-0000B1250000}"/>
    <cellStyle name="20% - Accent1 2 3 3 3 2 6 2 2" xfId="9837" xr:uid="{00000000-0005-0000-0000-0000B2250000}"/>
    <cellStyle name="20% - Accent1 2 3 3 3 2 6 3" xfId="9838" xr:uid="{00000000-0005-0000-0000-0000B3250000}"/>
    <cellStyle name="20% - Accent1 2 3 3 3 2 7" xfId="9839" xr:uid="{00000000-0005-0000-0000-0000B4250000}"/>
    <cellStyle name="20% - Accent1 2 3 3 3 2 7 2" xfId="9840" xr:uid="{00000000-0005-0000-0000-0000B5250000}"/>
    <cellStyle name="20% - Accent1 2 3 3 3 2 8" xfId="9841" xr:uid="{00000000-0005-0000-0000-0000B6250000}"/>
    <cellStyle name="20% - Accent1 2 3 3 3 2 8 2" xfId="9842" xr:uid="{00000000-0005-0000-0000-0000B7250000}"/>
    <cellStyle name="20% - Accent1 2 3 3 3 2 9" xfId="9843" xr:uid="{00000000-0005-0000-0000-0000B8250000}"/>
    <cellStyle name="20% - Accent1 2 3 3 3 3" xfId="9844" xr:uid="{00000000-0005-0000-0000-0000B9250000}"/>
    <cellStyle name="20% - Accent1 2 3 3 3 3 2" xfId="9845" xr:uid="{00000000-0005-0000-0000-0000BA250000}"/>
    <cellStyle name="20% - Accent1 2 3 3 3 3 2 2" xfId="9846" xr:uid="{00000000-0005-0000-0000-0000BB250000}"/>
    <cellStyle name="20% - Accent1 2 3 3 3 3 2 2 2" xfId="9847" xr:uid="{00000000-0005-0000-0000-0000BC250000}"/>
    <cellStyle name="20% - Accent1 2 3 3 3 3 2 2 2 2" xfId="9848" xr:uid="{00000000-0005-0000-0000-0000BD250000}"/>
    <cellStyle name="20% - Accent1 2 3 3 3 3 2 2 3" xfId="9849" xr:uid="{00000000-0005-0000-0000-0000BE250000}"/>
    <cellStyle name="20% - Accent1 2 3 3 3 3 2 3" xfId="9850" xr:uid="{00000000-0005-0000-0000-0000BF250000}"/>
    <cellStyle name="20% - Accent1 2 3 3 3 3 2 3 2" xfId="9851" xr:uid="{00000000-0005-0000-0000-0000C0250000}"/>
    <cellStyle name="20% - Accent1 2 3 3 3 3 2 4" xfId="9852" xr:uid="{00000000-0005-0000-0000-0000C1250000}"/>
    <cellStyle name="20% - Accent1 2 3 3 3 3 3" xfId="9853" xr:uid="{00000000-0005-0000-0000-0000C2250000}"/>
    <cellStyle name="20% - Accent1 2 3 3 3 3 3 2" xfId="9854" xr:uid="{00000000-0005-0000-0000-0000C3250000}"/>
    <cellStyle name="20% - Accent1 2 3 3 3 3 3 2 2" xfId="9855" xr:uid="{00000000-0005-0000-0000-0000C4250000}"/>
    <cellStyle name="20% - Accent1 2 3 3 3 3 3 2 2 2" xfId="9856" xr:uid="{00000000-0005-0000-0000-0000C5250000}"/>
    <cellStyle name="20% - Accent1 2 3 3 3 3 3 2 3" xfId="9857" xr:uid="{00000000-0005-0000-0000-0000C6250000}"/>
    <cellStyle name="20% - Accent1 2 3 3 3 3 3 3" xfId="9858" xr:uid="{00000000-0005-0000-0000-0000C7250000}"/>
    <cellStyle name="20% - Accent1 2 3 3 3 3 3 3 2" xfId="9859" xr:uid="{00000000-0005-0000-0000-0000C8250000}"/>
    <cellStyle name="20% - Accent1 2 3 3 3 3 3 4" xfId="9860" xr:uid="{00000000-0005-0000-0000-0000C9250000}"/>
    <cellStyle name="20% - Accent1 2 3 3 3 3 4" xfId="9861" xr:uid="{00000000-0005-0000-0000-0000CA250000}"/>
    <cellStyle name="20% - Accent1 2 3 3 3 3 4 2" xfId="9862" xr:uid="{00000000-0005-0000-0000-0000CB250000}"/>
    <cellStyle name="20% - Accent1 2 3 3 3 3 4 2 2" xfId="9863" xr:uid="{00000000-0005-0000-0000-0000CC250000}"/>
    <cellStyle name="20% - Accent1 2 3 3 3 3 4 2 2 2" xfId="9864" xr:uid="{00000000-0005-0000-0000-0000CD250000}"/>
    <cellStyle name="20% - Accent1 2 3 3 3 3 4 2 3" xfId="9865" xr:uid="{00000000-0005-0000-0000-0000CE250000}"/>
    <cellStyle name="20% - Accent1 2 3 3 3 3 4 3" xfId="9866" xr:uid="{00000000-0005-0000-0000-0000CF250000}"/>
    <cellStyle name="20% - Accent1 2 3 3 3 3 4 3 2" xfId="9867" xr:uid="{00000000-0005-0000-0000-0000D0250000}"/>
    <cellStyle name="20% - Accent1 2 3 3 3 3 4 4" xfId="9868" xr:uid="{00000000-0005-0000-0000-0000D1250000}"/>
    <cellStyle name="20% - Accent1 2 3 3 3 3 5" xfId="9869" xr:uid="{00000000-0005-0000-0000-0000D2250000}"/>
    <cellStyle name="20% - Accent1 2 3 3 3 3 5 2" xfId="9870" xr:uid="{00000000-0005-0000-0000-0000D3250000}"/>
    <cellStyle name="20% - Accent1 2 3 3 3 3 5 2 2" xfId="9871" xr:uid="{00000000-0005-0000-0000-0000D4250000}"/>
    <cellStyle name="20% - Accent1 2 3 3 3 3 5 3" xfId="9872" xr:uid="{00000000-0005-0000-0000-0000D5250000}"/>
    <cellStyle name="20% - Accent1 2 3 3 3 3 6" xfId="9873" xr:uid="{00000000-0005-0000-0000-0000D6250000}"/>
    <cellStyle name="20% - Accent1 2 3 3 3 3 6 2" xfId="9874" xr:uid="{00000000-0005-0000-0000-0000D7250000}"/>
    <cellStyle name="20% - Accent1 2 3 3 3 3 6 2 2" xfId="9875" xr:uid="{00000000-0005-0000-0000-0000D8250000}"/>
    <cellStyle name="20% - Accent1 2 3 3 3 3 6 3" xfId="9876" xr:uid="{00000000-0005-0000-0000-0000D9250000}"/>
    <cellStyle name="20% - Accent1 2 3 3 3 3 7" xfId="9877" xr:uid="{00000000-0005-0000-0000-0000DA250000}"/>
    <cellStyle name="20% - Accent1 2 3 3 3 3 7 2" xfId="9878" xr:uid="{00000000-0005-0000-0000-0000DB250000}"/>
    <cellStyle name="20% - Accent1 2 3 3 3 3 8" xfId="9879" xr:uid="{00000000-0005-0000-0000-0000DC250000}"/>
    <cellStyle name="20% - Accent1 2 3 3 3 3 8 2" xfId="9880" xr:uid="{00000000-0005-0000-0000-0000DD250000}"/>
    <cellStyle name="20% - Accent1 2 3 3 3 3 9" xfId="9881" xr:uid="{00000000-0005-0000-0000-0000DE250000}"/>
    <cellStyle name="20% - Accent1 2 3 3 3 4" xfId="9882" xr:uid="{00000000-0005-0000-0000-0000DF250000}"/>
    <cellStyle name="20% - Accent1 2 3 3 3 4 2" xfId="9883" xr:uid="{00000000-0005-0000-0000-0000E0250000}"/>
    <cellStyle name="20% - Accent1 2 3 3 3 4 2 2" xfId="9884" xr:uid="{00000000-0005-0000-0000-0000E1250000}"/>
    <cellStyle name="20% - Accent1 2 3 3 3 4 2 2 2" xfId="9885" xr:uid="{00000000-0005-0000-0000-0000E2250000}"/>
    <cellStyle name="20% - Accent1 2 3 3 3 4 2 3" xfId="9886" xr:uid="{00000000-0005-0000-0000-0000E3250000}"/>
    <cellStyle name="20% - Accent1 2 3 3 3 4 3" xfId="9887" xr:uid="{00000000-0005-0000-0000-0000E4250000}"/>
    <cellStyle name="20% - Accent1 2 3 3 3 4 3 2" xfId="9888" xr:uid="{00000000-0005-0000-0000-0000E5250000}"/>
    <cellStyle name="20% - Accent1 2 3 3 3 4 4" xfId="9889" xr:uid="{00000000-0005-0000-0000-0000E6250000}"/>
    <cellStyle name="20% - Accent1 2 3 3 3 5" xfId="9890" xr:uid="{00000000-0005-0000-0000-0000E7250000}"/>
    <cellStyle name="20% - Accent1 2 3 3 3 5 2" xfId="9891" xr:uid="{00000000-0005-0000-0000-0000E8250000}"/>
    <cellStyle name="20% - Accent1 2 3 3 3 5 2 2" xfId="9892" xr:uid="{00000000-0005-0000-0000-0000E9250000}"/>
    <cellStyle name="20% - Accent1 2 3 3 3 5 2 2 2" xfId="9893" xr:uid="{00000000-0005-0000-0000-0000EA250000}"/>
    <cellStyle name="20% - Accent1 2 3 3 3 5 2 3" xfId="9894" xr:uid="{00000000-0005-0000-0000-0000EB250000}"/>
    <cellStyle name="20% - Accent1 2 3 3 3 5 3" xfId="9895" xr:uid="{00000000-0005-0000-0000-0000EC250000}"/>
    <cellStyle name="20% - Accent1 2 3 3 3 5 3 2" xfId="9896" xr:uid="{00000000-0005-0000-0000-0000ED250000}"/>
    <cellStyle name="20% - Accent1 2 3 3 3 5 4" xfId="9897" xr:uid="{00000000-0005-0000-0000-0000EE250000}"/>
    <cellStyle name="20% - Accent1 2 3 3 3 6" xfId="9898" xr:uid="{00000000-0005-0000-0000-0000EF250000}"/>
    <cellStyle name="20% - Accent1 2 3 3 3 6 2" xfId="9899" xr:uid="{00000000-0005-0000-0000-0000F0250000}"/>
    <cellStyle name="20% - Accent1 2 3 3 3 6 2 2" xfId="9900" xr:uid="{00000000-0005-0000-0000-0000F1250000}"/>
    <cellStyle name="20% - Accent1 2 3 3 3 6 2 2 2" xfId="9901" xr:uid="{00000000-0005-0000-0000-0000F2250000}"/>
    <cellStyle name="20% - Accent1 2 3 3 3 6 2 3" xfId="9902" xr:uid="{00000000-0005-0000-0000-0000F3250000}"/>
    <cellStyle name="20% - Accent1 2 3 3 3 6 3" xfId="9903" xr:uid="{00000000-0005-0000-0000-0000F4250000}"/>
    <cellStyle name="20% - Accent1 2 3 3 3 6 3 2" xfId="9904" xr:uid="{00000000-0005-0000-0000-0000F5250000}"/>
    <cellStyle name="20% - Accent1 2 3 3 3 6 4" xfId="9905" xr:uid="{00000000-0005-0000-0000-0000F6250000}"/>
    <cellStyle name="20% - Accent1 2 3 3 3 7" xfId="9906" xr:uid="{00000000-0005-0000-0000-0000F7250000}"/>
    <cellStyle name="20% - Accent1 2 3 3 3 7 2" xfId="9907" xr:uid="{00000000-0005-0000-0000-0000F8250000}"/>
    <cellStyle name="20% - Accent1 2 3 3 3 7 2 2" xfId="9908" xr:uid="{00000000-0005-0000-0000-0000F9250000}"/>
    <cellStyle name="20% - Accent1 2 3 3 3 7 3" xfId="9909" xr:uid="{00000000-0005-0000-0000-0000FA250000}"/>
    <cellStyle name="20% - Accent1 2 3 3 3 8" xfId="9910" xr:uid="{00000000-0005-0000-0000-0000FB250000}"/>
    <cellStyle name="20% - Accent1 2 3 3 3 8 2" xfId="9911" xr:uid="{00000000-0005-0000-0000-0000FC250000}"/>
    <cellStyle name="20% - Accent1 2 3 3 3 8 2 2" xfId="9912" xr:uid="{00000000-0005-0000-0000-0000FD250000}"/>
    <cellStyle name="20% - Accent1 2 3 3 3 8 3" xfId="9913" xr:uid="{00000000-0005-0000-0000-0000FE250000}"/>
    <cellStyle name="20% - Accent1 2 3 3 3 9" xfId="9914" xr:uid="{00000000-0005-0000-0000-0000FF250000}"/>
    <cellStyle name="20% - Accent1 2 3 3 3 9 2" xfId="9915" xr:uid="{00000000-0005-0000-0000-000000260000}"/>
    <cellStyle name="20% - Accent1 2 3 3 4" xfId="9916" xr:uid="{00000000-0005-0000-0000-000001260000}"/>
    <cellStyle name="20% - Accent1 2 3 3 4 10" xfId="9917" xr:uid="{00000000-0005-0000-0000-000002260000}"/>
    <cellStyle name="20% - Accent1 2 3 3 4 10 2" xfId="9918" xr:uid="{00000000-0005-0000-0000-000003260000}"/>
    <cellStyle name="20% - Accent1 2 3 3 4 11" xfId="9919" xr:uid="{00000000-0005-0000-0000-000004260000}"/>
    <cellStyle name="20% - Accent1 2 3 3 4 2" xfId="9920" xr:uid="{00000000-0005-0000-0000-000005260000}"/>
    <cellStyle name="20% - Accent1 2 3 3 4 2 2" xfId="9921" xr:uid="{00000000-0005-0000-0000-000006260000}"/>
    <cellStyle name="20% - Accent1 2 3 3 4 2 2 2" xfId="9922" xr:uid="{00000000-0005-0000-0000-000007260000}"/>
    <cellStyle name="20% - Accent1 2 3 3 4 2 2 2 2" xfId="9923" xr:uid="{00000000-0005-0000-0000-000008260000}"/>
    <cellStyle name="20% - Accent1 2 3 3 4 2 2 2 2 2" xfId="9924" xr:uid="{00000000-0005-0000-0000-000009260000}"/>
    <cellStyle name="20% - Accent1 2 3 3 4 2 2 2 3" xfId="9925" xr:uid="{00000000-0005-0000-0000-00000A260000}"/>
    <cellStyle name="20% - Accent1 2 3 3 4 2 2 3" xfId="9926" xr:uid="{00000000-0005-0000-0000-00000B260000}"/>
    <cellStyle name="20% - Accent1 2 3 3 4 2 2 3 2" xfId="9927" xr:uid="{00000000-0005-0000-0000-00000C260000}"/>
    <cellStyle name="20% - Accent1 2 3 3 4 2 2 4" xfId="9928" xr:uid="{00000000-0005-0000-0000-00000D260000}"/>
    <cellStyle name="20% - Accent1 2 3 3 4 2 3" xfId="9929" xr:uid="{00000000-0005-0000-0000-00000E260000}"/>
    <cellStyle name="20% - Accent1 2 3 3 4 2 3 2" xfId="9930" xr:uid="{00000000-0005-0000-0000-00000F260000}"/>
    <cellStyle name="20% - Accent1 2 3 3 4 2 3 2 2" xfId="9931" xr:uid="{00000000-0005-0000-0000-000010260000}"/>
    <cellStyle name="20% - Accent1 2 3 3 4 2 3 2 2 2" xfId="9932" xr:uid="{00000000-0005-0000-0000-000011260000}"/>
    <cellStyle name="20% - Accent1 2 3 3 4 2 3 2 3" xfId="9933" xr:uid="{00000000-0005-0000-0000-000012260000}"/>
    <cellStyle name="20% - Accent1 2 3 3 4 2 3 3" xfId="9934" xr:uid="{00000000-0005-0000-0000-000013260000}"/>
    <cellStyle name="20% - Accent1 2 3 3 4 2 3 3 2" xfId="9935" xr:uid="{00000000-0005-0000-0000-000014260000}"/>
    <cellStyle name="20% - Accent1 2 3 3 4 2 3 4" xfId="9936" xr:uid="{00000000-0005-0000-0000-000015260000}"/>
    <cellStyle name="20% - Accent1 2 3 3 4 2 4" xfId="9937" xr:uid="{00000000-0005-0000-0000-000016260000}"/>
    <cellStyle name="20% - Accent1 2 3 3 4 2 4 2" xfId="9938" xr:uid="{00000000-0005-0000-0000-000017260000}"/>
    <cellStyle name="20% - Accent1 2 3 3 4 2 4 2 2" xfId="9939" xr:uid="{00000000-0005-0000-0000-000018260000}"/>
    <cellStyle name="20% - Accent1 2 3 3 4 2 4 2 2 2" xfId="9940" xr:uid="{00000000-0005-0000-0000-000019260000}"/>
    <cellStyle name="20% - Accent1 2 3 3 4 2 4 2 3" xfId="9941" xr:uid="{00000000-0005-0000-0000-00001A260000}"/>
    <cellStyle name="20% - Accent1 2 3 3 4 2 4 3" xfId="9942" xr:uid="{00000000-0005-0000-0000-00001B260000}"/>
    <cellStyle name="20% - Accent1 2 3 3 4 2 4 3 2" xfId="9943" xr:uid="{00000000-0005-0000-0000-00001C260000}"/>
    <cellStyle name="20% - Accent1 2 3 3 4 2 4 4" xfId="9944" xr:uid="{00000000-0005-0000-0000-00001D260000}"/>
    <cellStyle name="20% - Accent1 2 3 3 4 2 5" xfId="9945" xr:uid="{00000000-0005-0000-0000-00001E260000}"/>
    <cellStyle name="20% - Accent1 2 3 3 4 2 5 2" xfId="9946" xr:uid="{00000000-0005-0000-0000-00001F260000}"/>
    <cellStyle name="20% - Accent1 2 3 3 4 2 5 2 2" xfId="9947" xr:uid="{00000000-0005-0000-0000-000020260000}"/>
    <cellStyle name="20% - Accent1 2 3 3 4 2 5 3" xfId="9948" xr:uid="{00000000-0005-0000-0000-000021260000}"/>
    <cellStyle name="20% - Accent1 2 3 3 4 2 6" xfId="9949" xr:uid="{00000000-0005-0000-0000-000022260000}"/>
    <cellStyle name="20% - Accent1 2 3 3 4 2 6 2" xfId="9950" xr:uid="{00000000-0005-0000-0000-000023260000}"/>
    <cellStyle name="20% - Accent1 2 3 3 4 2 6 2 2" xfId="9951" xr:uid="{00000000-0005-0000-0000-000024260000}"/>
    <cellStyle name="20% - Accent1 2 3 3 4 2 6 3" xfId="9952" xr:uid="{00000000-0005-0000-0000-000025260000}"/>
    <cellStyle name="20% - Accent1 2 3 3 4 2 7" xfId="9953" xr:uid="{00000000-0005-0000-0000-000026260000}"/>
    <cellStyle name="20% - Accent1 2 3 3 4 2 7 2" xfId="9954" xr:uid="{00000000-0005-0000-0000-000027260000}"/>
    <cellStyle name="20% - Accent1 2 3 3 4 2 8" xfId="9955" xr:uid="{00000000-0005-0000-0000-000028260000}"/>
    <cellStyle name="20% - Accent1 2 3 3 4 2 8 2" xfId="9956" xr:uid="{00000000-0005-0000-0000-000029260000}"/>
    <cellStyle name="20% - Accent1 2 3 3 4 2 9" xfId="9957" xr:uid="{00000000-0005-0000-0000-00002A260000}"/>
    <cellStyle name="20% - Accent1 2 3 3 4 3" xfId="9958" xr:uid="{00000000-0005-0000-0000-00002B260000}"/>
    <cellStyle name="20% - Accent1 2 3 3 4 3 2" xfId="9959" xr:uid="{00000000-0005-0000-0000-00002C260000}"/>
    <cellStyle name="20% - Accent1 2 3 3 4 3 2 2" xfId="9960" xr:uid="{00000000-0005-0000-0000-00002D260000}"/>
    <cellStyle name="20% - Accent1 2 3 3 4 3 2 2 2" xfId="9961" xr:uid="{00000000-0005-0000-0000-00002E260000}"/>
    <cellStyle name="20% - Accent1 2 3 3 4 3 2 2 2 2" xfId="9962" xr:uid="{00000000-0005-0000-0000-00002F260000}"/>
    <cellStyle name="20% - Accent1 2 3 3 4 3 2 2 3" xfId="9963" xr:uid="{00000000-0005-0000-0000-000030260000}"/>
    <cellStyle name="20% - Accent1 2 3 3 4 3 2 3" xfId="9964" xr:uid="{00000000-0005-0000-0000-000031260000}"/>
    <cellStyle name="20% - Accent1 2 3 3 4 3 2 3 2" xfId="9965" xr:uid="{00000000-0005-0000-0000-000032260000}"/>
    <cellStyle name="20% - Accent1 2 3 3 4 3 2 4" xfId="9966" xr:uid="{00000000-0005-0000-0000-000033260000}"/>
    <cellStyle name="20% - Accent1 2 3 3 4 3 3" xfId="9967" xr:uid="{00000000-0005-0000-0000-000034260000}"/>
    <cellStyle name="20% - Accent1 2 3 3 4 3 3 2" xfId="9968" xr:uid="{00000000-0005-0000-0000-000035260000}"/>
    <cellStyle name="20% - Accent1 2 3 3 4 3 3 2 2" xfId="9969" xr:uid="{00000000-0005-0000-0000-000036260000}"/>
    <cellStyle name="20% - Accent1 2 3 3 4 3 3 2 2 2" xfId="9970" xr:uid="{00000000-0005-0000-0000-000037260000}"/>
    <cellStyle name="20% - Accent1 2 3 3 4 3 3 2 3" xfId="9971" xr:uid="{00000000-0005-0000-0000-000038260000}"/>
    <cellStyle name="20% - Accent1 2 3 3 4 3 3 3" xfId="9972" xr:uid="{00000000-0005-0000-0000-000039260000}"/>
    <cellStyle name="20% - Accent1 2 3 3 4 3 3 3 2" xfId="9973" xr:uid="{00000000-0005-0000-0000-00003A260000}"/>
    <cellStyle name="20% - Accent1 2 3 3 4 3 3 4" xfId="9974" xr:uid="{00000000-0005-0000-0000-00003B260000}"/>
    <cellStyle name="20% - Accent1 2 3 3 4 3 4" xfId="9975" xr:uid="{00000000-0005-0000-0000-00003C260000}"/>
    <cellStyle name="20% - Accent1 2 3 3 4 3 4 2" xfId="9976" xr:uid="{00000000-0005-0000-0000-00003D260000}"/>
    <cellStyle name="20% - Accent1 2 3 3 4 3 4 2 2" xfId="9977" xr:uid="{00000000-0005-0000-0000-00003E260000}"/>
    <cellStyle name="20% - Accent1 2 3 3 4 3 4 2 2 2" xfId="9978" xr:uid="{00000000-0005-0000-0000-00003F260000}"/>
    <cellStyle name="20% - Accent1 2 3 3 4 3 4 2 3" xfId="9979" xr:uid="{00000000-0005-0000-0000-000040260000}"/>
    <cellStyle name="20% - Accent1 2 3 3 4 3 4 3" xfId="9980" xr:uid="{00000000-0005-0000-0000-000041260000}"/>
    <cellStyle name="20% - Accent1 2 3 3 4 3 4 3 2" xfId="9981" xr:uid="{00000000-0005-0000-0000-000042260000}"/>
    <cellStyle name="20% - Accent1 2 3 3 4 3 4 4" xfId="9982" xr:uid="{00000000-0005-0000-0000-000043260000}"/>
    <cellStyle name="20% - Accent1 2 3 3 4 3 5" xfId="9983" xr:uid="{00000000-0005-0000-0000-000044260000}"/>
    <cellStyle name="20% - Accent1 2 3 3 4 3 5 2" xfId="9984" xr:uid="{00000000-0005-0000-0000-000045260000}"/>
    <cellStyle name="20% - Accent1 2 3 3 4 3 5 2 2" xfId="9985" xr:uid="{00000000-0005-0000-0000-000046260000}"/>
    <cellStyle name="20% - Accent1 2 3 3 4 3 5 3" xfId="9986" xr:uid="{00000000-0005-0000-0000-000047260000}"/>
    <cellStyle name="20% - Accent1 2 3 3 4 3 6" xfId="9987" xr:uid="{00000000-0005-0000-0000-000048260000}"/>
    <cellStyle name="20% - Accent1 2 3 3 4 3 6 2" xfId="9988" xr:uid="{00000000-0005-0000-0000-000049260000}"/>
    <cellStyle name="20% - Accent1 2 3 3 4 3 6 2 2" xfId="9989" xr:uid="{00000000-0005-0000-0000-00004A260000}"/>
    <cellStyle name="20% - Accent1 2 3 3 4 3 6 3" xfId="9990" xr:uid="{00000000-0005-0000-0000-00004B260000}"/>
    <cellStyle name="20% - Accent1 2 3 3 4 3 7" xfId="9991" xr:uid="{00000000-0005-0000-0000-00004C260000}"/>
    <cellStyle name="20% - Accent1 2 3 3 4 3 7 2" xfId="9992" xr:uid="{00000000-0005-0000-0000-00004D260000}"/>
    <cellStyle name="20% - Accent1 2 3 3 4 3 8" xfId="9993" xr:uid="{00000000-0005-0000-0000-00004E260000}"/>
    <cellStyle name="20% - Accent1 2 3 3 4 3 8 2" xfId="9994" xr:uid="{00000000-0005-0000-0000-00004F260000}"/>
    <cellStyle name="20% - Accent1 2 3 3 4 3 9" xfId="9995" xr:uid="{00000000-0005-0000-0000-000050260000}"/>
    <cellStyle name="20% - Accent1 2 3 3 4 4" xfId="9996" xr:uid="{00000000-0005-0000-0000-000051260000}"/>
    <cellStyle name="20% - Accent1 2 3 3 4 4 2" xfId="9997" xr:uid="{00000000-0005-0000-0000-000052260000}"/>
    <cellStyle name="20% - Accent1 2 3 3 4 4 2 2" xfId="9998" xr:uid="{00000000-0005-0000-0000-000053260000}"/>
    <cellStyle name="20% - Accent1 2 3 3 4 4 2 2 2" xfId="9999" xr:uid="{00000000-0005-0000-0000-000054260000}"/>
    <cellStyle name="20% - Accent1 2 3 3 4 4 2 3" xfId="10000" xr:uid="{00000000-0005-0000-0000-000055260000}"/>
    <cellStyle name="20% - Accent1 2 3 3 4 4 3" xfId="10001" xr:uid="{00000000-0005-0000-0000-000056260000}"/>
    <cellStyle name="20% - Accent1 2 3 3 4 4 3 2" xfId="10002" xr:uid="{00000000-0005-0000-0000-000057260000}"/>
    <cellStyle name="20% - Accent1 2 3 3 4 4 4" xfId="10003" xr:uid="{00000000-0005-0000-0000-000058260000}"/>
    <cellStyle name="20% - Accent1 2 3 3 4 5" xfId="10004" xr:uid="{00000000-0005-0000-0000-000059260000}"/>
    <cellStyle name="20% - Accent1 2 3 3 4 5 2" xfId="10005" xr:uid="{00000000-0005-0000-0000-00005A260000}"/>
    <cellStyle name="20% - Accent1 2 3 3 4 5 2 2" xfId="10006" xr:uid="{00000000-0005-0000-0000-00005B260000}"/>
    <cellStyle name="20% - Accent1 2 3 3 4 5 2 2 2" xfId="10007" xr:uid="{00000000-0005-0000-0000-00005C260000}"/>
    <cellStyle name="20% - Accent1 2 3 3 4 5 2 3" xfId="10008" xr:uid="{00000000-0005-0000-0000-00005D260000}"/>
    <cellStyle name="20% - Accent1 2 3 3 4 5 3" xfId="10009" xr:uid="{00000000-0005-0000-0000-00005E260000}"/>
    <cellStyle name="20% - Accent1 2 3 3 4 5 3 2" xfId="10010" xr:uid="{00000000-0005-0000-0000-00005F260000}"/>
    <cellStyle name="20% - Accent1 2 3 3 4 5 4" xfId="10011" xr:uid="{00000000-0005-0000-0000-000060260000}"/>
    <cellStyle name="20% - Accent1 2 3 3 4 6" xfId="10012" xr:uid="{00000000-0005-0000-0000-000061260000}"/>
    <cellStyle name="20% - Accent1 2 3 3 4 6 2" xfId="10013" xr:uid="{00000000-0005-0000-0000-000062260000}"/>
    <cellStyle name="20% - Accent1 2 3 3 4 6 2 2" xfId="10014" xr:uid="{00000000-0005-0000-0000-000063260000}"/>
    <cellStyle name="20% - Accent1 2 3 3 4 6 2 2 2" xfId="10015" xr:uid="{00000000-0005-0000-0000-000064260000}"/>
    <cellStyle name="20% - Accent1 2 3 3 4 6 2 3" xfId="10016" xr:uid="{00000000-0005-0000-0000-000065260000}"/>
    <cellStyle name="20% - Accent1 2 3 3 4 6 3" xfId="10017" xr:uid="{00000000-0005-0000-0000-000066260000}"/>
    <cellStyle name="20% - Accent1 2 3 3 4 6 3 2" xfId="10018" xr:uid="{00000000-0005-0000-0000-000067260000}"/>
    <cellStyle name="20% - Accent1 2 3 3 4 6 4" xfId="10019" xr:uid="{00000000-0005-0000-0000-000068260000}"/>
    <cellStyle name="20% - Accent1 2 3 3 4 7" xfId="10020" xr:uid="{00000000-0005-0000-0000-000069260000}"/>
    <cellStyle name="20% - Accent1 2 3 3 4 7 2" xfId="10021" xr:uid="{00000000-0005-0000-0000-00006A260000}"/>
    <cellStyle name="20% - Accent1 2 3 3 4 7 2 2" xfId="10022" xr:uid="{00000000-0005-0000-0000-00006B260000}"/>
    <cellStyle name="20% - Accent1 2 3 3 4 7 3" xfId="10023" xr:uid="{00000000-0005-0000-0000-00006C260000}"/>
    <cellStyle name="20% - Accent1 2 3 3 4 8" xfId="10024" xr:uid="{00000000-0005-0000-0000-00006D260000}"/>
    <cellStyle name="20% - Accent1 2 3 3 4 8 2" xfId="10025" xr:uid="{00000000-0005-0000-0000-00006E260000}"/>
    <cellStyle name="20% - Accent1 2 3 3 4 8 2 2" xfId="10026" xr:uid="{00000000-0005-0000-0000-00006F260000}"/>
    <cellStyle name="20% - Accent1 2 3 3 4 8 3" xfId="10027" xr:uid="{00000000-0005-0000-0000-000070260000}"/>
    <cellStyle name="20% - Accent1 2 3 3 4 9" xfId="10028" xr:uid="{00000000-0005-0000-0000-000071260000}"/>
    <cellStyle name="20% - Accent1 2 3 3 4 9 2" xfId="10029" xr:uid="{00000000-0005-0000-0000-000072260000}"/>
    <cellStyle name="20% - Accent1 2 3 3 5" xfId="10030" xr:uid="{00000000-0005-0000-0000-000073260000}"/>
    <cellStyle name="20% - Accent1 2 3 3 5 2" xfId="10031" xr:uid="{00000000-0005-0000-0000-000074260000}"/>
    <cellStyle name="20% - Accent1 2 3 3 5 2 2" xfId="10032" xr:uid="{00000000-0005-0000-0000-000075260000}"/>
    <cellStyle name="20% - Accent1 2 3 3 5 2 2 2" xfId="10033" xr:uid="{00000000-0005-0000-0000-000076260000}"/>
    <cellStyle name="20% - Accent1 2 3 3 5 2 2 2 2" xfId="10034" xr:uid="{00000000-0005-0000-0000-000077260000}"/>
    <cellStyle name="20% - Accent1 2 3 3 5 2 2 3" xfId="10035" xr:uid="{00000000-0005-0000-0000-000078260000}"/>
    <cellStyle name="20% - Accent1 2 3 3 5 2 3" xfId="10036" xr:uid="{00000000-0005-0000-0000-000079260000}"/>
    <cellStyle name="20% - Accent1 2 3 3 5 2 3 2" xfId="10037" xr:uid="{00000000-0005-0000-0000-00007A260000}"/>
    <cellStyle name="20% - Accent1 2 3 3 5 2 4" xfId="10038" xr:uid="{00000000-0005-0000-0000-00007B260000}"/>
    <cellStyle name="20% - Accent1 2 3 3 5 3" xfId="10039" xr:uid="{00000000-0005-0000-0000-00007C260000}"/>
    <cellStyle name="20% - Accent1 2 3 3 5 3 2" xfId="10040" xr:uid="{00000000-0005-0000-0000-00007D260000}"/>
    <cellStyle name="20% - Accent1 2 3 3 5 3 2 2" xfId="10041" xr:uid="{00000000-0005-0000-0000-00007E260000}"/>
    <cellStyle name="20% - Accent1 2 3 3 5 3 2 2 2" xfId="10042" xr:uid="{00000000-0005-0000-0000-00007F260000}"/>
    <cellStyle name="20% - Accent1 2 3 3 5 3 2 3" xfId="10043" xr:uid="{00000000-0005-0000-0000-000080260000}"/>
    <cellStyle name="20% - Accent1 2 3 3 5 3 3" xfId="10044" xr:uid="{00000000-0005-0000-0000-000081260000}"/>
    <cellStyle name="20% - Accent1 2 3 3 5 3 3 2" xfId="10045" xr:uid="{00000000-0005-0000-0000-000082260000}"/>
    <cellStyle name="20% - Accent1 2 3 3 5 3 4" xfId="10046" xr:uid="{00000000-0005-0000-0000-000083260000}"/>
    <cellStyle name="20% - Accent1 2 3 3 5 4" xfId="10047" xr:uid="{00000000-0005-0000-0000-000084260000}"/>
    <cellStyle name="20% - Accent1 2 3 3 5 4 2" xfId="10048" xr:uid="{00000000-0005-0000-0000-000085260000}"/>
    <cellStyle name="20% - Accent1 2 3 3 5 4 2 2" xfId="10049" xr:uid="{00000000-0005-0000-0000-000086260000}"/>
    <cellStyle name="20% - Accent1 2 3 3 5 4 2 2 2" xfId="10050" xr:uid="{00000000-0005-0000-0000-000087260000}"/>
    <cellStyle name="20% - Accent1 2 3 3 5 4 2 3" xfId="10051" xr:uid="{00000000-0005-0000-0000-000088260000}"/>
    <cellStyle name="20% - Accent1 2 3 3 5 4 3" xfId="10052" xr:uid="{00000000-0005-0000-0000-000089260000}"/>
    <cellStyle name="20% - Accent1 2 3 3 5 4 3 2" xfId="10053" xr:uid="{00000000-0005-0000-0000-00008A260000}"/>
    <cellStyle name="20% - Accent1 2 3 3 5 4 4" xfId="10054" xr:uid="{00000000-0005-0000-0000-00008B260000}"/>
    <cellStyle name="20% - Accent1 2 3 3 5 5" xfId="10055" xr:uid="{00000000-0005-0000-0000-00008C260000}"/>
    <cellStyle name="20% - Accent1 2 3 3 5 5 2" xfId="10056" xr:uid="{00000000-0005-0000-0000-00008D260000}"/>
    <cellStyle name="20% - Accent1 2 3 3 5 5 2 2" xfId="10057" xr:uid="{00000000-0005-0000-0000-00008E260000}"/>
    <cellStyle name="20% - Accent1 2 3 3 5 5 3" xfId="10058" xr:uid="{00000000-0005-0000-0000-00008F260000}"/>
    <cellStyle name="20% - Accent1 2 3 3 5 6" xfId="10059" xr:uid="{00000000-0005-0000-0000-000090260000}"/>
    <cellStyle name="20% - Accent1 2 3 3 5 6 2" xfId="10060" xr:uid="{00000000-0005-0000-0000-000091260000}"/>
    <cellStyle name="20% - Accent1 2 3 3 5 6 2 2" xfId="10061" xr:uid="{00000000-0005-0000-0000-000092260000}"/>
    <cellStyle name="20% - Accent1 2 3 3 5 6 3" xfId="10062" xr:uid="{00000000-0005-0000-0000-000093260000}"/>
    <cellStyle name="20% - Accent1 2 3 3 5 7" xfId="10063" xr:uid="{00000000-0005-0000-0000-000094260000}"/>
    <cellStyle name="20% - Accent1 2 3 3 5 7 2" xfId="10064" xr:uid="{00000000-0005-0000-0000-000095260000}"/>
    <cellStyle name="20% - Accent1 2 3 3 5 8" xfId="10065" xr:uid="{00000000-0005-0000-0000-000096260000}"/>
    <cellStyle name="20% - Accent1 2 3 3 5 8 2" xfId="10066" xr:uid="{00000000-0005-0000-0000-000097260000}"/>
    <cellStyle name="20% - Accent1 2 3 3 5 9" xfId="10067" xr:uid="{00000000-0005-0000-0000-000098260000}"/>
    <cellStyle name="20% - Accent1 2 3 3 6" xfId="10068" xr:uid="{00000000-0005-0000-0000-000099260000}"/>
    <cellStyle name="20% - Accent1 2 3 3 6 2" xfId="10069" xr:uid="{00000000-0005-0000-0000-00009A260000}"/>
    <cellStyle name="20% - Accent1 2 3 3 6 2 2" xfId="10070" xr:uid="{00000000-0005-0000-0000-00009B260000}"/>
    <cellStyle name="20% - Accent1 2 3 3 6 2 2 2" xfId="10071" xr:uid="{00000000-0005-0000-0000-00009C260000}"/>
    <cellStyle name="20% - Accent1 2 3 3 6 2 2 2 2" xfId="10072" xr:uid="{00000000-0005-0000-0000-00009D260000}"/>
    <cellStyle name="20% - Accent1 2 3 3 6 2 2 3" xfId="10073" xr:uid="{00000000-0005-0000-0000-00009E260000}"/>
    <cellStyle name="20% - Accent1 2 3 3 6 2 3" xfId="10074" xr:uid="{00000000-0005-0000-0000-00009F260000}"/>
    <cellStyle name="20% - Accent1 2 3 3 6 2 3 2" xfId="10075" xr:uid="{00000000-0005-0000-0000-0000A0260000}"/>
    <cellStyle name="20% - Accent1 2 3 3 6 2 4" xfId="10076" xr:uid="{00000000-0005-0000-0000-0000A1260000}"/>
    <cellStyle name="20% - Accent1 2 3 3 6 3" xfId="10077" xr:uid="{00000000-0005-0000-0000-0000A2260000}"/>
    <cellStyle name="20% - Accent1 2 3 3 6 3 2" xfId="10078" xr:uid="{00000000-0005-0000-0000-0000A3260000}"/>
    <cellStyle name="20% - Accent1 2 3 3 6 3 2 2" xfId="10079" xr:uid="{00000000-0005-0000-0000-0000A4260000}"/>
    <cellStyle name="20% - Accent1 2 3 3 6 3 2 2 2" xfId="10080" xr:uid="{00000000-0005-0000-0000-0000A5260000}"/>
    <cellStyle name="20% - Accent1 2 3 3 6 3 2 3" xfId="10081" xr:uid="{00000000-0005-0000-0000-0000A6260000}"/>
    <cellStyle name="20% - Accent1 2 3 3 6 3 3" xfId="10082" xr:uid="{00000000-0005-0000-0000-0000A7260000}"/>
    <cellStyle name="20% - Accent1 2 3 3 6 3 3 2" xfId="10083" xr:uid="{00000000-0005-0000-0000-0000A8260000}"/>
    <cellStyle name="20% - Accent1 2 3 3 6 3 4" xfId="10084" xr:uid="{00000000-0005-0000-0000-0000A9260000}"/>
    <cellStyle name="20% - Accent1 2 3 3 6 4" xfId="10085" xr:uid="{00000000-0005-0000-0000-0000AA260000}"/>
    <cellStyle name="20% - Accent1 2 3 3 6 4 2" xfId="10086" xr:uid="{00000000-0005-0000-0000-0000AB260000}"/>
    <cellStyle name="20% - Accent1 2 3 3 6 4 2 2" xfId="10087" xr:uid="{00000000-0005-0000-0000-0000AC260000}"/>
    <cellStyle name="20% - Accent1 2 3 3 6 4 2 2 2" xfId="10088" xr:uid="{00000000-0005-0000-0000-0000AD260000}"/>
    <cellStyle name="20% - Accent1 2 3 3 6 4 2 3" xfId="10089" xr:uid="{00000000-0005-0000-0000-0000AE260000}"/>
    <cellStyle name="20% - Accent1 2 3 3 6 4 3" xfId="10090" xr:uid="{00000000-0005-0000-0000-0000AF260000}"/>
    <cellStyle name="20% - Accent1 2 3 3 6 4 3 2" xfId="10091" xr:uid="{00000000-0005-0000-0000-0000B0260000}"/>
    <cellStyle name="20% - Accent1 2 3 3 6 4 4" xfId="10092" xr:uid="{00000000-0005-0000-0000-0000B1260000}"/>
    <cellStyle name="20% - Accent1 2 3 3 6 5" xfId="10093" xr:uid="{00000000-0005-0000-0000-0000B2260000}"/>
    <cellStyle name="20% - Accent1 2 3 3 6 5 2" xfId="10094" xr:uid="{00000000-0005-0000-0000-0000B3260000}"/>
    <cellStyle name="20% - Accent1 2 3 3 6 5 2 2" xfId="10095" xr:uid="{00000000-0005-0000-0000-0000B4260000}"/>
    <cellStyle name="20% - Accent1 2 3 3 6 5 3" xfId="10096" xr:uid="{00000000-0005-0000-0000-0000B5260000}"/>
    <cellStyle name="20% - Accent1 2 3 3 6 6" xfId="10097" xr:uid="{00000000-0005-0000-0000-0000B6260000}"/>
    <cellStyle name="20% - Accent1 2 3 3 6 6 2" xfId="10098" xr:uid="{00000000-0005-0000-0000-0000B7260000}"/>
    <cellStyle name="20% - Accent1 2 3 3 6 6 2 2" xfId="10099" xr:uid="{00000000-0005-0000-0000-0000B8260000}"/>
    <cellStyle name="20% - Accent1 2 3 3 6 6 3" xfId="10100" xr:uid="{00000000-0005-0000-0000-0000B9260000}"/>
    <cellStyle name="20% - Accent1 2 3 3 6 7" xfId="10101" xr:uid="{00000000-0005-0000-0000-0000BA260000}"/>
    <cellStyle name="20% - Accent1 2 3 3 6 7 2" xfId="10102" xr:uid="{00000000-0005-0000-0000-0000BB260000}"/>
    <cellStyle name="20% - Accent1 2 3 3 6 8" xfId="10103" xr:uid="{00000000-0005-0000-0000-0000BC260000}"/>
    <cellStyle name="20% - Accent1 2 3 3 6 8 2" xfId="10104" xr:uid="{00000000-0005-0000-0000-0000BD260000}"/>
    <cellStyle name="20% - Accent1 2 3 3 6 9" xfId="10105" xr:uid="{00000000-0005-0000-0000-0000BE260000}"/>
    <cellStyle name="20% - Accent1 2 3 3 7" xfId="10106" xr:uid="{00000000-0005-0000-0000-0000BF260000}"/>
    <cellStyle name="20% - Accent1 2 3 3 7 2" xfId="10107" xr:uid="{00000000-0005-0000-0000-0000C0260000}"/>
    <cellStyle name="20% - Accent1 2 3 3 7 2 2" xfId="10108" xr:uid="{00000000-0005-0000-0000-0000C1260000}"/>
    <cellStyle name="20% - Accent1 2 3 3 7 2 2 2" xfId="10109" xr:uid="{00000000-0005-0000-0000-0000C2260000}"/>
    <cellStyle name="20% - Accent1 2 3 3 7 2 3" xfId="10110" xr:uid="{00000000-0005-0000-0000-0000C3260000}"/>
    <cellStyle name="20% - Accent1 2 3 3 7 3" xfId="10111" xr:uid="{00000000-0005-0000-0000-0000C4260000}"/>
    <cellStyle name="20% - Accent1 2 3 3 7 3 2" xfId="10112" xr:uid="{00000000-0005-0000-0000-0000C5260000}"/>
    <cellStyle name="20% - Accent1 2 3 3 7 4" xfId="10113" xr:uid="{00000000-0005-0000-0000-0000C6260000}"/>
    <cellStyle name="20% - Accent1 2 3 3 8" xfId="10114" xr:uid="{00000000-0005-0000-0000-0000C7260000}"/>
    <cellStyle name="20% - Accent1 2 3 3 8 2" xfId="10115" xr:uid="{00000000-0005-0000-0000-0000C8260000}"/>
    <cellStyle name="20% - Accent1 2 3 3 8 2 2" xfId="10116" xr:uid="{00000000-0005-0000-0000-0000C9260000}"/>
    <cellStyle name="20% - Accent1 2 3 3 8 2 2 2" xfId="10117" xr:uid="{00000000-0005-0000-0000-0000CA260000}"/>
    <cellStyle name="20% - Accent1 2 3 3 8 2 3" xfId="10118" xr:uid="{00000000-0005-0000-0000-0000CB260000}"/>
    <cellStyle name="20% - Accent1 2 3 3 8 3" xfId="10119" xr:uid="{00000000-0005-0000-0000-0000CC260000}"/>
    <cellStyle name="20% - Accent1 2 3 3 8 3 2" xfId="10120" xr:uid="{00000000-0005-0000-0000-0000CD260000}"/>
    <cellStyle name="20% - Accent1 2 3 3 8 4" xfId="10121" xr:uid="{00000000-0005-0000-0000-0000CE260000}"/>
    <cellStyle name="20% - Accent1 2 3 3 9" xfId="10122" xr:uid="{00000000-0005-0000-0000-0000CF260000}"/>
    <cellStyle name="20% - Accent1 2 3 3 9 2" xfId="10123" xr:uid="{00000000-0005-0000-0000-0000D0260000}"/>
    <cellStyle name="20% - Accent1 2 3 3 9 2 2" xfId="10124" xr:uid="{00000000-0005-0000-0000-0000D1260000}"/>
    <cellStyle name="20% - Accent1 2 3 3 9 2 2 2" xfId="10125" xr:uid="{00000000-0005-0000-0000-0000D2260000}"/>
    <cellStyle name="20% - Accent1 2 3 3 9 2 3" xfId="10126" xr:uid="{00000000-0005-0000-0000-0000D3260000}"/>
    <cellStyle name="20% - Accent1 2 3 3 9 3" xfId="10127" xr:uid="{00000000-0005-0000-0000-0000D4260000}"/>
    <cellStyle name="20% - Accent1 2 3 3 9 3 2" xfId="10128" xr:uid="{00000000-0005-0000-0000-0000D5260000}"/>
    <cellStyle name="20% - Accent1 2 3 3 9 4" xfId="10129" xr:uid="{00000000-0005-0000-0000-0000D6260000}"/>
    <cellStyle name="20% - Accent1 2 3 4" xfId="10130" xr:uid="{00000000-0005-0000-0000-0000D7260000}"/>
    <cellStyle name="20% - Accent1 2 3 4 10" xfId="10131" xr:uid="{00000000-0005-0000-0000-0000D8260000}"/>
    <cellStyle name="20% - Accent1 2 3 4 10 2" xfId="10132" xr:uid="{00000000-0005-0000-0000-0000D9260000}"/>
    <cellStyle name="20% - Accent1 2 3 4 11" xfId="10133" xr:uid="{00000000-0005-0000-0000-0000DA260000}"/>
    <cellStyle name="20% - Accent1 2 3 4 2" xfId="10134" xr:uid="{00000000-0005-0000-0000-0000DB260000}"/>
    <cellStyle name="20% - Accent1 2 3 4 2 2" xfId="10135" xr:uid="{00000000-0005-0000-0000-0000DC260000}"/>
    <cellStyle name="20% - Accent1 2 3 4 2 2 2" xfId="10136" xr:uid="{00000000-0005-0000-0000-0000DD260000}"/>
    <cellStyle name="20% - Accent1 2 3 4 2 2 2 2" xfId="10137" xr:uid="{00000000-0005-0000-0000-0000DE260000}"/>
    <cellStyle name="20% - Accent1 2 3 4 2 2 2 2 2" xfId="10138" xr:uid="{00000000-0005-0000-0000-0000DF260000}"/>
    <cellStyle name="20% - Accent1 2 3 4 2 2 2 3" xfId="10139" xr:uid="{00000000-0005-0000-0000-0000E0260000}"/>
    <cellStyle name="20% - Accent1 2 3 4 2 2 3" xfId="10140" xr:uid="{00000000-0005-0000-0000-0000E1260000}"/>
    <cellStyle name="20% - Accent1 2 3 4 2 2 3 2" xfId="10141" xr:uid="{00000000-0005-0000-0000-0000E2260000}"/>
    <cellStyle name="20% - Accent1 2 3 4 2 2 4" xfId="10142" xr:uid="{00000000-0005-0000-0000-0000E3260000}"/>
    <cellStyle name="20% - Accent1 2 3 4 2 3" xfId="10143" xr:uid="{00000000-0005-0000-0000-0000E4260000}"/>
    <cellStyle name="20% - Accent1 2 3 4 2 3 2" xfId="10144" xr:uid="{00000000-0005-0000-0000-0000E5260000}"/>
    <cellStyle name="20% - Accent1 2 3 4 2 3 2 2" xfId="10145" xr:uid="{00000000-0005-0000-0000-0000E6260000}"/>
    <cellStyle name="20% - Accent1 2 3 4 2 3 2 2 2" xfId="10146" xr:uid="{00000000-0005-0000-0000-0000E7260000}"/>
    <cellStyle name="20% - Accent1 2 3 4 2 3 2 3" xfId="10147" xr:uid="{00000000-0005-0000-0000-0000E8260000}"/>
    <cellStyle name="20% - Accent1 2 3 4 2 3 3" xfId="10148" xr:uid="{00000000-0005-0000-0000-0000E9260000}"/>
    <cellStyle name="20% - Accent1 2 3 4 2 3 3 2" xfId="10149" xr:uid="{00000000-0005-0000-0000-0000EA260000}"/>
    <cellStyle name="20% - Accent1 2 3 4 2 3 4" xfId="10150" xr:uid="{00000000-0005-0000-0000-0000EB260000}"/>
    <cellStyle name="20% - Accent1 2 3 4 2 4" xfId="10151" xr:uid="{00000000-0005-0000-0000-0000EC260000}"/>
    <cellStyle name="20% - Accent1 2 3 4 2 4 2" xfId="10152" xr:uid="{00000000-0005-0000-0000-0000ED260000}"/>
    <cellStyle name="20% - Accent1 2 3 4 2 4 2 2" xfId="10153" xr:uid="{00000000-0005-0000-0000-0000EE260000}"/>
    <cellStyle name="20% - Accent1 2 3 4 2 4 2 2 2" xfId="10154" xr:uid="{00000000-0005-0000-0000-0000EF260000}"/>
    <cellStyle name="20% - Accent1 2 3 4 2 4 2 3" xfId="10155" xr:uid="{00000000-0005-0000-0000-0000F0260000}"/>
    <cellStyle name="20% - Accent1 2 3 4 2 4 3" xfId="10156" xr:uid="{00000000-0005-0000-0000-0000F1260000}"/>
    <cellStyle name="20% - Accent1 2 3 4 2 4 3 2" xfId="10157" xr:uid="{00000000-0005-0000-0000-0000F2260000}"/>
    <cellStyle name="20% - Accent1 2 3 4 2 4 4" xfId="10158" xr:uid="{00000000-0005-0000-0000-0000F3260000}"/>
    <cellStyle name="20% - Accent1 2 3 4 2 5" xfId="10159" xr:uid="{00000000-0005-0000-0000-0000F4260000}"/>
    <cellStyle name="20% - Accent1 2 3 4 2 5 2" xfId="10160" xr:uid="{00000000-0005-0000-0000-0000F5260000}"/>
    <cellStyle name="20% - Accent1 2 3 4 2 5 2 2" xfId="10161" xr:uid="{00000000-0005-0000-0000-0000F6260000}"/>
    <cellStyle name="20% - Accent1 2 3 4 2 5 3" xfId="10162" xr:uid="{00000000-0005-0000-0000-0000F7260000}"/>
    <cellStyle name="20% - Accent1 2 3 4 2 6" xfId="10163" xr:uid="{00000000-0005-0000-0000-0000F8260000}"/>
    <cellStyle name="20% - Accent1 2 3 4 2 6 2" xfId="10164" xr:uid="{00000000-0005-0000-0000-0000F9260000}"/>
    <cellStyle name="20% - Accent1 2 3 4 2 6 2 2" xfId="10165" xr:uid="{00000000-0005-0000-0000-0000FA260000}"/>
    <cellStyle name="20% - Accent1 2 3 4 2 6 3" xfId="10166" xr:uid="{00000000-0005-0000-0000-0000FB260000}"/>
    <cellStyle name="20% - Accent1 2 3 4 2 7" xfId="10167" xr:uid="{00000000-0005-0000-0000-0000FC260000}"/>
    <cellStyle name="20% - Accent1 2 3 4 2 7 2" xfId="10168" xr:uid="{00000000-0005-0000-0000-0000FD260000}"/>
    <cellStyle name="20% - Accent1 2 3 4 2 8" xfId="10169" xr:uid="{00000000-0005-0000-0000-0000FE260000}"/>
    <cellStyle name="20% - Accent1 2 3 4 2 8 2" xfId="10170" xr:uid="{00000000-0005-0000-0000-0000FF260000}"/>
    <cellStyle name="20% - Accent1 2 3 4 2 9" xfId="10171" xr:uid="{00000000-0005-0000-0000-000000270000}"/>
    <cellStyle name="20% - Accent1 2 3 4 3" xfId="10172" xr:uid="{00000000-0005-0000-0000-000001270000}"/>
    <cellStyle name="20% - Accent1 2 3 4 3 2" xfId="10173" xr:uid="{00000000-0005-0000-0000-000002270000}"/>
    <cellStyle name="20% - Accent1 2 3 4 3 2 2" xfId="10174" xr:uid="{00000000-0005-0000-0000-000003270000}"/>
    <cellStyle name="20% - Accent1 2 3 4 3 2 2 2" xfId="10175" xr:uid="{00000000-0005-0000-0000-000004270000}"/>
    <cellStyle name="20% - Accent1 2 3 4 3 2 2 2 2" xfId="10176" xr:uid="{00000000-0005-0000-0000-000005270000}"/>
    <cellStyle name="20% - Accent1 2 3 4 3 2 2 3" xfId="10177" xr:uid="{00000000-0005-0000-0000-000006270000}"/>
    <cellStyle name="20% - Accent1 2 3 4 3 2 3" xfId="10178" xr:uid="{00000000-0005-0000-0000-000007270000}"/>
    <cellStyle name="20% - Accent1 2 3 4 3 2 3 2" xfId="10179" xr:uid="{00000000-0005-0000-0000-000008270000}"/>
    <cellStyle name="20% - Accent1 2 3 4 3 2 4" xfId="10180" xr:uid="{00000000-0005-0000-0000-000009270000}"/>
    <cellStyle name="20% - Accent1 2 3 4 3 3" xfId="10181" xr:uid="{00000000-0005-0000-0000-00000A270000}"/>
    <cellStyle name="20% - Accent1 2 3 4 3 3 2" xfId="10182" xr:uid="{00000000-0005-0000-0000-00000B270000}"/>
    <cellStyle name="20% - Accent1 2 3 4 3 3 2 2" xfId="10183" xr:uid="{00000000-0005-0000-0000-00000C270000}"/>
    <cellStyle name="20% - Accent1 2 3 4 3 3 2 2 2" xfId="10184" xr:uid="{00000000-0005-0000-0000-00000D270000}"/>
    <cellStyle name="20% - Accent1 2 3 4 3 3 2 3" xfId="10185" xr:uid="{00000000-0005-0000-0000-00000E270000}"/>
    <cellStyle name="20% - Accent1 2 3 4 3 3 3" xfId="10186" xr:uid="{00000000-0005-0000-0000-00000F270000}"/>
    <cellStyle name="20% - Accent1 2 3 4 3 3 3 2" xfId="10187" xr:uid="{00000000-0005-0000-0000-000010270000}"/>
    <cellStyle name="20% - Accent1 2 3 4 3 3 4" xfId="10188" xr:uid="{00000000-0005-0000-0000-000011270000}"/>
    <cellStyle name="20% - Accent1 2 3 4 3 4" xfId="10189" xr:uid="{00000000-0005-0000-0000-000012270000}"/>
    <cellStyle name="20% - Accent1 2 3 4 3 4 2" xfId="10190" xr:uid="{00000000-0005-0000-0000-000013270000}"/>
    <cellStyle name="20% - Accent1 2 3 4 3 4 2 2" xfId="10191" xr:uid="{00000000-0005-0000-0000-000014270000}"/>
    <cellStyle name="20% - Accent1 2 3 4 3 4 2 2 2" xfId="10192" xr:uid="{00000000-0005-0000-0000-000015270000}"/>
    <cellStyle name="20% - Accent1 2 3 4 3 4 2 3" xfId="10193" xr:uid="{00000000-0005-0000-0000-000016270000}"/>
    <cellStyle name="20% - Accent1 2 3 4 3 4 3" xfId="10194" xr:uid="{00000000-0005-0000-0000-000017270000}"/>
    <cellStyle name="20% - Accent1 2 3 4 3 4 3 2" xfId="10195" xr:uid="{00000000-0005-0000-0000-000018270000}"/>
    <cellStyle name="20% - Accent1 2 3 4 3 4 4" xfId="10196" xr:uid="{00000000-0005-0000-0000-000019270000}"/>
    <cellStyle name="20% - Accent1 2 3 4 3 5" xfId="10197" xr:uid="{00000000-0005-0000-0000-00001A270000}"/>
    <cellStyle name="20% - Accent1 2 3 4 3 5 2" xfId="10198" xr:uid="{00000000-0005-0000-0000-00001B270000}"/>
    <cellStyle name="20% - Accent1 2 3 4 3 5 2 2" xfId="10199" xr:uid="{00000000-0005-0000-0000-00001C270000}"/>
    <cellStyle name="20% - Accent1 2 3 4 3 5 3" xfId="10200" xr:uid="{00000000-0005-0000-0000-00001D270000}"/>
    <cellStyle name="20% - Accent1 2 3 4 3 6" xfId="10201" xr:uid="{00000000-0005-0000-0000-00001E270000}"/>
    <cellStyle name="20% - Accent1 2 3 4 3 6 2" xfId="10202" xr:uid="{00000000-0005-0000-0000-00001F270000}"/>
    <cellStyle name="20% - Accent1 2 3 4 3 6 2 2" xfId="10203" xr:uid="{00000000-0005-0000-0000-000020270000}"/>
    <cellStyle name="20% - Accent1 2 3 4 3 6 3" xfId="10204" xr:uid="{00000000-0005-0000-0000-000021270000}"/>
    <cellStyle name="20% - Accent1 2 3 4 3 7" xfId="10205" xr:uid="{00000000-0005-0000-0000-000022270000}"/>
    <cellStyle name="20% - Accent1 2 3 4 3 7 2" xfId="10206" xr:uid="{00000000-0005-0000-0000-000023270000}"/>
    <cellStyle name="20% - Accent1 2 3 4 3 8" xfId="10207" xr:uid="{00000000-0005-0000-0000-000024270000}"/>
    <cellStyle name="20% - Accent1 2 3 4 3 8 2" xfId="10208" xr:uid="{00000000-0005-0000-0000-000025270000}"/>
    <cellStyle name="20% - Accent1 2 3 4 3 9" xfId="10209" xr:uid="{00000000-0005-0000-0000-000026270000}"/>
    <cellStyle name="20% - Accent1 2 3 4 4" xfId="10210" xr:uid="{00000000-0005-0000-0000-000027270000}"/>
    <cellStyle name="20% - Accent1 2 3 4 4 2" xfId="10211" xr:uid="{00000000-0005-0000-0000-000028270000}"/>
    <cellStyle name="20% - Accent1 2 3 4 4 2 2" xfId="10212" xr:uid="{00000000-0005-0000-0000-000029270000}"/>
    <cellStyle name="20% - Accent1 2 3 4 4 2 2 2" xfId="10213" xr:uid="{00000000-0005-0000-0000-00002A270000}"/>
    <cellStyle name="20% - Accent1 2 3 4 4 2 3" xfId="10214" xr:uid="{00000000-0005-0000-0000-00002B270000}"/>
    <cellStyle name="20% - Accent1 2 3 4 4 3" xfId="10215" xr:uid="{00000000-0005-0000-0000-00002C270000}"/>
    <cellStyle name="20% - Accent1 2 3 4 4 3 2" xfId="10216" xr:uid="{00000000-0005-0000-0000-00002D270000}"/>
    <cellStyle name="20% - Accent1 2 3 4 4 4" xfId="10217" xr:uid="{00000000-0005-0000-0000-00002E270000}"/>
    <cellStyle name="20% - Accent1 2 3 4 5" xfId="10218" xr:uid="{00000000-0005-0000-0000-00002F270000}"/>
    <cellStyle name="20% - Accent1 2 3 4 5 2" xfId="10219" xr:uid="{00000000-0005-0000-0000-000030270000}"/>
    <cellStyle name="20% - Accent1 2 3 4 5 2 2" xfId="10220" xr:uid="{00000000-0005-0000-0000-000031270000}"/>
    <cellStyle name="20% - Accent1 2 3 4 5 2 2 2" xfId="10221" xr:uid="{00000000-0005-0000-0000-000032270000}"/>
    <cellStyle name="20% - Accent1 2 3 4 5 2 3" xfId="10222" xr:uid="{00000000-0005-0000-0000-000033270000}"/>
    <cellStyle name="20% - Accent1 2 3 4 5 3" xfId="10223" xr:uid="{00000000-0005-0000-0000-000034270000}"/>
    <cellStyle name="20% - Accent1 2 3 4 5 3 2" xfId="10224" xr:uid="{00000000-0005-0000-0000-000035270000}"/>
    <cellStyle name="20% - Accent1 2 3 4 5 4" xfId="10225" xr:uid="{00000000-0005-0000-0000-000036270000}"/>
    <cellStyle name="20% - Accent1 2 3 4 6" xfId="10226" xr:uid="{00000000-0005-0000-0000-000037270000}"/>
    <cellStyle name="20% - Accent1 2 3 4 6 2" xfId="10227" xr:uid="{00000000-0005-0000-0000-000038270000}"/>
    <cellStyle name="20% - Accent1 2 3 4 6 2 2" xfId="10228" xr:uid="{00000000-0005-0000-0000-000039270000}"/>
    <cellStyle name="20% - Accent1 2 3 4 6 2 2 2" xfId="10229" xr:uid="{00000000-0005-0000-0000-00003A270000}"/>
    <cellStyle name="20% - Accent1 2 3 4 6 2 3" xfId="10230" xr:uid="{00000000-0005-0000-0000-00003B270000}"/>
    <cellStyle name="20% - Accent1 2 3 4 6 3" xfId="10231" xr:uid="{00000000-0005-0000-0000-00003C270000}"/>
    <cellStyle name="20% - Accent1 2 3 4 6 3 2" xfId="10232" xr:uid="{00000000-0005-0000-0000-00003D270000}"/>
    <cellStyle name="20% - Accent1 2 3 4 6 4" xfId="10233" xr:uid="{00000000-0005-0000-0000-00003E270000}"/>
    <cellStyle name="20% - Accent1 2 3 4 7" xfId="10234" xr:uid="{00000000-0005-0000-0000-00003F270000}"/>
    <cellStyle name="20% - Accent1 2 3 4 7 2" xfId="10235" xr:uid="{00000000-0005-0000-0000-000040270000}"/>
    <cellStyle name="20% - Accent1 2 3 4 7 2 2" xfId="10236" xr:uid="{00000000-0005-0000-0000-000041270000}"/>
    <cellStyle name="20% - Accent1 2 3 4 7 3" xfId="10237" xr:uid="{00000000-0005-0000-0000-000042270000}"/>
    <cellStyle name="20% - Accent1 2 3 4 8" xfId="10238" xr:uid="{00000000-0005-0000-0000-000043270000}"/>
    <cellStyle name="20% - Accent1 2 3 4 8 2" xfId="10239" xr:uid="{00000000-0005-0000-0000-000044270000}"/>
    <cellStyle name="20% - Accent1 2 3 4 8 2 2" xfId="10240" xr:uid="{00000000-0005-0000-0000-000045270000}"/>
    <cellStyle name="20% - Accent1 2 3 4 8 3" xfId="10241" xr:uid="{00000000-0005-0000-0000-000046270000}"/>
    <cellStyle name="20% - Accent1 2 3 4 9" xfId="10242" xr:uid="{00000000-0005-0000-0000-000047270000}"/>
    <cellStyle name="20% - Accent1 2 3 4 9 2" xfId="10243" xr:uid="{00000000-0005-0000-0000-000048270000}"/>
    <cellStyle name="20% - Accent1 2 3 5" xfId="10244" xr:uid="{00000000-0005-0000-0000-000049270000}"/>
    <cellStyle name="20% - Accent1 2 3 5 10" xfId="10245" xr:uid="{00000000-0005-0000-0000-00004A270000}"/>
    <cellStyle name="20% - Accent1 2 3 5 10 2" xfId="10246" xr:uid="{00000000-0005-0000-0000-00004B270000}"/>
    <cellStyle name="20% - Accent1 2 3 5 11" xfId="10247" xr:uid="{00000000-0005-0000-0000-00004C270000}"/>
    <cellStyle name="20% - Accent1 2 3 5 2" xfId="10248" xr:uid="{00000000-0005-0000-0000-00004D270000}"/>
    <cellStyle name="20% - Accent1 2 3 5 2 2" xfId="10249" xr:uid="{00000000-0005-0000-0000-00004E270000}"/>
    <cellStyle name="20% - Accent1 2 3 5 2 2 2" xfId="10250" xr:uid="{00000000-0005-0000-0000-00004F270000}"/>
    <cellStyle name="20% - Accent1 2 3 5 2 2 2 2" xfId="10251" xr:uid="{00000000-0005-0000-0000-000050270000}"/>
    <cellStyle name="20% - Accent1 2 3 5 2 2 2 2 2" xfId="10252" xr:uid="{00000000-0005-0000-0000-000051270000}"/>
    <cellStyle name="20% - Accent1 2 3 5 2 2 2 3" xfId="10253" xr:uid="{00000000-0005-0000-0000-000052270000}"/>
    <cellStyle name="20% - Accent1 2 3 5 2 2 3" xfId="10254" xr:uid="{00000000-0005-0000-0000-000053270000}"/>
    <cellStyle name="20% - Accent1 2 3 5 2 2 3 2" xfId="10255" xr:uid="{00000000-0005-0000-0000-000054270000}"/>
    <cellStyle name="20% - Accent1 2 3 5 2 2 4" xfId="10256" xr:uid="{00000000-0005-0000-0000-000055270000}"/>
    <cellStyle name="20% - Accent1 2 3 5 2 3" xfId="10257" xr:uid="{00000000-0005-0000-0000-000056270000}"/>
    <cellStyle name="20% - Accent1 2 3 5 2 3 2" xfId="10258" xr:uid="{00000000-0005-0000-0000-000057270000}"/>
    <cellStyle name="20% - Accent1 2 3 5 2 3 2 2" xfId="10259" xr:uid="{00000000-0005-0000-0000-000058270000}"/>
    <cellStyle name="20% - Accent1 2 3 5 2 3 2 2 2" xfId="10260" xr:uid="{00000000-0005-0000-0000-000059270000}"/>
    <cellStyle name="20% - Accent1 2 3 5 2 3 2 3" xfId="10261" xr:uid="{00000000-0005-0000-0000-00005A270000}"/>
    <cellStyle name="20% - Accent1 2 3 5 2 3 3" xfId="10262" xr:uid="{00000000-0005-0000-0000-00005B270000}"/>
    <cellStyle name="20% - Accent1 2 3 5 2 3 3 2" xfId="10263" xr:uid="{00000000-0005-0000-0000-00005C270000}"/>
    <cellStyle name="20% - Accent1 2 3 5 2 3 4" xfId="10264" xr:uid="{00000000-0005-0000-0000-00005D270000}"/>
    <cellStyle name="20% - Accent1 2 3 5 2 4" xfId="10265" xr:uid="{00000000-0005-0000-0000-00005E270000}"/>
    <cellStyle name="20% - Accent1 2 3 5 2 4 2" xfId="10266" xr:uid="{00000000-0005-0000-0000-00005F270000}"/>
    <cellStyle name="20% - Accent1 2 3 5 2 4 2 2" xfId="10267" xr:uid="{00000000-0005-0000-0000-000060270000}"/>
    <cellStyle name="20% - Accent1 2 3 5 2 4 2 2 2" xfId="10268" xr:uid="{00000000-0005-0000-0000-000061270000}"/>
    <cellStyle name="20% - Accent1 2 3 5 2 4 2 3" xfId="10269" xr:uid="{00000000-0005-0000-0000-000062270000}"/>
    <cellStyle name="20% - Accent1 2 3 5 2 4 3" xfId="10270" xr:uid="{00000000-0005-0000-0000-000063270000}"/>
    <cellStyle name="20% - Accent1 2 3 5 2 4 3 2" xfId="10271" xr:uid="{00000000-0005-0000-0000-000064270000}"/>
    <cellStyle name="20% - Accent1 2 3 5 2 4 4" xfId="10272" xr:uid="{00000000-0005-0000-0000-000065270000}"/>
    <cellStyle name="20% - Accent1 2 3 5 2 5" xfId="10273" xr:uid="{00000000-0005-0000-0000-000066270000}"/>
    <cellStyle name="20% - Accent1 2 3 5 2 5 2" xfId="10274" xr:uid="{00000000-0005-0000-0000-000067270000}"/>
    <cellStyle name="20% - Accent1 2 3 5 2 5 2 2" xfId="10275" xr:uid="{00000000-0005-0000-0000-000068270000}"/>
    <cellStyle name="20% - Accent1 2 3 5 2 5 3" xfId="10276" xr:uid="{00000000-0005-0000-0000-000069270000}"/>
    <cellStyle name="20% - Accent1 2 3 5 2 6" xfId="10277" xr:uid="{00000000-0005-0000-0000-00006A270000}"/>
    <cellStyle name="20% - Accent1 2 3 5 2 6 2" xfId="10278" xr:uid="{00000000-0005-0000-0000-00006B270000}"/>
    <cellStyle name="20% - Accent1 2 3 5 2 6 2 2" xfId="10279" xr:uid="{00000000-0005-0000-0000-00006C270000}"/>
    <cellStyle name="20% - Accent1 2 3 5 2 6 3" xfId="10280" xr:uid="{00000000-0005-0000-0000-00006D270000}"/>
    <cellStyle name="20% - Accent1 2 3 5 2 7" xfId="10281" xr:uid="{00000000-0005-0000-0000-00006E270000}"/>
    <cellStyle name="20% - Accent1 2 3 5 2 7 2" xfId="10282" xr:uid="{00000000-0005-0000-0000-00006F270000}"/>
    <cellStyle name="20% - Accent1 2 3 5 2 8" xfId="10283" xr:uid="{00000000-0005-0000-0000-000070270000}"/>
    <cellStyle name="20% - Accent1 2 3 5 2 8 2" xfId="10284" xr:uid="{00000000-0005-0000-0000-000071270000}"/>
    <cellStyle name="20% - Accent1 2 3 5 2 9" xfId="10285" xr:uid="{00000000-0005-0000-0000-000072270000}"/>
    <cellStyle name="20% - Accent1 2 3 5 3" xfId="10286" xr:uid="{00000000-0005-0000-0000-000073270000}"/>
    <cellStyle name="20% - Accent1 2 3 5 3 2" xfId="10287" xr:uid="{00000000-0005-0000-0000-000074270000}"/>
    <cellStyle name="20% - Accent1 2 3 5 3 2 2" xfId="10288" xr:uid="{00000000-0005-0000-0000-000075270000}"/>
    <cellStyle name="20% - Accent1 2 3 5 3 2 2 2" xfId="10289" xr:uid="{00000000-0005-0000-0000-000076270000}"/>
    <cellStyle name="20% - Accent1 2 3 5 3 2 2 2 2" xfId="10290" xr:uid="{00000000-0005-0000-0000-000077270000}"/>
    <cellStyle name="20% - Accent1 2 3 5 3 2 2 3" xfId="10291" xr:uid="{00000000-0005-0000-0000-000078270000}"/>
    <cellStyle name="20% - Accent1 2 3 5 3 2 3" xfId="10292" xr:uid="{00000000-0005-0000-0000-000079270000}"/>
    <cellStyle name="20% - Accent1 2 3 5 3 2 3 2" xfId="10293" xr:uid="{00000000-0005-0000-0000-00007A270000}"/>
    <cellStyle name="20% - Accent1 2 3 5 3 2 4" xfId="10294" xr:uid="{00000000-0005-0000-0000-00007B270000}"/>
    <cellStyle name="20% - Accent1 2 3 5 3 3" xfId="10295" xr:uid="{00000000-0005-0000-0000-00007C270000}"/>
    <cellStyle name="20% - Accent1 2 3 5 3 3 2" xfId="10296" xr:uid="{00000000-0005-0000-0000-00007D270000}"/>
    <cellStyle name="20% - Accent1 2 3 5 3 3 2 2" xfId="10297" xr:uid="{00000000-0005-0000-0000-00007E270000}"/>
    <cellStyle name="20% - Accent1 2 3 5 3 3 2 2 2" xfId="10298" xr:uid="{00000000-0005-0000-0000-00007F270000}"/>
    <cellStyle name="20% - Accent1 2 3 5 3 3 2 3" xfId="10299" xr:uid="{00000000-0005-0000-0000-000080270000}"/>
    <cellStyle name="20% - Accent1 2 3 5 3 3 3" xfId="10300" xr:uid="{00000000-0005-0000-0000-000081270000}"/>
    <cellStyle name="20% - Accent1 2 3 5 3 3 3 2" xfId="10301" xr:uid="{00000000-0005-0000-0000-000082270000}"/>
    <cellStyle name="20% - Accent1 2 3 5 3 3 4" xfId="10302" xr:uid="{00000000-0005-0000-0000-000083270000}"/>
    <cellStyle name="20% - Accent1 2 3 5 3 4" xfId="10303" xr:uid="{00000000-0005-0000-0000-000084270000}"/>
    <cellStyle name="20% - Accent1 2 3 5 3 4 2" xfId="10304" xr:uid="{00000000-0005-0000-0000-000085270000}"/>
    <cellStyle name="20% - Accent1 2 3 5 3 4 2 2" xfId="10305" xr:uid="{00000000-0005-0000-0000-000086270000}"/>
    <cellStyle name="20% - Accent1 2 3 5 3 4 2 2 2" xfId="10306" xr:uid="{00000000-0005-0000-0000-000087270000}"/>
    <cellStyle name="20% - Accent1 2 3 5 3 4 2 3" xfId="10307" xr:uid="{00000000-0005-0000-0000-000088270000}"/>
    <cellStyle name="20% - Accent1 2 3 5 3 4 3" xfId="10308" xr:uid="{00000000-0005-0000-0000-000089270000}"/>
    <cellStyle name="20% - Accent1 2 3 5 3 4 3 2" xfId="10309" xr:uid="{00000000-0005-0000-0000-00008A270000}"/>
    <cellStyle name="20% - Accent1 2 3 5 3 4 4" xfId="10310" xr:uid="{00000000-0005-0000-0000-00008B270000}"/>
    <cellStyle name="20% - Accent1 2 3 5 3 5" xfId="10311" xr:uid="{00000000-0005-0000-0000-00008C270000}"/>
    <cellStyle name="20% - Accent1 2 3 5 3 5 2" xfId="10312" xr:uid="{00000000-0005-0000-0000-00008D270000}"/>
    <cellStyle name="20% - Accent1 2 3 5 3 5 2 2" xfId="10313" xr:uid="{00000000-0005-0000-0000-00008E270000}"/>
    <cellStyle name="20% - Accent1 2 3 5 3 5 3" xfId="10314" xr:uid="{00000000-0005-0000-0000-00008F270000}"/>
    <cellStyle name="20% - Accent1 2 3 5 3 6" xfId="10315" xr:uid="{00000000-0005-0000-0000-000090270000}"/>
    <cellStyle name="20% - Accent1 2 3 5 3 6 2" xfId="10316" xr:uid="{00000000-0005-0000-0000-000091270000}"/>
    <cellStyle name="20% - Accent1 2 3 5 3 6 2 2" xfId="10317" xr:uid="{00000000-0005-0000-0000-000092270000}"/>
    <cellStyle name="20% - Accent1 2 3 5 3 6 3" xfId="10318" xr:uid="{00000000-0005-0000-0000-000093270000}"/>
    <cellStyle name="20% - Accent1 2 3 5 3 7" xfId="10319" xr:uid="{00000000-0005-0000-0000-000094270000}"/>
    <cellStyle name="20% - Accent1 2 3 5 3 7 2" xfId="10320" xr:uid="{00000000-0005-0000-0000-000095270000}"/>
    <cellStyle name="20% - Accent1 2 3 5 3 8" xfId="10321" xr:uid="{00000000-0005-0000-0000-000096270000}"/>
    <cellStyle name="20% - Accent1 2 3 5 3 8 2" xfId="10322" xr:uid="{00000000-0005-0000-0000-000097270000}"/>
    <cellStyle name="20% - Accent1 2 3 5 3 9" xfId="10323" xr:uid="{00000000-0005-0000-0000-000098270000}"/>
    <cellStyle name="20% - Accent1 2 3 5 4" xfId="10324" xr:uid="{00000000-0005-0000-0000-000099270000}"/>
    <cellStyle name="20% - Accent1 2 3 5 4 2" xfId="10325" xr:uid="{00000000-0005-0000-0000-00009A270000}"/>
    <cellStyle name="20% - Accent1 2 3 5 4 2 2" xfId="10326" xr:uid="{00000000-0005-0000-0000-00009B270000}"/>
    <cellStyle name="20% - Accent1 2 3 5 4 2 2 2" xfId="10327" xr:uid="{00000000-0005-0000-0000-00009C270000}"/>
    <cellStyle name="20% - Accent1 2 3 5 4 2 3" xfId="10328" xr:uid="{00000000-0005-0000-0000-00009D270000}"/>
    <cellStyle name="20% - Accent1 2 3 5 4 3" xfId="10329" xr:uid="{00000000-0005-0000-0000-00009E270000}"/>
    <cellStyle name="20% - Accent1 2 3 5 4 3 2" xfId="10330" xr:uid="{00000000-0005-0000-0000-00009F270000}"/>
    <cellStyle name="20% - Accent1 2 3 5 4 4" xfId="10331" xr:uid="{00000000-0005-0000-0000-0000A0270000}"/>
    <cellStyle name="20% - Accent1 2 3 5 5" xfId="10332" xr:uid="{00000000-0005-0000-0000-0000A1270000}"/>
    <cellStyle name="20% - Accent1 2 3 5 5 2" xfId="10333" xr:uid="{00000000-0005-0000-0000-0000A2270000}"/>
    <cellStyle name="20% - Accent1 2 3 5 5 2 2" xfId="10334" xr:uid="{00000000-0005-0000-0000-0000A3270000}"/>
    <cellStyle name="20% - Accent1 2 3 5 5 2 2 2" xfId="10335" xr:uid="{00000000-0005-0000-0000-0000A4270000}"/>
    <cellStyle name="20% - Accent1 2 3 5 5 2 3" xfId="10336" xr:uid="{00000000-0005-0000-0000-0000A5270000}"/>
    <cellStyle name="20% - Accent1 2 3 5 5 3" xfId="10337" xr:uid="{00000000-0005-0000-0000-0000A6270000}"/>
    <cellStyle name="20% - Accent1 2 3 5 5 3 2" xfId="10338" xr:uid="{00000000-0005-0000-0000-0000A7270000}"/>
    <cellStyle name="20% - Accent1 2 3 5 5 4" xfId="10339" xr:uid="{00000000-0005-0000-0000-0000A8270000}"/>
    <cellStyle name="20% - Accent1 2 3 5 6" xfId="10340" xr:uid="{00000000-0005-0000-0000-0000A9270000}"/>
    <cellStyle name="20% - Accent1 2 3 5 6 2" xfId="10341" xr:uid="{00000000-0005-0000-0000-0000AA270000}"/>
    <cellStyle name="20% - Accent1 2 3 5 6 2 2" xfId="10342" xr:uid="{00000000-0005-0000-0000-0000AB270000}"/>
    <cellStyle name="20% - Accent1 2 3 5 6 2 2 2" xfId="10343" xr:uid="{00000000-0005-0000-0000-0000AC270000}"/>
    <cellStyle name="20% - Accent1 2 3 5 6 2 3" xfId="10344" xr:uid="{00000000-0005-0000-0000-0000AD270000}"/>
    <cellStyle name="20% - Accent1 2 3 5 6 3" xfId="10345" xr:uid="{00000000-0005-0000-0000-0000AE270000}"/>
    <cellStyle name="20% - Accent1 2 3 5 6 3 2" xfId="10346" xr:uid="{00000000-0005-0000-0000-0000AF270000}"/>
    <cellStyle name="20% - Accent1 2 3 5 6 4" xfId="10347" xr:uid="{00000000-0005-0000-0000-0000B0270000}"/>
    <cellStyle name="20% - Accent1 2 3 5 7" xfId="10348" xr:uid="{00000000-0005-0000-0000-0000B1270000}"/>
    <cellStyle name="20% - Accent1 2 3 5 7 2" xfId="10349" xr:uid="{00000000-0005-0000-0000-0000B2270000}"/>
    <cellStyle name="20% - Accent1 2 3 5 7 2 2" xfId="10350" xr:uid="{00000000-0005-0000-0000-0000B3270000}"/>
    <cellStyle name="20% - Accent1 2 3 5 7 3" xfId="10351" xr:uid="{00000000-0005-0000-0000-0000B4270000}"/>
    <cellStyle name="20% - Accent1 2 3 5 8" xfId="10352" xr:uid="{00000000-0005-0000-0000-0000B5270000}"/>
    <cellStyle name="20% - Accent1 2 3 5 8 2" xfId="10353" xr:uid="{00000000-0005-0000-0000-0000B6270000}"/>
    <cellStyle name="20% - Accent1 2 3 5 8 2 2" xfId="10354" xr:uid="{00000000-0005-0000-0000-0000B7270000}"/>
    <cellStyle name="20% - Accent1 2 3 5 8 3" xfId="10355" xr:uid="{00000000-0005-0000-0000-0000B8270000}"/>
    <cellStyle name="20% - Accent1 2 3 5 9" xfId="10356" xr:uid="{00000000-0005-0000-0000-0000B9270000}"/>
    <cellStyle name="20% - Accent1 2 3 5 9 2" xfId="10357" xr:uid="{00000000-0005-0000-0000-0000BA270000}"/>
    <cellStyle name="20% - Accent1 2 3 6" xfId="10358" xr:uid="{00000000-0005-0000-0000-0000BB270000}"/>
    <cellStyle name="20% - Accent1 2 3 6 10" xfId="10359" xr:uid="{00000000-0005-0000-0000-0000BC270000}"/>
    <cellStyle name="20% - Accent1 2 3 6 10 2" xfId="10360" xr:uid="{00000000-0005-0000-0000-0000BD270000}"/>
    <cellStyle name="20% - Accent1 2 3 6 11" xfId="10361" xr:uid="{00000000-0005-0000-0000-0000BE270000}"/>
    <cellStyle name="20% - Accent1 2 3 6 2" xfId="10362" xr:uid="{00000000-0005-0000-0000-0000BF270000}"/>
    <cellStyle name="20% - Accent1 2 3 6 2 2" xfId="10363" xr:uid="{00000000-0005-0000-0000-0000C0270000}"/>
    <cellStyle name="20% - Accent1 2 3 6 2 2 2" xfId="10364" xr:uid="{00000000-0005-0000-0000-0000C1270000}"/>
    <cellStyle name="20% - Accent1 2 3 6 2 2 2 2" xfId="10365" xr:uid="{00000000-0005-0000-0000-0000C2270000}"/>
    <cellStyle name="20% - Accent1 2 3 6 2 2 2 2 2" xfId="10366" xr:uid="{00000000-0005-0000-0000-0000C3270000}"/>
    <cellStyle name="20% - Accent1 2 3 6 2 2 2 3" xfId="10367" xr:uid="{00000000-0005-0000-0000-0000C4270000}"/>
    <cellStyle name="20% - Accent1 2 3 6 2 2 3" xfId="10368" xr:uid="{00000000-0005-0000-0000-0000C5270000}"/>
    <cellStyle name="20% - Accent1 2 3 6 2 2 3 2" xfId="10369" xr:uid="{00000000-0005-0000-0000-0000C6270000}"/>
    <cellStyle name="20% - Accent1 2 3 6 2 2 4" xfId="10370" xr:uid="{00000000-0005-0000-0000-0000C7270000}"/>
    <cellStyle name="20% - Accent1 2 3 6 2 3" xfId="10371" xr:uid="{00000000-0005-0000-0000-0000C8270000}"/>
    <cellStyle name="20% - Accent1 2 3 6 2 3 2" xfId="10372" xr:uid="{00000000-0005-0000-0000-0000C9270000}"/>
    <cellStyle name="20% - Accent1 2 3 6 2 3 2 2" xfId="10373" xr:uid="{00000000-0005-0000-0000-0000CA270000}"/>
    <cellStyle name="20% - Accent1 2 3 6 2 3 2 2 2" xfId="10374" xr:uid="{00000000-0005-0000-0000-0000CB270000}"/>
    <cellStyle name="20% - Accent1 2 3 6 2 3 2 3" xfId="10375" xr:uid="{00000000-0005-0000-0000-0000CC270000}"/>
    <cellStyle name="20% - Accent1 2 3 6 2 3 3" xfId="10376" xr:uid="{00000000-0005-0000-0000-0000CD270000}"/>
    <cellStyle name="20% - Accent1 2 3 6 2 3 3 2" xfId="10377" xr:uid="{00000000-0005-0000-0000-0000CE270000}"/>
    <cellStyle name="20% - Accent1 2 3 6 2 3 4" xfId="10378" xr:uid="{00000000-0005-0000-0000-0000CF270000}"/>
    <cellStyle name="20% - Accent1 2 3 6 2 4" xfId="10379" xr:uid="{00000000-0005-0000-0000-0000D0270000}"/>
    <cellStyle name="20% - Accent1 2 3 6 2 4 2" xfId="10380" xr:uid="{00000000-0005-0000-0000-0000D1270000}"/>
    <cellStyle name="20% - Accent1 2 3 6 2 4 2 2" xfId="10381" xr:uid="{00000000-0005-0000-0000-0000D2270000}"/>
    <cellStyle name="20% - Accent1 2 3 6 2 4 2 2 2" xfId="10382" xr:uid="{00000000-0005-0000-0000-0000D3270000}"/>
    <cellStyle name="20% - Accent1 2 3 6 2 4 2 3" xfId="10383" xr:uid="{00000000-0005-0000-0000-0000D4270000}"/>
    <cellStyle name="20% - Accent1 2 3 6 2 4 3" xfId="10384" xr:uid="{00000000-0005-0000-0000-0000D5270000}"/>
    <cellStyle name="20% - Accent1 2 3 6 2 4 3 2" xfId="10385" xr:uid="{00000000-0005-0000-0000-0000D6270000}"/>
    <cellStyle name="20% - Accent1 2 3 6 2 4 4" xfId="10386" xr:uid="{00000000-0005-0000-0000-0000D7270000}"/>
    <cellStyle name="20% - Accent1 2 3 6 2 5" xfId="10387" xr:uid="{00000000-0005-0000-0000-0000D8270000}"/>
    <cellStyle name="20% - Accent1 2 3 6 2 5 2" xfId="10388" xr:uid="{00000000-0005-0000-0000-0000D9270000}"/>
    <cellStyle name="20% - Accent1 2 3 6 2 5 2 2" xfId="10389" xr:uid="{00000000-0005-0000-0000-0000DA270000}"/>
    <cellStyle name="20% - Accent1 2 3 6 2 5 3" xfId="10390" xr:uid="{00000000-0005-0000-0000-0000DB270000}"/>
    <cellStyle name="20% - Accent1 2 3 6 2 6" xfId="10391" xr:uid="{00000000-0005-0000-0000-0000DC270000}"/>
    <cellStyle name="20% - Accent1 2 3 6 2 6 2" xfId="10392" xr:uid="{00000000-0005-0000-0000-0000DD270000}"/>
    <cellStyle name="20% - Accent1 2 3 6 2 6 2 2" xfId="10393" xr:uid="{00000000-0005-0000-0000-0000DE270000}"/>
    <cellStyle name="20% - Accent1 2 3 6 2 6 3" xfId="10394" xr:uid="{00000000-0005-0000-0000-0000DF270000}"/>
    <cellStyle name="20% - Accent1 2 3 6 2 7" xfId="10395" xr:uid="{00000000-0005-0000-0000-0000E0270000}"/>
    <cellStyle name="20% - Accent1 2 3 6 2 7 2" xfId="10396" xr:uid="{00000000-0005-0000-0000-0000E1270000}"/>
    <cellStyle name="20% - Accent1 2 3 6 2 8" xfId="10397" xr:uid="{00000000-0005-0000-0000-0000E2270000}"/>
    <cellStyle name="20% - Accent1 2 3 6 2 8 2" xfId="10398" xr:uid="{00000000-0005-0000-0000-0000E3270000}"/>
    <cellStyle name="20% - Accent1 2 3 6 2 9" xfId="10399" xr:uid="{00000000-0005-0000-0000-0000E4270000}"/>
    <cellStyle name="20% - Accent1 2 3 6 3" xfId="10400" xr:uid="{00000000-0005-0000-0000-0000E5270000}"/>
    <cellStyle name="20% - Accent1 2 3 6 3 2" xfId="10401" xr:uid="{00000000-0005-0000-0000-0000E6270000}"/>
    <cellStyle name="20% - Accent1 2 3 6 3 2 2" xfId="10402" xr:uid="{00000000-0005-0000-0000-0000E7270000}"/>
    <cellStyle name="20% - Accent1 2 3 6 3 2 2 2" xfId="10403" xr:uid="{00000000-0005-0000-0000-0000E8270000}"/>
    <cellStyle name="20% - Accent1 2 3 6 3 2 2 2 2" xfId="10404" xr:uid="{00000000-0005-0000-0000-0000E9270000}"/>
    <cellStyle name="20% - Accent1 2 3 6 3 2 2 3" xfId="10405" xr:uid="{00000000-0005-0000-0000-0000EA270000}"/>
    <cellStyle name="20% - Accent1 2 3 6 3 2 3" xfId="10406" xr:uid="{00000000-0005-0000-0000-0000EB270000}"/>
    <cellStyle name="20% - Accent1 2 3 6 3 2 3 2" xfId="10407" xr:uid="{00000000-0005-0000-0000-0000EC270000}"/>
    <cellStyle name="20% - Accent1 2 3 6 3 2 4" xfId="10408" xr:uid="{00000000-0005-0000-0000-0000ED270000}"/>
    <cellStyle name="20% - Accent1 2 3 6 3 3" xfId="10409" xr:uid="{00000000-0005-0000-0000-0000EE270000}"/>
    <cellStyle name="20% - Accent1 2 3 6 3 3 2" xfId="10410" xr:uid="{00000000-0005-0000-0000-0000EF270000}"/>
    <cellStyle name="20% - Accent1 2 3 6 3 3 2 2" xfId="10411" xr:uid="{00000000-0005-0000-0000-0000F0270000}"/>
    <cellStyle name="20% - Accent1 2 3 6 3 3 2 2 2" xfId="10412" xr:uid="{00000000-0005-0000-0000-0000F1270000}"/>
    <cellStyle name="20% - Accent1 2 3 6 3 3 2 3" xfId="10413" xr:uid="{00000000-0005-0000-0000-0000F2270000}"/>
    <cellStyle name="20% - Accent1 2 3 6 3 3 3" xfId="10414" xr:uid="{00000000-0005-0000-0000-0000F3270000}"/>
    <cellStyle name="20% - Accent1 2 3 6 3 3 3 2" xfId="10415" xr:uid="{00000000-0005-0000-0000-0000F4270000}"/>
    <cellStyle name="20% - Accent1 2 3 6 3 3 4" xfId="10416" xr:uid="{00000000-0005-0000-0000-0000F5270000}"/>
    <cellStyle name="20% - Accent1 2 3 6 3 4" xfId="10417" xr:uid="{00000000-0005-0000-0000-0000F6270000}"/>
    <cellStyle name="20% - Accent1 2 3 6 3 4 2" xfId="10418" xr:uid="{00000000-0005-0000-0000-0000F7270000}"/>
    <cellStyle name="20% - Accent1 2 3 6 3 4 2 2" xfId="10419" xr:uid="{00000000-0005-0000-0000-0000F8270000}"/>
    <cellStyle name="20% - Accent1 2 3 6 3 4 2 2 2" xfId="10420" xr:uid="{00000000-0005-0000-0000-0000F9270000}"/>
    <cellStyle name="20% - Accent1 2 3 6 3 4 2 3" xfId="10421" xr:uid="{00000000-0005-0000-0000-0000FA270000}"/>
    <cellStyle name="20% - Accent1 2 3 6 3 4 3" xfId="10422" xr:uid="{00000000-0005-0000-0000-0000FB270000}"/>
    <cellStyle name="20% - Accent1 2 3 6 3 4 3 2" xfId="10423" xr:uid="{00000000-0005-0000-0000-0000FC270000}"/>
    <cellStyle name="20% - Accent1 2 3 6 3 4 4" xfId="10424" xr:uid="{00000000-0005-0000-0000-0000FD270000}"/>
    <cellStyle name="20% - Accent1 2 3 6 3 5" xfId="10425" xr:uid="{00000000-0005-0000-0000-0000FE270000}"/>
    <cellStyle name="20% - Accent1 2 3 6 3 5 2" xfId="10426" xr:uid="{00000000-0005-0000-0000-0000FF270000}"/>
    <cellStyle name="20% - Accent1 2 3 6 3 5 2 2" xfId="10427" xr:uid="{00000000-0005-0000-0000-000000280000}"/>
    <cellStyle name="20% - Accent1 2 3 6 3 5 3" xfId="10428" xr:uid="{00000000-0005-0000-0000-000001280000}"/>
    <cellStyle name="20% - Accent1 2 3 6 3 6" xfId="10429" xr:uid="{00000000-0005-0000-0000-000002280000}"/>
    <cellStyle name="20% - Accent1 2 3 6 3 6 2" xfId="10430" xr:uid="{00000000-0005-0000-0000-000003280000}"/>
    <cellStyle name="20% - Accent1 2 3 6 3 6 2 2" xfId="10431" xr:uid="{00000000-0005-0000-0000-000004280000}"/>
    <cellStyle name="20% - Accent1 2 3 6 3 6 3" xfId="10432" xr:uid="{00000000-0005-0000-0000-000005280000}"/>
    <cellStyle name="20% - Accent1 2 3 6 3 7" xfId="10433" xr:uid="{00000000-0005-0000-0000-000006280000}"/>
    <cellStyle name="20% - Accent1 2 3 6 3 7 2" xfId="10434" xr:uid="{00000000-0005-0000-0000-000007280000}"/>
    <cellStyle name="20% - Accent1 2 3 6 3 8" xfId="10435" xr:uid="{00000000-0005-0000-0000-000008280000}"/>
    <cellStyle name="20% - Accent1 2 3 6 3 8 2" xfId="10436" xr:uid="{00000000-0005-0000-0000-000009280000}"/>
    <cellStyle name="20% - Accent1 2 3 6 3 9" xfId="10437" xr:uid="{00000000-0005-0000-0000-00000A280000}"/>
    <cellStyle name="20% - Accent1 2 3 6 4" xfId="10438" xr:uid="{00000000-0005-0000-0000-00000B280000}"/>
    <cellStyle name="20% - Accent1 2 3 6 4 2" xfId="10439" xr:uid="{00000000-0005-0000-0000-00000C280000}"/>
    <cellStyle name="20% - Accent1 2 3 6 4 2 2" xfId="10440" xr:uid="{00000000-0005-0000-0000-00000D280000}"/>
    <cellStyle name="20% - Accent1 2 3 6 4 2 2 2" xfId="10441" xr:uid="{00000000-0005-0000-0000-00000E280000}"/>
    <cellStyle name="20% - Accent1 2 3 6 4 2 3" xfId="10442" xr:uid="{00000000-0005-0000-0000-00000F280000}"/>
    <cellStyle name="20% - Accent1 2 3 6 4 3" xfId="10443" xr:uid="{00000000-0005-0000-0000-000010280000}"/>
    <cellStyle name="20% - Accent1 2 3 6 4 3 2" xfId="10444" xr:uid="{00000000-0005-0000-0000-000011280000}"/>
    <cellStyle name="20% - Accent1 2 3 6 4 4" xfId="10445" xr:uid="{00000000-0005-0000-0000-000012280000}"/>
    <cellStyle name="20% - Accent1 2 3 6 5" xfId="10446" xr:uid="{00000000-0005-0000-0000-000013280000}"/>
    <cellStyle name="20% - Accent1 2 3 6 5 2" xfId="10447" xr:uid="{00000000-0005-0000-0000-000014280000}"/>
    <cellStyle name="20% - Accent1 2 3 6 5 2 2" xfId="10448" xr:uid="{00000000-0005-0000-0000-000015280000}"/>
    <cellStyle name="20% - Accent1 2 3 6 5 2 2 2" xfId="10449" xr:uid="{00000000-0005-0000-0000-000016280000}"/>
    <cellStyle name="20% - Accent1 2 3 6 5 2 3" xfId="10450" xr:uid="{00000000-0005-0000-0000-000017280000}"/>
    <cellStyle name="20% - Accent1 2 3 6 5 3" xfId="10451" xr:uid="{00000000-0005-0000-0000-000018280000}"/>
    <cellStyle name="20% - Accent1 2 3 6 5 3 2" xfId="10452" xr:uid="{00000000-0005-0000-0000-000019280000}"/>
    <cellStyle name="20% - Accent1 2 3 6 5 4" xfId="10453" xr:uid="{00000000-0005-0000-0000-00001A280000}"/>
    <cellStyle name="20% - Accent1 2 3 6 6" xfId="10454" xr:uid="{00000000-0005-0000-0000-00001B280000}"/>
    <cellStyle name="20% - Accent1 2 3 6 6 2" xfId="10455" xr:uid="{00000000-0005-0000-0000-00001C280000}"/>
    <cellStyle name="20% - Accent1 2 3 6 6 2 2" xfId="10456" xr:uid="{00000000-0005-0000-0000-00001D280000}"/>
    <cellStyle name="20% - Accent1 2 3 6 6 2 2 2" xfId="10457" xr:uid="{00000000-0005-0000-0000-00001E280000}"/>
    <cellStyle name="20% - Accent1 2 3 6 6 2 3" xfId="10458" xr:uid="{00000000-0005-0000-0000-00001F280000}"/>
    <cellStyle name="20% - Accent1 2 3 6 6 3" xfId="10459" xr:uid="{00000000-0005-0000-0000-000020280000}"/>
    <cellStyle name="20% - Accent1 2 3 6 6 3 2" xfId="10460" xr:uid="{00000000-0005-0000-0000-000021280000}"/>
    <cellStyle name="20% - Accent1 2 3 6 6 4" xfId="10461" xr:uid="{00000000-0005-0000-0000-000022280000}"/>
    <cellStyle name="20% - Accent1 2 3 6 7" xfId="10462" xr:uid="{00000000-0005-0000-0000-000023280000}"/>
    <cellStyle name="20% - Accent1 2 3 6 7 2" xfId="10463" xr:uid="{00000000-0005-0000-0000-000024280000}"/>
    <cellStyle name="20% - Accent1 2 3 6 7 2 2" xfId="10464" xr:uid="{00000000-0005-0000-0000-000025280000}"/>
    <cellStyle name="20% - Accent1 2 3 6 7 3" xfId="10465" xr:uid="{00000000-0005-0000-0000-000026280000}"/>
    <cellStyle name="20% - Accent1 2 3 6 8" xfId="10466" xr:uid="{00000000-0005-0000-0000-000027280000}"/>
    <cellStyle name="20% - Accent1 2 3 6 8 2" xfId="10467" xr:uid="{00000000-0005-0000-0000-000028280000}"/>
    <cellStyle name="20% - Accent1 2 3 6 8 2 2" xfId="10468" xr:uid="{00000000-0005-0000-0000-000029280000}"/>
    <cellStyle name="20% - Accent1 2 3 6 8 3" xfId="10469" xr:uid="{00000000-0005-0000-0000-00002A280000}"/>
    <cellStyle name="20% - Accent1 2 3 6 9" xfId="10470" xr:uid="{00000000-0005-0000-0000-00002B280000}"/>
    <cellStyle name="20% - Accent1 2 3 6 9 2" xfId="10471" xr:uid="{00000000-0005-0000-0000-00002C280000}"/>
    <cellStyle name="20% - Accent1 2 3 7" xfId="10472" xr:uid="{00000000-0005-0000-0000-00002D280000}"/>
    <cellStyle name="20% - Accent1 2 3 7 2" xfId="10473" xr:uid="{00000000-0005-0000-0000-00002E280000}"/>
    <cellStyle name="20% - Accent1 2 3 7 2 2" xfId="10474" xr:uid="{00000000-0005-0000-0000-00002F280000}"/>
    <cellStyle name="20% - Accent1 2 3 7 2 2 2" xfId="10475" xr:uid="{00000000-0005-0000-0000-000030280000}"/>
    <cellStyle name="20% - Accent1 2 3 7 2 2 2 2" xfId="10476" xr:uid="{00000000-0005-0000-0000-000031280000}"/>
    <cellStyle name="20% - Accent1 2 3 7 2 2 3" xfId="10477" xr:uid="{00000000-0005-0000-0000-000032280000}"/>
    <cellStyle name="20% - Accent1 2 3 7 2 3" xfId="10478" xr:uid="{00000000-0005-0000-0000-000033280000}"/>
    <cellStyle name="20% - Accent1 2 3 7 2 3 2" xfId="10479" xr:uid="{00000000-0005-0000-0000-000034280000}"/>
    <cellStyle name="20% - Accent1 2 3 7 2 4" xfId="10480" xr:uid="{00000000-0005-0000-0000-000035280000}"/>
    <cellStyle name="20% - Accent1 2 3 7 3" xfId="10481" xr:uid="{00000000-0005-0000-0000-000036280000}"/>
    <cellStyle name="20% - Accent1 2 3 7 3 2" xfId="10482" xr:uid="{00000000-0005-0000-0000-000037280000}"/>
    <cellStyle name="20% - Accent1 2 3 7 3 2 2" xfId="10483" xr:uid="{00000000-0005-0000-0000-000038280000}"/>
    <cellStyle name="20% - Accent1 2 3 7 3 2 2 2" xfId="10484" xr:uid="{00000000-0005-0000-0000-000039280000}"/>
    <cellStyle name="20% - Accent1 2 3 7 3 2 3" xfId="10485" xr:uid="{00000000-0005-0000-0000-00003A280000}"/>
    <cellStyle name="20% - Accent1 2 3 7 3 3" xfId="10486" xr:uid="{00000000-0005-0000-0000-00003B280000}"/>
    <cellStyle name="20% - Accent1 2 3 7 3 3 2" xfId="10487" xr:uid="{00000000-0005-0000-0000-00003C280000}"/>
    <cellStyle name="20% - Accent1 2 3 7 3 4" xfId="10488" xr:uid="{00000000-0005-0000-0000-00003D280000}"/>
    <cellStyle name="20% - Accent1 2 3 7 4" xfId="10489" xr:uid="{00000000-0005-0000-0000-00003E280000}"/>
    <cellStyle name="20% - Accent1 2 3 7 4 2" xfId="10490" xr:uid="{00000000-0005-0000-0000-00003F280000}"/>
    <cellStyle name="20% - Accent1 2 3 7 4 2 2" xfId="10491" xr:uid="{00000000-0005-0000-0000-000040280000}"/>
    <cellStyle name="20% - Accent1 2 3 7 4 2 2 2" xfId="10492" xr:uid="{00000000-0005-0000-0000-000041280000}"/>
    <cellStyle name="20% - Accent1 2 3 7 4 2 3" xfId="10493" xr:uid="{00000000-0005-0000-0000-000042280000}"/>
    <cellStyle name="20% - Accent1 2 3 7 4 3" xfId="10494" xr:uid="{00000000-0005-0000-0000-000043280000}"/>
    <cellStyle name="20% - Accent1 2 3 7 4 3 2" xfId="10495" xr:uid="{00000000-0005-0000-0000-000044280000}"/>
    <cellStyle name="20% - Accent1 2 3 7 4 4" xfId="10496" xr:uid="{00000000-0005-0000-0000-000045280000}"/>
    <cellStyle name="20% - Accent1 2 3 7 5" xfId="10497" xr:uid="{00000000-0005-0000-0000-000046280000}"/>
    <cellStyle name="20% - Accent1 2 3 7 5 2" xfId="10498" xr:uid="{00000000-0005-0000-0000-000047280000}"/>
    <cellStyle name="20% - Accent1 2 3 7 5 2 2" xfId="10499" xr:uid="{00000000-0005-0000-0000-000048280000}"/>
    <cellStyle name="20% - Accent1 2 3 7 5 3" xfId="10500" xr:uid="{00000000-0005-0000-0000-000049280000}"/>
    <cellStyle name="20% - Accent1 2 3 7 6" xfId="10501" xr:uid="{00000000-0005-0000-0000-00004A280000}"/>
    <cellStyle name="20% - Accent1 2 3 7 6 2" xfId="10502" xr:uid="{00000000-0005-0000-0000-00004B280000}"/>
    <cellStyle name="20% - Accent1 2 3 7 6 2 2" xfId="10503" xr:uid="{00000000-0005-0000-0000-00004C280000}"/>
    <cellStyle name="20% - Accent1 2 3 7 6 3" xfId="10504" xr:uid="{00000000-0005-0000-0000-00004D280000}"/>
    <cellStyle name="20% - Accent1 2 3 7 7" xfId="10505" xr:uid="{00000000-0005-0000-0000-00004E280000}"/>
    <cellStyle name="20% - Accent1 2 3 7 7 2" xfId="10506" xr:uid="{00000000-0005-0000-0000-00004F280000}"/>
    <cellStyle name="20% - Accent1 2 3 7 8" xfId="10507" xr:uid="{00000000-0005-0000-0000-000050280000}"/>
    <cellStyle name="20% - Accent1 2 3 7 8 2" xfId="10508" xr:uid="{00000000-0005-0000-0000-000051280000}"/>
    <cellStyle name="20% - Accent1 2 3 7 9" xfId="10509" xr:uid="{00000000-0005-0000-0000-000052280000}"/>
    <cellStyle name="20% - Accent1 2 3 8" xfId="10510" xr:uid="{00000000-0005-0000-0000-000053280000}"/>
    <cellStyle name="20% - Accent1 2 3 8 2" xfId="10511" xr:uid="{00000000-0005-0000-0000-000054280000}"/>
    <cellStyle name="20% - Accent1 2 3 8 2 2" xfId="10512" xr:uid="{00000000-0005-0000-0000-000055280000}"/>
    <cellStyle name="20% - Accent1 2 3 8 2 2 2" xfId="10513" xr:uid="{00000000-0005-0000-0000-000056280000}"/>
    <cellStyle name="20% - Accent1 2 3 8 2 2 2 2" xfId="10514" xr:uid="{00000000-0005-0000-0000-000057280000}"/>
    <cellStyle name="20% - Accent1 2 3 8 2 2 3" xfId="10515" xr:uid="{00000000-0005-0000-0000-000058280000}"/>
    <cellStyle name="20% - Accent1 2 3 8 2 3" xfId="10516" xr:uid="{00000000-0005-0000-0000-000059280000}"/>
    <cellStyle name="20% - Accent1 2 3 8 2 3 2" xfId="10517" xr:uid="{00000000-0005-0000-0000-00005A280000}"/>
    <cellStyle name="20% - Accent1 2 3 8 2 4" xfId="10518" xr:uid="{00000000-0005-0000-0000-00005B280000}"/>
    <cellStyle name="20% - Accent1 2 3 8 3" xfId="10519" xr:uid="{00000000-0005-0000-0000-00005C280000}"/>
    <cellStyle name="20% - Accent1 2 3 8 3 2" xfId="10520" xr:uid="{00000000-0005-0000-0000-00005D280000}"/>
    <cellStyle name="20% - Accent1 2 3 8 3 2 2" xfId="10521" xr:uid="{00000000-0005-0000-0000-00005E280000}"/>
    <cellStyle name="20% - Accent1 2 3 8 3 2 2 2" xfId="10522" xr:uid="{00000000-0005-0000-0000-00005F280000}"/>
    <cellStyle name="20% - Accent1 2 3 8 3 2 3" xfId="10523" xr:uid="{00000000-0005-0000-0000-000060280000}"/>
    <cellStyle name="20% - Accent1 2 3 8 3 3" xfId="10524" xr:uid="{00000000-0005-0000-0000-000061280000}"/>
    <cellStyle name="20% - Accent1 2 3 8 3 3 2" xfId="10525" xr:uid="{00000000-0005-0000-0000-000062280000}"/>
    <cellStyle name="20% - Accent1 2 3 8 3 4" xfId="10526" xr:uid="{00000000-0005-0000-0000-000063280000}"/>
    <cellStyle name="20% - Accent1 2 3 8 4" xfId="10527" xr:uid="{00000000-0005-0000-0000-000064280000}"/>
    <cellStyle name="20% - Accent1 2 3 8 4 2" xfId="10528" xr:uid="{00000000-0005-0000-0000-000065280000}"/>
    <cellStyle name="20% - Accent1 2 3 8 4 2 2" xfId="10529" xr:uid="{00000000-0005-0000-0000-000066280000}"/>
    <cellStyle name="20% - Accent1 2 3 8 4 2 2 2" xfId="10530" xr:uid="{00000000-0005-0000-0000-000067280000}"/>
    <cellStyle name="20% - Accent1 2 3 8 4 2 3" xfId="10531" xr:uid="{00000000-0005-0000-0000-000068280000}"/>
    <cellStyle name="20% - Accent1 2 3 8 4 3" xfId="10532" xr:uid="{00000000-0005-0000-0000-000069280000}"/>
    <cellStyle name="20% - Accent1 2 3 8 4 3 2" xfId="10533" xr:uid="{00000000-0005-0000-0000-00006A280000}"/>
    <cellStyle name="20% - Accent1 2 3 8 4 4" xfId="10534" xr:uid="{00000000-0005-0000-0000-00006B280000}"/>
    <cellStyle name="20% - Accent1 2 3 8 5" xfId="10535" xr:uid="{00000000-0005-0000-0000-00006C280000}"/>
    <cellStyle name="20% - Accent1 2 3 8 5 2" xfId="10536" xr:uid="{00000000-0005-0000-0000-00006D280000}"/>
    <cellStyle name="20% - Accent1 2 3 8 5 2 2" xfId="10537" xr:uid="{00000000-0005-0000-0000-00006E280000}"/>
    <cellStyle name="20% - Accent1 2 3 8 5 3" xfId="10538" xr:uid="{00000000-0005-0000-0000-00006F280000}"/>
    <cellStyle name="20% - Accent1 2 3 8 6" xfId="10539" xr:uid="{00000000-0005-0000-0000-000070280000}"/>
    <cellStyle name="20% - Accent1 2 3 8 6 2" xfId="10540" xr:uid="{00000000-0005-0000-0000-000071280000}"/>
    <cellStyle name="20% - Accent1 2 3 8 6 2 2" xfId="10541" xr:uid="{00000000-0005-0000-0000-000072280000}"/>
    <cellStyle name="20% - Accent1 2 3 8 6 3" xfId="10542" xr:uid="{00000000-0005-0000-0000-000073280000}"/>
    <cellStyle name="20% - Accent1 2 3 8 7" xfId="10543" xr:uid="{00000000-0005-0000-0000-000074280000}"/>
    <cellStyle name="20% - Accent1 2 3 8 7 2" xfId="10544" xr:uid="{00000000-0005-0000-0000-000075280000}"/>
    <cellStyle name="20% - Accent1 2 3 8 8" xfId="10545" xr:uid="{00000000-0005-0000-0000-000076280000}"/>
    <cellStyle name="20% - Accent1 2 3 8 8 2" xfId="10546" xr:uid="{00000000-0005-0000-0000-000077280000}"/>
    <cellStyle name="20% - Accent1 2 3 8 9" xfId="10547" xr:uid="{00000000-0005-0000-0000-000078280000}"/>
    <cellStyle name="20% - Accent1 2 3 9" xfId="10548" xr:uid="{00000000-0005-0000-0000-000079280000}"/>
    <cellStyle name="20% - Accent1 2 3 9 2" xfId="10549" xr:uid="{00000000-0005-0000-0000-00007A280000}"/>
    <cellStyle name="20% - Accent1 2 3 9 2 2" xfId="10550" xr:uid="{00000000-0005-0000-0000-00007B280000}"/>
    <cellStyle name="20% - Accent1 2 3 9 2 2 2" xfId="10551" xr:uid="{00000000-0005-0000-0000-00007C280000}"/>
    <cellStyle name="20% - Accent1 2 3 9 2 3" xfId="10552" xr:uid="{00000000-0005-0000-0000-00007D280000}"/>
    <cellStyle name="20% - Accent1 2 3 9 3" xfId="10553" xr:uid="{00000000-0005-0000-0000-00007E280000}"/>
    <cellStyle name="20% - Accent1 2 3 9 3 2" xfId="10554" xr:uid="{00000000-0005-0000-0000-00007F280000}"/>
    <cellStyle name="20% - Accent1 2 3 9 4" xfId="10555" xr:uid="{00000000-0005-0000-0000-000080280000}"/>
    <cellStyle name="20% - Accent1 2 4" xfId="10556" xr:uid="{00000000-0005-0000-0000-000081280000}"/>
    <cellStyle name="20% - Accent1 2 4 10" xfId="10557" xr:uid="{00000000-0005-0000-0000-000082280000}"/>
    <cellStyle name="20% - Accent1 2 4 10 2" xfId="10558" xr:uid="{00000000-0005-0000-0000-000083280000}"/>
    <cellStyle name="20% - Accent1 2 4 10 2 2" xfId="10559" xr:uid="{00000000-0005-0000-0000-000084280000}"/>
    <cellStyle name="20% - Accent1 2 4 10 2 2 2" xfId="10560" xr:uid="{00000000-0005-0000-0000-000085280000}"/>
    <cellStyle name="20% - Accent1 2 4 10 2 3" xfId="10561" xr:uid="{00000000-0005-0000-0000-000086280000}"/>
    <cellStyle name="20% - Accent1 2 4 10 3" xfId="10562" xr:uid="{00000000-0005-0000-0000-000087280000}"/>
    <cellStyle name="20% - Accent1 2 4 10 3 2" xfId="10563" xr:uid="{00000000-0005-0000-0000-000088280000}"/>
    <cellStyle name="20% - Accent1 2 4 10 4" xfId="10564" xr:uid="{00000000-0005-0000-0000-000089280000}"/>
    <cellStyle name="20% - Accent1 2 4 11" xfId="10565" xr:uid="{00000000-0005-0000-0000-00008A280000}"/>
    <cellStyle name="20% - Accent1 2 4 11 2" xfId="10566" xr:uid="{00000000-0005-0000-0000-00008B280000}"/>
    <cellStyle name="20% - Accent1 2 4 11 2 2" xfId="10567" xr:uid="{00000000-0005-0000-0000-00008C280000}"/>
    <cellStyle name="20% - Accent1 2 4 11 2 2 2" xfId="10568" xr:uid="{00000000-0005-0000-0000-00008D280000}"/>
    <cellStyle name="20% - Accent1 2 4 11 2 3" xfId="10569" xr:uid="{00000000-0005-0000-0000-00008E280000}"/>
    <cellStyle name="20% - Accent1 2 4 11 3" xfId="10570" xr:uid="{00000000-0005-0000-0000-00008F280000}"/>
    <cellStyle name="20% - Accent1 2 4 11 3 2" xfId="10571" xr:uid="{00000000-0005-0000-0000-000090280000}"/>
    <cellStyle name="20% - Accent1 2 4 11 4" xfId="10572" xr:uid="{00000000-0005-0000-0000-000091280000}"/>
    <cellStyle name="20% - Accent1 2 4 12" xfId="10573" xr:uid="{00000000-0005-0000-0000-000092280000}"/>
    <cellStyle name="20% - Accent1 2 4 12 2" xfId="10574" xr:uid="{00000000-0005-0000-0000-000093280000}"/>
    <cellStyle name="20% - Accent1 2 4 12 2 2" xfId="10575" xr:uid="{00000000-0005-0000-0000-000094280000}"/>
    <cellStyle name="20% - Accent1 2 4 12 3" xfId="10576" xr:uid="{00000000-0005-0000-0000-000095280000}"/>
    <cellStyle name="20% - Accent1 2 4 13" xfId="10577" xr:uid="{00000000-0005-0000-0000-000096280000}"/>
    <cellStyle name="20% - Accent1 2 4 13 2" xfId="10578" xr:uid="{00000000-0005-0000-0000-000097280000}"/>
    <cellStyle name="20% - Accent1 2 4 13 2 2" xfId="10579" xr:uid="{00000000-0005-0000-0000-000098280000}"/>
    <cellStyle name="20% - Accent1 2 4 13 3" xfId="10580" xr:uid="{00000000-0005-0000-0000-000099280000}"/>
    <cellStyle name="20% - Accent1 2 4 14" xfId="10581" xr:uid="{00000000-0005-0000-0000-00009A280000}"/>
    <cellStyle name="20% - Accent1 2 4 14 2" xfId="10582" xr:uid="{00000000-0005-0000-0000-00009B280000}"/>
    <cellStyle name="20% - Accent1 2 4 15" xfId="10583" xr:uid="{00000000-0005-0000-0000-00009C280000}"/>
    <cellStyle name="20% - Accent1 2 4 15 2" xfId="10584" xr:uid="{00000000-0005-0000-0000-00009D280000}"/>
    <cellStyle name="20% - Accent1 2 4 16" xfId="10585" xr:uid="{00000000-0005-0000-0000-00009E280000}"/>
    <cellStyle name="20% - Accent1 2 4 2" xfId="10586" xr:uid="{00000000-0005-0000-0000-00009F280000}"/>
    <cellStyle name="20% - Accent1 2 4 2 10" xfId="10587" xr:uid="{00000000-0005-0000-0000-0000A0280000}"/>
    <cellStyle name="20% - Accent1 2 4 2 10 2" xfId="10588" xr:uid="{00000000-0005-0000-0000-0000A1280000}"/>
    <cellStyle name="20% - Accent1 2 4 2 10 2 2" xfId="10589" xr:uid="{00000000-0005-0000-0000-0000A2280000}"/>
    <cellStyle name="20% - Accent1 2 4 2 10 2 2 2" xfId="10590" xr:uid="{00000000-0005-0000-0000-0000A3280000}"/>
    <cellStyle name="20% - Accent1 2 4 2 10 2 3" xfId="10591" xr:uid="{00000000-0005-0000-0000-0000A4280000}"/>
    <cellStyle name="20% - Accent1 2 4 2 10 3" xfId="10592" xr:uid="{00000000-0005-0000-0000-0000A5280000}"/>
    <cellStyle name="20% - Accent1 2 4 2 10 3 2" xfId="10593" xr:uid="{00000000-0005-0000-0000-0000A6280000}"/>
    <cellStyle name="20% - Accent1 2 4 2 10 4" xfId="10594" xr:uid="{00000000-0005-0000-0000-0000A7280000}"/>
    <cellStyle name="20% - Accent1 2 4 2 11" xfId="10595" xr:uid="{00000000-0005-0000-0000-0000A8280000}"/>
    <cellStyle name="20% - Accent1 2 4 2 11 2" xfId="10596" xr:uid="{00000000-0005-0000-0000-0000A9280000}"/>
    <cellStyle name="20% - Accent1 2 4 2 11 2 2" xfId="10597" xr:uid="{00000000-0005-0000-0000-0000AA280000}"/>
    <cellStyle name="20% - Accent1 2 4 2 11 3" xfId="10598" xr:uid="{00000000-0005-0000-0000-0000AB280000}"/>
    <cellStyle name="20% - Accent1 2 4 2 12" xfId="10599" xr:uid="{00000000-0005-0000-0000-0000AC280000}"/>
    <cellStyle name="20% - Accent1 2 4 2 12 2" xfId="10600" xr:uid="{00000000-0005-0000-0000-0000AD280000}"/>
    <cellStyle name="20% - Accent1 2 4 2 12 2 2" xfId="10601" xr:uid="{00000000-0005-0000-0000-0000AE280000}"/>
    <cellStyle name="20% - Accent1 2 4 2 12 3" xfId="10602" xr:uid="{00000000-0005-0000-0000-0000AF280000}"/>
    <cellStyle name="20% - Accent1 2 4 2 13" xfId="10603" xr:uid="{00000000-0005-0000-0000-0000B0280000}"/>
    <cellStyle name="20% - Accent1 2 4 2 13 2" xfId="10604" xr:uid="{00000000-0005-0000-0000-0000B1280000}"/>
    <cellStyle name="20% - Accent1 2 4 2 14" xfId="10605" xr:uid="{00000000-0005-0000-0000-0000B2280000}"/>
    <cellStyle name="20% - Accent1 2 4 2 14 2" xfId="10606" xr:uid="{00000000-0005-0000-0000-0000B3280000}"/>
    <cellStyle name="20% - Accent1 2 4 2 15" xfId="10607" xr:uid="{00000000-0005-0000-0000-0000B4280000}"/>
    <cellStyle name="20% - Accent1 2 4 2 2" xfId="10608" xr:uid="{00000000-0005-0000-0000-0000B5280000}"/>
    <cellStyle name="20% - Accent1 2 4 2 2 10" xfId="10609" xr:uid="{00000000-0005-0000-0000-0000B6280000}"/>
    <cellStyle name="20% - Accent1 2 4 2 2 10 2" xfId="10610" xr:uid="{00000000-0005-0000-0000-0000B7280000}"/>
    <cellStyle name="20% - Accent1 2 4 2 2 10 2 2" xfId="10611" xr:uid="{00000000-0005-0000-0000-0000B8280000}"/>
    <cellStyle name="20% - Accent1 2 4 2 2 10 3" xfId="10612" xr:uid="{00000000-0005-0000-0000-0000B9280000}"/>
    <cellStyle name="20% - Accent1 2 4 2 2 11" xfId="10613" xr:uid="{00000000-0005-0000-0000-0000BA280000}"/>
    <cellStyle name="20% - Accent1 2 4 2 2 11 2" xfId="10614" xr:uid="{00000000-0005-0000-0000-0000BB280000}"/>
    <cellStyle name="20% - Accent1 2 4 2 2 11 2 2" xfId="10615" xr:uid="{00000000-0005-0000-0000-0000BC280000}"/>
    <cellStyle name="20% - Accent1 2 4 2 2 11 3" xfId="10616" xr:uid="{00000000-0005-0000-0000-0000BD280000}"/>
    <cellStyle name="20% - Accent1 2 4 2 2 12" xfId="10617" xr:uid="{00000000-0005-0000-0000-0000BE280000}"/>
    <cellStyle name="20% - Accent1 2 4 2 2 12 2" xfId="10618" xr:uid="{00000000-0005-0000-0000-0000BF280000}"/>
    <cellStyle name="20% - Accent1 2 4 2 2 13" xfId="10619" xr:uid="{00000000-0005-0000-0000-0000C0280000}"/>
    <cellStyle name="20% - Accent1 2 4 2 2 13 2" xfId="10620" xr:uid="{00000000-0005-0000-0000-0000C1280000}"/>
    <cellStyle name="20% - Accent1 2 4 2 2 14" xfId="10621" xr:uid="{00000000-0005-0000-0000-0000C2280000}"/>
    <cellStyle name="20% - Accent1 2 4 2 2 2" xfId="10622" xr:uid="{00000000-0005-0000-0000-0000C3280000}"/>
    <cellStyle name="20% - Accent1 2 4 2 2 2 10" xfId="10623" xr:uid="{00000000-0005-0000-0000-0000C4280000}"/>
    <cellStyle name="20% - Accent1 2 4 2 2 2 10 2" xfId="10624" xr:uid="{00000000-0005-0000-0000-0000C5280000}"/>
    <cellStyle name="20% - Accent1 2 4 2 2 2 11" xfId="10625" xr:uid="{00000000-0005-0000-0000-0000C6280000}"/>
    <cellStyle name="20% - Accent1 2 4 2 2 2 2" xfId="10626" xr:uid="{00000000-0005-0000-0000-0000C7280000}"/>
    <cellStyle name="20% - Accent1 2 4 2 2 2 2 2" xfId="10627" xr:uid="{00000000-0005-0000-0000-0000C8280000}"/>
    <cellStyle name="20% - Accent1 2 4 2 2 2 2 2 2" xfId="10628" xr:uid="{00000000-0005-0000-0000-0000C9280000}"/>
    <cellStyle name="20% - Accent1 2 4 2 2 2 2 2 2 2" xfId="10629" xr:uid="{00000000-0005-0000-0000-0000CA280000}"/>
    <cellStyle name="20% - Accent1 2 4 2 2 2 2 2 2 2 2" xfId="10630" xr:uid="{00000000-0005-0000-0000-0000CB280000}"/>
    <cellStyle name="20% - Accent1 2 4 2 2 2 2 2 2 3" xfId="10631" xr:uid="{00000000-0005-0000-0000-0000CC280000}"/>
    <cellStyle name="20% - Accent1 2 4 2 2 2 2 2 3" xfId="10632" xr:uid="{00000000-0005-0000-0000-0000CD280000}"/>
    <cellStyle name="20% - Accent1 2 4 2 2 2 2 2 3 2" xfId="10633" xr:uid="{00000000-0005-0000-0000-0000CE280000}"/>
    <cellStyle name="20% - Accent1 2 4 2 2 2 2 2 4" xfId="10634" xr:uid="{00000000-0005-0000-0000-0000CF280000}"/>
    <cellStyle name="20% - Accent1 2 4 2 2 2 2 3" xfId="10635" xr:uid="{00000000-0005-0000-0000-0000D0280000}"/>
    <cellStyle name="20% - Accent1 2 4 2 2 2 2 3 2" xfId="10636" xr:uid="{00000000-0005-0000-0000-0000D1280000}"/>
    <cellStyle name="20% - Accent1 2 4 2 2 2 2 3 2 2" xfId="10637" xr:uid="{00000000-0005-0000-0000-0000D2280000}"/>
    <cellStyle name="20% - Accent1 2 4 2 2 2 2 3 2 2 2" xfId="10638" xr:uid="{00000000-0005-0000-0000-0000D3280000}"/>
    <cellStyle name="20% - Accent1 2 4 2 2 2 2 3 2 3" xfId="10639" xr:uid="{00000000-0005-0000-0000-0000D4280000}"/>
    <cellStyle name="20% - Accent1 2 4 2 2 2 2 3 3" xfId="10640" xr:uid="{00000000-0005-0000-0000-0000D5280000}"/>
    <cellStyle name="20% - Accent1 2 4 2 2 2 2 3 3 2" xfId="10641" xr:uid="{00000000-0005-0000-0000-0000D6280000}"/>
    <cellStyle name="20% - Accent1 2 4 2 2 2 2 3 4" xfId="10642" xr:uid="{00000000-0005-0000-0000-0000D7280000}"/>
    <cellStyle name="20% - Accent1 2 4 2 2 2 2 4" xfId="10643" xr:uid="{00000000-0005-0000-0000-0000D8280000}"/>
    <cellStyle name="20% - Accent1 2 4 2 2 2 2 4 2" xfId="10644" xr:uid="{00000000-0005-0000-0000-0000D9280000}"/>
    <cellStyle name="20% - Accent1 2 4 2 2 2 2 4 2 2" xfId="10645" xr:uid="{00000000-0005-0000-0000-0000DA280000}"/>
    <cellStyle name="20% - Accent1 2 4 2 2 2 2 4 2 2 2" xfId="10646" xr:uid="{00000000-0005-0000-0000-0000DB280000}"/>
    <cellStyle name="20% - Accent1 2 4 2 2 2 2 4 2 3" xfId="10647" xr:uid="{00000000-0005-0000-0000-0000DC280000}"/>
    <cellStyle name="20% - Accent1 2 4 2 2 2 2 4 3" xfId="10648" xr:uid="{00000000-0005-0000-0000-0000DD280000}"/>
    <cellStyle name="20% - Accent1 2 4 2 2 2 2 4 3 2" xfId="10649" xr:uid="{00000000-0005-0000-0000-0000DE280000}"/>
    <cellStyle name="20% - Accent1 2 4 2 2 2 2 4 4" xfId="10650" xr:uid="{00000000-0005-0000-0000-0000DF280000}"/>
    <cellStyle name="20% - Accent1 2 4 2 2 2 2 5" xfId="10651" xr:uid="{00000000-0005-0000-0000-0000E0280000}"/>
    <cellStyle name="20% - Accent1 2 4 2 2 2 2 5 2" xfId="10652" xr:uid="{00000000-0005-0000-0000-0000E1280000}"/>
    <cellStyle name="20% - Accent1 2 4 2 2 2 2 5 2 2" xfId="10653" xr:uid="{00000000-0005-0000-0000-0000E2280000}"/>
    <cellStyle name="20% - Accent1 2 4 2 2 2 2 5 3" xfId="10654" xr:uid="{00000000-0005-0000-0000-0000E3280000}"/>
    <cellStyle name="20% - Accent1 2 4 2 2 2 2 6" xfId="10655" xr:uid="{00000000-0005-0000-0000-0000E4280000}"/>
    <cellStyle name="20% - Accent1 2 4 2 2 2 2 6 2" xfId="10656" xr:uid="{00000000-0005-0000-0000-0000E5280000}"/>
    <cellStyle name="20% - Accent1 2 4 2 2 2 2 6 2 2" xfId="10657" xr:uid="{00000000-0005-0000-0000-0000E6280000}"/>
    <cellStyle name="20% - Accent1 2 4 2 2 2 2 6 3" xfId="10658" xr:uid="{00000000-0005-0000-0000-0000E7280000}"/>
    <cellStyle name="20% - Accent1 2 4 2 2 2 2 7" xfId="10659" xr:uid="{00000000-0005-0000-0000-0000E8280000}"/>
    <cellStyle name="20% - Accent1 2 4 2 2 2 2 7 2" xfId="10660" xr:uid="{00000000-0005-0000-0000-0000E9280000}"/>
    <cellStyle name="20% - Accent1 2 4 2 2 2 2 8" xfId="10661" xr:uid="{00000000-0005-0000-0000-0000EA280000}"/>
    <cellStyle name="20% - Accent1 2 4 2 2 2 2 8 2" xfId="10662" xr:uid="{00000000-0005-0000-0000-0000EB280000}"/>
    <cellStyle name="20% - Accent1 2 4 2 2 2 2 9" xfId="10663" xr:uid="{00000000-0005-0000-0000-0000EC280000}"/>
    <cellStyle name="20% - Accent1 2 4 2 2 2 3" xfId="10664" xr:uid="{00000000-0005-0000-0000-0000ED280000}"/>
    <cellStyle name="20% - Accent1 2 4 2 2 2 3 2" xfId="10665" xr:uid="{00000000-0005-0000-0000-0000EE280000}"/>
    <cellStyle name="20% - Accent1 2 4 2 2 2 3 2 2" xfId="10666" xr:uid="{00000000-0005-0000-0000-0000EF280000}"/>
    <cellStyle name="20% - Accent1 2 4 2 2 2 3 2 2 2" xfId="10667" xr:uid="{00000000-0005-0000-0000-0000F0280000}"/>
    <cellStyle name="20% - Accent1 2 4 2 2 2 3 2 2 2 2" xfId="10668" xr:uid="{00000000-0005-0000-0000-0000F1280000}"/>
    <cellStyle name="20% - Accent1 2 4 2 2 2 3 2 2 3" xfId="10669" xr:uid="{00000000-0005-0000-0000-0000F2280000}"/>
    <cellStyle name="20% - Accent1 2 4 2 2 2 3 2 3" xfId="10670" xr:uid="{00000000-0005-0000-0000-0000F3280000}"/>
    <cellStyle name="20% - Accent1 2 4 2 2 2 3 2 3 2" xfId="10671" xr:uid="{00000000-0005-0000-0000-0000F4280000}"/>
    <cellStyle name="20% - Accent1 2 4 2 2 2 3 2 4" xfId="10672" xr:uid="{00000000-0005-0000-0000-0000F5280000}"/>
    <cellStyle name="20% - Accent1 2 4 2 2 2 3 3" xfId="10673" xr:uid="{00000000-0005-0000-0000-0000F6280000}"/>
    <cellStyle name="20% - Accent1 2 4 2 2 2 3 3 2" xfId="10674" xr:uid="{00000000-0005-0000-0000-0000F7280000}"/>
    <cellStyle name="20% - Accent1 2 4 2 2 2 3 3 2 2" xfId="10675" xr:uid="{00000000-0005-0000-0000-0000F8280000}"/>
    <cellStyle name="20% - Accent1 2 4 2 2 2 3 3 2 2 2" xfId="10676" xr:uid="{00000000-0005-0000-0000-0000F9280000}"/>
    <cellStyle name="20% - Accent1 2 4 2 2 2 3 3 2 3" xfId="10677" xr:uid="{00000000-0005-0000-0000-0000FA280000}"/>
    <cellStyle name="20% - Accent1 2 4 2 2 2 3 3 3" xfId="10678" xr:uid="{00000000-0005-0000-0000-0000FB280000}"/>
    <cellStyle name="20% - Accent1 2 4 2 2 2 3 3 3 2" xfId="10679" xr:uid="{00000000-0005-0000-0000-0000FC280000}"/>
    <cellStyle name="20% - Accent1 2 4 2 2 2 3 3 4" xfId="10680" xr:uid="{00000000-0005-0000-0000-0000FD280000}"/>
    <cellStyle name="20% - Accent1 2 4 2 2 2 3 4" xfId="10681" xr:uid="{00000000-0005-0000-0000-0000FE280000}"/>
    <cellStyle name="20% - Accent1 2 4 2 2 2 3 4 2" xfId="10682" xr:uid="{00000000-0005-0000-0000-0000FF280000}"/>
    <cellStyle name="20% - Accent1 2 4 2 2 2 3 4 2 2" xfId="10683" xr:uid="{00000000-0005-0000-0000-000000290000}"/>
    <cellStyle name="20% - Accent1 2 4 2 2 2 3 4 2 2 2" xfId="10684" xr:uid="{00000000-0005-0000-0000-000001290000}"/>
    <cellStyle name="20% - Accent1 2 4 2 2 2 3 4 2 3" xfId="10685" xr:uid="{00000000-0005-0000-0000-000002290000}"/>
    <cellStyle name="20% - Accent1 2 4 2 2 2 3 4 3" xfId="10686" xr:uid="{00000000-0005-0000-0000-000003290000}"/>
    <cellStyle name="20% - Accent1 2 4 2 2 2 3 4 3 2" xfId="10687" xr:uid="{00000000-0005-0000-0000-000004290000}"/>
    <cellStyle name="20% - Accent1 2 4 2 2 2 3 4 4" xfId="10688" xr:uid="{00000000-0005-0000-0000-000005290000}"/>
    <cellStyle name="20% - Accent1 2 4 2 2 2 3 5" xfId="10689" xr:uid="{00000000-0005-0000-0000-000006290000}"/>
    <cellStyle name="20% - Accent1 2 4 2 2 2 3 5 2" xfId="10690" xr:uid="{00000000-0005-0000-0000-000007290000}"/>
    <cellStyle name="20% - Accent1 2 4 2 2 2 3 5 2 2" xfId="10691" xr:uid="{00000000-0005-0000-0000-000008290000}"/>
    <cellStyle name="20% - Accent1 2 4 2 2 2 3 5 3" xfId="10692" xr:uid="{00000000-0005-0000-0000-000009290000}"/>
    <cellStyle name="20% - Accent1 2 4 2 2 2 3 6" xfId="10693" xr:uid="{00000000-0005-0000-0000-00000A290000}"/>
    <cellStyle name="20% - Accent1 2 4 2 2 2 3 6 2" xfId="10694" xr:uid="{00000000-0005-0000-0000-00000B290000}"/>
    <cellStyle name="20% - Accent1 2 4 2 2 2 3 6 2 2" xfId="10695" xr:uid="{00000000-0005-0000-0000-00000C290000}"/>
    <cellStyle name="20% - Accent1 2 4 2 2 2 3 6 3" xfId="10696" xr:uid="{00000000-0005-0000-0000-00000D290000}"/>
    <cellStyle name="20% - Accent1 2 4 2 2 2 3 7" xfId="10697" xr:uid="{00000000-0005-0000-0000-00000E290000}"/>
    <cellStyle name="20% - Accent1 2 4 2 2 2 3 7 2" xfId="10698" xr:uid="{00000000-0005-0000-0000-00000F290000}"/>
    <cellStyle name="20% - Accent1 2 4 2 2 2 3 8" xfId="10699" xr:uid="{00000000-0005-0000-0000-000010290000}"/>
    <cellStyle name="20% - Accent1 2 4 2 2 2 3 8 2" xfId="10700" xr:uid="{00000000-0005-0000-0000-000011290000}"/>
    <cellStyle name="20% - Accent1 2 4 2 2 2 3 9" xfId="10701" xr:uid="{00000000-0005-0000-0000-000012290000}"/>
    <cellStyle name="20% - Accent1 2 4 2 2 2 4" xfId="10702" xr:uid="{00000000-0005-0000-0000-000013290000}"/>
    <cellStyle name="20% - Accent1 2 4 2 2 2 4 2" xfId="10703" xr:uid="{00000000-0005-0000-0000-000014290000}"/>
    <cellStyle name="20% - Accent1 2 4 2 2 2 4 2 2" xfId="10704" xr:uid="{00000000-0005-0000-0000-000015290000}"/>
    <cellStyle name="20% - Accent1 2 4 2 2 2 4 2 2 2" xfId="10705" xr:uid="{00000000-0005-0000-0000-000016290000}"/>
    <cellStyle name="20% - Accent1 2 4 2 2 2 4 2 3" xfId="10706" xr:uid="{00000000-0005-0000-0000-000017290000}"/>
    <cellStyle name="20% - Accent1 2 4 2 2 2 4 3" xfId="10707" xr:uid="{00000000-0005-0000-0000-000018290000}"/>
    <cellStyle name="20% - Accent1 2 4 2 2 2 4 3 2" xfId="10708" xr:uid="{00000000-0005-0000-0000-000019290000}"/>
    <cellStyle name="20% - Accent1 2 4 2 2 2 4 4" xfId="10709" xr:uid="{00000000-0005-0000-0000-00001A290000}"/>
    <cellStyle name="20% - Accent1 2 4 2 2 2 5" xfId="10710" xr:uid="{00000000-0005-0000-0000-00001B290000}"/>
    <cellStyle name="20% - Accent1 2 4 2 2 2 5 2" xfId="10711" xr:uid="{00000000-0005-0000-0000-00001C290000}"/>
    <cellStyle name="20% - Accent1 2 4 2 2 2 5 2 2" xfId="10712" xr:uid="{00000000-0005-0000-0000-00001D290000}"/>
    <cellStyle name="20% - Accent1 2 4 2 2 2 5 2 2 2" xfId="10713" xr:uid="{00000000-0005-0000-0000-00001E290000}"/>
    <cellStyle name="20% - Accent1 2 4 2 2 2 5 2 3" xfId="10714" xr:uid="{00000000-0005-0000-0000-00001F290000}"/>
    <cellStyle name="20% - Accent1 2 4 2 2 2 5 3" xfId="10715" xr:uid="{00000000-0005-0000-0000-000020290000}"/>
    <cellStyle name="20% - Accent1 2 4 2 2 2 5 3 2" xfId="10716" xr:uid="{00000000-0005-0000-0000-000021290000}"/>
    <cellStyle name="20% - Accent1 2 4 2 2 2 5 4" xfId="10717" xr:uid="{00000000-0005-0000-0000-000022290000}"/>
    <cellStyle name="20% - Accent1 2 4 2 2 2 6" xfId="10718" xr:uid="{00000000-0005-0000-0000-000023290000}"/>
    <cellStyle name="20% - Accent1 2 4 2 2 2 6 2" xfId="10719" xr:uid="{00000000-0005-0000-0000-000024290000}"/>
    <cellStyle name="20% - Accent1 2 4 2 2 2 6 2 2" xfId="10720" xr:uid="{00000000-0005-0000-0000-000025290000}"/>
    <cellStyle name="20% - Accent1 2 4 2 2 2 6 2 2 2" xfId="10721" xr:uid="{00000000-0005-0000-0000-000026290000}"/>
    <cellStyle name="20% - Accent1 2 4 2 2 2 6 2 3" xfId="10722" xr:uid="{00000000-0005-0000-0000-000027290000}"/>
    <cellStyle name="20% - Accent1 2 4 2 2 2 6 3" xfId="10723" xr:uid="{00000000-0005-0000-0000-000028290000}"/>
    <cellStyle name="20% - Accent1 2 4 2 2 2 6 3 2" xfId="10724" xr:uid="{00000000-0005-0000-0000-000029290000}"/>
    <cellStyle name="20% - Accent1 2 4 2 2 2 6 4" xfId="10725" xr:uid="{00000000-0005-0000-0000-00002A290000}"/>
    <cellStyle name="20% - Accent1 2 4 2 2 2 7" xfId="10726" xr:uid="{00000000-0005-0000-0000-00002B290000}"/>
    <cellStyle name="20% - Accent1 2 4 2 2 2 7 2" xfId="10727" xr:uid="{00000000-0005-0000-0000-00002C290000}"/>
    <cellStyle name="20% - Accent1 2 4 2 2 2 7 2 2" xfId="10728" xr:uid="{00000000-0005-0000-0000-00002D290000}"/>
    <cellStyle name="20% - Accent1 2 4 2 2 2 7 3" xfId="10729" xr:uid="{00000000-0005-0000-0000-00002E290000}"/>
    <cellStyle name="20% - Accent1 2 4 2 2 2 8" xfId="10730" xr:uid="{00000000-0005-0000-0000-00002F290000}"/>
    <cellStyle name="20% - Accent1 2 4 2 2 2 8 2" xfId="10731" xr:uid="{00000000-0005-0000-0000-000030290000}"/>
    <cellStyle name="20% - Accent1 2 4 2 2 2 8 2 2" xfId="10732" xr:uid="{00000000-0005-0000-0000-000031290000}"/>
    <cellStyle name="20% - Accent1 2 4 2 2 2 8 3" xfId="10733" xr:uid="{00000000-0005-0000-0000-000032290000}"/>
    <cellStyle name="20% - Accent1 2 4 2 2 2 9" xfId="10734" xr:uid="{00000000-0005-0000-0000-000033290000}"/>
    <cellStyle name="20% - Accent1 2 4 2 2 2 9 2" xfId="10735" xr:uid="{00000000-0005-0000-0000-000034290000}"/>
    <cellStyle name="20% - Accent1 2 4 2 2 3" xfId="10736" xr:uid="{00000000-0005-0000-0000-000035290000}"/>
    <cellStyle name="20% - Accent1 2 4 2 2 3 10" xfId="10737" xr:uid="{00000000-0005-0000-0000-000036290000}"/>
    <cellStyle name="20% - Accent1 2 4 2 2 3 10 2" xfId="10738" xr:uid="{00000000-0005-0000-0000-000037290000}"/>
    <cellStyle name="20% - Accent1 2 4 2 2 3 11" xfId="10739" xr:uid="{00000000-0005-0000-0000-000038290000}"/>
    <cellStyle name="20% - Accent1 2 4 2 2 3 2" xfId="10740" xr:uid="{00000000-0005-0000-0000-000039290000}"/>
    <cellStyle name="20% - Accent1 2 4 2 2 3 2 2" xfId="10741" xr:uid="{00000000-0005-0000-0000-00003A290000}"/>
    <cellStyle name="20% - Accent1 2 4 2 2 3 2 2 2" xfId="10742" xr:uid="{00000000-0005-0000-0000-00003B290000}"/>
    <cellStyle name="20% - Accent1 2 4 2 2 3 2 2 2 2" xfId="10743" xr:uid="{00000000-0005-0000-0000-00003C290000}"/>
    <cellStyle name="20% - Accent1 2 4 2 2 3 2 2 2 2 2" xfId="10744" xr:uid="{00000000-0005-0000-0000-00003D290000}"/>
    <cellStyle name="20% - Accent1 2 4 2 2 3 2 2 2 3" xfId="10745" xr:uid="{00000000-0005-0000-0000-00003E290000}"/>
    <cellStyle name="20% - Accent1 2 4 2 2 3 2 2 3" xfId="10746" xr:uid="{00000000-0005-0000-0000-00003F290000}"/>
    <cellStyle name="20% - Accent1 2 4 2 2 3 2 2 3 2" xfId="10747" xr:uid="{00000000-0005-0000-0000-000040290000}"/>
    <cellStyle name="20% - Accent1 2 4 2 2 3 2 2 4" xfId="10748" xr:uid="{00000000-0005-0000-0000-000041290000}"/>
    <cellStyle name="20% - Accent1 2 4 2 2 3 2 3" xfId="10749" xr:uid="{00000000-0005-0000-0000-000042290000}"/>
    <cellStyle name="20% - Accent1 2 4 2 2 3 2 3 2" xfId="10750" xr:uid="{00000000-0005-0000-0000-000043290000}"/>
    <cellStyle name="20% - Accent1 2 4 2 2 3 2 3 2 2" xfId="10751" xr:uid="{00000000-0005-0000-0000-000044290000}"/>
    <cellStyle name="20% - Accent1 2 4 2 2 3 2 3 2 2 2" xfId="10752" xr:uid="{00000000-0005-0000-0000-000045290000}"/>
    <cellStyle name="20% - Accent1 2 4 2 2 3 2 3 2 3" xfId="10753" xr:uid="{00000000-0005-0000-0000-000046290000}"/>
    <cellStyle name="20% - Accent1 2 4 2 2 3 2 3 3" xfId="10754" xr:uid="{00000000-0005-0000-0000-000047290000}"/>
    <cellStyle name="20% - Accent1 2 4 2 2 3 2 3 3 2" xfId="10755" xr:uid="{00000000-0005-0000-0000-000048290000}"/>
    <cellStyle name="20% - Accent1 2 4 2 2 3 2 3 4" xfId="10756" xr:uid="{00000000-0005-0000-0000-000049290000}"/>
    <cellStyle name="20% - Accent1 2 4 2 2 3 2 4" xfId="10757" xr:uid="{00000000-0005-0000-0000-00004A290000}"/>
    <cellStyle name="20% - Accent1 2 4 2 2 3 2 4 2" xfId="10758" xr:uid="{00000000-0005-0000-0000-00004B290000}"/>
    <cellStyle name="20% - Accent1 2 4 2 2 3 2 4 2 2" xfId="10759" xr:uid="{00000000-0005-0000-0000-00004C290000}"/>
    <cellStyle name="20% - Accent1 2 4 2 2 3 2 4 2 2 2" xfId="10760" xr:uid="{00000000-0005-0000-0000-00004D290000}"/>
    <cellStyle name="20% - Accent1 2 4 2 2 3 2 4 2 3" xfId="10761" xr:uid="{00000000-0005-0000-0000-00004E290000}"/>
    <cellStyle name="20% - Accent1 2 4 2 2 3 2 4 3" xfId="10762" xr:uid="{00000000-0005-0000-0000-00004F290000}"/>
    <cellStyle name="20% - Accent1 2 4 2 2 3 2 4 3 2" xfId="10763" xr:uid="{00000000-0005-0000-0000-000050290000}"/>
    <cellStyle name="20% - Accent1 2 4 2 2 3 2 4 4" xfId="10764" xr:uid="{00000000-0005-0000-0000-000051290000}"/>
    <cellStyle name="20% - Accent1 2 4 2 2 3 2 5" xfId="10765" xr:uid="{00000000-0005-0000-0000-000052290000}"/>
    <cellStyle name="20% - Accent1 2 4 2 2 3 2 5 2" xfId="10766" xr:uid="{00000000-0005-0000-0000-000053290000}"/>
    <cellStyle name="20% - Accent1 2 4 2 2 3 2 5 2 2" xfId="10767" xr:uid="{00000000-0005-0000-0000-000054290000}"/>
    <cellStyle name="20% - Accent1 2 4 2 2 3 2 5 3" xfId="10768" xr:uid="{00000000-0005-0000-0000-000055290000}"/>
    <cellStyle name="20% - Accent1 2 4 2 2 3 2 6" xfId="10769" xr:uid="{00000000-0005-0000-0000-000056290000}"/>
    <cellStyle name="20% - Accent1 2 4 2 2 3 2 6 2" xfId="10770" xr:uid="{00000000-0005-0000-0000-000057290000}"/>
    <cellStyle name="20% - Accent1 2 4 2 2 3 2 6 2 2" xfId="10771" xr:uid="{00000000-0005-0000-0000-000058290000}"/>
    <cellStyle name="20% - Accent1 2 4 2 2 3 2 6 3" xfId="10772" xr:uid="{00000000-0005-0000-0000-000059290000}"/>
    <cellStyle name="20% - Accent1 2 4 2 2 3 2 7" xfId="10773" xr:uid="{00000000-0005-0000-0000-00005A290000}"/>
    <cellStyle name="20% - Accent1 2 4 2 2 3 2 7 2" xfId="10774" xr:uid="{00000000-0005-0000-0000-00005B290000}"/>
    <cellStyle name="20% - Accent1 2 4 2 2 3 2 8" xfId="10775" xr:uid="{00000000-0005-0000-0000-00005C290000}"/>
    <cellStyle name="20% - Accent1 2 4 2 2 3 2 8 2" xfId="10776" xr:uid="{00000000-0005-0000-0000-00005D290000}"/>
    <cellStyle name="20% - Accent1 2 4 2 2 3 2 9" xfId="10777" xr:uid="{00000000-0005-0000-0000-00005E290000}"/>
    <cellStyle name="20% - Accent1 2 4 2 2 3 3" xfId="10778" xr:uid="{00000000-0005-0000-0000-00005F290000}"/>
    <cellStyle name="20% - Accent1 2 4 2 2 3 3 2" xfId="10779" xr:uid="{00000000-0005-0000-0000-000060290000}"/>
    <cellStyle name="20% - Accent1 2 4 2 2 3 3 2 2" xfId="10780" xr:uid="{00000000-0005-0000-0000-000061290000}"/>
    <cellStyle name="20% - Accent1 2 4 2 2 3 3 2 2 2" xfId="10781" xr:uid="{00000000-0005-0000-0000-000062290000}"/>
    <cellStyle name="20% - Accent1 2 4 2 2 3 3 2 2 2 2" xfId="10782" xr:uid="{00000000-0005-0000-0000-000063290000}"/>
    <cellStyle name="20% - Accent1 2 4 2 2 3 3 2 2 3" xfId="10783" xr:uid="{00000000-0005-0000-0000-000064290000}"/>
    <cellStyle name="20% - Accent1 2 4 2 2 3 3 2 3" xfId="10784" xr:uid="{00000000-0005-0000-0000-000065290000}"/>
    <cellStyle name="20% - Accent1 2 4 2 2 3 3 2 3 2" xfId="10785" xr:uid="{00000000-0005-0000-0000-000066290000}"/>
    <cellStyle name="20% - Accent1 2 4 2 2 3 3 2 4" xfId="10786" xr:uid="{00000000-0005-0000-0000-000067290000}"/>
    <cellStyle name="20% - Accent1 2 4 2 2 3 3 3" xfId="10787" xr:uid="{00000000-0005-0000-0000-000068290000}"/>
    <cellStyle name="20% - Accent1 2 4 2 2 3 3 3 2" xfId="10788" xr:uid="{00000000-0005-0000-0000-000069290000}"/>
    <cellStyle name="20% - Accent1 2 4 2 2 3 3 3 2 2" xfId="10789" xr:uid="{00000000-0005-0000-0000-00006A290000}"/>
    <cellStyle name="20% - Accent1 2 4 2 2 3 3 3 2 2 2" xfId="10790" xr:uid="{00000000-0005-0000-0000-00006B290000}"/>
    <cellStyle name="20% - Accent1 2 4 2 2 3 3 3 2 3" xfId="10791" xr:uid="{00000000-0005-0000-0000-00006C290000}"/>
    <cellStyle name="20% - Accent1 2 4 2 2 3 3 3 3" xfId="10792" xr:uid="{00000000-0005-0000-0000-00006D290000}"/>
    <cellStyle name="20% - Accent1 2 4 2 2 3 3 3 3 2" xfId="10793" xr:uid="{00000000-0005-0000-0000-00006E290000}"/>
    <cellStyle name="20% - Accent1 2 4 2 2 3 3 3 4" xfId="10794" xr:uid="{00000000-0005-0000-0000-00006F290000}"/>
    <cellStyle name="20% - Accent1 2 4 2 2 3 3 4" xfId="10795" xr:uid="{00000000-0005-0000-0000-000070290000}"/>
    <cellStyle name="20% - Accent1 2 4 2 2 3 3 4 2" xfId="10796" xr:uid="{00000000-0005-0000-0000-000071290000}"/>
    <cellStyle name="20% - Accent1 2 4 2 2 3 3 4 2 2" xfId="10797" xr:uid="{00000000-0005-0000-0000-000072290000}"/>
    <cellStyle name="20% - Accent1 2 4 2 2 3 3 4 2 2 2" xfId="10798" xr:uid="{00000000-0005-0000-0000-000073290000}"/>
    <cellStyle name="20% - Accent1 2 4 2 2 3 3 4 2 3" xfId="10799" xr:uid="{00000000-0005-0000-0000-000074290000}"/>
    <cellStyle name="20% - Accent1 2 4 2 2 3 3 4 3" xfId="10800" xr:uid="{00000000-0005-0000-0000-000075290000}"/>
    <cellStyle name="20% - Accent1 2 4 2 2 3 3 4 3 2" xfId="10801" xr:uid="{00000000-0005-0000-0000-000076290000}"/>
    <cellStyle name="20% - Accent1 2 4 2 2 3 3 4 4" xfId="10802" xr:uid="{00000000-0005-0000-0000-000077290000}"/>
    <cellStyle name="20% - Accent1 2 4 2 2 3 3 5" xfId="10803" xr:uid="{00000000-0005-0000-0000-000078290000}"/>
    <cellStyle name="20% - Accent1 2 4 2 2 3 3 5 2" xfId="10804" xr:uid="{00000000-0005-0000-0000-000079290000}"/>
    <cellStyle name="20% - Accent1 2 4 2 2 3 3 5 2 2" xfId="10805" xr:uid="{00000000-0005-0000-0000-00007A290000}"/>
    <cellStyle name="20% - Accent1 2 4 2 2 3 3 5 3" xfId="10806" xr:uid="{00000000-0005-0000-0000-00007B290000}"/>
    <cellStyle name="20% - Accent1 2 4 2 2 3 3 6" xfId="10807" xr:uid="{00000000-0005-0000-0000-00007C290000}"/>
    <cellStyle name="20% - Accent1 2 4 2 2 3 3 6 2" xfId="10808" xr:uid="{00000000-0005-0000-0000-00007D290000}"/>
    <cellStyle name="20% - Accent1 2 4 2 2 3 3 6 2 2" xfId="10809" xr:uid="{00000000-0005-0000-0000-00007E290000}"/>
    <cellStyle name="20% - Accent1 2 4 2 2 3 3 6 3" xfId="10810" xr:uid="{00000000-0005-0000-0000-00007F290000}"/>
    <cellStyle name="20% - Accent1 2 4 2 2 3 3 7" xfId="10811" xr:uid="{00000000-0005-0000-0000-000080290000}"/>
    <cellStyle name="20% - Accent1 2 4 2 2 3 3 7 2" xfId="10812" xr:uid="{00000000-0005-0000-0000-000081290000}"/>
    <cellStyle name="20% - Accent1 2 4 2 2 3 3 8" xfId="10813" xr:uid="{00000000-0005-0000-0000-000082290000}"/>
    <cellStyle name="20% - Accent1 2 4 2 2 3 3 8 2" xfId="10814" xr:uid="{00000000-0005-0000-0000-000083290000}"/>
    <cellStyle name="20% - Accent1 2 4 2 2 3 3 9" xfId="10815" xr:uid="{00000000-0005-0000-0000-000084290000}"/>
    <cellStyle name="20% - Accent1 2 4 2 2 3 4" xfId="10816" xr:uid="{00000000-0005-0000-0000-000085290000}"/>
    <cellStyle name="20% - Accent1 2 4 2 2 3 4 2" xfId="10817" xr:uid="{00000000-0005-0000-0000-000086290000}"/>
    <cellStyle name="20% - Accent1 2 4 2 2 3 4 2 2" xfId="10818" xr:uid="{00000000-0005-0000-0000-000087290000}"/>
    <cellStyle name="20% - Accent1 2 4 2 2 3 4 2 2 2" xfId="10819" xr:uid="{00000000-0005-0000-0000-000088290000}"/>
    <cellStyle name="20% - Accent1 2 4 2 2 3 4 2 3" xfId="10820" xr:uid="{00000000-0005-0000-0000-000089290000}"/>
    <cellStyle name="20% - Accent1 2 4 2 2 3 4 3" xfId="10821" xr:uid="{00000000-0005-0000-0000-00008A290000}"/>
    <cellStyle name="20% - Accent1 2 4 2 2 3 4 3 2" xfId="10822" xr:uid="{00000000-0005-0000-0000-00008B290000}"/>
    <cellStyle name="20% - Accent1 2 4 2 2 3 4 4" xfId="10823" xr:uid="{00000000-0005-0000-0000-00008C290000}"/>
    <cellStyle name="20% - Accent1 2 4 2 2 3 5" xfId="10824" xr:uid="{00000000-0005-0000-0000-00008D290000}"/>
    <cellStyle name="20% - Accent1 2 4 2 2 3 5 2" xfId="10825" xr:uid="{00000000-0005-0000-0000-00008E290000}"/>
    <cellStyle name="20% - Accent1 2 4 2 2 3 5 2 2" xfId="10826" xr:uid="{00000000-0005-0000-0000-00008F290000}"/>
    <cellStyle name="20% - Accent1 2 4 2 2 3 5 2 2 2" xfId="10827" xr:uid="{00000000-0005-0000-0000-000090290000}"/>
    <cellStyle name="20% - Accent1 2 4 2 2 3 5 2 3" xfId="10828" xr:uid="{00000000-0005-0000-0000-000091290000}"/>
    <cellStyle name="20% - Accent1 2 4 2 2 3 5 3" xfId="10829" xr:uid="{00000000-0005-0000-0000-000092290000}"/>
    <cellStyle name="20% - Accent1 2 4 2 2 3 5 3 2" xfId="10830" xr:uid="{00000000-0005-0000-0000-000093290000}"/>
    <cellStyle name="20% - Accent1 2 4 2 2 3 5 4" xfId="10831" xr:uid="{00000000-0005-0000-0000-000094290000}"/>
    <cellStyle name="20% - Accent1 2 4 2 2 3 6" xfId="10832" xr:uid="{00000000-0005-0000-0000-000095290000}"/>
    <cellStyle name="20% - Accent1 2 4 2 2 3 6 2" xfId="10833" xr:uid="{00000000-0005-0000-0000-000096290000}"/>
    <cellStyle name="20% - Accent1 2 4 2 2 3 6 2 2" xfId="10834" xr:uid="{00000000-0005-0000-0000-000097290000}"/>
    <cellStyle name="20% - Accent1 2 4 2 2 3 6 2 2 2" xfId="10835" xr:uid="{00000000-0005-0000-0000-000098290000}"/>
    <cellStyle name="20% - Accent1 2 4 2 2 3 6 2 3" xfId="10836" xr:uid="{00000000-0005-0000-0000-000099290000}"/>
    <cellStyle name="20% - Accent1 2 4 2 2 3 6 3" xfId="10837" xr:uid="{00000000-0005-0000-0000-00009A290000}"/>
    <cellStyle name="20% - Accent1 2 4 2 2 3 6 3 2" xfId="10838" xr:uid="{00000000-0005-0000-0000-00009B290000}"/>
    <cellStyle name="20% - Accent1 2 4 2 2 3 6 4" xfId="10839" xr:uid="{00000000-0005-0000-0000-00009C290000}"/>
    <cellStyle name="20% - Accent1 2 4 2 2 3 7" xfId="10840" xr:uid="{00000000-0005-0000-0000-00009D290000}"/>
    <cellStyle name="20% - Accent1 2 4 2 2 3 7 2" xfId="10841" xr:uid="{00000000-0005-0000-0000-00009E290000}"/>
    <cellStyle name="20% - Accent1 2 4 2 2 3 7 2 2" xfId="10842" xr:uid="{00000000-0005-0000-0000-00009F290000}"/>
    <cellStyle name="20% - Accent1 2 4 2 2 3 7 3" xfId="10843" xr:uid="{00000000-0005-0000-0000-0000A0290000}"/>
    <cellStyle name="20% - Accent1 2 4 2 2 3 8" xfId="10844" xr:uid="{00000000-0005-0000-0000-0000A1290000}"/>
    <cellStyle name="20% - Accent1 2 4 2 2 3 8 2" xfId="10845" xr:uid="{00000000-0005-0000-0000-0000A2290000}"/>
    <cellStyle name="20% - Accent1 2 4 2 2 3 8 2 2" xfId="10846" xr:uid="{00000000-0005-0000-0000-0000A3290000}"/>
    <cellStyle name="20% - Accent1 2 4 2 2 3 8 3" xfId="10847" xr:uid="{00000000-0005-0000-0000-0000A4290000}"/>
    <cellStyle name="20% - Accent1 2 4 2 2 3 9" xfId="10848" xr:uid="{00000000-0005-0000-0000-0000A5290000}"/>
    <cellStyle name="20% - Accent1 2 4 2 2 3 9 2" xfId="10849" xr:uid="{00000000-0005-0000-0000-0000A6290000}"/>
    <cellStyle name="20% - Accent1 2 4 2 2 4" xfId="10850" xr:uid="{00000000-0005-0000-0000-0000A7290000}"/>
    <cellStyle name="20% - Accent1 2 4 2 2 4 10" xfId="10851" xr:uid="{00000000-0005-0000-0000-0000A8290000}"/>
    <cellStyle name="20% - Accent1 2 4 2 2 4 10 2" xfId="10852" xr:uid="{00000000-0005-0000-0000-0000A9290000}"/>
    <cellStyle name="20% - Accent1 2 4 2 2 4 11" xfId="10853" xr:uid="{00000000-0005-0000-0000-0000AA290000}"/>
    <cellStyle name="20% - Accent1 2 4 2 2 4 2" xfId="10854" xr:uid="{00000000-0005-0000-0000-0000AB290000}"/>
    <cellStyle name="20% - Accent1 2 4 2 2 4 2 2" xfId="10855" xr:uid="{00000000-0005-0000-0000-0000AC290000}"/>
    <cellStyle name="20% - Accent1 2 4 2 2 4 2 2 2" xfId="10856" xr:uid="{00000000-0005-0000-0000-0000AD290000}"/>
    <cellStyle name="20% - Accent1 2 4 2 2 4 2 2 2 2" xfId="10857" xr:uid="{00000000-0005-0000-0000-0000AE290000}"/>
    <cellStyle name="20% - Accent1 2 4 2 2 4 2 2 2 2 2" xfId="10858" xr:uid="{00000000-0005-0000-0000-0000AF290000}"/>
    <cellStyle name="20% - Accent1 2 4 2 2 4 2 2 2 3" xfId="10859" xr:uid="{00000000-0005-0000-0000-0000B0290000}"/>
    <cellStyle name="20% - Accent1 2 4 2 2 4 2 2 3" xfId="10860" xr:uid="{00000000-0005-0000-0000-0000B1290000}"/>
    <cellStyle name="20% - Accent1 2 4 2 2 4 2 2 3 2" xfId="10861" xr:uid="{00000000-0005-0000-0000-0000B2290000}"/>
    <cellStyle name="20% - Accent1 2 4 2 2 4 2 2 4" xfId="10862" xr:uid="{00000000-0005-0000-0000-0000B3290000}"/>
    <cellStyle name="20% - Accent1 2 4 2 2 4 2 3" xfId="10863" xr:uid="{00000000-0005-0000-0000-0000B4290000}"/>
    <cellStyle name="20% - Accent1 2 4 2 2 4 2 3 2" xfId="10864" xr:uid="{00000000-0005-0000-0000-0000B5290000}"/>
    <cellStyle name="20% - Accent1 2 4 2 2 4 2 3 2 2" xfId="10865" xr:uid="{00000000-0005-0000-0000-0000B6290000}"/>
    <cellStyle name="20% - Accent1 2 4 2 2 4 2 3 2 2 2" xfId="10866" xr:uid="{00000000-0005-0000-0000-0000B7290000}"/>
    <cellStyle name="20% - Accent1 2 4 2 2 4 2 3 2 3" xfId="10867" xr:uid="{00000000-0005-0000-0000-0000B8290000}"/>
    <cellStyle name="20% - Accent1 2 4 2 2 4 2 3 3" xfId="10868" xr:uid="{00000000-0005-0000-0000-0000B9290000}"/>
    <cellStyle name="20% - Accent1 2 4 2 2 4 2 3 3 2" xfId="10869" xr:uid="{00000000-0005-0000-0000-0000BA290000}"/>
    <cellStyle name="20% - Accent1 2 4 2 2 4 2 3 4" xfId="10870" xr:uid="{00000000-0005-0000-0000-0000BB290000}"/>
    <cellStyle name="20% - Accent1 2 4 2 2 4 2 4" xfId="10871" xr:uid="{00000000-0005-0000-0000-0000BC290000}"/>
    <cellStyle name="20% - Accent1 2 4 2 2 4 2 4 2" xfId="10872" xr:uid="{00000000-0005-0000-0000-0000BD290000}"/>
    <cellStyle name="20% - Accent1 2 4 2 2 4 2 4 2 2" xfId="10873" xr:uid="{00000000-0005-0000-0000-0000BE290000}"/>
    <cellStyle name="20% - Accent1 2 4 2 2 4 2 4 2 2 2" xfId="10874" xr:uid="{00000000-0005-0000-0000-0000BF290000}"/>
    <cellStyle name="20% - Accent1 2 4 2 2 4 2 4 2 3" xfId="10875" xr:uid="{00000000-0005-0000-0000-0000C0290000}"/>
    <cellStyle name="20% - Accent1 2 4 2 2 4 2 4 3" xfId="10876" xr:uid="{00000000-0005-0000-0000-0000C1290000}"/>
    <cellStyle name="20% - Accent1 2 4 2 2 4 2 4 3 2" xfId="10877" xr:uid="{00000000-0005-0000-0000-0000C2290000}"/>
    <cellStyle name="20% - Accent1 2 4 2 2 4 2 4 4" xfId="10878" xr:uid="{00000000-0005-0000-0000-0000C3290000}"/>
    <cellStyle name="20% - Accent1 2 4 2 2 4 2 5" xfId="10879" xr:uid="{00000000-0005-0000-0000-0000C4290000}"/>
    <cellStyle name="20% - Accent1 2 4 2 2 4 2 5 2" xfId="10880" xr:uid="{00000000-0005-0000-0000-0000C5290000}"/>
    <cellStyle name="20% - Accent1 2 4 2 2 4 2 5 2 2" xfId="10881" xr:uid="{00000000-0005-0000-0000-0000C6290000}"/>
    <cellStyle name="20% - Accent1 2 4 2 2 4 2 5 3" xfId="10882" xr:uid="{00000000-0005-0000-0000-0000C7290000}"/>
    <cellStyle name="20% - Accent1 2 4 2 2 4 2 6" xfId="10883" xr:uid="{00000000-0005-0000-0000-0000C8290000}"/>
    <cellStyle name="20% - Accent1 2 4 2 2 4 2 6 2" xfId="10884" xr:uid="{00000000-0005-0000-0000-0000C9290000}"/>
    <cellStyle name="20% - Accent1 2 4 2 2 4 2 6 2 2" xfId="10885" xr:uid="{00000000-0005-0000-0000-0000CA290000}"/>
    <cellStyle name="20% - Accent1 2 4 2 2 4 2 6 3" xfId="10886" xr:uid="{00000000-0005-0000-0000-0000CB290000}"/>
    <cellStyle name="20% - Accent1 2 4 2 2 4 2 7" xfId="10887" xr:uid="{00000000-0005-0000-0000-0000CC290000}"/>
    <cellStyle name="20% - Accent1 2 4 2 2 4 2 7 2" xfId="10888" xr:uid="{00000000-0005-0000-0000-0000CD290000}"/>
    <cellStyle name="20% - Accent1 2 4 2 2 4 2 8" xfId="10889" xr:uid="{00000000-0005-0000-0000-0000CE290000}"/>
    <cellStyle name="20% - Accent1 2 4 2 2 4 2 8 2" xfId="10890" xr:uid="{00000000-0005-0000-0000-0000CF290000}"/>
    <cellStyle name="20% - Accent1 2 4 2 2 4 2 9" xfId="10891" xr:uid="{00000000-0005-0000-0000-0000D0290000}"/>
    <cellStyle name="20% - Accent1 2 4 2 2 4 3" xfId="10892" xr:uid="{00000000-0005-0000-0000-0000D1290000}"/>
    <cellStyle name="20% - Accent1 2 4 2 2 4 3 2" xfId="10893" xr:uid="{00000000-0005-0000-0000-0000D2290000}"/>
    <cellStyle name="20% - Accent1 2 4 2 2 4 3 2 2" xfId="10894" xr:uid="{00000000-0005-0000-0000-0000D3290000}"/>
    <cellStyle name="20% - Accent1 2 4 2 2 4 3 2 2 2" xfId="10895" xr:uid="{00000000-0005-0000-0000-0000D4290000}"/>
    <cellStyle name="20% - Accent1 2 4 2 2 4 3 2 2 2 2" xfId="10896" xr:uid="{00000000-0005-0000-0000-0000D5290000}"/>
    <cellStyle name="20% - Accent1 2 4 2 2 4 3 2 2 3" xfId="10897" xr:uid="{00000000-0005-0000-0000-0000D6290000}"/>
    <cellStyle name="20% - Accent1 2 4 2 2 4 3 2 3" xfId="10898" xr:uid="{00000000-0005-0000-0000-0000D7290000}"/>
    <cellStyle name="20% - Accent1 2 4 2 2 4 3 2 3 2" xfId="10899" xr:uid="{00000000-0005-0000-0000-0000D8290000}"/>
    <cellStyle name="20% - Accent1 2 4 2 2 4 3 2 4" xfId="10900" xr:uid="{00000000-0005-0000-0000-0000D9290000}"/>
    <cellStyle name="20% - Accent1 2 4 2 2 4 3 3" xfId="10901" xr:uid="{00000000-0005-0000-0000-0000DA290000}"/>
    <cellStyle name="20% - Accent1 2 4 2 2 4 3 3 2" xfId="10902" xr:uid="{00000000-0005-0000-0000-0000DB290000}"/>
    <cellStyle name="20% - Accent1 2 4 2 2 4 3 3 2 2" xfId="10903" xr:uid="{00000000-0005-0000-0000-0000DC290000}"/>
    <cellStyle name="20% - Accent1 2 4 2 2 4 3 3 2 2 2" xfId="10904" xr:uid="{00000000-0005-0000-0000-0000DD290000}"/>
    <cellStyle name="20% - Accent1 2 4 2 2 4 3 3 2 3" xfId="10905" xr:uid="{00000000-0005-0000-0000-0000DE290000}"/>
    <cellStyle name="20% - Accent1 2 4 2 2 4 3 3 3" xfId="10906" xr:uid="{00000000-0005-0000-0000-0000DF290000}"/>
    <cellStyle name="20% - Accent1 2 4 2 2 4 3 3 3 2" xfId="10907" xr:uid="{00000000-0005-0000-0000-0000E0290000}"/>
    <cellStyle name="20% - Accent1 2 4 2 2 4 3 3 4" xfId="10908" xr:uid="{00000000-0005-0000-0000-0000E1290000}"/>
    <cellStyle name="20% - Accent1 2 4 2 2 4 3 4" xfId="10909" xr:uid="{00000000-0005-0000-0000-0000E2290000}"/>
    <cellStyle name="20% - Accent1 2 4 2 2 4 3 4 2" xfId="10910" xr:uid="{00000000-0005-0000-0000-0000E3290000}"/>
    <cellStyle name="20% - Accent1 2 4 2 2 4 3 4 2 2" xfId="10911" xr:uid="{00000000-0005-0000-0000-0000E4290000}"/>
    <cellStyle name="20% - Accent1 2 4 2 2 4 3 4 2 2 2" xfId="10912" xr:uid="{00000000-0005-0000-0000-0000E5290000}"/>
    <cellStyle name="20% - Accent1 2 4 2 2 4 3 4 2 3" xfId="10913" xr:uid="{00000000-0005-0000-0000-0000E6290000}"/>
    <cellStyle name="20% - Accent1 2 4 2 2 4 3 4 3" xfId="10914" xr:uid="{00000000-0005-0000-0000-0000E7290000}"/>
    <cellStyle name="20% - Accent1 2 4 2 2 4 3 4 3 2" xfId="10915" xr:uid="{00000000-0005-0000-0000-0000E8290000}"/>
    <cellStyle name="20% - Accent1 2 4 2 2 4 3 4 4" xfId="10916" xr:uid="{00000000-0005-0000-0000-0000E9290000}"/>
    <cellStyle name="20% - Accent1 2 4 2 2 4 3 5" xfId="10917" xr:uid="{00000000-0005-0000-0000-0000EA290000}"/>
    <cellStyle name="20% - Accent1 2 4 2 2 4 3 5 2" xfId="10918" xr:uid="{00000000-0005-0000-0000-0000EB290000}"/>
    <cellStyle name="20% - Accent1 2 4 2 2 4 3 5 2 2" xfId="10919" xr:uid="{00000000-0005-0000-0000-0000EC290000}"/>
    <cellStyle name="20% - Accent1 2 4 2 2 4 3 5 3" xfId="10920" xr:uid="{00000000-0005-0000-0000-0000ED290000}"/>
    <cellStyle name="20% - Accent1 2 4 2 2 4 3 6" xfId="10921" xr:uid="{00000000-0005-0000-0000-0000EE290000}"/>
    <cellStyle name="20% - Accent1 2 4 2 2 4 3 6 2" xfId="10922" xr:uid="{00000000-0005-0000-0000-0000EF290000}"/>
    <cellStyle name="20% - Accent1 2 4 2 2 4 3 6 2 2" xfId="10923" xr:uid="{00000000-0005-0000-0000-0000F0290000}"/>
    <cellStyle name="20% - Accent1 2 4 2 2 4 3 6 3" xfId="10924" xr:uid="{00000000-0005-0000-0000-0000F1290000}"/>
    <cellStyle name="20% - Accent1 2 4 2 2 4 3 7" xfId="10925" xr:uid="{00000000-0005-0000-0000-0000F2290000}"/>
    <cellStyle name="20% - Accent1 2 4 2 2 4 3 7 2" xfId="10926" xr:uid="{00000000-0005-0000-0000-0000F3290000}"/>
    <cellStyle name="20% - Accent1 2 4 2 2 4 3 8" xfId="10927" xr:uid="{00000000-0005-0000-0000-0000F4290000}"/>
    <cellStyle name="20% - Accent1 2 4 2 2 4 3 8 2" xfId="10928" xr:uid="{00000000-0005-0000-0000-0000F5290000}"/>
    <cellStyle name="20% - Accent1 2 4 2 2 4 3 9" xfId="10929" xr:uid="{00000000-0005-0000-0000-0000F6290000}"/>
    <cellStyle name="20% - Accent1 2 4 2 2 4 4" xfId="10930" xr:uid="{00000000-0005-0000-0000-0000F7290000}"/>
    <cellStyle name="20% - Accent1 2 4 2 2 4 4 2" xfId="10931" xr:uid="{00000000-0005-0000-0000-0000F8290000}"/>
    <cellStyle name="20% - Accent1 2 4 2 2 4 4 2 2" xfId="10932" xr:uid="{00000000-0005-0000-0000-0000F9290000}"/>
    <cellStyle name="20% - Accent1 2 4 2 2 4 4 2 2 2" xfId="10933" xr:uid="{00000000-0005-0000-0000-0000FA290000}"/>
    <cellStyle name="20% - Accent1 2 4 2 2 4 4 2 3" xfId="10934" xr:uid="{00000000-0005-0000-0000-0000FB290000}"/>
    <cellStyle name="20% - Accent1 2 4 2 2 4 4 3" xfId="10935" xr:uid="{00000000-0005-0000-0000-0000FC290000}"/>
    <cellStyle name="20% - Accent1 2 4 2 2 4 4 3 2" xfId="10936" xr:uid="{00000000-0005-0000-0000-0000FD290000}"/>
    <cellStyle name="20% - Accent1 2 4 2 2 4 4 4" xfId="10937" xr:uid="{00000000-0005-0000-0000-0000FE290000}"/>
    <cellStyle name="20% - Accent1 2 4 2 2 4 5" xfId="10938" xr:uid="{00000000-0005-0000-0000-0000FF290000}"/>
    <cellStyle name="20% - Accent1 2 4 2 2 4 5 2" xfId="10939" xr:uid="{00000000-0005-0000-0000-0000002A0000}"/>
    <cellStyle name="20% - Accent1 2 4 2 2 4 5 2 2" xfId="10940" xr:uid="{00000000-0005-0000-0000-0000012A0000}"/>
    <cellStyle name="20% - Accent1 2 4 2 2 4 5 2 2 2" xfId="10941" xr:uid="{00000000-0005-0000-0000-0000022A0000}"/>
    <cellStyle name="20% - Accent1 2 4 2 2 4 5 2 3" xfId="10942" xr:uid="{00000000-0005-0000-0000-0000032A0000}"/>
    <cellStyle name="20% - Accent1 2 4 2 2 4 5 3" xfId="10943" xr:uid="{00000000-0005-0000-0000-0000042A0000}"/>
    <cellStyle name="20% - Accent1 2 4 2 2 4 5 3 2" xfId="10944" xr:uid="{00000000-0005-0000-0000-0000052A0000}"/>
    <cellStyle name="20% - Accent1 2 4 2 2 4 5 4" xfId="10945" xr:uid="{00000000-0005-0000-0000-0000062A0000}"/>
    <cellStyle name="20% - Accent1 2 4 2 2 4 6" xfId="10946" xr:uid="{00000000-0005-0000-0000-0000072A0000}"/>
    <cellStyle name="20% - Accent1 2 4 2 2 4 6 2" xfId="10947" xr:uid="{00000000-0005-0000-0000-0000082A0000}"/>
    <cellStyle name="20% - Accent1 2 4 2 2 4 6 2 2" xfId="10948" xr:uid="{00000000-0005-0000-0000-0000092A0000}"/>
    <cellStyle name="20% - Accent1 2 4 2 2 4 6 2 2 2" xfId="10949" xr:uid="{00000000-0005-0000-0000-00000A2A0000}"/>
    <cellStyle name="20% - Accent1 2 4 2 2 4 6 2 3" xfId="10950" xr:uid="{00000000-0005-0000-0000-00000B2A0000}"/>
    <cellStyle name="20% - Accent1 2 4 2 2 4 6 3" xfId="10951" xr:uid="{00000000-0005-0000-0000-00000C2A0000}"/>
    <cellStyle name="20% - Accent1 2 4 2 2 4 6 3 2" xfId="10952" xr:uid="{00000000-0005-0000-0000-00000D2A0000}"/>
    <cellStyle name="20% - Accent1 2 4 2 2 4 6 4" xfId="10953" xr:uid="{00000000-0005-0000-0000-00000E2A0000}"/>
    <cellStyle name="20% - Accent1 2 4 2 2 4 7" xfId="10954" xr:uid="{00000000-0005-0000-0000-00000F2A0000}"/>
    <cellStyle name="20% - Accent1 2 4 2 2 4 7 2" xfId="10955" xr:uid="{00000000-0005-0000-0000-0000102A0000}"/>
    <cellStyle name="20% - Accent1 2 4 2 2 4 7 2 2" xfId="10956" xr:uid="{00000000-0005-0000-0000-0000112A0000}"/>
    <cellStyle name="20% - Accent1 2 4 2 2 4 7 3" xfId="10957" xr:uid="{00000000-0005-0000-0000-0000122A0000}"/>
    <cellStyle name="20% - Accent1 2 4 2 2 4 8" xfId="10958" xr:uid="{00000000-0005-0000-0000-0000132A0000}"/>
    <cellStyle name="20% - Accent1 2 4 2 2 4 8 2" xfId="10959" xr:uid="{00000000-0005-0000-0000-0000142A0000}"/>
    <cellStyle name="20% - Accent1 2 4 2 2 4 8 2 2" xfId="10960" xr:uid="{00000000-0005-0000-0000-0000152A0000}"/>
    <cellStyle name="20% - Accent1 2 4 2 2 4 8 3" xfId="10961" xr:uid="{00000000-0005-0000-0000-0000162A0000}"/>
    <cellStyle name="20% - Accent1 2 4 2 2 4 9" xfId="10962" xr:uid="{00000000-0005-0000-0000-0000172A0000}"/>
    <cellStyle name="20% - Accent1 2 4 2 2 4 9 2" xfId="10963" xr:uid="{00000000-0005-0000-0000-0000182A0000}"/>
    <cellStyle name="20% - Accent1 2 4 2 2 5" xfId="10964" xr:uid="{00000000-0005-0000-0000-0000192A0000}"/>
    <cellStyle name="20% - Accent1 2 4 2 2 5 2" xfId="10965" xr:uid="{00000000-0005-0000-0000-00001A2A0000}"/>
    <cellStyle name="20% - Accent1 2 4 2 2 5 2 2" xfId="10966" xr:uid="{00000000-0005-0000-0000-00001B2A0000}"/>
    <cellStyle name="20% - Accent1 2 4 2 2 5 2 2 2" xfId="10967" xr:uid="{00000000-0005-0000-0000-00001C2A0000}"/>
    <cellStyle name="20% - Accent1 2 4 2 2 5 2 2 2 2" xfId="10968" xr:uid="{00000000-0005-0000-0000-00001D2A0000}"/>
    <cellStyle name="20% - Accent1 2 4 2 2 5 2 2 3" xfId="10969" xr:uid="{00000000-0005-0000-0000-00001E2A0000}"/>
    <cellStyle name="20% - Accent1 2 4 2 2 5 2 3" xfId="10970" xr:uid="{00000000-0005-0000-0000-00001F2A0000}"/>
    <cellStyle name="20% - Accent1 2 4 2 2 5 2 3 2" xfId="10971" xr:uid="{00000000-0005-0000-0000-0000202A0000}"/>
    <cellStyle name="20% - Accent1 2 4 2 2 5 2 4" xfId="10972" xr:uid="{00000000-0005-0000-0000-0000212A0000}"/>
    <cellStyle name="20% - Accent1 2 4 2 2 5 3" xfId="10973" xr:uid="{00000000-0005-0000-0000-0000222A0000}"/>
    <cellStyle name="20% - Accent1 2 4 2 2 5 3 2" xfId="10974" xr:uid="{00000000-0005-0000-0000-0000232A0000}"/>
    <cellStyle name="20% - Accent1 2 4 2 2 5 3 2 2" xfId="10975" xr:uid="{00000000-0005-0000-0000-0000242A0000}"/>
    <cellStyle name="20% - Accent1 2 4 2 2 5 3 2 2 2" xfId="10976" xr:uid="{00000000-0005-0000-0000-0000252A0000}"/>
    <cellStyle name="20% - Accent1 2 4 2 2 5 3 2 3" xfId="10977" xr:uid="{00000000-0005-0000-0000-0000262A0000}"/>
    <cellStyle name="20% - Accent1 2 4 2 2 5 3 3" xfId="10978" xr:uid="{00000000-0005-0000-0000-0000272A0000}"/>
    <cellStyle name="20% - Accent1 2 4 2 2 5 3 3 2" xfId="10979" xr:uid="{00000000-0005-0000-0000-0000282A0000}"/>
    <cellStyle name="20% - Accent1 2 4 2 2 5 3 4" xfId="10980" xr:uid="{00000000-0005-0000-0000-0000292A0000}"/>
    <cellStyle name="20% - Accent1 2 4 2 2 5 4" xfId="10981" xr:uid="{00000000-0005-0000-0000-00002A2A0000}"/>
    <cellStyle name="20% - Accent1 2 4 2 2 5 4 2" xfId="10982" xr:uid="{00000000-0005-0000-0000-00002B2A0000}"/>
    <cellStyle name="20% - Accent1 2 4 2 2 5 4 2 2" xfId="10983" xr:uid="{00000000-0005-0000-0000-00002C2A0000}"/>
    <cellStyle name="20% - Accent1 2 4 2 2 5 4 2 2 2" xfId="10984" xr:uid="{00000000-0005-0000-0000-00002D2A0000}"/>
    <cellStyle name="20% - Accent1 2 4 2 2 5 4 2 3" xfId="10985" xr:uid="{00000000-0005-0000-0000-00002E2A0000}"/>
    <cellStyle name="20% - Accent1 2 4 2 2 5 4 3" xfId="10986" xr:uid="{00000000-0005-0000-0000-00002F2A0000}"/>
    <cellStyle name="20% - Accent1 2 4 2 2 5 4 3 2" xfId="10987" xr:uid="{00000000-0005-0000-0000-0000302A0000}"/>
    <cellStyle name="20% - Accent1 2 4 2 2 5 4 4" xfId="10988" xr:uid="{00000000-0005-0000-0000-0000312A0000}"/>
    <cellStyle name="20% - Accent1 2 4 2 2 5 5" xfId="10989" xr:uid="{00000000-0005-0000-0000-0000322A0000}"/>
    <cellStyle name="20% - Accent1 2 4 2 2 5 5 2" xfId="10990" xr:uid="{00000000-0005-0000-0000-0000332A0000}"/>
    <cellStyle name="20% - Accent1 2 4 2 2 5 5 2 2" xfId="10991" xr:uid="{00000000-0005-0000-0000-0000342A0000}"/>
    <cellStyle name="20% - Accent1 2 4 2 2 5 5 3" xfId="10992" xr:uid="{00000000-0005-0000-0000-0000352A0000}"/>
    <cellStyle name="20% - Accent1 2 4 2 2 5 6" xfId="10993" xr:uid="{00000000-0005-0000-0000-0000362A0000}"/>
    <cellStyle name="20% - Accent1 2 4 2 2 5 6 2" xfId="10994" xr:uid="{00000000-0005-0000-0000-0000372A0000}"/>
    <cellStyle name="20% - Accent1 2 4 2 2 5 6 2 2" xfId="10995" xr:uid="{00000000-0005-0000-0000-0000382A0000}"/>
    <cellStyle name="20% - Accent1 2 4 2 2 5 6 3" xfId="10996" xr:uid="{00000000-0005-0000-0000-0000392A0000}"/>
    <cellStyle name="20% - Accent1 2 4 2 2 5 7" xfId="10997" xr:uid="{00000000-0005-0000-0000-00003A2A0000}"/>
    <cellStyle name="20% - Accent1 2 4 2 2 5 7 2" xfId="10998" xr:uid="{00000000-0005-0000-0000-00003B2A0000}"/>
    <cellStyle name="20% - Accent1 2 4 2 2 5 8" xfId="10999" xr:uid="{00000000-0005-0000-0000-00003C2A0000}"/>
    <cellStyle name="20% - Accent1 2 4 2 2 5 8 2" xfId="11000" xr:uid="{00000000-0005-0000-0000-00003D2A0000}"/>
    <cellStyle name="20% - Accent1 2 4 2 2 5 9" xfId="11001" xr:uid="{00000000-0005-0000-0000-00003E2A0000}"/>
    <cellStyle name="20% - Accent1 2 4 2 2 6" xfId="11002" xr:uid="{00000000-0005-0000-0000-00003F2A0000}"/>
    <cellStyle name="20% - Accent1 2 4 2 2 6 2" xfId="11003" xr:uid="{00000000-0005-0000-0000-0000402A0000}"/>
    <cellStyle name="20% - Accent1 2 4 2 2 6 2 2" xfId="11004" xr:uid="{00000000-0005-0000-0000-0000412A0000}"/>
    <cellStyle name="20% - Accent1 2 4 2 2 6 2 2 2" xfId="11005" xr:uid="{00000000-0005-0000-0000-0000422A0000}"/>
    <cellStyle name="20% - Accent1 2 4 2 2 6 2 2 2 2" xfId="11006" xr:uid="{00000000-0005-0000-0000-0000432A0000}"/>
    <cellStyle name="20% - Accent1 2 4 2 2 6 2 2 3" xfId="11007" xr:uid="{00000000-0005-0000-0000-0000442A0000}"/>
    <cellStyle name="20% - Accent1 2 4 2 2 6 2 3" xfId="11008" xr:uid="{00000000-0005-0000-0000-0000452A0000}"/>
    <cellStyle name="20% - Accent1 2 4 2 2 6 2 3 2" xfId="11009" xr:uid="{00000000-0005-0000-0000-0000462A0000}"/>
    <cellStyle name="20% - Accent1 2 4 2 2 6 2 4" xfId="11010" xr:uid="{00000000-0005-0000-0000-0000472A0000}"/>
    <cellStyle name="20% - Accent1 2 4 2 2 6 3" xfId="11011" xr:uid="{00000000-0005-0000-0000-0000482A0000}"/>
    <cellStyle name="20% - Accent1 2 4 2 2 6 3 2" xfId="11012" xr:uid="{00000000-0005-0000-0000-0000492A0000}"/>
    <cellStyle name="20% - Accent1 2 4 2 2 6 3 2 2" xfId="11013" xr:uid="{00000000-0005-0000-0000-00004A2A0000}"/>
    <cellStyle name="20% - Accent1 2 4 2 2 6 3 2 2 2" xfId="11014" xr:uid="{00000000-0005-0000-0000-00004B2A0000}"/>
    <cellStyle name="20% - Accent1 2 4 2 2 6 3 2 3" xfId="11015" xr:uid="{00000000-0005-0000-0000-00004C2A0000}"/>
    <cellStyle name="20% - Accent1 2 4 2 2 6 3 3" xfId="11016" xr:uid="{00000000-0005-0000-0000-00004D2A0000}"/>
    <cellStyle name="20% - Accent1 2 4 2 2 6 3 3 2" xfId="11017" xr:uid="{00000000-0005-0000-0000-00004E2A0000}"/>
    <cellStyle name="20% - Accent1 2 4 2 2 6 3 4" xfId="11018" xr:uid="{00000000-0005-0000-0000-00004F2A0000}"/>
    <cellStyle name="20% - Accent1 2 4 2 2 6 4" xfId="11019" xr:uid="{00000000-0005-0000-0000-0000502A0000}"/>
    <cellStyle name="20% - Accent1 2 4 2 2 6 4 2" xfId="11020" xr:uid="{00000000-0005-0000-0000-0000512A0000}"/>
    <cellStyle name="20% - Accent1 2 4 2 2 6 4 2 2" xfId="11021" xr:uid="{00000000-0005-0000-0000-0000522A0000}"/>
    <cellStyle name="20% - Accent1 2 4 2 2 6 4 2 2 2" xfId="11022" xr:uid="{00000000-0005-0000-0000-0000532A0000}"/>
    <cellStyle name="20% - Accent1 2 4 2 2 6 4 2 3" xfId="11023" xr:uid="{00000000-0005-0000-0000-0000542A0000}"/>
    <cellStyle name="20% - Accent1 2 4 2 2 6 4 3" xfId="11024" xr:uid="{00000000-0005-0000-0000-0000552A0000}"/>
    <cellStyle name="20% - Accent1 2 4 2 2 6 4 3 2" xfId="11025" xr:uid="{00000000-0005-0000-0000-0000562A0000}"/>
    <cellStyle name="20% - Accent1 2 4 2 2 6 4 4" xfId="11026" xr:uid="{00000000-0005-0000-0000-0000572A0000}"/>
    <cellStyle name="20% - Accent1 2 4 2 2 6 5" xfId="11027" xr:uid="{00000000-0005-0000-0000-0000582A0000}"/>
    <cellStyle name="20% - Accent1 2 4 2 2 6 5 2" xfId="11028" xr:uid="{00000000-0005-0000-0000-0000592A0000}"/>
    <cellStyle name="20% - Accent1 2 4 2 2 6 5 2 2" xfId="11029" xr:uid="{00000000-0005-0000-0000-00005A2A0000}"/>
    <cellStyle name="20% - Accent1 2 4 2 2 6 5 3" xfId="11030" xr:uid="{00000000-0005-0000-0000-00005B2A0000}"/>
    <cellStyle name="20% - Accent1 2 4 2 2 6 6" xfId="11031" xr:uid="{00000000-0005-0000-0000-00005C2A0000}"/>
    <cellStyle name="20% - Accent1 2 4 2 2 6 6 2" xfId="11032" xr:uid="{00000000-0005-0000-0000-00005D2A0000}"/>
    <cellStyle name="20% - Accent1 2 4 2 2 6 6 2 2" xfId="11033" xr:uid="{00000000-0005-0000-0000-00005E2A0000}"/>
    <cellStyle name="20% - Accent1 2 4 2 2 6 6 3" xfId="11034" xr:uid="{00000000-0005-0000-0000-00005F2A0000}"/>
    <cellStyle name="20% - Accent1 2 4 2 2 6 7" xfId="11035" xr:uid="{00000000-0005-0000-0000-0000602A0000}"/>
    <cellStyle name="20% - Accent1 2 4 2 2 6 7 2" xfId="11036" xr:uid="{00000000-0005-0000-0000-0000612A0000}"/>
    <cellStyle name="20% - Accent1 2 4 2 2 6 8" xfId="11037" xr:uid="{00000000-0005-0000-0000-0000622A0000}"/>
    <cellStyle name="20% - Accent1 2 4 2 2 6 8 2" xfId="11038" xr:uid="{00000000-0005-0000-0000-0000632A0000}"/>
    <cellStyle name="20% - Accent1 2 4 2 2 6 9" xfId="11039" xr:uid="{00000000-0005-0000-0000-0000642A0000}"/>
    <cellStyle name="20% - Accent1 2 4 2 2 7" xfId="11040" xr:uid="{00000000-0005-0000-0000-0000652A0000}"/>
    <cellStyle name="20% - Accent1 2 4 2 2 7 2" xfId="11041" xr:uid="{00000000-0005-0000-0000-0000662A0000}"/>
    <cellStyle name="20% - Accent1 2 4 2 2 7 2 2" xfId="11042" xr:uid="{00000000-0005-0000-0000-0000672A0000}"/>
    <cellStyle name="20% - Accent1 2 4 2 2 7 2 2 2" xfId="11043" xr:uid="{00000000-0005-0000-0000-0000682A0000}"/>
    <cellStyle name="20% - Accent1 2 4 2 2 7 2 3" xfId="11044" xr:uid="{00000000-0005-0000-0000-0000692A0000}"/>
    <cellStyle name="20% - Accent1 2 4 2 2 7 3" xfId="11045" xr:uid="{00000000-0005-0000-0000-00006A2A0000}"/>
    <cellStyle name="20% - Accent1 2 4 2 2 7 3 2" xfId="11046" xr:uid="{00000000-0005-0000-0000-00006B2A0000}"/>
    <cellStyle name="20% - Accent1 2 4 2 2 7 4" xfId="11047" xr:uid="{00000000-0005-0000-0000-00006C2A0000}"/>
    <cellStyle name="20% - Accent1 2 4 2 2 8" xfId="11048" xr:uid="{00000000-0005-0000-0000-00006D2A0000}"/>
    <cellStyle name="20% - Accent1 2 4 2 2 8 2" xfId="11049" xr:uid="{00000000-0005-0000-0000-00006E2A0000}"/>
    <cellStyle name="20% - Accent1 2 4 2 2 8 2 2" xfId="11050" xr:uid="{00000000-0005-0000-0000-00006F2A0000}"/>
    <cellStyle name="20% - Accent1 2 4 2 2 8 2 2 2" xfId="11051" xr:uid="{00000000-0005-0000-0000-0000702A0000}"/>
    <cellStyle name="20% - Accent1 2 4 2 2 8 2 3" xfId="11052" xr:uid="{00000000-0005-0000-0000-0000712A0000}"/>
    <cellStyle name="20% - Accent1 2 4 2 2 8 3" xfId="11053" xr:uid="{00000000-0005-0000-0000-0000722A0000}"/>
    <cellStyle name="20% - Accent1 2 4 2 2 8 3 2" xfId="11054" xr:uid="{00000000-0005-0000-0000-0000732A0000}"/>
    <cellStyle name="20% - Accent1 2 4 2 2 8 4" xfId="11055" xr:uid="{00000000-0005-0000-0000-0000742A0000}"/>
    <cellStyle name="20% - Accent1 2 4 2 2 9" xfId="11056" xr:uid="{00000000-0005-0000-0000-0000752A0000}"/>
    <cellStyle name="20% - Accent1 2 4 2 2 9 2" xfId="11057" xr:uid="{00000000-0005-0000-0000-0000762A0000}"/>
    <cellStyle name="20% - Accent1 2 4 2 2 9 2 2" xfId="11058" xr:uid="{00000000-0005-0000-0000-0000772A0000}"/>
    <cellStyle name="20% - Accent1 2 4 2 2 9 2 2 2" xfId="11059" xr:uid="{00000000-0005-0000-0000-0000782A0000}"/>
    <cellStyle name="20% - Accent1 2 4 2 2 9 2 3" xfId="11060" xr:uid="{00000000-0005-0000-0000-0000792A0000}"/>
    <cellStyle name="20% - Accent1 2 4 2 2 9 3" xfId="11061" xr:uid="{00000000-0005-0000-0000-00007A2A0000}"/>
    <cellStyle name="20% - Accent1 2 4 2 2 9 3 2" xfId="11062" xr:uid="{00000000-0005-0000-0000-00007B2A0000}"/>
    <cellStyle name="20% - Accent1 2 4 2 2 9 4" xfId="11063" xr:uid="{00000000-0005-0000-0000-00007C2A0000}"/>
    <cellStyle name="20% - Accent1 2 4 2 3" xfId="11064" xr:uid="{00000000-0005-0000-0000-00007D2A0000}"/>
    <cellStyle name="20% - Accent1 2 4 2 3 10" xfId="11065" xr:uid="{00000000-0005-0000-0000-00007E2A0000}"/>
    <cellStyle name="20% - Accent1 2 4 2 3 10 2" xfId="11066" xr:uid="{00000000-0005-0000-0000-00007F2A0000}"/>
    <cellStyle name="20% - Accent1 2 4 2 3 11" xfId="11067" xr:uid="{00000000-0005-0000-0000-0000802A0000}"/>
    <cellStyle name="20% - Accent1 2 4 2 3 2" xfId="11068" xr:uid="{00000000-0005-0000-0000-0000812A0000}"/>
    <cellStyle name="20% - Accent1 2 4 2 3 2 2" xfId="11069" xr:uid="{00000000-0005-0000-0000-0000822A0000}"/>
    <cellStyle name="20% - Accent1 2 4 2 3 2 2 2" xfId="11070" xr:uid="{00000000-0005-0000-0000-0000832A0000}"/>
    <cellStyle name="20% - Accent1 2 4 2 3 2 2 2 2" xfId="11071" xr:uid="{00000000-0005-0000-0000-0000842A0000}"/>
    <cellStyle name="20% - Accent1 2 4 2 3 2 2 2 2 2" xfId="11072" xr:uid="{00000000-0005-0000-0000-0000852A0000}"/>
    <cellStyle name="20% - Accent1 2 4 2 3 2 2 2 3" xfId="11073" xr:uid="{00000000-0005-0000-0000-0000862A0000}"/>
    <cellStyle name="20% - Accent1 2 4 2 3 2 2 3" xfId="11074" xr:uid="{00000000-0005-0000-0000-0000872A0000}"/>
    <cellStyle name="20% - Accent1 2 4 2 3 2 2 3 2" xfId="11075" xr:uid="{00000000-0005-0000-0000-0000882A0000}"/>
    <cellStyle name="20% - Accent1 2 4 2 3 2 2 4" xfId="11076" xr:uid="{00000000-0005-0000-0000-0000892A0000}"/>
    <cellStyle name="20% - Accent1 2 4 2 3 2 3" xfId="11077" xr:uid="{00000000-0005-0000-0000-00008A2A0000}"/>
    <cellStyle name="20% - Accent1 2 4 2 3 2 3 2" xfId="11078" xr:uid="{00000000-0005-0000-0000-00008B2A0000}"/>
    <cellStyle name="20% - Accent1 2 4 2 3 2 3 2 2" xfId="11079" xr:uid="{00000000-0005-0000-0000-00008C2A0000}"/>
    <cellStyle name="20% - Accent1 2 4 2 3 2 3 2 2 2" xfId="11080" xr:uid="{00000000-0005-0000-0000-00008D2A0000}"/>
    <cellStyle name="20% - Accent1 2 4 2 3 2 3 2 3" xfId="11081" xr:uid="{00000000-0005-0000-0000-00008E2A0000}"/>
    <cellStyle name="20% - Accent1 2 4 2 3 2 3 3" xfId="11082" xr:uid="{00000000-0005-0000-0000-00008F2A0000}"/>
    <cellStyle name="20% - Accent1 2 4 2 3 2 3 3 2" xfId="11083" xr:uid="{00000000-0005-0000-0000-0000902A0000}"/>
    <cellStyle name="20% - Accent1 2 4 2 3 2 3 4" xfId="11084" xr:uid="{00000000-0005-0000-0000-0000912A0000}"/>
    <cellStyle name="20% - Accent1 2 4 2 3 2 4" xfId="11085" xr:uid="{00000000-0005-0000-0000-0000922A0000}"/>
    <cellStyle name="20% - Accent1 2 4 2 3 2 4 2" xfId="11086" xr:uid="{00000000-0005-0000-0000-0000932A0000}"/>
    <cellStyle name="20% - Accent1 2 4 2 3 2 4 2 2" xfId="11087" xr:uid="{00000000-0005-0000-0000-0000942A0000}"/>
    <cellStyle name="20% - Accent1 2 4 2 3 2 4 2 2 2" xfId="11088" xr:uid="{00000000-0005-0000-0000-0000952A0000}"/>
    <cellStyle name="20% - Accent1 2 4 2 3 2 4 2 3" xfId="11089" xr:uid="{00000000-0005-0000-0000-0000962A0000}"/>
    <cellStyle name="20% - Accent1 2 4 2 3 2 4 3" xfId="11090" xr:uid="{00000000-0005-0000-0000-0000972A0000}"/>
    <cellStyle name="20% - Accent1 2 4 2 3 2 4 3 2" xfId="11091" xr:uid="{00000000-0005-0000-0000-0000982A0000}"/>
    <cellStyle name="20% - Accent1 2 4 2 3 2 4 4" xfId="11092" xr:uid="{00000000-0005-0000-0000-0000992A0000}"/>
    <cellStyle name="20% - Accent1 2 4 2 3 2 5" xfId="11093" xr:uid="{00000000-0005-0000-0000-00009A2A0000}"/>
    <cellStyle name="20% - Accent1 2 4 2 3 2 5 2" xfId="11094" xr:uid="{00000000-0005-0000-0000-00009B2A0000}"/>
    <cellStyle name="20% - Accent1 2 4 2 3 2 5 2 2" xfId="11095" xr:uid="{00000000-0005-0000-0000-00009C2A0000}"/>
    <cellStyle name="20% - Accent1 2 4 2 3 2 5 3" xfId="11096" xr:uid="{00000000-0005-0000-0000-00009D2A0000}"/>
    <cellStyle name="20% - Accent1 2 4 2 3 2 6" xfId="11097" xr:uid="{00000000-0005-0000-0000-00009E2A0000}"/>
    <cellStyle name="20% - Accent1 2 4 2 3 2 6 2" xfId="11098" xr:uid="{00000000-0005-0000-0000-00009F2A0000}"/>
    <cellStyle name="20% - Accent1 2 4 2 3 2 6 2 2" xfId="11099" xr:uid="{00000000-0005-0000-0000-0000A02A0000}"/>
    <cellStyle name="20% - Accent1 2 4 2 3 2 6 3" xfId="11100" xr:uid="{00000000-0005-0000-0000-0000A12A0000}"/>
    <cellStyle name="20% - Accent1 2 4 2 3 2 7" xfId="11101" xr:uid="{00000000-0005-0000-0000-0000A22A0000}"/>
    <cellStyle name="20% - Accent1 2 4 2 3 2 7 2" xfId="11102" xr:uid="{00000000-0005-0000-0000-0000A32A0000}"/>
    <cellStyle name="20% - Accent1 2 4 2 3 2 8" xfId="11103" xr:uid="{00000000-0005-0000-0000-0000A42A0000}"/>
    <cellStyle name="20% - Accent1 2 4 2 3 2 8 2" xfId="11104" xr:uid="{00000000-0005-0000-0000-0000A52A0000}"/>
    <cellStyle name="20% - Accent1 2 4 2 3 2 9" xfId="11105" xr:uid="{00000000-0005-0000-0000-0000A62A0000}"/>
    <cellStyle name="20% - Accent1 2 4 2 3 3" xfId="11106" xr:uid="{00000000-0005-0000-0000-0000A72A0000}"/>
    <cellStyle name="20% - Accent1 2 4 2 3 3 2" xfId="11107" xr:uid="{00000000-0005-0000-0000-0000A82A0000}"/>
    <cellStyle name="20% - Accent1 2 4 2 3 3 2 2" xfId="11108" xr:uid="{00000000-0005-0000-0000-0000A92A0000}"/>
    <cellStyle name="20% - Accent1 2 4 2 3 3 2 2 2" xfId="11109" xr:uid="{00000000-0005-0000-0000-0000AA2A0000}"/>
    <cellStyle name="20% - Accent1 2 4 2 3 3 2 2 2 2" xfId="11110" xr:uid="{00000000-0005-0000-0000-0000AB2A0000}"/>
    <cellStyle name="20% - Accent1 2 4 2 3 3 2 2 3" xfId="11111" xr:uid="{00000000-0005-0000-0000-0000AC2A0000}"/>
    <cellStyle name="20% - Accent1 2 4 2 3 3 2 3" xfId="11112" xr:uid="{00000000-0005-0000-0000-0000AD2A0000}"/>
    <cellStyle name="20% - Accent1 2 4 2 3 3 2 3 2" xfId="11113" xr:uid="{00000000-0005-0000-0000-0000AE2A0000}"/>
    <cellStyle name="20% - Accent1 2 4 2 3 3 2 4" xfId="11114" xr:uid="{00000000-0005-0000-0000-0000AF2A0000}"/>
    <cellStyle name="20% - Accent1 2 4 2 3 3 3" xfId="11115" xr:uid="{00000000-0005-0000-0000-0000B02A0000}"/>
    <cellStyle name="20% - Accent1 2 4 2 3 3 3 2" xfId="11116" xr:uid="{00000000-0005-0000-0000-0000B12A0000}"/>
    <cellStyle name="20% - Accent1 2 4 2 3 3 3 2 2" xfId="11117" xr:uid="{00000000-0005-0000-0000-0000B22A0000}"/>
    <cellStyle name="20% - Accent1 2 4 2 3 3 3 2 2 2" xfId="11118" xr:uid="{00000000-0005-0000-0000-0000B32A0000}"/>
    <cellStyle name="20% - Accent1 2 4 2 3 3 3 2 3" xfId="11119" xr:uid="{00000000-0005-0000-0000-0000B42A0000}"/>
    <cellStyle name="20% - Accent1 2 4 2 3 3 3 3" xfId="11120" xr:uid="{00000000-0005-0000-0000-0000B52A0000}"/>
    <cellStyle name="20% - Accent1 2 4 2 3 3 3 3 2" xfId="11121" xr:uid="{00000000-0005-0000-0000-0000B62A0000}"/>
    <cellStyle name="20% - Accent1 2 4 2 3 3 3 4" xfId="11122" xr:uid="{00000000-0005-0000-0000-0000B72A0000}"/>
    <cellStyle name="20% - Accent1 2 4 2 3 3 4" xfId="11123" xr:uid="{00000000-0005-0000-0000-0000B82A0000}"/>
    <cellStyle name="20% - Accent1 2 4 2 3 3 4 2" xfId="11124" xr:uid="{00000000-0005-0000-0000-0000B92A0000}"/>
    <cellStyle name="20% - Accent1 2 4 2 3 3 4 2 2" xfId="11125" xr:uid="{00000000-0005-0000-0000-0000BA2A0000}"/>
    <cellStyle name="20% - Accent1 2 4 2 3 3 4 2 2 2" xfId="11126" xr:uid="{00000000-0005-0000-0000-0000BB2A0000}"/>
    <cellStyle name="20% - Accent1 2 4 2 3 3 4 2 3" xfId="11127" xr:uid="{00000000-0005-0000-0000-0000BC2A0000}"/>
    <cellStyle name="20% - Accent1 2 4 2 3 3 4 3" xfId="11128" xr:uid="{00000000-0005-0000-0000-0000BD2A0000}"/>
    <cellStyle name="20% - Accent1 2 4 2 3 3 4 3 2" xfId="11129" xr:uid="{00000000-0005-0000-0000-0000BE2A0000}"/>
    <cellStyle name="20% - Accent1 2 4 2 3 3 4 4" xfId="11130" xr:uid="{00000000-0005-0000-0000-0000BF2A0000}"/>
    <cellStyle name="20% - Accent1 2 4 2 3 3 5" xfId="11131" xr:uid="{00000000-0005-0000-0000-0000C02A0000}"/>
    <cellStyle name="20% - Accent1 2 4 2 3 3 5 2" xfId="11132" xr:uid="{00000000-0005-0000-0000-0000C12A0000}"/>
    <cellStyle name="20% - Accent1 2 4 2 3 3 5 2 2" xfId="11133" xr:uid="{00000000-0005-0000-0000-0000C22A0000}"/>
    <cellStyle name="20% - Accent1 2 4 2 3 3 5 3" xfId="11134" xr:uid="{00000000-0005-0000-0000-0000C32A0000}"/>
    <cellStyle name="20% - Accent1 2 4 2 3 3 6" xfId="11135" xr:uid="{00000000-0005-0000-0000-0000C42A0000}"/>
    <cellStyle name="20% - Accent1 2 4 2 3 3 6 2" xfId="11136" xr:uid="{00000000-0005-0000-0000-0000C52A0000}"/>
    <cellStyle name="20% - Accent1 2 4 2 3 3 6 2 2" xfId="11137" xr:uid="{00000000-0005-0000-0000-0000C62A0000}"/>
    <cellStyle name="20% - Accent1 2 4 2 3 3 6 3" xfId="11138" xr:uid="{00000000-0005-0000-0000-0000C72A0000}"/>
    <cellStyle name="20% - Accent1 2 4 2 3 3 7" xfId="11139" xr:uid="{00000000-0005-0000-0000-0000C82A0000}"/>
    <cellStyle name="20% - Accent1 2 4 2 3 3 7 2" xfId="11140" xr:uid="{00000000-0005-0000-0000-0000C92A0000}"/>
    <cellStyle name="20% - Accent1 2 4 2 3 3 8" xfId="11141" xr:uid="{00000000-0005-0000-0000-0000CA2A0000}"/>
    <cellStyle name="20% - Accent1 2 4 2 3 3 8 2" xfId="11142" xr:uid="{00000000-0005-0000-0000-0000CB2A0000}"/>
    <cellStyle name="20% - Accent1 2 4 2 3 3 9" xfId="11143" xr:uid="{00000000-0005-0000-0000-0000CC2A0000}"/>
    <cellStyle name="20% - Accent1 2 4 2 3 4" xfId="11144" xr:uid="{00000000-0005-0000-0000-0000CD2A0000}"/>
    <cellStyle name="20% - Accent1 2 4 2 3 4 2" xfId="11145" xr:uid="{00000000-0005-0000-0000-0000CE2A0000}"/>
    <cellStyle name="20% - Accent1 2 4 2 3 4 2 2" xfId="11146" xr:uid="{00000000-0005-0000-0000-0000CF2A0000}"/>
    <cellStyle name="20% - Accent1 2 4 2 3 4 2 2 2" xfId="11147" xr:uid="{00000000-0005-0000-0000-0000D02A0000}"/>
    <cellStyle name="20% - Accent1 2 4 2 3 4 2 3" xfId="11148" xr:uid="{00000000-0005-0000-0000-0000D12A0000}"/>
    <cellStyle name="20% - Accent1 2 4 2 3 4 3" xfId="11149" xr:uid="{00000000-0005-0000-0000-0000D22A0000}"/>
    <cellStyle name="20% - Accent1 2 4 2 3 4 3 2" xfId="11150" xr:uid="{00000000-0005-0000-0000-0000D32A0000}"/>
    <cellStyle name="20% - Accent1 2 4 2 3 4 4" xfId="11151" xr:uid="{00000000-0005-0000-0000-0000D42A0000}"/>
    <cellStyle name="20% - Accent1 2 4 2 3 5" xfId="11152" xr:uid="{00000000-0005-0000-0000-0000D52A0000}"/>
    <cellStyle name="20% - Accent1 2 4 2 3 5 2" xfId="11153" xr:uid="{00000000-0005-0000-0000-0000D62A0000}"/>
    <cellStyle name="20% - Accent1 2 4 2 3 5 2 2" xfId="11154" xr:uid="{00000000-0005-0000-0000-0000D72A0000}"/>
    <cellStyle name="20% - Accent1 2 4 2 3 5 2 2 2" xfId="11155" xr:uid="{00000000-0005-0000-0000-0000D82A0000}"/>
    <cellStyle name="20% - Accent1 2 4 2 3 5 2 3" xfId="11156" xr:uid="{00000000-0005-0000-0000-0000D92A0000}"/>
    <cellStyle name="20% - Accent1 2 4 2 3 5 3" xfId="11157" xr:uid="{00000000-0005-0000-0000-0000DA2A0000}"/>
    <cellStyle name="20% - Accent1 2 4 2 3 5 3 2" xfId="11158" xr:uid="{00000000-0005-0000-0000-0000DB2A0000}"/>
    <cellStyle name="20% - Accent1 2 4 2 3 5 4" xfId="11159" xr:uid="{00000000-0005-0000-0000-0000DC2A0000}"/>
    <cellStyle name="20% - Accent1 2 4 2 3 6" xfId="11160" xr:uid="{00000000-0005-0000-0000-0000DD2A0000}"/>
    <cellStyle name="20% - Accent1 2 4 2 3 6 2" xfId="11161" xr:uid="{00000000-0005-0000-0000-0000DE2A0000}"/>
    <cellStyle name="20% - Accent1 2 4 2 3 6 2 2" xfId="11162" xr:uid="{00000000-0005-0000-0000-0000DF2A0000}"/>
    <cellStyle name="20% - Accent1 2 4 2 3 6 2 2 2" xfId="11163" xr:uid="{00000000-0005-0000-0000-0000E02A0000}"/>
    <cellStyle name="20% - Accent1 2 4 2 3 6 2 3" xfId="11164" xr:uid="{00000000-0005-0000-0000-0000E12A0000}"/>
    <cellStyle name="20% - Accent1 2 4 2 3 6 3" xfId="11165" xr:uid="{00000000-0005-0000-0000-0000E22A0000}"/>
    <cellStyle name="20% - Accent1 2 4 2 3 6 3 2" xfId="11166" xr:uid="{00000000-0005-0000-0000-0000E32A0000}"/>
    <cellStyle name="20% - Accent1 2 4 2 3 6 4" xfId="11167" xr:uid="{00000000-0005-0000-0000-0000E42A0000}"/>
    <cellStyle name="20% - Accent1 2 4 2 3 7" xfId="11168" xr:uid="{00000000-0005-0000-0000-0000E52A0000}"/>
    <cellStyle name="20% - Accent1 2 4 2 3 7 2" xfId="11169" xr:uid="{00000000-0005-0000-0000-0000E62A0000}"/>
    <cellStyle name="20% - Accent1 2 4 2 3 7 2 2" xfId="11170" xr:uid="{00000000-0005-0000-0000-0000E72A0000}"/>
    <cellStyle name="20% - Accent1 2 4 2 3 7 3" xfId="11171" xr:uid="{00000000-0005-0000-0000-0000E82A0000}"/>
    <cellStyle name="20% - Accent1 2 4 2 3 8" xfId="11172" xr:uid="{00000000-0005-0000-0000-0000E92A0000}"/>
    <cellStyle name="20% - Accent1 2 4 2 3 8 2" xfId="11173" xr:uid="{00000000-0005-0000-0000-0000EA2A0000}"/>
    <cellStyle name="20% - Accent1 2 4 2 3 8 2 2" xfId="11174" xr:uid="{00000000-0005-0000-0000-0000EB2A0000}"/>
    <cellStyle name="20% - Accent1 2 4 2 3 8 3" xfId="11175" xr:uid="{00000000-0005-0000-0000-0000EC2A0000}"/>
    <cellStyle name="20% - Accent1 2 4 2 3 9" xfId="11176" xr:uid="{00000000-0005-0000-0000-0000ED2A0000}"/>
    <cellStyle name="20% - Accent1 2 4 2 3 9 2" xfId="11177" xr:uid="{00000000-0005-0000-0000-0000EE2A0000}"/>
    <cellStyle name="20% - Accent1 2 4 2 4" xfId="11178" xr:uid="{00000000-0005-0000-0000-0000EF2A0000}"/>
    <cellStyle name="20% - Accent1 2 4 2 4 10" xfId="11179" xr:uid="{00000000-0005-0000-0000-0000F02A0000}"/>
    <cellStyle name="20% - Accent1 2 4 2 4 10 2" xfId="11180" xr:uid="{00000000-0005-0000-0000-0000F12A0000}"/>
    <cellStyle name="20% - Accent1 2 4 2 4 11" xfId="11181" xr:uid="{00000000-0005-0000-0000-0000F22A0000}"/>
    <cellStyle name="20% - Accent1 2 4 2 4 2" xfId="11182" xr:uid="{00000000-0005-0000-0000-0000F32A0000}"/>
    <cellStyle name="20% - Accent1 2 4 2 4 2 2" xfId="11183" xr:uid="{00000000-0005-0000-0000-0000F42A0000}"/>
    <cellStyle name="20% - Accent1 2 4 2 4 2 2 2" xfId="11184" xr:uid="{00000000-0005-0000-0000-0000F52A0000}"/>
    <cellStyle name="20% - Accent1 2 4 2 4 2 2 2 2" xfId="11185" xr:uid="{00000000-0005-0000-0000-0000F62A0000}"/>
    <cellStyle name="20% - Accent1 2 4 2 4 2 2 2 2 2" xfId="11186" xr:uid="{00000000-0005-0000-0000-0000F72A0000}"/>
    <cellStyle name="20% - Accent1 2 4 2 4 2 2 2 3" xfId="11187" xr:uid="{00000000-0005-0000-0000-0000F82A0000}"/>
    <cellStyle name="20% - Accent1 2 4 2 4 2 2 3" xfId="11188" xr:uid="{00000000-0005-0000-0000-0000F92A0000}"/>
    <cellStyle name="20% - Accent1 2 4 2 4 2 2 3 2" xfId="11189" xr:uid="{00000000-0005-0000-0000-0000FA2A0000}"/>
    <cellStyle name="20% - Accent1 2 4 2 4 2 2 4" xfId="11190" xr:uid="{00000000-0005-0000-0000-0000FB2A0000}"/>
    <cellStyle name="20% - Accent1 2 4 2 4 2 3" xfId="11191" xr:uid="{00000000-0005-0000-0000-0000FC2A0000}"/>
    <cellStyle name="20% - Accent1 2 4 2 4 2 3 2" xfId="11192" xr:uid="{00000000-0005-0000-0000-0000FD2A0000}"/>
    <cellStyle name="20% - Accent1 2 4 2 4 2 3 2 2" xfId="11193" xr:uid="{00000000-0005-0000-0000-0000FE2A0000}"/>
    <cellStyle name="20% - Accent1 2 4 2 4 2 3 2 2 2" xfId="11194" xr:uid="{00000000-0005-0000-0000-0000FF2A0000}"/>
    <cellStyle name="20% - Accent1 2 4 2 4 2 3 2 3" xfId="11195" xr:uid="{00000000-0005-0000-0000-0000002B0000}"/>
    <cellStyle name="20% - Accent1 2 4 2 4 2 3 3" xfId="11196" xr:uid="{00000000-0005-0000-0000-0000012B0000}"/>
    <cellStyle name="20% - Accent1 2 4 2 4 2 3 3 2" xfId="11197" xr:uid="{00000000-0005-0000-0000-0000022B0000}"/>
    <cellStyle name="20% - Accent1 2 4 2 4 2 3 4" xfId="11198" xr:uid="{00000000-0005-0000-0000-0000032B0000}"/>
    <cellStyle name="20% - Accent1 2 4 2 4 2 4" xfId="11199" xr:uid="{00000000-0005-0000-0000-0000042B0000}"/>
    <cellStyle name="20% - Accent1 2 4 2 4 2 4 2" xfId="11200" xr:uid="{00000000-0005-0000-0000-0000052B0000}"/>
    <cellStyle name="20% - Accent1 2 4 2 4 2 4 2 2" xfId="11201" xr:uid="{00000000-0005-0000-0000-0000062B0000}"/>
    <cellStyle name="20% - Accent1 2 4 2 4 2 4 2 2 2" xfId="11202" xr:uid="{00000000-0005-0000-0000-0000072B0000}"/>
    <cellStyle name="20% - Accent1 2 4 2 4 2 4 2 3" xfId="11203" xr:uid="{00000000-0005-0000-0000-0000082B0000}"/>
    <cellStyle name="20% - Accent1 2 4 2 4 2 4 3" xfId="11204" xr:uid="{00000000-0005-0000-0000-0000092B0000}"/>
    <cellStyle name="20% - Accent1 2 4 2 4 2 4 3 2" xfId="11205" xr:uid="{00000000-0005-0000-0000-00000A2B0000}"/>
    <cellStyle name="20% - Accent1 2 4 2 4 2 4 4" xfId="11206" xr:uid="{00000000-0005-0000-0000-00000B2B0000}"/>
    <cellStyle name="20% - Accent1 2 4 2 4 2 5" xfId="11207" xr:uid="{00000000-0005-0000-0000-00000C2B0000}"/>
    <cellStyle name="20% - Accent1 2 4 2 4 2 5 2" xfId="11208" xr:uid="{00000000-0005-0000-0000-00000D2B0000}"/>
    <cellStyle name="20% - Accent1 2 4 2 4 2 5 2 2" xfId="11209" xr:uid="{00000000-0005-0000-0000-00000E2B0000}"/>
    <cellStyle name="20% - Accent1 2 4 2 4 2 5 3" xfId="11210" xr:uid="{00000000-0005-0000-0000-00000F2B0000}"/>
    <cellStyle name="20% - Accent1 2 4 2 4 2 6" xfId="11211" xr:uid="{00000000-0005-0000-0000-0000102B0000}"/>
    <cellStyle name="20% - Accent1 2 4 2 4 2 6 2" xfId="11212" xr:uid="{00000000-0005-0000-0000-0000112B0000}"/>
    <cellStyle name="20% - Accent1 2 4 2 4 2 6 2 2" xfId="11213" xr:uid="{00000000-0005-0000-0000-0000122B0000}"/>
    <cellStyle name="20% - Accent1 2 4 2 4 2 6 3" xfId="11214" xr:uid="{00000000-0005-0000-0000-0000132B0000}"/>
    <cellStyle name="20% - Accent1 2 4 2 4 2 7" xfId="11215" xr:uid="{00000000-0005-0000-0000-0000142B0000}"/>
    <cellStyle name="20% - Accent1 2 4 2 4 2 7 2" xfId="11216" xr:uid="{00000000-0005-0000-0000-0000152B0000}"/>
    <cellStyle name="20% - Accent1 2 4 2 4 2 8" xfId="11217" xr:uid="{00000000-0005-0000-0000-0000162B0000}"/>
    <cellStyle name="20% - Accent1 2 4 2 4 2 8 2" xfId="11218" xr:uid="{00000000-0005-0000-0000-0000172B0000}"/>
    <cellStyle name="20% - Accent1 2 4 2 4 2 9" xfId="11219" xr:uid="{00000000-0005-0000-0000-0000182B0000}"/>
    <cellStyle name="20% - Accent1 2 4 2 4 3" xfId="11220" xr:uid="{00000000-0005-0000-0000-0000192B0000}"/>
    <cellStyle name="20% - Accent1 2 4 2 4 3 2" xfId="11221" xr:uid="{00000000-0005-0000-0000-00001A2B0000}"/>
    <cellStyle name="20% - Accent1 2 4 2 4 3 2 2" xfId="11222" xr:uid="{00000000-0005-0000-0000-00001B2B0000}"/>
    <cellStyle name="20% - Accent1 2 4 2 4 3 2 2 2" xfId="11223" xr:uid="{00000000-0005-0000-0000-00001C2B0000}"/>
    <cellStyle name="20% - Accent1 2 4 2 4 3 2 2 2 2" xfId="11224" xr:uid="{00000000-0005-0000-0000-00001D2B0000}"/>
    <cellStyle name="20% - Accent1 2 4 2 4 3 2 2 3" xfId="11225" xr:uid="{00000000-0005-0000-0000-00001E2B0000}"/>
    <cellStyle name="20% - Accent1 2 4 2 4 3 2 3" xfId="11226" xr:uid="{00000000-0005-0000-0000-00001F2B0000}"/>
    <cellStyle name="20% - Accent1 2 4 2 4 3 2 3 2" xfId="11227" xr:uid="{00000000-0005-0000-0000-0000202B0000}"/>
    <cellStyle name="20% - Accent1 2 4 2 4 3 2 4" xfId="11228" xr:uid="{00000000-0005-0000-0000-0000212B0000}"/>
    <cellStyle name="20% - Accent1 2 4 2 4 3 3" xfId="11229" xr:uid="{00000000-0005-0000-0000-0000222B0000}"/>
    <cellStyle name="20% - Accent1 2 4 2 4 3 3 2" xfId="11230" xr:uid="{00000000-0005-0000-0000-0000232B0000}"/>
    <cellStyle name="20% - Accent1 2 4 2 4 3 3 2 2" xfId="11231" xr:uid="{00000000-0005-0000-0000-0000242B0000}"/>
    <cellStyle name="20% - Accent1 2 4 2 4 3 3 2 2 2" xfId="11232" xr:uid="{00000000-0005-0000-0000-0000252B0000}"/>
    <cellStyle name="20% - Accent1 2 4 2 4 3 3 2 3" xfId="11233" xr:uid="{00000000-0005-0000-0000-0000262B0000}"/>
    <cellStyle name="20% - Accent1 2 4 2 4 3 3 3" xfId="11234" xr:uid="{00000000-0005-0000-0000-0000272B0000}"/>
    <cellStyle name="20% - Accent1 2 4 2 4 3 3 3 2" xfId="11235" xr:uid="{00000000-0005-0000-0000-0000282B0000}"/>
    <cellStyle name="20% - Accent1 2 4 2 4 3 3 4" xfId="11236" xr:uid="{00000000-0005-0000-0000-0000292B0000}"/>
    <cellStyle name="20% - Accent1 2 4 2 4 3 4" xfId="11237" xr:uid="{00000000-0005-0000-0000-00002A2B0000}"/>
    <cellStyle name="20% - Accent1 2 4 2 4 3 4 2" xfId="11238" xr:uid="{00000000-0005-0000-0000-00002B2B0000}"/>
    <cellStyle name="20% - Accent1 2 4 2 4 3 4 2 2" xfId="11239" xr:uid="{00000000-0005-0000-0000-00002C2B0000}"/>
    <cellStyle name="20% - Accent1 2 4 2 4 3 4 2 2 2" xfId="11240" xr:uid="{00000000-0005-0000-0000-00002D2B0000}"/>
    <cellStyle name="20% - Accent1 2 4 2 4 3 4 2 3" xfId="11241" xr:uid="{00000000-0005-0000-0000-00002E2B0000}"/>
    <cellStyle name="20% - Accent1 2 4 2 4 3 4 3" xfId="11242" xr:uid="{00000000-0005-0000-0000-00002F2B0000}"/>
    <cellStyle name="20% - Accent1 2 4 2 4 3 4 3 2" xfId="11243" xr:uid="{00000000-0005-0000-0000-0000302B0000}"/>
    <cellStyle name="20% - Accent1 2 4 2 4 3 4 4" xfId="11244" xr:uid="{00000000-0005-0000-0000-0000312B0000}"/>
    <cellStyle name="20% - Accent1 2 4 2 4 3 5" xfId="11245" xr:uid="{00000000-0005-0000-0000-0000322B0000}"/>
    <cellStyle name="20% - Accent1 2 4 2 4 3 5 2" xfId="11246" xr:uid="{00000000-0005-0000-0000-0000332B0000}"/>
    <cellStyle name="20% - Accent1 2 4 2 4 3 5 2 2" xfId="11247" xr:uid="{00000000-0005-0000-0000-0000342B0000}"/>
    <cellStyle name="20% - Accent1 2 4 2 4 3 5 3" xfId="11248" xr:uid="{00000000-0005-0000-0000-0000352B0000}"/>
    <cellStyle name="20% - Accent1 2 4 2 4 3 6" xfId="11249" xr:uid="{00000000-0005-0000-0000-0000362B0000}"/>
    <cellStyle name="20% - Accent1 2 4 2 4 3 6 2" xfId="11250" xr:uid="{00000000-0005-0000-0000-0000372B0000}"/>
    <cellStyle name="20% - Accent1 2 4 2 4 3 6 2 2" xfId="11251" xr:uid="{00000000-0005-0000-0000-0000382B0000}"/>
    <cellStyle name="20% - Accent1 2 4 2 4 3 6 3" xfId="11252" xr:uid="{00000000-0005-0000-0000-0000392B0000}"/>
    <cellStyle name="20% - Accent1 2 4 2 4 3 7" xfId="11253" xr:uid="{00000000-0005-0000-0000-00003A2B0000}"/>
    <cellStyle name="20% - Accent1 2 4 2 4 3 7 2" xfId="11254" xr:uid="{00000000-0005-0000-0000-00003B2B0000}"/>
    <cellStyle name="20% - Accent1 2 4 2 4 3 8" xfId="11255" xr:uid="{00000000-0005-0000-0000-00003C2B0000}"/>
    <cellStyle name="20% - Accent1 2 4 2 4 3 8 2" xfId="11256" xr:uid="{00000000-0005-0000-0000-00003D2B0000}"/>
    <cellStyle name="20% - Accent1 2 4 2 4 3 9" xfId="11257" xr:uid="{00000000-0005-0000-0000-00003E2B0000}"/>
    <cellStyle name="20% - Accent1 2 4 2 4 4" xfId="11258" xr:uid="{00000000-0005-0000-0000-00003F2B0000}"/>
    <cellStyle name="20% - Accent1 2 4 2 4 4 2" xfId="11259" xr:uid="{00000000-0005-0000-0000-0000402B0000}"/>
    <cellStyle name="20% - Accent1 2 4 2 4 4 2 2" xfId="11260" xr:uid="{00000000-0005-0000-0000-0000412B0000}"/>
    <cellStyle name="20% - Accent1 2 4 2 4 4 2 2 2" xfId="11261" xr:uid="{00000000-0005-0000-0000-0000422B0000}"/>
    <cellStyle name="20% - Accent1 2 4 2 4 4 2 3" xfId="11262" xr:uid="{00000000-0005-0000-0000-0000432B0000}"/>
    <cellStyle name="20% - Accent1 2 4 2 4 4 3" xfId="11263" xr:uid="{00000000-0005-0000-0000-0000442B0000}"/>
    <cellStyle name="20% - Accent1 2 4 2 4 4 3 2" xfId="11264" xr:uid="{00000000-0005-0000-0000-0000452B0000}"/>
    <cellStyle name="20% - Accent1 2 4 2 4 4 4" xfId="11265" xr:uid="{00000000-0005-0000-0000-0000462B0000}"/>
    <cellStyle name="20% - Accent1 2 4 2 4 5" xfId="11266" xr:uid="{00000000-0005-0000-0000-0000472B0000}"/>
    <cellStyle name="20% - Accent1 2 4 2 4 5 2" xfId="11267" xr:uid="{00000000-0005-0000-0000-0000482B0000}"/>
    <cellStyle name="20% - Accent1 2 4 2 4 5 2 2" xfId="11268" xr:uid="{00000000-0005-0000-0000-0000492B0000}"/>
    <cellStyle name="20% - Accent1 2 4 2 4 5 2 2 2" xfId="11269" xr:uid="{00000000-0005-0000-0000-00004A2B0000}"/>
    <cellStyle name="20% - Accent1 2 4 2 4 5 2 3" xfId="11270" xr:uid="{00000000-0005-0000-0000-00004B2B0000}"/>
    <cellStyle name="20% - Accent1 2 4 2 4 5 3" xfId="11271" xr:uid="{00000000-0005-0000-0000-00004C2B0000}"/>
    <cellStyle name="20% - Accent1 2 4 2 4 5 3 2" xfId="11272" xr:uid="{00000000-0005-0000-0000-00004D2B0000}"/>
    <cellStyle name="20% - Accent1 2 4 2 4 5 4" xfId="11273" xr:uid="{00000000-0005-0000-0000-00004E2B0000}"/>
    <cellStyle name="20% - Accent1 2 4 2 4 6" xfId="11274" xr:uid="{00000000-0005-0000-0000-00004F2B0000}"/>
    <cellStyle name="20% - Accent1 2 4 2 4 6 2" xfId="11275" xr:uid="{00000000-0005-0000-0000-0000502B0000}"/>
    <cellStyle name="20% - Accent1 2 4 2 4 6 2 2" xfId="11276" xr:uid="{00000000-0005-0000-0000-0000512B0000}"/>
    <cellStyle name="20% - Accent1 2 4 2 4 6 2 2 2" xfId="11277" xr:uid="{00000000-0005-0000-0000-0000522B0000}"/>
    <cellStyle name="20% - Accent1 2 4 2 4 6 2 3" xfId="11278" xr:uid="{00000000-0005-0000-0000-0000532B0000}"/>
    <cellStyle name="20% - Accent1 2 4 2 4 6 3" xfId="11279" xr:uid="{00000000-0005-0000-0000-0000542B0000}"/>
    <cellStyle name="20% - Accent1 2 4 2 4 6 3 2" xfId="11280" xr:uid="{00000000-0005-0000-0000-0000552B0000}"/>
    <cellStyle name="20% - Accent1 2 4 2 4 6 4" xfId="11281" xr:uid="{00000000-0005-0000-0000-0000562B0000}"/>
    <cellStyle name="20% - Accent1 2 4 2 4 7" xfId="11282" xr:uid="{00000000-0005-0000-0000-0000572B0000}"/>
    <cellStyle name="20% - Accent1 2 4 2 4 7 2" xfId="11283" xr:uid="{00000000-0005-0000-0000-0000582B0000}"/>
    <cellStyle name="20% - Accent1 2 4 2 4 7 2 2" xfId="11284" xr:uid="{00000000-0005-0000-0000-0000592B0000}"/>
    <cellStyle name="20% - Accent1 2 4 2 4 7 3" xfId="11285" xr:uid="{00000000-0005-0000-0000-00005A2B0000}"/>
    <cellStyle name="20% - Accent1 2 4 2 4 8" xfId="11286" xr:uid="{00000000-0005-0000-0000-00005B2B0000}"/>
    <cellStyle name="20% - Accent1 2 4 2 4 8 2" xfId="11287" xr:uid="{00000000-0005-0000-0000-00005C2B0000}"/>
    <cellStyle name="20% - Accent1 2 4 2 4 8 2 2" xfId="11288" xr:uid="{00000000-0005-0000-0000-00005D2B0000}"/>
    <cellStyle name="20% - Accent1 2 4 2 4 8 3" xfId="11289" xr:uid="{00000000-0005-0000-0000-00005E2B0000}"/>
    <cellStyle name="20% - Accent1 2 4 2 4 9" xfId="11290" xr:uid="{00000000-0005-0000-0000-00005F2B0000}"/>
    <cellStyle name="20% - Accent1 2 4 2 4 9 2" xfId="11291" xr:uid="{00000000-0005-0000-0000-0000602B0000}"/>
    <cellStyle name="20% - Accent1 2 4 2 5" xfId="11292" xr:uid="{00000000-0005-0000-0000-0000612B0000}"/>
    <cellStyle name="20% - Accent1 2 4 2 5 10" xfId="11293" xr:uid="{00000000-0005-0000-0000-0000622B0000}"/>
    <cellStyle name="20% - Accent1 2 4 2 5 10 2" xfId="11294" xr:uid="{00000000-0005-0000-0000-0000632B0000}"/>
    <cellStyle name="20% - Accent1 2 4 2 5 11" xfId="11295" xr:uid="{00000000-0005-0000-0000-0000642B0000}"/>
    <cellStyle name="20% - Accent1 2 4 2 5 2" xfId="11296" xr:uid="{00000000-0005-0000-0000-0000652B0000}"/>
    <cellStyle name="20% - Accent1 2 4 2 5 2 2" xfId="11297" xr:uid="{00000000-0005-0000-0000-0000662B0000}"/>
    <cellStyle name="20% - Accent1 2 4 2 5 2 2 2" xfId="11298" xr:uid="{00000000-0005-0000-0000-0000672B0000}"/>
    <cellStyle name="20% - Accent1 2 4 2 5 2 2 2 2" xfId="11299" xr:uid="{00000000-0005-0000-0000-0000682B0000}"/>
    <cellStyle name="20% - Accent1 2 4 2 5 2 2 2 2 2" xfId="11300" xr:uid="{00000000-0005-0000-0000-0000692B0000}"/>
    <cellStyle name="20% - Accent1 2 4 2 5 2 2 2 3" xfId="11301" xr:uid="{00000000-0005-0000-0000-00006A2B0000}"/>
    <cellStyle name="20% - Accent1 2 4 2 5 2 2 3" xfId="11302" xr:uid="{00000000-0005-0000-0000-00006B2B0000}"/>
    <cellStyle name="20% - Accent1 2 4 2 5 2 2 3 2" xfId="11303" xr:uid="{00000000-0005-0000-0000-00006C2B0000}"/>
    <cellStyle name="20% - Accent1 2 4 2 5 2 2 4" xfId="11304" xr:uid="{00000000-0005-0000-0000-00006D2B0000}"/>
    <cellStyle name="20% - Accent1 2 4 2 5 2 3" xfId="11305" xr:uid="{00000000-0005-0000-0000-00006E2B0000}"/>
    <cellStyle name="20% - Accent1 2 4 2 5 2 3 2" xfId="11306" xr:uid="{00000000-0005-0000-0000-00006F2B0000}"/>
    <cellStyle name="20% - Accent1 2 4 2 5 2 3 2 2" xfId="11307" xr:uid="{00000000-0005-0000-0000-0000702B0000}"/>
    <cellStyle name="20% - Accent1 2 4 2 5 2 3 2 2 2" xfId="11308" xr:uid="{00000000-0005-0000-0000-0000712B0000}"/>
    <cellStyle name="20% - Accent1 2 4 2 5 2 3 2 3" xfId="11309" xr:uid="{00000000-0005-0000-0000-0000722B0000}"/>
    <cellStyle name="20% - Accent1 2 4 2 5 2 3 3" xfId="11310" xr:uid="{00000000-0005-0000-0000-0000732B0000}"/>
    <cellStyle name="20% - Accent1 2 4 2 5 2 3 3 2" xfId="11311" xr:uid="{00000000-0005-0000-0000-0000742B0000}"/>
    <cellStyle name="20% - Accent1 2 4 2 5 2 3 4" xfId="11312" xr:uid="{00000000-0005-0000-0000-0000752B0000}"/>
    <cellStyle name="20% - Accent1 2 4 2 5 2 4" xfId="11313" xr:uid="{00000000-0005-0000-0000-0000762B0000}"/>
    <cellStyle name="20% - Accent1 2 4 2 5 2 4 2" xfId="11314" xr:uid="{00000000-0005-0000-0000-0000772B0000}"/>
    <cellStyle name="20% - Accent1 2 4 2 5 2 4 2 2" xfId="11315" xr:uid="{00000000-0005-0000-0000-0000782B0000}"/>
    <cellStyle name="20% - Accent1 2 4 2 5 2 4 2 2 2" xfId="11316" xr:uid="{00000000-0005-0000-0000-0000792B0000}"/>
    <cellStyle name="20% - Accent1 2 4 2 5 2 4 2 3" xfId="11317" xr:uid="{00000000-0005-0000-0000-00007A2B0000}"/>
    <cellStyle name="20% - Accent1 2 4 2 5 2 4 3" xfId="11318" xr:uid="{00000000-0005-0000-0000-00007B2B0000}"/>
    <cellStyle name="20% - Accent1 2 4 2 5 2 4 3 2" xfId="11319" xr:uid="{00000000-0005-0000-0000-00007C2B0000}"/>
    <cellStyle name="20% - Accent1 2 4 2 5 2 4 4" xfId="11320" xr:uid="{00000000-0005-0000-0000-00007D2B0000}"/>
    <cellStyle name="20% - Accent1 2 4 2 5 2 5" xfId="11321" xr:uid="{00000000-0005-0000-0000-00007E2B0000}"/>
    <cellStyle name="20% - Accent1 2 4 2 5 2 5 2" xfId="11322" xr:uid="{00000000-0005-0000-0000-00007F2B0000}"/>
    <cellStyle name="20% - Accent1 2 4 2 5 2 5 2 2" xfId="11323" xr:uid="{00000000-0005-0000-0000-0000802B0000}"/>
    <cellStyle name="20% - Accent1 2 4 2 5 2 5 3" xfId="11324" xr:uid="{00000000-0005-0000-0000-0000812B0000}"/>
    <cellStyle name="20% - Accent1 2 4 2 5 2 6" xfId="11325" xr:uid="{00000000-0005-0000-0000-0000822B0000}"/>
    <cellStyle name="20% - Accent1 2 4 2 5 2 6 2" xfId="11326" xr:uid="{00000000-0005-0000-0000-0000832B0000}"/>
    <cellStyle name="20% - Accent1 2 4 2 5 2 6 2 2" xfId="11327" xr:uid="{00000000-0005-0000-0000-0000842B0000}"/>
    <cellStyle name="20% - Accent1 2 4 2 5 2 6 3" xfId="11328" xr:uid="{00000000-0005-0000-0000-0000852B0000}"/>
    <cellStyle name="20% - Accent1 2 4 2 5 2 7" xfId="11329" xr:uid="{00000000-0005-0000-0000-0000862B0000}"/>
    <cellStyle name="20% - Accent1 2 4 2 5 2 7 2" xfId="11330" xr:uid="{00000000-0005-0000-0000-0000872B0000}"/>
    <cellStyle name="20% - Accent1 2 4 2 5 2 8" xfId="11331" xr:uid="{00000000-0005-0000-0000-0000882B0000}"/>
    <cellStyle name="20% - Accent1 2 4 2 5 2 8 2" xfId="11332" xr:uid="{00000000-0005-0000-0000-0000892B0000}"/>
    <cellStyle name="20% - Accent1 2 4 2 5 2 9" xfId="11333" xr:uid="{00000000-0005-0000-0000-00008A2B0000}"/>
    <cellStyle name="20% - Accent1 2 4 2 5 3" xfId="11334" xr:uid="{00000000-0005-0000-0000-00008B2B0000}"/>
    <cellStyle name="20% - Accent1 2 4 2 5 3 2" xfId="11335" xr:uid="{00000000-0005-0000-0000-00008C2B0000}"/>
    <cellStyle name="20% - Accent1 2 4 2 5 3 2 2" xfId="11336" xr:uid="{00000000-0005-0000-0000-00008D2B0000}"/>
    <cellStyle name="20% - Accent1 2 4 2 5 3 2 2 2" xfId="11337" xr:uid="{00000000-0005-0000-0000-00008E2B0000}"/>
    <cellStyle name="20% - Accent1 2 4 2 5 3 2 2 2 2" xfId="11338" xr:uid="{00000000-0005-0000-0000-00008F2B0000}"/>
    <cellStyle name="20% - Accent1 2 4 2 5 3 2 2 3" xfId="11339" xr:uid="{00000000-0005-0000-0000-0000902B0000}"/>
    <cellStyle name="20% - Accent1 2 4 2 5 3 2 3" xfId="11340" xr:uid="{00000000-0005-0000-0000-0000912B0000}"/>
    <cellStyle name="20% - Accent1 2 4 2 5 3 2 3 2" xfId="11341" xr:uid="{00000000-0005-0000-0000-0000922B0000}"/>
    <cellStyle name="20% - Accent1 2 4 2 5 3 2 4" xfId="11342" xr:uid="{00000000-0005-0000-0000-0000932B0000}"/>
    <cellStyle name="20% - Accent1 2 4 2 5 3 3" xfId="11343" xr:uid="{00000000-0005-0000-0000-0000942B0000}"/>
    <cellStyle name="20% - Accent1 2 4 2 5 3 3 2" xfId="11344" xr:uid="{00000000-0005-0000-0000-0000952B0000}"/>
    <cellStyle name="20% - Accent1 2 4 2 5 3 3 2 2" xfId="11345" xr:uid="{00000000-0005-0000-0000-0000962B0000}"/>
    <cellStyle name="20% - Accent1 2 4 2 5 3 3 2 2 2" xfId="11346" xr:uid="{00000000-0005-0000-0000-0000972B0000}"/>
    <cellStyle name="20% - Accent1 2 4 2 5 3 3 2 3" xfId="11347" xr:uid="{00000000-0005-0000-0000-0000982B0000}"/>
    <cellStyle name="20% - Accent1 2 4 2 5 3 3 3" xfId="11348" xr:uid="{00000000-0005-0000-0000-0000992B0000}"/>
    <cellStyle name="20% - Accent1 2 4 2 5 3 3 3 2" xfId="11349" xr:uid="{00000000-0005-0000-0000-00009A2B0000}"/>
    <cellStyle name="20% - Accent1 2 4 2 5 3 3 4" xfId="11350" xr:uid="{00000000-0005-0000-0000-00009B2B0000}"/>
    <cellStyle name="20% - Accent1 2 4 2 5 3 4" xfId="11351" xr:uid="{00000000-0005-0000-0000-00009C2B0000}"/>
    <cellStyle name="20% - Accent1 2 4 2 5 3 4 2" xfId="11352" xr:uid="{00000000-0005-0000-0000-00009D2B0000}"/>
    <cellStyle name="20% - Accent1 2 4 2 5 3 4 2 2" xfId="11353" xr:uid="{00000000-0005-0000-0000-00009E2B0000}"/>
    <cellStyle name="20% - Accent1 2 4 2 5 3 4 2 2 2" xfId="11354" xr:uid="{00000000-0005-0000-0000-00009F2B0000}"/>
    <cellStyle name="20% - Accent1 2 4 2 5 3 4 2 3" xfId="11355" xr:uid="{00000000-0005-0000-0000-0000A02B0000}"/>
    <cellStyle name="20% - Accent1 2 4 2 5 3 4 3" xfId="11356" xr:uid="{00000000-0005-0000-0000-0000A12B0000}"/>
    <cellStyle name="20% - Accent1 2 4 2 5 3 4 3 2" xfId="11357" xr:uid="{00000000-0005-0000-0000-0000A22B0000}"/>
    <cellStyle name="20% - Accent1 2 4 2 5 3 4 4" xfId="11358" xr:uid="{00000000-0005-0000-0000-0000A32B0000}"/>
    <cellStyle name="20% - Accent1 2 4 2 5 3 5" xfId="11359" xr:uid="{00000000-0005-0000-0000-0000A42B0000}"/>
    <cellStyle name="20% - Accent1 2 4 2 5 3 5 2" xfId="11360" xr:uid="{00000000-0005-0000-0000-0000A52B0000}"/>
    <cellStyle name="20% - Accent1 2 4 2 5 3 5 2 2" xfId="11361" xr:uid="{00000000-0005-0000-0000-0000A62B0000}"/>
    <cellStyle name="20% - Accent1 2 4 2 5 3 5 3" xfId="11362" xr:uid="{00000000-0005-0000-0000-0000A72B0000}"/>
    <cellStyle name="20% - Accent1 2 4 2 5 3 6" xfId="11363" xr:uid="{00000000-0005-0000-0000-0000A82B0000}"/>
    <cellStyle name="20% - Accent1 2 4 2 5 3 6 2" xfId="11364" xr:uid="{00000000-0005-0000-0000-0000A92B0000}"/>
    <cellStyle name="20% - Accent1 2 4 2 5 3 6 2 2" xfId="11365" xr:uid="{00000000-0005-0000-0000-0000AA2B0000}"/>
    <cellStyle name="20% - Accent1 2 4 2 5 3 6 3" xfId="11366" xr:uid="{00000000-0005-0000-0000-0000AB2B0000}"/>
    <cellStyle name="20% - Accent1 2 4 2 5 3 7" xfId="11367" xr:uid="{00000000-0005-0000-0000-0000AC2B0000}"/>
    <cellStyle name="20% - Accent1 2 4 2 5 3 7 2" xfId="11368" xr:uid="{00000000-0005-0000-0000-0000AD2B0000}"/>
    <cellStyle name="20% - Accent1 2 4 2 5 3 8" xfId="11369" xr:uid="{00000000-0005-0000-0000-0000AE2B0000}"/>
    <cellStyle name="20% - Accent1 2 4 2 5 3 8 2" xfId="11370" xr:uid="{00000000-0005-0000-0000-0000AF2B0000}"/>
    <cellStyle name="20% - Accent1 2 4 2 5 3 9" xfId="11371" xr:uid="{00000000-0005-0000-0000-0000B02B0000}"/>
    <cellStyle name="20% - Accent1 2 4 2 5 4" xfId="11372" xr:uid="{00000000-0005-0000-0000-0000B12B0000}"/>
    <cellStyle name="20% - Accent1 2 4 2 5 4 2" xfId="11373" xr:uid="{00000000-0005-0000-0000-0000B22B0000}"/>
    <cellStyle name="20% - Accent1 2 4 2 5 4 2 2" xfId="11374" xr:uid="{00000000-0005-0000-0000-0000B32B0000}"/>
    <cellStyle name="20% - Accent1 2 4 2 5 4 2 2 2" xfId="11375" xr:uid="{00000000-0005-0000-0000-0000B42B0000}"/>
    <cellStyle name="20% - Accent1 2 4 2 5 4 2 3" xfId="11376" xr:uid="{00000000-0005-0000-0000-0000B52B0000}"/>
    <cellStyle name="20% - Accent1 2 4 2 5 4 3" xfId="11377" xr:uid="{00000000-0005-0000-0000-0000B62B0000}"/>
    <cellStyle name="20% - Accent1 2 4 2 5 4 3 2" xfId="11378" xr:uid="{00000000-0005-0000-0000-0000B72B0000}"/>
    <cellStyle name="20% - Accent1 2 4 2 5 4 4" xfId="11379" xr:uid="{00000000-0005-0000-0000-0000B82B0000}"/>
    <cellStyle name="20% - Accent1 2 4 2 5 5" xfId="11380" xr:uid="{00000000-0005-0000-0000-0000B92B0000}"/>
    <cellStyle name="20% - Accent1 2 4 2 5 5 2" xfId="11381" xr:uid="{00000000-0005-0000-0000-0000BA2B0000}"/>
    <cellStyle name="20% - Accent1 2 4 2 5 5 2 2" xfId="11382" xr:uid="{00000000-0005-0000-0000-0000BB2B0000}"/>
    <cellStyle name="20% - Accent1 2 4 2 5 5 2 2 2" xfId="11383" xr:uid="{00000000-0005-0000-0000-0000BC2B0000}"/>
    <cellStyle name="20% - Accent1 2 4 2 5 5 2 3" xfId="11384" xr:uid="{00000000-0005-0000-0000-0000BD2B0000}"/>
    <cellStyle name="20% - Accent1 2 4 2 5 5 3" xfId="11385" xr:uid="{00000000-0005-0000-0000-0000BE2B0000}"/>
    <cellStyle name="20% - Accent1 2 4 2 5 5 3 2" xfId="11386" xr:uid="{00000000-0005-0000-0000-0000BF2B0000}"/>
    <cellStyle name="20% - Accent1 2 4 2 5 5 4" xfId="11387" xr:uid="{00000000-0005-0000-0000-0000C02B0000}"/>
    <cellStyle name="20% - Accent1 2 4 2 5 6" xfId="11388" xr:uid="{00000000-0005-0000-0000-0000C12B0000}"/>
    <cellStyle name="20% - Accent1 2 4 2 5 6 2" xfId="11389" xr:uid="{00000000-0005-0000-0000-0000C22B0000}"/>
    <cellStyle name="20% - Accent1 2 4 2 5 6 2 2" xfId="11390" xr:uid="{00000000-0005-0000-0000-0000C32B0000}"/>
    <cellStyle name="20% - Accent1 2 4 2 5 6 2 2 2" xfId="11391" xr:uid="{00000000-0005-0000-0000-0000C42B0000}"/>
    <cellStyle name="20% - Accent1 2 4 2 5 6 2 3" xfId="11392" xr:uid="{00000000-0005-0000-0000-0000C52B0000}"/>
    <cellStyle name="20% - Accent1 2 4 2 5 6 3" xfId="11393" xr:uid="{00000000-0005-0000-0000-0000C62B0000}"/>
    <cellStyle name="20% - Accent1 2 4 2 5 6 3 2" xfId="11394" xr:uid="{00000000-0005-0000-0000-0000C72B0000}"/>
    <cellStyle name="20% - Accent1 2 4 2 5 6 4" xfId="11395" xr:uid="{00000000-0005-0000-0000-0000C82B0000}"/>
    <cellStyle name="20% - Accent1 2 4 2 5 7" xfId="11396" xr:uid="{00000000-0005-0000-0000-0000C92B0000}"/>
    <cellStyle name="20% - Accent1 2 4 2 5 7 2" xfId="11397" xr:uid="{00000000-0005-0000-0000-0000CA2B0000}"/>
    <cellStyle name="20% - Accent1 2 4 2 5 7 2 2" xfId="11398" xr:uid="{00000000-0005-0000-0000-0000CB2B0000}"/>
    <cellStyle name="20% - Accent1 2 4 2 5 7 3" xfId="11399" xr:uid="{00000000-0005-0000-0000-0000CC2B0000}"/>
    <cellStyle name="20% - Accent1 2 4 2 5 8" xfId="11400" xr:uid="{00000000-0005-0000-0000-0000CD2B0000}"/>
    <cellStyle name="20% - Accent1 2 4 2 5 8 2" xfId="11401" xr:uid="{00000000-0005-0000-0000-0000CE2B0000}"/>
    <cellStyle name="20% - Accent1 2 4 2 5 8 2 2" xfId="11402" xr:uid="{00000000-0005-0000-0000-0000CF2B0000}"/>
    <cellStyle name="20% - Accent1 2 4 2 5 8 3" xfId="11403" xr:uid="{00000000-0005-0000-0000-0000D02B0000}"/>
    <cellStyle name="20% - Accent1 2 4 2 5 9" xfId="11404" xr:uid="{00000000-0005-0000-0000-0000D12B0000}"/>
    <cellStyle name="20% - Accent1 2 4 2 5 9 2" xfId="11405" xr:uid="{00000000-0005-0000-0000-0000D22B0000}"/>
    <cellStyle name="20% - Accent1 2 4 2 6" xfId="11406" xr:uid="{00000000-0005-0000-0000-0000D32B0000}"/>
    <cellStyle name="20% - Accent1 2 4 2 6 2" xfId="11407" xr:uid="{00000000-0005-0000-0000-0000D42B0000}"/>
    <cellStyle name="20% - Accent1 2 4 2 6 2 2" xfId="11408" xr:uid="{00000000-0005-0000-0000-0000D52B0000}"/>
    <cellStyle name="20% - Accent1 2 4 2 6 2 2 2" xfId="11409" xr:uid="{00000000-0005-0000-0000-0000D62B0000}"/>
    <cellStyle name="20% - Accent1 2 4 2 6 2 2 2 2" xfId="11410" xr:uid="{00000000-0005-0000-0000-0000D72B0000}"/>
    <cellStyle name="20% - Accent1 2 4 2 6 2 2 3" xfId="11411" xr:uid="{00000000-0005-0000-0000-0000D82B0000}"/>
    <cellStyle name="20% - Accent1 2 4 2 6 2 3" xfId="11412" xr:uid="{00000000-0005-0000-0000-0000D92B0000}"/>
    <cellStyle name="20% - Accent1 2 4 2 6 2 3 2" xfId="11413" xr:uid="{00000000-0005-0000-0000-0000DA2B0000}"/>
    <cellStyle name="20% - Accent1 2 4 2 6 2 4" xfId="11414" xr:uid="{00000000-0005-0000-0000-0000DB2B0000}"/>
    <cellStyle name="20% - Accent1 2 4 2 6 3" xfId="11415" xr:uid="{00000000-0005-0000-0000-0000DC2B0000}"/>
    <cellStyle name="20% - Accent1 2 4 2 6 3 2" xfId="11416" xr:uid="{00000000-0005-0000-0000-0000DD2B0000}"/>
    <cellStyle name="20% - Accent1 2 4 2 6 3 2 2" xfId="11417" xr:uid="{00000000-0005-0000-0000-0000DE2B0000}"/>
    <cellStyle name="20% - Accent1 2 4 2 6 3 2 2 2" xfId="11418" xr:uid="{00000000-0005-0000-0000-0000DF2B0000}"/>
    <cellStyle name="20% - Accent1 2 4 2 6 3 2 3" xfId="11419" xr:uid="{00000000-0005-0000-0000-0000E02B0000}"/>
    <cellStyle name="20% - Accent1 2 4 2 6 3 3" xfId="11420" xr:uid="{00000000-0005-0000-0000-0000E12B0000}"/>
    <cellStyle name="20% - Accent1 2 4 2 6 3 3 2" xfId="11421" xr:uid="{00000000-0005-0000-0000-0000E22B0000}"/>
    <cellStyle name="20% - Accent1 2 4 2 6 3 4" xfId="11422" xr:uid="{00000000-0005-0000-0000-0000E32B0000}"/>
    <cellStyle name="20% - Accent1 2 4 2 6 4" xfId="11423" xr:uid="{00000000-0005-0000-0000-0000E42B0000}"/>
    <cellStyle name="20% - Accent1 2 4 2 6 4 2" xfId="11424" xr:uid="{00000000-0005-0000-0000-0000E52B0000}"/>
    <cellStyle name="20% - Accent1 2 4 2 6 4 2 2" xfId="11425" xr:uid="{00000000-0005-0000-0000-0000E62B0000}"/>
    <cellStyle name="20% - Accent1 2 4 2 6 4 2 2 2" xfId="11426" xr:uid="{00000000-0005-0000-0000-0000E72B0000}"/>
    <cellStyle name="20% - Accent1 2 4 2 6 4 2 3" xfId="11427" xr:uid="{00000000-0005-0000-0000-0000E82B0000}"/>
    <cellStyle name="20% - Accent1 2 4 2 6 4 3" xfId="11428" xr:uid="{00000000-0005-0000-0000-0000E92B0000}"/>
    <cellStyle name="20% - Accent1 2 4 2 6 4 3 2" xfId="11429" xr:uid="{00000000-0005-0000-0000-0000EA2B0000}"/>
    <cellStyle name="20% - Accent1 2 4 2 6 4 4" xfId="11430" xr:uid="{00000000-0005-0000-0000-0000EB2B0000}"/>
    <cellStyle name="20% - Accent1 2 4 2 6 5" xfId="11431" xr:uid="{00000000-0005-0000-0000-0000EC2B0000}"/>
    <cellStyle name="20% - Accent1 2 4 2 6 5 2" xfId="11432" xr:uid="{00000000-0005-0000-0000-0000ED2B0000}"/>
    <cellStyle name="20% - Accent1 2 4 2 6 5 2 2" xfId="11433" xr:uid="{00000000-0005-0000-0000-0000EE2B0000}"/>
    <cellStyle name="20% - Accent1 2 4 2 6 5 3" xfId="11434" xr:uid="{00000000-0005-0000-0000-0000EF2B0000}"/>
    <cellStyle name="20% - Accent1 2 4 2 6 6" xfId="11435" xr:uid="{00000000-0005-0000-0000-0000F02B0000}"/>
    <cellStyle name="20% - Accent1 2 4 2 6 6 2" xfId="11436" xr:uid="{00000000-0005-0000-0000-0000F12B0000}"/>
    <cellStyle name="20% - Accent1 2 4 2 6 6 2 2" xfId="11437" xr:uid="{00000000-0005-0000-0000-0000F22B0000}"/>
    <cellStyle name="20% - Accent1 2 4 2 6 6 3" xfId="11438" xr:uid="{00000000-0005-0000-0000-0000F32B0000}"/>
    <cellStyle name="20% - Accent1 2 4 2 6 7" xfId="11439" xr:uid="{00000000-0005-0000-0000-0000F42B0000}"/>
    <cellStyle name="20% - Accent1 2 4 2 6 7 2" xfId="11440" xr:uid="{00000000-0005-0000-0000-0000F52B0000}"/>
    <cellStyle name="20% - Accent1 2 4 2 6 8" xfId="11441" xr:uid="{00000000-0005-0000-0000-0000F62B0000}"/>
    <cellStyle name="20% - Accent1 2 4 2 6 8 2" xfId="11442" xr:uid="{00000000-0005-0000-0000-0000F72B0000}"/>
    <cellStyle name="20% - Accent1 2 4 2 6 9" xfId="11443" xr:uid="{00000000-0005-0000-0000-0000F82B0000}"/>
    <cellStyle name="20% - Accent1 2 4 2 7" xfId="11444" xr:uid="{00000000-0005-0000-0000-0000F92B0000}"/>
    <cellStyle name="20% - Accent1 2 4 2 7 2" xfId="11445" xr:uid="{00000000-0005-0000-0000-0000FA2B0000}"/>
    <cellStyle name="20% - Accent1 2 4 2 7 2 2" xfId="11446" xr:uid="{00000000-0005-0000-0000-0000FB2B0000}"/>
    <cellStyle name="20% - Accent1 2 4 2 7 2 2 2" xfId="11447" xr:uid="{00000000-0005-0000-0000-0000FC2B0000}"/>
    <cellStyle name="20% - Accent1 2 4 2 7 2 2 2 2" xfId="11448" xr:uid="{00000000-0005-0000-0000-0000FD2B0000}"/>
    <cellStyle name="20% - Accent1 2 4 2 7 2 2 3" xfId="11449" xr:uid="{00000000-0005-0000-0000-0000FE2B0000}"/>
    <cellStyle name="20% - Accent1 2 4 2 7 2 3" xfId="11450" xr:uid="{00000000-0005-0000-0000-0000FF2B0000}"/>
    <cellStyle name="20% - Accent1 2 4 2 7 2 3 2" xfId="11451" xr:uid="{00000000-0005-0000-0000-0000002C0000}"/>
    <cellStyle name="20% - Accent1 2 4 2 7 2 4" xfId="11452" xr:uid="{00000000-0005-0000-0000-0000012C0000}"/>
    <cellStyle name="20% - Accent1 2 4 2 7 3" xfId="11453" xr:uid="{00000000-0005-0000-0000-0000022C0000}"/>
    <cellStyle name="20% - Accent1 2 4 2 7 3 2" xfId="11454" xr:uid="{00000000-0005-0000-0000-0000032C0000}"/>
    <cellStyle name="20% - Accent1 2 4 2 7 3 2 2" xfId="11455" xr:uid="{00000000-0005-0000-0000-0000042C0000}"/>
    <cellStyle name="20% - Accent1 2 4 2 7 3 2 2 2" xfId="11456" xr:uid="{00000000-0005-0000-0000-0000052C0000}"/>
    <cellStyle name="20% - Accent1 2 4 2 7 3 2 3" xfId="11457" xr:uid="{00000000-0005-0000-0000-0000062C0000}"/>
    <cellStyle name="20% - Accent1 2 4 2 7 3 3" xfId="11458" xr:uid="{00000000-0005-0000-0000-0000072C0000}"/>
    <cellStyle name="20% - Accent1 2 4 2 7 3 3 2" xfId="11459" xr:uid="{00000000-0005-0000-0000-0000082C0000}"/>
    <cellStyle name="20% - Accent1 2 4 2 7 3 4" xfId="11460" xr:uid="{00000000-0005-0000-0000-0000092C0000}"/>
    <cellStyle name="20% - Accent1 2 4 2 7 4" xfId="11461" xr:uid="{00000000-0005-0000-0000-00000A2C0000}"/>
    <cellStyle name="20% - Accent1 2 4 2 7 4 2" xfId="11462" xr:uid="{00000000-0005-0000-0000-00000B2C0000}"/>
    <cellStyle name="20% - Accent1 2 4 2 7 4 2 2" xfId="11463" xr:uid="{00000000-0005-0000-0000-00000C2C0000}"/>
    <cellStyle name="20% - Accent1 2 4 2 7 4 2 2 2" xfId="11464" xr:uid="{00000000-0005-0000-0000-00000D2C0000}"/>
    <cellStyle name="20% - Accent1 2 4 2 7 4 2 3" xfId="11465" xr:uid="{00000000-0005-0000-0000-00000E2C0000}"/>
    <cellStyle name="20% - Accent1 2 4 2 7 4 3" xfId="11466" xr:uid="{00000000-0005-0000-0000-00000F2C0000}"/>
    <cellStyle name="20% - Accent1 2 4 2 7 4 3 2" xfId="11467" xr:uid="{00000000-0005-0000-0000-0000102C0000}"/>
    <cellStyle name="20% - Accent1 2 4 2 7 4 4" xfId="11468" xr:uid="{00000000-0005-0000-0000-0000112C0000}"/>
    <cellStyle name="20% - Accent1 2 4 2 7 5" xfId="11469" xr:uid="{00000000-0005-0000-0000-0000122C0000}"/>
    <cellStyle name="20% - Accent1 2 4 2 7 5 2" xfId="11470" xr:uid="{00000000-0005-0000-0000-0000132C0000}"/>
    <cellStyle name="20% - Accent1 2 4 2 7 5 2 2" xfId="11471" xr:uid="{00000000-0005-0000-0000-0000142C0000}"/>
    <cellStyle name="20% - Accent1 2 4 2 7 5 3" xfId="11472" xr:uid="{00000000-0005-0000-0000-0000152C0000}"/>
    <cellStyle name="20% - Accent1 2 4 2 7 6" xfId="11473" xr:uid="{00000000-0005-0000-0000-0000162C0000}"/>
    <cellStyle name="20% - Accent1 2 4 2 7 6 2" xfId="11474" xr:uid="{00000000-0005-0000-0000-0000172C0000}"/>
    <cellStyle name="20% - Accent1 2 4 2 7 6 2 2" xfId="11475" xr:uid="{00000000-0005-0000-0000-0000182C0000}"/>
    <cellStyle name="20% - Accent1 2 4 2 7 6 3" xfId="11476" xr:uid="{00000000-0005-0000-0000-0000192C0000}"/>
    <cellStyle name="20% - Accent1 2 4 2 7 7" xfId="11477" xr:uid="{00000000-0005-0000-0000-00001A2C0000}"/>
    <cellStyle name="20% - Accent1 2 4 2 7 7 2" xfId="11478" xr:uid="{00000000-0005-0000-0000-00001B2C0000}"/>
    <cellStyle name="20% - Accent1 2 4 2 7 8" xfId="11479" xr:uid="{00000000-0005-0000-0000-00001C2C0000}"/>
    <cellStyle name="20% - Accent1 2 4 2 7 8 2" xfId="11480" xr:uid="{00000000-0005-0000-0000-00001D2C0000}"/>
    <cellStyle name="20% - Accent1 2 4 2 7 9" xfId="11481" xr:uid="{00000000-0005-0000-0000-00001E2C0000}"/>
    <cellStyle name="20% - Accent1 2 4 2 8" xfId="11482" xr:uid="{00000000-0005-0000-0000-00001F2C0000}"/>
    <cellStyle name="20% - Accent1 2 4 2 8 2" xfId="11483" xr:uid="{00000000-0005-0000-0000-0000202C0000}"/>
    <cellStyle name="20% - Accent1 2 4 2 8 2 2" xfId="11484" xr:uid="{00000000-0005-0000-0000-0000212C0000}"/>
    <cellStyle name="20% - Accent1 2 4 2 8 2 2 2" xfId="11485" xr:uid="{00000000-0005-0000-0000-0000222C0000}"/>
    <cellStyle name="20% - Accent1 2 4 2 8 2 3" xfId="11486" xr:uid="{00000000-0005-0000-0000-0000232C0000}"/>
    <cellStyle name="20% - Accent1 2 4 2 8 3" xfId="11487" xr:uid="{00000000-0005-0000-0000-0000242C0000}"/>
    <cellStyle name="20% - Accent1 2 4 2 8 3 2" xfId="11488" xr:uid="{00000000-0005-0000-0000-0000252C0000}"/>
    <cellStyle name="20% - Accent1 2 4 2 8 4" xfId="11489" xr:uid="{00000000-0005-0000-0000-0000262C0000}"/>
    <cellStyle name="20% - Accent1 2 4 2 9" xfId="11490" xr:uid="{00000000-0005-0000-0000-0000272C0000}"/>
    <cellStyle name="20% - Accent1 2 4 2 9 2" xfId="11491" xr:uid="{00000000-0005-0000-0000-0000282C0000}"/>
    <cellStyle name="20% - Accent1 2 4 2 9 2 2" xfId="11492" xr:uid="{00000000-0005-0000-0000-0000292C0000}"/>
    <cellStyle name="20% - Accent1 2 4 2 9 2 2 2" xfId="11493" xr:uid="{00000000-0005-0000-0000-00002A2C0000}"/>
    <cellStyle name="20% - Accent1 2 4 2 9 2 3" xfId="11494" xr:uid="{00000000-0005-0000-0000-00002B2C0000}"/>
    <cellStyle name="20% - Accent1 2 4 2 9 3" xfId="11495" xr:uid="{00000000-0005-0000-0000-00002C2C0000}"/>
    <cellStyle name="20% - Accent1 2 4 2 9 3 2" xfId="11496" xr:uid="{00000000-0005-0000-0000-00002D2C0000}"/>
    <cellStyle name="20% - Accent1 2 4 2 9 4" xfId="11497" xr:uid="{00000000-0005-0000-0000-00002E2C0000}"/>
    <cellStyle name="20% - Accent1 2 4 3" xfId="11498" xr:uid="{00000000-0005-0000-0000-00002F2C0000}"/>
    <cellStyle name="20% - Accent1 2 4 3 10" xfId="11499" xr:uid="{00000000-0005-0000-0000-0000302C0000}"/>
    <cellStyle name="20% - Accent1 2 4 3 10 2" xfId="11500" xr:uid="{00000000-0005-0000-0000-0000312C0000}"/>
    <cellStyle name="20% - Accent1 2 4 3 10 2 2" xfId="11501" xr:uid="{00000000-0005-0000-0000-0000322C0000}"/>
    <cellStyle name="20% - Accent1 2 4 3 10 3" xfId="11502" xr:uid="{00000000-0005-0000-0000-0000332C0000}"/>
    <cellStyle name="20% - Accent1 2 4 3 11" xfId="11503" xr:uid="{00000000-0005-0000-0000-0000342C0000}"/>
    <cellStyle name="20% - Accent1 2 4 3 11 2" xfId="11504" xr:uid="{00000000-0005-0000-0000-0000352C0000}"/>
    <cellStyle name="20% - Accent1 2 4 3 11 2 2" xfId="11505" xr:uid="{00000000-0005-0000-0000-0000362C0000}"/>
    <cellStyle name="20% - Accent1 2 4 3 11 3" xfId="11506" xr:uid="{00000000-0005-0000-0000-0000372C0000}"/>
    <cellStyle name="20% - Accent1 2 4 3 12" xfId="11507" xr:uid="{00000000-0005-0000-0000-0000382C0000}"/>
    <cellStyle name="20% - Accent1 2 4 3 12 2" xfId="11508" xr:uid="{00000000-0005-0000-0000-0000392C0000}"/>
    <cellStyle name="20% - Accent1 2 4 3 13" xfId="11509" xr:uid="{00000000-0005-0000-0000-00003A2C0000}"/>
    <cellStyle name="20% - Accent1 2 4 3 13 2" xfId="11510" xr:uid="{00000000-0005-0000-0000-00003B2C0000}"/>
    <cellStyle name="20% - Accent1 2 4 3 14" xfId="11511" xr:uid="{00000000-0005-0000-0000-00003C2C0000}"/>
    <cellStyle name="20% - Accent1 2 4 3 2" xfId="11512" xr:uid="{00000000-0005-0000-0000-00003D2C0000}"/>
    <cellStyle name="20% - Accent1 2 4 3 2 10" xfId="11513" xr:uid="{00000000-0005-0000-0000-00003E2C0000}"/>
    <cellStyle name="20% - Accent1 2 4 3 2 10 2" xfId="11514" xr:uid="{00000000-0005-0000-0000-00003F2C0000}"/>
    <cellStyle name="20% - Accent1 2 4 3 2 11" xfId="11515" xr:uid="{00000000-0005-0000-0000-0000402C0000}"/>
    <cellStyle name="20% - Accent1 2 4 3 2 2" xfId="11516" xr:uid="{00000000-0005-0000-0000-0000412C0000}"/>
    <cellStyle name="20% - Accent1 2 4 3 2 2 2" xfId="11517" xr:uid="{00000000-0005-0000-0000-0000422C0000}"/>
    <cellStyle name="20% - Accent1 2 4 3 2 2 2 2" xfId="11518" xr:uid="{00000000-0005-0000-0000-0000432C0000}"/>
    <cellStyle name="20% - Accent1 2 4 3 2 2 2 2 2" xfId="11519" xr:uid="{00000000-0005-0000-0000-0000442C0000}"/>
    <cellStyle name="20% - Accent1 2 4 3 2 2 2 2 2 2" xfId="11520" xr:uid="{00000000-0005-0000-0000-0000452C0000}"/>
    <cellStyle name="20% - Accent1 2 4 3 2 2 2 2 3" xfId="11521" xr:uid="{00000000-0005-0000-0000-0000462C0000}"/>
    <cellStyle name="20% - Accent1 2 4 3 2 2 2 3" xfId="11522" xr:uid="{00000000-0005-0000-0000-0000472C0000}"/>
    <cellStyle name="20% - Accent1 2 4 3 2 2 2 3 2" xfId="11523" xr:uid="{00000000-0005-0000-0000-0000482C0000}"/>
    <cellStyle name="20% - Accent1 2 4 3 2 2 2 4" xfId="11524" xr:uid="{00000000-0005-0000-0000-0000492C0000}"/>
    <cellStyle name="20% - Accent1 2 4 3 2 2 3" xfId="11525" xr:uid="{00000000-0005-0000-0000-00004A2C0000}"/>
    <cellStyle name="20% - Accent1 2 4 3 2 2 3 2" xfId="11526" xr:uid="{00000000-0005-0000-0000-00004B2C0000}"/>
    <cellStyle name="20% - Accent1 2 4 3 2 2 3 2 2" xfId="11527" xr:uid="{00000000-0005-0000-0000-00004C2C0000}"/>
    <cellStyle name="20% - Accent1 2 4 3 2 2 3 2 2 2" xfId="11528" xr:uid="{00000000-0005-0000-0000-00004D2C0000}"/>
    <cellStyle name="20% - Accent1 2 4 3 2 2 3 2 3" xfId="11529" xr:uid="{00000000-0005-0000-0000-00004E2C0000}"/>
    <cellStyle name="20% - Accent1 2 4 3 2 2 3 3" xfId="11530" xr:uid="{00000000-0005-0000-0000-00004F2C0000}"/>
    <cellStyle name="20% - Accent1 2 4 3 2 2 3 3 2" xfId="11531" xr:uid="{00000000-0005-0000-0000-0000502C0000}"/>
    <cellStyle name="20% - Accent1 2 4 3 2 2 3 4" xfId="11532" xr:uid="{00000000-0005-0000-0000-0000512C0000}"/>
    <cellStyle name="20% - Accent1 2 4 3 2 2 4" xfId="11533" xr:uid="{00000000-0005-0000-0000-0000522C0000}"/>
    <cellStyle name="20% - Accent1 2 4 3 2 2 4 2" xfId="11534" xr:uid="{00000000-0005-0000-0000-0000532C0000}"/>
    <cellStyle name="20% - Accent1 2 4 3 2 2 4 2 2" xfId="11535" xr:uid="{00000000-0005-0000-0000-0000542C0000}"/>
    <cellStyle name="20% - Accent1 2 4 3 2 2 4 2 2 2" xfId="11536" xr:uid="{00000000-0005-0000-0000-0000552C0000}"/>
    <cellStyle name="20% - Accent1 2 4 3 2 2 4 2 3" xfId="11537" xr:uid="{00000000-0005-0000-0000-0000562C0000}"/>
    <cellStyle name="20% - Accent1 2 4 3 2 2 4 3" xfId="11538" xr:uid="{00000000-0005-0000-0000-0000572C0000}"/>
    <cellStyle name="20% - Accent1 2 4 3 2 2 4 3 2" xfId="11539" xr:uid="{00000000-0005-0000-0000-0000582C0000}"/>
    <cellStyle name="20% - Accent1 2 4 3 2 2 4 4" xfId="11540" xr:uid="{00000000-0005-0000-0000-0000592C0000}"/>
    <cellStyle name="20% - Accent1 2 4 3 2 2 5" xfId="11541" xr:uid="{00000000-0005-0000-0000-00005A2C0000}"/>
    <cellStyle name="20% - Accent1 2 4 3 2 2 5 2" xfId="11542" xr:uid="{00000000-0005-0000-0000-00005B2C0000}"/>
    <cellStyle name="20% - Accent1 2 4 3 2 2 5 2 2" xfId="11543" xr:uid="{00000000-0005-0000-0000-00005C2C0000}"/>
    <cellStyle name="20% - Accent1 2 4 3 2 2 5 3" xfId="11544" xr:uid="{00000000-0005-0000-0000-00005D2C0000}"/>
    <cellStyle name="20% - Accent1 2 4 3 2 2 6" xfId="11545" xr:uid="{00000000-0005-0000-0000-00005E2C0000}"/>
    <cellStyle name="20% - Accent1 2 4 3 2 2 6 2" xfId="11546" xr:uid="{00000000-0005-0000-0000-00005F2C0000}"/>
    <cellStyle name="20% - Accent1 2 4 3 2 2 6 2 2" xfId="11547" xr:uid="{00000000-0005-0000-0000-0000602C0000}"/>
    <cellStyle name="20% - Accent1 2 4 3 2 2 6 3" xfId="11548" xr:uid="{00000000-0005-0000-0000-0000612C0000}"/>
    <cellStyle name="20% - Accent1 2 4 3 2 2 7" xfId="11549" xr:uid="{00000000-0005-0000-0000-0000622C0000}"/>
    <cellStyle name="20% - Accent1 2 4 3 2 2 7 2" xfId="11550" xr:uid="{00000000-0005-0000-0000-0000632C0000}"/>
    <cellStyle name="20% - Accent1 2 4 3 2 2 8" xfId="11551" xr:uid="{00000000-0005-0000-0000-0000642C0000}"/>
    <cellStyle name="20% - Accent1 2 4 3 2 2 8 2" xfId="11552" xr:uid="{00000000-0005-0000-0000-0000652C0000}"/>
    <cellStyle name="20% - Accent1 2 4 3 2 2 9" xfId="11553" xr:uid="{00000000-0005-0000-0000-0000662C0000}"/>
    <cellStyle name="20% - Accent1 2 4 3 2 3" xfId="11554" xr:uid="{00000000-0005-0000-0000-0000672C0000}"/>
    <cellStyle name="20% - Accent1 2 4 3 2 3 2" xfId="11555" xr:uid="{00000000-0005-0000-0000-0000682C0000}"/>
    <cellStyle name="20% - Accent1 2 4 3 2 3 2 2" xfId="11556" xr:uid="{00000000-0005-0000-0000-0000692C0000}"/>
    <cellStyle name="20% - Accent1 2 4 3 2 3 2 2 2" xfId="11557" xr:uid="{00000000-0005-0000-0000-00006A2C0000}"/>
    <cellStyle name="20% - Accent1 2 4 3 2 3 2 2 2 2" xfId="11558" xr:uid="{00000000-0005-0000-0000-00006B2C0000}"/>
    <cellStyle name="20% - Accent1 2 4 3 2 3 2 2 3" xfId="11559" xr:uid="{00000000-0005-0000-0000-00006C2C0000}"/>
    <cellStyle name="20% - Accent1 2 4 3 2 3 2 3" xfId="11560" xr:uid="{00000000-0005-0000-0000-00006D2C0000}"/>
    <cellStyle name="20% - Accent1 2 4 3 2 3 2 3 2" xfId="11561" xr:uid="{00000000-0005-0000-0000-00006E2C0000}"/>
    <cellStyle name="20% - Accent1 2 4 3 2 3 2 4" xfId="11562" xr:uid="{00000000-0005-0000-0000-00006F2C0000}"/>
    <cellStyle name="20% - Accent1 2 4 3 2 3 3" xfId="11563" xr:uid="{00000000-0005-0000-0000-0000702C0000}"/>
    <cellStyle name="20% - Accent1 2 4 3 2 3 3 2" xfId="11564" xr:uid="{00000000-0005-0000-0000-0000712C0000}"/>
    <cellStyle name="20% - Accent1 2 4 3 2 3 3 2 2" xfId="11565" xr:uid="{00000000-0005-0000-0000-0000722C0000}"/>
    <cellStyle name="20% - Accent1 2 4 3 2 3 3 2 2 2" xfId="11566" xr:uid="{00000000-0005-0000-0000-0000732C0000}"/>
    <cellStyle name="20% - Accent1 2 4 3 2 3 3 2 3" xfId="11567" xr:uid="{00000000-0005-0000-0000-0000742C0000}"/>
    <cellStyle name="20% - Accent1 2 4 3 2 3 3 3" xfId="11568" xr:uid="{00000000-0005-0000-0000-0000752C0000}"/>
    <cellStyle name="20% - Accent1 2 4 3 2 3 3 3 2" xfId="11569" xr:uid="{00000000-0005-0000-0000-0000762C0000}"/>
    <cellStyle name="20% - Accent1 2 4 3 2 3 3 4" xfId="11570" xr:uid="{00000000-0005-0000-0000-0000772C0000}"/>
    <cellStyle name="20% - Accent1 2 4 3 2 3 4" xfId="11571" xr:uid="{00000000-0005-0000-0000-0000782C0000}"/>
    <cellStyle name="20% - Accent1 2 4 3 2 3 4 2" xfId="11572" xr:uid="{00000000-0005-0000-0000-0000792C0000}"/>
    <cellStyle name="20% - Accent1 2 4 3 2 3 4 2 2" xfId="11573" xr:uid="{00000000-0005-0000-0000-00007A2C0000}"/>
    <cellStyle name="20% - Accent1 2 4 3 2 3 4 2 2 2" xfId="11574" xr:uid="{00000000-0005-0000-0000-00007B2C0000}"/>
    <cellStyle name="20% - Accent1 2 4 3 2 3 4 2 3" xfId="11575" xr:uid="{00000000-0005-0000-0000-00007C2C0000}"/>
    <cellStyle name="20% - Accent1 2 4 3 2 3 4 3" xfId="11576" xr:uid="{00000000-0005-0000-0000-00007D2C0000}"/>
    <cellStyle name="20% - Accent1 2 4 3 2 3 4 3 2" xfId="11577" xr:uid="{00000000-0005-0000-0000-00007E2C0000}"/>
    <cellStyle name="20% - Accent1 2 4 3 2 3 4 4" xfId="11578" xr:uid="{00000000-0005-0000-0000-00007F2C0000}"/>
    <cellStyle name="20% - Accent1 2 4 3 2 3 5" xfId="11579" xr:uid="{00000000-0005-0000-0000-0000802C0000}"/>
    <cellStyle name="20% - Accent1 2 4 3 2 3 5 2" xfId="11580" xr:uid="{00000000-0005-0000-0000-0000812C0000}"/>
    <cellStyle name="20% - Accent1 2 4 3 2 3 5 2 2" xfId="11581" xr:uid="{00000000-0005-0000-0000-0000822C0000}"/>
    <cellStyle name="20% - Accent1 2 4 3 2 3 5 3" xfId="11582" xr:uid="{00000000-0005-0000-0000-0000832C0000}"/>
    <cellStyle name="20% - Accent1 2 4 3 2 3 6" xfId="11583" xr:uid="{00000000-0005-0000-0000-0000842C0000}"/>
    <cellStyle name="20% - Accent1 2 4 3 2 3 6 2" xfId="11584" xr:uid="{00000000-0005-0000-0000-0000852C0000}"/>
    <cellStyle name="20% - Accent1 2 4 3 2 3 6 2 2" xfId="11585" xr:uid="{00000000-0005-0000-0000-0000862C0000}"/>
    <cellStyle name="20% - Accent1 2 4 3 2 3 6 3" xfId="11586" xr:uid="{00000000-0005-0000-0000-0000872C0000}"/>
    <cellStyle name="20% - Accent1 2 4 3 2 3 7" xfId="11587" xr:uid="{00000000-0005-0000-0000-0000882C0000}"/>
    <cellStyle name="20% - Accent1 2 4 3 2 3 7 2" xfId="11588" xr:uid="{00000000-0005-0000-0000-0000892C0000}"/>
    <cellStyle name="20% - Accent1 2 4 3 2 3 8" xfId="11589" xr:uid="{00000000-0005-0000-0000-00008A2C0000}"/>
    <cellStyle name="20% - Accent1 2 4 3 2 3 8 2" xfId="11590" xr:uid="{00000000-0005-0000-0000-00008B2C0000}"/>
    <cellStyle name="20% - Accent1 2 4 3 2 3 9" xfId="11591" xr:uid="{00000000-0005-0000-0000-00008C2C0000}"/>
    <cellStyle name="20% - Accent1 2 4 3 2 4" xfId="11592" xr:uid="{00000000-0005-0000-0000-00008D2C0000}"/>
    <cellStyle name="20% - Accent1 2 4 3 2 4 2" xfId="11593" xr:uid="{00000000-0005-0000-0000-00008E2C0000}"/>
    <cellStyle name="20% - Accent1 2 4 3 2 4 2 2" xfId="11594" xr:uid="{00000000-0005-0000-0000-00008F2C0000}"/>
    <cellStyle name="20% - Accent1 2 4 3 2 4 2 2 2" xfId="11595" xr:uid="{00000000-0005-0000-0000-0000902C0000}"/>
    <cellStyle name="20% - Accent1 2 4 3 2 4 2 3" xfId="11596" xr:uid="{00000000-0005-0000-0000-0000912C0000}"/>
    <cellStyle name="20% - Accent1 2 4 3 2 4 3" xfId="11597" xr:uid="{00000000-0005-0000-0000-0000922C0000}"/>
    <cellStyle name="20% - Accent1 2 4 3 2 4 3 2" xfId="11598" xr:uid="{00000000-0005-0000-0000-0000932C0000}"/>
    <cellStyle name="20% - Accent1 2 4 3 2 4 4" xfId="11599" xr:uid="{00000000-0005-0000-0000-0000942C0000}"/>
    <cellStyle name="20% - Accent1 2 4 3 2 5" xfId="11600" xr:uid="{00000000-0005-0000-0000-0000952C0000}"/>
    <cellStyle name="20% - Accent1 2 4 3 2 5 2" xfId="11601" xr:uid="{00000000-0005-0000-0000-0000962C0000}"/>
    <cellStyle name="20% - Accent1 2 4 3 2 5 2 2" xfId="11602" xr:uid="{00000000-0005-0000-0000-0000972C0000}"/>
    <cellStyle name="20% - Accent1 2 4 3 2 5 2 2 2" xfId="11603" xr:uid="{00000000-0005-0000-0000-0000982C0000}"/>
    <cellStyle name="20% - Accent1 2 4 3 2 5 2 3" xfId="11604" xr:uid="{00000000-0005-0000-0000-0000992C0000}"/>
    <cellStyle name="20% - Accent1 2 4 3 2 5 3" xfId="11605" xr:uid="{00000000-0005-0000-0000-00009A2C0000}"/>
    <cellStyle name="20% - Accent1 2 4 3 2 5 3 2" xfId="11606" xr:uid="{00000000-0005-0000-0000-00009B2C0000}"/>
    <cellStyle name="20% - Accent1 2 4 3 2 5 4" xfId="11607" xr:uid="{00000000-0005-0000-0000-00009C2C0000}"/>
    <cellStyle name="20% - Accent1 2 4 3 2 6" xfId="11608" xr:uid="{00000000-0005-0000-0000-00009D2C0000}"/>
    <cellStyle name="20% - Accent1 2 4 3 2 6 2" xfId="11609" xr:uid="{00000000-0005-0000-0000-00009E2C0000}"/>
    <cellStyle name="20% - Accent1 2 4 3 2 6 2 2" xfId="11610" xr:uid="{00000000-0005-0000-0000-00009F2C0000}"/>
    <cellStyle name="20% - Accent1 2 4 3 2 6 2 2 2" xfId="11611" xr:uid="{00000000-0005-0000-0000-0000A02C0000}"/>
    <cellStyle name="20% - Accent1 2 4 3 2 6 2 3" xfId="11612" xr:uid="{00000000-0005-0000-0000-0000A12C0000}"/>
    <cellStyle name="20% - Accent1 2 4 3 2 6 3" xfId="11613" xr:uid="{00000000-0005-0000-0000-0000A22C0000}"/>
    <cellStyle name="20% - Accent1 2 4 3 2 6 3 2" xfId="11614" xr:uid="{00000000-0005-0000-0000-0000A32C0000}"/>
    <cellStyle name="20% - Accent1 2 4 3 2 6 4" xfId="11615" xr:uid="{00000000-0005-0000-0000-0000A42C0000}"/>
    <cellStyle name="20% - Accent1 2 4 3 2 7" xfId="11616" xr:uid="{00000000-0005-0000-0000-0000A52C0000}"/>
    <cellStyle name="20% - Accent1 2 4 3 2 7 2" xfId="11617" xr:uid="{00000000-0005-0000-0000-0000A62C0000}"/>
    <cellStyle name="20% - Accent1 2 4 3 2 7 2 2" xfId="11618" xr:uid="{00000000-0005-0000-0000-0000A72C0000}"/>
    <cellStyle name="20% - Accent1 2 4 3 2 7 3" xfId="11619" xr:uid="{00000000-0005-0000-0000-0000A82C0000}"/>
    <cellStyle name="20% - Accent1 2 4 3 2 8" xfId="11620" xr:uid="{00000000-0005-0000-0000-0000A92C0000}"/>
    <cellStyle name="20% - Accent1 2 4 3 2 8 2" xfId="11621" xr:uid="{00000000-0005-0000-0000-0000AA2C0000}"/>
    <cellStyle name="20% - Accent1 2 4 3 2 8 2 2" xfId="11622" xr:uid="{00000000-0005-0000-0000-0000AB2C0000}"/>
    <cellStyle name="20% - Accent1 2 4 3 2 8 3" xfId="11623" xr:uid="{00000000-0005-0000-0000-0000AC2C0000}"/>
    <cellStyle name="20% - Accent1 2 4 3 2 9" xfId="11624" xr:uid="{00000000-0005-0000-0000-0000AD2C0000}"/>
    <cellStyle name="20% - Accent1 2 4 3 2 9 2" xfId="11625" xr:uid="{00000000-0005-0000-0000-0000AE2C0000}"/>
    <cellStyle name="20% - Accent1 2 4 3 3" xfId="11626" xr:uid="{00000000-0005-0000-0000-0000AF2C0000}"/>
    <cellStyle name="20% - Accent1 2 4 3 3 10" xfId="11627" xr:uid="{00000000-0005-0000-0000-0000B02C0000}"/>
    <cellStyle name="20% - Accent1 2 4 3 3 10 2" xfId="11628" xr:uid="{00000000-0005-0000-0000-0000B12C0000}"/>
    <cellStyle name="20% - Accent1 2 4 3 3 11" xfId="11629" xr:uid="{00000000-0005-0000-0000-0000B22C0000}"/>
    <cellStyle name="20% - Accent1 2 4 3 3 2" xfId="11630" xr:uid="{00000000-0005-0000-0000-0000B32C0000}"/>
    <cellStyle name="20% - Accent1 2 4 3 3 2 2" xfId="11631" xr:uid="{00000000-0005-0000-0000-0000B42C0000}"/>
    <cellStyle name="20% - Accent1 2 4 3 3 2 2 2" xfId="11632" xr:uid="{00000000-0005-0000-0000-0000B52C0000}"/>
    <cellStyle name="20% - Accent1 2 4 3 3 2 2 2 2" xfId="11633" xr:uid="{00000000-0005-0000-0000-0000B62C0000}"/>
    <cellStyle name="20% - Accent1 2 4 3 3 2 2 2 2 2" xfId="11634" xr:uid="{00000000-0005-0000-0000-0000B72C0000}"/>
    <cellStyle name="20% - Accent1 2 4 3 3 2 2 2 3" xfId="11635" xr:uid="{00000000-0005-0000-0000-0000B82C0000}"/>
    <cellStyle name="20% - Accent1 2 4 3 3 2 2 3" xfId="11636" xr:uid="{00000000-0005-0000-0000-0000B92C0000}"/>
    <cellStyle name="20% - Accent1 2 4 3 3 2 2 3 2" xfId="11637" xr:uid="{00000000-0005-0000-0000-0000BA2C0000}"/>
    <cellStyle name="20% - Accent1 2 4 3 3 2 2 4" xfId="11638" xr:uid="{00000000-0005-0000-0000-0000BB2C0000}"/>
    <cellStyle name="20% - Accent1 2 4 3 3 2 3" xfId="11639" xr:uid="{00000000-0005-0000-0000-0000BC2C0000}"/>
    <cellStyle name="20% - Accent1 2 4 3 3 2 3 2" xfId="11640" xr:uid="{00000000-0005-0000-0000-0000BD2C0000}"/>
    <cellStyle name="20% - Accent1 2 4 3 3 2 3 2 2" xfId="11641" xr:uid="{00000000-0005-0000-0000-0000BE2C0000}"/>
    <cellStyle name="20% - Accent1 2 4 3 3 2 3 2 2 2" xfId="11642" xr:uid="{00000000-0005-0000-0000-0000BF2C0000}"/>
    <cellStyle name="20% - Accent1 2 4 3 3 2 3 2 3" xfId="11643" xr:uid="{00000000-0005-0000-0000-0000C02C0000}"/>
    <cellStyle name="20% - Accent1 2 4 3 3 2 3 3" xfId="11644" xr:uid="{00000000-0005-0000-0000-0000C12C0000}"/>
    <cellStyle name="20% - Accent1 2 4 3 3 2 3 3 2" xfId="11645" xr:uid="{00000000-0005-0000-0000-0000C22C0000}"/>
    <cellStyle name="20% - Accent1 2 4 3 3 2 3 4" xfId="11646" xr:uid="{00000000-0005-0000-0000-0000C32C0000}"/>
    <cellStyle name="20% - Accent1 2 4 3 3 2 4" xfId="11647" xr:uid="{00000000-0005-0000-0000-0000C42C0000}"/>
    <cellStyle name="20% - Accent1 2 4 3 3 2 4 2" xfId="11648" xr:uid="{00000000-0005-0000-0000-0000C52C0000}"/>
    <cellStyle name="20% - Accent1 2 4 3 3 2 4 2 2" xfId="11649" xr:uid="{00000000-0005-0000-0000-0000C62C0000}"/>
    <cellStyle name="20% - Accent1 2 4 3 3 2 4 2 2 2" xfId="11650" xr:uid="{00000000-0005-0000-0000-0000C72C0000}"/>
    <cellStyle name="20% - Accent1 2 4 3 3 2 4 2 3" xfId="11651" xr:uid="{00000000-0005-0000-0000-0000C82C0000}"/>
    <cellStyle name="20% - Accent1 2 4 3 3 2 4 3" xfId="11652" xr:uid="{00000000-0005-0000-0000-0000C92C0000}"/>
    <cellStyle name="20% - Accent1 2 4 3 3 2 4 3 2" xfId="11653" xr:uid="{00000000-0005-0000-0000-0000CA2C0000}"/>
    <cellStyle name="20% - Accent1 2 4 3 3 2 4 4" xfId="11654" xr:uid="{00000000-0005-0000-0000-0000CB2C0000}"/>
    <cellStyle name="20% - Accent1 2 4 3 3 2 5" xfId="11655" xr:uid="{00000000-0005-0000-0000-0000CC2C0000}"/>
    <cellStyle name="20% - Accent1 2 4 3 3 2 5 2" xfId="11656" xr:uid="{00000000-0005-0000-0000-0000CD2C0000}"/>
    <cellStyle name="20% - Accent1 2 4 3 3 2 5 2 2" xfId="11657" xr:uid="{00000000-0005-0000-0000-0000CE2C0000}"/>
    <cellStyle name="20% - Accent1 2 4 3 3 2 5 3" xfId="11658" xr:uid="{00000000-0005-0000-0000-0000CF2C0000}"/>
    <cellStyle name="20% - Accent1 2 4 3 3 2 6" xfId="11659" xr:uid="{00000000-0005-0000-0000-0000D02C0000}"/>
    <cellStyle name="20% - Accent1 2 4 3 3 2 6 2" xfId="11660" xr:uid="{00000000-0005-0000-0000-0000D12C0000}"/>
    <cellStyle name="20% - Accent1 2 4 3 3 2 6 2 2" xfId="11661" xr:uid="{00000000-0005-0000-0000-0000D22C0000}"/>
    <cellStyle name="20% - Accent1 2 4 3 3 2 6 3" xfId="11662" xr:uid="{00000000-0005-0000-0000-0000D32C0000}"/>
    <cellStyle name="20% - Accent1 2 4 3 3 2 7" xfId="11663" xr:uid="{00000000-0005-0000-0000-0000D42C0000}"/>
    <cellStyle name="20% - Accent1 2 4 3 3 2 7 2" xfId="11664" xr:uid="{00000000-0005-0000-0000-0000D52C0000}"/>
    <cellStyle name="20% - Accent1 2 4 3 3 2 8" xfId="11665" xr:uid="{00000000-0005-0000-0000-0000D62C0000}"/>
    <cellStyle name="20% - Accent1 2 4 3 3 2 8 2" xfId="11666" xr:uid="{00000000-0005-0000-0000-0000D72C0000}"/>
    <cellStyle name="20% - Accent1 2 4 3 3 2 9" xfId="11667" xr:uid="{00000000-0005-0000-0000-0000D82C0000}"/>
    <cellStyle name="20% - Accent1 2 4 3 3 3" xfId="11668" xr:uid="{00000000-0005-0000-0000-0000D92C0000}"/>
    <cellStyle name="20% - Accent1 2 4 3 3 3 2" xfId="11669" xr:uid="{00000000-0005-0000-0000-0000DA2C0000}"/>
    <cellStyle name="20% - Accent1 2 4 3 3 3 2 2" xfId="11670" xr:uid="{00000000-0005-0000-0000-0000DB2C0000}"/>
    <cellStyle name="20% - Accent1 2 4 3 3 3 2 2 2" xfId="11671" xr:uid="{00000000-0005-0000-0000-0000DC2C0000}"/>
    <cellStyle name="20% - Accent1 2 4 3 3 3 2 2 2 2" xfId="11672" xr:uid="{00000000-0005-0000-0000-0000DD2C0000}"/>
    <cellStyle name="20% - Accent1 2 4 3 3 3 2 2 3" xfId="11673" xr:uid="{00000000-0005-0000-0000-0000DE2C0000}"/>
    <cellStyle name="20% - Accent1 2 4 3 3 3 2 3" xfId="11674" xr:uid="{00000000-0005-0000-0000-0000DF2C0000}"/>
    <cellStyle name="20% - Accent1 2 4 3 3 3 2 3 2" xfId="11675" xr:uid="{00000000-0005-0000-0000-0000E02C0000}"/>
    <cellStyle name="20% - Accent1 2 4 3 3 3 2 4" xfId="11676" xr:uid="{00000000-0005-0000-0000-0000E12C0000}"/>
    <cellStyle name="20% - Accent1 2 4 3 3 3 3" xfId="11677" xr:uid="{00000000-0005-0000-0000-0000E22C0000}"/>
    <cellStyle name="20% - Accent1 2 4 3 3 3 3 2" xfId="11678" xr:uid="{00000000-0005-0000-0000-0000E32C0000}"/>
    <cellStyle name="20% - Accent1 2 4 3 3 3 3 2 2" xfId="11679" xr:uid="{00000000-0005-0000-0000-0000E42C0000}"/>
    <cellStyle name="20% - Accent1 2 4 3 3 3 3 2 2 2" xfId="11680" xr:uid="{00000000-0005-0000-0000-0000E52C0000}"/>
    <cellStyle name="20% - Accent1 2 4 3 3 3 3 2 3" xfId="11681" xr:uid="{00000000-0005-0000-0000-0000E62C0000}"/>
    <cellStyle name="20% - Accent1 2 4 3 3 3 3 3" xfId="11682" xr:uid="{00000000-0005-0000-0000-0000E72C0000}"/>
    <cellStyle name="20% - Accent1 2 4 3 3 3 3 3 2" xfId="11683" xr:uid="{00000000-0005-0000-0000-0000E82C0000}"/>
    <cellStyle name="20% - Accent1 2 4 3 3 3 3 4" xfId="11684" xr:uid="{00000000-0005-0000-0000-0000E92C0000}"/>
    <cellStyle name="20% - Accent1 2 4 3 3 3 4" xfId="11685" xr:uid="{00000000-0005-0000-0000-0000EA2C0000}"/>
    <cellStyle name="20% - Accent1 2 4 3 3 3 4 2" xfId="11686" xr:uid="{00000000-0005-0000-0000-0000EB2C0000}"/>
    <cellStyle name="20% - Accent1 2 4 3 3 3 4 2 2" xfId="11687" xr:uid="{00000000-0005-0000-0000-0000EC2C0000}"/>
    <cellStyle name="20% - Accent1 2 4 3 3 3 4 2 2 2" xfId="11688" xr:uid="{00000000-0005-0000-0000-0000ED2C0000}"/>
    <cellStyle name="20% - Accent1 2 4 3 3 3 4 2 3" xfId="11689" xr:uid="{00000000-0005-0000-0000-0000EE2C0000}"/>
    <cellStyle name="20% - Accent1 2 4 3 3 3 4 3" xfId="11690" xr:uid="{00000000-0005-0000-0000-0000EF2C0000}"/>
    <cellStyle name="20% - Accent1 2 4 3 3 3 4 3 2" xfId="11691" xr:uid="{00000000-0005-0000-0000-0000F02C0000}"/>
    <cellStyle name="20% - Accent1 2 4 3 3 3 4 4" xfId="11692" xr:uid="{00000000-0005-0000-0000-0000F12C0000}"/>
    <cellStyle name="20% - Accent1 2 4 3 3 3 5" xfId="11693" xr:uid="{00000000-0005-0000-0000-0000F22C0000}"/>
    <cellStyle name="20% - Accent1 2 4 3 3 3 5 2" xfId="11694" xr:uid="{00000000-0005-0000-0000-0000F32C0000}"/>
    <cellStyle name="20% - Accent1 2 4 3 3 3 5 2 2" xfId="11695" xr:uid="{00000000-0005-0000-0000-0000F42C0000}"/>
    <cellStyle name="20% - Accent1 2 4 3 3 3 5 3" xfId="11696" xr:uid="{00000000-0005-0000-0000-0000F52C0000}"/>
    <cellStyle name="20% - Accent1 2 4 3 3 3 6" xfId="11697" xr:uid="{00000000-0005-0000-0000-0000F62C0000}"/>
    <cellStyle name="20% - Accent1 2 4 3 3 3 6 2" xfId="11698" xr:uid="{00000000-0005-0000-0000-0000F72C0000}"/>
    <cellStyle name="20% - Accent1 2 4 3 3 3 6 2 2" xfId="11699" xr:uid="{00000000-0005-0000-0000-0000F82C0000}"/>
    <cellStyle name="20% - Accent1 2 4 3 3 3 6 3" xfId="11700" xr:uid="{00000000-0005-0000-0000-0000F92C0000}"/>
    <cellStyle name="20% - Accent1 2 4 3 3 3 7" xfId="11701" xr:uid="{00000000-0005-0000-0000-0000FA2C0000}"/>
    <cellStyle name="20% - Accent1 2 4 3 3 3 7 2" xfId="11702" xr:uid="{00000000-0005-0000-0000-0000FB2C0000}"/>
    <cellStyle name="20% - Accent1 2 4 3 3 3 8" xfId="11703" xr:uid="{00000000-0005-0000-0000-0000FC2C0000}"/>
    <cellStyle name="20% - Accent1 2 4 3 3 3 8 2" xfId="11704" xr:uid="{00000000-0005-0000-0000-0000FD2C0000}"/>
    <cellStyle name="20% - Accent1 2 4 3 3 3 9" xfId="11705" xr:uid="{00000000-0005-0000-0000-0000FE2C0000}"/>
    <cellStyle name="20% - Accent1 2 4 3 3 4" xfId="11706" xr:uid="{00000000-0005-0000-0000-0000FF2C0000}"/>
    <cellStyle name="20% - Accent1 2 4 3 3 4 2" xfId="11707" xr:uid="{00000000-0005-0000-0000-0000002D0000}"/>
    <cellStyle name="20% - Accent1 2 4 3 3 4 2 2" xfId="11708" xr:uid="{00000000-0005-0000-0000-0000012D0000}"/>
    <cellStyle name="20% - Accent1 2 4 3 3 4 2 2 2" xfId="11709" xr:uid="{00000000-0005-0000-0000-0000022D0000}"/>
    <cellStyle name="20% - Accent1 2 4 3 3 4 2 3" xfId="11710" xr:uid="{00000000-0005-0000-0000-0000032D0000}"/>
    <cellStyle name="20% - Accent1 2 4 3 3 4 3" xfId="11711" xr:uid="{00000000-0005-0000-0000-0000042D0000}"/>
    <cellStyle name="20% - Accent1 2 4 3 3 4 3 2" xfId="11712" xr:uid="{00000000-0005-0000-0000-0000052D0000}"/>
    <cellStyle name="20% - Accent1 2 4 3 3 4 4" xfId="11713" xr:uid="{00000000-0005-0000-0000-0000062D0000}"/>
    <cellStyle name="20% - Accent1 2 4 3 3 5" xfId="11714" xr:uid="{00000000-0005-0000-0000-0000072D0000}"/>
    <cellStyle name="20% - Accent1 2 4 3 3 5 2" xfId="11715" xr:uid="{00000000-0005-0000-0000-0000082D0000}"/>
    <cellStyle name="20% - Accent1 2 4 3 3 5 2 2" xfId="11716" xr:uid="{00000000-0005-0000-0000-0000092D0000}"/>
    <cellStyle name="20% - Accent1 2 4 3 3 5 2 2 2" xfId="11717" xr:uid="{00000000-0005-0000-0000-00000A2D0000}"/>
    <cellStyle name="20% - Accent1 2 4 3 3 5 2 3" xfId="11718" xr:uid="{00000000-0005-0000-0000-00000B2D0000}"/>
    <cellStyle name="20% - Accent1 2 4 3 3 5 3" xfId="11719" xr:uid="{00000000-0005-0000-0000-00000C2D0000}"/>
    <cellStyle name="20% - Accent1 2 4 3 3 5 3 2" xfId="11720" xr:uid="{00000000-0005-0000-0000-00000D2D0000}"/>
    <cellStyle name="20% - Accent1 2 4 3 3 5 4" xfId="11721" xr:uid="{00000000-0005-0000-0000-00000E2D0000}"/>
    <cellStyle name="20% - Accent1 2 4 3 3 6" xfId="11722" xr:uid="{00000000-0005-0000-0000-00000F2D0000}"/>
    <cellStyle name="20% - Accent1 2 4 3 3 6 2" xfId="11723" xr:uid="{00000000-0005-0000-0000-0000102D0000}"/>
    <cellStyle name="20% - Accent1 2 4 3 3 6 2 2" xfId="11724" xr:uid="{00000000-0005-0000-0000-0000112D0000}"/>
    <cellStyle name="20% - Accent1 2 4 3 3 6 2 2 2" xfId="11725" xr:uid="{00000000-0005-0000-0000-0000122D0000}"/>
    <cellStyle name="20% - Accent1 2 4 3 3 6 2 3" xfId="11726" xr:uid="{00000000-0005-0000-0000-0000132D0000}"/>
    <cellStyle name="20% - Accent1 2 4 3 3 6 3" xfId="11727" xr:uid="{00000000-0005-0000-0000-0000142D0000}"/>
    <cellStyle name="20% - Accent1 2 4 3 3 6 3 2" xfId="11728" xr:uid="{00000000-0005-0000-0000-0000152D0000}"/>
    <cellStyle name="20% - Accent1 2 4 3 3 6 4" xfId="11729" xr:uid="{00000000-0005-0000-0000-0000162D0000}"/>
    <cellStyle name="20% - Accent1 2 4 3 3 7" xfId="11730" xr:uid="{00000000-0005-0000-0000-0000172D0000}"/>
    <cellStyle name="20% - Accent1 2 4 3 3 7 2" xfId="11731" xr:uid="{00000000-0005-0000-0000-0000182D0000}"/>
    <cellStyle name="20% - Accent1 2 4 3 3 7 2 2" xfId="11732" xr:uid="{00000000-0005-0000-0000-0000192D0000}"/>
    <cellStyle name="20% - Accent1 2 4 3 3 7 3" xfId="11733" xr:uid="{00000000-0005-0000-0000-00001A2D0000}"/>
    <cellStyle name="20% - Accent1 2 4 3 3 8" xfId="11734" xr:uid="{00000000-0005-0000-0000-00001B2D0000}"/>
    <cellStyle name="20% - Accent1 2 4 3 3 8 2" xfId="11735" xr:uid="{00000000-0005-0000-0000-00001C2D0000}"/>
    <cellStyle name="20% - Accent1 2 4 3 3 8 2 2" xfId="11736" xr:uid="{00000000-0005-0000-0000-00001D2D0000}"/>
    <cellStyle name="20% - Accent1 2 4 3 3 8 3" xfId="11737" xr:uid="{00000000-0005-0000-0000-00001E2D0000}"/>
    <cellStyle name="20% - Accent1 2 4 3 3 9" xfId="11738" xr:uid="{00000000-0005-0000-0000-00001F2D0000}"/>
    <cellStyle name="20% - Accent1 2 4 3 3 9 2" xfId="11739" xr:uid="{00000000-0005-0000-0000-0000202D0000}"/>
    <cellStyle name="20% - Accent1 2 4 3 4" xfId="11740" xr:uid="{00000000-0005-0000-0000-0000212D0000}"/>
    <cellStyle name="20% - Accent1 2 4 3 4 10" xfId="11741" xr:uid="{00000000-0005-0000-0000-0000222D0000}"/>
    <cellStyle name="20% - Accent1 2 4 3 4 10 2" xfId="11742" xr:uid="{00000000-0005-0000-0000-0000232D0000}"/>
    <cellStyle name="20% - Accent1 2 4 3 4 11" xfId="11743" xr:uid="{00000000-0005-0000-0000-0000242D0000}"/>
    <cellStyle name="20% - Accent1 2 4 3 4 2" xfId="11744" xr:uid="{00000000-0005-0000-0000-0000252D0000}"/>
    <cellStyle name="20% - Accent1 2 4 3 4 2 2" xfId="11745" xr:uid="{00000000-0005-0000-0000-0000262D0000}"/>
    <cellStyle name="20% - Accent1 2 4 3 4 2 2 2" xfId="11746" xr:uid="{00000000-0005-0000-0000-0000272D0000}"/>
    <cellStyle name="20% - Accent1 2 4 3 4 2 2 2 2" xfId="11747" xr:uid="{00000000-0005-0000-0000-0000282D0000}"/>
    <cellStyle name="20% - Accent1 2 4 3 4 2 2 2 2 2" xfId="11748" xr:uid="{00000000-0005-0000-0000-0000292D0000}"/>
    <cellStyle name="20% - Accent1 2 4 3 4 2 2 2 3" xfId="11749" xr:uid="{00000000-0005-0000-0000-00002A2D0000}"/>
    <cellStyle name="20% - Accent1 2 4 3 4 2 2 3" xfId="11750" xr:uid="{00000000-0005-0000-0000-00002B2D0000}"/>
    <cellStyle name="20% - Accent1 2 4 3 4 2 2 3 2" xfId="11751" xr:uid="{00000000-0005-0000-0000-00002C2D0000}"/>
    <cellStyle name="20% - Accent1 2 4 3 4 2 2 4" xfId="11752" xr:uid="{00000000-0005-0000-0000-00002D2D0000}"/>
    <cellStyle name="20% - Accent1 2 4 3 4 2 3" xfId="11753" xr:uid="{00000000-0005-0000-0000-00002E2D0000}"/>
    <cellStyle name="20% - Accent1 2 4 3 4 2 3 2" xfId="11754" xr:uid="{00000000-0005-0000-0000-00002F2D0000}"/>
    <cellStyle name="20% - Accent1 2 4 3 4 2 3 2 2" xfId="11755" xr:uid="{00000000-0005-0000-0000-0000302D0000}"/>
    <cellStyle name="20% - Accent1 2 4 3 4 2 3 2 2 2" xfId="11756" xr:uid="{00000000-0005-0000-0000-0000312D0000}"/>
    <cellStyle name="20% - Accent1 2 4 3 4 2 3 2 3" xfId="11757" xr:uid="{00000000-0005-0000-0000-0000322D0000}"/>
    <cellStyle name="20% - Accent1 2 4 3 4 2 3 3" xfId="11758" xr:uid="{00000000-0005-0000-0000-0000332D0000}"/>
    <cellStyle name="20% - Accent1 2 4 3 4 2 3 3 2" xfId="11759" xr:uid="{00000000-0005-0000-0000-0000342D0000}"/>
    <cellStyle name="20% - Accent1 2 4 3 4 2 3 4" xfId="11760" xr:uid="{00000000-0005-0000-0000-0000352D0000}"/>
    <cellStyle name="20% - Accent1 2 4 3 4 2 4" xfId="11761" xr:uid="{00000000-0005-0000-0000-0000362D0000}"/>
    <cellStyle name="20% - Accent1 2 4 3 4 2 4 2" xfId="11762" xr:uid="{00000000-0005-0000-0000-0000372D0000}"/>
    <cellStyle name="20% - Accent1 2 4 3 4 2 4 2 2" xfId="11763" xr:uid="{00000000-0005-0000-0000-0000382D0000}"/>
    <cellStyle name="20% - Accent1 2 4 3 4 2 4 2 2 2" xfId="11764" xr:uid="{00000000-0005-0000-0000-0000392D0000}"/>
    <cellStyle name="20% - Accent1 2 4 3 4 2 4 2 3" xfId="11765" xr:uid="{00000000-0005-0000-0000-00003A2D0000}"/>
    <cellStyle name="20% - Accent1 2 4 3 4 2 4 3" xfId="11766" xr:uid="{00000000-0005-0000-0000-00003B2D0000}"/>
    <cellStyle name="20% - Accent1 2 4 3 4 2 4 3 2" xfId="11767" xr:uid="{00000000-0005-0000-0000-00003C2D0000}"/>
    <cellStyle name="20% - Accent1 2 4 3 4 2 4 4" xfId="11768" xr:uid="{00000000-0005-0000-0000-00003D2D0000}"/>
    <cellStyle name="20% - Accent1 2 4 3 4 2 5" xfId="11769" xr:uid="{00000000-0005-0000-0000-00003E2D0000}"/>
    <cellStyle name="20% - Accent1 2 4 3 4 2 5 2" xfId="11770" xr:uid="{00000000-0005-0000-0000-00003F2D0000}"/>
    <cellStyle name="20% - Accent1 2 4 3 4 2 5 2 2" xfId="11771" xr:uid="{00000000-0005-0000-0000-0000402D0000}"/>
    <cellStyle name="20% - Accent1 2 4 3 4 2 5 3" xfId="11772" xr:uid="{00000000-0005-0000-0000-0000412D0000}"/>
    <cellStyle name="20% - Accent1 2 4 3 4 2 6" xfId="11773" xr:uid="{00000000-0005-0000-0000-0000422D0000}"/>
    <cellStyle name="20% - Accent1 2 4 3 4 2 6 2" xfId="11774" xr:uid="{00000000-0005-0000-0000-0000432D0000}"/>
    <cellStyle name="20% - Accent1 2 4 3 4 2 6 2 2" xfId="11775" xr:uid="{00000000-0005-0000-0000-0000442D0000}"/>
    <cellStyle name="20% - Accent1 2 4 3 4 2 6 3" xfId="11776" xr:uid="{00000000-0005-0000-0000-0000452D0000}"/>
    <cellStyle name="20% - Accent1 2 4 3 4 2 7" xfId="11777" xr:uid="{00000000-0005-0000-0000-0000462D0000}"/>
    <cellStyle name="20% - Accent1 2 4 3 4 2 7 2" xfId="11778" xr:uid="{00000000-0005-0000-0000-0000472D0000}"/>
    <cellStyle name="20% - Accent1 2 4 3 4 2 8" xfId="11779" xr:uid="{00000000-0005-0000-0000-0000482D0000}"/>
    <cellStyle name="20% - Accent1 2 4 3 4 2 8 2" xfId="11780" xr:uid="{00000000-0005-0000-0000-0000492D0000}"/>
    <cellStyle name="20% - Accent1 2 4 3 4 2 9" xfId="11781" xr:uid="{00000000-0005-0000-0000-00004A2D0000}"/>
    <cellStyle name="20% - Accent1 2 4 3 4 3" xfId="11782" xr:uid="{00000000-0005-0000-0000-00004B2D0000}"/>
    <cellStyle name="20% - Accent1 2 4 3 4 3 2" xfId="11783" xr:uid="{00000000-0005-0000-0000-00004C2D0000}"/>
    <cellStyle name="20% - Accent1 2 4 3 4 3 2 2" xfId="11784" xr:uid="{00000000-0005-0000-0000-00004D2D0000}"/>
    <cellStyle name="20% - Accent1 2 4 3 4 3 2 2 2" xfId="11785" xr:uid="{00000000-0005-0000-0000-00004E2D0000}"/>
    <cellStyle name="20% - Accent1 2 4 3 4 3 2 2 2 2" xfId="11786" xr:uid="{00000000-0005-0000-0000-00004F2D0000}"/>
    <cellStyle name="20% - Accent1 2 4 3 4 3 2 2 3" xfId="11787" xr:uid="{00000000-0005-0000-0000-0000502D0000}"/>
    <cellStyle name="20% - Accent1 2 4 3 4 3 2 3" xfId="11788" xr:uid="{00000000-0005-0000-0000-0000512D0000}"/>
    <cellStyle name="20% - Accent1 2 4 3 4 3 2 3 2" xfId="11789" xr:uid="{00000000-0005-0000-0000-0000522D0000}"/>
    <cellStyle name="20% - Accent1 2 4 3 4 3 2 4" xfId="11790" xr:uid="{00000000-0005-0000-0000-0000532D0000}"/>
    <cellStyle name="20% - Accent1 2 4 3 4 3 3" xfId="11791" xr:uid="{00000000-0005-0000-0000-0000542D0000}"/>
    <cellStyle name="20% - Accent1 2 4 3 4 3 3 2" xfId="11792" xr:uid="{00000000-0005-0000-0000-0000552D0000}"/>
    <cellStyle name="20% - Accent1 2 4 3 4 3 3 2 2" xfId="11793" xr:uid="{00000000-0005-0000-0000-0000562D0000}"/>
    <cellStyle name="20% - Accent1 2 4 3 4 3 3 2 2 2" xfId="11794" xr:uid="{00000000-0005-0000-0000-0000572D0000}"/>
    <cellStyle name="20% - Accent1 2 4 3 4 3 3 2 3" xfId="11795" xr:uid="{00000000-0005-0000-0000-0000582D0000}"/>
    <cellStyle name="20% - Accent1 2 4 3 4 3 3 3" xfId="11796" xr:uid="{00000000-0005-0000-0000-0000592D0000}"/>
    <cellStyle name="20% - Accent1 2 4 3 4 3 3 3 2" xfId="11797" xr:uid="{00000000-0005-0000-0000-00005A2D0000}"/>
    <cellStyle name="20% - Accent1 2 4 3 4 3 3 4" xfId="11798" xr:uid="{00000000-0005-0000-0000-00005B2D0000}"/>
    <cellStyle name="20% - Accent1 2 4 3 4 3 4" xfId="11799" xr:uid="{00000000-0005-0000-0000-00005C2D0000}"/>
    <cellStyle name="20% - Accent1 2 4 3 4 3 4 2" xfId="11800" xr:uid="{00000000-0005-0000-0000-00005D2D0000}"/>
    <cellStyle name="20% - Accent1 2 4 3 4 3 4 2 2" xfId="11801" xr:uid="{00000000-0005-0000-0000-00005E2D0000}"/>
    <cellStyle name="20% - Accent1 2 4 3 4 3 4 2 2 2" xfId="11802" xr:uid="{00000000-0005-0000-0000-00005F2D0000}"/>
    <cellStyle name="20% - Accent1 2 4 3 4 3 4 2 3" xfId="11803" xr:uid="{00000000-0005-0000-0000-0000602D0000}"/>
    <cellStyle name="20% - Accent1 2 4 3 4 3 4 3" xfId="11804" xr:uid="{00000000-0005-0000-0000-0000612D0000}"/>
    <cellStyle name="20% - Accent1 2 4 3 4 3 4 3 2" xfId="11805" xr:uid="{00000000-0005-0000-0000-0000622D0000}"/>
    <cellStyle name="20% - Accent1 2 4 3 4 3 4 4" xfId="11806" xr:uid="{00000000-0005-0000-0000-0000632D0000}"/>
    <cellStyle name="20% - Accent1 2 4 3 4 3 5" xfId="11807" xr:uid="{00000000-0005-0000-0000-0000642D0000}"/>
    <cellStyle name="20% - Accent1 2 4 3 4 3 5 2" xfId="11808" xr:uid="{00000000-0005-0000-0000-0000652D0000}"/>
    <cellStyle name="20% - Accent1 2 4 3 4 3 5 2 2" xfId="11809" xr:uid="{00000000-0005-0000-0000-0000662D0000}"/>
    <cellStyle name="20% - Accent1 2 4 3 4 3 5 3" xfId="11810" xr:uid="{00000000-0005-0000-0000-0000672D0000}"/>
    <cellStyle name="20% - Accent1 2 4 3 4 3 6" xfId="11811" xr:uid="{00000000-0005-0000-0000-0000682D0000}"/>
    <cellStyle name="20% - Accent1 2 4 3 4 3 6 2" xfId="11812" xr:uid="{00000000-0005-0000-0000-0000692D0000}"/>
    <cellStyle name="20% - Accent1 2 4 3 4 3 6 2 2" xfId="11813" xr:uid="{00000000-0005-0000-0000-00006A2D0000}"/>
    <cellStyle name="20% - Accent1 2 4 3 4 3 6 3" xfId="11814" xr:uid="{00000000-0005-0000-0000-00006B2D0000}"/>
    <cellStyle name="20% - Accent1 2 4 3 4 3 7" xfId="11815" xr:uid="{00000000-0005-0000-0000-00006C2D0000}"/>
    <cellStyle name="20% - Accent1 2 4 3 4 3 7 2" xfId="11816" xr:uid="{00000000-0005-0000-0000-00006D2D0000}"/>
    <cellStyle name="20% - Accent1 2 4 3 4 3 8" xfId="11817" xr:uid="{00000000-0005-0000-0000-00006E2D0000}"/>
    <cellStyle name="20% - Accent1 2 4 3 4 3 8 2" xfId="11818" xr:uid="{00000000-0005-0000-0000-00006F2D0000}"/>
    <cellStyle name="20% - Accent1 2 4 3 4 3 9" xfId="11819" xr:uid="{00000000-0005-0000-0000-0000702D0000}"/>
    <cellStyle name="20% - Accent1 2 4 3 4 4" xfId="11820" xr:uid="{00000000-0005-0000-0000-0000712D0000}"/>
    <cellStyle name="20% - Accent1 2 4 3 4 4 2" xfId="11821" xr:uid="{00000000-0005-0000-0000-0000722D0000}"/>
    <cellStyle name="20% - Accent1 2 4 3 4 4 2 2" xfId="11822" xr:uid="{00000000-0005-0000-0000-0000732D0000}"/>
    <cellStyle name="20% - Accent1 2 4 3 4 4 2 2 2" xfId="11823" xr:uid="{00000000-0005-0000-0000-0000742D0000}"/>
    <cellStyle name="20% - Accent1 2 4 3 4 4 2 3" xfId="11824" xr:uid="{00000000-0005-0000-0000-0000752D0000}"/>
    <cellStyle name="20% - Accent1 2 4 3 4 4 3" xfId="11825" xr:uid="{00000000-0005-0000-0000-0000762D0000}"/>
    <cellStyle name="20% - Accent1 2 4 3 4 4 3 2" xfId="11826" xr:uid="{00000000-0005-0000-0000-0000772D0000}"/>
    <cellStyle name="20% - Accent1 2 4 3 4 4 4" xfId="11827" xr:uid="{00000000-0005-0000-0000-0000782D0000}"/>
    <cellStyle name="20% - Accent1 2 4 3 4 5" xfId="11828" xr:uid="{00000000-0005-0000-0000-0000792D0000}"/>
    <cellStyle name="20% - Accent1 2 4 3 4 5 2" xfId="11829" xr:uid="{00000000-0005-0000-0000-00007A2D0000}"/>
    <cellStyle name="20% - Accent1 2 4 3 4 5 2 2" xfId="11830" xr:uid="{00000000-0005-0000-0000-00007B2D0000}"/>
    <cellStyle name="20% - Accent1 2 4 3 4 5 2 2 2" xfId="11831" xr:uid="{00000000-0005-0000-0000-00007C2D0000}"/>
    <cellStyle name="20% - Accent1 2 4 3 4 5 2 3" xfId="11832" xr:uid="{00000000-0005-0000-0000-00007D2D0000}"/>
    <cellStyle name="20% - Accent1 2 4 3 4 5 3" xfId="11833" xr:uid="{00000000-0005-0000-0000-00007E2D0000}"/>
    <cellStyle name="20% - Accent1 2 4 3 4 5 3 2" xfId="11834" xr:uid="{00000000-0005-0000-0000-00007F2D0000}"/>
    <cellStyle name="20% - Accent1 2 4 3 4 5 4" xfId="11835" xr:uid="{00000000-0005-0000-0000-0000802D0000}"/>
    <cellStyle name="20% - Accent1 2 4 3 4 6" xfId="11836" xr:uid="{00000000-0005-0000-0000-0000812D0000}"/>
    <cellStyle name="20% - Accent1 2 4 3 4 6 2" xfId="11837" xr:uid="{00000000-0005-0000-0000-0000822D0000}"/>
    <cellStyle name="20% - Accent1 2 4 3 4 6 2 2" xfId="11838" xr:uid="{00000000-0005-0000-0000-0000832D0000}"/>
    <cellStyle name="20% - Accent1 2 4 3 4 6 2 2 2" xfId="11839" xr:uid="{00000000-0005-0000-0000-0000842D0000}"/>
    <cellStyle name="20% - Accent1 2 4 3 4 6 2 3" xfId="11840" xr:uid="{00000000-0005-0000-0000-0000852D0000}"/>
    <cellStyle name="20% - Accent1 2 4 3 4 6 3" xfId="11841" xr:uid="{00000000-0005-0000-0000-0000862D0000}"/>
    <cellStyle name="20% - Accent1 2 4 3 4 6 3 2" xfId="11842" xr:uid="{00000000-0005-0000-0000-0000872D0000}"/>
    <cellStyle name="20% - Accent1 2 4 3 4 6 4" xfId="11843" xr:uid="{00000000-0005-0000-0000-0000882D0000}"/>
    <cellStyle name="20% - Accent1 2 4 3 4 7" xfId="11844" xr:uid="{00000000-0005-0000-0000-0000892D0000}"/>
    <cellStyle name="20% - Accent1 2 4 3 4 7 2" xfId="11845" xr:uid="{00000000-0005-0000-0000-00008A2D0000}"/>
    <cellStyle name="20% - Accent1 2 4 3 4 7 2 2" xfId="11846" xr:uid="{00000000-0005-0000-0000-00008B2D0000}"/>
    <cellStyle name="20% - Accent1 2 4 3 4 7 3" xfId="11847" xr:uid="{00000000-0005-0000-0000-00008C2D0000}"/>
    <cellStyle name="20% - Accent1 2 4 3 4 8" xfId="11848" xr:uid="{00000000-0005-0000-0000-00008D2D0000}"/>
    <cellStyle name="20% - Accent1 2 4 3 4 8 2" xfId="11849" xr:uid="{00000000-0005-0000-0000-00008E2D0000}"/>
    <cellStyle name="20% - Accent1 2 4 3 4 8 2 2" xfId="11850" xr:uid="{00000000-0005-0000-0000-00008F2D0000}"/>
    <cellStyle name="20% - Accent1 2 4 3 4 8 3" xfId="11851" xr:uid="{00000000-0005-0000-0000-0000902D0000}"/>
    <cellStyle name="20% - Accent1 2 4 3 4 9" xfId="11852" xr:uid="{00000000-0005-0000-0000-0000912D0000}"/>
    <cellStyle name="20% - Accent1 2 4 3 4 9 2" xfId="11853" xr:uid="{00000000-0005-0000-0000-0000922D0000}"/>
    <cellStyle name="20% - Accent1 2 4 3 5" xfId="11854" xr:uid="{00000000-0005-0000-0000-0000932D0000}"/>
    <cellStyle name="20% - Accent1 2 4 3 5 2" xfId="11855" xr:uid="{00000000-0005-0000-0000-0000942D0000}"/>
    <cellStyle name="20% - Accent1 2 4 3 5 2 2" xfId="11856" xr:uid="{00000000-0005-0000-0000-0000952D0000}"/>
    <cellStyle name="20% - Accent1 2 4 3 5 2 2 2" xfId="11857" xr:uid="{00000000-0005-0000-0000-0000962D0000}"/>
    <cellStyle name="20% - Accent1 2 4 3 5 2 2 2 2" xfId="11858" xr:uid="{00000000-0005-0000-0000-0000972D0000}"/>
    <cellStyle name="20% - Accent1 2 4 3 5 2 2 3" xfId="11859" xr:uid="{00000000-0005-0000-0000-0000982D0000}"/>
    <cellStyle name="20% - Accent1 2 4 3 5 2 3" xfId="11860" xr:uid="{00000000-0005-0000-0000-0000992D0000}"/>
    <cellStyle name="20% - Accent1 2 4 3 5 2 3 2" xfId="11861" xr:uid="{00000000-0005-0000-0000-00009A2D0000}"/>
    <cellStyle name="20% - Accent1 2 4 3 5 2 4" xfId="11862" xr:uid="{00000000-0005-0000-0000-00009B2D0000}"/>
    <cellStyle name="20% - Accent1 2 4 3 5 3" xfId="11863" xr:uid="{00000000-0005-0000-0000-00009C2D0000}"/>
    <cellStyle name="20% - Accent1 2 4 3 5 3 2" xfId="11864" xr:uid="{00000000-0005-0000-0000-00009D2D0000}"/>
    <cellStyle name="20% - Accent1 2 4 3 5 3 2 2" xfId="11865" xr:uid="{00000000-0005-0000-0000-00009E2D0000}"/>
    <cellStyle name="20% - Accent1 2 4 3 5 3 2 2 2" xfId="11866" xr:uid="{00000000-0005-0000-0000-00009F2D0000}"/>
    <cellStyle name="20% - Accent1 2 4 3 5 3 2 3" xfId="11867" xr:uid="{00000000-0005-0000-0000-0000A02D0000}"/>
    <cellStyle name="20% - Accent1 2 4 3 5 3 3" xfId="11868" xr:uid="{00000000-0005-0000-0000-0000A12D0000}"/>
    <cellStyle name="20% - Accent1 2 4 3 5 3 3 2" xfId="11869" xr:uid="{00000000-0005-0000-0000-0000A22D0000}"/>
    <cellStyle name="20% - Accent1 2 4 3 5 3 4" xfId="11870" xr:uid="{00000000-0005-0000-0000-0000A32D0000}"/>
    <cellStyle name="20% - Accent1 2 4 3 5 4" xfId="11871" xr:uid="{00000000-0005-0000-0000-0000A42D0000}"/>
    <cellStyle name="20% - Accent1 2 4 3 5 4 2" xfId="11872" xr:uid="{00000000-0005-0000-0000-0000A52D0000}"/>
    <cellStyle name="20% - Accent1 2 4 3 5 4 2 2" xfId="11873" xr:uid="{00000000-0005-0000-0000-0000A62D0000}"/>
    <cellStyle name="20% - Accent1 2 4 3 5 4 2 2 2" xfId="11874" xr:uid="{00000000-0005-0000-0000-0000A72D0000}"/>
    <cellStyle name="20% - Accent1 2 4 3 5 4 2 3" xfId="11875" xr:uid="{00000000-0005-0000-0000-0000A82D0000}"/>
    <cellStyle name="20% - Accent1 2 4 3 5 4 3" xfId="11876" xr:uid="{00000000-0005-0000-0000-0000A92D0000}"/>
    <cellStyle name="20% - Accent1 2 4 3 5 4 3 2" xfId="11877" xr:uid="{00000000-0005-0000-0000-0000AA2D0000}"/>
    <cellStyle name="20% - Accent1 2 4 3 5 4 4" xfId="11878" xr:uid="{00000000-0005-0000-0000-0000AB2D0000}"/>
    <cellStyle name="20% - Accent1 2 4 3 5 5" xfId="11879" xr:uid="{00000000-0005-0000-0000-0000AC2D0000}"/>
    <cellStyle name="20% - Accent1 2 4 3 5 5 2" xfId="11880" xr:uid="{00000000-0005-0000-0000-0000AD2D0000}"/>
    <cellStyle name="20% - Accent1 2 4 3 5 5 2 2" xfId="11881" xr:uid="{00000000-0005-0000-0000-0000AE2D0000}"/>
    <cellStyle name="20% - Accent1 2 4 3 5 5 3" xfId="11882" xr:uid="{00000000-0005-0000-0000-0000AF2D0000}"/>
    <cellStyle name="20% - Accent1 2 4 3 5 6" xfId="11883" xr:uid="{00000000-0005-0000-0000-0000B02D0000}"/>
    <cellStyle name="20% - Accent1 2 4 3 5 6 2" xfId="11884" xr:uid="{00000000-0005-0000-0000-0000B12D0000}"/>
    <cellStyle name="20% - Accent1 2 4 3 5 6 2 2" xfId="11885" xr:uid="{00000000-0005-0000-0000-0000B22D0000}"/>
    <cellStyle name="20% - Accent1 2 4 3 5 6 3" xfId="11886" xr:uid="{00000000-0005-0000-0000-0000B32D0000}"/>
    <cellStyle name="20% - Accent1 2 4 3 5 7" xfId="11887" xr:uid="{00000000-0005-0000-0000-0000B42D0000}"/>
    <cellStyle name="20% - Accent1 2 4 3 5 7 2" xfId="11888" xr:uid="{00000000-0005-0000-0000-0000B52D0000}"/>
    <cellStyle name="20% - Accent1 2 4 3 5 8" xfId="11889" xr:uid="{00000000-0005-0000-0000-0000B62D0000}"/>
    <cellStyle name="20% - Accent1 2 4 3 5 8 2" xfId="11890" xr:uid="{00000000-0005-0000-0000-0000B72D0000}"/>
    <cellStyle name="20% - Accent1 2 4 3 5 9" xfId="11891" xr:uid="{00000000-0005-0000-0000-0000B82D0000}"/>
    <cellStyle name="20% - Accent1 2 4 3 6" xfId="11892" xr:uid="{00000000-0005-0000-0000-0000B92D0000}"/>
    <cellStyle name="20% - Accent1 2 4 3 6 2" xfId="11893" xr:uid="{00000000-0005-0000-0000-0000BA2D0000}"/>
    <cellStyle name="20% - Accent1 2 4 3 6 2 2" xfId="11894" xr:uid="{00000000-0005-0000-0000-0000BB2D0000}"/>
    <cellStyle name="20% - Accent1 2 4 3 6 2 2 2" xfId="11895" xr:uid="{00000000-0005-0000-0000-0000BC2D0000}"/>
    <cellStyle name="20% - Accent1 2 4 3 6 2 2 2 2" xfId="11896" xr:uid="{00000000-0005-0000-0000-0000BD2D0000}"/>
    <cellStyle name="20% - Accent1 2 4 3 6 2 2 3" xfId="11897" xr:uid="{00000000-0005-0000-0000-0000BE2D0000}"/>
    <cellStyle name="20% - Accent1 2 4 3 6 2 3" xfId="11898" xr:uid="{00000000-0005-0000-0000-0000BF2D0000}"/>
    <cellStyle name="20% - Accent1 2 4 3 6 2 3 2" xfId="11899" xr:uid="{00000000-0005-0000-0000-0000C02D0000}"/>
    <cellStyle name="20% - Accent1 2 4 3 6 2 4" xfId="11900" xr:uid="{00000000-0005-0000-0000-0000C12D0000}"/>
    <cellStyle name="20% - Accent1 2 4 3 6 3" xfId="11901" xr:uid="{00000000-0005-0000-0000-0000C22D0000}"/>
    <cellStyle name="20% - Accent1 2 4 3 6 3 2" xfId="11902" xr:uid="{00000000-0005-0000-0000-0000C32D0000}"/>
    <cellStyle name="20% - Accent1 2 4 3 6 3 2 2" xfId="11903" xr:uid="{00000000-0005-0000-0000-0000C42D0000}"/>
    <cellStyle name="20% - Accent1 2 4 3 6 3 2 2 2" xfId="11904" xr:uid="{00000000-0005-0000-0000-0000C52D0000}"/>
    <cellStyle name="20% - Accent1 2 4 3 6 3 2 3" xfId="11905" xr:uid="{00000000-0005-0000-0000-0000C62D0000}"/>
    <cellStyle name="20% - Accent1 2 4 3 6 3 3" xfId="11906" xr:uid="{00000000-0005-0000-0000-0000C72D0000}"/>
    <cellStyle name="20% - Accent1 2 4 3 6 3 3 2" xfId="11907" xr:uid="{00000000-0005-0000-0000-0000C82D0000}"/>
    <cellStyle name="20% - Accent1 2 4 3 6 3 4" xfId="11908" xr:uid="{00000000-0005-0000-0000-0000C92D0000}"/>
    <cellStyle name="20% - Accent1 2 4 3 6 4" xfId="11909" xr:uid="{00000000-0005-0000-0000-0000CA2D0000}"/>
    <cellStyle name="20% - Accent1 2 4 3 6 4 2" xfId="11910" xr:uid="{00000000-0005-0000-0000-0000CB2D0000}"/>
    <cellStyle name="20% - Accent1 2 4 3 6 4 2 2" xfId="11911" xr:uid="{00000000-0005-0000-0000-0000CC2D0000}"/>
    <cellStyle name="20% - Accent1 2 4 3 6 4 2 2 2" xfId="11912" xr:uid="{00000000-0005-0000-0000-0000CD2D0000}"/>
    <cellStyle name="20% - Accent1 2 4 3 6 4 2 3" xfId="11913" xr:uid="{00000000-0005-0000-0000-0000CE2D0000}"/>
    <cellStyle name="20% - Accent1 2 4 3 6 4 3" xfId="11914" xr:uid="{00000000-0005-0000-0000-0000CF2D0000}"/>
    <cellStyle name="20% - Accent1 2 4 3 6 4 3 2" xfId="11915" xr:uid="{00000000-0005-0000-0000-0000D02D0000}"/>
    <cellStyle name="20% - Accent1 2 4 3 6 4 4" xfId="11916" xr:uid="{00000000-0005-0000-0000-0000D12D0000}"/>
    <cellStyle name="20% - Accent1 2 4 3 6 5" xfId="11917" xr:uid="{00000000-0005-0000-0000-0000D22D0000}"/>
    <cellStyle name="20% - Accent1 2 4 3 6 5 2" xfId="11918" xr:uid="{00000000-0005-0000-0000-0000D32D0000}"/>
    <cellStyle name="20% - Accent1 2 4 3 6 5 2 2" xfId="11919" xr:uid="{00000000-0005-0000-0000-0000D42D0000}"/>
    <cellStyle name="20% - Accent1 2 4 3 6 5 3" xfId="11920" xr:uid="{00000000-0005-0000-0000-0000D52D0000}"/>
    <cellStyle name="20% - Accent1 2 4 3 6 6" xfId="11921" xr:uid="{00000000-0005-0000-0000-0000D62D0000}"/>
    <cellStyle name="20% - Accent1 2 4 3 6 6 2" xfId="11922" xr:uid="{00000000-0005-0000-0000-0000D72D0000}"/>
    <cellStyle name="20% - Accent1 2 4 3 6 6 2 2" xfId="11923" xr:uid="{00000000-0005-0000-0000-0000D82D0000}"/>
    <cellStyle name="20% - Accent1 2 4 3 6 6 3" xfId="11924" xr:uid="{00000000-0005-0000-0000-0000D92D0000}"/>
    <cellStyle name="20% - Accent1 2 4 3 6 7" xfId="11925" xr:uid="{00000000-0005-0000-0000-0000DA2D0000}"/>
    <cellStyle name="20% - Accent1 2 4 3 6 7 2" xfId="11926" xr:uid="{00000000-0005-0000-0000-0000DB2D0000}"/>
    <cellStyle name="20% - Accent1 2 4 3 6 8" xfId="11927" xr:uid="{00000000-0005-0000-0000-0000DC2D0000}"/>
    <cellStyle name="20% - Accent1 2 4 3 6 8 2" xfId="11928" xr:uid="{00000000-0005-0000-0000-0000DD2D0000}"/>
    <cellStyle name="20% - Accent1 2 4 3 6 9" xfId="11929" xr:uid="{00000000-0005-0000-0000-0000DE2D0000}"/>
    <cellStyle name="20% - Accent1 2 4 3 7" xfId="11930" xr:uid="{00000000-0005-0000-0000-0000DF2D0000}"/>
    <cellStyle name="20% - Accent1 2 4 3 7 2" xfId="11931" xr:uid="{00000000-0005-0000-0000-0000E02D0000}"/>
    <cellStyle name="20% - Accent1 2 4 3 7 2 2" xfId="11932" xr:uid="{00000000-0005-0000-0000-0000E12D0000}"/>
    <cellStyle name="20% - Accent1 2 4 3 7 2 2 2" xfId="11933" xr:uid="{00000000-0005-0000-0000-0000E22D0000}"/>
    <cellStyle name="20% - Accent1 2 4 3 7 2 3" xfId="11934" xr:uid="{00000000-0005-0000-0000-0000E32D0000}"/>
    <cellStyle name="20% - Accent1 2 4 3 7 3" xfId="11935" xr:uid="{00000000-0005-0000-0000-0000E42D0000}"/>
    <cellStyle name="20% - Accent1 2 4 3 7 3 2" xfId="11936" xr:uid="{00000000-0005-0000-0000-0000E52D0000}"/>
    <cellStyle name="20% - Accent1 2 4 3 7 4" xfId="11937" xr:uid="{00000000-0005-0000-0000-0000E62D0000}"/>
    <cellStyle name="20% - Accent1 2 4 3 8" xfId="11938" xr:uid="{00000000-0005-0000-0000-0000E72D0000}"/>
    <cellStyle name="20% - Accent1 2 4 3 8 2" xfId="11939" xr:uid="{00000000-0005-0000-0000-0000E82D0000}"/>
    <cellStyle name="20% - Accent1 2 4 3 8 2 2" xfId="11940" xr:uid="{00000000-0005-0000-0000-0000E92D0000}"/>
    <cellStyle name="20% - Accent1 2 4 3 8 2 2 2" xfId="11941" xr:uid="{00000000-0005-0000-0000-0000EA2D0000}"/>
    <cellStyle name="20% - Accent1 2 4 3 8 2 3" xfId="11942" xr:uid="{00000000-0005-0000-0000-0000EB2D0000}"/>
    <cellStyle name="20% - Accent1 2 4 3 8 3" xfId="11943" xr:uid="{00000000-0005-0000-0000-0000EC2D0000}"/>
    <cellStyle name="20% - Accent1 2 4 3 8 3 2" xfId="11944" xr:uid="{00000000-0005-0000-0000-0000ED2D0000}"/>
    <cellStyle name="20% - Accent1 2 4 3 8 4" xfId="11945" xr:uid="{00000000-0005-0000-0000-0000EE2D0000}"/>
    <cellStyle name="20% - Accent1 2 4 3 9" xfId="11946" xr:uid="{00000000-0005-0000-0000-0000EF2D0000}"/>
    <cellStyle name="20% - Accent1 2 4 3 9 2" xfId="11947" xr:uid="{00000000-0005-0000-0000-0000F02D0000}"/>
    <cellStyle name="20% - Accent1 2 4 3 9 2 2" xfId="11948" xr:uid="{00000000-0005-0000-0000-0000F12D0000}"/>
    <cellStyle name="20% - Accent1 2 4 3 9 2 2 2" xfId="11949" xr:uid="{00000000-0005-0000-0000-0000F22D0000}"/>
    <cellStyle name="20% - Accent1 2 4 3 9 2 3" xfId="11950" xr:uid="{00000000-0005-0000-0000-0000F32D0000}"/>
    <cellStyle name="20% - Accent1 2 4 3 9 3" xfId="11951" xr:uid="{00000000-0005-0000-0000-0000F42D0000}"/>
    <cellStyle name="20% - Accent1 2 4 3 9 3 2" xfId="11952" xr:uid="{00000000-0005-0000-0000-0000F52D0000}"/>
    <cellStyle name="20% - Accent1 2 4 3 9 4" xfId="11953" xr:uid="{00000000-0005-0000-0000-0000F62D0000}"/>
    <cellStyle name="20% - Accent1 2 4 4" xfId="11954" xr:uid="{00000000-0005-0000-0000-0000F72D0000}"/>
    <cellStyle name="20% - Accent1 2 4 4 10" xfId="11955" xr:uid="{00000000-0005-0000-0000-0000F82D0000}"/>
    <cellStyle name="20% - Accent1 2 4 4 10 2" xfId="11956" xr:uid="{00000000-0005-0000-0000-0000F92D0000}"/>
    <cellStyle name="20% - Accent1 2 4 4 11" xfId="11957" xr:uid="{00000000-0005-0000-0000-0000FA2D0000}"/>
    <cellStyle name="20% - Accent1 2 4 4 2" xfId="11958" xr:uid="{00000000-0005-0000-0000-0000FB2D0000}"/>
    <cellStyle name="20% - Accent1 2 4 4 2 2" xfId="11959" xr:uid="{00000000-0005-0000-0000-0000FC2D0000}"/>
    <cellStyle name="20% - Accent1 2 4 4 2 2 2" xfId="11960" xr:uid="{00000000-0005-0000-0000-0000FD2D0000}"/>
    <cellStyle name="20% - Accent1 2 4 4 2 2 2 2" xfId="11961" xr:uid="{00000000-0005-0000-0000-0000FE2D0000}"/>
    <cellStyle name="20% - Accent1 2 4 4 2 2 2 2 2" xfId="11962" xr:uid="{00000000-0005-0000-0000-0000FF2D0000}"/>
    <cellStyle name="20% - Accent1 2 4 4 2 2 2 3" xfId="11963" xr:uid="{00000000-0005-0000-0000-0000002E0000}"/>
    <cellStyle name="20% - Accent1 2 4 4 2 2 3" xfId="11964" xr:uid="{00000000-0005-0000-0000-0000012E0000}"/>
    <cellStyle name="20% - Accent1 2 4 4 2 2 3 2" xfId="11965" xr:uid="{00000000-0005-0000-0000-0000022E0000}"/>
    <cellStyle name="20% - Accent1 2 4 4 2 2 4" xfId="11966" xr:uid="{00000000-0005-0000-0000-0000032E0000}"/>
    <cellStyle name="20% - Accent1 2 4 4 2 3" xfId="11967" xr:uid="{00000000-0005-0000-0000-0000042E0000}"/>
    <cellStyle name="20% - Accent1 2 4 4 2 3 2" xfId="11968" xr:uid="{00000000-0005-0000-0000-0000052E0000}"/>
    <cellStyle name="20% - Accent1 2 4 4 2 3 2 2" xfId="11969" xr:uid="{00000000-0005-0000-0000-0000062E0000}"/>
    <cellStyle name="20% - Accent1 2 4 4 2 3 2 2 2" xfId="11970" xr:uid="{00000000-0005-0000-0000-0000072E0000}"/>
    <cellStyle name="20% - Accent1 2 4 4 2 3 2 3" xfId="11971" xr:uid="{00000000-0005-0000-0000-0000082E0000}"/>
    <cellStyle name="20% - Accent1 2 4 4 2 3 3" xfId="11972" xr:uid="{00000000-0005-0000-0000-0000092E0000}"/>
    <cellStyle name="20% - Accent1 2 4 4 2 3 3 2" xfId="11973" xr:uid="{00000000-0005-0000-0000-00000A2E0000}"/>
    <cellStyle name="20% - Accent1 2 4 4 2 3 4" xfId="11974" xr:uid="{00000000-0005-0000-0000-00000B2E0000}"/>
    <cellStyle name="20% - Accent1 2 4 4 2 4" xfId="11975" xr:uid="{00000000-0005-0000-0000-00000C2E0000}"/>
    <cellStyle name="20% - Accent1 2 4 4 2 4 2" xfId="11976" xr:uid="{00000000-0005-0000-0000-00000D2E0000}"/>
    <cellStyle name="20% - Accent1 2 4 4 2 4 2 2" xfId="11977" xr:uid="{00000000-0005-0000-0000-00000E2E0000}"/>
    <cellStyle name="20% - Accent1 2 4 4 2 4 2 2 2" xfId="11978" xr:uid="{00000000-0005-0000-0000-00000F2E0000}"/>
    <cellStyle name="20% - Accent1 2 4 4 2 4 2 3" xfId="11979" xr:uid="{00000000-0005-0000-0000-0000102E0000}"/>
    <cellStyle name="20% - Accent1 2 4 4 2 4 3" xfId="11980" xr:uid="{00000000-0005-0000-0000-0000112E0000}"/>
    <cellStyle name="20% - Accent1 2 4 4 2 4 3 2" xfId="11981" xr:uid="{00000000-0005-0000-0000-0000122E0000}"/>
    <cellStyle name="20% - Accent1 2 4 4 2 4 4" xfId="11982" xr:uid="{00000000-0005-0000-0000-0000132E0000}"/>
    <cellStyle name="20% - Accent1 2 4 4 2 5" xfId="11983" xr:uid="{00000000-0005-0000-0000-0000142E0000}"/>
    <cellStyle name="20% - Accent1 2 4 4 2 5 2" xfId="11984" xr:uid="{00000000-0005-0000-0000-0000152E0000}"/>
    <cellStyle name="20% - Accent1 2 4 4 2 5 2 2" xfId="11985" xr:uid="{00000000-0005-0000-0000-0000162E0000}"/>
    <cellStyle name="20% - Accent1 2 4 4 2 5 3" xfId="11986" xr:uid="{00000000-0005-0000-0000-0000172E0000}"/>
    <cellStyle name="20% - Accent1 2 4 4 2 6" xfId="11987" xr:uid="{00000000-0005-0000-0000-0000182E0000}"/>
    <cellStyle name="20% - Accent1 2 4 4 2 6 2" xfId="11988" xr:uid="{00000000-0005-0000-0000-0000192E0000}"/>
    <cellStyle name="20% - Accent1 2 4 4 2 6 2 2" xfId="11989" xr:uid="{00000000-0005-0000-0000-00001A2E0000}"/>
    <cellStyle name="20% - Accent1 2 4 4 2 6 3" xfId="11990" xr:uid="{00000000-0005-0000-0000-00001B2E0000}"/>
    <cellStyle name="20% - Accent1 2 4 4 2 7" xfId="11991" xr:uid="{00000000-0005-0000-0000-00001C2E0000}"/>
    <cellStyle name="20% - Accent1 2 4 4 2 7 2" xfId="11992" xr:uid="{00000000-0005-0000-0000-00001D2E0000}"/>
    <cellStyle name="20% - Accent1 2 4 4 2 8" xfId="11993" xr:uid="{00000000-0005-0000-0000-00001E2E0000}"/>
    <cellStyle name="20% - Accent1 2 4 4 2 8 2" xfId="11994" xr:uid="{00000000-0005-0000-0000-00001F2E0000}"/>
    <cellStyle name="20% - Accent1 2 4 4 2 9" xfId="11995" xr:uid="{00000000-0005-0000-0000-0000202E0000}"/>
    <cellStyle name="20% - Accent1 2 4 4 3" xfId="11996" xr:uid="{00000000-0005-0000-0000-0000212E0000}"/>
    <cellStyle name="20% - Accent1 2 4 4 3 2" xfId="11997" xr:uid="{00000000-0005-0000-0000-0000222E0000}"/>
    <cellStyle name="20% - Accent1 2 4 4 3 2 2" xfId="11998" xr:uid="{00000000-0005-0000-0000-0000232E0000}"/>
    <cellStyle name="20% - Accent1 2 4 4 3 2 2 2" xfId="11999" xr:uid="{00000000-0005-0000-0000-0000242E0000}"/>
    <cellStyle name="20% - Accent1 2 4 4 3 2 2 2 2" xfId="12000" xr:uid="{00000000-0005-0000-0000-0000252E0000}"/>
    <cellStyle name="20% - Accent1 2 4 4 3 2 2 3" xfId="12001" xr:uid="{00000000-0005-0000-0000-0000262E0000}"/>
    <cellStyle name="20% - Accent1 2 4 4 3 2 3" xfId="12002" xr:uid="{00000000-0005-0000-0000-0000272E0000}"/>
    <cellStyle name="20% - Accent1 2 4 4 3 2 3 2" xfId="12003" xr:uid="{00000000-0005-0000-0000-0000282E0000}"/>
    <cellStyle name="20% - Accent1 2 4 4 3 2 4" xfId="12004" xr:uid="{00000000-0005-0000-0000-0000292E0000}"/>
    <cellStyle name="20% - Accent1 2 4 4 3 3" xfId="12005" xr:uid="{00000000-0005-0000-0000-00002A2E0000}"/>
    <cellStyle name="20% - Accent1 2 4 4 3 3 2" xfId="12006" xr:uid="{00000000-0005-0000-0000-00002B2E0000}"/>
    <cellStyle name="20% - Accent1 2 4 4 3 3 2 2" xfId="12007" xr:uid="{00000000-0005-0000-0000-00002C2E0000}"/>
    <cellStyle name="20% - Accent1 2 4 4 3 3 2 2 2" xfId="12008" xr:uid="{00000000-0005-0000-0000-00002D2E0000}"/>
    <cellStyle name="20% - Accent1 2 4 4 3 3 2 3" xfId="12009" xr:uid="{00000000-0005-0000-0000-00002E2E0000}"/>
    <cellStyle name="20% - Accent1 2 4 4 3 3 3" xfId="12010" xr:uid="{00000000-0005-0000-0000-00002F2E0000}"/>
    <cellStyle name="20% - Accent1 2 4 4 3 3 3 2" xfId="12011" xr:uid="{00000000-0005-0000-0000-0000302E0000}"/>
    <cellStyle name="20% - Accent1 2 4 4 3 3 4" xfId="12012" xr:uid="{00000000-0005-0000-0000-0000312E0000}"/>
    <cellStyle name="20% - Accent1 2 4 4 3 4" xfId="12013" xr:uid="{00000000-0005-0000-0000-0000322E0000}"/>
    <cellStyle name="20% - Accent1 2 4 4 3 4 2" xfId="12014" xr:uid="{00000000-0005-0000-0000-0000332E0000}"/>
    <cellStyle name="20% - Accent1 2 4 4 3 4 2 2" xfId="12015" xr:uid="{00000000-0005-0000-0000-0000342E0000}"/>
    <cellStyle name="20% - Accent1 2 4 4 3 4 2 2 2" xfId="12016" xr:uid="{00000000-0005-0000-0000-0000352E0000}"/>
    <cellStyle name="20% - Accent1 2 4 4 3 4 2 3" xfId="12017" xr:uid="{00000000-0005-0000-0000-0000362E0000}"/>
    <cellStyle name="20% - Accent1 2 4 4 3 4 3" xfId="12018" xr:uid="{00000000-0005-0000-0000-0000372E0000}"/>
    <cellStyle name="20% - Accent1 2 4 4 3 4 3 2" xfId="12019" xr:uid="{00000000-0005-0000-0000-0000382E0000}"/>
    <cellStyle name="20% - Accent1 2 4 4 3 4 4" xfId="12020" xr:uid="{00000000-0005-0000-0000-0000392E0000}"/>
    <cellStyle name="20% - Accent1 2 4 4 3 5" xfId="12021" xr:uid="{00000000-0005-0000-0000-00003A2E0000}"/>
    <cellStyle name="20% - Accent1 2 4 4 3 5 2" xfId="12022" xr:uid="{00000000-0005-0000-0000-00003B2E0000}"/>
    <cellStyle name="20% - Accent1 2 4 4 3 5 2 2" xfId="12023" xr:uid="{00000000-0005-0000-0000-00003C2E0000}"/>
    <cellStyle name="20% - Accent1 2 4 4 3 5 3" xfId="12024" xr:uid="{00000000-0005-0000-0000-00003D2E0000}"/>
    <cellStyle name="20% - Accent1 2 4 4 3 6" xfId="12025" xr:uid="{00000000-0005-0000-0000-00003E2E0000}"/>
    <cellStyle name="20% - Accent1 2 4 4 3 6 2" xfId="12026" xr:uid="{00000000-0005-0000-0000-00003F2E0000}"/>
    <cellStyle name="20% - Accent1 2 4 4 3 6 2 2" xfId="12027" xr:uid="{00000000-0005-0000-0000-0000402E0000}"/>
    <cellStyle name="20% - Accent1 2 4 4 3 6 3" xfId="12028" xr:uid="{00000000-0005-0000-0000-0000412E0000}"/>
    <cellStyle name="20% - Accent1 2 4 4 3 7" xfId="12029" xr:uid="{00000000-0005-0000-0000-0000422E0000}"/>
    <cellStyle name="20% - Accent1 2 4 4 3 7 2" xfId="12030" xr:uid="{00000000-0005-0000-0000-0000432E0000}"/>
    <cellStyle name="20% - Accent1 2 4 4 3 8" xfId="12031" xr:uid="{00000000-0005-0000-0000-0000442E0000}"/>
    <cellStyle name="20% - Accent1 2 4 4 3 8 2" xfId="12032" xr:uid="{00000000-0005-0000-0000-0000452E0000}"/>
    <cellStyle name="20% - Accent1 2 4 4 3 9" xfId="12033" xr:uid="{00000000-0005-0000-0000-0000462E0000}"/>
    <cellStyle name="20% - Accent1 2 4 4 4" xfId="12034" xr:uid="{00000000-0005-0000-0000-0000472E0000}"/>
    <cellStyle name="20% - Accent1 2 4 4 4 2" xfId="12035" xr:uid="{00000000-0005-0000-0000-0000482E0000}"/>
    <cellStyle name="20% - Accent1 2 4 4 4 2 2" xfId="12036" xr:uid="{00000000-0005-0000-0000-0000492E0000}"/>
    <cellStyle name="20% - Accent1 2 4 4 4 2 2 2" xfId="12037" xr:uid="{00000000-0005-0000-0000-00004A2E0000}"/>
    <cellStyle name="20% - Accent1 2 4 4 4 2 3" xfId="12038" xr:uid="{00000000-0005-0000-0000-00004B2E0000}"/>
    <cellStyle name="20% - Accent1 2 4 4 4 3" xfId="12039" xr:uid="{00000000-0005-0000-0000-00004C2E0000}"/>
    <cellStyle name="20% - Accent1 2 4 4 4 3 2" xfId="12040" xr:uid="{00000000-0005-0000-0000-00004D2E0000}"/>
    <cellStyle name="20% - Accent1 2 4 4 4 4" xfId="12041" xr:uid="{00000000-0005-0000-0000-00004E2E0000}"/>
    <cellStyle name="20% - Accent1 2 4 4 5" xfId="12042" xr:uid="{00000000-0005-0000-0000-00004F2E0000}"/>
    <cellStyle name="20% - Accent1 2 4 4 5 2" xfId="12043" xr:uid="{00000000-0005-0000-0000-0000502E0000}"/>
    <cellStyle name="20% - Accent1 2 4 4 5 2 2" xfId="12044" xr:uid="{00000000-0005-0000-0000-0000512E0000}"/>
    <cellStyle name="20% - Accent1 2 4 4 5 2 2 2" xfId="12045" xr:uid="{00000000-0005-0000-0000-0000522E0000}"/>
    <cellStyle name="20% - Accent1 2 4 4 5 2 3" xfId="12046" xr:uid="{00000000-0005-0000-0000-0000532E0000}"/>
    <cellStyle name="20% - Accent1 2 4 4 5 3" xfId="12047" xr:uid="{00000000-0005-0000-0000-0000542E0000}"/>
    <cellStyle name="20% - Accent1 2 4 4 5 3 2" xfId="12048" xr:uid="{00000000-0005-0000-0000-0000552E0000}"/>
    <cellStyle name="20% - Accent1 2 4 4 5 4" xfId="12049" xr:uid="{00000000-0005-0000-0000-0000562E0000}"/>
    <cellStyle name="20% - Accent1 2 4 4 6" xfId="12050" xr:uid="{00000000-0005-0000-0000-0000572E0000}"/>
    <cellStyle name="20% - Accent1 2 4 4 6 2" xfId="12051" xr:uid="{00000000-0005-0000-0000-0000582E0000}"/>
    <cellStyle name="20% - Accent1 2 4 4 6 2 2" xfId="12052" xr:uid="{00000000-0005-0000-0000-0000592E0000}"/>
    <cellStyle name="20% - Accent1 2 4 4 6 2 2 2" xfId="12053" xr:uid="{00000000-0005-0000-0000-00005A2E0000}"/>
    <cellStyle name="20% - Accent1 2 4 4 6 2 3" xfId="12054" xr:uid="{00000000-0005-0000-0000-00005B2E0000}"/>
    <cellStyle name="20% - Accent1 2 4 4 6 3" xfId="12055" xr:uid="{00000000-0005-0000-0000-00005C2E0000}"/>
    <cellStyle name="20% - Accent1 2 4 4 6 3 2" xfId="12056" xr:uid="{00000000-0005-0000-0000-00005D2E0000}"/>
    <cellStyle name="20% - Accent1 2 4 4 6 4" xfId="12057" xr:uid="{00000000-0005-0000-0000-00005E2E0000}"/>
    <cellStyle name="20% - Accent1 2 4 4 7" xfId="12058" xr:uid="{00000000-0005-0000-0000-00005F2E0000}"/>
    <cellStyle name="20% - Accent1 2 4 4 7 2" xfId="12059" xr:uid="{00000000-0005-0000-0000-0000602E0000}"/>
    <cellStyle name="20% - Accent1 2 4 4 7 2 2" xfId="12060" xr:uid="{00000000-0005-0000-0000-0000612E0000}"/>
    <cellStyle name="20% - Accent1 2 4 4 7 3" xfId="12061" xr:uid="{00000000-0005-0000-0000-0000622E0000}"/>
    <cellStyle name="20% - Accent1 2 4 4 8" xfId="12062" xr:uid="{00000000-0005-0000-0000-0000632E0000}"/>
    <cellStyle name="20% - Accent1 2 4 4 8 2" xfId="12063" xr:uid="{00000000-0005-0000-0000-0000642E0000}"/>
    <cellStyle name="20% - Accent1 2 4 4 8 2 2" xfId="12064" xr:uid="{00000000-0005-0000-0000-0000652E0000}"/>
    <cellStyle name="20% - Accent1 2 4 4 8 3" xfId="12065" xr:uid="{00000000-0005-0000-0000-0000662E0000}"/>
    <cellStyle name="20% - Accent1 2 4 4 9" xfId="12066" xr:uid="{00000000-0005-0000-0000-0000672E0000}"/>
    <cellStyle name="20% - Accent1 2 4 4 9 2" xfId="12067" xr:uid="{00000000-0005-0000-0000-0000682E0000}"/>
    <cellStyle name="20% - Accent1 2 4 5" xfId="12068" xr:uid="{00000000-0005-0000-0000-0000692E0000}"/>
    <cellStyle name="20% - Accent1 2 4 5 10" xfId="12069" xr:uid="{00000000-0005-0000-0000-00006A2E0000}"/>
    <cellStyle name="20% - Accent1 2 4 5 10 2" xfId="12070" xr:uid="{00000000-0005-0000-0000-00006B2E0000}"/>
    <cellStyle name="20% - Accent1 2 4 5 11" xfId="12071" xr:uid="{00000000-0005-0000-0000-00006C2E0000}"/>
    <cellStyle name="20% - Accent1 2 4 5 2" xfId="12072" xr:uid="{00000000-0005-0000-0000-00006D2E0000}"/>
    <cellStyle name="20% - Accent1 2 4 5 2 2" xfId="12073" xr:uid="{00000000-0005-0000-0000-00006E2E0000}"/>
    <cellStyle name="20% - Accent1 2 4 5 2 2 2" xfId="12074" xr:uid="{00000000-0005-0000-0000-00006F2E0000}"/>
    <cellStyle name="20% - Accent1 2 4 5 2 2 2 2" xfId="12075" xr:uid="{00000000-0005-0000-0000-0000702E0000}"/>
    <cellStyle name="20% - Accent1 2 4 5 2 2 2 2 2" xfId="12076" xr:uid="{00000000-0005-0000-0000-0000712E0000}"/>
    <cellStyle name="20% - Accent1 2 4 5 2 2 2 3" xfId="12077" xr:uid="{00000000-0005-0000-0000-0000722E0000}"/>
    <cellStyle name="20% - Accent1 2 4 5 2 2 3" xfId="12078" xr:uid="{00000000-0005-0000-0000-0000732E0000}"/>
    <cellStyle name="20% - Accent1 2 4 5 2 2 3 2" xfId="12079" xr:uid="{00000000-0005-0000-0000-0000742E0000}"/>
    <cellStyle name="20% - Accent1 2 4 5 2 2 4" xfId="12080" xr:uid="{00000000-0005-0000-0000-0000752E0000}"/>
    <cellStyle name="20% - Accent1 2 4 5 2 3" xfId="12081" xr:uid="{00000000-0005-0000-0000-0000762E0000}"/>
    <cellStyle name="20% - Accent1 2 4 5 2 3 2" xfId="12082" xr:uid="{00000000-0005-0000-0000-0000772E0000}"/>
    <cellStyle name="20% - Accent1 2 4 5 2 3 2 2" xfId="12083" xr:uid="{00000000-0005-0000-0000-0000782E0000}"/>
    <cellStyle name="20% - Accent1 2 4 5 2 3 2 2 2" xfId="12084" xr:uid="{00000000-0005-0000-0000-0000792E0000}"/>
    <cellStyle name="20% - Accent1 2 4 5 2 3 2 3" xfId="12085" xr:uid="{00000000-0005-0000-0000-00007A2E0000}"/>
    <cellStyle name="20% - Accent1 2 4 5 2 3 3" xfId="12086" xr:uid="{00000000-0005-0000-0000-00007B2E0000}"/>
    <cellStyle name="20% - Accent1 2 4 5 2 3 3 2" xfId="12087" xr:uid="{00000000-0005-0000-0000-00007C2E0000}"/>
    <cellStyle name="20% - Accent1 2 4 5 2 3 4" xfId="12088" xr:uid="{00000000-0005-0000-0000-00007D2E0000}"/>
    <cellStyle name="20% - Accent1 2 4 5 2 4" xfId="12089" xr:uid="{00000000-0005-0000-0000-00007E2E0000}"/>
    <cellStyle name="20% - Accent1 2 4 5 2 4 2" xfId="12090" xr:uid="{00000000-0005-0000-0000-00007F2E0000}"/>
    <cellStyle name="20% - Accent1 2 4 5 2 4 2 2" xfId="12091" xr:uid="{00000000-0005-0000-0000-0000802E0000}"/>
    <cellStyle name="20% - Accent1 2 4 5 2 4 2 2 2" xfId="12092" xr:uid="{00000000-0005-0000-0000-0000812E0000}"/>
    <cellStyle name="20% - Accent1 2 4 5 2 4 2 3" xfId="12093" xr:uid="{00000000-0005-0000-0000-0000822E0000}"/>
    <cellStyle name="20% - Accent1 2 4 5 2 4 3" xfId="12094" xr:uid="{00000000-0005-0000-0000-0000832E0000}"/>
    <cellStyle name="20% - Accent1 2 4 5 2 4 3 2" xfId="12095" xr:uid="{00000000-0005-0000-0000-0000842E0000}"/>
    <cellStyle name="20% - Accent1 2 4 5 2 4 4" xfId="12096" xr:uid="{00000000-0005-0000-0000-0000852E0000}"/>
    <cellStyle name="20% - Accent1 2 4 5 2 5" xfId="12097" xr:uid="{00000000-0005-0000-0000-0000862E0000}"/>
    <cellStyle name="20% - Accent1 2 4 5 2 5 2" xfId="12098" xr:uid="{00000000-0005-0000-0000-0000872E0000}"/>
    <cellStyle name="20% - Accent1 2 4 5 2 5 2 2" xfId="12099" xr:uid="{00000000-0005-0000-0000-0000882E0000}"/>
    <cellStyle name="20% - Accent1 2 4 5 2 5 3" xfId="12100" xr:uid="{00000000-0005-0000-0000-0000892E0000}"/>
    <cellStyle name="20% - Accent1 2 4 5 2 6" xfId="12101" xr:uid="{00000000-0005-0000-0000-00008A2E0000}"/>
    <cellStyle name="20% - Accent1 2 4 5 2 6 2" xfId="12102" xr:uid="{00000000-0005-0000-0000-00008B2E0000}"/>
    <cellStyle name="20% - Accent1 2 4 5 2 6 2 2" xfId="12103" xr:uid="{00000000-0005-0000-0000-00008C2E0000}"/>
    <cellStyle name="20% - Accent1 2 4 5 2 6 3" xfId="12104" xr:uid="{00000000-0005-0000-0000-00008D2E0000}"/>
    <cellStyle name="20% - Accent1 2 4 5 2 7" xfId="12105" xr:uid="{00000000-0005-0000-0000-00008E2E0000}"/>
    <cellStyle name="20% - Accent1 2 4 5 2 7 2" xfId="12106" xr:uid="{00000000-0005-0000-0000-00008F2E0000}"/>
    <cellStyle name="20% - Accent1 2 4 5 2 8" xfId="12107" xr:uid="{00000000-0005-0000-0000-0000902E0000}"/>
    <cellStyle name="20% - Accent1 2 4 5 2 8 2" xfId="12108" xr:uid="{00000000-0005-0000-0000-0000912E0000}"/>
    <cellStyle name="20% - Accent1 2 4 5 2 9" xfId="12109" xr:uid="{00000000-0005-0000-0000-0000922E0000}"/>
    <cellStyle name="20% - Accent1 2 4 5 3" xfId="12110" xr:uid="{00000000-0005-0000-0000-0000932E0000}"/>
    <cellStyle name="20% - Accent1 2 4 5 3 2" xfId="12111" xr:uid="{00000000-0005-0000-0000-0000942E0000}"/>
    <cellStyle name="20% - Accent1 2 4 5 3 2 2" xfId="12112" xr:uid="{00000000-0005-0000-0000-0000952E0000}"/>
    <cellStyle name="20% - Accent1 2 4 5 3 2 2 2" xfId="12113" xr:uid="{00000000-0005-0000-0000-0000962E0000}"/>
    <cellStyle name="20% - Accent1 2 4 5 3 2 2 2 2" xfId="12114" xr:uid="{00000000-0005-0000-0000-0000972E0000}"/>
    <cellStyle name="20% - Accent1 2 4 5 3 2 2 3" xfId="12115" xr:uid="{00000000-0005-0000-0000-0000982E0000}"/>
    <cellStyle name="20% - Accent1 2 4 5 3 2 3" xfId="12116" xr:uid="{00000000-0005-0000-0000-0000992E0000}"/>
    <cellStyle name="20% - Accent1 2 4 5 3 2 3 2" xfId="12117" xr:uid="{00000000-0005-0000-0000-00009A2E0000}"/>
    <cellStyle name="20% - Accent1 2 4 5 3 2 4" xfId="12118" xr:uid="{00000000-0005-0000-0000-00009B2E0000}"/>
    <cellStyle name="20% - Accent1 2 4 5 3 3" xfId="12119" xr:uid="{00000000-0005-0000-0000-00009C2E0000}"/>
    <cellStyle name="20% - Accent1 2 4 5 3 3 2" xfId="12120" xr:uid="{00000000-0005-0000-0000-00009D2E0000}"/>
    <cellStyle name="20% - Accent1 2 4 5 3 3 2 2" xfId="12121" xr:uid="{00000000-0005-0000-0000-00009E2E0000}"/>
    <cellStyle name="20% - Accent1 2 4 5 3 3 2 2 2" xfId="12122" xr:uid="{00000000-0005-0000-0000-00009F2E0000}"/>
    <cellStyle name="20% - Accent1 2 4 5 3 3 2 3" xfId="12123" xr:uid="{00000000-0005-0000-0000-0000A02E0000}"/>
    <cellStyle name="20% - Accent1 2 4 5 3 3 3" xfId="12124" xr:uid="{00000000-0005-0000-0000-0000A12E0000}"/>
    <cellStyle name="20% - Accent1 2 4 5 3 3 3 2" xfId="12125" xr:uid="{00000000-0005-0000-0000-0000A22E0000}"/>
    <cellStyle name="20% - Accent1 2 4 5 3 3 4" xfId="12126" xr:uid="{00000000-0005-0000-0000-0000A32E0000}"/>
    <cellStyle name="20% - Accent1 2 4 5 3 4" xfId="12127" xr:uid="{00000000-0005-0000-0000-0000A42E0000}"/>
    <cellStyle name="20% - Accent1 2 4 5 3 4 2" xfId="12128" xr:uid="{00000000-0005-0000-0000-0000A52E0000}"/>
    <cellStyle name="20% - Accent1 2 4 5 3 4 2 2" xfId="12129" xr:uid="{00000000-0005-0000-0000-0000A62E0000}"/>
    <cellStyle name="20% - Accent1 2 4 5 3 4 2 2 2" xfId="12130" xr:uid="{00000000-0005-0000-0000-0000A72E0000}"/>
    <cellStyle name="20% - Accent1 2 4 5 3 4 2 3" xfId="12131" xr:uid="{00000000-0005-0000-0000-0000A82E0000}"/>
    <cellStyle name="20% - Accent1 2 4 5 3 4 3" xfId="12132" xr:uid="{00000000-0005-0000-0000-0000A92E0000}"/>
    <cellStyle name="20% - Accent1 2 4 5 3 4 3 2" xfId="12133" xr:uid="{00000000-0005-0000-0000-0000AA2E0000}"/>
    <cellStyle name="20% - Accent1 2 4 5 3 4 4" xfId="12134" xr:uid="{00000000-0005-0000-0000-0000AB2E0000}"/>
    <cellStyle name="20% - Accent1 2 4 5 3 5" xfId="12135" xr:uid="{00000000-0005-0000-0000-0000AC2E0000}"/>
    <cellStyle name="20% - Accent1 2 4 5 3 5 2" xfId="12136" xr:uid="{00000000-0005-0000-0000-0000AD2E0000}"/>
    <cellStyle name="20% - Accent1 2 4 5 3 5 2 2" xfId="12137" xr:uid="{00000000-0005-0000-0000-0000AE2E0000}"/>
    <cellStyle name="20% - Accent1 2 4 5 3 5 3" xfId="12138" xr:uid="{00000000-0005-0000-0000-0000AF2E0000}"/>
    <cellStyle name="20% - Accent1 2 4 5 3 6" xfId="12139" xr:uid="{00000000-0005-0000-0000-0000B02E0000}"/>
    <cellStyle name="20% - Accent1 2 4 5 3 6 2" xfId="12140" xr:uid="{00000000-0005-0000-0000-0000B12E0000}"/>
    <cellStyle name="20% - Accent1 2 4 5 3 6 2 2" xfId="12141" xr:uid="{00000000-0005-0000-0000-0000B22E0000}"/>
    <cellStyle name="20% - Accent1 2 4 5 3 6 3" xfId="12142" xr:uid="{00000000-0005-0000-0000-0000B32E0000}"/>
    <cellStyle name="20% - Accent1 2 4 5 3 7" xfId="12143" xr:uid="{00000000-0005-0000-0000-0000B42E0000}"/>
    <cellStyle name="20% - Accent1 2 4 5 3 7 2" xfId="12144" xr:uid="{00000000-0005-0000-0000-0000B52E0000}"/>
    <cellStyle name="20% - Accent1 2 4 5 3 8" xfId="12145" xr:uid="{00000000-0005-0000-0000-0000B62E0000}"/>
    <cellStyle name="20% - Accent1 2 4 5 3 8 2" xfId="12146" xr:uid="{00000000-0005-0000-0000-0000B72E0000}"/>
    <cellStyle name="20% - Accent1 2 4 5 3 9" xfId="12147" xr:uid="{00000000-0005-0000-0000-0000B82E0000}"/>
    <cellStyle name="20% - Accent1 2 4 5 4" xfId="12148" xr:uid="{00000000-0005-0000-0000-0000B92E0000}"/>
    <cellStyle name="20% - Accent1 2 4 5 4 2" xfId="12149" xr:uid="{00000000-0005-0000-0000-0000BA2E0000}"/>
    <cellStyle name="20% - Accent1 2 4 5 4 2 2" xfId="12150" xr:uid="{00000000-0005-0000-0000-0000BB2E0000}"/>
    <cellStyle name="20% - Accent1 2 4 5 4 2 2 2" xfId="12151" xr:uid="{00000000-0005-0000-0000-0000BC2E0000}"/>
    <cellStyle name="20% - Accent1 2 4 5 4 2 3" xfId="12152" xr:uid="{00000000-0005-0000-0000-0000BD2E0000}"/>
    <cellStyle name="20% - Accent1 2 4 5 4 3" xfId="12153" xr:uid="{00000000-0005-0000-0000-0000BE2E0000}"/>
    <cellStyle name="20% - Accent1 2 4 5 4 3 2" xfId="12154" xr:uid="{00000000-0005-0000-0000-0000BF2E0000}"/>
    <cellStyle name="20% - Accent1 2 4 5 4 4" xfId="12155" xr:uid="{00000000-0005-0000-0000-0000C02E0000}"/>
    <cellStyle name="20% - Accent1 2 4 5 5" xfId="12156" xr:uid="{00000000-0005-0000-0000-0000C12E0000}"/>
    <cellStyle name="20% - Accent1 2 4 5 5 2" xfId="12157" xr:uid="{00000000-0005-0000-0000-0000C22E0000}"/>
    <cellStyle name="20% - Accent1 2 4 5 5 2 2" xfId="12158" xr:uid="{00000000-0005-0000-0000-0000C32E0000}"/>
    <cellStyle name="20% - Accent1 2 4 5 5 2 2 2" xfId="12159" xr:uid="{00000000-0005-0000-0000-0000C42E0000}"/>
    <cellStyle name="20% - Accent1 2 4 5 5 2 3" xfId="12160" xr:uid="{00000000-0005-0000-0000-0000C52E0000}"/>
    <cellStyle name="20% - Accent1 2 4 5 5 3" xfId="12161" xr:uid="{00000000-0005-0000-0000-0000C62E0000}"/>
    <cellStyle name="20% - Accent1 2 4 5 5 3 2" xfId="12162" xr:uid="{00000000-0005-0000-0000-0000C72E0000}"/>
    <cellStyle name="20% - Accent1 2 4 5 5 4" xfId="12163" xr:uid="{00000000-0005-0000-0000-0000C82E0000}"/>
    <cellStyle name="20% - Accent1 2 4 5 6" xfId="12164" xr:uid="{00000000-0005-0000-0000-0000C92E0000}"/>
    <cellStyle name="20% - Accent1 2 4 5 6 2" xfId="12165" xr:uid="{00000000-0005-0000-0000-0000CA2E0000}"/>
    <cellStyle name="20% - Accent1 2 4 5 6 2 2" xfId="12166" xr:uid="{00000000-0005-0000-0000-0000CB2E0000}"/>
    <cellStyle name="20% - Accent1 2 4 5 6 2 2 2" xfId="12167" xr:uid="{00000000-0005-0000-0000-0000CC2E0000}"/>
    <cellStyle name="20% - Accent1 2 4 5 6 2 3" xfId="12168" xr:uid="{00000000-0005-0000-0000-0000CD2E0000}"/>
    <cellStyle name="20% - Accent1 2 4 5 6 3" xfId="12169" xr:uid="{00000000-0005-0000-0000-0000CE2E0000}"/>
    <cellStyle name="20% - Accent1 2 4 5 6 3 2" xfId="12170" xr:uid="{00000000-0005-0000-0000-0000CF2E0000}"/>
    <cellStyle name="20% - Accent1 2 4 5 6 4" xfId="12171" xr:uid="{00000000-0005-0000-0000-0000D02E0000}"/>
    <cellStyle name="20% - Accent1 2 4 5 7" xfId="12172" xr:uid="{00000000-0005-0000-0000-0000D12E0000}"/>
    <cellStyle name="20% - Accent1 2 4 5 7 2" xfId="12173" xr:uid="{00000000-0005-0000-0000-0000D22E0000}"/>
    <cellStyle name="20% - Accent1 2 4 5 7 2 2" xfId="12174" xr:uid="{00000000-0005-0000-0000-0000D32E0000}"/>
    <cellStyle name="20% - Accent1 2 4 5 7 3" xfId="12175" xr:uid="{00000000-0005-0000-0000-0000D42E0000}"/>
    <cellStyle name="20% - Accent1 2 4 5 8" xfId="12176" xr:uid="{00000000-0005-0000-0000-0000D52E0000}"/>
    <cellStyle name="20% - Accent1 2 4 5 8 2" xfId="12177" xr:uid="{00000000-0005-0000-0000-0000D62E0000}"/>
    <cellStyle name="20% - Accent1 2 4 5 8 2 2" xfId="12178" xr:uid="{00000000-0005-0000-0000-0000D72E0000}"/>
    <cellStyle name="20% - Accent1 2 4 5 8 3" xfId="12179" xr:uid="{00000000-0005-0000-0000-0000D82E0000}"/>
    <cellStyle name="20% - Accent1 2 4 5 9" xfId="12180" xr:uid="{00000000-0005-0000-0000-0000D92E0000}"/>
    <cellStyle name="20% - Accent1 2 4 5 9 2" xfId="12181" xr:uid="{00000000-0005-0000-0000-0000DA2E0000}"/>
    <cellStyle name="20% - Accent1 2 4 6" xfId="12182" xr:uid="{00000000-0005-0000-0000-0000DB2E0000}"/>
    <cellStyle name="20% - Accent1 2 4 6 10" xfId="12183" xr:uid="{00000000-0005-0000-0000-0000DC2E0000}"/>
    <cellStyle name="20% - Accent1 2 4 6 10 2" xfId="12184" xr:uid="{00000000-0005-0000-0000-0000DD2E0000}"/>
    <cellStyle name="20% - Accent1 2 4 6 11" xfId="12185" xr:uid="{00000000-0005-0000-0000-0000DE2E0000}"/>
    <cellStyle name="20% - Accent1 2 4 6 2" xfId="12186" xr:uid="{00000000-0005-0000-0000-0000DF2E0000}"/>
    <cellStyle name="20% - Accent1 2 4 6 2 2" xfId="12187" xr:uid="{00000000-0005-0000-0000-0000E02E0000}"/>
    <cellStyle name="20% - Accent1 2 4 6 2 2 2" xfId="12188" xr:uid="{00000000-0005-0000-0000-0000E12E0000}"/>
    <cellStyle name="20% - Accent1 2 4 6 2 2 2 2" xfId="12189" xr:uid="{00000000-0005-0000-0000-0000E22E0000}"/>
    <cellStyle name="20% - Accent1 2 4 6 2 2 2 2 2" xfId="12190" xr:uid="{00000000-0005-0000-0000-0000E32E0000}"/>
    <cellStyle name="20% - Accent1 2 4 6 2 2 2 3" xfId="12191" xr:uid="{00000000-0005-0000-0000-0000E42E0000}"/>
    <cellStyle name="20% - Accent1 2 4 6 2 2 3" xfId="12192" xr:uid="{00000000-0005-0000-0000-0000E52E0000}"/>
    <cellStyle name="20% - Accent1 2 4 6 2 2 3 2" xfId="12193" xr:uid="{00000000-0005-0000-0000-0000E62E0000}"/>
    <cellStyle name="20% - Accent1 2 4 6 2 2 4" xfId="12194" xr:uid="{00000000-0005-0000-0000-0000E72E0000}"/>
    <cellStyle name="20% - Accent1 2 4 6 2 3" xfId="12195" xr:uid="{00000000-0005-0000-0000-0000E82E0000}"/>
    <cellStyle name="20% - Accent1 2 4 6 2 3 2" xfId="12196" xr:uid="{00000000-0005-0000-0000-0000E92E0000}"/>
    <cellStyle name="20% - Accent1 2 4 6 2 3 2 2" xfId="12197" xr:uid="{00000000-0005-0000-0000-0000EA2E0000}"/>
    <cellStyle name="20% - Accent1 2 4 6 2 3 2 2 2" xfId="12198" xr:uid="{00000000-0005-0000-0000-0000EB2E0000}"/>
    <cellStyle name="20% - Accent1 2 4 6 2 3 2 3" xfId="12199" xr:uid="{00000000-0005-0000-0000-0000EC2E0000}"/>
    <cellStyle name="20% - Accent1 2 4 6 2 3 3" xfId="12200" xr:uid="{00000000-0005-0000-0000-0000ED2E0000}"/>
    <cellStyle name="20% - Accent1 2 4 6 2 3 3 2" xfId="12201" xr:uid="{00000000-0005-0000-0000-0000EE2E0000}"/>
    <cellStyle name="20% - Accent1 2 4 6 2 3 4" xfId="12202" xr:uid="{00000000-0005-0000-0000-0000EF2E0000}"/>
    <cellStyle name="20% - Accent1 2 4 6 2 4" xfId="12203" xr:uid="{00000000-0005-0000-0000-0000F02E0000}"/>
    <cellStyle name="20% - Accent1 2 4 6 2 4 2" xfId="12204" xr:uid="{00000000-0005-0000-0000-0000F12E0000}"/>
    <cellStyle name="20% - Accent1 2 4 6 2 4 2 2" xfId="12205" xr:uid="{00000000-0005-0000-0000-0000F22E0000}"/>
    <cellStyle name="20% - Accent1 2 4 6 2 4 2 2 2" xfId="12206" xr:uid="{00000000-0005-0000-0000-0000F32E0000}"/>
    <cellStyle name="20% - Accent1 2 4 6 2 4 2 3" xfId="12207" xr:uid="{00000000-0005-0000-0000-0000F42E0000}"/>
    <cellStyle name="20% - Accent1 2 4 6 2 4 3" xfId="12208" xr:uid="{00000000-0005-0000-0000-0000F52E0000}"/>
    <cellStyle name="20% - Accent1 2 4 6 2 4 3 2" xfId="12209" xr:uid="{00000000-0005-0000-0000-0000F62E0000}"/>
    <cellStyle name="20% - Accent1 2 4 6 2 4 4" xfId="12210" xr:uid="{00000000-0005-0000-0000-0000F72E0000}"/>
    <cellStyle name="20% - Accent1 2 4 6 2 5" xfId="12211" xr:uid="{00000000-0005-0000-0000-0000F82E0000}"/>
    <cellStyle name="20% - Accent1 2 4 6 2 5 2" xfId="12212" xr:uid="{00000000-0005-0000-0000-0000F92E0000}"/>
    <cellStyle name="20% - Accent1 2 4 6 2 5 2 2" xfId="12213" xr:uid="{00000000-0005-0000-0000-0000FA2E0000}"/>
    <cellStyle name="20% - Accent1 2 4 6 2 5 3" xfId="12214" xr:uid="{00000000-0005-0000-0000-0000FB2E0000}"/>
    <cellStyle name="20% - Accent1 2 4 6 2 6" xfId="12215" xr:uid="{00000000-0005-0000-0000-0000FC2E0000}"/>
    <cellStyle name="20% - Accent1 2 4 6 2 6 2" xfId="12216" xr:uid="{00000000-0005-0000-0000-0000FD2E0000}"/>
    <cellStyle name="20% - Accent1 2 4 6 2 6 2 2" xfId="12217" xr:uid="{00000000-0005-0000-0000-0000FE2E0000}"/>
    <cellStyle name="20% - Accent1 2 4 6 2 6 3" xfId="12218" xr:uid="{00000000-0005-0000-0000-0000FF2E0000}"/>
    <cellStyle name="20% - Accent1 2 4 6 2 7" xfId="12219" xr:uid="{00000000-0005-0000-0000-0000002F0000}"/>
    <cellStyle name="20% - Accent1 2 4 6 2 7 2" xfId="12220" xr:uid="{00000000-0005-0000-0000-0000012F0000}"/>
    <cellStyle name="20% - Accent1 2 4 6 2 8" xfId="12221" xr:uid="{00000000-0005-0000-0000-0000022F0000}"/>
    <cellStyle name="20% - Accent1 2 4 6 2 8 2" xfId="12222" xr:uid="{00000000-0005-0000-0000-0000032F0000}"/>
    <cellStyle name="20% - Accent1 2 4 6 2 9" xfId="12223" xr:uid="{00000000-0005-0000-0000-0000042F0000}"/>
    <cellStyle name="20% - Accent1 2 4 6 3" xfId="12224" xr:uid="{00000000-0005-0000-0000-0000052F0000}"/>
    <cellStyle name="20% - Accent1 2 4 6 3 2" xfId="12225" xr:uid="{00000000-0005-0000-0000-0000062F0000}"/>
    <cellStyle name="20% - Accent1 2 4 6 3 2 2" xfId="12226" xr:uid="{00000000-0005-0000-0000-0000072F0000}"/>
    <cellStyle name="20% - Accent1 2 4 6 3 2 2 2" xfId="12227" xr:uid="{00000000-0005-0000-0000-0000082F0000}"/>
    <cellStyle name="20% - Accent1 2 4 6 3 2 2 2 2" xfId="12228" xr:uid="{00000000-0005-0000-0000-0000092F0000}"/>
    <cellStyle name="20% - Accent1 2 4 6 3 2 2 3" xfId="12229" xr:uid="{00000000-0005-0000-0000-00000A2F0000}"/>
    <cellStyle name="20% - Accent1 2 4 6 3 2 3" xfId="12230" xr:uid="{00000000-0005-0000-0000-00000B2F0000}"/>
    <cellStyle name="20% - Accent1 2 4 6 3 2 3 2" xfId="12231" xr:uid="{00000000-0005-0000-0000-00000C2F0000}"/>
    <cellStyle name="20% - Accent1 2 4 6 3 2 4" xfId="12232" xr:uid="{00000000-0005-0000-0000-00000D2F0000}"/>
    <cellStyle name="20% - Accent1 2 4 6 3 3" xfId="12233" xr:uid="{00000000-0005-0000-0000-00000E2F0000}"/>
    <cellStyle name="20% - Accent1 2 4 6 3 3 2" xfId="12234" xr:uid="{00000000-0005-0000-0000-00000F2F0000}"/>
    <cellStyle name="20% - Accent1 2 4 6 3 3 2 2" xfId="12235" xr:uid="{00000000-0005-0000-0000-0000102F0000}"/>
    <cellStyle name="20% - Accent1 2 4 6 3 3 2 2 2" xfId="12236" xr:uid="{00000000-0005-0000-0000-0000112F0000}"/>
    <cellStyle name="20% - Accent1 2 4 6 3 3 2 3" xfId="12237" xr:uid="{00000000-0005-0000-0000-0000122F0000}"/>
    <cellStyle name="20% - Accent1 2 4 6 3 3 3" xfId="12238" xr:uid="{00000000-0005-0000-0000-0000132F0000}"/>
    <cellStyle name="20% - Accent1 2 4 6 3 3 3 2" xfId="12239" xr:uid="{00000000-0005-0000-0000-0000142F0000}"/>
    <cellStyle name="20% - Accent1 2 4 6 3 3 4" xfId="12240" xr:uid="{00000000-0005-0000-0000-0000152F0000}"/>
    <cellStyle name="20% - Accent1 2 4 6 3 4" xfId="12241" xr:uid="{00000000-0005-0000-0000-0000162F0000}"/>
    <cellStyle name="20% - Accent1 2 4 6 3 4 2" xfId="12242" xr:uid="{00000000-0005-0000-0000-0000172F0000}"/>
    <cellStyle name="20% - Accent1 2 4 6 3 4 2 2" xfId="12243" xr:uid="{00000000-0005-0000-0000-0000182F0000}"/>
    <cellStyle name="20% - Accent1 2 4 6 3 4 2 2 2" xfId="12244" xr:uid="{00000000-0005-0000-0000-0000192F0000}"/>
    <cellStyle name="20% - Accent1 2 4 6 3 4 2 3" xfId="12245" xr:uid="{00000000-0005-0000-0000-00001A2F0000}"/>
    <cellStyle name="20% - Accent1 2 4 6 3 4 3" xfId="12246" xr:uid="{00000000-0005-0000-0000-00001B2F0000}"/>
    <cellStyle name="20% - Accent1 2 4 6 3 4 3 2" xfId="12247" xr:uid="{00000000-0005-0000-0000-00001C2F0000}"/>
    <cellStyle name="20% - Accent1 2 4 6 3 4 4" xfId="12248" xr:uid="{00000000-0005-0000-0000-00001D2F0000}"/>
    <cellStyle name="20% - Accent1 2 4 6 3 5" xfId="12249" xr:uid="{00000000-0005-0000-0000-00001E2F0000}"/>
    <cellStyle name="20% - Accent1 2 4 6 3 5 2" xfId="12250" xr:uid="{00000000-0005-0000-0000-00001F2F0000}"/>
    <cellStyle name="20% - Accent1 2 4 6 3 5 2 2" xfId="12251" xr:uid="{00000000-0005-0000-0000-0000202F0000}"/>
    <cellStyle name="20% - Accent1 2 4 6 3 5 3" xfId="12252" xr:uid="{00000000-0005-0000-0000-0000212F0000}"/>
    <cellStyle name="20% - Accent1 2 4 6 3 6" xfId="12253" xr:uid="{00000000-0005-0000-0000-0000222F0000}"/>
    <cellStyle name="20% - Accent1 2 4 6 3 6 2" xfId="12254" xr:uid="{00000000-0005-0000-0000-0000232F0000}"/>
    <cellStyle name="20% - Accent1 2 4 6 3 6 2 2" xfId="12255" xr:uid="{00000000-0005-0000-0000-0000242F0000}"/>
    <cellStyle name="20% - Accent1 2 4 6 3 6 3" xfId="12256" xr:uid="{00000000-0005-0000-0000-0000252F0000}"/>
    <cellStyle name="20% - Accent1 2 4 6 3 7" xfId="12257" xr:uid="{00000000-0005-0000-0000-0000262F0000}"/>
    <cellStyle name="20% - Accent1 2 4 6 3 7 2" xfId="12258" xr:uid="{00000000-0005-0000-0000-0000272F0000}"/>
    <cellStyle name="20% - Accent1 2 4 6 3 8" xfId="12259" xr:uid="{00000000-0005-0000-0000-0000282F0000}"/>
    <cellStyle name="20% - Accent1 2 4 6 3 8 2" xfId="12260" xr:uid="{00000000-0005-0000-0000-0000292F0000}"/>
    <cellStyle name="20% - Accent1 2 4 6 3 9" xfId="12261" xr:uid="{00000000-0005-0000-0000-00002A2F0000}"/>
    <cellStyle name="20% - Accent1 2 4 6 4" xfId="12262" xr:uid="{00000000-0005-0000-0000-00002B2F0000}"/>
    <cellStyle name="20% - Accent1 2 4 6 4 2" xfId="12263" xr:uid="{00000000-0005-0000-0000-00002C2F0000}"/>
    <cellStyle name="20% - Accent1 2 4 6 4 2 2" xfId="12264" xr:uid="{00000000-0005-0000-0000-00002D2F0000}"/>
    <cellStyle name="20% - Accent1 2 4 6 4 2 2 2" xfId="12265" xr:uid="{00000000-0005-0000-0000-00002E2F0000}"/>
    <cellStyle name="20% - Accent1 2 4 6 4 2 3" xfId="12266" xr:uid="{00000000-0005-0000-0000-00002F2F0000}"/>
    <cellStyle name="20% - Accent1 2 4 6 4 3" xfId="12267" xr:uid="{00000000-0005-0000-0000-0000302F0000}"/>
    <cellStyle name="20% - Accent1 2 4 6 4 3 2" xfId="12268" xr:uid="{00000000-0005-0000-0000-0000312F0000}"/>
    <cellStyle name="20% - Accent1 2 4 6 4 4" xfId="12269" xr:uid="{00000000-0005-0000-0000-0000322F0000}"/>
    <cellStyle name="20% - Accent1 2 4 6 5" xfId="12270" xr:uid="{00000000-0005-0000-0000-0000332F0000}"/>
    <cellStyle name="20% - Accent1 2 4 6 5 2" xfId="12271" xr:uid="{00000000-0005-0000-0000-0000342F0000}"/>
    <cellStyle name="20% - Accent1 2 4 6 5 2 2" xfId="12272" xr:uid="{00000000-0005-0000-0000-0000352F0000}"/>
    <cellStyle name="20% - Accent1 2 4 6 5 2 2 2" xfId="12273" xr:uid="{00000000-0005-0000-0000-0000362F0000}"/>
    <cellStyle name="20% - Accent1 2 4 6 5 2 3" xfId="12274" xr:uid="{00000000-0005-0000-0000-0000372F0000}"/>
    <cellStyle name="20% - Accent1 2 4 6 5 3" xfId="12275" xr:uid="{00000000-0005-0000-0000-0000382F0000}"/>
    <cellStyle name="20% - Accent1 2 4 6 5 3 2" xfId="12276" xr:uid="{00000000-0005-0000-0000-0000392F0000}"/>
    <cellStyle name="20% - Accent1 2 4 6 5 4" xfId="12277" xr:uid="{00000000-0005-0000-0000-00003A2F0000}"/>
    <cellStyle name="20% - Accent1 2 4 6 6" xfId="12278" xr:uid="{00000000-0005-0000-0000-00003B2F0000}"/>
    <cellStyle name="20% - Accent1 2 4 6 6 2" xfId="12279" xr:uid="{00000000-0005-0000-0000-00003C2F0000}"/>
    <cellStyle name="20% - Accent1 2 4 6 6 2 2" xfId="12280" xr:uid="{00000000-0005-0000-0000-00003D2F0000}"/>
    <cellStyle name="20% - Accent1 2 4 6 6 2 2 2" xfId="12281" xr:uid="{00000000-0005-0000-0000-00003E2F0000}"/>
    <cellStyle name="20% - Accent1 2 4 6 6 2 3" xfId="12282" xr:uid="{00000000-0005-0000-0000-00003F2F0000}"/>
    <cellStyle name="20% - Accent1 2 4 6 6 3" xfId="12283" xr:uid="{00000000-0005-0000-0000-0000402F0000}"/>
    <cellStyle name="20% - Accent1 2 4 6 6 3 2" xfId="12284" xr:uid="{00000000-0005-0000-0000-0000412F0000}"/>
    <cellStyle name="20% - Accent1 2 4 6 6 4" xfId="12285" xr:uid="{00000000-0005-0000-0000-0000422F0000}"/>
    <cellStyle name="20% - Accent1 2 4 6 7" xfId="12286" xr:uid="{00000000-0005-0000-0000-0000432F0000}"/>
    <cellStyle name="20% - Accent1 2 4 6 7 2" xfId="12287" xr:uid="{00000000-0005-0000-0000-0000442F0000}"/>
    <cellStyle name="20% - Accent1 2 4 6 7 2 2" xfId="12288" xr:uid="{00000000-0005-0000-0000-0000452F0000}"/>
    <cellStyle name="20% - Accent1 2 4 6 7 3" xfId="12289" xr:uid="{00000000-0005-0000-0000-0000462F0000}"/>
    <cellStyle name="20% - Accent1 2 4 6 8" xfId="12290" xr:uid="{00000000-0005-0000-0000-0000472F0000}"/>
    <cellStyle name="20% - Accent1 2 4 6 8 2" xfId="12291" xr:uid="{00000000-0005-0000-0000-0000482F0000}"/>
    <cellStyle name="20% - Accent1 2 4 6 8 2 2" xfId="12292" xr:uid="{00000000-0005-0000-0000-0000492F0000}"/>
    <cellStyle name="20% - Accent1 2 4 6 8 3" xfId="12293" xr:uid="{00000000-0005-0000-0000-00004A2F0000}"/>
    <cellStyle name="20% - Accent1 2 4 6 9" xfId="12294" xr:uid="{00000000-0005-0000-0000-00004B2F0000}"/>
    <cellStyle name="20% - Accent1 2 4 6 9 2" xfId="12295" xr:uid="{00000000-0005-0000-0000-00004C2F0000}"/>
    <cellStyle name="20% - Accent1 2 4 7" xfId="12296" xr:uid="{00000000-0005-0000-0000-00004D2F0000}"/>
    <cellStyle name="20% - Accent1 2 4 7 2" xfId="12297" xr:uid="{00000000-0005-0000-0000-00004E2F0000}"/>
    <cellStyle name="20% - Accent1 2 4 7 2 2" xfId="12298" xr:uid="{00000000-0005-0000-0000-00004F2F0000}"/>
    <cellStyle name="20% - Accent1 2 4 7 2 2 2" xfId="12299" xr:uid="{00000000-0005-0000-0000-0000502F0000}"/>
    <cellStyle name="20% - Accent1 2 4 7 2 2 2 2" xfId="12300" xr:uid="{00000000-0005-0000-0000-0000512F0000}"/>
    <cellStyle name="20% - Accent1 2 4 7 2 2 3" xfId="12301" xr:uid="{00000000-0005-0000-0000-0000522F0000}"/>
    <cellStyle name="20% - Accent1 2 4 7 2 3" xfId="12302" xr:uid="{00000000-0005-0000-0000-0000532F0000}"/>
    <cellStyle name="20% - Accent1 2 4 7 2 3 2" xfId="12303" xr:uid="{00000000-0005-0000-0000-0000542F0000}"/>
    <cellStyle name="20% - Accent1 2 4 7 2 4" xfId="12304" xr:uid="{00000000-0005-0000-0000-0000552F0000}"/>
    <cellStyle name="20% - Accent1 2 4 7 3" xfId="12305" xr:uid="{00000000-0005-0000-0000-0000562F0000}"/>
    <cellStyle name="20% - Accent1 2 4 7 3 2" xfId="12306" xr:uid="{00000000-0005-0000-0000-0000572F0000}"/>
    <cellStyle name="20% - Accent1 2 4 7 3 2 2" xfId="12307" xr:uid="{00000000-0005-0000-0000-0000582F0000}"/>
    <cellStyle name="20% - Accent1 2 4 7 3 2 2 2" xfId="12308" xr:uid="{00000000-0005-0000-0000-0000592F0000}"/>
    <cellStyle name="20% - Accent1 2 4 7 3 2 3" xfId="12309" xr:uid="{00000000-0005-0000-0000-00005A2F0000}"/>
    <cellStyle name="20% - Accent1 2 4 7 3 3" xfId="12310" xr:uid="{00000000-0005-0000-0000-00005B2F0000}"/>
    <cellStyle name="20% - Accent1 2 4 7 3 3 2" xfId="12311" xr:uid="{00000000-0005-0000-0000-00005C2F0000}"/>
    <cellStyle name="20% - Accent1 2 4 7 3 4" xfId="12312" xr:uid="{00000000-0005-0000-0000-00005D2F0000}"/>
    <cellStyle name="20% - Accent1 2 4 7 4" xfId="12313" xr:uid="{00000000-0005-0000-0000-00005E2F0000}"/>
    <cellStyle name="20% - Accent1 2 4 7 4 2" xfId="12314" xr:uid="{00000000-0005-0000-0000-00005F2F0000}"/>
    <cellStyle name="20% - Accent1 2 4 7 4 2 2" xfId="12315" xr:uid="{00000000-0005-0000-0000-0000602F0000}"/>
    <cellStyle name="20% - Accent1 2 4 7 4 2 2 2" xfId="12316" xr:uid="{00000000-0005-0000-0000-0000612F0000}"/>
    <cellStyle name="20% - Accent1 2 4 7 4 2 3" xfId="12317" xr:uid="{00000000-0005-0000-0000-0000622F0000}"/>
    <cellStyle name="20% - Accent1 2 4 7 4 3" xfId="12318" xr:uid="{00000000-0005-0000-0000-0000632F0000}"/>
    <cellStyle name="20% - Accent1 2 4 7 4 3 2" xfId="12319" xr:uid="{00000000-0005-0000-0000-0000642F0000}"/>
    <cellStyle name="20% - Accent1 2 4 7 4 4" xfId="12320" xr:uid="{00000000-0005-0000-0000-0000652F0000}"/>
    <cellStyle name="20% - Accent1 2 4 7 5" xfId="12321" xr:uid="{00000000-0005-0000-0000-0000662F0000}"/>
    <cellStyle name="20% - Accent1 2 4 7 5 2" xfId="12322" xr:uid="{00000000-0005-0000-0000-0000672F0000}"/>
    <cellStyle name="20% - Accent1 2 4 7 5 2 2" xfId="12323" xr:uid="{00000000-0005-0000-0000-0000682F0000}"/>
    <cellStyle name="20% - Accent1 2 4 7 5 3" xfId="12324" xr:uid="{00000000-0005-0000-0000-0000692F0000}"/>
    <cellStyle name="20% - Accent1 2 4 7 6" xfId="12325" xr:uid="{00000000-0005-0000-0000-00006A2F0000}"/>
    <cellStyle name="20% - Accent1 2 4 7 6 2" xfId="12326" xr:uid="{00000000-0005-0000-0000-00006B2F0000}"/>
    <cellStyle name="20% - Accent1 2 4 7 6 2 2" xfId="12327" xr:uid="{00000000-0005-0000-0000-00006C2F0000}"/>
    <cellStyle name="20% - Accent1 2 4 7 6 3" xfId="12328" xr:uid="{00000000-0005-0000-0000-00006D2F0000}"/>
    <cellStyle name="20% - Accent1 2 4 7 7" xfId="12329" xr:uid="{00000000-0005-0000-0000-00006E2F0000}"/>
    <cellStyle name="20% - Accent1 2 4 7 7 2" xfId="12330" xr:uid="{00000000-0005-0000-0000-00006F2F0000}"/>
    <cellStyle name="20% - Accent1 2 4 7 8" xfId="12331" xr:uid="{00000000-0005-0000-0000-0000702F0000}"/>
    <cellStyle name="20% - Accent1 2 4 7 8 2" xfId="12332" xr:uid="{00000000-0005-0000-0000-0000712F0000}"/>
    <cellStyle name="20% - Accent1 2 4 7 9" xfId="12333" xr:uid="{00000000-0005-0000-0000-0000722F0000}"/>
    <cellStyle name="20% - Accent1 2 4 8" xfId="12334" xr:uid="{00000000-0005-0000-0000-0000732F0000}"/>
    <cellStyle name="20% - Accent1 2 4 8 2" xfId="12335" xr:uid="{00000000-0005-0000-0000-0000742F0000}"/>
    <cellStyle name="20% - Accent1 2 4 8 2 2" xfId="12336" xr:uid="{00000000-0005-0000-0000-0000752F0000}"/>
    <cellStyle name="20% - Accent1 2 4 8 2 2 2" xfId="12337" xr:uid="{00000000-0005-0000-0000-0000762F0000}"/>
    <cellStyle name="20% - Accent1 2 4 8 2 2 2 2" xfId="12338" xr:uid="{00000000-0005-0000-0000-0000772F0000}"/>
    <cellStyle name="20% - Accent1 2 4 8 2 2 3" xfId="12339" xr:uid="{00000000-0005-0000-0000-0000782F0000}"/>
    <cellStyle name="20% - Accent1 2 4 8 2 3" xfId="12340" xr:uid="{00000000-0005-0000-0000-0000792F0000}"/>
    <cellStyle name="20% - Accent1 2 4 8 2 3 2" xfId="12341" xr:uid="{00000000-0005-0000-0000-00007A2F0000}"/>
    <cellStyle name="20% - Accent1 2 4 8 2 4" xfId="12342" xr:uid="{00000000-0005-0000-0000-00007B2F0000}"/>
    <cellStyle name="20% - Accent1 2 4 8 3" xfId="12343" xr:uid="{00000000-0005-0000-0000-00007C2F0000}"/>
    <cellStyle name="20% - Accent1 2 4 8 3 2" xfId="12344" xr:uid="{00000000-0005-0000-0000-00007D2F0000}"/>
    <cellStyle name="20% - Accent1 2 4 8 3 2 2" xfId="12345" xr:uid="{00000000-0005-0000-0000-00007E2F0000}"/>
    <cellStyle name="20% - Accent1 2 4 8 3 2 2 2" xfId="12346" xr:uid="{00000000-0005-0000-0000-00007F2F0000}"/>
    <cellStyle name="20% - Accent1 2 4 8 3 2 3" xfId="12347" xr:uid="{00000000-0005-0000-0000-0000802F0000}"/>
    <cellStyle name="20% - Accent1 2 4 8 3 3" xfId="12348" xr:uid="{00000000-0005-0000-0000-0000812F0000}"/>
    <cellStyle name="20% - Accent1 2 4 8 3 3 2" xfId="12349" xr:uid="{00000000-0005-0000-0000-0000822F0000}"/>
    <cellStyle name="20% - Accent1 2 4 8 3 4" xfId="12350" xr:uid="{00000000-0005-0000-0000-0000832F0000}"/>
    <cellStyle name="20% - Accent1 2 4 8 4" xfId="12351" xr:uid="{00000000-0005-0000-0000-0000842F0000}"/>
    <cellStyle name="20% - Accent1 2 4 8 4 2" xfId="12352" xr:uid="{00000000-0005-0000-0000-0000852F0000}"/>
    <cellStyle name="20% - Accent1 2 4 8 4 2 2" xfId="12353" xr:uid="{00000000-0005-0000-0000-0000862F0000}"/>
    <cellStyle name="20% - Accent1 2 4 8 4 2 2 2" xfId="12354" xr:uid="{00000000-0005-0000-0000-0000872F0000}"/>
    <cellStyle name="20% - Accent1 2 4 8 4 2 3" xfId="12355" xr:uid="{00000000-0005-0000-0000-0000882F0000}"/>
    <cellStyle name="20% - Accent1 2 4 8 4 3" xfId="12356" xr:uid="{00000000-0005-0000-0000-0000892F0000}"/>
    <cellStyle name="20% - Accent1 2 4 8 4 3 2" xfId="12357" xr:uid="{00000000-0005-0000-0000-00008A2F0000}"/>
    <cellStyle name="20% - Accent1 2 4 8 4 4" xfId="12358" xr:uid="{00000000-0005-0000-0000-00008B2F0000}"/>
    <cellStyle name="20% - Accent1 2 4 8 5" xfId="12359" xr:uid="{00000000-0005-0000-0000-00008C2F0000}"/>
    <cellStyle name="20% - Accent1 2 4 8 5 2" xfId="12360" xr:uid="{00000000-0005-0000-0000-00008D2F0000}"/>
    <cellStyle name="20% - Accent1 2 4 8 5 2 2" xfId="12361" xr:uid="{00000000-0005-0000-0000-00008E2F0000}"/>
    <cellStyle name="20% - Accent1 2 4 8 5 3" xfId="12362" xr:uid="{00000000-0005-0000-0000-00008F2F0000}"/>
    <cellStyle name="20% - Accent1 2 4 8 6" xfId="12363" xr:uid="{00000000-0005-0000-0000-0000902F0000}"/>
    <cellStyle name="20% - Accent1 2 4 8 6 2" xfId="12364" xr:uid="{00000000-0005-0000-0000-0000912F0000}"/>
    <cellStyle name="20% - Accent1 2 4 8 6 2 2" xfId="12365" xr:uid="{00000000-0005-0000-0000-0000922F0000}"/>
    <cellStyle name="20% - Accent1 2 4 8 6 3" xfId="12366" xr:uid="{00000000-0005-0000-0000-0000932F0000}"/>
    <cellStyle name="20% - Accent1 2 4 8 7" xfId="12367" xr:uid="{00000000-0005-0000-0000-0000942F0000}"/>
    <cellStyle name="20% - Accent1 2 4 8 7 2" xfId="12368" xr:uid="{00000000-0005-0000-0000-0000952F0000}"/>
    <cellStyle name="20% - Accent1 2 4 8 8" xfId="12369" xr:uid="{00000000-0005-0000-0000-0000962F0000}"/>
    <cellStyle name="20% - Accent1 2 4 8 8 2" xfId="12370" xr:uid="{00000000-0005-0000-0000-0000972F0000}"/>
    <cellStyle name="20% - Accent1 2 4 8 9" xfId="12371" xr:uid="{00000000-0005-0000-0000-0000982F0000}"/>
    <cellStyle name="20% - Accent1 2 4 9" xfId="12372" xr:uid="{00000000-0005-0000-0000-0000992F0000}"/>
    <cellStyle name="20% - Accent1 2 4 9 2" xfId="12373" xr:uid="{00000000-0005-0000-0000-00009A2F0000}"/>
    <cellStyle name="20% - Accent1 2 4 9 2 2" xfId="12374" xr:uid="{00000000-0005-0000-0000-00009B2F0000}"/>
    <cellStyle name="20% - Accent1 2 4 9 2 2 2" xfId="12375" xr:uid="{00000000-0005-0000-0000-00009C2F0000}"/>
    <cellStyle name="20% - Accent1 2 4 9 2 3" xfId="12376" xr:uid="{00000000-0005-0000-0000-00009D2F0000}"/>
    <cellStyle name="20% - Accent1 2 4 9 3" xfId="12377" xr:uid="{00000000-0005-0000-0000-00009E2F0000}"/>
    <cellStyle name="20% - Accent1 2 4 9 3 2" xfId="12378" xr:uid="{00000000-0005-0000-0000-00009F2F0000}"/>
    <cellStyle name="20% - Accent1 2 4 9 4" xfId="12379" xr:uid="{00000000-0005-0000-0000-0000A02F0000}"/>
    <cellStyle name="20% - Accent1 2 5" xfId="12380" xr:uid="{00000000-0005-0000-0000-0000A12F0000}"/>
    <cellStyle name="20% - Accent1 2 5 10" xfId="12381" xr:uid="{00000000-0005-0000-0000-0000A22F0000}"/>
    <cellStyle name="20% - Accent1 2 5 10 2" xfId="12382" xr:uid="{00000000-0005-0000-0000-0000A32F0000}"/>
    <cellStyle name="20% - Accent1 2 5 10 2 2" xfId="12383" xr:uid="{00000000-0005-0000-0000-0000A42F0000}"/>
    <cellStyle name="20% - Accent1 2 5 10 2 2 2" xfId="12384" xr:uid="{00000000-0005-0000-0000-0000A52F0000}"/>
    <cellStyle name="20% - Accent1 2 5 10 2 3" xfId="12385" xr:uid="{00000000-0005-0000-0000-0000A62F0000}"/>
    <cellStyle name="20% - Accent1 2 5 10 3" xfId="12386" xr:uid="{00000000-0005-0000-0000-0000A72F0000}"/>
    <cellStyle name="20% - Accent1 2 5 10 3 2" xfId="12387" xr:uid="{00000000-0005-0000-0000-0000A82F0000}"/>
    <cellStyle name="20% - Accent1 2 5 10 4" xfId="12388" xr:uid="{00000000-0005-0000-0000-0000A92F0000}"/>
    <cellStyle name="20% - Accent1 2 5 11" xfId="12389" xr:uid="{00000000-0005-0000-0000-0000AA2F0000}"/>
    <cellStyle name="20% - Accent1 2 5 11 2" xfId="12390" xr:uid="{00000000-0005-0000-0000-0000AB2F0000}"/>
    <cellStyle name="20% - Accent1 2 5 11 2 2" xfId="12391" xr:uid="{00000000-0005-0000-0000-0000AC2F0000}"/>
    <cellStyle name="20% - Accent1 2 5 11 2 2 2" xfId="12392" xr:uid="{00000000-0005-0000-0000-0000AD2F0000}"/>
    <cellStyle name="20% - Accent1 2 5 11 2 3" xfId="12393" xr:uid="{00000000-0005-0000-0000-0000AE2F0000}"/>
    <cellStyle name="20% - Accent1 2 5 11 3" xfId="12394" xr:uid="{00000000-0005-0000-0000-0000AF2F0000}"/>
    <cellStyle name="20% - Accent1 2 5 11 3 2" xfId="12395" xr:uid="{00000000-0005-0000-0000-0000B02F0000}"/>
    <cellStyle name="20% - Accent1 2 5 11 4" xfId="12396" xr:uid="{00000000-0005-0000-0000-0000B12F0000}"/>
    <cellStyle name="20% - Accent1 2 5 12" xfId="12397" xr:uid="{00000000-0005-0000-0000-0000B22F0000}"/>
    <cellStyle name="20% - Accent1 2 5 12 2" xfId="12398" xr:uid="{00000000-0005-0000-0000-0000B32F0000}"/>
    <cellStyle name="20% - Accent1 2 5 12 2 2" xfId="12399" xr:uid="{00000000-0005-0000-0000-0000B42F0000}"/>
    <cellStyle name="20% - Accent1 2 5 12 3" xfId="12400" xr:uid="{00000000-0005-0000-0000-0000B52F0000}"/>
    <cellStyle name="20% - Accent1 2 5 13" xfId="12401" xr:uid="{00000000-0005-0000-0000-0000B62F0000}"/>
    <cellStyle name="20% - Accent1 2 5 13 2" xfId="12402" xr:uid="{00000000-0005-0000-0000-0000B72F0000}"/>
    <cellStyle name="20% - Accent1 2 5 13 2 2" xfId="12403" xr:uid="{00000000-0005-0000-0000-0000B82F0000}"/>
    <cellStyle name="20% - Accent1 2 5 13 3" xfId="12404" xr:uid="{00000000-0005-0000-0000-0000B92F0000}"/>
    <cellStyle name="20% - Accent1 2 5 14" xfId="12405" xr:uid="{00000000-0005-0000-0000-0000BA2F0000}"/>
    <cellStyle name="20% - Accent1 2 5 14 2" xfId="12406" xr:uid="{00000000-0005-0000-0000-0000BB2F0000}"/>
    <cellStyle name="20% - Accent1 2 5 15" xfId="12407" xr:uid="{00000000-0005-0000-0000-0000BC2F0000}"/>
    <cellStyle name="20% - Accent1 2 5 15 2" xfId="12408" xr:uid="{00000000-0005-0000-0000-0000BD2F0000}"/>
    <cellStyle name="20% - Accent1 2 5 16" xfId="12409" xr:uid="{00000000-0005-0000-0000-0000BE2F0000}"/>
    <cellStyle name="20% - Accent1 2 5 2" xfId="12410" xr:uid="{00000000-0005-0000-0000-0000BF2F0000}"/>
    <cellStyle name="20% - Accent1 2 5 2 10" xfId="12411" xr:uid="{00000000-0005-0000-0000-0000C02F0000}"/>
    <cellStyle name="20% - Accent1 2 5 2 10 2" xfId="12412" xr:uid="{00000000-0005-0000-0000-0000C12F0000}"/>
    <cellStyle name="20% - Accent1 2 5 2 10 2 2" xfId="12413" xr:uid="{00000000-0005-0000-0000-0000C22F0000}"/>
    <cellStyle name="20% - Accent1 2 5 2 10 2 2 2" xfId="12414" xr:uid="{00000000-0005-0000-0000-0000C32F0000}"/>
    <cellStyle name="20% - Accent1 2 5 2 10 2 3" xfId="12415" xr:uid="{00000000-0005-0000-0000-0000C42F0000}"/>
    <cellStyle name="20% - Accent1 2 5 2 10 3" xfId="12416" xr:uid="{00000000-0005-0000-0000-0000C52F0000}"/>
    <cellStyle name="20% - Accent1 2 5 2 10 3 2" xfId="12417" xr:uid="{00000000-0005-0000-0000-0000C62F0000}"/>
    <cellStyle name="20% - Accent1 2 5 2 10 4" xfId="12418" xr:uid="{00000000-0005-0000-0000-0000C72F0000}"/>
    <cellStyle name="20% - Accent1 2 5 2 11" xfId="12419" xr:uid="{00000000-0005-0000-0000-0000C82F0000}"/>
    <cellStyle name="20% - Accent1 2 5 2 11 2" xfId="12420" xr:uid="{00000000-0005-0000-0000-0000C92F0000}"/>
    <cellStyle name="20% - Accent1 2 5 2 11 2 2" xfId="12421" xr:uid="{00000000-0005-0000-0000-0000CA2F0000}"/>
    <cellStyle name="20% - Accent1 2 5 2 11 3" xfId="12422" xr:uid="{00000000-0005-0000-0000-0000CB2F0000}"/>
    <cellStyle name="20% - Accent1 2 5 2 12" xfId="12423" xr:uid="{00000000-0005-0000-0000-0000CC2F0000}"/>
    <cellStyle name="20% - Accent1 2 5 2 12 2" xfId="12424" xr:uid="{00000000-0005-0000-0000-0000CD2F0000}"/>
    <cellStyle name="20% - Accent1 2 5 2 12 2 2" xfId="12425" xr:uid="{00000000-0005-0000-0000-0000CE2F0000}"/>
    <cellStyle name="20% - Accent1 2 5 2 12 3" xfId="12426" xr:uid="{00000000-0005-0000-0000-0000CF2F0000}"/>
    <cellStyle name="20% - Accent1 2 5 2 13" xfId="12427" xr:uid="{00000000-0005-0000-0000-0000D02F0000}"/>
    <cellStyle name="20% - Accent1 2 5 2 13 2" xfId="12428" xr:uid="{00000000-0005-0000-0000-0000D12F0000}"/>
    <cellStyle name="20% - Accent1 2 5 2 14" xfId="12429" xr:uid="{00000000-0005-0000-0000-0000D22F0000}"/>
    <cellStyle name="20% - Accent1 2 5 2 14 2" xfId="12430" xr:uid="{00000000-0005-0000-0000-0000D32F0000}"/>
    <cellStyle name="20% - Accent1 2 5 2 15" xfId="12431" xr:uid="{00000000-0005-0000-0000-0000D42F0000}"/>
    <cellStyle name="20% - Accent1 2 5 2 2" xfId="12432" xr:uid="{00000000-0005-0000-0000-0000D52F0000}"/>
    <cellStyle name="20% - Accent1 2 5 2 2 10" xfId="12433" xr:uid="{00000000-0005-0000-0000-0000D62F0000}"/>
    <cellStyle name="20% - Accent1 2 5 2 2 10 2" xfId="12434" xr:uid="{00000000-0005-0000-0000-0000D72F0000}"/>
    <cellStyle name="20% - Accent1 2 5 2 2 10 2 2" xfId="12435" xr:uid="{00000000-0005-0000-0000-0000D82F0000}"/>
    <cellStyle name="20% - Accent1 2 5 2 2 10 3" xfId="12436" xr:uid="{00000000-0005-0000-0000-0000D92F0000}"/>
    <cellStyle name="20% - Accent1 2 5 2 2 11" xfId="12437" xr:uid="{00000000-0005-0000-0000-0000DA2F0000}"/>
    <cellStyle name="20% - Accent1 2 5 2 2 11 2" xfId="12438" xr:uid="{00000000-0005-0000-0000-0000DB2F0000}"/>
    <cellStyle name="20% - Accent1 2 5 2 2 11 2 2" xfId="12439" xr:uid="{00000000-0005-0000-0000-0000DC2F0000}"/>
    <cellStyle name="20% - Accent1 2 5 2 2 11 3" xfId="12440" xr:uid="{00000000-0005-0000-0000-0000DD2F0000}"/>
    <cellStyle name="20% - Accent1 2 5 2 2 12" xfId="12441" xr:uid="{00000000-0005-0000-0000-0000DE2F0000}"/>
    <cellStyle name="20% - Accent1 2 5 2 2 12 2" xfId="12442" xr:uid="{00000000-0005-0000-0000-0000DF2F0000}"/>
    <cellStyle name="20% - Accent1 2 5 2 2 13" xfId="12443" xr:uid="{00000000-0005-0000-0000-0000E02F0000}"/>
    <cellStyle name="20% - Accent1 2 5 2 2 13 2" xfId="12444" xr:uid="{00000000-0005-0000-0000-0000E12F0000}"/>
    <cellStyle name="20% - Accent1 2 5 2 2 14" xfId="12445" xr:uid="{00000000-0005-0000-0000-0000E22F0000}"/>
    <cellStyle name="20% - Accent1 2 5 2 2 2" xfId="12446" xr:uid="{00000000-0005-0000-0000-0000E32F0000}"/>
    <cellStyle name="20% - Accent1 2 5 2 2 2 10" xfId="12447" xr:uid="{00000000-0005-0000-0000-0000E42F0000}"/>
    <cellStyle name="20% - Accent1 2 5 2 2 2 10 2" xfId="12448" xr:uid="{00000000-0005-0000-0000-0000E52F0000}"/>
    <cellStyle name="20% - Accent1 2 5 2 2 2 11" xfId="12449" xr:uid="{00000000-0005-0000-0000-0000E62F0000}"/>
    <cellStyle name="20% - Accent1 2 5 2 2 2 2" xfId="12450" xr:uid="{00000000-0005-0000-0000-0000E72F0000}"/>
    <cellStyle name="20% - Accent1 2 5 2 2 2 2 2" xfId="12451" xr:uid="{00000000-0005-0000-0000-0000E82F0000}"/>
    <cellStyle name="20% - Accent1 2 5 2 2 2 2 2 2" xfId="12452" xr:uid="{00000000-0005-0000-0000-0000E92F0000}"/>
    <cellStyle name="20% - Accent1 2 5 2 2 2 2 2 2 2" xfId="12453" xr:uid="{00000000-0005-0000-0000-0000EA2F0000}"/>
    <cellStyle name="20% - Accent1 2 5 2 2 2 2 2 2 2 2" xfId="12454" xr:uid="{00000000-0005-0000-0000-0000EB2F0000}"/>
    <cellStyle name="20% - Accent1 2 5 2 2 2 2 2 2 3" xfId="12455" xr:uid="{00000000-0005-0000-0000-0000EC2F0000}"/>
    <cellStyle name="20% - Accent1 2 5 2 2 2 2 2 3" xfId="12456" xr:uid="{00000000-0005-0000-0000-0000ED2F0000}"/>
    <cellStyle name="20% - Accent1 2 5 2 2 2 2 2 3 2" xfId="12457" xr:uid="{00000000-0005-0000-0000-0000EE2F0000}"/>
    <cellStyle name="20% - Accent1 2 5 2 2 2 2 2 4" xfId="12458" xr:uid="{00000000-0005-0000-0000-0000EF2F0000}"/>
    <cellStyle name="20% - Accent1 2 5 2 2 2 2 3" xfId="12459" xr:uid="{00000000-0005-0000-0000-0000F02F0000}"/>
    <cellStyle name="20% - Accent1 2 5 2 2 2 2 3 2" xfId="12460" xr:uid="{00000000-0005-0000-0000-0000F12F0000}"/>
    <cellStyle name="20% - Accent1 2 5 2 2 2 2 3 2 2" xfId="12461" xr:uid="{00000000-0005-0000-0000-0000F22F0000}"/>
    <cellStyle name="20% - Accent1 2 5 2 2 2 2 3 2 2 2" xfId="12462" xr:uid="{00000000-0005-0000-0000-0000F32F0000}"/>
    <cellStyle name="20% - Accent1 2 5 2 2 2 2 3 2 3" xfId="12463" xr:uid="{00000000-0005-0000-0000-0000F42F0000}"/>
    <cellStyle name="20% - Accent1 2 5 2 2 2 2 3 3" xfId="12464" xr:uid="{00000000-0005-0000-0000-0000F52F0000}"/>
    <cellStyle name="20% - Accent1 2 5 2 2 2 2 3 3 2" xfId="12465" xr:uid="{00000000-0005-0000-0000-0000F62F0000}"/>
    <cellStyle name="20% - Accent1 2 5 2 2 2 2 3 4" xfId="12466" xr:uid="{00000000-0005-0000-0000-0000F72F0000}"/>
    <cellStyle name="20% - Accent1 2 5 2 2 2 2 4" xfId="12467" xr:uid="{00000000-0005-0000-0000-0000F82F0000}"/>
    <cellStyle name="20% - Accent1 2 5 2 2 2 2 4 2" xfId="12468" xr:uid="{00000000-0005-0000-0000-0000F92F0000}"/>
    <cellStyle name="20% - Accent1 2 5 2 2 2 2 4 2 2" xfId="12469" xr:uid="{00000000-0005-0000-0000-0000FA2F0000}"/>
    <cellStyle name="20% - Accent1 2 5 2 2 2 2 4 2 2 2" xfId="12470" xr:uid="{00000000-0005-0000-0000-0000FB2F0000}"/>
    <cellStyle name="20% - Accent1 2 5 2 2 2 2 4 2 3" xfId="12471" xr:uid="{00000000-0005-0000-0000-0000FC2F0000}"/>
    <cellStyle name="20% - Accent1 2 5 2 2 2 2 4 3" xfId="12472" xr:uid="{00000000-0005-0000-0000-0000FD2F0000}"/>
    <cellStyle name="20% - Accent1 2 5 2 2 2 2 4 3 2" xfId="12473" xr:uid="{00000000-0005-0000-0000-0000FE2F0000}"/>
    <cellStyle name="20% - Accent1 2 5 2 2 2 2 4 4" xfId="12474" xr:uid="{00000000-0005-0000-0000-0000FF2F0000}"/>
    <cellStyle name="20% - Accent1 2 5 2 2 2 2 5" xfId="12475" xr:uid="{00000000-0005-0000-0000-000000300000}"/>
    <cellStyle name="20% - Accent1 2 5 2 2 2 2 5 2" xfId="12476" xr:uid="{00000000-0005-0000-0000-000001300000}"/>
    <cellStyle name="20% - Accent1 2 5 2 2 2 2 5 2 2" xfId="12477" xr:uid="{00000000-0005-0000-0000-000002300000}"/>
    <cellStyle name="20% - Accent1 2 5 2 2 2 2 5 3" xfId="12478" xr:uid="{00000000-0005-0000-0000-000003300000}"/>
    <cellStyle name="20% - Accent1 2 5 2 2 2 2 6" xfId="12479" xr:uid="{00000000-0005-0000-0000-000004300000}"/>
    <cellStyle name="20% - Accent1 2 5 2 2 2 2 6 2" xfId="12480" xr:uid="{00000000-0005-0000-0000-000005300000}"/>
    <cellStyle name="20% - Accent1 2 5 2 2 2 2 6 2 2" xfId="12481" xr:uid="{00000000-0005-0000-0000-000006300000}"/>
    <cellStyle name="20% - Accent1 2 5 2 2 2 2 6 3" xfId="12482" xr:uid="{00000000-0005-0000-0000-000007300000}"/>
    <cellStyle name="20% - Accent1 2 5 2 2 2 2 7" xfId="12483" xr:uid="{00000000-0005-0000-0000-000008300000}"/>
    <cellStyle name="20% - Accent1 2 5 2 2 2 2 7 2" xfId="12484" xr:uid="{00000000-0005-0000-0000-000009300000}"/>
    <cellStyle name="20% - Accent1 2 5 2 2 2 2 8" xfId="12485" xr:uid="{00000000-0005-0000-0000-00000A300000}"/>
    <cellStyle name="20% - Accent1 2 5 2 2 2 2 8 2" xfId="12486" xr:uid="{00000000-0005-0000-0000-00000B300000}"/>
    <cellStyle name="20% - Accent1 2 5 2 2 2 2 9" xfId="12487" xr:uid="{00000000-0005-0000-0000-00000C300000}"/>
    <cellStyle name="20% - Accent1 2 5 2 2 2 3" xfId="12488" xr:uid="{00000000-0005-0000-0000-00000D300000}"/>
    <cellStyle name="20% - Accent1 2 5 2 2 2 3 2" xfId="12489" xr:uid="{00000000-0005-0000-0000-00000E300000}"/>
    <cellStyle name="20% - Accent1 2 5 2 2 2 3 2 2" xfId="12490" xr:uid="{00000000-0005-0000-0000-00000F300000}"/>
    <cellStyle name="20% - Accent1 2 5 2 2 2 3 2 2 2" xfId="12491" xr:uid="{00000000-0005-0000-0000-000010300000}"/>
    <cellStyle name="20% - Accent1 2 5 2 2 2 3 2 2 2 2" xfId="12492" xr:uid="{00000000-0005-0000-0000-000011300000}"/>
    <cellStyle name="20% - Accent1 2 5 2 2 2 3 2 2 3" xfId="12493" xr:uid="{00000000-0005-0000-0000-000012300000}"/>
    <cellStyle name="20% - Accent1 2 5 2 2 2 3 2 3" xfId="12494" xr:uid="{00000000-0005-0000-0000-000013300000}"/>
    <cellStyle name="20% - Accent1 2 5 2 2 2 3 2 3 2" xfId="12495" xr:uid="{00000000-0005-0000-0000-000014300000}"/>
    <cellStyle name="20% - Accent1 2 5 2 2 2 3 2 4" xfId="12496" xr:uid="{00000000-0005-0000-0000-000015300000}"/>
    <cellStyle name="20% - Accent1 2 5 2 2 2 3 3" xfId="12497" xr:uid="{00000000-0005-0000-0000-000016300000}"/>
    <cellStyle name="20% - Accent1 2 5 2 2 2 3 3 2" xfId="12498" xr:uid="{00000000-0005-0000-0000-000017300000}"/>
    <cellStyle name="20% - Accent1 2 5 2 2 2 3 3 2 2" xfId="12499" xr:uid="{00000000-0005-0000-0000-000018300000}"/>
    <cellStyle name="20% - Accent1 2 5 2 2 2 3 3 2 2 2" xfId="12500" xr:uid="{00000000-0005-0000-0000-000019300000}"/>
    <cellStyle name="20% - Accent1 2 5 2 2 2 3 3 2 3" xfId="12501" xr:uid="{00000000-0005-0000-0000-00001A300000}"/>
    <cellStyle name="20% - Accent1 2 5 2 2 2 3 3 3" xfId="12502" xr:uid="{00000000-0005-0000-0000-00001B300000}"/>
    <cellStyle name="20% - Accent1 2 5 2 2 2 3 3 3 2" xfId="12503" xr:uid="{00000000-0005-0000-0000-00001C300000}"/>
    <cellStyle name="20% - Accent1 2 5 2 2 2 3 3 4" xfId="12504" xr:uid="{00000000-0005-0000-0000-00001D300000}"/>
    <cellStyle name="20% - Accent1 2 5 2 2 2 3 4" xfId="12505" xr:uid="{00000000-0005-0000-0000-00001E300000}"/>
    <cellStyle name="20% - Accent1 2 5 2 2 2 3 4 2" xfId="12506" xr:uid="{00000000-0005-0000-0000-00001F300000}"/>
    <cellStyle name="20% - Accent1 2 5 2 2 2 3 4 2 2" xfId="12507" xr:uid="{00000000-0005-0000-0000-000020300000}"/>
    <cellStyle name="20% - Accent1 2 5 2 2 2 3 4 2 2 2" xfId="12508" xr:uid="{00000000-0005-0000-0000-000021300000}"/>
    <cellStyle name="20% - Accent1 2 5 2 2 2 3 4 2 3" xfId="12509" xr:uid="{00000000-0005-0000-0000-000022300000}"/>
    <cellStyle name="20% - Accent1 2 5 2 2 2 3 4 3" xfId="12510" xr:uid="{00000000-0005-0000-0000-000023300000}"/>
    <cellStyle name="20% - Accent1 2 5 2 2 2 3 4 3 2" xfId="12511" xr:uid="{00000000-0005-0000-0000-000024300000}"/>
    <cellStyle name="20% - Accent1 2 5 2 2 2 3 4 4" xfId="12512" xr:uid="{00000000-0005-0000-0000-000025300000}"/>
    <cellStyle name="20% - Accent1 2 5 2 2 2 3 5" xfId="12513" xr:uid="{00000000-0005-0000-0000-000026300000}"/>
    <cellStyle name="20% - Accent1 2 5 2 2 2 3 5 2" xfId="12514" xr:uid="{00000000-0005-0000-0000-000027300000}"/>
    <cellStyle name="20% - Accent1 2 5 2 2 2 3 5 2 2" xfId="12515" xr:uid="{00000000-0005-0000-0000-000028300000}"/>
    <cellStyle name="20% - Accent1 2 5 2 2 2 3 5 3" xfId="12516" xr:uid="{00000000-0005-0000-0000-000029300000}"/>
    <cellStyle name="20% - Accent1 2 5 2 2 2 3 6" xfId="12517" xr:uid="{00000000-0005-0000-0000-00002A300000}"/>
    <cellStyle name="20% - Accent1 2 5 2 2 2 3 6 2" xfId="12518" xr:uid="{00000000-0005-0000-0000-00002B300000}"/>
    <cellStyle name="20% - Accent1 2 5 2 2 2 3 6 2 2" xfId="12519" xr:uid="{00000000-0005-0000-0000-00002C300000}"/>
    <cellStyle name="20% - Accent1 2 5 2 2 2 3 6 3" xfId="12520" xr:uid="{00000000-0005-0000-0000-00002D300000}"/>
    <cellStyle name="20% - Accent1 2 5 2 2 2 3 7" xfId="12521" xr:uid="{00000000-0005-0000-0000-00002E300000}"/>
    <cellStyle name="20% - Accent1 2 5 2 2 2 3 7 2" xfId="12522" xr:uid="{00000000-0005-0000-0000-00002F300000}"/>
    <cellStyle name="20% - Accent1 2 5 2 2 2 3 8" xfId="12523" xr:uid="{00000000-0005-0000-0000-000030300000}"/>
    <cellStyle name="20% - Accent1 2 5 2 2 2 3 8 2" xfId="12524" xr:uid="{00000000-0005-0000-0000-000031300000}"/>
    <cellStyle name="20% - Accent1 2 5 2 2 2 3 9" xfId="12525" xr:uid="{00000000-0005-0000-0000-000032300000}"/>
    <cellStyle name="20% - Accent1 2 5 2 2 2 4" xfId="12526" xr:uid="{00000000-0005-0000-0000-000033300000}"/>
    <cellStyle name="20% - Accent1 2 5 2 2 2 4 2" xfId="12527" xr:uid="{00000000-0005-0000-0000-000034300000}"/>
    <cellStyle name="20% - Accent1 2 5 2 2 2 4 2 2" xfId="12528" xr:uid="{00000000-0005-0000-0000-000035300000}"/>
    <cellStyle name="20% - Accent1 2 5 2 2 2 4 2 2 2" xfId="12529" xr:uid="{00000000-0005-0000-0000-000036300000}"/>
    <cellStyle name="20% - Accent1 2 5 2 2 2 4 2 3" xfId="12530" xr:uid="{00000000-0005-0000-0000-000037300000}"/>
    <cellStyle name="20% - Accent1 2 5 2 2 2 4 3" xfId="12531" xr:uid="{00000000-0005-0000-0000-000038300000}"/>
    <cellStyle name="20% - Accent1 2 5 2 2 2 4 3 2" xfId="12532" xr:uid="{00000000-0005-0000-0000-000039300000}"/>
    <cellStyle name="20% - Accent1 2 5 2 2 2 4 4" xfId="12533" xr:uid="{00000000-0005-0000-0000-00003A300000}"/>
    <cellStyle name="20% - Accent1 2 5 2 2 2 5" xfId="12534" xr:uid="{00000000-0005-0000-0000-00003B300000}"/>
    <cellStyle name="20% - Accent1 2 5 2 2 2 5 2" xfId="12535" xr:uid="{00000000-0005-0000-0000-00003C300000}"/>
    <cellStyle name="20% - Accent1 2 5 2 2 2 5 2 2" xfId="12536" xr:uid="{00000000-0005-0000-0000-00003D300000}"/>
    <cellStyle name="20% - Accent1 2 5 2 2 2 5 2 2 2" xfId="12537" xr:uid="{00000000-0005-0000-0000-00003E300000}"/>
    <cellStyle name="20% - Accent1 2 5 2 2 2 5 2 3" xfId="12538" xr:uid="{00000000-0005-0000-0000-00003F300000}"/>
    <cellStyle name="20% - Accent1 2 5 2 2 2 5 3" xfId="12539" xr:uid="{00000000-0005-0000-0000-000040300000}"/>
    <cellStyle name="20% - Accent1 2 5 2 2 2 5 3 2" xfId="12540" xr:uid="{00000000-0005-0000-0000-000041300000}"/>
    <cellStyle name="20% - Accent1 2 5 2 2 2 5 4" xfId="12541" xr:uid="{00000000-0005-0000-0000-000042300000}"/>
    <cellStyle name="20% - Accent1 2 5 2 2 2 6" xfId="12542" xr:uid="{00000000-0005-0000-0000-000043300000}"/>
    <cellStyle name="20% - Accent1 2 5 2 2 2 6 2" xfId="12543" xr:uid="{00000000-0005-0000-0000-000044300000}"/>
    <cellStyle name="20% - Accent1 2 5 2 2 2 6 2 2" xfId="12544" xr:uid="{00000000-0005-0000-0000-000045300000}"/>
    <cellStyle name="20% - Accent1 2 5 2 2 2 6 2 2 2" xfId="12545" xr:uid="{00000000-0005-0000-0000-000046300000}"/>
    <cellStyle name="20% - Accent1 2 5 2 2 2 6 2 3" xfId="12546" xr:uid="{00000000-0005-0000-0000-000047300000}"/>
    <cellStyle name="20% - Accent1 2 5 2 2 2 6 3" xfId="12547" xr:uid="{00000000-0005-0000-0000-000048300000}"/>
    <cellStyle name="20% - Accent1 2 5 2 2 2 6 3 2" xfId="12548" xr:uid="{00000000-0005-0000-0000-000049300000}"/>
    <cellStyle name="20% - Accent1 2 5 2 2 2 6 4" xfId="12549" xr:uid="{00000000-0005-0000-0000-00004A300000}"/>
    <cellStyle name="20% - Accent1 2 5 2 2 2 7" xfId="12550" xr:uid="{00000000-0005-0000-0000-00004B300000}"/>
    <cellStyle name="20% - Accent1 2 5 2 2 2 7 2" xfId="12551" xr:uid="{00000000-0005-0000-0000-00004C300000}"/>
    <cellStyle name="20% - Accent1 2 5 2 2 2 7 2 2" xfId="12552" xr:uid="{00000000-0005-0000-0000-00004D300000}"/>
    <cellStyle name="20% - Accent1 2 5 2 2 2 7 3" xfId="12553" xr:uid="{00000000-0005-0000-0000-00004E300000}"/>
    <cellStyle name="20% - Accent1 2 5 2 2 2 8" xfId="12554" xr:uid="{00000000-0005-0000-0000-00004F300000}"/>
    <cellStyle name="20% - Accent1 2 5 2 2 2 8 2" xfId="12555" xr:uid="{00000000-0005-0000-0000-000050300000}"/>
    <cellStyle name="20% - Accent1 2 5 2 2 2 8 2 2" xfId="12556" xr:uid="{00000000-0005-0000-0000-000051300000}"/>
    <cellStyle name="20% - Accent1 2 5 2 2 2 8 3" xfId="12557" xr:uid="{00000000-0005-0000-0000-000052300000}"/>
    <cellStyle name="20% - Accent1 2 5 2 2 2 9" xfId="12558" xr:uid="{00000000-0005-0000-0000-000053300000}"/>
    <cellStyle name="20% - Accent1 2 5 2 2 2 9 2" xfId="12559" xr:uid="{00000000-0005-0000-0000-000054300000}"/>
    <cellStyle name="20% - Accent1 2 5 2 2 3" xfId="12560" xr:uid="{00000000-0005-0000-0000-000055300000}"/>
    <cellStyle name="20% - Accent1 2 5 2 2 3 10" xfId="12561" xr:uid="{00000000-0005-0000-0000-000056300000}"/>
    <cellStyle name="20% - Accent1 2 5 2 2 3 10 2" xfId="12562" xr:uid="{00000000-0005-0000-0000-000057300000}"/>
    <cellStyle name="20% - Accent1 2 5 2 2 3 11" xfId="12563" xr:uid="{00000000-0005-0000-0000-000058300000}"/>
    <cellStyle name="20% - Accent1 2 5 2 2 3 2" xfId="12564" xr:uid="{00000000-0005-0000-0000-000059300000}"/>
    <cellStyle name="20% - Accent1 2 5 2 2 3 2 2" xfId="12565" xr:uid="{00000000-0005-0000-0000-00005A300000}"/>
    <cellStyle name="20% - Accent1 2 5 2 2 3 2 2 2" xfId="12566" xr:uid="{00000000-0005-0000-0000-00005B300000}"/>
    <cellStyle name="20% - Accent1 2 5 2 2 3 2 2 2 2" xfId="12567" xr:uid="{00000000-0005-0000-0000-00005C300000}"/>
    <cellStyle name="20% - Accent1 2 5 2 2 3 2 2 2 2 2" xfId="12568" xr:uid="{00000000-0005-0000-0000-00005D300000}"/>
    <cellStyle name="20% - Accent1 2 5 2 2 3 2 2 2 3" xfId="12569" xr:uid="{00000000-0005-0000-0000-00005E300000}"/>
    <cellStyle name="20% - Accent1 2 5 2 2 3 2 2 3" xfId="12570" xr:uid="{00000000-0005-0000-0000-00005F300000}"/>
    <cellStyle name="20% - Accent1 2 5 2 2 3 2 2 3 2" xfId="12571" xr:uid="{00000000-0005-0000-0000-000060300000}"/>
    <cellStyle name="20% - Accent1 2 5 2 2 3 2 2 4" xfId="12572" xr:uid="{00000000-0005-0000-0000-000061300000}"/>
    <cellStyle name="20% - Accent1 2 5 2 2 3 2 3" xfId="12573" xr:uid="{00000000-0005-0000-0000-000062300000}"/>
    <cellStyle name="20% - Accent1 2 5 2 2 3 2 3 2" xfId="12574" xr:uid="{00000000-0005-0000-0000-000063300000}"/>
    <cellStyle name="20% - Accent1 2 5 2 2 3 2 3 2 2" xfId="12575" xr:uid="{00000000-0005-0000-0000-000064300000}"/>
    <cellStyle name="20% - Accent1 2 5 2 2 3 2 3 2 2 2" xfId="12576" xr:uid="{00000000-0005-0000-0000-000065300000}"/>
    <cellStyle name="20% - Accent1 2 5 2 2 3 2 3 2 3" xfId="12577" xr:uid="{00000000-0005-0000-0000-000066300000}"/>
    <cellStyle name="20% - Accent1 2 5 2 2 3 2 3 3" xfId="12578" xr:uid="{00000000-0005-0000-0000-000067300000}"/>
    <cellStyle name="20% - Accent1 2 5 2 2 3 2 3 3 2" xfId="12579" xr:uid="{00000000-0005-0000-0000-000068300000}"/>
    <cellStyle name="20% - Accent1 2 5 2 2 3 2 3 4" xfId="12580" xr:uid="{00000000-0005-0000-0000-000069300000}"/>
    <cellStyle name="20% - Accent1 2 5 2 2 3 2 4" xfId="12581" xr:uid="{00000000-0005-0000-0000-00006A300000}"/>
    <cellStyle name="20% - Accent1 2 5 2 2 3 2 4 2" xfId="12582" xr:uid="{00000000-0005-0000-0000-00006B300000}"/>
    <cellStyle name="20% - Accent1 2 5 2 2 3 2 4 2 2" xfId="12583" xr:uid="{00000000-0005-0000-0000-00006C300000}"/>
    <cellStyle name="20% - Accent1 2 5 2 2 3 2 4 2 2 2" xfId="12584" xr:uid="{00000000-0005-0000-0000-00006D300000}"/>
    <cellStyle name="20% - Accent1 2 5 2 2 3 2 4 2 3" xfId="12585" xr:uid="{00000000-0005-0000-0000-00006E300000}"/>
    <cellStyle name="20% - Accent1 2 5 2 2 3 2 4 3" xfId="12586" xr:uid="{00000000-0005-0000-0000-00006F300000}"/>
    <cellStyle name="20% - Accent1 2 5 2 2 3 2 4 3 2" xfId="12587" xr:uid="{00000000-0005-0000-0000-000070300000}"/>
    <cellStyle name="20% - Accent1 2 5 2 2 3 2 4 4" xfId="12588" xr:uid="{00000000-0005-0000-0000-000071300000}"/>
    <cellStyle name="20% - Accent1 2 5 2 2 3 2 5" xfId="12589" xr:uid="{00000000-0005-0000-0000-000072300000}"/>
    <cellStyle name="20% - Accent1 2 5 2 2 3 2 5 2" xfId="12590" xr:uid="{00000000-0005-0000-0000-000073300000}"/>
    <cellStyle name="20% - Accent1 2 5 2 2 3 2 5 2 2" xfId="12591" xr:uid="{00000000-0005-0000-0000-000074300000}"/>
    <cellStyle name="20% - Accent1 2 5 2 2 3 2 5 3" xfId="12592" xr:uid="{00000000-0005-0000-0000-000075300000}"/>
    <cellStyle name="20% - Accent1 2 5 2 2 3 2 6" xfId="12593" xr:uid="{00000000-0005-0000-0000-000076300000}"/>
    <cellStyle name="20% - Accent1 2 5 2 2 3 2 6 2" xfId="12594" xr:uid="{00000000-0005-0000-0000-000077300000}"/>
    <cellStyle name="20% - Accent1 2 5 2 2 3 2 6 2 2" xfId="12595" xr:uid="{00000000-0005-0000-0000-000078300000}"/>
    <cellStyle name="20% - Accent1 2 5 2 2 3 2 6 3" xfId="12596" xr:uid="{00000000-0005-0000-0000-000079300000}"/>
    <cellStyle name="20% - Accent1 2 5 2 2 3 2 7" xfId="12597" xr:uid="{00000000-0005-0000-0000-00007A300000}"/>
    <cellStyle name="20% - Accent1 2 5 2 2 3 2 7 2" xfId="12598" xr:uid="{00000000-0005-0000-0000-00007B300000}"/>
    <cellStyle name="20% - Accent1 2 5 2 2 3 2 8" xfId="12599" xr:uid="{00000000-0005-0000-0000-00007C300000}"/>
    <cellStyle name="20% - Accent1 2 5 2 2 3 2 8 2" xfId="12600" xr:uid="{00000000-0005-0000-0000-00007D300000}"/>
    <cellStyle name="20% - Accent1 2 5 2 2 3 2 9" xfId="12601" xr:uid="{00000000-0005-0000-0000-00007E300000}"/>
    <cellStyle name="20% - Accent1 2 5 2 2 3 3" xfId="12602" xr:uid="{00000000-0005-0000-0000-00007F300000}"/>
    <cellStyle name="20% - Accent1 2 5 2 2 3 3 2" xfId="12603" xr:uid="{00000000-0005-0000-0000-000080300000}"/>
    <cellStyle name="20% - Accent1 2 5 2 2 3 3 2 2" xfId="12604" xr:uid="{00000000-0005-0000-0000-000081300000}"/>
    <cellStyle name="20% - Accent1 2 5 2 2 3 3 2 2 2" xfId="12605" xr:uid="{00000000-0005-0000-0000-000082300000}"/>
    <cellStyle name="20% - Accent1 2 5 2 2 3 3 2 2 2 2" xfId="12606" xr:uid="{00000000-0005-0000-0000-000083300000}"/>
    <cellStyle name="20% - Accent1 2 5 2 2 3 3 2 2 3" xfId="12607" xr:uid="{00000000-0005-0000-0000-000084300000}"/>
    <cellStyle name="20% - Accent1 2 5 2 2 3 3 2 3" xfId="12608" xr:uid="{00000000-0005-0000-0000-000085300000}"/>
    <cellStyle name="20% - Accent1 2 5 2 2 3 3 2 3 2" xfId="12609" xr:uid="{00000000-0005-0000-0000-000086300000}"/>
    <cellStyle name="20% - Accent1 2 5 2 2 3 3 2 4" xfId="12610" xr:uid="{00000000-0005-0000-0000-000087300000}"/>
    <cellStyle name="20% - Accent1 2 5 2 2 3 3 3" xfId="12611" xr:uid="{00000000-0005-0000-0000-000088300000}"/>
    <cellStyle name="20% - Accent1 2 5 2 2 3 3 3 2" xfId="12612" xr:uid="{00000000-0005-0000-0000-000089300000}"/>
    <cellStyle name="20% - Accent1 2 5 2 2 3 3 3 2 2" xfId="12613" xr:uid="{00000000-0005-0000-0000-00008A300000}"/>
    <cellStyle name="20% - Accent1 2 5 2 2 3 3 3 2 2 2" xfId="12614" xr:uid="{00000000-0005-0000-0000-00008B300000}"/>
    <cellStyle name="20% - Accent1 2 5 2 2 3 3 3 2 3" xfId="12615" xr:uid="{00000000-0005-0000-0000-00008C300000}"/>
    <cellStyle name="20% - Accent1 2 5 2 2 3 3 3 3" xfId="12616" xr:uid="{00000000-0005-0000-0000-00008D300000}"/>
    <cellStyle name="20% - Accent1 2 5 2 2 3 3 3 3 2" xfId="12617" xr:uid="{00000000-0005-0000-0000-00008E300000}"/>
    <cellStyle name="20% - Accent1 2 5 2 2 3 3 3 4" xfId="12618" xr:uid="{00000000-0005-0000-0000-00008F300000}"/>
    <cellStyle name="20% - Accent1 2 5 2 2 3 3 4" xfId="12619" xr:uid="{00000000-0005-0000-0000-000090300000}"/>
    <cellStyle name="20% - Accent1 2 5 2 2 3 3 4 2" xfId="12620" xr:uid="{00000000-0005-0000-0000-000091300000}"/>
    <cellStyle name="20% - Accent1 2 5 2 2 3 3 4 2 2" xfId="12621" xr:uid="{00000000-0005-0000-0000-000092300000}"/>
    <cellStyle name="20% - Accent1 2 5 2 2 3 3 4 2 2 2" xfId="12622" xr:uid="{00000000-0005-0000-0000-000093300000}"/>
    <cellStyle name="20% - Accent1 2 5 2 2 3 3 4 2 3" xfId="12623" xr:uid="{00000000-0005-0000-0000-000094300000}"/>
    <cellStyle name="20% - Accent1 2 5 2 2 3 3 4 3" xfId="12624" xr:uid="{00000000-0005-0000-0000-000095300000}"/>
    <cellStyle name="20% - Accent1 2 5 2 2 3 3 4 3 2" xfId="12625" xr:uid="{00000000-0005-0000-0000-000096300000}"/>
    <cellStyle name="20% - Accent1 2 5 2 2 3 3 4 4" xfId="12626" xr:uid="{00000000-0005-0000-0000-000097300000}"/>
    <cellStyle name="20% - Accent1 2 5 2 2 3 3 5" xfId="12627" xr:uid="{00000000-0005-0000-0000-000098300000}"/>
    <cellStyle name="20% - Accent1 2 5 2 2 3 3 5 2" xfId="12628" xr:uid="{00000000-0005-0000-0000-000099300000}"/>
    <cellStyle name="20% - Accent1 2 5 2 2 3 3 5 2 2" xfId="12629" xr:uid="{00000000-0005-0000-0000-00009A300000}"/>
    <cellStyle name="20% - Accent1 2 5 2 2 3 3 5 3" xfId="12630" xr:uid="{00000000-0005-0000-0000-00009B300000}"/>
    <cellStyle name="20% - Accent1 2 5 2 2 3 3 6" xfId="12631" xr:uid="{00000000-0005-0000-0000-00009C300000}"/>
    <cellStyle name="20% - Accent1 2 5 2 2 3 3 6 2" xfId="12632" xr:uid="{00000000-0005-0000-0000-00009D300000}"/>
    <cellStyle name="20% - Accent1 2 5 2 2 3 3 6 2 2" xfId="12633" xr:uid="{00000000-0005-0000-0000-00009E300000}"/>
    <cellStyle name="20% - Accent1 2 5 2 2 3 3 6 3" xfId="12634" xr:uid="{00000000-0005-0000-0000-00009F300000}"/>
    <cellStyle name="20% - Accent1 2 5 2 2 3 3 7" xfId="12635" xr:uid="{00000000-0005-0000-0000-0000A0300000}"/>
    <cellStyle name="20% - Accent1 2 5 2 2 3 3 7 2" xfId="12636" xr:uid="{00000000-0005-0000-0000-0000A1300000}"/>
    <cellStyle name="20% - Accent1 2 5 2 2 3 3 8" xfId="12637" xr:uid="{00000000-0005-0000-0000-0000A2300000}"/>
    <cellStyle name="20% - Accent1 2 5 2 2 3 3 8 2" xfId="12638" xr:uid="{00000000-0005-0000-0000-0000A3300000}"/>
    <cellStyle name="20% - Accent1 2 5 2 2 3 3 9" xfId="12639" xr:uid="{00000000-0005-0000-0000-0000A4300000}"/>
    <cellStyle name="20% - Accent1 2 5 2 2 3 4" xfId="12640" xr:uid="{00000000-0005-0000-0000-0000A5300000}"/>
    <cellStyle name="20% - Accent1 2 5 2 2 3 4 2" xfId="12641" xr:uid="{00000000-0005-0000-0000-0000A6300000}"/>
    <cellStyle name="20% - Accent1 2 5 2 2 3 4 2 2" xfId="12642" xr:uid="{00000000-0005-0000-0000-0000A7300000}"/>
    <cellStyle name="20% - Accent1 2 5 2 2 3 4 2 2 2" xfId="12643" xr:uid="{00000000-0005-0000-0000-0000A8300000}"/>
    <cellStyle name="20% - Accent1 2 5 2 2 3 4 2 3" xfId="12644" xr:uid="{00000000-0005-0000-0000-0000A9300000}"/>
    <cellStyle name="20% - Accent1 2 5 2 2 3 4 3" xfId="12645" xr:uid="{00000000-0005-0000-0000-0000AA300000}"/>
    <cellStyle name="20% - Accent1 2 5 2 2 3 4 3 2" xfId="12646" xr:uid="{00000000-0005-0000-0000-0000AB300000}"/>
    <cellStyle name="20% - Accent1 2 5 2 2 3 4 4" xfId="12647" xr:uid="{00000000-0005-0000-0000-0000AC300000}"/>
    <cellStyle name="20% - Accent1 2 5 2 2 3 5" xfId="12648" xr:uid="{00000000-0005-0000-0000-0000AD300000}"/>
    <cellStyle name="20% - Accent1 2 5 2 2 3 5 2" xfId="12649" xr:uid="{00000000-0005-0000-0000-0000AE300000}"/>
    <cellStyle name="20% - Accent1 2 5 2 2 3 5 2 2" xfId="12650" xr:uid="{00000000-0005-0000-0000-0000AF300000}"/>
    <cellStyle name="20% - Accent1 2 5 2 2 3 5 2 2 2" xfId="12651" xr:uid="{00000000-0005-0000-0000-0000B0300000}"/>
    <cellStyle name="20% - Accent1 2 5 2 2 3 5 2 3" xfId="12652" xr:uid="{00000000-0005-0000-0000-0000B1300000}"/>
    <cellStyle name="20% - Accent1 2 5 2 2 3 5 3" xfId="12653" xr:uid="{00000000-0005-0000-0000-0000B2300000}"/>
    <cellStyle name="20% - Accent1 2 5 2 2 3 5 3 2" xfId="12654" xr:uid="{00000000-0005-0000-0000-0000B3300000}"/>
    <cellStyle name="20% - Accent1 2 5 2 2 3 5 4" xfId="12655" xr:uid="{00000000-0005-0000-0000-0000B4300000}"/>
    <cellStyle name="20% - Accent1 2 5 2 2 3 6" xfId="12656" xr:uid="{00000000-0005-0000-0000-0000B5300000}"/>
    <cellStyle name="20% - Accent1 2 5 2 2 3 6 2" xfId="12657" xr:uid="{00000000-0005-0000-0000-0000B6300000}"/>
    <cellStyle name="20% - Accent1 2 5 2 2 3 6 2 2" xfId="12658" xr:uid="{00000000-0005-0000-0000-0000B7300000}"/>
    <cellStyle name="20% - Accent1 2 5 2 2 3 6 2 2 2" xfId="12659" xr:uid="{00000000-0005-0000-0000-0000B8300000}"/>
    <cellStyle name="20% - Accent1 2 5 2 2 3 6 2 3" xfId="12660" xr:uid="{00000000-0005-0000-0000-0000B9300000}"/>
    <cellStyle name="20% - Accent1 2 5 2 2 3 6 3" xfId="12661" xr:uid="{00000000-0005-0000-0000-0000BA300000}"/>
    <cellStyle name="20% - Accent1 2 5 2 2 3 6 3 2" xfId="12662" xr:uid="{00000000-0005-0000-0000-0000BB300000}"/>
    <cellStyle name="20% - Accent1 2 5 2 2 3 6 4" xfId="12663" xr:uid="{00000000-0005-0000-0000-0000BC300000}"/>
    <cellStyle name="20% - Accent1 2 5 2 2 3 7" xfId="12664" xr:uid="{00000000-0005-0000-0000-0000BD300000}"/>
    <cellStyle name="20% - Accent1 2 5 2 2 3 7 2" xfId="12665" xr:uid="{00000000-0005-0000-0000-0000BE300000}"/>
    <cellStyle name="20% - Accent1 2 5 2 2 3 7 2 2" xfId="12666" xr:uid="{00000000-0005-0000-0000-0000BF300000}"/>
    <cellStyle name="20% - Accent1 2 5 2 2 3 7 3" xfId="12667" xr:uid="{00000000-0005-0000-0000-0000C0300000}"/>
    <cellStyle name="20% - Accent1 2 5 2 2 3 8" xfId="12668" xr:uid="{00000000-0005-0000-0000-0000C1300000}"/>
    <cellStyle name="20% - Accent1 2 5 2 2 3 8 2" xfId="12669" xr:uid="{00000000-0005-0000-0000-0000C2300000}"/>
    <cellStyle name="20% - Accent1 2 5 2 2 3 8 2 2" xfId="12670" xr:uid="{00000000-0005-0000-0000-0000C3300000}"/>
    <cellStyle name="20% - Accent1 2 5 2 2 3 8 3" xfId="12671" xr:uid="{00000000-0005-0000-0000-0000C4300000}"/>
    <cellStyle name="20% - Accent1 2 5 2 2 3 9" xfId="12672" xr:uid="{00000000-0005-0000-0000-0000C5300000}"/>
    <cellStyle name="20% - Accent1 2 5 2 2 3 9 2" xfId="12673" xr:uid="{00000000-0005-0000-0000-0000C6300000}"/>
    <cellStyle name="20% - Accent1 2 5 2 2 4" xfId="12674" xr:uid="{00000000-0005-0000-0000-0000C7300000}"/>
    <cellStyle name="20% - Accent1 2 5 2 2 4 10" xfId="12675" xr:uid="{00000000-0005-0000-0000-0000C8300000}"/>
    <cellStyle name="20% - Accent1 2 5 2 2 4 10 2" xfId="12676" xr:uid="{00000000-0005-0000-0000-0000C9300000}"/>
    <cellStyle name="20% - Accent1 2 5 2 2 4 11" xfId="12677" xr:uid="{00000000-0005-0000-0000-0000CA300000}"/>
    <cellStyle name="20% - Accent1 2 5 2 2 4 2" xfId="12678" xr:uid="{00000000-0005-0000-0000-0000CB300000}"/>
    <cellStyle name="20% - Accent1 2 5 2 2 4 2 2" xfId="12679" xr:uid="{00000000-0005-0000-0000-0000CC300000}"/>
    <cellStyle name="20% - Accent1 2 5 2 2 4 2 2 2" xfId="12680" xr:uid="{00000000-0005-0000-0000-0000CD300000}"/>
    <cellStyle name="20% - Accent1 2 5 2 2 4 2 2 2 2" xfId="12681" xr:uid="{00000000-0005-0000-0000-0000CE300000}"/>
    <cellStyle name="20% - Accent1 2 5 2 2 4 2 2 2 2 2" xfId="12682" xr:uid="{00000000-0005-0000-0000-0000CF300000}"/>
    <cellStyle name="20% - Accent1 2 5 2 2 4 2 2 2 3" xfId="12683" xr:uid="{00000000-0005-0000-0000-0000D0300000}"/>
    <cellStyle name="20% - Accent1 2 5 2 2 4 2 2 3" xfId="12684" xr:uid="{00000000-0005-0000-0000-0000D1300000}"/>
    <cellStyle name="20% - Accent1 2 5 2 2 4 2 2 3 2" xfId="12685" xr:uid="{00000000-0005-0000-0000-0000D2300000}"/>
    <cellStyle name="20% - Accent1 2 5 2 2 4 2 2 4" xfId="12686" xr:uid="{00000000-0005-0000-0000-0000D3300000}"/>
    <cellStyle name="20% - Accent1 2 5 2 2 4 2 3" xfId="12687" xr:uid="{00000000-0005-0000-0000-0000D4300000}"/>
    <cellStyle name="20% - Accent1 2 5 2 2 4 2 3 2" xfId="12688" xr:uid="{00000000-0005-0000-0000-0000D5300000}"/>
    <cellStyle name="20% - Accent1 2 5 2 2 4 2 3 2 2" xfId="12689" xr:uid="{00000000-0005-0000-0000-0000D6300000}"/>
    <cellStyle name="20% - Accent1 2 5 2 2 4 2 3 2 2 2" xfId="12690" xr:uid="{00000000-0005-0000-0000-0000D7300000}"/>
    <cellStyle name="20% - Accent1 2 5 2 2 4 2 3 2 3" xfId="12691" xr:uid="{00000000-0005-0000-0000-0000D8300000}"/>
    <cellStyle name="20% - Accent1 2 5 2 2 4 2 3 3" xfId="12692" xr:uid="{00000000-0005-0000-0000-0000D9300000}"/>
    <cellStyle name="20% - Accent1 2 5 2 2 4 2 3 3 2" xfId="12693" xr:uid="{00000000-0005-0000-0000-0000DA300000}"/>
    <cellStyle name="20% - Accent1 2 5 2 2 4 2 3 4" xfId="12694" xr:uid="{00000000-0005-0000-0000-0000DB300000}"/>
    <cellStyle name="20% - Accent1 2 5 2 2 4 2 4" xfId="12695" xr:uid="{00000000-0005-0000-0000-0000DC300000}"/>
    <cellStyle name="20% - Accent1 2 5 2 2 4 2 4 2" xfId="12696" xr:uid="{00000000-0005-0000-0000-0000DD300000}"/>
    <cellStyle name="20% - Accent1 2 5 2 2 4 2 4 2 2" xfId="12697" xr:uid="{00000000-0005-0000-0000-0000DE300000}"/>
    <cellStyle name="20% - Accent1 2 5 2 2 4 2 4 2 2 2" xfId="12698" xr:uid="{00000000-0005-0000-0000-0000DF300000}"/>
    <cellStyle name="20% - Accent1 2 5 2 2 4 2 4 2 3" xfId="12699" xr:uid="{00000000-0005-0000-0000-0000E0300000}"/>
    <cellStyle name="20% - Accent1 2 5 2 2 4 2 4 3" xfId="12700" xr:uid="{00000000-0005-0000-0000-0000E1300000}"/>
    <cellStyle name="20% - Accent1 2 5 2 2 4 2 4 3 2" xfId="12701" xr:uid="{00000000-0005-0000-0000-0000E2300000}"/>
    <cellStyle name="20% - Accent1 2 5 2 2 4 2 4 4" xfId="12702" xr:uid="{00000000-0005-0000-0000-0000E3300000}"/>
    <cellStyle name="20% - Accent1 2 5 2 2 4 2 5" xfId="12703" xr:uid="{00000000-0005-0000-0000-0000E4300000}"/>
    <cellStyle name="20% - Accent1 2 5 2 2 4 2 5 2" xfId="12704" xr:uid="{00000000-0005-0000-0000-0000E5300000}"/>
    <cellStyle name="20% - Accent1 2 5 2 2 4 2 5 2 2" xfId="12705" xr:uid="{00000000-0005-0000-0000-0000E6300000}"/>
    <cellStyle name="20% - Accent1 2 5 2 2 4 2 5 3" xfId="12706" xr:uid="{00000000-0005-0000-0000-0000E7300000}"/>
    <cellStyle name="20% - Accent1 2 5 2 2 4 2 6" xfId="12707" xr:uid="{00000000-0005-0000-0000-0000E8300000}"/>
    <cellStyle name="20% - Accent1 2 5 2 2 4 2 6 2" xfId="12708" xr:uid="{00000000-0005-0000-0000-0000E9300000}"/>
    <cellStyle name="20% - Accent1 2 5 2 2 4 2 6 2 2" xfId="12709" xr:uid="{00000000-0005-0000-0000-0000EA300000}"/>
    <cellStyle name="20% - Accent1 2 5 2 2 4 2 6 3" xfId="12710" xr:uid="{00000000-0005-0000-0000-0000EB300000}"/>
    <cellStyle name="20% - Accent1 2 5 2 2 4 2 7" xfId="12711" xr:uid="{00000000-0005-0000-0000-0000EC300000}"/>
    <cellStyle name="20% - Accent1 2 5 2 2 4 2 7 2" xfId="12712" xr:uid="{00000000-0005-0000-0000-0000ED300000}"/>
    <cellStyle name="20% - Accent1 2 5 2 2 4 2 8" xfId="12713" xr:uid="{00000000-0005-0000-0000-0000EE300000}"/>
    <cellStyle name="20% - Accent1 2 5 2 2 4 2 8 2" xfId="12714" xr:uid="{00000000-0005-0000-0000-0000EF300000}"/>
    <cellStyle name="20% - Accent1 2 5 2 2 4 2 9" xfId="12715" xr:uid="{00000000-0005-0000-0000-0000F0300000}"/>
    <cellStyle name="20% - Accent1 2 5 2 2 4 3" xfId="12716" xr:uid="{00000000-0005-0000-0000-0000F1300000}"/>
    <cellStyle name="20% - Accent1 2 5 2 2 4 3 2" xfId="12717" xr:uid="{00000000-0005-0000-0000-0000F2300000}"/>
    <cellStyle name="20% - Accent1 2 5 2 2 4 3 2 2" xfId="12718" xr:uid="{00000000-0005-0000-0000-0000F3300000}"/>
    <cellStyle name="20% - Accent1 2 5 2 2 4 3 2 2 2" xfId="12719" xr:uid="{00000000-0005-0000-0000-0000F4300000}"/>
    <cellStyle name="20% - Accent1 2 5 2 2 4 3 2 2 2 2" xfId="12720" xr:uid="{00000000-0005-0000-0000-0000F5300000}"/>
    <cellStyle name="20% - Accent1 2 5 2 2 4 3 2 2 3" xfId="12721" xr:uid="{00000000-0005-0000-0000-0000F6300000}"/>
    <cellStyle name="20% - Accent1 2 5 2 2 4 3 2 3" xfId="12722" xr:uid="{00000000-0005-0000-0000-0000F7300000}"/>
    <cellStyle name="20% - Accent1 2 5 2 2 4 3 2 3 2" xfId="12723" xr:uid="{00000000-0005-0000-0000-0000F8300000}"/>
    <cellStyle name="20% - Accent1 2 5 2 2 4 3 2 4" xfId="12724" xr:uid="{00000000-0005-0000-0000-0000F9300000}"/>
    <cellStyle name="20% - Accent1 2 5 2 2 4 3 3" xfId="12725" xr:uid="{00000000-0005-0000-0000-0000FA300000}"/>
    <cellStyle name="20% - Accent1 2 5 2 2 4 3 3 2" xfId="12726" xr:uid="{00000000-0005-0000-0000-0000FB300000}"/>
    <cellStyle name="20% - Accent1 2 5 2 2 4 3 3 2 2" xfId="12727" xr:uid="{00000000-0005-0000-0000-0000FC300000}"/>
    <cellStyle name="20% - Accent1 2 5 2 2 4 3 3 2 2 2" xfId="12728" xr:uid="{00000000-0005-0000-0000-0000FD300000}"/>
    <cellStyle name="20% - Accent1 2 5 2 2 4 3 3 2 3" xfId="12729" xr:uid="{00000000-0005-0000-0000-0000FE300000}"/>
    <cellStyle name="20% - Accent1 2 5 2 2 4 3 3 3" xfId="12730" xr:uid="{00000000-0005-0000-0000-0000FF300000}"/>
    <cellStyle name="20% - Accent1 2 5 2 2 4 3 3 3 2" xfId="12731" xr:uid="{00000000-0005-0000-0000-000000310000}"/>
    <cellStyle name="20% - Accent1 2 5 2 2 4 3 3 4" xfId="12732" xr:uid="{00000000-0005-0000-0000-000001310000}"/>
    <cellStyle name="20% - Accent1 2 5 2 2 4 3 4" xfId="12733" xr:uid="{00000000-0005-0000-0000-000002310000}"/>
    <cellStyle name="20% - Accent1 2 5 2 2 4 3 4 2" xfId="12734" xr:uid="{00000000-0005-0000-0000-000003310000}"/>
    <cellStyle name="20% - Accent1 2 5 2 2 4 3 4 2 2" xfId="12735" xr:uid="{00000000-0005-0000-0000-000004310000}"/>
    <cellStyle name="20% - Accent1 2 5 2 2 4 3 4 2 2 2" xfId="12736" xr:uid="{00000000-0005-0000-0000-000005310000}"/>
    <cellStyle name="20% - Accent1 2 5 2 2 4 3 4 2 3" xfId="12737" xr:uid="{00000000-0005-0000-0000-000006310000}"/>
    <cellStyle name="20% - Accent1 2 5 2 2 4 3 4 3" xfId="12738" xr:uid="{00000000-0005-0000-0000-000007310000}"/>
    <cellStyle name="20% - Accent1 2 5 2 2 4 3 4 3 2" xfId="12739" xr:uid="{00000000-0005-0000-0000-000008310000}"/>
    <cellStyle name="20% - Accent1 2 5 2 2 4 3 4 4" xfId="12740" xr:uid="{00000000-0005-0000-0000-000009310000}"/>
    <cellStyle name="20% - Accent1 2 5 2 2 4 3 5" xfId="12741" xr:uid="{00000000-0005-0000-0000-00000A310000}"/>
    <cellStyle name="20% - Accent1 2 5 2 2 4 3 5 2" xfId="12742" xr:uid="{00000000-0005-0000-0000-00000B310000}"/>
    <cellStyle name="20% - Accent1 2 5 2 2 4 3 5 2 2" xfId="12743" xr:uid="{00000000-0005-0000-0000-00000C310000}"/>
    <cellStyle name="20% - Accent1 2 5 2 2 4 3 5 3" xfId="12744" xr:uid="{00000000-0005-0000-0000-00000D310000}"/>
    <cellStyle name="20% - Accent1 2 5 2 2 4 3 6" xfId="12745" xr:uid="{00000000-0005-0000-0000-00000E310000}"/>
    <cellStyle name="20% - Accent1 2 5 2 2 4 3 6 2" xfId="12746" xr:uid="{00000000-0005-0000-0000-00000F310000}"/>
    <cellStyle name="20% - Accent1 2 5 2 2 4 3 6 2 2" xfId="12747" xr:uid="{00000000-0005-0000-0000-000010310000}"/>
    <cellStyle name="20% - Accent1 2 5 2 2 4 3 6 3" xfId="12748" xr:uid="{00000000-0005-0000-0000-000011310000}"/>
    <cellStyle name="20% - Accent1 2 5 2 2 4 3 7" xfId="12749" xr:uid="{00000000-0005-0000-0000-000012310000}"/>
    <cellStyle name="20% - Accent1 2 5 2 2 4 3 7 2" xfId="12750" xr:uid="{00000000-0005-0000-0000-000013310000}"/>
    <cellStyle name="20% - Accent1 2 5 2 2 4 3 8" xfId="12751" xr:uid="{00000000-0005-0000-0000-000014310000}"/>
    <cellStyle name="20% - Accent1 2 5 2 2 4 3 8 2" xfId="12752" xr:uid="{00000000-0005-0000-0000-000015310000}"/>
    <cellStyle name="20% - Accent1 2 5 2 2 4 3 9" xfId="12753" xr:uid="{00000000-0005-0000-0000-000016310000}"/>
    <cellStyle name="20% - Accent1 2 5 2 2 4 4" xfId="12754" xr:uid="{00000000-0005-0000-0000-000017310000}"/>
    <cellStyle name="20% - Accent1 2 5 2 2 4 4 2" xfId="12755" xr:uid="{00000000-0005-0000-0000-000018310000}"/>
    <cellStyle name="20% - Accent1 2 5 2 2 4 4 2 2" xfId="12756" xr:uid="{00000000-0005-0000-0000-000019310000}"/>
    <cellStyle name="20% - Accent1 2 5 2 2 4 4 2 2 2" xfId="12757" xr:uid="{00000000-0005-0000-0000-00001A310000}"/>
    <cellStyle name="20% - Accent1 2 5 2 2 4 4 2 3" xfId="12758" xr:uid="{00000000-0005-0000-0000-00001B310000}"/>
    <cellStyle name="20% - Accent1 2 5 2 2 4 4 3" xfId="12759" xr:uid="{00000000-0005-0000-0000-00001C310000}"/>
    <cellStyle name="20% - Accent1 2 5 2 2 4 4 3 2" xfId="12760" xr:uid="{00000000-0005-0000-0000-00001D310000}"/>
    <cellStyle name="20% - Accent1 2 5 2 2 4 4 4" xfId="12761" xr:uid="{00000000-0005-0000-0000-00001E310000}"/>
    <cellStyle name="20% - Accent1 2 5 2 2 4 5" xfId="12762" xr:uid="{00000000-0005-0000-0000-00001F310000}"/>
    <cellStyle name="20% - Accent1 2 5 2 2 4 5 2" xfId="12763" xr:uid="{00000000-0005-0000-0000-000020310000}"/>
    <cellStyle name="20% - Accent1 2 5 2 2 4 5 2 2" xfId="12764" xr:uid="{00000000-0005-0000-0000-000021310000}"/>
    <cellStyle name="20% - Accent1 2 5 2 2 4 5 2 2 2" xfId="12765" xr:uid="{00000000-0005-0000-0000-000022310000}"/>
    <cellStyle name="20% - Accent1 2 5 2 2 4 5 2 3" xfId="12766" xr:uid="{00000000-0005-0000-0000-000023310000}"/>
    <cellStyle name="20% - Accent1 2 5 2 2 4 5 3" xfId="12767" xr:uid="{00000000-0005-0000-0000-000024310000}"/>
    <cellStyle name="20% - Accent1 2 5 2 2 4 5 3 2" xfId="12768" xr:uid="{00000000-0005-0000-0000-000025310000}"/>
    <cellStyle name="20% - Accent1 2 5 2 2 4 5 4" xfId="12769" xr:uid="{00000000-0005-0000-0000-000026310000}"/>
    <cellStyle name="20% - Accent1 2 5 2 2 4 6" xfId="12770" xr:uid="{00000000-0005-0000-0000-000027310000}"/>
    <cellStyle name="20% - Accent1 2 5 2 2 4 6 2" xfId="12771" xr:uid="{00000000-0005-0000-0000-000028310000}"/>
    <cellStyle name="20% - Accent1 2 5 2 2 4 6 2 2" xfId="12772" xr:uid="{00000000-0005-0000-0000-000029310000}"/>
    <cellStyle name="20% - Accent1 2 5 2 2 4 6 2 2 2" xfId="12773" xr:uid="{00000000-0005-0000-0000-00002A310000}"/>
    <cellStyle name="20% - Accent1 2 5 2 2 4 6 2 3" xfId="12774" xr:uid="{00000000-0005-0000-0000-00002B310000}"/>
    <cellStyle name="20% - Accent1 2 5 2 2 4 6 3" xfId="12775" xr:uid="{00000000-0005-0000-0000-00002C310000}"/>
    <cellStyle name="20% - Accent1 2 5 2 2 4 6 3 2" xfId="12776" xr:uid="{00000000-0005-0000-0000-00002D310000}"/>
    <cellStyle name="20% - Accent1 2 5 2 2 4 6 4" xfId="12777" xr:uid="{00000000-0005-0000-0000-00002E310000}"/>
    <cellStyle name="20% - Accent1 2 5 2 2 4 7" xfId="12778" xr:uid="{00000000-0005-0000-0000-00002F310000}"/>
    <cellStyle name="20% - Accent1 2 5 2 2 4 7 2" xfId="12779" xr:uid="{00000000-0005-0000-0000-000030310000}"/>
    <cellStyle name="20% - Accent1 2 5 2 2 4 7 2 2" xfId="12780" xr:uid="{00000000-0005-0000-0000-000031310000}"/>
    <cellStyle name="20% - Accent1 2 5 2 2 4 7 3" xfId="12781" xr:uid="{00000000-0005-0000-0000-000032310000}"/>
    <cellStyle name="20% - Accent1 2 5 2 2 4 8" xfId="12782" xr:uid="{00000000-0005-0000-0000-000033310000}"/>
    <cellStyle name="20% - Accent1 2 5 2 2 4 8 2" xfId="12783" xr:uid="{00000000-0005-0000-0000-000034310000}"/>
    <cellStyle name="20% - Accent1 2 5 2 2 4 8 2 2" xfId="12784" xr:uid="{00000000-0005-0000-0000-000035310000}"/>
    <cellStyle name="20% - Accent1 2 5 2 2 4 8 3" xfId="12785" xr:uid="{00000000-0005-0000-0000-000036310000}"/>
    <cellStyle name="20% - Accent1 2 5 2 2 4 9" xfId="12786" xr:uid="{00000000-0005-0000-0000-000037310000}"/>
    <cellStyle name="20% - Accent1 2 5 2 2 4 9 2" xfId="12787" xr:uid="{00000000-0005-0000-0000-000038310000}"/>
    <cellStyle name="20% - Accent1 2 5 2 2 5" xfId="12788" xr:uid="{00000000-0005-0000-0000-000039310000}"/>
    <cellStyle name="20% - Accent1 2 5 2 2 5 2" xfId="12789" xr:uid="{00000000-0005-0000-0000-00003A310000}"/>
    <cellStyle name="20% - Accent1 2 5 2 2 5 2 2" xfId="12790" xr:uid="{00000000-0005-0000-0000-00003B310000}"/>
    <cellStyle name="20% - Accent1 2 5 2 2 5 2 2 2" xfId="12791" xr:uid="{00000000-0005-0000-0000-00003C310000}"/>
    <cellStyle name="20% - Accent1 2 5 2 2 5 2 2 2 2" xfId="12792" xr:uid="{00000000-0005-0000-0000-00003D310000}"/>
    <cellStyle name="20% - Accent1 2 5 2 2 5 2 2 3" xfId="12793" xr:uid="{00000000-0005-0000-0000-00003E310000}"/>
    <cellStyle name="20% - Accent1 2 5 2 2 5 2 3" xfId="12794" xr:uid="{00000000-0005-0000-0000-00003F310000}"/>
    <cellStyle name="20% - Accent1 2 5 2 2 5 2 3 2" xfId="12795" xr:uid="{00000000-0005-0000-0000-000040310000}"/>
    <cellStyle name="20% - Accent1 2 5 2 2 5 2 4" xfId="12796" xr:uid="{00000000-0005-0000-0000-000041310000}"/>
    <cellStyle name="20% - Accent1 2 5 2 2 5 3" xfId="12797" xr:uid="{00000000-0005-0000-0000-000042310000}"/>
    <cellStyle name="20% - Accent1 2 5 2 2 5 3 2" xfId="12798" xr:uid="{00000000-0005-0000-0000-000043310000}"/>
    <cellStyle name="20% - Accent1 2 5 2 2 5 3 2 2" xfId="12799" xr:uid="{00000000-0005-0000-0000-000044310000}"/>
    <cellStyle name="20% - Accent1 2 5 2 2 5 3 2 2 2" xfId="12800" xr:uid="{00000000-0005-0000-0000-000045310000}"/>
    <cellStyle name="20% - Accent1 2 5 2 2 5 3 2 3" xfId="12801" xr:uid="{00000000-0005-0000-0000-000046310000}"/>
    <cellStyle name="20% - Accent1 2 5 2 2 5 3 3" xfId="12802" xr:uid="{00000000-0005-0000-0000-000047310000}"/>
    <cellStyle name="20% - Accent1 2 5 2 2 5 3 3 2" xfId="12803" xr:uid="{00000000-0005-0000-0000-000048310000}"/>
    <cellStyle name="20% - Accent1 2 5 2 2 5 3 4" xfId="12804" xr:uid="{00000000-0005-0000-0000-000049310000}"/>
    <cellStyle name="20% - Accent1 2 5 2 2 5 4" xfId="12805" xr:uid="{00000000-0005-0000-0000-00004A310000}"/>
    <cellStyle name="20% - Accent1 2 5 2 2 5 4 2" xfId="12806" xr:uid="{00000000-0005-0000-0000-00004B310000}"/>
    <cellStyle name="20% - Accent1 2 5 2 2 5 4 2 2" xfId="12807" xr:uid="{00000000-0005-0000-0000-00004C310000}"/>
    <cellStyle name="20% - Accent1 2 5 2 2 5 4 2 2 2" xfId="12808" xr:uid="{00000000-0005-0000-0000-00004D310000}"/>
    <cellStyle name="20% - Accent1 2 5 2 2 5 4 2 3" xfId="12809" xr:uid="{00000000-0005-0000-0000-00004E310000}"/>
    <cellStyle name="20% - Accent1 2 5 2 2 5 4 3" xfId="12810" xr:uid="{00000000-0005-0000-0000-00004F310000}"/>
    <cellStyle name="20% - Accent1 2 5 2 2 5 4 3 2" xfId="12811" xr:uid="{00000000-0005-0000-0000-000050310000}"/>
    <cellStyle name="20% - Accent1 2 5 2 2 5 4 4" xfId="12812" xr:uid="{00000000-0005-0000-0000-000051310000}"/>
    <cellStyle name="20% - Accent1 2 5 2 2 5 5" xfId="12813" xr:uid="{00000000-0005-0000-0000-000052310000}"/>
    <cellStyle name="20% - Accent1 2 5 2 2 5 5 2" xfId="12814" xr:uid="{00000000-0005-0000-0000-000053310000}"/>
    <cellStyle name="20% - Accent1 2 5 2 2 5 5 2 2" xfId="12815" xr:uid="{00000000-0005-0000-0000-000054310000}"/>
    <cellStyle name="20% - Accent1 2 5 2 2 5 5 3" xfId="12816" xr:uid="{00000000-0005-0000-0000-000055310000}"/>
    <cellStyle name="20% - Accent1 2 5 2 2 5 6" xfId="12817" xr:uid="{00000000-0005-0000-0000-000056310000}"/>
    <cellStyle name="20% - Accent1 2 5 2 2 5 6 2" xfId="12818" xr:uid="{00000000-0005-0000-0000-000057310000}"/>
    <cellStyle name="20% - Accent1 2 5 2 2 5 6 2 2" xfId="12819" xr:uid="{00000000-0005-0000-0000-000058310000}"/>
    <cellStyle name="20% - Accent1 2 5 2 2 5 6 3" xfId="12820" xr:uid="{00000000-0005-0000-0000-000059310000}"/>
    <cellStyle name="20% - Accent1 2 5 2 2 5 7" xfId="12821" xr:uid="{00000000-0005-0000-0000-00005A310000}"/>
    <cellStyle name="20% - Accent1 2 5 2 2 5 7 2" xfId="12822" xr:uid="{00000000-0005-0000-0000-00005B310000}"/>
    <cellStyle name="20% - Accent1 2 5 2 2 5 8" xfId="12823" xr:uid="{00000000-0005-0000-0000-00005C310000}"/>
    <cellStyle name="20% - Accent1 2 5 2 2 5 8 2" xfId="12824" xr:uid="{00000000-0005-0000-0000-00005D310000}"/>
    <cellStyle name="20% - Accent1 2 5 2 2 5 9" xfId="12825" xr:uid="{00000000-0005-0000-0000-00005E310000}"/>
    <cellStyle name="20% - Accent1 2 5 2 2 6" xfId="12826" xr:uid="{00000000-0005-0000-0000-00005F310000}"/>
    <cellStyle name="20% - Accent1 2 5 2 2 6 2" xfId="12827" xr:uid="{00000000-0005-0000-0000-000060310000}"/>
    <cellStyle name="20% - Accent1 2 5 2 2 6 2 2" xfId="12828" xr:uid="{00000000-0005-0000-0000-000061310000}"/>
    <cellStyle name="20% - Accent1 2 5 2 2 6 2 2 2" xfId="12829" xr:uid="{00000000-0005-0000-0000-000062310000}"/>
    <cellStyle name="20% - Accent1 2 5 2 2 6 2 2 2 2" xfId="12830" xr:uid="{00000000-0005-0000-0000-000063310000}"/>
    <cellStyle name="20% - Accent1 2 5 2 2 6 2 2 3" xfId="12831" xr:uid="{00000000-0005-0000-0000-000064310000}"/>
    <cellStyle name="20% - Accent1 2 5 2 2 6 2 3" xfId="12832" xr:uid="{00000000-0005-0000-0000-000065310000}"/>
    <cellStyle name="20% - Accent1 2 5 2 2 6 2 3 2" xfId="12833" xr:uid="{00000000-0005-0000-0000-000066310000}"/>
    <cellStyle name="20% - Accent1 2 5 2 2 6 2 4" xfId="12834" xr:uid="{00000000-0005-0000-0000-000067310000}"/>
    <cellStyle name="20% - Accent1 2 5 2 2 6 3" xfId="12835" xr:uid="{00000000-0005-0000-0000-000068310000}"/>
    <cellStyle name="20% - Accent1 2 5 2 2 6 3 2" xfId="12836" xr:uid="{00000000-0005-0000-0000-000069310000}"/>
    <cellStyle name="20% - Accent1 2 5 2 2 6 3 2 2" xfId="12837" xr:uid="{00000000-0005-0000-0000-00006A310000}"/>
    <cellStyle name="20% - Accent1 2 5 2 2 6 3 2 2 2" xfId="12838" xr:uid="{00000000-0005-0000-0000-00006B310000}"/>
    <cellStyle name="20% - Accent1 2 5 2 2 6 3 2 3" xfId="12839" xr:uid="{00000000-0005-0000-0000-00006C310000}"/>
    <cellStyle name="20% - Accent1 2 5 2 2 6 3 3" xfId="12840" xr:uid="{00000000-0005-0000-0000-00006D310000}"/>
    <cellStyle name="20% - Accent1 2 5 2 2 6 3 3 2" xfId="12841" xr:uid="{00000000-0005-0000-0000-00006E310000}"/>
    <cellStyle name="20% - Accent1 2 5 2 2 6 3 4" xfId="12842" xr:uid="{00000000-0005-0000-0000-00006F310000}"/>
    <cellStyle name="20% - Accent1 2 5 2 2 6 4" xfId="12843" xr:uid="{00000000-0005-0000-0000-000070310000}"/>
    <cellStyle name="20% - Accent1 2 5 2 2 6 4 2" xfId="12844" xr:uid="{00000000-0005-0000-0000-000071310000}"/>
    <cellStyle name="20% - Accent1 2 5 2 2 6 4 2 2" xfId="12845" xr:uid="{00000000-0005-0000-0000-000072310000}"/>
    <cellStyle name="20% - Accent1 2 5 2 2 6 4 2 2 2" xfId="12846" xr:uid="{00000000-0005-0000-0000-000073310000}"/>
    <cellStyle name="20% - Accent1 2 5 2 2 6 4 2 3" xfId="12847" xr:uid="{00000000-0005-0000-0000-000074310000}"/>
    <cellStyle name="20% - Accent1 2 5 2 2 6 4 3" xfId="12848" xr:uid="{00000000-0005-0000-0000-000075310000}"/>
    <cellStyle name="20% - Accent1 2 5 2 2 6 4 3 2" xfId="12849" xr:uid="{00000000-0005-0000-0000-000076310000}"/>
    <cellStyle name="20% - Accent1 2 5 2 2 6 4 4" xfId="12850" xr:uid="{00000000-0005-0000-0000-000077310000}"/>
    <cellStyle name="20% - Accent1 2 5 2 2 6 5" xfId="12851" xr:uid="{00000000-0005-0000-0000-000078310000}"/>
    <cellStyle name="20% - Accent1 2 5 2 2 6 5 2" xfId="12852" xr:uid="{00000000-0005-0000-0000-000079310000}"/>
    <cellStyle name="20% - Accent1 2 5 2 2 6 5 2 2" xfId="12853" xr:uid="{00000000-0005-0000-0000-00007A310000}"/>
    <cellStyle name="20% - Accent1 2 5 2 2 6 5 3" xfId="12854" xr:uid="{00000000-0005-0000-0000-00007B310000}"/>
    <cellStyle name="20% - Accent1 2 5 2 2 6 6" xfId="12855" xr:uid="{00000000-0005-0000-0000-00007C310000}"/>
    <cellStyle name="20% - Accent1 2 5 2 2 6 6 2" xfId="12856" xr:uid="{00000000-0005-0000-0000-00007D310000}"/>
    <cellStyle name="20% - Accent1 2 5 2 2 6 6 2 2" xfId="12857" xr:uid="{00000000-0005-0000-0000-00007E310000}"/>
    <cellStyle name="20% - Accent1 2 5 2 2 6 6 3" xfId="12858" xr:uid="{00000000-0005-0000-0000-00007F310000}"/>
    <cellStyle name="20% - Accent1 2 5 2 2 6 7" xfId="12859" xr:uid="{00000000-0005-0000-0000-000080310000}"/>
    <cellStyle name="20% - Accent1 2 5 2 2 6 7 2" xfId="12860" xr:uid="{00000000-0005-0000-0000-000081310000}"/>
    <cellStyle name="20% - Accent1 2 5 2 2 6 8" xfId="12861" xr:uid="{00000000-0005-0000-0000-000082310000}"/>
    <cellStyle name="20% - Accent1 2 5 2 2 6 8 2" xfId="12862" xr:uid="{00000000-0005-0000-0000-000083310000}"/>
    <cellStyle name="20% - Accent1 2 5 2 2 6 9" xfId="12863" xr:uid="{00000000-0005-0000-0000-000084310000}"/>
    <cellStyle name="20% - Accent1 2 5 2 2 7" xfId="12864" xr:uid="{00000000-0005-0000-0000-000085310000}"/>
    <cellStyle name="20% - Accent1 2 5 2 2 7 2" xfId="12865" xr:uid="{00000000-0005-0000-0000-000086310000}"/>
    <cellStyle name="20% - Accent1 2 5 2 2 7 2 2" xfId="12866" xr:uid="{00000000-0005-0000-0000-000087310000}"/>
    <cellStyle name="20% - Accent1 2 5 2 2 7 2 2 2" xfId="12867" xr:uid="{00000000-0005-0000-0000-000088310000}"/>
    <cellStyle name="20% - Accent1 2 5 2 2 7 2 3" xfId="12868" xr:uid="{00000000-0005-0000-0000-000089310000}"/>
    <cellStyle name="20% - Accent1 2 5 2 2 7 3" xfId="12869" xr:uid="{00000000-0005-0000-0000-00008A310000}"/>
    <cellStyle name="20% - Accent1 2 5 2 2 7 3 2" xfId="12870" xr:uid="{00000000-0005-0000-0000-00008B310000}"/>
    <cellStyle name="20% - Accent1 2 5 2 2 7 4" xfId="12871" xr:uid="{00000000-0005-0000-0000-00008C310000}"/>
    <cellStyle name="20% - Accent1 2 5 2 2 8" xfId="12872" xr:uid="{00000000-0005-0000-0000-00008D310000}"/>
    <cellStyle name="20% - Accent1 2 5 2 2 8 2" xfId="12873" xr:uid="{00000000-0005-0000-0000-00008E310000}"/>
    <cellStyle name="20% - Accent1 2 5 2 2 8 2 2" xfId="12874" xr:uid="{00000000-0005-0000-0000-00008F310000}"/>
    <cellStyle name="20% - Accent1 2 5 2 2 8 2 2 2" xfId="12875" xr:uid="{00000000-0005-0000-0000-000090310000}"/>
    <cellStyle name="20% - Accent1 2 5 2 2 8 2 3" xfId="12876" xr:uid="{00000000-0005-0000-0000-000091310000}"/>
    <cellStyle name="20% - Accent1 2 5 2 2 8 3" xfId="12877" xr:uid="{00000000-0005-0000-0000-000092310000}"/>
    <cellStyle name="20% - Accent1 2 5 2 2 8 3 2" xfId="12878" xr:uid="{00000000-0005-0000-0000-000093310000}"/>
    <cellStyle name="20% - Accent1 2 5 2 2 8 4" xfId="12879" xr:uid="{00000000-0005-0000-0000-000094310000}"/>
    <cellStyle name="20% - Accent1 2 5 2 2 9" xfId="12880" xr:uid="{00000000-0005-0000-0000-000095310000}"/>
    <cellStyle name="20% - Accent1 2 5 2 2 9 2" xfId="12881" xr:uid="{00000000-0005-0000-0000-000096310000}"/>
    <cellStyle name="20% - Accent1 2 5 2 2 9 2 2" xfId="12882" xr:uid="{00000000-0005-0000-0000-000097310000}"/>
    <cellStyle name="20% - Accent1 2 5 2 2 9 2 2 2" xfId="12883" xr:uid="{00000000-0005-0000-0000-000098310000}"/>
    <cellStyle name="20% - Accent1 2 5 2 2 9 2 3" xfId="12884" xr:uid="{00000000-0005-0000-0000-000099310000}"/>
    <cellStyle name="20% - Accent1 2 5 2 2 9 3" xfId="12885" xr:uid="{00000000-0005-0000-0000-00009A310000}"/>
    <cellStyle name="20% - Accent1 2 5 2 2 9 3 2" xfId="12886" xr:uid="{00000000-0005-0000-0000-00009B310000}"/>
    <cellStyle name="20% - Accent1 2 5 2 2 9 4" xfId="12887" xr:uid="{00000000-0005-0000-0000-00009C310000}"/>
    <cellStyle name="20% - Accent1 2 5 2 3" xfId="12888" xr:uid="{00000000-0005-0000-0000-00009D310000}"/>
    <cellStyle name="20% - Accent1 2 5 2 3 10" xfId="12889" xr:uid="{00000000-0005-0000-0000-00009E310000}"/>
    <cellStyle name="20% - Accent1 2 5 2 3 10 2" xfId="12890" xr:uid="{00000000-0005-0000-0000-00009F310000}"/>
    <cellStyle name="20% - Accent1 2 5 2 3 11" xfId="12891" xr:uid="{00000000-0005-0000-0000-0000A0310000}"/>
    <cellStyle name="20% - Accent1 2 5 2 3 2" xfId="12892" xr:uid="{00000000-0005-0000-0000-0000A1310000}"/>
    <cellStyle name="20% - Accent1 2 5 2 3 2 2" xfId="12893" xr:uid="{00000000-0005-0000-0000-0000A2310000}"/>
    <cellStyle name="20% - Accent1 2 5 2 3 2 2 2" xfId="12894" xr:uid="{00000000-0005-0000-0000-0000A3310000}"/>
    <cellStyle name="20% - Accent1 2 5 2 3 2 2 2 2" xfId="12895" xr:uid="{00000000-0005-0000-0000-0000A4310000}"/>
    <cellStyle name="20% - Accent1 2 5 2 3 2 2 2 2 2" xfId="12896" xr:uid="{00000000-0005-0000-0000-0000A5310000}"/>
    <cellStyle name="20% - Accent1 2 5 2 3 2 2 2 3" xfId="12897" xr:uid="{00000000-0005-0000-0000-0000A6310000}"/>
    <cellStyle name="20% - Accent1 2 5 2 3 2 2 3" xfId="12898" xr:uid="{00000000-0005-0000-0000-0000A7310000}"/>
    <cellStyle name="20% - Accent1 2 5 2 3 2 2 3 2" xfId="12899" xr:uid="{00000000-0005-0000-0000-0000A8310000}"/>
    <cellStyle name="20% - Accent1 2 5 2 3 2 2 4" xfId="12900" xr:uid="{00000000-0005-0000-0000-0000A9310000}"/>
    <cellStyle name="20% - Accent1 2 5 2 3 2 3" xfId="12901" xr:uid="{00000000-0005-0000-0000-0000AA310000}"/>
    <cellStyle name="20% - Accent1 2 5 2 3 2 3 2" xfId="12902" xr:uid="{00000000-0005-0000-0000-0000AB310000}"/>
    <cellStyle name="20% - Accent1 2 5 2 3 2 3 2 2" xfId="12903" xr:uid="{00000000-0005-0000-0000-0000AC310000}"/>
    <cellStyle name="20% - Accent1 2 5 2 3 2 3 2 2 2" xfId="12904" xr:uid="{00000000-0005-0000-0000-0000AD310000}"/>
    <cellStyle name="20% - Accent1 2 5 2 3 2 3 2 3" xfId="12905" xr:uid="{00000000-0005-0000-0000-0000AE310000}"/>
    <cellStyle name="20% - Accent1 2 5 2 3 2 3 3" xfId="12906" xr:uid="{00000000-0005-0000-0000-0000AF310000}"/>
    <cellStyle name="20% - Accent1 2 5 2 3 2 3 3 2" xfId="12907" xr:uid="{00000000-0005-0000-0000-0000B0310000}"/>
    <cellStyle name="20% - Accent1 2 5 2 3 2 3 4" xfId="12908" xr:uid="{00000000-0005-0000-0000-0000B1310000}"/>
    <cellStyle name="20% - Accent1 2 5 2 3 2 4" xfId="12909" xr:uid="{00000000-0005-0000-0000-0000B2310000}"/>
    <cellStyle name="20% - Accent1 2 5 2 3 2 4 2" xfId="12910" xr:uid="{00000000-0005-0000-0000-0000B3310000}"/>
    <cellStyle name="20% - Accent1 2 5 2 3 2 4 2 2" xfId="12911" xr:uid="{00000000-0005-0000-0000-0000B4310000}"/>
    <cellStyle name="20% - Accent1 2 5 2 3 2 4 2 2 2" xfId="12912" xr:uid="{00000000-0005-0000-0000-0000B5310000}"/>
    <cellStyle name="20% - Accent1 2 5 2 3 2 4 2 3" xfId="12913" xr:uid="{00000000-0005-0000-0000-0000B6310000}"/>
    <cellStyle name="20% - Accent1 2 5 2 3 2 4 3" xfId="12914" xr:uid="{00000000-0005-0000-0000-0000B7310000}"/>
    <cellStyle name="20% - Accent1 2 5 2 3 2 4 3 2" xfId="12915" xr:uid="{00000000-0005-0000-0000-0000B8310000}"/>
    <cellStyle name="20% - Accent1 2 5 2 3 2 4 4" xfId="12916" xr:uid="{00000000-0005-0000-0000-0000B9310000}"/>
    <cellStyle name="20% - Accent1 2 5 2 3 2 5" xfId="12917" xr:uid="{00000000-0005-0000-0000-0000BA310000}"/>
    <cellStyle name="20% - Accent1 2 5 2 3 2 5 2" xfId="12918" xr:uid="{00000000-0005-0000-0000-0000BB310000}"/>
    <cellStyle name="20% - Accent1 2 5 2 3 2 5 2 2" xfId="12919" xr:uid="{00000000-0005-0000-0000-0000BC310000}"/>
    <cellStyle name="20% - Accent1 2 5 2 3 2 5 3" xfId="12920" xr:uid="{00000000-0005-0000-0000-0000BD310000}"/>
    <cellStyle name="20% - Accent1 2 5 2 3 2 6" xfId="12921" xr:uid="{00000000-0005-0000-0000-0000BE310000}"/>
    <cellStyle name="20% - Accent1 2 5 2 3 2 6 2" xfId="12922" xr:uid="{00000000-0005-0000-0000-0000BF310000}"/>
    <cellStyle name="20% - Accent1 2 5 2 3 2 6 2 2" xfId="12923" xr:uid="{00000000-0005-0000-0000-0000C0310000}"/>
    <cellStyle name="20% - Accent1 2 5 2 3 2 6 3" xfId="12924" xr:uid="{00000000-0005-0000-0000-0000C1310000}"/>
    <cellStyle name="20% - Accent1 2 5 2 3 2 7" xfId="12925" xr:uid="{00000000-0005-0000-0000-0000C2310000}"/>
    <cellStyle name="20% - Accent1 2 5 2 3 2 7 2" xfId="12926" xr:uid="{00000000-0005-0000-0000-0000C3310000}"/>
    <cellStyle name="20% - Accent1 2 5 2 3 2 8" xfId="12927" xr:uid="{00000000-0005-0000-0000-0000C4310000}"/>
    <cellStyle name="20% - Accent1 2 5 2 3 2 8 2" xfId="12928" xr:uid="{00000000-0005-0000-0000-0000C5310000}"/>
    <cellStyle name="20% - Accent1 2 5 2 3 2 9" xfId="12929" xr:uid="{00000000-0005-0000-0000-0000C6310000}"/>
    <cellStyle name="20% - Accent1 2 5 2 3 3" xfId="12930" xr:uid="{00000000-0005-0000-0000-0000C7310000}"/>
    <cellStyle name="20% - Accent1 2 5 2 3 3 2" xfId="12931" xr:uid="{00000000-0005-0000-0000-0000C8310000}"/>
    <cellStyle name="20% - Accent1 2 5 2 3 3 2 2" xfId="12932" xr:uid="{00000000-0005-0000-0000-0000C9310000}"/>
    <cellStyle name="20% - Accent1 2 5 2 3 3 2 2 2" xfId="12933" xr:uid="{00000000-0005-0000-0000-0000CA310000}"/>
    <cellStyle name="20% - Accent1 2 5 2 3 3 2 2 2 2" xfId="12934" xr:uid="{00000000-0005-0000-0000-0000CB310000}"/>
    <cellStyle name="20% - Accent1 2 5 2 3 3 2 2 3" xfId="12935" xr:uid="{00000000-0005-0000-0000-0000CC310000}"/>
    <cellStyle name="20% - Accent1 2 5 2 3 3 2 3" xfId="12936" xr:uid="{00000000-0005-0000-0000-0000CD310000}"/>
    <cellStyle name="20% - Accent1 2 5 2 3 3 2 3 2" xfId="12937" xr:uid="{00000000-0005-0000-0000-0000CE310000}"/>
    <cellStyle name="20% - Accent1 2 5 2 3 3 2 4" xfId="12938" xr:uid="{00000000-0005-0000-0000-0000CF310000}"/>
    <cellStyle name="20% - Accent1 2 5 2 3 3 3" xfId="12939" xr:uid="{00000000-0005-0000-0000-0000D0310000}"/>
    <cellStyle name="20% - Accent1 2 5 2 3 3 3 2" xfId="12940" xr:uid="{00000000-0005-0000-0000-0000D1310000}"/>
    <cellStyle name="20% - Accent1 2 5 2 3 3 3 2 2" xfId="12941" xr:uid="{00000000-0005-0000-0000-0000D2310000}"/>
    <cellStyle name="20% - Accent1 2 5 2 3 3 3 2 2 2" xfId="12942" xr:uid="{00000000-0005-0000-0000-0000D3310000}"/>
    <cellStyle name="20% - Accent1 2 5 2 3 3 3 2 3" xfId="12943" xr:uid="{00000000-0005-0000-0000-0000D4310000}"/>
    <cellStyle name="20% - Accent1 2 5 2 3 3 3 3" xfId="12944" xr:uid="{00000000-0005-0000-0000-0000D5310000}"/>
    <cellStyle name="20% - Accent1 2 5 2 3 3 3 3 2" xfId="12945" xr:uid="{00000000-0005-0000-0000-0000D6310000}"/>
    <cellStyle name="20% - Accent1 2 5 2 3 3 3 4" xfId="12946" xr:uid="{00000000-0005-0000-0000-0000D7310000}"/>
    <cellStyle name="20% - Accent1 2 5 2 3 3 4" xfId="12947" xr:uid="{00000000-0005-0000-0000-0000D8310000}"/>
    <cellStyle name="20% - Accent1 2 5 2 3 3 4 2" xfId="12948" xr:uid="{00000000-0005-0000-0000-0000D9310000}"/>
    <cellStyle name="20% - Accent1 2 5 2 3 3 4 2 2" xfId="12949" xr:uid="{00000000-0005-0000-0000-0000DA310000}"/>
    <cellStyle name="20% - Accent1 2 5 2 3 3 4 2 2 2" xfId="12950" xr:uid="{00000000-0005-0000-0000-0000DB310000}"/>
    <cellStyle name="20% - Accent1 2 5 2 3 3 4 2 3" xfId="12951" xr:uid="{00000000-0005-0000-0000-0000DC310000}"/>
    <cellStyle name="20% - Accent1 2 5 2 3 3 4 3" xfId="12952" xr:uid="{00000000-0005-0000-0000-0000DD310000}"/>
    <cellStyle name="20% - Accent1 2 5 2 3 3 4 3 2" xfId="12953" xr:uid="{00000000-0005-0000-0000-0000DE310000}"/>
    <cellStyle name="20% - Accent1 2 5 2 3 3 4 4" xfId="12954" xr:uid="{00000000-0005-0000-0000-0000DF310000}"/>
    <cellStyle name="20% - Accent1 2 5 2 3 3 5" xfId="12955" xr:uid="{00000000-0005-0000-0000-0000E0310000}"/>
    <cellStyle name="20% - Accent1 2 5 2 3 3 5 2" xfId="12956" xr:uid="{00000000-0005-0000-0000-0000E1310000}"/>
    <cellStyle name="20% - Accent1 2 5 2 3 3 5 2 2" xfId="12957" xr:uid="{00000000-0005-0000-0000-0000E2310000}"/>
    <cellStyle name="20% - Accent1 2 5 2 3 3 5 3" xfId="12958" xr:uid="{00000000-0005-0000-0000-0000E3310000}"/>
    <cellStyle name="20% - Accent1 2 5 2 3 3 6" xfId="12959" xr:uid="{00000000-0005-0000-0000-0000E4310000}"/>
    <cellStyle name="20% - Accent1 2 5 2 3 3 6 2" xfId="12960" xr:uid="{00000000-0005-0000-0000-0000E5310000}"/>
    <cellStyle name="20% - Accent1 2 5 2 3 3 6 2 2" xfId="12961" xr:uid="{00000000-0005-0000-0000-0000E6310000}"/>
    <cellStyle name="20% - Accent1 2 5 2 3 3 6 3" xfId="12962" xr:uid="{00000000-0005-0000-0000-0000E7310000}"/>
    <cellStyle name="20% - Accent1 2 5 2 3 3 7" xfId="12963" xr:uid="{00000000-0005-0000-0000-0000E8310000}"/>
    <cellStyle name="20% - Accent1 2 5 2 3 3 7 2" xfId="12964" xr:uid="{00000000-0005-0000-0000-0000E9310000}"/>
    <cellStyle name="20% - Accent1 2 5 2 3 3 8" xfId="12965" xr:uid="{00000000-0005-0000-0000-0000EA310000}"/>
    <cellStyle name="20% - Accent1 2 5 2 3 3 8 2" xfId="12966" xr:uid="{00000000-0005-0000-0000-0000EB310000}"/>
    <cellStyle name="20% - Accent1 2 5 2 3 3 9" xfId="12967" xr:uid="{00000000-0005-0000-0000-0000EC310000}"/>
    <cellStyle name="20% - Accent1 2 5 2 3 4" xfId="12968" xr:uid="{00000000-0005-0000-0000-0000ED310000}"/>
    <cellStyle name="20% - Accent1 2 5 2 3 4 2" xfId="12969" xr:uid="{00000000-0005-0000-0000-0000EE310000}"/>
    <cellStyle name="20% - Accent1 2 5 2 3 4 2 2" xfId="12970" xr:uid="{00000000-0005-0000-0000-0000EF310000}"/>
    <cellStyle name="20% - Accent1 2 5 2 3 4 2 2 2" xfId="12971" xr:uid="{00000000-0005-0000-0000-0000F0310000}"/>
    <cellStyle name="20% - Accent1 2 5 2 3 4 2 3" xfId="12972" xr:uid="{00000000-0005-0000-0000-0000F1310000}"/>
    <cellStyle name="20% - Accent1 2 5 2 3 4 3" xfId="12973" xr:uid="{00000000-0005-0000-0000-0000F2310000}"/>
    <cellStyle name="20% - Accent1 2 5 2 3 4 3 2" xfId="12974" xr:uid="{00000000-0005-0000-0000-0000F3310000}"/>
    <cellStyle name="20% - Accent1 2 5 2 3 4 4" xfId="12975" xr:uid="{00000000-0005-0000-0000-0000F4310000}"/>
    <cellStyle name="20% - Accent1 2 5 2 3 5" xfId="12976" xr:uid="{00000000-0005-0000-0000-0000F5310000}"/>
    <cellStyle name="20% - Accent1 2 5 2 3 5 2" xfId="12977" xr:uid="{00000000-0005-0000-0000-0000F6310000}"/>
    <cellStyle name="20% - Accent1 2 5 2 3 5 2 2" xfId="12978" xr:uid="{00000000-0005-0000-0000-0000F7310000}"/>
    <cellStyle name="20% - Accent1 2 5 2 3 5 2 2 2" xfId="12979" xr:uid="{00000000-0005-0000-0000-0000F8310000}"/>
    <cellStyle name="20% - Accent1 2 5 2 3 5 2 3" xfId="12980" xr:uid="{00000000-0005-0000-0000-0000F9310000}"/>
    <cellStyle name="20% - Accent1 2 5 2 3 5 3" xfId="12981" xr:uid="{00000000-0005-0000-0000-0000FA310000}"/>
    <cellStyle name="20% - Accent1 2 5 2 3 5 3 2" xfId="12982" xr:uid="{00000000-0005-0000-0000-0000FB310000}"/>
    <cellStyle name="20% - Accent1 2 5 2 3 5 4" xfId="12983" xr:uid="{00000000-0005-0000-0000-0000FC310000}"/>
    <cellStyle name="20% - Accent1 2 5 2 3 6" xfId="12984" xr:uid="{00000000-0005-0000-0000-0000FD310000}"/>
    <cellStyle name="20% - Accent1 2 5 2 3 6 2" xfId="12985" xr:uid="{00000000-0005-0000-0000-0000FE310000}"/>
    <cellStyle name="20% - Accent1 2 5 2 3 6 2 2" xfId="12986" xr:uid="{00000000-0005-0000-0000-0000FF310000}"/>
    <cellStyle name="20% - Accent1 2 5 2 3 6 2 2 2" xfId="12987" xr:uid="{00000000-0005-0000-0000-000000320000}"/>
    <cellStyle name="20% - Accent1 2 5 2 3 6 2 3" xfId="12988" xr:uid="{00000000-0005-0000-0000-000001320000}"/>
    <cellStyle name="20% - Accent1 2 5 2 3 6 3" xfId="12989" xr:uid="{00000000-0005-0000-0000-000002320000}"/>
    <cellStyle name="20% - Accent1 2 5 2 3 6 3 2" xfId="12990" xr:uid="{00000000-0005-0000-0000-000003320000}"/>
    <cellStyle name="20% - Accent1 2 5 2 3 6 4" xfId="12991" xr:uid="{00000000-0005-0000-0000-000004320000}"/>
    <cellStyle name="20% - Accent1 2 5 2 3 7" xfId="12992" xr:uid="{00000000-0005-0000-0000-000005320000}"/>
    <cellStyle name="20% - Accent1 2 5 2 3 7 2" xfId="12993" xr:uid="{00000000-0005-0000-0000-000006320000}"/>
    <cellStyle name="20% - Accent1 2 5 2 3 7 2 2" xfId="12994" xr:uid="{00000000-0005-0000-0000-000007320000}"/>
    <cellStyle name="20% - Accent1 2 5 2 3 7 3" xfId="12995" xr:uid="{00000000-0005-0000-0000-000008320000}"/>
    <cellStyle name="20% - Accent1 2 5 2 3 8" xfId="12996" xr:uid="{00000000-0005-0000-0000-000009320000}"/>
    <cellStyle name="20% - Accent1 2 5 2 3 8 2" xfId="12997" xr:uid="{00000000-0005-0000-0000-00000A320000}"/>
    <cellStyle name="20% - Accent1 2 5 2 3 8 2 2" xfId="12998" xr:uid="{00000000-0005-0000-0000-00000B320000}"/>
    <cellStyle name="20% - Accent1 2 5 2 3 8 3" xfId="12999" xr:uid="{00000000-0005-0000-0000-00000C320000}"/>
    <cellStyle name="20% - Accent1 2 5 2 3 9" xfId="13000" xr:uid="{00000000-0005-0000-0000-00000D320000}"/>
    <cellStyle name="20% - Accent1 2 5 2 3 9 2" xfId="13001" xr:uid="{00000000-0005-0000-0000-00000E320000}"/>
    <cellStyle name="20% - Accent1 2 5 2 4" xfId="13002" xr:uid="{00000000-0005-0000-0000-00000F320000}"/>
    <cellStyle name="20% - Accent1 2 5 2 4 10" xfId="13003" xr:uid="{00000000-0005-0000-0000-000010320000}"/>
    <cellStyle name="20% - Accent1 2 5 2 4 10 2" xfId="13004" xr:uid="{00000000-0005-0000-0000-000011320000}"/>
    <cellStyle name="20% - Accent1 2 5 2 4 11" xfId="13005" xr:uid="{00000000-0005-0000-0000-000012320000}"/>
    <cellStyle name="20% - Accent1 2 5 2 4 2" xfId="13006" xr:uid="{00000000-0005-0000-0000-000013320000}"/>
    <cellStyle name="20% - Accent1 2 5 2 4 2 2" xfId="13007" xr:uid="{00000000-0005-0000-0000-000014320000}"/>
    <cellStyle name="20% - Accent1 2 5 2 4 2 2 2" xfId="13008" xr:uid="{00000000-0005-0000-0000-000015320000}"/>
    <cellStyle name="20% - Accent1 2 5 2 4 2 2 2 2" xfId="13009" xr:uid="{00000000-0005-0000-0000-000016320000}"/>
    <cellStyle name="20% - Accent1 2 5 2 4 2 2 2 2 2" xfId="13010" xr:uid="{00000000-0005-0000-0000-000017320000}"/>
    <cellStyle name="20% - Accent1 2 5 2 4 2 2 2 3" xfId="13011" xr:uid="{00000000-0005-0000-0000-000018320000}"/>
    <cellStyle name="20% - Accent1 2 5 2 4 2 2 3" xfId="13012" xr:uid="{00000000-0005-0000-0000-000019320000}"/>
    <cellStyle name="20% - Accent1 2 5 2 4 2 2 3 2" xfId="13013" xr:uid="{00000000-0005-0000-0000-00001A320000}"/>
    <cellStyle name="20% - Accent1 2 5 2 4 2 2 4" xfId="13014" xr:uid="{00000000-0005-0000-0000-00001B320000}"/>
    <cellStyle name="20% - Accent1 2 5 2 4 2 3" xfId="13015" xr:uid="{00000000-0005-0000-0000-00001C320000}"/>
    <cellStyle name="20% - Accent1 2 5 2 4 2 3 2" xfId="13016" xr:uid="{00000000-0005-0000-0000-00001D320000}"/>
    <cellStyle name="20% - Accent1 2 5 2 4 2 3 2 2" xfId="13017" xr:uid="{00000000-0005-0000-0000-00001E320000}"/>
    <cellStyle name="20% - Accent1 2 5 2 4 2 3 2 2 2" xfId="13018" xr:uid="{00000000-0005-0000-0000-00001F320000}"/>
    <cellStyle name="20% - Accent1 2 5 2 4 2 3 2 3" xfId="13019" xr:uid="{00000000-0005-0000-0000-000020320000}"/>
    <cellStyle name="20% - Accent1 2 5 2 4 2 3 3" xfId="13020" xr:uid="{00000000-0005-0000-0000-000021320000}"/>
    <cellStyle name="20% - Accent1 2 5 2 4 2 3 3 2" xfId="13021" xr:uid="{00000000-0005-0000-0000-000022320000}"/>
    <cellStyle name="20% - Accent1 2 5 2 4 2 3 4" xfId="13022" xr:uid="{00000000-0005-0000-0000-000023320000}"/>
    <cellStyle name="20% - Accent1 2 5 2 4 2 4" xfId="13023" xr:uid="{00000000-0005-0000-0000-000024320000}"/>
    <cellStyle name="20% - Accent1 2 5 2 4 2 4 2" xfId="13024" xr:uid="{00000000-0005-0000-0000-000025320000}"/>
    <cellStyle name="20% - Accent1 2 5 2 4 2 4 2 2" xfId="13025" xr:uid="{00000000-0005-0000-0000-000026320000}"/>
    <cellStyle name="20% - Accent1 2 5 2 4 2 4 2 2 2" xfId="13026" xr:uid="{00000000-0005-0000-0000-000027320000}"/>
    <cellStyle name="20% - Accent1 2 5 2 4 2 4 2 3" xfId="13027" xr:uid="{00000000-0005-0000-0000-000028320000}"/>
    <cellStyle name="20% - Accent1 2 5 2 4 2 4 3" xfId="13028" xr:uid="{00000000-0005-0000-0000-000029320000}"/>
    <cellStyle name="20% - Accent1 2 5 2 4 2 4 3 2" xfId="13029" xr:uid="{00000000-0005-0000-0000-00002A320000}"/>
    <cellStyle name="20% - Accent1 2 5 2 4 2 4 4" xfId="13030" xr:uid="{00000000-0005-0000-0000-00002B320000}"/>
    <cellStyle name="20% - Accent1 2 5 2 4 2 5" xfId="13031" xr:uid="{00000000-0005-0000-0000-00002C320000}"/>
    <cellStyle name="20% - Accent1 2 5 2 4 2 5 2" xfId="13032" xr:uid="{00000000-0005-0000-0000-00002D320000}"/>
    <cellStyle name="20% - Accent1 2 5 2 4 2 5 2 2" xfId="13033" xr:uid="{00000000-0005-0000-0000-00002E320000}"/>
    <cellStyle name="20% - Accent1 2 5 2 4 2 5 3" xfId="13034" xr:uid="{00000000-0005-0000-0000-00002F320000}"/>
    <cellStyle name="20% - Accent1 2 5 2 4 2 6" xfId="13035" xr:uid="{00000000-0005-0000-0000-000030320000}"/>
    <cellStyle name="20% - Accent1 2 5 2 4 2 6 2" xfId="13036" xr:uid="{00000000-0005-0000-0000-000031320000}"/>
    <cellStyle name="20% - Accent1 2 5 2 4 2 6 2 2" xfId="13037" xr:uid="{00000000-0005-0000-0000-000032320000}"/>
    <cellStyle name="20% - Accent1 2 5 2 4 2 6 3" xfId="13038" xr:uid="{00000000-0005-0000-0000-000033320000}"/>
    <cellStyle name="20% - Accent1 2 5 2 4 2 7" xfId="13039" xr:uid="{00000000-0005-0000-0000-000034320000}"/>
    <cellStyle name="20% - Accent1 2 5 2 4 2 7 2" xfId="13040" xr:uid="{00000000-0005-0000-0000-000035320000}"/>
    <cellStyle name="20% - Accent1 2 5 2 4 2 8" xfId="13041" xr:uid="{00000000-0005-0000-0000-000036320000}"/>
    <cellStyle name="20% - Accent1 2 5 2 4 2 8 2" xfId="13042" xr:uid="{00000000-0005-0000-0000-000037320000}"/>
    <cellStyle name="20% - Accent1 2 5 2 4 2 9" xfId="13043" xr:uid="{00000000-0005-0000-0000-000038320000}"/>
    <cellStyle name="20% - Accent1 2 5 2 4 3" xfId="13044" xr:uid="{00000000-0005-0000-0000-000039320000}"/>
    <cellStyle name="20% - Accent1 2 5 2 4 3 2" xfId="13045" xr:uid="{00000000-0005-0000-0000-00003A320000}"/>
    <cellStyle name="20% - Accent1 2 5 2 4 3 2 2" xfId="13046" xr:uid="{00000000-0005-0000-0000-00003B320000}"/>
    <cellStyle name="20% - Accent1 2 5 2 4 3 2 2 2" xfId="13047" xr:uid="{00000000-0005-0000-0000-00003C320000}"/>
    <cellStyle name="20% - Accent1 2 5 2 4 3 2 2 2 2" xfId="13048" xr:uid="{00000000-0005-0000-0000-00003D320000}"/>
    <cellStyle name="20% - Accent1 2 5 2 4 3 2 2 3" xfId="13049" xr:uid="{00000000-0005-0000-0000-00003E320000}"/>
    <cellStyle name="20% - Accent1 2 5 2 4 3 2 3" xfId="13050" xr:uid="{00000000-0005-0000-0000-00003F320000}"/>
    <cellStyle name="20% - Accent1 2 5 2 4 3 2 3 2" xfId="13051" xr:uid="{00000000-0005-0000-0000-000040320000}"/>
    <cellStyle name="20% - Accent1 2 5 2 4 3 2 4" xfId="13052" xr:uid="{00000000-0005-0000-0000-000041320000}"/>
    <cellStyle name="20% - Accent1 2 5 2 4 3 3" xfId="13053" xr:uid="{00000000-0005-0000-0000-000042320000}"/>
    <cellStyle name="20% - Accent1 2 5 2 4 3 3 2" xfId="13054" xr:uid="{00000000-0005-0000-0000-000043320000}"/>
    <cellStyle name="20% - Accent1 2 5 2 4 3 3 2 2" xfId="13055" xr:uid="{00000000-0005-0000-0000-000044320000}"/>
    <cellStyle name="20% - Accent1 2 5 2 4 3 3 2 2 2" xfId="13056" xr:uid="{00000000-0005-0000-0000-000045320000}"/>
    <cellStyle name="20% - Accent1 2 5 2 4 3 3 2 3" xfId="13057" xr:uid="{00000000-0005-0000-0000-000046320000}"/>
    <cellStyle name="20% - Accent1 2 5 2 4 3 3 3" xfId="13058" xr:uid="{00000000-0005-0000-0000-000047320000}"/>
    <cellStyle name="20% - Accent1 2 5 2 4 3 3 3 2" xfId="13059" xr:uid="{00000000-0005-0000-0000-000048320000}"/>
    <cellStyle name="20% - Accent1 2 5 2 4 3 3 4" xfId="13060" xr:uid="{00000000-0005-0000-0000-000049320000}"/>
    <cellStyle name="20% - Accent1 2 5 2 4 3 4" xfId="13061" xr:uid="{00000000-0005-0000-0000-00004A320000}"/>
    <cellStyle name="20% - Accent1 2 5 2 4 3 4 2" xfId="13062" xr:uid="{00000000-0005-0000-0000-00004B320000}"/>
    <cellStyle name="20% - Accent1 2 5 2 4 3 4 2 2" xfId="13063" xr:uid="{00000000-0005-0000-0000-00004C320000}"/>
    <cellStyle name="20% - Accent1 2 5 2 4 3 4 2 2 2" xfId="13064" xr:uid="{00000000-0005-0000-0000-00004D320000}"/>
    <cellStyle name="20% - Accent1 2 5 2 4 3 4 2 3" xfId="13065" xr:uid="{00000000-0005-0000-0000-00004E320000}"/>
    <cellStyle name="20% - Accent1 2 5 2 4 3 4 3" xfId="13066" xr:uid="{00000000-0005-0000-0000-00004F320000}"/>
    <cellStyle name="20% - Accent1 2 5 2 4 3 4 3 2" xfId="13067" xr:uid="{00000000-0005-0000-0000-000050320000}"/>
    <cellStyle name="20% - Accent1 2 5 2 4 3 4 4" xfId="13068" xr:uid="{00000000-0005-0000-0000-000051320000}"/>
    <cellStyle name="20% - Accent1 2 5 2 4 3 5" xfId="13069" xr:uid="{00000000-0005-0000-0000-000052320000}"/>
    <cellStyle name="20% - Accent1 2 5 2 4 3 5 2" xfId="13070" xr:uid="{00000000-0005-0000-0000-000053320000}"/>
    <cellStyle name="20% - Accent1 2 5 2 4 3 5 2 2" xfId="13071" xr:uid="{00000000-0005-0000-0000-000054320000}"/>
    <cellStyle name="20% - Accent1 2 5 2 4 3 5 3" xfId="13072" xr:uid="{00000000-0005-0000-0000-000055320000}"/>
    <cellStyle name="20% - Accent1 2 5 2 4 3 6" xfId="13073" xr:uid="{00000000-0005-0000-0000-000056320000}"/>
    <cellStyle name="20% - Accent1 2 5 2 4 3 6 2" xfId="13074" xr:uid="{00000000-0005-0000-0000-000057320000}"/>
    <cellStyle name="20% - Accent1 2 5 2 4 3 6 2 2" xfId="13075" xr:uid="{00000000-0005-0000-0000-000058320000}"/>
    <cellStyle name="20% - Accent1 2 5 2 4 3 6 3" xfId="13076" xr:uid="{00000000-0005-0000-0000-000059320000}"/>
    <cellStyle name="20% - Accent1 2 5 2 4 3 7" xfId="13077" xr:uid="{00000000-0005-0000-0000-00005A320000}"/>
    <cellStyle name="20% - Accent1 2 5 2 4 3 7 2" xfId="13078" xr:uid="{00000000-0005-0000-0000-00005B320000}"/>
    <cellStyle name="20% - Accent1 2 5 2 4 3 8" xfId="13079" xr:uid="{00000000-0005-0000-0000-00005C320000}"/>
    <cellStyle name="20% - Accent1 2 5 2 4 3 8 2" xfId="13080" xr:uid="{00000000-0005-0000-0000-00005D320000}"/>
    <cellStyle name="20% - Accent1 2 5 2 4 3 9" xfId="13081" xr:uid="{00000000-0005-0000-0000-00005E320000}"/>
    <cellStyle name="20% - Accent1 2 5 2 4 4" xfId="13082" xr:uid="{00000000-0005-0000-0000-00005F320000}"/>
    <cellStyle name="20% - Accent1 2 5 2 4 4 2" xfId="13083" xr:uid="{00000000-0005-0000-0000-000060320000}"/>
    <cellStyle name="20% - Accent1 2 5 2 4 4 2 2" xfId="13084" xr:uid="{00000000-0005-0000-0000-000061320000}"/>
    <cellStyle name="20% - Accent1 2 5 2 4 4 2 2 2" xfId="13085" xr:uid="{00000000-0005-0000-0000-000062320000}"/>
    <cellStyle name="20% - Accent1 2 5 2 4 4 2 3" xfId="13086" xr:uid="{00000000-0005-0000-0000-000063320000}"/>
    <cellStyle name="20% - Accent1 2 5 2 4 4 3" xfId="13087" xr:uid="{00000000-0005-0000-0000-000064320000}"/>
    <cellStyle name="20% - Accent1 2 5 2 4 4 3 2" xfId="13088" xr:uid="{00000000-0005-0000-0000-000065320000}"/>
    <cellStyle name="20% - Accent1 2 5 2 4 4 4" xfId="13089" xr:uid="{00000000-0005-0000-0000-000066320000}"/>
    <cellStyle name="20% - Accent1 2 5 2 4 5" xfId="13090" xr:uid="{00000000-0005-0000-0000-000067320000}"/>
    <cellStyle name="20% - Accent1 2 5 2 4 5 2" xfId="13091" xr:uid="{00000000-0005-0000-0000-000068320000}"/>
    <cellStyle name="20% - Accent1 2 5 2 4 5 2 2" xfId="13092" xr:uid="{00000000-0005-0000-0000-000069320000}"/>
    <cellStyle name="20% - Accent1 2 5 2 4 5 2 2 2" xfId="13093" xr:uid="{00000000-0005-0000-0000-00006A320000}"/>
    <cellStyle name="20% - Accent1 2 5 2 4 5 2 3" xfId="13094" xr:uid="{00000000-0005-0000-0000-00006B320000}"/>
    <cellStyle name="20% - Accent1 2 5 2 4 5 3" xfId="13095" xr:uid="{00000000-0005-0000-0000-00006C320000}"/>
    <cellStyle name="20% - Accent1 2 5 2 4 5 3 2" xfId="13096" xr:uid="{00000000-0005-0000-0000-00006D320000}"/>
    <cellStyle name="20% - Accent1 2 5 2 4 5 4" xfId="13097" xr:uid="{00000000-0005-0000-0000-00006E320000}"/>
    <cellStyle name="20% - Accent1 2 5 2 4 6" xfId="13098" xr:uid="{00000000-0005-0000-0000-00006F320000}"/>
    <cellStyle name="20% - Accent1 2 5 2 4 6 2" xfId="13099" xr:uid="{00000000-0005-0000-0000-000070320000}"/>
    <cellStyle name="20% - Accent1 2 5 2 4 6 2 2" xfId="13100" xr:uid="{00000000-0005-0000-0000-000071320000}"/>
    <cellStyle name="20% - Accent1 2 5 2 4 6 2 2 2" xfId="13101" xr:uid="{00000000-0005-0000-0000-000072320000}"/>
    <cellStyle name="20% - Accent1 2 5 2 4 6 2 3" xfId="13102" xr:uid="{00000000-0005-0000-0000-000073320000}"/>
    <cellStyle name="20% - Accent1 2 5 2 4 6 3" xfId="13103" xr:uid="{00000000-0005-0000-0000-000074320000}"/>
    <cellStyle name="20% - Accent1 2 5 2 4 6 3 2" xfId="13104" xr:uid="{00000000-0005-0000-0000-000075320000}"/>
    <cellStyle name="20% - Accent1 2 5 2 4 6 4" xfId="13105" xr:uid="{00000000-0005-0000-0000-000076320000}"/>
    <cellStyle name="20% - Accent1 2 5 2 4 7" xfId="13106" xr:uid="{00000000-0005-0000-0000-000077320000}"/>
    <cellStyle name="20% - Accent1 2 5 2 4 7 2" xfId="13107" xr:uid="{00000000-0005-0000-0000-000078320000}"/>
    <cellStyle name="20% - Accent1 2 5 2 4 7 2 2" xfId="13108" xr:uid="{00000000-0005-0000-0000-000079320000}"/>
    <cellStyle name="20% - Accent1 2 5 2 4 7 3" xfId="13109" xr:uid="{00000000-0005-0000-0000-00007A320000}"/>
    <cellStyle name="20% - Accent1 2 5 2 4 8" xfId="13110" xr:uid="{00000000-0005-0000-0000-00007B320000}"/>
    <cellStyle name="20% - Accent1 2 5 2 4 8 2" xfId="13111" xr:uid="{00000000-0005-0000-0000-00007C320000}"/>
    <cellStyle name="20% - Accent1 2 5 2 4 8 2 2" xfId="13112" xr:uid="{00000000-0005-0000-0000-00007D320000}"/>
    <cellStyle name="20% - Accent1 2 5 2 4 8 3" xfId="13113" xr:uid="{00000000-0005-0000-0000-00007E320000}"/>
    <cellStyle name="20% - Accent1 2 5 2 4 9" xfId="13114" xr:uid="{00000000-0005-0000-0000-00007F320000}"/>
    <cellStyle name="20% - Accent1 2 5 2 4 9 2" xfId="13115" xr:uid="{00000000-0005-0000-0000-000080320000}"/>
    <cellStyle name="20% - Accent1 2 5 2 5" xfId="13116" xr:uid="{00000000-0005-0000-0000-000081320000}"/>
    <cellStyle name="20% - Accent1 2 5 2 5 10" xfId="13117" xr:uid="{00000000-0005-0000-0000-000082320000}"/>
    <cellStyle name="20% - Accent1 2 5 2 5 10 2" xfId="13118" xr:uid="{00000000-0005-0000-0000-000083320000}"/>
    <cellStyle name="20% - Accent1 2 5 2 5 11" xfId="13119" xr:uid="{00000000-0005-0000-0000-000084320000}"/>
    <cellStyle name="20% - Accent1 2 5 2 5 2" xfId="13120" xr:uid="{00000000-0005-0000-0000-000085320000}"/>
    <cellStyle name="20% - Accent1 2 5 2 5 2 2" xfId="13121" xr:uid="{00000000-0005-0000-0000-000086320000}"/>
    <cellStyle name="20% - Accent1 2 5 2 5 2 2 2" xfId="13122" xr:uid="{00000000-0005-0000-0000-000087320000}"/>
    <cellStyle name="20% - Accent1 2 5 2 5 2 2 2 2" xfId="13123" xr:uid="{00000000-0005-0000-0000-000088320000}"/>
    <cellStyle name="20% - Accent1 2 5 2 5 2 2 2 2 2" xfId="13124" xr:uid="{00000000-0005-0000-0000-000089320000}"/>
    <cellStyle name="20% - Accent1 2 5 2 5 2 2 2 3" xfId="13125" xr:uid="{00000000-0005-0000-0000-00008A320000}"/>
    <cellStyle name="20% - Accent1 2 5 2 5 2 2 3" xfId="13126" xr:uid="{00000000-0005-0000-0000-00008B320000}"/>
    <cellStyle name="20% - Accent1 2 5 2 5 2 2 3 2" xfId="13127" xr:uid="{00000000-0005-0000-0000-00008C320000}"/>
    <cellStyle name="20% - Accent1 2 5 2 5 2 2 4" xfId="13128" xr:uid="{00000000-0005-0000-0000-00008D320000}"/>
    <cellStyle name="20% - Accent1 2 5 2 5 2 3" xfId="13129" xr:uid="{00000000-0005-0000-0000-00008E320000}"/>
    <cellStyle name="20% - Accent1 2 5 2 5 2 3 2" xfId="13130" xr:uid="{00000000-0005-0000-0000-00008F320000}"/>
    <cellStyle name="20% - Accent1 2 5 2 5 2 3 2 2" xfId="13131" xr:uid="{00000000-0005-0000-0000-000090320000}"/>
    <cellStyle name="20% - Accent1 2 5 2 5 2 3 2 2 2" xfId="13132" xr:uid="{00000000-0005-0000-0000-000091320000}"/>
    <cellStyle name="20% - Accent1 2 5 2 5 2 3 2 3" xfId="13133" xr:uid="{00000000-0005-0000-0000-000092320000}"/>
    <cellStyle name="20% - Accent1 2 5 2 5 2 3 3" xfId="13134" xr:uid="{00000000-0005-0000-0000-000093320000}"/>
    <cellStyle name="20% - Accent1 2 5 2 5 2 3 3 2" xfId="13135" xr:uid="{00000000-0005-0000-0000-000094320000}"/>
    <cellStyle name="20% - Accent1 2 5 2 5 2 3 4" xfId="13136" xr:uid="{00000000-0005-0000-0000-000095320000}"/>
    <cellStyle name="20% - Accent1 2 5 2 5 2 4" xfId="13137" xr:uid="{00000000-0005-0000-0000-000096320000}"/>
    <cellStyle name="20% - Accent1 2 5 2 5 2 4 2" xfId="13138" xr:uid="{00000000-0005-0000-0000-000097320000}"/>
    <cellStyle name="20% - Accent1 2 5 2 5 2 4 2 2" xfId="13139" xr:uid="{00000000-0005-0000-0000-000098320000}"/>
    <cellStyle name="20% - Accent1 2 5 2 5 2 4 2 2 2" xfId="13140" xr:uid="{00000000-0005-0000-0000-000099320000}"/>
    <cellStyle name="20% - Accent1 2 5 2 5 2 4 2 3" xfId="13141" xr:uid="{00000000-0005-0000-0000-00009A320000}"/>
    <cellStyle name="20% - Accent1 2 5 2 5 2 4 3" xfId="13142" xr:uid="{00000000-0005-0000-0000-00009B320000}"/>
    <cellStyle name="20% - Accent1 2 5 2 5 2 4 3 2" xfId="13143" xr:uid="{00000000-0005-0000-0000-00009C320000}"/>
    <cellStyle name="20% - Accent1 2 5 2 5 2 4 4" xfId="13144" xr:uid="{00000000-0005-0000-0000-00009D320000}"/>
    <cellStyle name="20% - Accent1 2 5 2 5 2 5" xfId="13145" xr:uid="{00000000-0005-0000-0000-00009E320000}"/>
    <cellStyle name="20% - Accent1 2 5 2 5 2 5 2" xfId="13146" xr:uid="{00000000-0005-0000-0000-00009F320000}"/>
    <cellStyle name="20% - Accent1 2 5 2 5 2 5 2 2" xfId="13147" xr:uid="{00000000-0005-0000-0000-0000A0320000}"/>
    <cellStyle name="20% - Accent1 2 5 2 5 2 5 3" xfId="13148" xr:uid="{00000000-0005-0000-0000-0000A1320000}"/>
    <cellStyle name="20% - Accent1 2 5 2 5 2 6" xfId="13149" xr:uid="{00000000-0005-0000-0000-0000A2320000}"/>
    <cellStyle name="20% - Accent1 2 5 2 5 2 6 2" xfId="13150" xr:uid="{00000000-0005-0000-0000-0000A3320000}"/>
    <cellStyle name="20% - Accent1 2 5 2 5 2 6 2 2" xfId="13151" xr:uid="{00000000-0005-0000-0000-0000A4320000}"/>
    <cellStyle name="20% - Accent1 2 5 2 5 2 6 3" xfId="13152" xr:uid="{00000000-0005-0000-0000-0000A5320000}"/>
    <cellStyle name="20% - Accent1 2 5 2 5 2 7" xfId="13153" xr:uid="{00000000-0005-0000-0000-0000A6320000}"/>
    <cellStyle name="20% - Accent1 2 5 2 5 2 7 2" xfId="13154" xr:uid="{00000000-0005-0000-0000-0000A7320000}"/>
    <cellStyle name="20% - Accent1 2 5 2 5 2 8" xfId="13155" xr:uid="{00000000-0005-0000-0000-0000A8320000}"/>
    <cellStyle name="20% - Accent1 2 5 2 5 2 8 2" xfId="13156" xr:uid="{00000000-0005-0000-0000-0000A9320000}"/>
    <cellStyle name="20% - Accent1 2 5 2 5 2 9" xfId="13157" xr:uid="{00000000-0005-0000-0000-0000AA320000}"/>
    <cellStyle name="20% - Accent1 2 5 2 5 3" xfId="13158" xr:uid="{00000000-0005-0000-0000-0000AB320000}"/>
    <cellStyle name="20% - Accent1 2 5 2 5 3 2" xfId="13159" xr:uid="{00000000-0005-0000-0000-0000AC320000}"/>
    <cellStyle name="20% - Accent1 2 5 2 5 3 2 2" xfId="13160" xr:uid="{00000000-0005-0000-0000-0000AD320000}"/>
    <cellStyle name="20% - Accent1 2 5 2 5 3 2 2 2" xfId="13161" xr:uid="{00000000-0005-0000-0000-0000AE320000}"/>
    <cellStyle name="20% - Accent1 2 5 2 5 3 2 2 2 2" xfId="13162" xr:uid="{00000000-0005-0000-0000-0000AF320000}"/>
    <cellStyle name="20% - Accent1 2 5 2 5 3 2 2 3" xfId="13163" xr:uid="{00000000-0005-0000-0000-0000B0320000}"/>
    <cellStyle name="20% - Accent1 2 5 2 5 3 2 3" xfId="13164" xr:uid="{00000000-0005-0000-0000-0000B1320000}"/>
    <cellStyle name="20% - Accent1 2 5 2 5 3 2 3 2" xfId="13165" xr:uid="{00000000-0005-0000-0000-0000B2320000}"/>
    <cellStyle name="20% - Accent1 2 5 2 5 3 2 4" xfId="13166" xr:uid="{00000000-0005-0000-0000-0000B3320000}"/>
    <cellStyle name="20% - Accent1 2 5 2 5 3 3" xfId="13167" xr:uid="{00000000-0005-0000-0000-0000B4320000}"/>
    <cellStyle name="20% - Accent1 2 5 2 5 3 3 2" xfId="13168" xr:uid="{00000000-0005-0000-0000-0000B5320000}"/>
    <cellStyle name="20% - Accent1 2 5 2 5 3 3 2 2" xfId="13169" xr:uid="{00000000-0005-0000-0000-0000B6320000}"/>
    <cellStyle name="20% - Accent1 2 5 2 5 3 3 2 2 2" xfId="13170" xr:uid="{00000000-0005-0000-0000-0000B7320000}"/>
    <cellStyle name="20% - Accent1 2 5 2 5 3 3 2 3" xfId="13171" xr:uid="{00000000-0005-0000-0000-0000B8320000}"/>
    <cellStyle name="20% - Accent1 2 5 2 5 3 3 3" xfId="13172" xr:uid="{00000000-0005-0000-0000-0000B9320000}"/>
    <cellStyle name="20% - Accent1 2 5 2 5 3 3 3 2" xfId="13173" xr:uid="{00000000-0005-0000-0000-0000BA320000}"/>
    <cellStyle name="20% - Accent1 2 5 2 5 3 3 4" xfId="13174" xr:uid="{00000000-0005-0000-0000-0000BB320000}"/>
    <cellStyle name="20% - Accent1 2 5 2 5 3 4" xfId="13175" xr:uid="{00000000-0005-0000-0000-0000BC320000}"/>
    <cellStyle name="20% - Accent1 2 5 2 5 3 4 2" xfId="13176" xr:uid="{00000000-0005-0000-0000-0000BD320000}"/>
    <cellStyle name="20% - Accent1 2 5 2 5 3 4 2 2" xfId="13177" xr:uid="{00000000-0005-0000-0000-0000BE320000}"/>
    <cellStyle name="20% - Accent1 2 5 2 5 3 4 2 2 2" xfId="13178" xr:uid="{00000000-0005-0000-0000-0000BF320000}"/>
    <cellStyle name="20% - Accent1 2 5 2 5 3 4 2 3" xfId="13179" xr:uid="{00000000-0005-0000-0000-0000C0320000}"/>
    <cellStyle name="20% - Accent1 2 5 2 5 3 4 3" xfId="13180" xr:uid="{00000000-0005-0000-0000-0000C1320000}"/>
    <cellStyle name="20% - Accent1 2 5 2 5 3 4 3 2" xfId="13181" xr:uid="{00000000-0005-0000-0000-0000C2320000}"/>
    <cellStyle name="20% - Accent1 2 5 2 5 3 4 4" xfId="13182" xr:uid="{00000000-0005-0000-0000-0000C3320000}"/>
    <cellStyle name="20% - Accent1 2 5 2 5 3 5" xfId="13183" xr:uid="{00000000-0005-0000-0000-0000C4320000}"/>
    <cellStyle name="20% - Accent1 2 5 2 5 3 5 2" xfId="13184" xr:uid="{00000000-0005-0000-0000-0000C5320000}"/>
    <cellStyle name="20% - Accent1 2 5 2 5 3 5 2 2" xfId="13185" xr:uid="{00000000-0005-0000-0000-0000C6320000}"/>
    <cellStyle name="20% - Accent1 2 5 2 5 3 5 3" xfId="13186" xr:uid="{00000000-0005-0000-0000-0000C7320000}"/>
    <cellStyle name="20% - Accent1 2 5 2 5 3 6" xfId="13187" xr:uid="{00000000-0005-0000-0000-0000C8320000}"/>
    <cellStyle name="20% - Accent1 2 5 2 5 3 6 2" xfId="13188" xr:uid="{00000000-0005-0000-0000-0000C9320000}"/>
    <cellStyle name="20% - Accent1 2 5 2 5 3 6 2 2" xfId="13189" xr:uid="{00000000-0005-0000-0000-0000CA320000}"/>
    <cellStyle name="20% - Accent1 2 5 2 5 3 6 3" xfId="13190" xr:uid="{00000000-0005-0000-0000-0000CB320000}"/>
    <cellStyle name="20% - Accent1 2 5 2 5 3 7" xfId="13191" xr:uid="{00000000-0005-0000-0000-0000CC320000}"/>
    <cellStyle name="20% - Accent1 2 5 2 5 3 7 2" xfId="13192" xr:uid="{00000000-0005-0000-0000-0000CD320000}"/>
    <cellStyle name="20% - Accent1 2 5 2 5 3 8" xfId="13193" xr:uid="{00000000-0005-0000-0000-0000CE320000}"/>
    <cellStyle name="20% - Accent1 2 5 2 5 3 8 2" xfId="13194" xr:uid="{00000000-0005-0000-0000-0000CF320000}"/>
    <cellStyle name="20% - Accent1 2 5 2 5 3 9" xfId="13195" xr:uid="{00000000-0005-0000-0000-0000D0320000}"/>
    <cellStyle name="20% - Accent1 2 5 2 5 4" xfId="13196" xr:uid="{00000000-0005-0000-0000-0000D1320000}"/>
    <cellStyle name="20% - Accent1 2 5 2 5 4 2" xfId="13197" xr:uid="{00000000-0005-0000-0000-0000D2320000}"/>
    <cellStyle name="20% - Accent1 2 5 2 5 4 2 2" xfId="13198" xr:uid="{00000000-0005-0000-0000-0000D3320000}"/>
    <cellStyle name="20% - Accent1 2 5 2 5 4 2 2 2" xfId="13199" xr:uid="{00000000-0005-0000-0000-0000D4320000}"/>
    <cellStyle name="20% - Accent1 2 5 2 5 4 2 3" xfId="13200" xr:uid="{00000000-0005-0000-0000-0000D5320000}"/>
    <cellStyle name="20% - Accent1 2 5 2 5 4 3" xfId="13201" xr:uid="{00000000-0005-0000-0000-0000D6320000}"/>
    <cellStyle name="20% - Accent1 2 5 2 5 4 3 2" xfId="13202" xr:uid="{00000000-0005-0000-0000-0000D7320000}"/>
    <cellStyle name="20% - Accent1 2 5 2 5 4 4" xfId="13203" xr:uid="{00000000-0005-0000-0000-0000D8320000}"/>
    <cellStyle name="20% - Accent1 2 5 2 5 5" xfId="13204" xr:uid="{00000000-0005-0000-0000-0000D9320000}"/>
    <cellStyle name="20% - Accent1 2 5 2 5 5 2" xfId="13205" xr:uid="{00000000-0005-0000-0000-0000DA320000}"/>
    <cellStyle name="20% - Accent1 2 5 2 5 5 2 2" xfId="13206" xr:uid="{00000000-0005-0000-0000-0000DB320000}"/>
    <cellStyle name="20% - Accent1 2 5 2 5 5 2 2 2" xfId="13207" xr:uid="{00000000-0005-0000-0000-0000DC320000}"/>
    <cellStyle name="20% - Accent1 2 5 2 5 5 2 3" xfId="13208" xr:uid="{00000000-0005-0000-0000-0000DD320000}"/>
    <cellStyle name="20% - Accent1 2 5 2 5 5 3" xfId="13209" xr:uid="{00000000-0005-0000-0000-0000DE320000}"/>
    <cellStyle name="20% - Accent1 2 5 2 5 5 3 2" xfId="13210" xr:uid="{00000000-0005-0000-0000-0000DF320000}"/>
    <cellStyle name="20% - Accent1 2 5 2 5 5 4" xfId="13211" xr:uid="{00000000-0005-0000-0000-0000E0320000}"/>
    <cellStyle name="20% - Accent1 2 5 2 5 6" xfId="13212" xr:uid="{00000000-0005-0000-0000-0000E1320000}"/>
    <cellStyle name="20% - Accent1 2 5 2 5 6 2" xfId="13213" xr:uid="{00000000-0005-0000-0000-0000E2320000}"/>
    <cellStyle name="20% - Accent1 2 5 2 5 6 2 2" xfId="13214" xr:uid="{00000000-0005-0000-0000-0000E3320000}"/>
    <cellStyle name="20% - Accent1 2 5 2 5 6 2 2 2" xfId="13215" xr:uid="{00000000-0005-0000-0000-0000E4320000}"/>
    <cellStyle name="20% - Accent1 2 5 2 5 6 2 3" xfId="13216" xr:uid="{00000000-0005-0000-0000-0000E5320000}"/>
    <cellStyle name="20% - Accent1 2 5 2 5 6 3" xfId="13217" xr:uid="{00000000-0005-0000-0000-0000E6320000}"/>
    <cellStyle name="20% - Accent1 2 5 2 5 6 3 2" xfId="13218" xr:uid="{00000000-0005-0000-0000-0000E7320000}"/>
    <cellStyle name="20% - Accent1 2 5 2 5 6 4" xfId="13219" xr:uid="{00000000-0005-0000-0000-0000E8320000}"/>
    <cellStyle name="20% - Accent1 2 5 2 5 7" xfId="13220" xr:uid="{00000000-0005-0000-0000-0000E9320000}"/>
    <cellStyle name="20% - Accent1 2 5 2 5 7 2" xfId="13221" xr:uid="{00000000-0005-0000-0000-0000EA320000}"/>
    <cellStyle name="20% - Accent1 2 5 2 5 7 2 2" xfId="13222" xr:uid="{00000000-0005-0000-0000-0000EB320000}"/>
    <cellStyle name="20% - Accent1 2 5 2 5 7 3" xfId="13223" xr:uid="{00000000-0005-0000-0000-0000EC320000}"/>
    <cellStyle name="20% - Accent1 2 5 2 5 8" xfId="13224" xr:uid="{00000000-0005-0000-0000-0000ED320000}"/>
    <cellStyle name="20% - Accent1 2 5 2 5 8 2" xfId="13225" xr:uid="{00000000-0005-0000-0000-0000EE320000}"/>
    <cellStyle name="20% - Accent1 2 5 2 5 8 2 2" xfId="13226" xr:uid="{00000000-0005-0000-0000-0000EF320000}"/>
    <cellStyle name="20% - Accent1 2 5 2 5 8 3" xfId="13227" xr:uid="{00000000-0005-0000-0000-0000F0320000}"/>
    <cellStyle name="20% - Accent1 2 5 2 5 9" xfId="13228" xr:uid="{00000000-0005-0000-0000-0000F1320000}"/>
    <cellStyle name="20% - Accent1 2 5 2 5 9 2" xfId="13229" xr:uid="{00000000-0005-0000-0000-0000F2320000}"/>
    <cellStyle name="20% - Accent1 2 5 2 6" xfId="13230" xr:uid="{00000000-0005-0000-0000-0000F3320000}"/>
    <cellStyle name="20% - Accent1 2 5 2 6 2" xfId="13231" xr:uid="{00000000-0005-0000-0000-0000F4320000}"/>
    <cellStyle name="20% - Accent1 2 5 2 6 2 2" xfId="13232" xr:uid="{00000000-0005-0000-0000-0000F5320000}"/>
    <cellStyle name="20% - Accent1 2 5 2 6 2 2 2" xfId="13233" xr:uid="{00000000-0005-0000-0000-0000F6320000}"/>
    <cellStyle name="20% - Accent1 2 5 2 6 2 2 2 2" xfId="13234" xr:uid="{00000000-0005-0000-0000-0000F7320000}"/>
    <cellStyle name="20% - Accent1 2 5 2 6 2 2 3" xfId="13235" xr:uid="{00000000-0005-0000-0000-0000F8320000}"/>
    <cellStyle name="20% - Accent1 2 5 2 6 2 3" xfId="13236" xr:uid="{00000000-0005-0000-0000-0000F9320000}"/>
    <cellStyle name="20% - Accent1 2 5 2 6 2 3 2" xfId="13237" xr:uid="{00000000-0005-0000-0000-0000FA320000}"/>
    <cellStyle name="20% - Accent1 2 5 2 6 2 4" xfId="13238" xr:uid="{00000000-0005-0000-0000-0000FB320000}"/>
    <cellStyle name="20% - Accent1 2 5 2 6 3" xfId="13239" xr:uid="{00000000-0005-0000-0000-0000FC320000}"/>
    <cellStyle name="20% - Accent1 2 5 2 6 3 2" xfId="13240" xr:uid="{00000000-0005-0000-0000-0000FD320000}"/>
    <cellStyle name="20% - Accent1 2 5 2 6 3 2 2" xfId="13241" xr:uid="{00000000-0005-0000-0000-0000FE320000}"/>
    <cellStyle name="20% - Accent1 2 5 2 6 3 2 2 2" xfId="13242" xr:uid="{00000000-0005-0000-0000-0000FF320000}"/>
    <cellStyle name="20% - Accent1 2 5 2 6 3 2 3" xfId="13243" xr:uid="{00000000-0005-0000-0000-000000330000}"/>
    <cellStyle name="20% - Accent1 2 5 2 6 3 3" xfId="13244" xr:uid="{00000000-0005-0000-0000-000001330000}"/>
    <cellStyle name="20% - Accent1 2 5 2 6 3 3 2" xfId="13245" xr:uid="{00000000-0005-0000-0000-000002330000}"/>
    <cellStyle name="20% - Accent1 2 5 2 6 3 4" xfId="13246" xr:uid="{00000000-0005-0000-0000-000003330000}"/>
    <cellStyle name="20% - Accent1 2 5 2 6 4" xfId="13247" xr:uid="{00000000-0005-0000-0000-000004330000}"/>
    <cellStyle name="20% - Accent1 2 5 2 6 4 2" xfId="13248" xr:uid="{00000000-0005-0000-0000-000005330000}"/>
    <cellStyle name="20% - Accent1 2 5 2 6 4 2 2" xfId="13249" xr:uid="{00000000-0005-0000-0000-000006330000}"/>
    <cellStyle name="20% - Accent1 2 5 2 6 4 2 2 2" xfId="13250" xr:uid="{00000000-0005-0000-0000-000007330000}"/>
    <cellStyle name="20% - Accent1 2 5 2 6 4 2 3" xfId="13251" xr:uid="{00000000-0005-0000-0000-000008330000}"/>
    <cellStyle name="20% - Accent1 2 5 2 6 4 3" xfId="13252" xr:uid="{00000000-0005-0000-0000-000009330000}"/>
    <cellStyle name="20% - Accent1 2 5 2 6 4 3 2" xfId="13253" xr:uid="{00000000-0005-0000-0000-00000A330000}"/>
    <cellStyle name="20% - Accent1 2 5 2 6 4 4" xfId="13254" xr:uid="{00000000-0005-0000-0000-00000B330000}"/>
    <cellStyle name="20% - Accent1 2 5 2 6 5" xfId="13255" xr:uid="{00000000-0005-0000-0000-00000C330000}"/>
    <cellStyle name="20% - Accent1 2 5 2 6 5 2" xfId="13256" xr:uid="{00000000-0005-0000-0000-00000D330000}"/>
    <cellStyle name="20% - Accent1 2 5 2 6 5 2 2" xfId="13257" xr:uid="{00000000-0005-0000-0000-00000E330000}"/>
    <cellStyle name="20% - Accent1 2 5 2 6 5 3" xfId="13258" xr:uid="{00000000-0005-0000-0000-00000F330000}"/>
    <cellStyle name="20% - Accent1 2 5 2 6 6" xfId="13259" xr:uid="{00000000-0005-0000-0000-000010330000}"/>
    <cellStyle name="20% - Accent1 2 5 2 6 6 2" xfId="13260" xr:uid="{00000000-0005-0000-0000-000011330000}"/>
    <cellStyle name="20% - Accent1 2 5 2 6 6 2 2" xfId="13261" xr:uid="{00000000-0005-0000-0000-000012330000}"/>
    <cellStyle name="20% - Accent1 2 5 2 6 6 3" xfId="13262" xr:uid="{00000000-0005-0000-0000-000013330000}"/>
    <cellStyle name="20% - Accent1 2 5 2 6 7" xfId="13263" xr:uid="{00000000-0005-0000-0000-000014330000}"/>
    <cellStyle name="20% - Accent1 2 5 2 6 7 2" xfId="13264" xr:uid="{00000000-0005-0000-0000-000015330000}"/>
    <cellStyle name="20% - Accent1 2 5 2 6 8" xfId="13265" xr:uid="{00000000-0005-0000-0000-000016330000}"/>
    <cellStyle name="20% - Accent1 2 5 2 6 8 2" xfId="13266" xr:uid="{00000000-0005-0000-0000-000017330000}"/>
    <cellStyle name="20% - Accent1 2 5 2 6 9" xfId="13267" xr:uid="{00000000-0005-0000-0000-000018330000}"/>
    <cellStyle name="20% - Accent1 2 5 2 7" xfId="13268" xr:uid="{00000000-0005-0000-0000-000019330000}"/>
    <cellStyle name="20% - Accent1 2 5 2 7 2" xfId="13269" xr:uid="{00000000-0005-0000-0000-00001A330000}"/>
    <cellStyle name="20% - Accent1 2 5 2 7 2 2" xfId="13270" xr:uid="{00000000-0005-0000-0000-00001B330000}"/>
    <cellStyle name="20% - Accent1 2 5 2 7 2 2 2" xfId="13271" xr:uid="{00000000-0005-0000-0000-00001C330000}"/>
    <cellStyle name="20% - Accent1 2 5 2 7 2 2 2 2" xfId="13272" xr:uid="{00000000-0005-0000-0000-00001D330000}"/>
    <cellStyle name="20% - Accent1 2 5 2 7 2 2 3" xfId="13273" xr:uid="{00000000-0005-0000-0000-00001E330000}"/>
    <cellStyle name="20% - Accent1 2 5 2 7 2 3" xfId="13274" xr:uid="{00000000-0005-0000-0000-00001F330000}"/>
    <cellStyle name="20% - Accent1 2 5 2 7 2 3 2" xfId="13275" xr:uid="{00000000-0005-0000-0000-000020330000}"/>
    <cellStyle name="20% - Accent1 2 5 2 7 2 4" xfId="13276" xr:uid="{00000000-0005-0000-0000-000021330000}"/>
    <cellStyle name="20% - Accent1 2 5 2 7 3" xfId="13277" xr:uid="{00000000-0005-0000-0000-000022330000}"/>
    <cellStyle name="20% - Accent1 2 5 2 7 3 2" xfId="13278" xr:uid="{00000000-0005-0000-0000-000023330000}"/>
    <cellStyle name="20% - Accent1 2 5 2 7 3 2 2" xfId="13279" xr:uid="{00000000-0005-0000-0000-000024330000}"/>
    <cellStyle name="20% - Accent1 2 5 2 7 3 2 2 2" xfId="13280" xr:uid="{00000000-0005-0000-0000-000025330000}"/>
    <cellStyle name="20% - Accent1 2 5 2 7 3 2 3" xfId="13281" xr:uid="{00000000-0005-0000-0000-000026330000}"/>
    <cellStyle name="20% - Accent1 2 5 2 7 3 3" xfId="13282" xr:uid="{00000000-0005-0000-0000-000027330000}"/>
    <cellStyle name="20% - Accent1 2 5 2 7 3 3 2" xfId="13283" xr:uid="{00000000-0005-0000-0000-000028330000}"/>
    <cellStyle name="20% - Accent1 2 5 2 7 3 4" xfId="13284" xr:uid="{00000000-0005-0000-0000-000029330000}"/>
    <cellStyle name="20% - Accent1 2 5 2 7 4" xfId="13285" xr:uid="{00000000-0005-0000-0000-00002A330000}"/>
    <cellStyle name="20% - Accent1 2 5 2 7 4 2" xfId="13286" xr:uid="{00000000-0005-0000-0000-00002B330000}"/>
    <cellStyle name="20% - Accent1 2 5 2 7 4 2 2" xfId="13287" xr:uid="{00000000-0005-0000-0000-00002C330000}"/>
    <cellStyle name="20% - Accent1 2 5 2 7 4 2 2 2" xfId="13288" xr:uid="{00000000-0005-0000-0000-00002D330000}"/>
    <cellStyle name="20% - Accent1 2 5 2 7 4 2 3" xfId="13289" xr:uid="{00000000-0005-0000-0000-00002E330000}"/>
    <cellStyle name="20% - Accent1 2 5 2 7 4 3" xfId="13290" xr:uid="{00000000-0005-0000-0000-00002F330000}"/>
    <cellStyle name="20% - Accent1 2 5 2 7 4 3 2" xfId="13291" xr:uid="{00000000-0005-0000-0000-000030330000}"/>
    <cellStyle name="20% - Accent1 2 5 2 7 4 4" xfId="13292" xr:uid="{00000000-0005-0000-0000-000031330000}"/>
    <cellStyle name="20% - Accent1 2 5 2 7 5" xfId="13293" xr:uid="{00000000-0005-0000-0000-000032330000}"/>
    <cellStyle name="20% - Accent1 2 5 2 7 5 2" xfId="13294" xr:uid="{00000000-0005-0000-0000-000033330000}"/>
    <cellStyle name="20% - Accent1 2 5 2 7 5 2 2" xfId="13295" xr:uid="{00000000-0005-0000-0000-000034330000}"/>
    <cellStyle name="20% - Accent1 2 5 2 7 5 3" xfId="13296" xr:uid="{00000000-0005-0000-0000-000035330000}"/>
    <cellStyle name="20% - Accent1 2 5 2 7 6" xfId="13297" xr:uid="{00000000-0005-0000-0000-000036330000}"/>
    <cellStyle name="20% - Accent1 2 5 2 7 6 2" xfId="13298" xr:uid="{00000000-0005-0000-0000-000037330000}"/>
    <cellStyle name="20% - Accent1 2 5 2 7 6 2 2" xfId="13299" xr:uid="{00000000-0005-0000-0000-000038330000}"/>
    <cellStyle name="20% - Accent1 2 5 2 7 6 3" xfId="13300" xr:uid="{00000000-0005-0000-0000-000039330000}"/>
    <cellStyle name="20% - Accent1 2 5 2 7 7" xfId="13301" xr:uid="{00000000-0005-0000-0000-00003A330000}"/>
    <cellStyle name="20% - Accent1 2 5 2 7 7 2" xfId="13302" xr:uid="{00000000-0005-0000-0000-00003B330000}"/>
    <cellStyle name="20% - Accent1 2 5 2 7 8" xfId="13303" xr:uid="{00000000-0005-0000-0000-00003C330000}"/>
    <cellStyle name="20% - Accent1 2 5 2 7 8 2" xfId="13304" xr:uid="{00000000-0005-0000-0000-00003D330000}"/>
    <cellStyle name="20% - Accent1 2 5 2 7 9" xfId="13305" xr:uid="{00000000-0005-0000-0000-00003E330000}"/>
    <cellStyle name="20% - Accent1 2 5 2 8" xfId="13306" xr:uid="{00000000-0005-0000-0000-00003F330000}"/>
    <cellStyle name="20% - Accent1 2 5 2 8 2" xfId="13307" xr:uid="{00000000-0005-0000-0000-000040330000}"/>
    <cellStyle name="20% - Accent1 2 5 2 8 2 2" xfId="13308" xr:uid="{00000000-0005-0000-0000-000041330000}"/>
    <cellStyle name="20% - Accent1 2 5 2 8 2 2 2" xfId="13309" xr:uid="{00000000-0005-0000-0000-000042330000}"/>
    <cellStyle name="20% - Accent1 2 5 2 8 2 3" xfId="13310" xr:uid="{00000000-0005-0000-0000-000043330000}"/>
    <cellStyle name="20% - Accent1 2 5 2 8 3" xfId="13311" xr:uid="{00000000-0005-0000-0000-000044330000}"/>
    <cellStyle name="20% - Accent1 2 5 2 8 3 2" xfId="13312" xr:uid="{00000000-0005-0000-0000-000045330000}"/>
    <cellStyle name="20% - Accent1 2 5 2 8 4" xfId="13313" xr:uid="{00000000-0005-0000-0000-000046330000}"/>
    <cellStyle name="20% - Accent1 2 5 2 9" xfId="13314" xr:uid="{00000000-0005-0000-0000-000047330000}"/>
    <cellStyle name="20% - Accent1 2 5 2 9 2" xfId="13315" xr:uid="{00000000-0005-0000-0000-000048330000}"/>
    <cellStyle name="20% - Accent1 2 5 2 9 2 2" xfId="13316" xr:uid="{00000000-0005-0000-0000-000049330000}"/>
    <cellStyle name="20% - Accent1 2 5 2 9 2 2 2" xfId="13317" xr:uid="{00000000-0005-0000-0000-00004A330000}"/>
    <cellStyle name="20% - Accent1 2 5 2 9 2 3" xfId="13318" xr:uid="{00000000-0005-0000-0000-00004B330000}"/>
    <cellStyle name="20% - Accent1 2 5 2 9 3" xfId="13319" xr:uid="{00000000-0005-0000-0000-00004C330000}"/>
    <cellStyle name="20% - Accent1 2 5 2 9 3 2" xfId="13320" xr:uid="{00000000-0005-0000-0000-00004D330000}"/>
    <cellStyle name="20% - Accent1 2 5 2 9 4" xfId="13321" xr:uid="{00000000-0005-0000-0000-00004E330000}"/>
    <cellStyle name="20% - Accent1 2 5 3" xfId="13322" xr:uid="{00000000-0005-0000-0000-00004F330000}"/>
    <cellStyle name="20% - Accent1 2 5 3 10" xfId="13323" xr:uid="{00000000-0005-0000-0000-000050330000}"/>
    <cellStyle name="20% - Accent1 2 5 3 10 2" xfId="13324" xr:uid="{00000000-0005-0000-0000-000051330000}"/>
    <cellStyle name="20% - Accent1 2 5 3 10 2 2" xfId="13325" xr:uid="{00000000-0005-0000-0000-000052330000}"/>
    <cellStyle name="20% - Accent1 2 5 3 10 3" xfId="13326" xr:uid="{00000000-0005-0000-0000-000053330000}"/>
    <cellStyle name="20% - Accent1 2 5 3 11" xfId="13327" xr:uid="{00000000-0005-0000-0000-000054330000}"/>
    <cellStyle name="20% - Accent1 2 5 3 11 2" xfId="13328" xr:uid="{00000000-0005-0000-0000-000055330000}"/>
    <cellStyle name="20% - Accent1 2 5 3 11 2 2" xfId="13329" xr:uid="{00000000-0005-0000-0000-000056330000}"/>
    <cellStyle name="20% - Accent1 2 5 3 11 3" xfId="13330" xr:uid="{00000000-0005-0000-0000-000057330000}"/>
    <cellStyle name="20% - Accent1 2 5 3 12" xfId="13331" xr:uid="{00000000-0005-0000-0000-000058330000}"/>
    <cellStyle name="20% - Accent1 2 5 3 12 2" xfId="13332" xr:uid="{00000000-0005-0000-0000-000059330000}"/>
    <cellStyle name="20% - Accent1 2 5 3 13" xfId="13333" xr:uid="{00000000-0005-0000-0000-00005A330000}"/>
    <cellStyle name="20% - Accent1 2 5 3 13 2" xfId="13334" xr:uid="{00000000-0005-0000-0000-00005B330000}"/>
    <cellStyle name="20% - Accent1 2 5 3 14" xfId="13335" xr:uid="{00000000-0005-0000-0000-00005C330000}"/>
    <cellStyle name="20% - Accent1 2 5 3 2" xfId="13336" xr:uid="{00000000-0005-0000-0000-00005D330000}"/>
    <cellStyle name="20% - Accent1 2 5 3 2 10" xfId="13337" xr:uid="{00000000-0005-0000-0000-00005E330000}"/>
    <cellStyle name="20% - Accent1 2 5 3 2 10 2" xfId="13338" xr:uid="{00000000-0005-0000-0000-00005F330000}"/>
    <cellStyle name="20% - Accent1 2 5 3 2 11" xfId="13339" xr:uid="{00000000-0005-0000-0000-000060330000}"/>
    <cellStyle name="20% - Accent1 2 5 3 2 2" xfId="13340" xr:uid="{00000000-0005-0000-0000-000061330000}"/>
    <cellStyle name="20% - Accent1 2 5 3 2 2 2" xfId="13341" xr:uid="{00000000-0005-0000-0000-000062330000}"/>
    <cellStyle name="20% - Accent1 2 5 3 2 2 2 2" xfId="13342" xr:uid="{00000000-0005-0000-0000-000063330000}"/>
    <cellStyle name="20% - Accent1 2 5 3 2 2 2 2 2" xfId="13343" xr:uid="{00000000-0005-0000-0000-000064330000}"/>
    <cellStyle name="20% - Accent1 2 5 3 2 2 2 2 2 2" xfId="13344" xr:uid="{00000000-0005-0000-0000-000065330000}"/>
    <cellStyle name="20% - Accent1 2 5 3 2 2 2 2 3" xfId="13345" xr:uid="{00000000-0005-0000-0000-000066330000}"/>
    <cellStyle name="20% - Accent1 2 5 3 2 2 2 3" xfId="13346" xr:uid="{00000000-0005-0000-0000-000067330000}"/>
    <cellStyle name="20% - Accent1 2 5 3 2 2 2 3 2" xfId="13347" xr:uid="{00000000-0005-0000-0000-000068330000}"/>
    <cellStyle name="20% - Accent1 2 5 3 2 2 2 4" xfId="13348" xr:uid="{00000000-0005-0000-0000-000069330000}"/>
    <cellStyle name="20% - Accent1 2 5 3 2 2 3" xfId="13349" xr:uid="{00000000-0005-0000-0000-00006A330000}"/>
    <cellStyle name="20% - Accent1 2 5 3 2 2 3 2" xfId="13350" xr:uid="{00000000-0005-0000-0000-00006B330000}"/>
    <cellStyle name="20% - Accent1 2 5 3 2 2 3 2 2" xfId="13351" xr:uid="{00000000-0005-0000-0000-00006C330000}"/>
    <cellStyle name="20% - Accent1 2 5 3 2 2 3 2 2 2" xfId="13352" xr:uid="{00000000-0005-0000-0000-00006D330000}"/>
    <cellStyle name="20% - Accent1 2 5 3 2 2 3 2 3" xfId="13353" xr:uid="{00000000-0005-0000-0000-00006E330000}"/>
    <cellStyle name="20% - Accent1 2 5 3 2 2 3 3" xfId="13354" xr:uid="{00000000-0005-0000-0000-00006F330000}"/>
    <cellStyle name="20% - Accent1 2 5 3 2 2 3 3 2" xfId="13355" xr:uid="{00000000-0005-0000-0000-000070330000}"/>
    <cellStyle name="20% - Accent1 2 5 3 2 2 3 4" xfId="13356" xr:uid="{00000000-0005-0000-0000-000071330000}"/>
    <cellStyle name="20% - Accent1 2 5 3 2 2 4" xfId="13357" xr:uid="{00000000-0005-0000-0000-000072330000}"/>
    <cellStyle name="20% - Accent1 2 5 3 2 2 4 2" xfId="13358" xr:uid="{00000000-0005-0000-0000-000073330000}"/>
    <cellStyle name="20% - Accent1 2 5 3 2 2 4 2 2" xfId="13359" xr:uid="{00000000-0005-0000-0000-000074330000}"/>
    <cellStyle name="20% - Accent1 2 5 3 2 2 4 2 2 2" xfId="13360" xr:uid="{00000000-0005-0000-0000-000075330000}"/>
    <cellStyle name="20% - Accent1 2 5 3 2 2 4 2 3" xfId="13361" xr:uid="{00000000-0005-0000-0000-000076330000}"/>
    <cellStyle name="20% - Accent1 2 5 3 2 2 4 3" xfId="13362" xr:uid="{00000000-0005-0000-0000-000077330000}"/>
    <cellStyle name="20% - Accent1 2 5 3 2 2 4 3 2" xfId="13363" xr:uid="{00000000-0005-0000-0000-000078330000}"/>
    <cellStyle name="20% - Accent1 2 5 3 2 2 4 4" xfId="13364" xr:uid="{00000000-0005-0000-0000-000079330000}"/>
    <cellStyle name="20% - Accent1 2 5 3 2 2 5" xfId="13365" xr:uid="{00000000-0005-0000-0000-00007A330000}"/>
    <cellStyle name="20% - Accent1 2 5 3 2 2 5 2" xfId="13366" xr:uid="{00000000-0005-0000-0000-00007B330000}"/>
    <cellStyle name="20% - Accent1 2 5 3 2 2 5 2 2" xfId="13367" xr:uid="{00000000-0005-0000-0000-00007C330000}"/>
    <cellStyle name="20% - Accent1 2 5 3 2 2 5 3" xfId="13368" xr:uid="{00000000-0005-0000-0000-00007D330000}"/>
    <cellStyle name="20% - Accent1 2 5 3 2 2 6" xfId="13369" xr:uid="{00000000-0005-0000-0000-00007E330000}"/>
    <cellStyle name="20% - Accent1 2 5 3 2 2 6 2" xfId="13370" xr:uid="{00000000-0005-0000-0000-00007F330000}"/>
    <cellStyle name="20% - Accent1 2 5 3 2 2 6 2 2" xfId="13371" xr:uid="{00000000-0005-0000-0000-000080330000}"/>
    <cellStyle name="20% - Accent1 2 5 3 2 2 6 3" xfId="13372" xr:uid="{00000000-0005-0000-0000-000081330000}"/>
    <cellStyle name="20% - Accent1 2 5 3 2 2 7" xfId="13373" xr:uid="{00000000-0005-0000-0000-000082330000}"/>
    <cellStyle name="20% - Accent1 2 5 3 2 2 7 2" xfId="13374" xr:uid="{00000000-0005-0000-0000-000083330000}"/>
    <cellStyle name="20% - Accent1 2 5 3 2 2 8" xfId="13375" xr:uid="{00000000-0005-0000-0000-000084330000}"/>
    <cellStyle name="20% - Accent1 2 5 3 2 2 8 2" xfId="13376" xr:uid="{00000000-0005-0000-0000-000085330000}"/>
    <cellStyle name="20% - Accent1 2 5 3 2 2 9" xfId="13377" xr:uid="{00000000-0005-0000-0000-000086330000}"/>
    <cellStyle name="20% - Accent1 2 5 3 2 3" xfId="13378" xr:uid="{00000000-0005-0000-0000-000087330000}"/>
    <cellStyle name="20% - Accent1 2 5 3 2 3 2" xfId="13379" xr:uid="{00000000-0005-0000-0000-000088330000}"/>
    <cellStyle name="20% - Accent1 2 5 3 2 3 2 2" xfId="13380" xr:uid="{00000000-0005-0000-0000-000089330000}"/>
    <cellStyle name="20% - Accent1 2 5 3 2 3 2 2 2" xfId="13381" xr:uid="{00000000-0005-0000-0000-00008A330000}"/>
    <cellStyle name="20% - Accent1 2 5 3 2 3 2 2 2 2" xfId="13382" xr:uid="{00000000-0005-0000-0000-00008B330000}"/>
    <cellStyle name="20% - Accent1 2 5 3 2 3 2 2 3" xfId="13383" xr:uid="{00000000-0005-0000-0000-00008C330000}"/>
    <cellStyle name="20% - Accent1 2 5 3 2 3 2 3" xfId="13384" xr:uid="{00000000-0005-0000-0000-00008D330000}"/>
    <cellStyle name="20% - Accent1 2 5 3 2 3 2 3 2" xfId="13385" xr:uid="{00000000-0005-0000-0000-00008E330000}"/>
    <cellStyle name="20% - Accent1 2 5 3 2 3 2 4" xfId="13386" xr:uid="{00000000-0005-0000-0000-00008F330000}"/>
    <cellStyle name="20% - Accent1 2 5 3 2 3 3" xfId="13387" xr:uid="{00000000-0005-0000-0000-000090330000}"/>
    <cellStyle name="20% - Accent1 2 5 3 2 3 3 2" xfId="13388" xr:uid="{00000000-0005-0000-0000-000091330000}"/>
    <cellStyle name="20% - Accent1 2 5 3 2 3 3 2 2" xfId="13389" xr:uid="{00000000-0005-0000-0000-000092330000}"/>
    <cellStyle name="20% - Accent1 2 5 3 2 3 3 2 2 2" xfId="13390" xr:uid="{00000000-0005-0000-0000-000093330000}"/>
    <cellStyle name="20% - Accent1 2 5 3 2 3 3 2 3" xfId="13391" xr:uid="{00000000-0005-0000-0000-000094330000}"/>
    <cellStyle name="20% - Accent1 2 5 3 2 3 3 3" xfId="13392" xr:uid="{00000000-0005-0000-0000-000095330000}"/>
    <cellStyle name="20% - Accent1 2 5 3 2 3 3 3 2" xfId="13393" xr:uid="{00000000-0005-0000-0000-000096330000}"/>
    <cellStyle name="20% - Accent1 2 5 3 2 3 3 4" xfId="13394" xr:uid="{00000000-0005-0000-0000-000097330000}"/>
    <cellStyle name="20% - Accent1 2 5 3 2 3 4" xfId="13395" xr:uid="{00000000-0005-0000-0000-000098330000}"/>
    <cellStyle name="20% - Accent1 2 5 3 2 3 4 2" xfId="13396" xr:uid="{00000000-0005-0000-0000-000099330000}"/>
    <cellStyle name="20% - Accent1 2 5 3 2 3 4 2 2" xfId="13397" xr:uid="{00000000-0005-0000-0000-00009A330000}"/>
    <cellStyle name="20% - Accent1 2 5 3 2 3 4 2 2 2" xfId="13398" xr:uid="{00000000-0005-0000-0000-00009B330000}"/>
    <cellStyle name="20% - Accent1 2 5 3 2 3 4 2 3" xfId="13399" xr:uid="{00000000-0005-0000-0000-00009C330000}"/>
    <cellStyle name="20% - Accent1 2 5 3 2 3 4 3" xfId="13400" xr:uid="{00000000-0005-0000-0000-00009D330000}"/>
    <cellStyle name="20% - Accent1 2 5 3 2 3 4 3 2" xfId="13401" xr:uid="{00000000-0005-0000-0000-00009E330000}"/>
    <cellStyle name="20% - Accent1 2 5 3 2 3 4 4" xfId="13402" xr:uid="{00000000-0005-0000-0000-00009F330000}"/>
    <cellStyle name="20% - Accent1 2 5 3 2 3 5" xfId="13403" xr:uid="{00000000-0005-0000-0000-0000A0330000}"/>
    <cellStyle name="20% - Accent1 2 5 3 2 3 5 2" xfId="13404" xr:uid="{00000000-0005-0000-0000-0000A1330000}"/>
    <cellStyle name="20% - Accent1 2 5 3 2 3 5 2 2" xfId="13405" xr:uid="{00000000-0005-0000-0000-0000A2330000}"/>
    <cellStyle name="20% - Accent1 2 5 3 2 3 5 3" xfId="13406" xr:uid="{00000000-0005-0000-0000-0000A3330000}"/>
    <cellStyle name="20% - Accent1 2 5 3 2 3 6" xfId="13407" xr:uid="{00000000-0005-0000-0000-0000A4330000}"/>
    <cellStyle name="20% - Accent1 2 5 3 2 3 6 2" xfId="13408" xr:uid="{00000000-0005-0000-0000-0000A5330000}"/>
    <cellStyle name="20% - Accent1 2 5 3 2 3 6 2 2" xfId="13409" xr:uid="{00000000-0005-0000-0000-0000A6330000}"/>
    <cellStyle name="20% - Accent1 2 5 3 2 3 6 3" xfId="13410" xr:uid="{00000000-0005-0000-0000-0000A7330000}"/>
    <cellStyle name="20% - Accent1 2 5 3 2 3 7" xfId="13411" xr:uid="{00000000-0005-0000-0000-0000A8330000}"/>
    <cellStyle name="20% - Accent1 2 5 3 2 3 7 2" xfId="13412" xr:uid="{00000000-0005-0000-0000-0000A9330000}"/>
    <cellStyle name="20% - Accent1 2 5 3 2 3 8" xfId="13413" xr:uid="{00000000-0005-0000-0000-0000AA330000}"/>
    <cellStyle name="20% - Accent1 2 5 3 2 3 8 2" xfId="13414" xr:uid="{00000000-0005-0000-0000-0000AB330000}"/>
    <cellStyle name="20% - Accent1 2 5 3 2 3 9" xfId="13415" xr:uid="{00000000-0005-0000-0000-0000AC330000}"/>
    <cellStyle name="20% - Accent1 2 5 3 2 4" xfId="13416" xr:uid="{00000000-0005-0000-0000-0000AD330000}"/>
    <cellStyle name="20% - Accent1 2 5 3 2 4 2" xfId="13417" xr:uid="{00000000-0005-0000-0000-0000AE330000}"/>
    <cellStyle name="20% - Accent1 2 5 3 2 4 2 2" xfId="13418" xr:uid="{00000000-0005-0000-0000-0000AF330000}"/>
    <cellStyle name="20% - Accent1 2 5 3 2 4 2 2 2" xfId="13419" xr:uid="{00000000-0005-0000-0000-0000B0330000}"/>
    <cellStyle name="20% - Accent1 2 5 3 2 4 2 3" xfId="13420" xr:uid="{00000000-0005-0000-0000-0000B1330000}"/>
    <cellStyle name="20% - Accent1 2 5 3 2 4 3" xfId="13421" xr:uid="{00000000-0005-0000-0000-0000B2330000}"/>
    <cellStyle name="20% - Accent1 2 5 3 2 4 3 2" xfId="13422" xr:uid="{00000000-0005-0000-0000-0000B3330000}"/>
    <cellStyle name="20% - Accent1 2 5 3 2 4 4" xfId="13423" xr:uid="{00000000-0005-0000-0000-0000B4330000}"/>
    <cellStyle name="20% - Accent1 2 5 3 2 5" xfId="13424" xr:uid="{00000000-0005-0000-0000-0000B5330000}"/>
    <cellStyle name="20% - Accent1 2 5 3 2 5 2" xfId="13425" xr:uid="{00000000-0005-0000-0000-0000B6330000}"/>
    <cellStyle name="20% - Accent1 2 5 3 2 5 2 2" xfId="13426" xr:uid="{00000000-0005-0000-0000-0000B7330000}"/>
    <cellStyle name="20% - Accent1 2 5 3 2 5 2 2 2" xfId="13427" xr:uid="{00000000-0005-0000-0000-0000B8330000}"/>
    <cellStyle name="20% - Accent1 2 5 3 2 5 2 3" xfId="13428" xr:uid="{00000000-0005-0000-0000-0000B9330000}"/>
    <cellStyle name="20% - Accent1 2 5 3 2 5 3" xfId="13429" xr:uid="{00000000-0005-0000-0000-0000BA330000}"/>
    <cellStyle name="20% - Accent1 2 5 3 2 5 3 2" xfId="13430" xr:uid="{00000000-0005-0000-0000-0000BB330000}"/>
    <cellStyle name="20% - Accent1 2 5 3 2 5 4" xfId="13431" xr:uid="{00000000-0005-0000-0000-0000BC330000}"/>
    <cellStyle name="20% - Accent1 2 5 3 2 6" xfId="13432" xr:uid="{00000000-0005-0000-0000-0000BD330000}"/>
    <cellStyle name="20% - Accent1 2 5 3 2 6 2" xfId="13433" xr:uid="{00000000-0005-0000-0000-0000BE330000}"/>
    <cellStyle name="20% - Accent1 2 5 3 2 6 2 2" xfId="13434" xr:uid="{00000000-0005-0000-0000-0000BF330000}"/>
    <cellStyle name="20% - Accent1 2 5 3 2 6 2 2 2" xfId="13435" xr:uid="{00000000-0005-0000-0000-0000C0330000}"/>
    <cellStyle name="20% - Accent1 2 5 3 2 6 2 3" xfId="13436" xr:uid="{00000000-0005-0000-0000-0000C1330000}"/>
    <cellStyle name="20% - Accent1 2 5 3 2 6 3" xfId="13437" xr:uid="{00000000-0005-0000-0000-0000C2330000}"/>
    <cellStyle name="20% - Accent1 2 5 3 2 6 3 2" xfId="13438" xr:uid="{00000000-0005-0000-0000-0000C3330000}"/>
    <cellStyle name="20% - Accent1 2 5 3 2 6 4" xfId="13439" xr:uid="{00000000-0005-0000-0000-0000C4330000}"/>
    <cellStyle name="20% - Accent1 2 5 3 2 7" xfId="13440" xr:uid="{00000000-0005-0000-0000-0000C5330000}"/>
    <cellStyle name="20% - Accent1 2 5 3 2 7 2" xfId="13441" xr:uid="{00000000-0005-0000-0000-0000C6330000}"/>
    <cellStyle name="20% - Accent1 2 5 3 2 7 2 2" xfId="13442" xr:uid="{00000000-0005-0000-0000-0000C7330000}"/>
    <cellStyle name="20% - Accent1 2 5 3 2 7 3" xfId="13443" xr:uid="{00000000-0005-0000-0000-0000C8330000}"/>
    <cellStyle name="20% - Accent1 2 5 3 2 8" xfId="13444" xr:uid="{00000000-0005-0000-0000-0000C9330000}"/>
    <cellStyle name="20% - Accent1 2 5 3 2 8 2" xfId="13445" xr:uid="{00000000-0005-0000-0000-0000CA330000}"/>
    <cellStyle name="20% - Accent1 2 5 3 2 8 2 2" xfId="13446" xr:uid="{00000000-0005-0000-0000-0000CB330000}"/>
    <cellStyle name="20% - Accent1 2 5 3 2 8 3" xfId="13447" xr:uid="{00000000-0005-0000-0000-0000CC330000}"/>
    <cellStyle name="20% - Accent1 2 5 3 2 9" xfId="13448" xr:uid="{00000000-0005-0000-0000-0000CD330000}"/>
    <cellStyle name="20% - Accent1 2 5 3 2 9 2" xfId="13449" xr:uid="{00000000-0005-0000-0000-0000CE330000}"/>
    <cellStyle name="20% - Accent1 2 5 3 3" xfId="13450" xr:uid="{00000000-0005-0000-0000-0000CF330000}"/>
    <cellStyle name="20% - Accent1 2 5 3 3 10" xfId="13451" xr:uid="{00000000-0005-0000-0000-0000D0330000}"/>
    <cellStyle name="20% - Accent1 2 5 3 3 10 2" xfId="13452" xr:uid="{00000000-0005-0000-0000-0000D1330000}"/>
    <cellStyle name="20% - Accent1 2 5 3 3 11" xfId="13453" xr:uid="{00000000-0005-0000-0000-0000D2330000}"/>
    <cellStyle name="20% - Accent1 2 5 3 3 2" xfId="13454" xr:uid="{00000000-0005-0000-0000-0000D3330000}"/>
    <cellStyle name="20% - Accent1 2 5 3 3 2 2" xfId="13455" xr:uid="{00000000-0005-0000-0000-0000D4330000}"/>
    <cellStyle name="20% - Accent1 2 5 3 3 2 2 2" xfId="13456" xr:uid="{00000000-0005-0000-0000-0000D5330000}"/>
    <cellStyle name="20% - Accent1 2 5 3 3 2 2 2 2" xfId="13457" xr:uid="{00000000-0005-0000-0000-0000D6330000}"/>
    <cellStyle name="20% - Accent1 2 5 3 3 2 2 2 2 2" xfId="13458" xr:uid="{00000000-0005-0000-0000-0000D7330000}"/>
    <cellStyle name="20% - Accent1 2 5 3 3 2 2 2 3" xfId="13459" xr:uid="{00000000-0005-0000-0000-0000D8330000}"/>
    <cellStyle name="20% - Accent1 2 5 3 3 2 2 3" xfId="13460" xr:uid="{00000000-0005-0000-0000-0000D9330000}"/>
    <cellStyle name="20% - Accent1 2 5 3 3 2 2 3 2" xfId="13461" xr:uid="{00000000-0005-0000-0000-0000DA330000}"/>
    <cellStyle name="20% - Accent1 2 5 3 3 2 2 4" xfId="13462" xr:uid="{00000000-0005-0000-0000-0000DB330000}"/>
    <cellStyle name="20% - Accent1 2 5 3 3 2 3" xfId="13463" xr:uid="{00000000-0005-0000-0000-0000DC330000}"/>
    <cellStyle name="20% - Accent1 2 5 3 3 2 3 2" xfId="13464" xr:uid="{00000000-0005-0000-0000-0000DD330000}"/>
    <cellStyle name="20% - Accent1 2 5 3 3 2 3 2 2" xfId="13465" xr:uid="{00000000-0005-0000-0000-0000DE330000}"/>
    <cellStyle name="20% - Accent1 2 5 3 3 2 3 2 2 2" xfId="13466" xr:uid="{00000000-0005-0000-0000-0000DF330000}"/>
    <cellStyle name="20% - Accent1 2 5 3 3 2 3 2 3" xfId="13467" xr:uid="{00000000-0005-0000-0000-0000E0330000}"/>
    <cellStyle name="20% - Accent1 2 5 3 3 2 3 3" xfId="13468" xr:uid="{00000000-0005-0000-0000-0000E1330000}"/>
    <cellStyle name="20% - Accent1 2 5 3 3 2 3 3 2" xfId="13469" xr:uid="{00000000-0005-0000-0000-0000E2330000}"/>
    <cellStyle name="20% - Accent1 2 5 3 3 2 3 4" xfId="13470" xr:uid="{00000000-0005-0000-0000-0000E3330000}"/>
    <cellStyle name="20% - Accent1 2 5 3 3 2 4" xfId="13471" xr:uid="{00000000-0005-0000-0000-0000E4330000}"/>
    <cellStyle name="20% - Accent1 2 5 3 3 2 4 2" xfId="13472" xr:uid="{00000000-0005-0000-0000-0000E5330000}"/>
    <cellStyle name="20% - Accent1 2 5 3 3 2 4 2 2" xfId="13473" xr:uid="{00000000-0005-0000-0000-0000E6330000}"/>
    <cellStyle name="20% - Accent1 2 5 3 3 2 4 2 2 2" xfId="13474" xr:uid="{00000000-0005-0000-0000-0000E7330000}"/>
    <cellStyle name="20% - Accent1 2 5 3 3 2 4 2 3" xfId="13475" xr:uid="{00000000-0005-0000-0000-0000E8330000}"/>
    <cellStyle name="20% - Accent1 2 5 3 3 2 4 3" xfId="13476" xr:uid="{00000000-0005-0000-0000-0000E9330000}"/>
    <cellStyle name="20% - Accent1 2 5 3 3 2 4 3 2" xfId="13477" xr:uid="{00000000-0005-0000-0000-0000EA330000}"/>
    <cellStyle name="20% - Accent1 2 5 3 3 2 4 4" xfId="13478" xr:uid="{00000000-0005-0000-0000-0000EB330000}"/>
    <cellStyle name="20% - Accent1 2 5 3 3 2 5" xfId="13479" xr:uid="{00000000-0005-0000-0000-0000EC330000}"/>
    <cellStyle name="20% - Accent1 2 5 3 3 2 5 2" xfId="13480" xr:uid="{00000000-0005-0000-0000-0000ED330000}"/>
    <cellStyle name="20% - Accent1 2 5 3 3 2 5 2 2" xfId="13481" xr:uid="{00000000-0005-0000-0000-0000EE330000}"/>
    <cellStyle name="20% - Accent1 2 5 3 3 2 5 3" xfId="13482" xr:uid="{00000000-0005-0000-0000-0000EF330000}"/>
    <cellStyle name="20% - Accent1 2 5 3 3 2 6" xfId="13483" xr:uid="{00000000-0005-0000-0000-0000F0330000}"/>
    <cellStyle name="20% - Accent1 2 5 3 3 2 6 2" xfId="13484" xr:uid="{00000000-0005-0000-0000-0000F1330000}"/>
    <cellStyle name="20% - Accent1 2 5 3 3 2 6 2 2" xfId="13485" xr:uid="{00000000-0005-0000-0000-0000F2330000}"/>
    <cellStyle name="20% - Accent1 2 5 3 3 2 6 3" xfId="13486" xr:uid="{00000000-0005-0000-0000-0000F3330000}"/>
    <cellStyle name="20% - Accent1 2 5 3 3 2 7" xfId="13487" xr:uid="{00000000-0005-0000-0000-0000F4330000}"/>
    <cellStyle name="20% - Accent1 2 5 3 3 2 7 2" xfId="13488" xr:uid="{00000000-0005-0000-0000-0000F5330000}"/>
    <cellStyle name="20% - Accent1 2 5 3 3 2 8" xfId="13489" xr:uid="{00000000-0005-0000-0000-0000F6330000}"/>
    <cellStyle name="20% - Accent1 2 5 3 3 2 8 2" xfId="13490" xr:uid="{00000000-0005-0000-0000-0000F7330000}"/>
    <cellStyle name="20% - Accent1 2 5 3 3 2 9" xfId="13491" xr:uid="{00000000-0005-0000-0000-0000F8330000}"/>
    <cellStyle name="20% - Accent1 2 5 3 3 3" xfId="13492" xr:uid="{00000000-0005-0000-0000-0000F9330000}"/>
    <cellStyle name="20% - Accent1 2 5 3 3 3 2" xfId="13493" xr:uid="{00000000-0005-0000-0000-0000FA330000}"/>
    <cellStyle name="20% - Accent1 2 5 3 3 3 2 2" xfId="13494" xr:uid="{00000000-0005-0000-0000-0000FB330000}"/>
    <cellStyle name="20% - Accent1 2 5 3 3 3 2 2 2" xfId="13495" xr:uid="{00000000-0005-0000-0000-0000FC330000}"/>
    <cellStyle name="20% - Accent1 2 5 3 3 3 2 2 2 2" xfId="13496" xr:uid="{00000000-0005-0000-0000-0000FD330000}"/>
    <cellStyle name="20% - Accent1 2 5 3 3 3 2 2 3" xfId="13497" xr:uid="{00000000-0005-0000-0000-0000FE330000}"/>
    <cellStyle name="20% - Accent1 2 5 3 3 3 2 3" xfId="13498" xr:uid="{00000000-0005-0000-0000-0000FF330000}"/>
    <cellStyle name="20% - Accent1 2 5 3 3 3 2 3 2" xfId="13499" xr:uid="{00000000-0005-0000-0000-000000340000}"/>
    <cellStyle name="20% - Accent1 2 5 3 3 3 2 4" xfId="13500" xr:uid="{00000000-0005-0000-0000-000001340000}"/>
    <cellStyle name="20% - Accent1 2 5 3 3 3 3" xfId="13501" xr:uid="{00000000-0005-0000-0000-000002340000}"/>
    <cellStyle name="20% - Accent1 2 5 3 3 3 3 2" xfId="13502" xr:uid="{00000000-0005-0000-0000-000003340000}"/>
    <cellStyle name="20% - Accent1 2 5 3 3 3 3 2 2" xfId="13503" xr:uid="{00000000-0005-0000-0000-000004340000}"/>
    <cellStyle name="20% - Accent1 2 5 3 3 3 3 2 2 2" xfId="13504" xr:uid="{00000000-0005-0000-0000-000005340000}"/>
    <cellStyle name="20% - Accent1 2 5 3 3 3 3 2 3" xfId="13505" xr:uid="{00000000-0005-0000-0000-000006340000}"/>
    <cellStyle name="20% - Accent1 2 5 3 3 3 3 3" xfId="13506" xr:uid="{00000000-0005-0000-0000-000007340000}"/>
    <cellStyle name="20% - Accent1 2 5 3 3 3 3 3 2" xfId="13507" xr:uid="{00000000-0005-0000-0000-000008340000}"/>
    <cellStyle name="20% - Accent1 2 5 3 3 3 3 4" xfId="13508" xr:uid="{00000000-0005-0000-0000-000009340000}"/>
    <cellStyle name="20% - Accent1 2 5 3 3 3 4" xfId="13509" xr:uid="{00000000-0005-0000-0000-00000A340000}"/>
    <cellStyle name="20% - Accent1 2 5 3 3 3 4 2" xfId="13510" xr:uid="{00000000-0005-0000-0000-00000B340000}"/>
    <cellStyle name="20% - Accent1 2 5 3 3 3 4 2 2" xfId="13511" xr:uid="{00000000-0005-0000-0000-00000C340000}"/>
    <cellStyle name="20% - Accent1 2 5 3 3 3 4 2 2 2" xfId="13512" xr:uid="{00000000-0005-0000-0000-00000D340000}"/>
    <cellStyle name="20% - Accent1 2 5 3 3 3 4 2 3" xfId="13513" xr:uid="{00000000-0005-0000-0000-00000E340000}"/>
    <cellStyle name="20% - Accent1 2 5 3 3 3 4 3" xfId="13514" xr:uid="{00000000-0005-0000-0000-00000F340000}"/>
    <cellStyle name="20% - Accent1 2 5 3 3 3 4 3 2" xfId="13515" xr:uid="{00000000-0005-0000-0000-000010340000}"/>
    <cellStyle name="20% - Accent1 2 5 3 3 3 4 4" xfId="13516" xr:uid="{00000000-0005-0000-0000-000011340000}"/>
    <cellStyle name="20% - Accent1 2 5 3 3 3 5" xfId="13517" xr:uid="{00000000-0005-0000-0000-000012340000}"/>
    <cellStyle name="20% - Accent1 2 5 3 3 3 5 2" xfId="13518" xr:uid="{00000000-0005-0000-0000-000013340000}"/>
    <cellStyle name="20% - Accent1 2 5 3 3 3 5 2 2" xfId="13519" xr:uid="{00000000-0005-0000-0000-000014340000}"/>
    <cellStyle name="20% - Accent1 2 5 3 3 3 5 3" xfId="13520" xr:uid="{00000000-0005-0000-0000-000015340000}"/>
    <cellStyle name="20% - Accent1 2 5 3 3 3 6" xfId="13521" xr:uid="{00000000-0005-0000-0000-000016340000}"/>
    <cellStyle name="20% - Accent1 2 5 3 3 3 6 2" xfId="13522" xr:uid="{00000000-0005-0000-0000-000017340000}"/>
    <cellStyle name="20% - Accent1 2 5 3 3 3 6 2 2" xfId="13523" xr:uid="{00000000-0005-0000-0000-000018340000}"/>
    <cellStyle name="20% - Accent1 2 5 3 3 3 6 3" xfId="13524" xr:uid="{00000000-0005-0000-0000-000019340000}"/>
    <cellStyle name="20% - Accent1 2 5 3 3 3 7" xfId="13525" xr:uid="{00000000-0005-0000-0000-00001A340000}"/>
    <cellStyle name="20% - Accent1 2 5 3 3 3 7 2" xfId="13526" xr:uid="{00000000-0005-0000-0000-00001B340000}"/>
    <cellStyle name="20% - Accent1 2 5 3 3 3 8" xfId="13527" xr:uid="{00000000-0005-0000-0000-00001C340000}"/>
    <cellStyle name="20% - Accent1 2 5 3 3 3 8 2" xfId="13528" xr:uid="{00000000-0005-0000-0000-00001D340000}"/>
    <cellStyle name="20% - Accent1 2 5 3 3 3 9" xfId="13529" xr:uid="{00000000-0005-0000-0000-00001E340000}"/>
    <cellStyle name="20% - Accent1 2 5 3 3 4" xfId="13530" xr:uid="{00000000-0005-0000-0000-00001F340000}"/>
    <cellStyle name="20% - Accent1 2 5 3 3 4 2" xfId="13531" xr:uid="{00000000-0005-0000-0000-000020340000}"/>
    <cellStyle name="20% - Accent1 2 5 3 3 4 2 2" xfId="13532" xr:uid="{00000000-0005-0000-0000-000021340000}"/>
    <cellStyle name="20% - Accent1 2 5 3 3 4 2 2 2" xfId="13533" xr:uid="{00000000-0005-0000-0000-000022340000}"/>
    <cellStyle name="20% - Accent1 2 5 3 3 4 2 3" xfId="13534" xr:uid="{00000000-0005-0000-0000-000023340000}"/>
    <cellStyle name="20% - Accent1 2 5 3 3 4 3" xfId="13535" xr:uid="{00000000-0005-0000-0000-000024340000}"/>
    <cellStyle name="20% - Accent1 2 5 3 3 4 3 2" xfId="13536" xr:uid="{00000000-0005-0000-0000-000025340000}"/>
    <cellStyle name="20% - Accent1 2 5 3 3 4 4" xfId="13537" xr:uid="{00000000-0005-0000-0000-000026340000}"/>
    <cellStyle name="20% - Accent1 2 5 3 3 5" xfId="13538" xr:uid="{00000000-0005-0000-0000-000027340000}"/>
    <cellStyle name="20% - Accent1 2 5 3 3 5 2" xfId="13539" xr:uid="{00000000-0005-0000-0000-000028340000}"/>
    <cellStyle name="20% - Accent1 2 5 3 3 5 2 2" xfId="13540" xr:uid="{00000000-0005-0000-0000-000029340000}"/>
    <cellStyle name="20% - Accent1 2 5 3 3 5 2 2 2" xfId="13541" xr:uid="{00000000-0005-0000-0000-00002A340000}"/>
    <cellStyle name="20% - Accent1 2 5 3 3 5 2 3" xfId="13542" xr:uid="{00000000-0005-0000-0000-00002B340000}"/>
    <cellStyle name="20% - Accent1 2 5 3 3 5 3" xfId="13543" xr:uid="{00000000-0005-0000-0000-00002C340000}"/>
    <cellStyle name="20% - Accent1 2 5 3 3 5 3 2" xfId="13544" xr:uid="{00000000-0005-0000-0000-00002D340000}"/>
    <cellStyle name="20% - Accent1 2 5 3 3 5 4" xfId="13545" xr:uid="{00000000-0005-0000-0000-00002E340000}"/>
    <cellStyle name="20% - Accent1 2 5 3 3 6" xfId="13546" xr:uid="{00000000-0005-0000-0000-00002F340000}"/>
    <cellStyle name="20% - Accent1 2 5 3 3 6 2" xfId="13547" xr:uid="{00000000-0005-0000-0000-000030340000}"/>
    <cellStyle name="20% - Accent1 2 5 3 3 6 2 2" xfId="13548" xr:uid="{00000000-0005-0000-0000-000031340000}"/>
    <cellStyle name="20% - Accent1 2 5 3 3 6 2 2 2" xfId="13549" xr:uid="{00000000-0005-0000-0000-000032340000}"/>
    <cellStyle name="20% - Accent1 2 5 3 3 6 2 3" xfId="13550" xr:uid="{00000000-0005-0000-0000-000033340000}"/>
    <cellStyle name="20% - Accent1 2 5 3 3 6 3" xfId="13551" xr:uid="{00000000-0005-0000-0000-000034340000}"/>
    <cellStyle name="20% - Accent1 2 5 3 3 6 3 2" xfId="13552" xr:uid="{00000000-0005-0000-0000-000035340000}"/>
    <cellStyle name="20% - Accent1 2 5 3 3 6 4" xfId="13553" xr:uid="{00000000-0005-0000-0000-000036340000}"/>
    <cellStyle name="20% - Accent1 2 5 3 3 7" xfId="13554" xr:uid="{00000000-0005-0000-0000-000037340000}"/>
    <cellStyle name="20% - Accent1 2 5 3 3 7 2" xfId="13555" xr:uid="{00000000-0005-0000-0000-000038340000}"/>
    <cellStyle name="20% - Accent1 2 5 3 3 7 2 2" xfId="13556" xr:uid="{00000000-0005-0000-0000-000039340000}"/>
    <cellStyle name="20% - Accent1 2 5 3 3 7 3" xfId="13557" xr:uid="{00000000-0005-0000-0000-00003A340000}"/>
    <cellStyle name="20% - Accent1 2 5 3 3 8" xfId="13558" xr:uid="{00000000-0005-0000-0000-00003B340000}"/>
    <cellStyle name="20% - Accent1 2 5 3 3 8 2" xfId="13559" xr:uid="{00000000-0005-0000-0000-00003C340000}"/>
    <cellStyle name="20% - Accent1 2 5 3 3 8 2 2" xfId="13560" xr:uid="{00000000-0005-0000-0000-00003D340000}"/>
    <cellStyle name="20% - Accent1 2 5 3 3 8 3" xfId="13561" xr:uid="{00000000-0005-0000-0000-00003E340000}"/>
    <cellStyle name="20% - Accent1 2 5 3 3 9" xfId="13562" xr:uid="{00000000-0005-0000-0000-00003F340000}"/>
    <cellStyle name="20% - Accent1 2 5 3 3 9 2" xfId="13563" xr:uid="{00000000-0005-0000-0000-000040340000}"/>
    <cellStyle name="20% - Accent1 2 5 3 4" xfId="13564" xr:uid="{00000000-0005-0000-0000-000041340000}"/>
    <cellStyle name="20% - Accent1 2 5 3 4 10" xfId="13565" xr:uid="{00000000-0005-0000-0000-000042340000}"/>
    <cellStyle name="20% - Accent1 2 5 3 4 10 2" xfId="13566" xr:uid="{00000000-0005-0000-0000-000043340000}"/>
    <cellStyle name="20% - Accent1 2 5 3 4 11" xfId="13567" xr:uid="{00000000-0005-0000-0000-000044340000}"/>
    <cellStyle name="20% - Accent1 2 5 3 4 2" xfId="13568" xr:uid="{00000000-0005-0000-0000-000045340000}"/>
    <cellStyle name="20% - Accent1 2 5 3 4 2 2" xfId="13569" xr:uid="{00000000-0005-0000-0000-000046340000}"/>
    <cellStyle name="20% - Accent1 2 5 3 4 2 2 2" xfId="13570" xr:uid="{00000000-0005-0000-0000-000047340000}"/>
    <cellStyle name="20% - Accent1 2 5 3 4 2 2 2 2" xfId="13571" xr:uid="{00000000-0005-0000-0000-000048340000}"/>
    <cellStyle name="20% - Accent1 2 5 3 4 2 2 2 2 2" xfId="13572" xr:uid="{00000000-0005-0000-0000-000049340000}"/>
    <cellStyle name="20% - Accent1 2 5 3 4 2 2 2 3" xfId="13573" xr:uid="{00000000-0005-0000-0000-00004A340000}"/>
    <cellStyle name="20% - Accent1 2 5 3 4 2 2 3" xfId="13574" xr:uid="{00000000-0005-0000-0000-00004B340000}"/>
    <cellStyle name="20% - Accent1 2 5 3 4 2 2 3 2" xfId="13575" xr:uid="{00000000-0005-0000-0000-00004C340000}"/>
    <cellStyle name="20% - Accent1 2 5 3 4 2 2 4" xfId="13576" xr:uid="{00000000-0005-0000-0000-00004D340000}"/>
    <cellStyle name="20% - Accent1 2 5 3 4 2 3" xfId="13577" xr:uid="{00000000-0005-0000-0000-00004E340000}"/>
    <cellStyle name="20% - Accent1 2 5 3 4 2 3 2" xfId="13578" xr:uid="{00000000-0005-0000-0000-00004F340000}"/>
    <cellStyle name="20% - Accent1 2 5 3 4 2 3 2 2" xfId="13579" xr:uid="{00000000-0005-0000-0000-000050340000}"/>
    <cellStyle name="20% - Accent1 2 5 3 4 2 3 2 2 2" xfId="13580" xr:uid="{00000000-0005-0000-0000-000051340000}"/>
    <cellStyle name="20% - Accent1 2 5 3 4 2 3 2 3" xfId="13581" xr:uid="{00000000-0005-0000-0000-000052340000}"/>
    <cellStyle name="20% - Accent1 2 5 3 4 2 3 3" xfId="13582" xr:uid="{00000000-0005-0000-0000-000053340000}"/>
    <cellStyle name="20% - Accent1 2 5 3 4 2 3 3 2" xfId="13583" xr:uid="{00000000-0005-0000-0000-000054340000}"/>
    <cellStyle name="20% - Accent1 2 5 3 4 2 3 4" xfId="13584" xr:uid="{00000000-0005-0000-0000-000055340000}"/>
    <cellStyle name="20% - Accent1 2 5 3 4 2 4" xfId="13585" xr:uid="{00000000-0005-0000-0000-000056340000}"/>
    <cellStyle name="20% - Accent1 2 5 3 4 2 4 2" xfId="13586" xr:uid="{00000000-0005-0000-0000-000057340000}"/>
    <cellStyle name="20% - Accent1 2 5 3 4 2 4 2 2" xfId="13587" xr:uid="{00000000-0005-0000-0000-000058340000}"/>
    <cellStyle name="20% - Accent1 2 5 3 4 2 4 2 2 2" xfId="13588" xr:uid="{00000000-0005-0000-0000-000059340000}"/>
    <cellStyle name="20% - Accent1 2 5 3 4 2 4 2 3" xfId="13589" xr:uid="{00000000-0005-0000-0000-00005A340000}"/>
    <cellStyle name="20% - Accent1 2 5 3 4 2 4 3" xfId="13590" xr:uid="{00000000-0005-0000-0000-00005B340000}"/>
    <cellStyle name="20% - Accent1 2 5 3 4 2 4 3 2" xfId="13591" xr:uid="{00000000-0005-0000-0000-00005C340000}"/>
    <cellStyle name="20% - Accent1 2 5 3 4 2 4 4" xfId="13592" xr:uid="{00000000-0005-0000-0000-00005D340000}"/>
    <cellStyle name="20% - Accent1 2 5 3 4 2 5" xfId="13593" xr:uid="{00000000-0005-0000-0000-00005E340000}"/>
    <cellStyle name="20% - Accent1 2 5 3 4 2 5 2" xfId="13594" xr:uid="{00000000-0005-0000-0000-00005F340000}"/>
    <cellStyle name="20% - Accent1 2 5 3 4 2 5 2 2" xfId="13595" xr:uid="{00000000-0005-0000-0000-000060340000}"/>
    <cellStyle name="20% - Accent1 2 5 3 4 2 5 3" xfId="13596" xr:uid="{00000000-0005-0000-0000-000061340000}"/>
    <cellStyle name="20% - Accent1 2 5 3 4 2 6" xfId="13597" xr:uid="{00000000-0005-0000-0000-000062340000}"/>
    <cellStyle name="20% - Accent1 2 5 3 4 2 6 2" xfId="13598" xr:uid="{00000000-0005-0000-0000-000063340000}"/>
    <cellStyle name="20% - Accent1 2 5 3 4 2 6 2 2" xfId="13599" xr:uid="{00000000-0005-0000-0000-000064340000}"/>
    <cellStyle name="20% - Accent1 2 5 3 4 2 6 3" xfId="13600" xr:uid="{00000000-0005-0000-0000-000065340000}"/>
    <cellStyle name="20% - Accent1 2 5 3 4 2 7" xfId="13601" xr:uid="{00000000-0005-0000-0000-000066340000}"/>
    <cellStyle name="20% - Accent1 2 5 3 4 2 7 2" xfId="13602" xr:uid="{00000000-0005-0000-0000-000067340000}"/>
    <cellStyle name="20% - Accent1 2 5 3 4 2 8" xfId="13603" xr:uid="{00000000-0005-0000-0000-000068340000}"/>
    <cellStyle name="20% - Accent1 2 5 3 4 2 8 2" xfId="13604" xr:uid="{00000000-0005-0000-0000-000069340000}"/>
    <cellStyle name="20% - Accent1 2 5 3 4 2 9" xfId="13605" xr:uid="{00000000-0005-0000-0000-00006A340000}"/>
    <cellStyle name="20% - Accent1 2 5 3 4 3" xfId="13606" xr:uid="{00000000-0005-0000-0000-00006B340000}"/>
    <cellStyle name="20% - Accent1 2 5 3 4 3 2" xfId="13607" xr:uid="{00000000-0005-0000-0000-00006C340000}"/>
    <cellStyle name="20% - Accent1 2 5 3 4 3 2 2" xfId="13608" xr:uid="{00000000-0005-0000-0000-00006D340000}"/>
    <cellStyle name="20% - Accent1 2 5 3 4 3 2 2 2" xfId="13609" xr:uid="{00000000-0005-0000-0000-00006E340000}"/>
    <cellStyle name="20% - Accent1 2 5 3 4 3 2 2 2 2" xfId="13610" xr:uid="{00000000-0005-0000-0000-00006F340000}"/>
    <cellStyle name="20% - Accent1 2 5 3 4 3 2 2 3" xfId="13611" xr:uid="{00000000-0005-0000-0000-000070340000}"/>
    <cellStyle name="20% - Accent1 2 5 3 4 3 2 3" xfId="13612" xr:uid="{00000000-0005-0000-0000-000071340000}"/>
    <cellStyle name="20% - Accent1 2 5 3 4 3 2 3 2" xfId="13613" xr:uid="{00000000-0005-0000-0000-000072340000}"/>
    <cellStyle name="20% - Accent1 2 5 3 4 3 2 4" xfId="13614" xr:uid="{00000000-0005-0000-0000-000073340000}"/>
    <cellStyle name="20% - Accent1 2 5 3 4 3 3" xfId="13615" xr:uid="{00000000-0005-0000-0000-000074340000}"/>
    <cellStyle name="20% - Accent1 2 5 3 4 3 3 2" xfId="13616" xr:uid="{00000000-0005-0000-0000-000075340000}"/>
    <cellStyle name="20% - Accent1 2 5 3 4 3 3 2 2" xfId="13617" xr:uid="{00000000-0005-0000-0000-000076340000}"/>
    <cellStyle name="20% - Accent1 2 5 3 4 3 3 2 2 2" xfId="13618" xr:uid="{00000000-0005-0000-0000-000077340000}"/>
    <cellStyle name="20% - Accent1 2 5 3 4 3 3 2 3" xfId="13619" xr:uid="{00000000-0005-0000-0000-000078340000}"/>
    <cellStyle name="20% - Accent1 2 5 3 4 3 3 3" xfId="13620" xr:uid="{00000000-0005-0000-0000-000079340000}"/>
    <cellStyle name="20% - Accent1 2 5 3 4 3 3 3 2" xfId="13621" xr:uid="{00000000-0005-0000-0000-00007A340000}"/>
    <cellStyle name="20% - Accent1 2 5 3 4 3 3 4" xfId="13622" xr:uid="{00000000-0005-0000-0000-00007B340000}"/>
    <cellStyle name="20% - Accent1 2 5 3 4 3 4" xfId="13623" xr:uid="{00000000-0005-0000-0000-00007C340000}"/>
    <cellStyle name="20% - Accent1 2 5 3 4 3 4 2" xfId="13624" xr:uid="{00000000-0005-0000-0000-00007D340000}"/>
    <cellStyle name="20% - Accent1 2 5 3 4 3 4 2 2" xfId="13625" xr:uid="{00000000-0005-0000-0000-00007E340000}"/>
    <cellStyle name="20% - Accent1 2 5 3 4 3 4 2 2 2" xfId="13626" xr:uid="{00000000-0005-0000-0000-00007F340000}"/>
    <cellStyle name="20% - Accent1 2 5 3 4 3 4 2 3" xfId="13627" xr:uid="{00000000-0005-0000-0000-000080340000}"/>
    <cellStyle name="20% - Accent1 2 5 3 4 3 4 3" xfId="13628" xr:uid="{00000000-0005-0000-0000-000081340000}"/>
    <cellStyle name="20% - Accent1 2 5 3 4 3 4 3 2" xfId="13629" xr:uid="{00000000-0005-0000-0000-000082340000}"/>
    <cellStyle name="20% - Accent1 2 5 3 4 3 4 4" xfId="13630" xr:uid="{00000000-0005-0000-0000-000083340000}"/>
    <cellStyle name="20% - Accent1 2 5 3 4 3 5" xfId="13631" xr:uid="{00000000-0005-0000-0000-000084340000}"/>
    <cellStyle name="20% - Accent1 2 5 3 4 3 5 2" xfId="13632" xr:uid="{00000000-0005-0000-0000-000085340000}"/>
    <cellStyle name="20% - Accent1 2 5 3 4 3 5 2 2" xfId="13633" xr:uid="{00000000-0005-0000-0000-000086340000}"/>
    <cellStyle name="20% - Accent1 2 5 3 4 3 5 3" xfId="13634" xr:uid="{00000000-0005-0000-0000-000087340000}"/>
    <cellStyle name="20% - Accent1 2 5 3 4 3 6" xfId="13635" xr:uid="{00000000-0005-0000-0000-000088340000}"/>
    <cellStyle name="20% - Accent1 2 5 3 4 3 6 2" xfId="13636" xr:uid="{00000000-0005-0000-0000-000089340000}"/>
    <cellStyle name="20% - Accent1 2 5 3 4 3 6 2 2" xfId="13637" xr:uid="{00000000-0005-0000-0000-00008A340000}"/>
    <cellStyle name="20% - Accent1 2 5 3 4 3 6 3" xfId="13638" xr:uid="{00000000-0005-0000-0000-00008B340000}"/>
    <cellStyle name="20% - Accent1 2 5 3 4 3 7" xfId="13639" xr:uid="{00000000-0005-0000-0000-00008C340000}"/>
    <cellStyle name="20% - Accent1 2 5 3 4 3 7 2" xfId="13640" xr:uid="{00000000-0005-0000-0000-00008D340000}"/>
    <cellStyle name="20% - Accent1 2 5 3 4 3 8" xfId="13641" xr:uid="{00000000-0005-0000-0000-00008E340000}"/>
    <cellStyle name="20% - Accent1 2 5 3 4 3 8 2" xfId="13642" xr:uid="{00000000-0005-0000-0000-00008F340000}"/>
    <cellStyle name="20% - Accent1 2 5 3 4 3 9" xfId="13643" xr:uid="{00000000-0005-0000-0000-000090340000}"/>
    <cellStyle name="20% - Accent1 2 5 3 4 4" xfId="13644" xr:uid="{00000000-0005-0000-0000-000091340000}"/>
    <cellStyle name="20% - Accent1 2 5 3 4 4 2" xfId="13645" xr:uid="{00000000-0005-0000-0000-000092340000}"/>
    <cellStyle name="20% - Accent1 2 5 3 4 4 2 2" xfId="13646" xr:uid="{00000000-0005-0000-0000-000093340000}"/>
    <cellStyle name="20% - Accent1 2 5 3 4 4 2 2 2" xfId="13647" xr:uid="{00000000-0005-0000-0000-000094340000}"/>
    <cellStyle name="20% - Accent1 2 5 3 4 4 2 3" xfId="13648" xr:uid="{00000000-0005-0000-0000-000095340000}"/>
    <cellStyle name="20% - Accent1 2 5 3 4 4 3" xfId="13649" xr:uid="{00000000-0005-0000-0000-000096340000}"/>
    <cellStyle name="20% - Accent1 2 5 3 4 4 3 2" xfId="13650" xr:uid="{00000000-0005-0000-0000-000097340000}"/>
    <cellStyle name="20% - Accent1 2 5 3 4 4 4" xfId="13651" xr:uid="{00000000-0005-0000-0000-000098340000}"/>
    <cellStyle name="20% - Accent1 2 5 3 4 5" xfId="13652" xr:uid="{00000000-0005-0000-0000-000099340000}"/>
    <cellStyle name="20% - Accent1 2 5 3 4 5 2" xfId="13653" xr:uid="{00000000-0005-0000-0000-00009A340000}"/>
    <cellStyle name="20% - Accent1 2 5 3 4 5 2 2" xfId="13654" xr:uid="{00000000-0005-0000-0000-00009B340000}"/>
    <cellStyle name="20% - Accent1 2 5 3 4 5 2 2 2" xfId="13655" xr:uid="{00000000-0005-0000-0000-00009C340000}"/>
    <cellStyle name="20% - Accent1 2 5 3 4 5 2 3" xfId="13656" xr:uid="{00000000-0005-0000-0000-00009D340000}"/>
    <cellStyle name="20% - Accent1 2 5 3 4 5 3" xfId="13657" xr:uid="{00000000-0005-0000-0000-00009E340000}"/>
    <cellStyle name="20% - Accent1 2 5 3 4 5 3 2" xfId="13658" xr:uid="{00000000-0005-0000-0000-00009F340000}"/>
    <cellStyle name="20% - Accent1 2 5 3 4 5 4" xfId="13659" xr:uid="{00000000-0005-0000-0000-0000A0340000}"/>
    <cellStyle name="20% - Accent1 2 5 3 4 6" xfId="13660" xr:uid="{00000000-0005-0000-0000-0000A1340000}"/>
    <cellStyle name="20% - Accent1 2 5 3 4 6 2" xfId="13661" xr:uid="{00000000-0005-0000-0000-0000A2340000}"/>
    <cellStyle name="20% - Accent1 2 5 3 4 6 2 2" xfId="13662" xr:uid="{00000000-0005-0000-0000-0000A3340000}"/>
    <cellStyle name="20% - Accent1 2 5 3 4 6 2 2 2" xfId="13663" xr:uid="{00000000-0005-0000-0000-0000A4340000}"/>
    <cellStyle name="20% - Accent1 2 5 3 4 6 2 3" xfId="13664" xr:uid="{00000000-0005-0000-0000-0000A5340000}"/>
    <cellStyle name="20% - Accent1 2 5 3 4 6 3" xfId="13665" xr:uid="{00000000-0005-0000-0000-0000A6340000}"/>
    <cellStyle name="20% - Accent1 2 5 3 4 6 3 2" xfId="13666" xr:uid="{00000000-0005-0000-0000-0000A7340000}"/>
    <cellStyle name="20% - Accent1 2 5 3 4 6 4" xfId="13667" xr:uid="{00000000-0005-0000-0000-0000A8340000}"/>
    <cellStyle name="20% - Accent1 2 5 3 4 7" xfId="13668" xr:uid="{00000000-0005-0000-0000-0000A9340000}"/>
    <cellStyle name="20% - Accent1 2 5 3 4 7 2" xfId="13669" xr:uid="{00000000-0005-0000-0000-0000AA340000}"/>
    <cellStyle name="20% - Accent1 2 5 3 4 7 2 2" xfId="13670" xr:uid="{00000000-0005-0000-0000-0000AB340000}"/>
    <cellStyle name="20% - Accent1 2 5 3 4 7 3" xfId="13671" xr:uid="{00000000-0005-0000-0000-0000AC340000}"/>
    <cellStyle name="20% - Accent1 2 5 3 4 8" xfId="13672" xr:uid="{00000000-0005-0000-0000-0000AD340000}"/>
    <cellStyle name="20% - Accent1 2 5 3 4 8 2" xfId="13673" xr:uid="{00000000-0005-0000-0000-0000AE340000}"/>
    <cellStyle name="20% - Accent1 2 5 3 4 8 2 2" xfId="13674" xr:uid="{00000000-0005-0000-0000-0000AF340000}"/>
    <cellStyle name="20% - Accent1 2 5 3 4 8 3" xfId="13675" xr:uid="{00000000-0005-0000-0000-0000B0340000}"/>
    <cellStyle name="20% - Accent1 2 5 3 4 9" xfId="13676" xr:uid="{00000000-0005-0000-0000-0000B1340000}"/>
    <cellStyle name="20% - Accent1 2 5 3 4 9 2" xfId="13677" xr:uid="{00000000-0005-0000-0000-0000B2340000}"/>
    <cellStyle name="20% - Accent1 2 5 3 5" xfId="13678" xr:uid="{00000000-0005-0000-0000-0000B3340000}"/>
    <cellStyle name="20% - Accent1 2 5 3 5 2" xfId="13679" xr:uid="{00000000-0005-0000-0000-0000B4340000}"/>
    <cellStyle name="20% - Accent1 2 5 3 5 2 2" xfId="13680" xr:uid="{00000000-0005-0000-0000-0000B5340000}"/>
    <cellStyle name="20% - Accent1 2 5 3 5 2 2 2" xfId="13681" xr:uid="{00000000-0005-0000-0000-0000B6340000}"/>
    <cellStyle name="20% - Accent1 2 5 3 5 2 2 2 2" xfId="13682" xr:uid="{00000000-0005-0000-0000-0000B7340000}"/>
    <cellStyle name="20% - Accent1 2 5 3 5 2 2 3" xfId="13683" xr:uid="{00000000-0005-0000-0000-0000B8340000}"/>
    <cellStyle name="20% - Accent1 2 5 3 5 2 3" xfId="13684" xr:uid="{00000000-0005-0000-0000-0000B9340000}"/>
    <cellStyle name="20% - Accent1 2 5 3 5 2 3 2" xfId="13685" xr:uid="{00000000-0005-0000-0000-0000BA340000}"/>
    <cellStyle name="20% - Accent1 2 5 3 5 2 4" xfId="13686" xr:uid="{00000000-0005-0000-0000-0000BB340000}"/>
    <cellStyle name="20% - Accent1 2 5 3 5 3" xfId="13687" xr:uid="{00000000-0005-0000-0000-0000BC340000}"/>
    <cellStyle name="20% - Accent1 2 5 3 5 3 2" xfId="13688" xr:uid="{00000000-0005-0000-0000-0000BD340000}"/>
    <cellStyle name="20% - Accent1 2 5 3 5 3 2 2" xfId="13689" xr:uid="{00000000-0005-0000-0000-0000BE340000}"/>
    <cellStyle name="20% - Accent1 2 5 3 5 3 2 2 2" xfId="13690" xr:uid="{00000000-0005-0000-0000-0000BF340000}"/>
    <cellStyle name="20% - Accent1 2 5 3 5 3 2 3" xfId="13691" xr:uid="{00000000-0005-0000-0000-0000C0340000}"/>
    <cellStyle name="20% - Accent1 2 5 3 5 3 3" xfId="13692" xr:uid="{00000000-0005-0000-0000-0000C1340000}"/>
    <cellStyle name="20% - Accent1 2 5 3 5 3 3 2" xfId="13693" xr:uid="{00000000-0005-0000-0000-0000C2340000}"/>
    <cellStyle name="20% - Accent1 2 5 3 5 3 4" xfId="13694" xr:uid="{00000000-0005-0000-0000-0000C3340000}"/>
    <cellStyle name="20% - Accent1 2 5 3 5 4" xfId="13695" xr:uid="{00000000-0005-0000-0000-0000C4340000}"/>
    <cellStyle name="20% - Accent1 2 5 3 5 4 2" xfId="13696" xr:uid="{00000000-0005-0000-0000-0000C5340000}"/>
    <cellStyle name="20% - Accent1 2 5 3 5 4 2 2" xfId="13697" xr:uid="{00000000-0005-0000-0000-0000C6340000}"/>
    <cellStyle name="20% - Accent1 2 5 3 5 4 2 2 2" xfId="13698" xr:uid="{00000000-0005-0000-0000-0000C7340000}"/>
    <cellStyle name="20% - Accent1 2 5 3 5 4 2 3" xfId="13699" xr:uid="{00000000-0005-0000-0000-0000C8340000}"/>
    <cellStyle name="20% - Accent1 2 5 3 5 4 3" xfId="13700" xr:uid="{00000000-0005-0000-0000-0000C9340000}"/>
    <cellStyle name="20% - Accent1 2 5 3 5 4 3 2" xfId="13701" xr:uid="{00000000-0005-0000-0000-0000CA340000}"/>
    <cellStyle name="20% - Accent1 2 5 3 5 4 4" xfId="13702" xr:uid="{00000000-0005-0000-0000-0000CB340000}"/>
    <cellStyle name="20% - Accent1 2 5 3 5 5" xfId="13703" xr:uid="{00000000-0005-0000-0000-0000CC340000}"/>
    <cellStyle name="20% - Accent1 2 5 3 5 5 2" xfId="13704" xr:uid="{00000000-0005-0000-0000-0000CD340000}"/>
    <cellStyle name="20% - Accent1 2 5 3 5 5 2 2" xfId="13705" xr:uid="{00000000-0005-0000-0000-0000CE340000}"/>
    <cellStyle name="20% - Accent1 2 5 3 5 5 3" xfId="13706" xr:uid="{00000000-0005-0000-0000-0000CF340000}"/>
    <cellStyle name="20% - Accent1 2 5 3 5 6" xfId="13707" xr:uid="{00000000-0005-0000-0000-0000D0340000}"/>
    <cellStyle name="20% - Accent1 2 5 3 5 6 2" xfId="13708" xr:uid="{00000000-0005-0000-0000-0000D1340000}"/>
    <cellStyle name="20% - Accent1 2 5 3 5 6 2 2" xfId="13709" xr:uid="{00000000-0005-0000-0000-0000D2340000}"/>
    <cellStyle name="20% - Accent1 2 5 3 5 6 3" xfId="13710" xr:uid="{00000000-0005-0000-0000-0000D3340000}"/>
    <cellStyle name="20% - Accent1 2 5 3 5 7" xfId="13711" xr:uid="{00000000-0005-0000-0000-0000D4340000}"/>
    <cellStyle name="20% - Accent1 2 5 3 5 7 2" xfId="13712" xr:uid="{00000000-0005-0000-0000-0000D5340000}"/>
    <cellStyle name="20% - Accent1 2 5 3 5 8" xfId="13713" xr:uid="{00000000-0005-0000-0000-0000D6340000}"/>
    <cellStyle name="20% - Accent1 2 5 3 5 8 2" xfId="13714" xr:uid="{00000000-0005-0000-0000-0000D7340000}"/>
    <cellStyle name="20% - Accent1 2 5 3 5 9" xfId="13715" xr:uid="{00000000-0005-0000-0000-0000D8340000}"/>
    <cellStyle name="20% - Accent1 2 5 3 6" xfId="13716" xr:uid="{00000000-0005-0000-0000-0000D9340000}"/>
    <cellStyle name="20% - Accent1 2 5 3 6 2" xfId="13717" xr:uid="{00000000-0005-0000-0000-0000DA340000}"/>
    <cellStyle name="20% - Accent1 2 5 3 6 2 2" xfId="13718" xr:uid="{00000000-0005-0000-0000-0000DB340000}"/>
    <cellStyle name="20% - Accent1 2 5 3 6 2 2 2" xfId="13719" xr:uid="{00000000-0005-0000-0000-0000DC340000}"/>
    <cellStyle name="20% - Accent1 2 5 3 6 2 2 2 2" xfId="13720" xr:uid="{00000000-0005-0000-0000-0000DD340000}"/>
    <cellStyle name="20% - Accent1 2 5 3 6 2 2 3" xfId="13721" xr:uid="{00000000-0005-0000-0000-0000DE340000}"/>
    <cellStyle name="20% - Accent1 2 5 3 6 2 3" xfId="13722" xr:uid="{00000000-0005-0000-0000-0000DF340000}"/>
    <cellStyle name="20% - Accent1 2 5 3 6 2 3 2" xfId="13723" xr:uid="{00000000-0005-0000-0000-0000E0340000}"/>
    <cellStyle name="20% - Accent1 2 5 3 6 2 4" xfId="13724" xr:uid="{00000000-0005-0000-0000-0000E1340000}"/>
    <cellStyle name="20% - Accent1 2 5 3 6 3" xfId="13725" xr:uid="{00000000-0005-0000-0000-0000E2340000}"/>
    <cellStyle name="20% - Accent1 2 5 3 6 3 2" xfId="13726" xr:uid="{00000000-0005-0000-0000-0000E3340000}"/>
    <cellStyle name="20% - Accent1 2 5 3 6 3 2 2" xfId="13727" xr:uid="{00000000-0005-0000-0000-0000E4340000}"/>
    <cellStyle name="20% - Accent1 2 5 3 6 3 2 2 2" xfId="13728" xr:uid="{00000000-0005-0000-0000-0000E5340000}"/>
    <cellStyle name="20% - Accent1 2 5 3 6 3 2 3" xfId="13729" xr:uid="{00000000-0005-0000-0000-0000E6340000}"/>
    <cellStyle name="20% - Accent1 2 5 3 6 3 3" xfId="13730" xr:uid="{00000000-0005-0000-0000-0000E7340000}"/>
    <cellStyle name="20% - Accent1 2 5 3 6 3 3 2" xfId="13731" xr:uid="{00000000-0005-0000-0000-0000E8340000}"/>
    <cellStyle name="20% - Accent1 2 5 3 6 3 4" xfId="13732" xr:uid="{00000000-0005-0000-0000-0000E9340000}"/>
    <cellStyle name="20% - Accent1 2 5 3 6 4" xfId="13733" xr:uid="{00000000-0005-0000-0000-0000EA340000}"/>
    <cellStyle name="20% - Accent1 2 5 3 6 4 2" xfId="13734" xr:uid="{00000000-0005-0000-0000-0000EB340000}"/>
    <cellStyle name="20% - Accent1 2 5 3 6 4 2 2" xfId="13735" xr:uid="{00000000-0005-0000-0000-0000EC340000}"/>
    <cellStyle name="20% - Accent1 2 5 3 6 4 2 2 2" xfId="13736" xr:uid="{00000000-0005-0000-0000-0000ED340000}"/>
    <cellStyle name="20% - Accent1 2 5 3 6 4 2 3" xfId="13737" xr:uid="{00000000-0005-0000-0000-0000EE340000}"/>
    <cellStyle name="20% - Accent1 2 5 3 6 4 3" xfId="13738" xr:uid="{00000000-0005-0000-0000-0000EF340000}"/>
    <cellStyle name="20% - Accent1 2 5 3 6 4 3 2" xfId="13739" xr:uid="{00000000-0005-0000-0000-0000F0340000}"/>
    <cellStyle name="20% - Accent1 2 5 3 6 4 4" xfId="13740" xr:uid="{00000000-0005-0000-0000-0000F1340000}"/>
    <cellStyle name="20% - Accent1 2 5 3 6 5" xfId="13741" xr:uid="{00000000-0005-0000-0000-0000F2340000}"/>
    <cellStyle name="20% - Accent1 2 5 3 6 5 2" xfId="13742" xr:uid="{00000000-0005-0000-0000-0000F3340000}"/>
    <cellStyle name="20% - Accent1 2 5 3 6 5 2 2" xfId="13743" xr:uid="{00000000-0005-0000-0000-0000F4340000}"/>
    <cellStyle name="20% - Accent1 2 5 3 6 5 3" xfId="13744" xr:uid="{00000000-0005-0000-0000-0000F5340000}"/>
    <cellStyle name="20% - Accent1 2 5 3 6 6" xfId="13745" xr:uid="{00000000-0005-0000-0000-0000F6340000}"/>
    <cellStyle name="20% - Accent1 2 5 3 6 6 2" xfId="13746" xr:uid="{00000000-0005-0000-0000-0000F7340000}"/>
    <cellStyle name="20% - Accent1 2 5 3 6 6 2 2" xfId="13747" xr:uid="{00000000-0005-0000-0000-0000F8340000}"/>
    <cellStyle name="20% - Accent1 2 5 3 6 6 3" xfId="13748" xr:uid="{00000000-0005-0000-0000-0000F9340000}"/>
    <cellStyle name="20% - Accent1 2 5 3 6 7" xfId="13749" xr:uid="{00000000-0005-0000-0000-0000FA340000}"/>
    <cellStyle name="20% - Accent1 2 5 3 6 7 2" xfId="13750" xr:uid="{00000000-0005-0000-0000-0000FB340000}"/>
    <cellStyle name="20% - Accent1 2 5 3 6 8" xfId="13751" xr:uid="{00000000-0005-0000-0000-0000FC340000}"/>
    <cellStyle name="20% - Accent1 2 5 3 6 8 2" xfId="13752" xr:uid="{00000000-0005-0000-0000-0000FD340000}"/>
    <cellStyle name="20% - Accent1 2 5 3 6 9" xfId="13753" xr:uid="{00000000-0005-0000-0000-0000FE340000}"/>
    <cellStyle name="20% - Accent1 2 5 3 7" xfId="13754" xr:uid="{00000000-0005-0000-0000-0000FF340000}"/>
    <cellStyle name="20% - Accent1 2 5 3 7 2" xfId="13755" xr:uid="{00000000-0005-0000-0000-000000350000}"/>
    <cellStyle name="20% - Accent1 2 5 3 7 2 2" xfId="13756" xr:uid="{00000000-0005-0000-0000-000001350000}"/>
    <cellStyle name="20% - Accent1 2 5 3 7 2 2 2" xfId="13757" xr:uid="{00000000-0005-0000-0000-000002350000}"/>
    <cellStyle name="20% - Accent1 2 5 3 7 2 3" xfId="13758" xr:uid="{00000000-0005-0000-0000-000003350000}"/>
    <cellStyle name="20% - Accent1 2 5 3 7 3" xfId="13759" xr:uid="{00000000-0005-0000-0000-000004350000}"/>
    <cellStyle name="20% - Accent1 2 5 3 7 3 2" xfId="13760" xr:uid="{00000000-0005-0000-0000-000005350000}"/>
    <cellStyle name="20% - Accent1 2 5 3 7 4" xfId="13761" xr:uid="{00000000-0005-0000-0000-000006350000}"/>
    <cellStyle name="20% - Accent1 2 5 3 8" xfId="13762" xr:uid="{00000000-0005-0000-0000-000007350000}"/>
    <cellStyle name="20% - Accent1 2 5 3 8 2" xfId="13763" xr:uid="{00000000-0005-0000-0000-000008350000}"/>
    <cellStyle name="20% - Accent1 2 5 3 8 2 2" xfId="13764" xr:uid="{00000000-0005-0000-0000-000009350000}"/>
    <cellStyle name="20% - Accent1 2 5 3 8 2 2 2" xfId="13765" xr:uid="{00000000-0005-0000-0000-00000A350000}"/>
    <cellStyle name="20% - Accent1 2 5 3 8 2 3" xfId="13766" xr:uid="{00000000-0005-0000-0000-00000B350000}"/>
    <cellStyle name="20% - Accent1 2 5 3 8 3" xfId="13767" xr:uid="{00000000-0005-0000-0000-00000C350000}"/>
    <cellStyle name="20% - Accent1 2 5 3 8 3 2" xfId="13768" xr:uid="{00000000-0005-0000-0000-00000D350000}"/>
    <cellStyle name="20% - Accent1 2 5 3 8 4" xfId="13769" xr:uid="{00000000-0005-0000-0000-00000E350000}"/>
    <cellStyle name="20% - Accent1 2 5 3 9" xfId="13770" xr:uid="{00000000-0005-0000-0000-00000F350000}"/>
    <cellStyle name="20% - Accent1 2 5 3 9 2" xfId="13771" xr:uid="{00000000-0005-0000-0000-000010350000}"/>
    <cellStyle name="20% - Accent1 2 5 3 9 2 2" xfId="13772" xr:uid="{00000000-0005-0000-0000-000011350000}"/>
    <cellStyle name="20% - Accent1 2 5 3 9 2 2 2" xfId="13773" xr:uid="{00000000-0005-0000-0000-000012350000}"/>
    <cellStyle name="20% - Accent1 2 5 3 9 2 3" xfId="13774" xr:uid="{00000000-0005-0000-0000-000013350000}"/>
    <cellStyle name="20% - Accent1 2 5 3 9 3" xfId="13775" xr:uid="{00000000-0005-0000-0000-000014350000}"/>
    <cellStyle name="20% - Accent1 2 5 3 9 3 2" xfId="13776" xr:uid="{00000000-0005-0000-0000-000015350000}"/>
    <cellStyle name="20% - Accent1 2 5 3 9 4" xfId="13777" xr:uid="{00000000-0005-0000-0000-000016350000}"/>
    <cellStyle name="20% - Accent1 2 5 4" xfId="13778" xr:uid="{00000000-0005-0000-0000-000017350000}"/>
    <cellStyle name="20% - Accent1 2 5 4 10" xfId="13779" xr:uid="{00000000-0005-0000-0000-000018350000}"/>
    <cellStyle name="20% - Accent1 2 5 4 10 2" xfId="13780" xr:uid="{00000000-0005-0000-0000-000019350000}"/>
    <cellStyle name="20% - Accent1 2 5 4 11" xfId="13781" xr:uid="{00000000-0005-0000-0000-00001A350000}"/>
    <cellStyle name="20% - Accent1 2 5 4 2" xfId="13782" xr:uid="{00000000-0005-0000-0000-00001B350000}"/>
    <cellStyle name="20% - Accent1 2 5 4 2 2" xfId="13783" xr:uid="{00000000-0005-0000-0000-00001C350000}"/>
    <cellStyle name="20% - Accent1 2 5 4 2 2 2" xfId="13784" xr:uid="{00000000-0005-0000-0000-00001D350000}"/>
    <cellStyle name="20% - Accent1 2 5 4 2 2 2 2" xfId="13785" xr:uid="{00000000-0005-0000-0000-00001E350000}"/>
    <cellStyle name="20% - Accent1 2 5 4 2 2 2 2 2" xfId="13786" xr:uid="{00000000-0005-0000-0000-00001F350000}"/>
    <cellStyle name="20% - Accent1 2 5 4 2 2 2 3" xfId="13787" xr:uid="{00000000-0005-0000-0000-000020350000}"/>
    <cellStyle name="20% - Accent1 2 5 4 2 2 3" xfId="13788" xr:uid="{00000000-0005-0000-0000-000021350000}"/>
    <cellStyle name="20% - Accent1 2 5 4 2 2 3 2" xfId="13789" xr:uid="{00000000-0005-0000-0000-000022350000}"/>
    <cellStyle name="20% - Accent1 2 5 4 2 2 4" xfId="13790" xr:uid="{00000000-0005-0000-0000-000023350000}"/>
    <cellStyle name="20% - Accent1 2 5 4 2 3" xfId="13791" xr:uid="{00000000-0005-0000-0000-000024350000}"/>
    <cellStyle name="20% - Accent1 2 5 4 2 3 2" xfId="13792" xr:uid="{00000000-0005-0000-0000-000025350000}"/>
    <cellStyle name="20% - Accent1 2 5 4 2 3 2 2" xfId="13793" xr:uid="{00000000-0005-0000-0000-000026350000}"/>
    <cellStyle name="20% - Accent1 2 5 4 2 3 2 2 2" xfId="13794" xr:uid="{00000000-0005-0000-0000-000027350000}"/>
    <cellStyle name="20% - Accent1 2 5 4 2 3 2 3" xfId="13795" xr:uid="{00000000-0005-0000-0000-000028350000}"/>
    <cellStyle name="20% - Accent1 2 5 4 2 3 3" xfId="13796" xr:uid="{00000000-0005-0000-0000-000029350000}"/>
    <cellStyle name="20% - Accent1 2 5 4 2 3 3 2" xfId="13797" xr:uid="{00000000-0005-0000-0000-00002A350000}"/>
    <cellStyle name="20% - Accent1 2 5 4 2 3 4" xfId="13798" xr:uid="{00000000-0005-0000-0000-00002B350000}"/>
    <cellStyle name="20% - Accent1 2 5 4 2 4" xfId="13799" xr:uid="{00000000-0005-0000-0000-00002C350000}"/>
    <cellStyle name="20% - Accent1 2 5 4 2 4 2" xfId="13800" xr:uid="{00000000-0005-0000-0000-00002D350000}"/>
    <cellStyle name="20% - Accent1 2 5 4 2 4 2 2" xfId="13801" xr:uid="{00000000-0005-0000-0000-00002E350000}"/>
    <cellStyle name="20% - Accent1 2 5 4 2 4 2 2 2" xfId="13802" xr:uid="{00000000-0005-0000-0000-00002F350000}"/>
    <cellStyle name="20% - Accent1 2 5 4 2 4 2 3" xfId="13803" xr:uid="{00000000-0005-0000-0000-000030350000}"/>
    <cellStyle name="20% - Accent1 2 5 4 2 4 3" xfId="13804" xr:uid="{00000000-0005-0000-0000-000031350000}"/>
    <cellStyle name="20% - Accent1 2 5 4 2 4 3 2" xfId="13805" xr:uid="{00000000-0005-0000-0000-000032350000}"/>
    <cellStyle name="20% - Accent1 2 5 4 2 4 4" xfId="13806" xr:uid="{00000000-0005-0000-0000-000033350000}"/>
    <cellStyle name="20% - Accent1 2 5 4 2 5" xfId="13807" xr:uid="{00000000-0005-0000-0000-000034350000}"/>
    <cellStyle name="20% - Accent1 2 5 4 2 5 2" xfId="13808" xr:uid="{00000000-0005-0000-0000-000035350000}"/>
    <cellStyle name="20% - Accent1 2 5 4 2 5 2 2" xfId="13809" xr:uid="{00000000-0005-0000-0000-000036350000}"/>
    <cellStyle name="20% - Accent1 2 5 4 2 5 3" xfId="13810" xr:uid="{00000000-0005-0000-0000-000037350000}"/>
    <cellStyle name="20% - Accent1 2 5 4 2 6" xfId="13811" xr:uid="{00000000-0005-0000-0000-000038350000}"/>
    <cellStyle name="20% - Accent1 2 5 4 2 6 2" xfId="13812" xr:uid="{00000000-0005-0000-0000-000039350000}"/>
    <cellStyle name="20% - Accent1 2 5 4 2 6 2 2" xfId="13813" xr:uid="{00000000-0005-0000-0000-00003A350000}"/>
    <cellStyle name="20% - Accent1 2 5 4 2 6 3" xfId="13814" xr:uid="{00000000-0005-0000-0000-00003B350000}"/>
    <cellStyle name="20% - Accent1 2 5 4 2 7" xfId="13815" xr:uid="{00000000-0005-0000-0000-00003C350000}"/>
    <cellStyle name="20% - Accent1 2 5 4 2 7 2" xfId="13816" xr:uid="{00000000-0005-0000-0000-00003D350000}"/>
    <cellStyle name="20% - Accent1 2 5 4 2 8" xfId="13817" xr:uid="{00000000-0005-0000-0000-00003E350000}"/>
    <cellStyle name="20% - Accent1 2 5 4 2 8 2" xfId="13818" xr:uid="{00000000-0005-0000-0000-00003F350000}"/>
    <cellStyle name="20% - Accent1 2 5 4 2 9" xfId="13819" xr:uid="{00000000-0005-0000-0000-000040350000}"/>
    <cellStyle name="20% - Accent1 2 5 4 3" xfId="13820" xr:uid="{00000000-0005-0000-0000-000041350000}"/>
    <cellStyle name="20% - Accent1 2 5 4 3 2" xfId="13821" xr:uid="{00000000-0005-0000-0000-000042350000}"/>
    <cellStyle name="20% - Accent1 2 5 4 3 2 2" xfId="13822" xr:uid="{00000000-0005-0000-0000-000043350000}"/>
    <cellStyle name="20% - Accent1 2 5 4 3 2 2 2" xfId="13823" xr:uid="{00000000-0005-0000-0000-000044350000}"/>
    <cellStyle name="20% - Accent1 2 5 4 3 2 2 2 2" xfId="13824" xr:uid="{00000000-0005-0000-0000-000045350000}"/>
    <cellStyle name="20% - Accent1 2 5 4 3 2 2 3" xfId="13825" xr:uid="{00000000-0005-0000-0000-000046350000}"/>
    <cellStyle name="20% - Accent1 2 5 4 3 2 3" xfId="13826" xr:uid="{00000000-0005-0000-0000-000047350000}"/>
    <cellStyle name="20% - Accent1 2 5 4 3 2 3 2" xfId="13827" xr:uid="{00000000-0005-0000-0000-000048350000}"/>
    <cellStyle name="20% - Accent1 2 5 4 3 2 4" xfId="13828" xr:uid="{00000000-0005-0000-0000-000049350000}"/>
    <cellStyle name="20% - Accent1 2 5 4 3 3" xfId="13829" xr:uid="{00000000-0005-0000-0000-00004A350000}"/>
    <cellStyle name="20% - Accent1 2 5 4 3 3 2" xfId="13830" xr:uid="{00000000-0005-0000-0000-00004B350000}"/>
    <cellStyle name="20% - Accent1 2 5 4 3 3 2 2" xfId="13831" xr:uid="{00000000-0005-0000-0000-00004C350000}"/>
    <cellStyle name="20% - Accent1 2 5 4 3 3 2 2 2" xfId="13832" xr:uid="{00000000-0005-0000-0000-00004D350000}"/>
    <cellStyle name="20% - Accent1 2 5 4 3 3 2 3" xfId="13833" xr:uid="{00000000-0005-0000-0000-00004E350000}"/>
    <cellStyle name="20% - Accent1 2 5 4 3 3 3" xfId="13834" xr:uid="{00000000-0005-0000-0000-00004F350000}"/>
    <cellStyle name="20% - Accent1 2 5 4 3 3 3 2" xfId="13835" xr:uid="{00000000-0005-0000-0000-000050350000}"/>
    <cellStyle name="20% - Accent1 2 5 4 3 3 4" xfId="13836" xr:uid="{00000000-0005-0000-0000-000051350000}"/>
    <cellStyle name="20% - Accent1 2 5 4 3 4" xfId="13837" xr:uid="{00000000-0005-0000-0000-000052350000}"/>
    <cellStyle name="20% - Accent1 2 5 4 3 4 2" xfId="13838" xr:uid="{00000000-0005-0000-0000-000053350000}"/>
    <cellStyle name="20% - Accent1 2 5 4 3 4 2 2" xfId="13839" xr:uid="{00000000-0005-0000-0000-000054350000}"/>
    <cellStyle name="20% - Accent1 2 5 4 3 4 2 2 2" xfId="13840" xr:uid="{00000000-0005-0000-0000-000055350000}"/>
    <cellStyle name="20% - Accent1 2 5 4 3 4 2 3" xfId="13841" xr:uid="{00000000-0005-0000-0000-000056350000}"/>
    <cellStyle name="20% - Accent1 2 5 4 3 4 3" xfId="13842" xr:uid="{00000000-0005-0000-0000-000057350000}"/>
    <cellStyle name="20% - Accent1 2 5 4 3 4 3 2" xfId="13843" xr:uid="{00000000-0005-0000-0000-000058350000}"/>
    <cellStyle name="20% - Accent1 2 5 4 3 4 4" xfId="13844" xr:uid="{00000000-0005-0000-0000-000059350000}"/>
    <cellStyle name="20% - Accent1 2 5 4 3 5" xfId="13845" xr:uid="{00000000-0005-0000-0000-00005A350000}"/>
    <cellStyle name="20% - Accent1 2 5 4 3 5 2" xfId="13846" xr:uid="{00000000-0005-0000-0000-00005B350000}"/>
    <cellStyle name="20% - Accent1 2 5 4 3 5 2 2" xfId="13847" xr:uid="{00000000-0005-0000-0000-00005C350000}"/>
    <cellStyle name="20% - Accent1 2 5 4 3 5 3" xfId="13848" xr:uid="{00000000-0005-0000-0000-00005D350000}"/>
    <cellStyle name="20% - Accent1 2 5 4 3 6" xfId="13849" xr:uid="{00000000-0005-0000-0000-00005E350000}"/>
    <cellStyle name="20% - Accent1 2 5 4 3 6 2" xfId="13850" xr:uid="{00000000-0005-0000-0000-00005F350000}"/>
    <cellStyle name="20% - Accent1 2 5 4 3 6 2 2" xfId="13851" xr:uid="{00000000-0005-0000-0000-000060350000}"/>
    <cellStyle name="20% - Accent1 2 5 4 3 6 3" xfId="13852" xr:uid="{00000000-0005-0000-0000-000061350000}"/>
    <cellStyle name="20% - Accent1 2 5 4 3 7" xfId="13853" xr:uid="{00000000-0005-0000-0000-000062350000}"/>
    <cellStyle name="20% - Accent1 2 5 4 3 7 2" xfId="13854" xr:uid="{00000000-0005-0000-0000-000063350000}"/>
    <cellStyle name="20% - Accent1 2 5 4 3 8" xfId="13855" xr:uid="{00000000-0005-0000-0000-000064350000}"/>
    <cellStyle name="20% - Accent1 2 5 4 3 8 2" xfId="13856" xr:uid="{00000000-0005-0000-0000-000065350000}"/>
    <cellStyle name="20% - Accent1 2 5 4 3 9" xfId="13857" xr:uid="{00000000-0005-0000-0000-000066350000}"/>
    <cellStyle name="20% - Accent1 2 5 4 4" xfId="13858" xr:uid="{00000000-0005-0000-0000-000067350000}"/>
    <cellStyle name="20% - Accent1 2 5 4 4 2" xfId="13859" xr:uid="{00000000-0005-0000-0000-000068350000}"/>
    <cellStyle name="20% - Accent1 2 5 4 4 2 2" xfId="13860" xr:uid="{00000000-0005-0000-0000-000069350000}"/>
    <cellStyle name="20% - Accent1 2 5 4 4 2 2 2" xfId="13861" xr:uid="{00000000-0005-0000-0000-00006A350000}"/>
    <cellStyle name="20% - Accent1 2 5 4 4 2 3" xfId="13862" xr:uid="{00000000-0005-0000-0000-00006B350000}"/>
    <cellStyle name="20% - Accent1 2 5 4 4 3" xfId="13863" xr:uid="{00000000-0005-0000-0000-00006C350000}"/>
    <cellStyle name="20% - Accent1 2 5 4 4 3 2" xfId="13864" xr:uid="{00000000-0005-0000-0000-00006D350000}"/>
    <cellStyle name="20% - Accent1 2 5 4 4 4" xfId="13865" xr:uid="{00000000-0005-0000-0000-00006E350000}"/>
    <cellStyle name="20% - Accent1 2 5 4 5" xfId="13866" xr:uid="{00000000-0005-0000-0000-00006F350000}"/>
    <cellStyle name="20% - Accent1 2 5 4 5 2" xfId="13867" xr:uid="{00000000-0005-0000-0000-000070350000}"/>
    <cellStyle name="20% - Accent1 2 5 4 5 2 2" xfId="13868" xr:uid="{00000000-0005-0000-0000-000071350000}"/>
    <cellStyle name="20% - Accent1 2 5 4 5 2 2 2" xfId="13869" xr:uid="{00000000-0005-0000-0000-000072350000}"/>
    <cellStyle name="20% - Accent1 2 5 4 5 2 3" xfId="13870" xr:uid="{00000000-0005-0000-0000-000073350000}"/>
    <cellStyle name="20% - Accent1 2 5 4 5 3" xfId="13871" xr:uid="{00000000-0005-0000-0000-000074350000}"/>
    <cellStyle name="20% - Accent1 2 5 4 5 3 2" xfId="13872" xr:uid="{00000000-0005-0000-0000-000075350000}"/>
    <cellStyle name="20% - Accent1 2 5 4 5 4" xfId="13873" xr:uid="{00000000-0005-0000-0000-000076350000}"/>
    <cellStyle name="20% - Accent1 2 5 4 6" xfId="13874" xr:uid="{00000000-0005-0000-0000-000077350000}"/>
    <cellStyle name="20% - Accent1 2 5 4 6 2" xfId="13875" xr:uid="{00000000-0005-0000-0000-000078350000}"/>
    <cellStyle name="20% - Accent1 2 5 4 6 2 2" xfId="13876" xr:uid="{00000000-0005-0000-0000-000079350000}"/>
    <cellStyle name="20% - Accent1 2 5 4 6 2 2 2" xfId="13877" xr:uid="{00000000-0005-0000-0000-00007A350000}"/>
    <cellStyle name="20% - Accent1 2 5 4 6 2 3" xfId="13878" xr:uid="{00000000-0005-0000-0000-00007B350000}"/>
    <cellStyle name="20% - Accent1 2 5 4 6 3" xfId="13879" xr:uid="{00000000-0005-0000-0000-00007C350000}"/>
    <cellStyle name="20% - Accent1 2 5 4 6 3 2" xfId="13880" xr:uid="{00000000-0005-0000-0000-00007D350000}"/>
    <cellStyle name="20% - Accent1 2 5 4 6 4" xfId="13881" xr:uid="{00000000-0005-0000-0000-00007E350000}"/>
    <cellStyle name="20% - Accent1 2 5 4 7" xfId="13882" xr:uid="{00000000-0005-0000-0000-00007F350000}"/>
    <cellStyle name="20% - Accent1 2 5 4 7 2" xfId="13883" xr:uid="{00000000-0005-0000-0000-000080350000}"/>
    <cellStyle name="20% - Accent1 2 5 4 7 2 2" xfId="13884" xr:uid="{00000000-0005-0000-0000-000081350000}"/>
    <cellStyle name="20% - Accent1 2 5 4 7 3" xfId="13885" xr:uid="{00000000-0005-0000-0000-000082350000}"/>
    <cellStyle name="20% - Accent1 2 5 4 8" xfId="13886" xr:uid="{00000000-0005-0000-0000-000083350000}"/>
    <cellStyle name="20% - Accent1 2 5 4 8 2" xfId="13887" xr:uid="{00000000-0005-0000-0000-000084350000}"/>
    <cellStyle name="20% - Accent1 2 5 4 8 2 2" xfId="13888" xr:uid="{00000000-0005-0000-0000-000085350000}"/>
    <cellStyle name="20% - Accent1 2 5 4 8 3" xfId="13889" xr:uid="{00000000-0005-0000-0000-000086350000}"/>
    <cellStyle name="20% - Accent1 2 5 4 9" xfId="13890" xr:uid="{00000000-0005-0000-0000-000087350000}"/>
    <cellStyle name="20% - Accent1 2 5 4 9 2" xfId="13891" xr:uid="{00000000-0005-0000-0000-000088350000}"/>
    <cellStyle name="20% - Accent1 2 5 5" xfId="13892" xr:uid="{00000000-0005-0000-0000-000089350000}"/>
    <cellStyle name="20% - Accent1 2 5 5 10" xfId="13893" xr:uid="{00000000-0005-0000-0000-00008A350000}"/>
    <cellStyle name="20% - Accent1 2 5 5 10 2" xfId="13894" xr:uid="{00000000-0005-0000-0000-00008B350000}"/>
    <cellStyle name="20% - Accent1 2 5 5 11" xfId="13895" xr:uid="{00000000-0005-0000-0000-00008C350000}"/>
    <cellStyle name="20% - Accent1 2 5 5 2" xfId="13896" xr:uid="{00000000-0005-0000-0000-00008D350000}"/>
    <cellStyle name="20% - Accent1 2 5 5 2 2" xfId="13897" xr:uid="{00000000-0005-0000-0000-00008E350000}"/>
    <cellStyle name="20% - Accent1 2 5 5 2 2 2" xfId="13898" xr:uid="{00000000-0005-0000-0000-00008F350000}"/>
    <cellStyle name="20% - Accent1 2 5 5 2 2 2 2" xfId="13899" xr:uid="{00000000-0005-0000-0000-000090350000}"/>
    <cellStyle name="20% - Accent1 2 5 5 2 2 2 2 2" xfId="13900" xr:uid="{00000000-0005-0000-0000-000091350000}"/>
    <cellStyle name="20% - Accent1 2 5 5 2 2 2 3" xfId="13901" xr:uid="{00000000-0005-0000-0000-000092350000}"/>
    <cellStyle name="20% - Accent1 2 5 5 2 2 3" xfId="13902" xr:uid="{00000000-0005-0000-0000-000093350000}"/>
    <cellStyle name="20% - Accent1 2 5 5 2 2 3 2" xfId="13903" xr:uid="{00000000-0005-0000-0000-000094350000}"/>
    <cellStyle name="20% - Accent1 2 5 5 2 2 4" xfId="13904" xr:uid="{00000000-0005-0000-0000-000095350000}"/>
    <cellStyle name="20% - Accent1 2 5 5 2 3" xfId="13905" xr:uid="{00000000-0005-0000-0000-000096350000}"/>
    <cellStyle name="20% - Accent1 2 5 5 2 3 2" xfId="13906" xr:uid="{00000000-0005-0000-0000-000097350000}"/>
    <cellStyle name="20% - Accent1 2 5 5 2 3 2 2" xfId="13907" xr:uid="{00000000-0005-0000-0000-000098350000}"/>
    <cellStyle name="20% - Accent1 2 5 5 2 3 2 2 2" xfId="13908" xr:uid="{00000000-0005-0000-0000-000099350000}"/>
    <cellStyle name="20% - Accent1 2 5 5 2 3 2 3" xfId="13909" xr:uid="{00000000-0005-0000-0000-00009A350000}"/>
    <cellStyle name="20% - Accent1 2 5 5 2 3 3" xfId="13910" xr:uid="{00000000-0005-0000-0000-00009B350000}"/>
    <cellStyle name="20% - Accent1 2 5 5 2 3 3 2" xfId="13911" xr:uid="{00000000-0005-0000-0000-00009C350000}"/>
    <cellStyle name="20% - Accent1 2 5 5 2 3 4" xfId="13912" xr:uid="{00000000-0005-0000-0000-00009D350000}"/>
    <cellStyle name="20% - Accent1 2 5 5 2 4" xfId="13913" xr:uid="{00000000-0005-0000-0000-00009E350000}"/>
    <cellStyle name="20% - Accent1 2 5 5 2 4 2" xfId="13914" xr:uid="{00000000-0005-0000-0000-00009F350000}"/>
    <cellStyle name="20% - Accent1 2 5 5 2 4 2 2" xfId="13915" xr:uid="{00000000-0005-0000-0000-0000A0350000}"/>
    <cellStyle name="20% - Accent1 2 5 5 2 4 2 2 2" xfId="13916" xr:uid="{00000000-0005-0000-0000-0000A1350000}"/>
    <cellStyle name="20% - Accent1 2 5 5 2 4 2 3" xfId="13917" xr:uid="{00000000-0005-0000-0000-0000A2350000}"/>
    <cellStyle name="20% - Accent1 2 5 5 2 4 3" xfId="13918" xr:uid="{00000000-0005-0000-0000-0000A3350000}"/>
    <cellStyle name="20% - Accent1 2 5 5 2 4 3 2" xfId="13919" xr:uid="{00000000-0005-0000-0000-0000A4350000}"/>
    <cellStyle name="20% - Accent1 2 5 5 2 4 4" xfId="13920" xr:uid="{00000000-0005-0000-0000-0000A5350000}"/>
    <cellStyle name="20% - Accent1 2 5 5 2 5" xfId="13921" xr:uid="{00000000-0005-0000-0000-0000A6350000}"/>
    <cellStyle name="20% - Accent1 2 5 5 2 5 2" xfId="13922" xr:uid="{00000000-0005-0000-0000-0000A7350000}"/>
    <cellStyle name="20% - Accent1 2 5 5 2 5 2 2" xfId="13923" xr:uid="{00000000-0005-0000-0000-0000A8350000}"/>
    <cellStyle name="20% - Accent1 2 5 5 2 5 3" xfId="13924" xr:uid="{00000000-0005-0000-0000-0000A9350000}"/>
    <cellStyle name="20% - Accent1 2 5 5 2 6" xfId="13925" xr:uid="{00000000-0005-0000-0000-0000AA350000}"/>
    <cellStyle name="20% - Accent1 2 5 5 2 6 2" xfId="13926" xr:uid="{00000000-0005-0000-0000-0000AB350000}"/>
    <cellStyle name="20% - Accent1 2 5 5 2 6 2 2" xfId="13927" xr:uid="{00000000-0005-0000-0000-0000AC350000}"/>
    <cellStyle name="20% - Accent1 2 5 5 2 6 3" xfId="13928" xr:uid="{00000000-0005-0000-0000-0000AD350000}"/>
    <cellStyle name="20% - Accent1 2 5 5 2 7" xfId="13929" xr:uid="{00000000-0005-0000-0000-0000AE350000}"/>
    <cellStyle name="20% - Accent1 2 5 5 2 7 2" xfId="13930" xr:uid="{00000000-0005-0000-0000-0000AF350000}"/>
    <cellStyle name="20% - Accent1 2 5 5 2 8" xfId="13931" xr:uid="{00000000-0005-0000-0000-0000B0350000}"/>
    <cellStyle name="20% - Accent1 2 5 5 2 8 2" xfId="13932" xr:uid="{00000000-0005-0000-0000-0000B1350000}"/>
    <cellStyle name="20% - Accent1 2 5 5 2 9" xfId="13933" xr:uid="{00000000-0005-0000-0000-0000B2350000}"/>
    <cellStyle name="20% - Accent1 2 5 5 3" xfId="13934" xr:uid="{00000000-0005-0000-0000-0000B3350000}"/>
    <cellStyle name="20% - Accent1 2 5 5 3 2" xfId="13935" xr:uid="{00000000-0005-0000-0000-0000B4350000}"/>
    <cellStyle name="20% - Accent1 2 5 5 3 2 2" xfId="13936" xr:uid="{00000000-0005-0000-0000-0000B5350000}"/>
    <cellStyle name="20% - Accent1 2 5 5 3 2 2 2" xfId="13937" xr:uid="{00000000-0005-0000-0000-0000B6350000}"/>
    <cellStyle name="20% - Accent1 2 5 5 3 2 2 2 2" xfId="13938" xr:uid="{00000000-0005-0000-0000-0000B7350000}"/>
    <cellStyle name="20% - Accent1 2 5 5 3 2 2 3" xfId="13939" xr:uid="{00000000-0005-0000-0000-0000B8350000}"/>
    <cellStyle name="20% - Accent1 2 5 5 3 2 3" xfId="13940" xr:uid="{00000000-0005-0000-0000-0000B9350000}"/>
    <cellStyle name="20% - Accent1 2 5 5 3 2 3 2" xfId="13941" xr:uid="{00000000-0005-0000-0000-0000BA350000}"/>
    <cellStyle name="20% - Accent1 2 5 5 3 2 4" xfId="13942" xr:uid="{00000000-0005-0000-0000-0000BB350000}"/>
    <cellStyle name="20% - Accent1 2 5 5 3 3" xfId="13943" xr:uid="{00000000-0005-0000-0000-0000BC350000}"/>
    <cellStyle name="20% - Accent1 2 5 5 3 3 2" xfId="13944" xr:uid="{00000000-0005-0000-0000-0000BD350000}"/>
    <cellStyle name="20% - Accent1 2 5 5 3 3 2 2" xfId="13945" xr:uid="{00000000-0005-0000-0000-0000BE350000}"/>
    <cellStyle name="20% - Accent1 2 5 5 3 3 2 2 2" xfId="13946" xr:uid="{00000000-0005-0000-0000-0000BF350000}"/>
    <cellStyle name="20% - Accent1 2 5 5 3 3 2 3" xfId="13947" xr:uid="{00000000-0005-0000-0000-0000C0350000}"/>
    <cellStyle name="20% - Accent1 2 5 5 3 3 3" xfId="13948" xr:uid="{00000000-0005-0000-0000-0000C1350000}"/>
    <cellStyle name="20% - Accent1 2 5 5 3 3 3 2" xfId="13949" xr:uid="{00000000-0005-0000-0000-0000C2350000}"/>
    <cellStyle name="20% - Accent1 2 5 5 3 3 4" xfId="13950" xr:uid="{00000000-0005-0000-0000-0000C3350000}"/>
    <cellStyle name="20% - Accent1 2 5 5 3 4" xfId="13951" xr:uid="{00000000-0005-0000-0000-0000C4350000}"/>
    <cellStyle name="20% - Accent1 2 5 5 3 4 2" xfId="13952" xr:uid="{00000000-0005-0000-0000-0000C5350000}"/>
    <cellStyle name="20% - Accent1 2 5 5 3 4 2 2" xfId="13953" xr:uid="{00000000-0005-0000-0000-0000C6350000}"/>
    <cellStyle name="20% - Accent1 2 5 5 3 4 2 2 2" xfId="13954" xr:uid="{00000000-0005-0000-0000-0000C7350000}"/>
    <cellStyle name="20% - Accent1 2 5 5 3 4 2 3" xfId="13955" xr:uid="{00000000-0005-0000-0000-0000C8350000}"/>
    <cellStyle name="20% - Accent1 2 5 5 3 4 3" xfId="13956" xr:uid="{00000000-0005-0000-0000-0000C9350000}"/>
    <cellStyle name="20% - Accent1 2 5 5 3 4 3 2" xfId="13957" xr:uid="{00000000-0005-0000-0000-0000CA350000}"/>
    <cellStyle name="20% - Accent1 2 5 5 3 4 4" xfId="13958" xr:uid="{00000000-0005-0000-0000-0000CB350000}"/>
    <cellStyle name="20% - Accent1 2 5 5 3 5" xfId="13959" xr:uid="{00000000-0005-0000-0000-0000CC350000}"/>
    <cellStyle name="20% - Accent1 2 5 5 3 5 2" xfId="13960" xr:uid="{00000000-0005-0000-0000-0000CD350000}"/>
    <cellStyle name="20% - Accent1 2 5 5 3 5 2 2" xfId="13961" xr:uid="{00000000-0005-0000-0000-0000CE350000}"/>
    <cellStyle name="20% - Accent1 2 5 5 3 5 3" xfId="13962" xr:uid="{00000000-0005-0000-0000-0000CF350000}"/>
    <cellStyle name="20% - Accent1 2 5 5 3 6" xfId="13963" xr:uid="{00000000-0005-0000-0000-0000D0350000}"/>
    <cellStyle name="20% - Accent1 2 5 5 3 6 2" xfId="13964" xr:uid="{00000000-0005-0000-0000-0000D1350000}"/>
    <cellStyle name="20% - Accent1 2 5 5 3 6 2 2" xfId="13965" xr:uid="{00000000-0005-0000-0000-0000D2350000}"/>
    <cellStyle name="20% - Accent1 2 5 5 3 6 3" xfId="13966" xr:uid="{00000000-0005-0000-0000-0000D3350000}"/>
    <cellStyle name="20% - Accent1 2 5 5 3 7" xfId="13967" xr:uid="{00000000-0005-0000-0000-0000D4350000}"/>
    <cellStyle name="20% - Accent1 2 5 5 3 7 2" xfId="13968" xr:uid="{00000000-0005-0000-0000-0000D5350000}"/>
    <cellStyle name="20% - Accent1 2 5 5 3 8" xfId="13969" xr:uid="{00000000-0005-0000-0000-0000D6350000}"/>
    <cellStyle name="20% - Accent1 2 5 5 3 8 2" xfId="13970" xr:uid="{00000000-0005-0000-0000-0000D7350000}"/>
    <cellStyle name="20% - Accent1 2 5 5 3 9" xfId="13971" xr:uid="{00000000-0005-0000-0000-0000D8350000}"/>
    <cellStyle name="20% - Accent1 2 5 5 4" xfId="13972" xr:uid="{00000000-0005-0000-0000-0000D9350000}"/>
    <cellStyle name="20% - Accent1 2 5 5 4 2" xfId="13973" xr:uid="{00000000-0005-0000-0000-0000DA350000}"/>
    <cellStyle name="20% - Accent1 2 5 5 4 2 2" xfId="13974" xr:uid="{00000000-0005-0000-0000-0000DB350000}"/>
    <cellStyle name="20% - Accent1 2 5 5 4 2 2 2" xfId="13975" xr:uid="{00000000-0005-0000-0000-0000DC350000}"/>
    <cellStyle name="20% - Accent1 2 5 5 4 2 3" xfId="13976" xr:uid="{00000000-0005-0000-0000-0000DD350000}"/>
    <cellStyle name="20% - Accent1 2 5 5 4 3" xfId="13977" xr:uid="{00000000-0005-0000-0000-0000DE350000}"/>
    <cellStyle name="20% - Accent1 2 5 5 4 3 2" xfId="13978" xr:uid="{00000000-0005-0000-0000-0000DF350000}"/>
    <cellStyle name="20% - Accent1 2 5 5 4 4" xfId="13979" xr:uid="{00000000-0005-0000-0000-0000E0350000}"/>
    <cellStyle name="20% - Accent1 2 5 5 5" xfId="13980" xr:uid="{00000000-0005-0000-0000-0000E1350000}"/>
    <cellStyle name="20% - Accent1 2 5 5 5 2" xfId="13981" xr:uid="{00000000-0005-0000-0000-0000E2350000}"/>
    <cellStyle name="20% - Accent1 2 5 5 5 2 2" xfId="13982" xr:uid="{00000000-0005-0000-0000-0000E3350000}"/>
    <cellStyle name="20% - Accent1 2 5 5 5 2 2 2" xfId="13983" xr:uid="{00000000-0005-0000-0000-0000E4350000}"/>
    <cellStyle name="20% - Accent1 2 5 5 5 2 3" xfId="13984" xr:uid="{00000000-0005-0000-0000-0000E5350000}"/>
    <cellStyle name="20% - Accent1 2 5 5 5 3" xfId="13985" xr:uid="{00000000-0005-0000-0000-0000E6350000}"/>
    <cellStyle name="20% - Accent1 2 5 5 5 3 2" xfId="13986" xr:uid="{00000000-0005-0000-0000-0000E7350000}"/>
    <cellStyle name="20% - Accent1 2 5 5 5 4" xfId="13987" xr:uid="{00000000-0005-0000-0000-0000E8350000}"/>
    <cellStyle name="20% - Accent1 2 5 5 6" xfId="13988" xr:uid="{00000000-0005-0000-0000-0000E9350000}"/>
    <cellStyle name="20% - Accent1 2 5 5 6 2" xfId="13989" xr:uid="{00000000-0005-0000-0000-0000EA350000}"/>
    <cellStyle name="20% - Accent1 2 5 5 6 2 2" xfId="13990" xr:uid="{00000000-0005-0000-0000-0000EB350000}"/>
    <cellStyle name="20% - Accent1 2 5 5 6 2 2 2" xfId="13991" xr:uid="{00000000-0005-0000-0000-0000EC350000}"/>
    <cellStyle name="20% - Accent1 2 5 5 6 2 3" xfId="13992" xr:uid="{00000000-0005-0000-0000-0000ED350000}"/>
    <cellStyle name="20% - Accent1 2 5 5 6 3" xfId="13993" xr:uid="{00000000-0005-0000-0000-0000EE350000}"/>
    <cellStyle name="20% - Accent1 2 5 5 6 3 2" xfId="13994" xr:uid="{00000000-0005-0000-0000-0000EF350000}"/>
    <cellStyle name="20% - Accent1 2 5 5 6 4" xfId="13995" xr:uid="{00000000-0005-0000-0000-0000F0350000}"/>
    <cellStyle name="20% - Accent1 2 5 5 7" xfId="13996" xr:uid="{00000000-0005-0000-0000-0000F1350000}"/>
    <cellStyle name="20% - Accent1 2 5 5 7 2" xfId="13997" xr:uid="{00000000-0005-0000-0000-0000F2350000}"/>
    <cellStyle name="20% - Accent1 2 5 5 7 2 2" xfId="13998" xr:uid="{00000000-0005-0000-0000-0000F3350000}"/>
    <cellStyle name="20% - Accent1 2 5 5 7 3" xfId="13999" xr:uid="{00000000-0005-0000-0000-0000F4350000}"/>
    <cellStyle name="20% - Accent1 2 5 5 8" xfId="14000" xr:uid="{00000000-0005-0000-0000-0000F5350000}"/>
    <cellStyle name="20% - Accent1 2 5 5 8 2" xfId="14001" xr:uid="{00000000-0005-0000-0000-0000F6350000}"/>
    <cellStyle name="20% - Accent1 2 5 5 8 2 2" xfId="14002" xr:uid="{00000000-0005-0000-0000-0000F7350000}"/>
    <cellStyle name="20% - Accent1 2 5 5 8 3" xfId="14003" xr:uid="{00000000-0005-0000-0000-0000F8350000}"/>
    <cellStyle name="20% - Accent1 2 5 5 9" xfId="14004" xr:uid="{00000000-0005-0000-0000-0000F9350000}"/>
    <cellStyle name="20% - Accent1 2 5 5 9 2" xfId="14005" xr:uid="{00000000-0005-0000-0000-0000FA350000}"/>
    <cellStyle name="20% - Accent1 2 5 6" xfId="14006" xr:uid="{00000000-0005-0000-0000-0000FB350000}"/>
    <cellStyle name="20% - Accent1 2 5 6 10" xfId="14007" xr:uid="{00000000-0005-0000-0000-0000FC350000}"/>
    <cellStyle name="20% - Accent1 2 5 6 10 2" xfId="14008" xr:uid="{00000000-0005-0000-0000-0000FD350000}"/>
    <cellStyle name="20% - Accent1 2 5 6 11" xfId="14009" xr:uid="{00000000-0005-0000-0000-0000FE350000}"/>
    <cellStyle name="20% - Accent1 2 5 6 2" xfId="14010" xr:uid="{00000000-0005-0000-0000-0000FF350000}"/>
    <cellStyle name="20% - Accent1 2 5 6 2 2" xfId="14011" xr:uid="{00000000-0005-0000-0000-000000360000}"/>
    <cellStyle name="20% - Accent1 2 5 6 2 2 2" xfId="14012" xr:uid="{00000000-0005-0000-0000-000001360000}"/>
    <cellStyle name="20% - Accent1 2 5 6 2 2 2 2" xfId="14013" xr:uid="{00000000-0005-0000-0000-000002360000}"/>
    <cellStyle name="20% - Accent1 2 5 6 2 2 2 2 2" xfId="14014" xr:uid="{00000000-0005-0000-0000-000003360000}"/>
    <cellStyle name="20% - Accent1 2 5 6 2 2 2 3" xfId="14015" xr:uid="{00000000-0005-0000-0000-000004360000}"/>
    <cellStyle name="20% - Accent1 2 5 6 2 2 3" xfId="14016" xr:uid="{00000000-0005-0000-0000-000005360000}"/>
    <cellStyle name="20% - Accent1 2 5 6 2 2 3 2" xfId="14017" xr:uid="{00000000-0005-0000-0000-000006360000}"/>
    <cellStyle name="20% - Accent1 2 5 6 2 2 4" xfId="14018" xr:uid="{00000000-0005-0000-0000-000007360000}"/>
    <cellStyle name="20% - Accent1 2 5 6 2 3" xfId="14019" xr:uid="{00000000-0005-0000-0000-000008360000}"/>
    <cellStyle name="20% - Accent1 2 5 6 2 3 2" xfId="14020" xr:uid="{00000000-0005-0000-0000-000009360000}"/>
    <cellStyle name="20% - Accent1 2 5 6 2 3 2 2" xfId="14021" xr:uid="{00000000-0005-0000-0000-00000A360000}"/>
    <cellStyle name="20% - Accent1 2 5 6 2 3 2 2 2" xfId="14022" xr:uid="{00000000-0005-0000-0000-00000B360000}"/>
    <cellStyle name="20% - Accent1 2 5 6 2 3 2 3" xfId="14023" xr:uid="{00000000-0005-0000-0000-00000C360000}"/>
    <cellStyle name="20% - Accent1 2 5 6 2 3 3" xfId="14024" xr:uid="{00000000-0005-0000-0000-00000D360000}"/>
    <cellStyle name="20% - Accent1 2 5 6 2 3 3 2" xfId="14025" xr:uid="{00000000-0005-0000-0000-00000E360000}"/>
    <cellStyle name="20% - Accent1 2 5 6 2 3 4" xfId="14026" xr:uid="{00000000-0005-0000-0000-00000F360000}"/>
    <cellStyle name="20% - Accent1 2 5 6 2 4" xfId="14027" xr:uid="{00000000-0005-0000-0000-000010360000}"/>
    <cellStyle name="20% - Accent1 2 5 6 2 4 2" xfId="14028" xr:uid="{00000000-0005-0000-0000-000011360000}"/>
    <cellStyle name="20% - Accent1 2 5 6 2 4 2 2" xfId="14029" xr:uid="{00000000-0005-0000-0000-000012360000}"/>
    <cellStyle name="20% - Accent1 2 5 6 2 4 2 2 2" xfId="14030" xr:uid="{00000000-0005-0000-0000-000013360000}"/>
    <cellStyle name="20% - Accent1 2 5 6 2 4 2 3" xfId="14031" xr:uid="{00000000-0005-0000-0000-000014360000}"/>
    <cellStyle name="20% - Accent1 2 5 6 2 4 3" xfId="14032" xr:uid="{00000000-0005-0000-0000-000015360000}"/>
    <cellStyle name="20% - Accent1 2 5 6 2 4 3 2" xfId="14033" xr:uid="{00000000-0005-0000-0000-000016360000}"/>
    <cellStyle name="20% - Accent1 2 5 6 2 4 4" xfId="14034" xr:uid="{00000000-0005-0000-0000-000017360000}"/>
    <cellStyle name="20% - Accent1 2 5 6 2 5" xfId="14035" xr:uid="{00000000-0005-0000-0000-000018360000}"/>
    <cellStyle name="20% - Accent1 2 5 6 2 5 2" xfId="14036" xr:uid="{00000000-0005-0000-0000-000019360000}"/>
    <cellStyle name="20% - Accent1 2 5 6 2 5 2 2" xfId="14037" xr:uid="{00000000-0005-0000-0000-00001A360000}"/>
    <cellStyle name="20% - Accent1 2 5 6 2 5 3" xfId="14038" xr:uid="{00000000-0005-0000-0000-00001B360000}"/>
    <cellStyle name="20% - Accent1 2 5 6 2 6" xfId="14039" xr:uid="{00000000-0005-0000-0000-00001C360000}"/>
    <cellStyle name="20% - Accent1 2 5 6 2 6 2" xfId="14040" xr:uid="{00000000-0005-0000-0000-00001D360000}"/>
    <cellStyle name="20% - Accent1 2 5 6 2 6 2 2" xfId="14041" xr:uid="{00000000-0005-0000-0000-00001E360000}"/>
    <cellStyle name="20% - Accent1 2 5 6 2 6 3" xfId="14042" xr:uid="{00000000-0005-0000-0000-00001F360000}"/>
    <cellStyle name="20% - Accent1 2 5 6 2 7" xfId="14043" xr:uid="{00000000-0005-0000-0000-000020360000}"/>
    <cellStyle name="20% - Accent1 2 5 6 2 7 2" xfId="14044" xr:uid="{00000000-0005-0000-0000-000021360000}"/>
    <cellStyle name="20% - Accent1 2 5 6 2 8" xfId="14045" xr:uid="{00000000-0005-0000-0000-000022360000}"/>
    <cellStyle name="20% - Accent1 2 5 6 2 8 2" xfId="14046" xr:uid="{00000000-0005-0000-0000-000023360000}"/>
    <cellStyle name="20% - Accent1 2 5 6 2 9" xfId="14047" xr:uid="{00000000-0005-0000-0000-000024360000}"/>
    <cellStyle name="20% - Accent1 2 5 6 3" xfId="14048" xr:uid="{00000000-0005-0000-0000-000025360000}"/>
    <cellStyle name="20% - Accent1 2 5 6 3 2" xfId="14049" xr:uid="{00000000-0005-0000-0000-000026360000}"/>
    <cellStyle name="20% - Accent1 2 5 6 3 2 2" xfId="14050" xr:uid="{00000000-0005-0000-0000-000027360000}"/>
    <cellStyle name="20% - Accent1 2 5 6 3 2 2 2" xfId="14051" xr:uid="{00000000-0005-0000-0000-000028360000}"/>
    <cellStyle name="20% - Accent1 2 5 6 3 2 2 2 2" xfId="14052" xr:uid="{00000000-0005-0000-0000-000029360000}"/>
    <cellStyle name="20% - Accent1 2 5 6 3 2 2 3" xfId="14053" xr:uid="{00000000-0005-0000-0000-00002A360000}"/>
    <cellStyle name="20% - Accent1 2 5 6 3 2 3" xfId="14054" xr:uid="{00000000-0005-0000-0000-00002B360000}"/>
    <cellStyle name="20% - Accent1 2 5 6 3 2 3 2" xfId="14055" xr:uid="{00000000-0005-0000-0000-00002C360000}"/>
    <cellStyle name="20% - Accent1 2 5 6 3 2 4" xfId="14056" xr:uid="{00000000-0005-0000-0000-00002D360000}"/>
    <cellStyle name="20% - Accent1 2 5 6 3 3" xfId="14057" xr:uid="{00000000-0005-0000-0000-00002E360000}"/>
    <cellStyle name="20% - Accent1 2 5 6 3 3 2" xfId="14058" xr:uid="{00000000-0005-0000-0000-00002F360000}"/>
    <cellStyle name="20% - Accent1 2 5 6 3 3 2 2" xfId="14059" xr:uid="{00000000-0005-0000-0000-000030360000}"/>
    <cellStyle name="20% - Accent1 2 5 6 3 3 2 2 2" xfId="14060" xr:uid="{00000000-0005-0000-0000-000031360000}"/>
    <cellStyle name="20% - Accent1 2 5 6 3 3 2 3" xfId="14061" xr:uid="{00000000-0005-0000-0000-000032360000}"/>
    <cellStyle name="20% - Accent1 2 5 6 3 3 3" xfId="14062" xr:uid="{00000000-0005-0000-0000-000033360000}"/>
    <cellStyle name="20% - Accent1 2 5 6 3 3 3 2" xfId="14063" xr:uid="{00000000-0005-0000-0000-000034360000}"/>
    <cellStyle name="20% - Accent1 2 5 6 3 3 4" xfId="14064" xr:uid="{00000000-0005-0000-0000-000035360000}"/>
    <cellStyle name="20% - Accent1 2 5 6 3 4" xfId="14065" xr:uid="{00000000-0005-0000-0000-000036360000}"/>
    <cellStyle name="20% - Accent1 2 5 6 3 4 2" xfId="14066" xr:uid="{00000000-0005-0000-0000-000037360000}"/>
    <cellStyle name="20% - Accent1 2 5 6 3 4 2 2" xfId="14067" xr:uid="{00000000-0005-0000-0000-000038360000}"/>
    <cellStyle name="20% - Accent1 2 5 6 3 4 2 2 2" xfId="14068" xr:uid="{00000000-0005-0000-0000-000039360000}"/>
    <cellStyle name="20% - Accent1 2 5 6 3 4 2 3" xfId="14069" xr:uid="{00000000-0005-0000-0000-00003A360000}"/>
    <cellStyle name="20% - Accent1 2 5 6 3 4 3" xfId="14070" xr:uid="{00000000-0005-0000-0000-00003B360000}"/>
    <cellStyle name="20% - Accent1 2 5 6 3 4 3 2" xfId="14071" xr:uid="{00000000-0005-0000-0000-00003C360000}"/>
    <cellStyle name="20% - Accent1 2 5 6 3 4 4" xfId="14072" xr:uid="{00000000-0005-0000-0000-00003D360000}"/>
    <cellStyle name="20% - Accent1 2 5 6 3 5" xfId="14073" xr:uid="{00000000-0005-0000-0000-00003E360000}"/>
    <cellStyle name="20% - Accent1 2 5 6 3 5 2" xfId="14074" xr:uid="{00000000-0005-0000-0000-00003F360000}"/>
    <cellStyle name="20% - Accent1 2 5 6 3 5 2 2" xfId="14075" xr:uid="{00000000-0005-0000-0000-000040360000}"/>
    <cellStyle name="20% - Accent1 2 5 6 3 5 3" xfId="14076" xr:uid="{00000000-0005-0000-0000-000041360000}"/>
    <cellStyle name="20% - Accent1 2 5 6 3 6" xfId="14077" xr:uid="{00000000-0005-0000-0000-000042360000}"/>
    <cellStyle name="20% - Accent1 2 5 6 3 6 2" xfId="14078" xr:uid="{00000000-0005-0000-0000-000043360000}"/>
    <cellStyle name="20% - Accent1 2 5 6 3 6 2 2" xfId="14079" xr:uid="{00000000-0005-0000-0000-000044360000}"/>
    <cellStyle name="20% - Accent1 2 5 6 3 6 3" xfId="14080" xr:uid="{00000000-0005-0000-0000-000045360000}"/>
    <cellStyle name="20% - Accent1 2 5 6 3 7" xfId="14081" xr:uid="{00000000-0005-0000-0000-000046360000}"/>
    <cellStyle name="20% - Accent1 2 5 6 3 7 2" xfId="14082" xr:uid="{00000000-0005-0000-0000-000047360000}"/>
    <cellStyle name="20% - Accent1 2 5 6 3 8" xfId="14083" xr:uid="{00000000-0005-0000-0000-000048360000}"/>
    <cellStyle name="20% - Accent1 2 5 6 3 8 2" xfId="14084" xr:uid="{00000000-0005-0000-0000-000049360000}"/>
    <cellStyle name="20% - Accent1 2 5 6 3 9" xfId="14085" xr:uid="{00000000-0005-0000-0000-00004A360000}"/>
    <cellStyle name="20% - Accent1 2 5 6 4" xfId="14086" xr:uid="{00000000-0005-0000-0000-00004B360000}"/>
    <cellStyle name="20% - Accent1 2 5 6 4 2" xfId="14087" xr:uid="{00000000-0005-0000-0000-00004C360000}"/>
    <cellStyle name="20% - Accent1 2 5 6 4 2 2" xfId="14088" xr:uid="{00000000-0005-0000-0000-00004D360000}"/>
    <cellStyle name="20% - Accent1 2 5 6 4 2 2 2" xfId="14089" xr:uid="{00000000-0005-0000-0000-00004E360000}"/>
    <cellStyle name="20% - Accent1 2 5 6 4 2 3" xfId="14090" xr:uid="{00000000-0005-0000-0000-00004F360000}"/>
    <cellStyle name="20% - Accent1 2 5 6 4 3" xfId="14091" xr:uid="{00000000-0005-0000-0000-000050360000}"/>
    <cellStyle name="20% - Accent1 2 5 6 4 3 2" xfId="14092" xr:uid="{00000000-0005-0000-0000-000051360000}"/>
    <cellStyle name="20% - Accent1 2 5 6 4 4" xfId="14093" xr:uid="{00000000-0005-0000-0000-000052360000}"/>
    <cellStyle name="20% - Accent1 2 5 6 5" xfId="14094" xr:uid="{00000000-0005-0000-0000-000053360000}"/>
    <cellStyle name="20% - Accent1 2 5 6 5 2" xfId="14095" xr:uid="{00000000-0005-0000-0000-000054360000}"/>
    <cellStyle name="20% - Accent1 2 5 6 5 2 2" xfId="14096" xr:uid="{00000000-0005-0000-0000-000055360000}"/>
    <cellStyle name="20% - Accent1 2 5 6 5 2 2 2" xfId="14097" xr:uid="{00000000-0005-0000-0000-000056360000}"/>
    <cellStyle name="20% - Accent1 2 5 6 5 2 3" xfId="14098" xr:uid="{00000000-0005-0000-0000-000057360000}"/>
    <cellStyle name="20% - Accent1 2 5 6 5 3" xfId="14099" xr:uid="{00000000-0005-0000-0000-000058360000}"/>
    <cellStyle name="20% - Accent1 2 5 6 5 3 2" xfId="14100" xr:uid="{00000000-0005-0000-0000-000059360000}"/>
    <cellStyle name="20% - Accent1 2 5 6 5 4" xfId="14101" xr:uid="{00000000-0005-0000-0000-00005A360000}"/>
    <cellStyle name="20% - Accent1 2 5 6 6" xfId="14102" xr:uid="{00000000-0005-0000-0000-00005B360000}"/>
    <cellStyle name="20% - Accent1 2 5 6 6 2" xfId="14103" xr:uid="{00000000-0005-0000-0000-00005C360000}"/>
    <cellStyle name="20% - Accent1 2 5 6 6 2 2" xfId="14104" xr:uid="{00000000-0005-0000-0000-00005D360000}"/>
    <cellStyle name="20% - Accent1 2 5 6 6 2 2 2" xfId="14105" xr:uid="{00000000-0005-0000-0000-00005E360000}"/>
    <cellStyle name="20% - Accent1 2 5 6 6 2 3" xfId="14106" xr:uid="{00000000-0005-0000-0000-00005F360000}"/>
    <cellStyle name="20% - Accent1 2 5 6 6 3" xfId="14107" xr:uid="{00000000-0005-0000-0000-000060360000}"/>
    <cellStyle name="20% - Accent1 2 5 6 6 3 2" xfId="14108" xr:uid="{00000000-0005-0000-0000-000061360000}"/>
    <cellStyle name="20% - Accent1 2 5 6 6 4" xfId="14109" xr:uid="{00000000-0005-0000-0000-000062360000}"/>
    <cellStyle name="20% - Accent1 2 5 6 7" xfId="14110" xr:uid="{00000000-0005-0000-0000-000063360000}"/>
    <cellStyle name="20% - Accent1 2 5 6 7 2" xfId="14111" xr:uid="{00000000-0005-0000-0000-000064360000}"/>
    <cellStyle name="20% - Accent1 2 5 6 7 2 2" xfId="14112" xr:uid="{00000000-0005-0000-0000-000065360000}"/>
    <cellStyle name="20% - Accent1 2 5 6 7 3" xfId="14113" xr:uid="{00000000-0005-0000-0000-000066360000}"/>
    <cellStyle name="20% - Accent1 2 5 6 8" xfId="14114" xr:uid="{00000000-0005-0000-0000-000067360000}"/>
    <cellStyle name="20% - Accent1 2 5 6 8 2" xfId="14115" xr:uid="{00000000-0005-0000-0000-000068360000}"/>
    <cellStyle name="20% - Accent1 2 5 6 8 2 2" xfId="14116" xr:uid="{00000000-0005-0000-0000-000069360000}"/>
    <cellStyle name="20% - Accent1 2 5 6 8 3" xfId="14117" xr:uid="{00000000-0005-0000-0000-00006A360000}"/>
    <cellStyle name="20% - Accent1 2 5 6 9" xfId="14118" xr:uid="{00000000-0005-0000-0000-00006B360000}"/>
    <cellStyle name="20% - Accent1 2 5 6 9 2" xfId="14119" xr:uid="{00000000-0005-0000-0000-00006C360000}"/>
    <cellStyle name="20% - Accent1 2 5 7" xfId="14120" xr:uid="{00000000-0005-0000-0000-00006D360000}"/>
    <cellStyle name="20% - Accent1 2 5 7 2" xfId="14121" xr:uid="{00000000-0005-0000-0000-00006E360000}"/>
    <cellStyle name="20% - Accent1 2 5 7 2 2" xfId="14122" xr:uid="{00000000-0005-0000-0000-00006F360000}"/>
    <cellStyle name="20% - Accent1 2 5 7 2 2 2" xfId="14123" xr:uid="{00000000-0005-0000-0000-000070360000}"/>
    <cellStyle name="20% - Accent1 2 5 7 2 2 2 2" xfId="14124" xr:uid="{00000000-0005-0000-0000-000071360000}"/>
    <cellStyle name="20% - Accent1 2 5 7 2 2 3" xfId="14125" xr:uid="{00000000-0005-0000-0000-000072360000}"/>
    <cellStyle name="20% - Accent1 2 5 7 2 3" xfId="14126" xr:uid="{00000000-0005-0000-0000-000073360000}"/>
    <cellStyle name="20% - Accent1 2 5 7 2 3 2" xfId="14127" xr:uid="{00000000-0005-0000-0000-000074360000}"/>
    <cellStyle name="20% - Accent1 2 5 7 2 4" xfId="14128" xr:uid="{00000000-0005-0000-0000-000075360000}"/>
    <cellStyle name="20% - Accent1 2 5 7 3" xfId="14129" xr:uid="{00000000-0005-0000-0000-000076360000}"/>
    <cellStyle name="20% - Accent1 2 5 7 3 2" xfId="14130" xr:uid="{00000000-0005-0000-0000-000077360000}"/>
    <cellStyle name="20% - Accent1 2 5 7 3 2 2" xfId="14131" xr:uid="{00000000-0005-0000-0000-000078360000}"/>
    <cellStyle name="20% - Accent1 2 5 7 3 2 2 2" xfId="14132" xr:uid="{00000000-0005-0000-0000-000079360000}"/>
    <cellStyle name="20% - Accent1 2 5 7 3 2 3" xfId="14133" xr:uid="{00000000-0005-0000-0000-00007A360000}"/>
    <cellStyle name="20% - Accent1 2 5 7 3 3" xfId="14134" xr:uid="{00000000-0005-0000-0000-00007B360000}"/>
    <cellStyle name="20% - Accent1 2 5 7 3 3 2" xfId="14135" xr:uid="{00000000-0005-0000-0000-00007C360000}"/>
    <cellStyle name="20% - Accent1 2 5 7 3 4" xfId="14136" xr:uid="{00000000-0005-0000-0000-00007D360000}"/>
    <cellStyle name="20% - Accent1 2 5 7 4" xfId="14137" xr:uid="{00000000-0005-0000-0000-00007E360000}"/>
    <cellStyle name="20% - Accent1 2 5 7 4 2" xfId="14138" xr:uid="{00000000-0005-0000-0000-00007F360000}"/>
    <cellStyle name="20% - Accent1 2 5 7 4 2 2" xfId="14139" xr:uid="{00000000-0005-0000-0000-000080360000}"/>
    <cellStyle name="20% - Accent1 2 5 7 4 2 2 2" xfId="14140" xr:uid="{00000000-0005-0000-0000-000081360000}"/>
    <cellStyle name="20% - Accent1 2 5 7 4 2 3" xfId="14141" xr:uid="{00000000-0005-0000-0000-000082360000}"/>
    <cellStyle name="20% - Accent1 2 5 7 4 3" xfId="14142" xr:uid="{00000000-0005-0000-0000-000083360000}"/>
    <cellStyle name="20% - Accent1 2 5 7 4 3 2" xfId="14143" xr:uid="{00000000-0005-0000-0000-000084360000}"/>
    <cellStyle name="20% - Accent1 2 5 7 4 4" xfId="14144" xr:uid="{00000000-0005-0000-0000-000085360000}"/>
    <cellStyle name="20% - Accent1 2 5 7 5" xfId="14145" xr:uid="{00000000-0005-0000-0000-000086360000}"/>
    <cellStyle name="20% - Accent1 2 5 7 5 2" xfId="14146" xr:uid="{00000000-0005-0000-0000-000087360000}"/>
    <cellStyle name="20% - Accent1 2 5 7 5 2 2" xfId="14147" xr:uid="{00000000-0005-0000-0000-000088360000}"/>
    <cellStyle name="20% - Accent1 2 5 7 5 3" xfId="14148" xr:uid="{00000000-0005-0000-0000-000089360000}"/>
    <cellStyle name="20% - Accent1 2 5 7 6" xfId="14149" xr:uid="{00000000-0005-0000-0000-00008A360000}"/>
    <cellStyle name="20% - Accent1 2 5 7 6 2" xfId="14150" xr:uid="{00000000-0005-0000-0000-00008B360000}"/>
    <cellStyle name="20% - Accent1 2 5 7 6 2 2" xfId="14151" xr:uid="{00000000-0005-0000-0000-00008C360000}"/>
    <cellStyle name="20% - Accent1 2 5 7 6 3" xfId="14152" xr:uid="{00000000-0005-0000-0000-00008D360000}"/>
    <cellStyle name="20% - Accent1 2 5 7 7" xfId="14153" xr:uid="{00000000-0005-0000-0000-00008E360000}"/>
    <cellStyle name="20% - Accent1 2 5 7 7 2" xfId="14154" xr:uid="{00000000-0005-0000-0000-00008F360000}"/>
    <cellStyle name="20% - Accent1 2 5 7 8" xfId="14155" xr:uid="{00000000-0005-0000-0000-000090360000}"/>
    <cellStyle name="20% - Accent1 2 5 7 8 2" xfId="14156" xr:uid="{00000000-0005-0000-0000-000091360000}"/>
    <cellStyle name="20% - Accent1 2 5 7 9" xfId="14157" xr:uid="{00000000-0005-0000-0000-000092360000}"/>
    <cellStyle name="20% - Accent1 2 5 8" xfId="14158" xr:uid="{00000000-0005-0000-0000-000093360000}"/>
    <cellStyle name="20% - Accent1 2 5 8 2" xfId="14159" xr:uid="{00000000-0005-0000-0000-000094360000}"/>
    <cellStyle name="20% - Accent1 2 5 8 2 2" xfId="14160" xr:uid="{00000000-0005-0000-0000-000095360000}"/>
    <cellStyle name="20% - Accent1 2 5 8 2 2 2" xfId="14161" xr:uid="{00000000-0005-0000-0000-000096360000}"/>
    <cellStyle name="20% - Accent1 2 5 8 2 2 2 2" xfId="14162" xr:uid="{00000000-0005-0000-0000-000097360000}"/>
    <cellStyle name="20% - Accent1 2 5 8 2 2 3" xfId="14163" xr:uid="{00000000-0005-0000-0000-000098360000}"/>
    <cellStyle name="20% - Accent1 2 5 8 2 3" xfId="14164" xr:uid="{00000000-0005-0000-0000-000099360000}"/>
    <cellStyle name="20% - Accent1 2 5 8 2 3 2" xfId="14165" xr:uid="{00000000-0005-0000-0000-00009A360000}"/>
    <cellStyle name="20% - Accent1 2 5 8 2 4" xfId="14166" xr:uid="{00000000-0005-0000-0000-00009B360000}"/>
    <cellStyle name="20% - Accent1 2 5 8 3" xfId="14167" xr:uid="{00000000-0005-0000-0000-00009C360000}"/>
    <cellStyle name="20% - Accent1 2 5 8 3 2" xfId="14168" xr:uid="{00000000-0005-0000-0000-00009D360000}"/>
    <cellStyle name="20% - Accent1 2 5 8 3 2 2" xfId="14169" xr:uid="{00000000-0005-0000-0000-00009E360000}"/>
    <cellStyle name="20% - Accent1 2 5 8 3 2 2 2" xfId="14170" xr:uid="{00000000-0005-0000-0000-00009F360000}"/>
    <cellStyle name="20% - Accent1 2 5 8 3 2 3" xfId="14171" xr:uid="{00000000-0005-0000-0000-0000A0360000}"/>
    <cellStyle name="20% - Accent1 2 5 8 3 3" xfId="14172" xr:uid="{00000000-0005-0000-0000-0000A1360000}"/>
    <cellStyle name="20% - Accent1 2 5 8 3 3 2" xfId="14173" xr:uid="{00000000-0005-0000-0000-0000A2360000}"/>
    <cellStyle name="20% - Accent1 2 5 8 3 4" xfId="14174" xr:uid="{00000000-0005-0000-0000-0000A3360000}"/>
    <cellStyle name="20% - Accent1 2 5 8 4" xfId="14175" xr:uid="{00000000-0005-0000-0000-0000A4360000}"/>
    <cellStyle name="20% - Accent1 2 5 8 4 2" xfId="14176" xr:uid="{00000000-0005-0000-0000-0000A5360000}"/>
    <cellStyle name="20% - Accent1 2 5 8 4 2 2" xfId="14177" xr:uid="{00000000-0005-0000-0000-0000A6360000}"/>
    <cellStyle name="20% - Accent1 2 5 8 4 2 2 2" xfId="14178" xr:uid="{00000000-0005-0000-0000-0000A7360000}"/>
    <cellStyle name="20% - Accent1 2 5 8 4 2 3" xfId="14179" xr:uid="{00000000-0005-0000-0000-0000A8360000}"/>
    <cellStyle name="20% - Accent1 2 5 8 4 3" xfId="14180" xr:uid="{00000000-0005-0000-0000-0000A9360000}"/>
    <cellStyle name="20% - Accent1 2 5 8 4 3 2" xfId="14181" xr:uid="{00000000-0005-0000-0000-0000AA360000}"/>
    <cellStyle name="20% - Accent1 2 5 8 4 4" xfId="14182" xr:uid="{00000000-0005-0000-0000-0000AB360000}"/>
    <cellStyle name="20% - Accent1 2 5 8 5" xfId="14183" xr:uid="{00000000-0005-0000-0000-0000AC360000}"/>
    <cellStyle name="20% - Accent1 2 5 8 5 2" xfId="14184" xr:uid="{00000000-0005-0000-0000-0000AD360000}"/>
    <cellStyle name="20% - Accent1 2 5 8 5 2 2" xfId="14185" xr:uid="{00000000-0005-0000-0000-0000AE360000}"/>
    <cellStyle name="20% - Accent1 2 5 8 5 3" xfId="14186" xr:uid="{00000000-0005-0000-0000-0000AF360000}"/>
    <cellStyle name="20% - Accent1 2 5 8 6" xfId="14187" xr:uid="{00000000-0005-0000-0000-0000B0360000}"/>
    <cellStyle name="20% - Accent1 2 5 8 6 2" xfId="14188" xr:uid="{00000000-0005-0000-0000-0000B1360000}"/>
    <cellStyle name="20% - Accent1 2 5 8 6 2 2" xfId="14189" xr:uid="{00000000-0005-0000-0000-0000B2360000}"/>
    <cellStyle name="20% - Accent1 2 5 8 6 3" xfId="14190" xr:uid="{00000000-0005-0000-0000-0000B3360000}"/>
    <cellStyle name="20% - Accent1 2 5 8 7" xfId="14191" xr:uid="{00000000-0005-0000-0000-0000B4360000}"/>
    <cellStyle name="20% - Accent1 2 5 8 7 2" xfId="14192" xr:uid="{00000000-0005-0000-0000-0000B5360000}"/>
    <cellStyle name="20% - Accent1 2 5 8 8" xfId="14193" xr:uid="{00000000-0005-0000-0000-0000B6360000}"/>
    <cellStyle name="20% - Accent1 2 5 8 8 2" xfId="14194" xr:uid="{00000000-0005-0000-0000-0000B7360000}"/>
    <cellStyle name="20% - Accent1 2 5 8 9" xfId="14195" xr:uid="{00000000-0005-0000-0000-0000B8360000}"/>
    <cellStyle name="20% - Accent1 2 5 9" xfId="14196" xr:uid="{00000000-0005-0000-0000-0000B9360000}"/>
    <cellStyle name="20% - Accent1 2 5 9 2" xfId="14197" xr:uid="{00000000-0005-0000-0000-0000BA360000}"/>
    <cellStyle name="20% - Accent1 2 5 9 2 2" xfId="14198" xr:uid="{00000000-0005-0000-0000-0000BB360000}"/>
    <cellStyle name="20% - Accent1 2 5 9 2 2 2" xfId="14199" xr:uid="{00000000-0005-0000-0000-0000BC360000}"/>
    <cellStyle name="20% - Accent1 2 5 9 2 3" xfId="14200" xr:uid="{00000000-0005-0000-0000-0000BD360000}"/>
    <cellStyle name="20% - Accent1 2 5 9 3" xfId="14201" xr:uid="{00000000-0005-0000-0000-0000BE360000}"/>
    <cellStyle name="20% - Accent1 2 5 9 3 2" xfId="14202" xr:uid="{00000000-0005-0000-0000-0000BF360000}"/>
    <cellStyle name="20% - Accent1 2 5 9 4" xfId="14203" xr:uid="{00000000-0005-0000-0000-0000C0360000}"/>
    <cellStyle name="20% - Accent1 2 6" xfId="14204" xr:uid="{00000000-0005-0000-0000-0000C1360000}"/>
    <cellStyle name="20% - Accent1 2 6 10" xfId="14205" xr:uid="{00000000-0005-0000-0000-0000C2360000}"/>
    <cellStyle name="20% - Accent1 2 6 10 2" xfId="14206" xr:uid="{00000000-0005-0000-0000-0000C3360000}"/>
    <cellStyle name="20% - Accent1 2 6 10 2 2" xfId="14207" xr:uid="{00000000-0005-0000-0000-0000C4360000}"/>
    <cellStyle name="20% - Accent1 2 6 10 2 2 2" xfId="14208" xr:uid="{00000000-0005-0000-0000-0000C5360000}"/>
    <cellStyle name="20% - Accent1 2 6 10 2 3" xfId="14209" xr:uid="{00000000-0005-0000-0000-0000C6360000}"/>
    <cellStyle name="20% - Accent1 2 6 10 3" xfId="14210" xr:uid="{00000000-0005-0000-0000-0000C7360000}"/>
    <cellStyle name="20% - Accent1 2 6 10 3 2" xfId="14211" xr:uid="{00000000-0005-0000-0000-0000C8360000}"/>
    <cellStyle name="20% - Accent1 2 6 10 4" xfId="14212" xr:uid="{00000000-0005-0000-0000-0000C9360000}"/>
    <cellStyle name="20% - Accent1 2 6 11" xfId="14213" xr:uid="{00000000-0005-0000-0000-0000CA360000}"/>
    <cellStyle name="20% - Accent1 2 6 11 2" xfId="14214" xr:uid="{00000000-0005-0000-0000-0000CB360000}"/>
    <cellStyle name="20% - Accent1 2 6 11 2 2" xfId="14215" xr:uid="{00000000-0005-0000-0000-0000CC360000}"/>
    <cellStyle name="20% - Accent1 2 6 11 3" xfId="14216" xr:uid="{00000000-0005-0000-0000-0000CD360000}"/>
    <cellStyle name="20% - Accent1 2 6 12" xfId="14217" xr:uid="{00000000-0005-0000-0000-0000CE360000}"/>
    <cellStyle name="20% - Accent1 2 6 12 2" xfId="14218" xr:uid="{00000000-0005-0000-0000-0000CF360000}"/>
    <cellStyle name="20% - Accent1 2 6 12 2 2" xfId="14219" xr:uid="{00000000-0005-0000-0000-0000D0360000}"/>
    <cellStyle name="20% - Accent1 2 6 12 3" xfId="14220" xr:uid="{00000000-0005-0000-0000-0000D1360000}"/>
    <cellStyle name="20% - Accent1 2 6 13" xfId="14221" xr:uid="{00000000-0005-0000-0000-0000D2360000}"/>
    <cellStyle name="20% - Accent1 2 6 13 2" xfId="14222" xr:uid="{00000000-0005-0000-0000-0000D3360000}"/>
    <cellStyle name="20% - Accent1 2 6 14" xfId="14223" xr:uid="{00000000-0005-0000-0000-0000D4360000}"/>
    <cellStyle name="20% - Accent1 2 6 14 2" xfId="14224" xr:uid="{00000000-0005-0000-0000-0000D5360000}"/>
    <cellStyle name="20% - Accent1 2 6 15" xfId="14225" xr:uid="{00000000-0005-0000-0000-0000D6360000}"/>
    <cellStyle name="20% - Accent1 2 6 2" xfId="14226" xr:uid="{00000000-0005-0000-0000-0000D7360000}"/>
    <cellStyle name="20% - Accent1 2 6 2 10" xfId="14227" xr:uid="{00000000-0005-0000-0000-0000D8360000}"/>
    <cellStyle name="20% - Accent1 2 6 2 10 2" xfId="14228" xr:uid="{00000000-0005-0000-0000-0000D9360000}"/>
    <cellStyle name="20% - Accent1 2 6 2 10 2 2" xfId="14229" xr:uid="{00000000-0005-0000-0000-0000DA360000}"/>
    <cellStyle name="20% - Accent1 2 6 2 10 3" xfId="14230" xr:uid="{00000000-0005-0000-0000-0000DB360000}"/>
    <cellStyle name="20% - Accent1 2 6 2 11" xfId="14231" xr:uid="{00000000-0005-0000-0000-0000DC360000}"/>
    <cellStyle name="20% - Accent1 2 6 2 11 2" xfId="14232" xr:uid="{00000000-0005-0000-0000-0000DD360000}"/>
    <cellStyle name="20% - Accent1 2 6 2 11 2 2" xfId="14233" xr:uid="{00000000-0005-0000-0000-0000DE360000}"/>
    <cellStyle name="20% - Accent1 2 6 2 11 3" xfId="14234" xr:uid="{00000000-0005-0000-0000-0000DF360000}"/>
    <cellStyle name="20% - Accent1 2 6 2 12" xfId="14235" xr:uid="{00000000-0005-0000-0000-0000E0360000}"/>
    <cellStyle name="20% - Accent1 2 6 2 12 2" xfId="14236" xr:uid="{00000000-0005-0000-0000-0000E1360000}"/>
    <cellStyle name="20% - Accent1 2 6 2 13" xfId="14237" xr:uid="{00000000-0005-0000-0000-0000E2360000}"/>
    <cellStyle name="20% - Accent1 2 6 2 13 2" xfId="14238" xr:uid="{00000000-0005-0000-0000-0000E3360000}"/>
    <cellStyle name="20% - Accent1 2 6 2 14" xfId="14239" xr:uid="{00000000-0005-0000-0000-0000E4360000}"/>
    <cellStyle name="20% - Accent1 2 6 2 2" xfId="14240" xr:uid="{00000000-0005-0000-0000-0000E5360000}"/>
    <cellStyle name="20% - Accent1 2 6 2 2 10" xfId="14241" xr:uid="{00000000-0005-0000-0000-0000E6360000}"/>
    <cellStyle name="20% - Accent1 2 6 2 2 10 2" xfId="14242" xr:uid="{00000000-0005-0000-0000-0000E7360000}"/>
    <cellStyle name="20% - Accent1 2 6 2 2 11" xfId="14243" xr:uid="{00000000-0005-0000-0000-0000E8360000}"/>
    <cellStyle name="20% - Accent1 2 6 2 2 2" xfId="14244" xr:uid="{00000000-0005-0000-0000-0000E9360000}"/>
    <cellStyle name="20% - Accent1 2 6 2 2 2 2" xfId="14245" xr:uid="{00000000-0005-0000-0000-0000EA360000}"/>
    <cellStyle name="20% - Accent1 2 6 2 2 2 2 2" xfId="14246" xr:uid="{00000000-0005-0000-0000-0000EB360000}"/>
    <cellStyle name="20% - Accent1 2 6 2 2 2 2 2 2" xfId="14247" xr:uid="{00000000-0005-0000-0000-0000EC360000}"/>
    <cellStyle name="20% - Accent1 2 6 2 2 2 2 2 2 2" xfId="14248" xr:uid="{00000000-0005-0000-0000-0000ED360000}"/>
    <cellStyle name="20% - Accent1 2 6 2 2 2 2 2 3" xfId="14249" xr:uid="{00000000-0005-0000-0000-0000EE360000}"/>
    <cellStyle name="20% - Accent1 2 6 2 2 2 2 3" xfId="14250" xr:uid="{00000000-0005-0000-0000-0000EF360000}"/>
    <cellStyle name="20% - Accent1 2 6 2 2 2 2 3 2" xfId="14251" xr:uid="{00000000-0005-0000-0000-0000F0360000}"/>
    <cellStyle name="20% - Accent1 2 6 2 2 2 2 4" xfId="14252" xr:uid="{00000000-0005-0000-0000-0000F1360000}"/>
    <cellStyle name="20% - Accent1 2 6 2 2 2 3" xfId="14253" xr:uid="{00000000-0005-0000-0000-0000F2360000}"/>
    <cellStyle name="20% - Accent1 2 6 2 2 2 3 2" xfId="14254" xr:uid="{00000000-0005-0000-0000-0000F3360000}"/>
    <cellStyle name="20% - Accent1 2 6 2 2 2 3 2 2" xfId="14255" xr:uid="{00000000-0005-0000-0000-0000F4360000}"/>
    <cellStyle name="20% - Accent1 2 6 2 2 2 3 2 2 2" xfId="14256" xr:uid="{00000000-0005-0000-0000-0000F5360000}"/>
    <cellStyle name="20% - Accent1 2 6 2 2 2 3 2 3" xfId="14257" xr:uid="{00000000-0005-0000-0000-0000F6360000}"/>
    <cellStyle name="20% - Accent1 2 6 2 2 2 3 3" xfId="14258" xr:uid="{00000000-0005-0000-0000-0000F7360000}"/>
    <cellStyle name="20% - Accent1 2 6 2 2 2 3 3 2" xfId="14259" xr:uid="{00000000-0005-0000-0000-0000F8360000}"/>
    <cellStyle name="20% - Accent1 2 6 2 2 2 3 4" xfId="14260" xr:uid="{00000000-0005-0000-0000-0000F9360000}"/>
    <cellStyle name="20% - Accent1 2 6 2 2 2 4" xfId="14261" xr:uid="{00000000-0005-0000-0000-0000FA360000}"/>
    <cellStyle name="20% - Accent1 2 6 2 2 2 4 2" xfId="14262" xr:uid="{00000000-0005-0000-0000-0000FB360000}"/>
    <cellStyle name="20% - Accent1 2 6 2 2 2 4 2 2" xfId="14263" xr:uid="{00000000-0005-0000-0000-0000FC360000}"/>
    <cellStyle name="20% - Accent1 2 6 2 2 2 4 2 2 2" xfId="14264" xr:uid="{00000000-0005-0000-0000-0000FD360000}"/>
    <cellStyle name="20% - Accent1 2 6 2 2 2 4 2 3" xfId="14265" xr:uid="{00000000-0005-0000-0000-0000FE360000}"/>
    <cellStyle name="20% - Accent1 2 6 2 2 2 4 3" xfId="14266" xr:uid="{00000000-0005-0000-0000-0000FF360000}"/>
    <cellStyle name="20% - Accent1 2 6 2 2 2 4 3 2" xfId="14267" xr:uid="{00000000-0005-0000-0000-000000370000}"/>
    <cellStyle name="20% - Accent1 2 6 2 2 2 4 4" xfId="14268" xr:uid="{00000000-0005-0000-0000-000001370000}"/>
    <cellStyle name="20% - Accent1 2 6 2 2 2 5" xfId="14269" xr:uid="{00000000-0005-0000-0000-000002370000}"/>
    <cellStyle name="20% - Accent1 2 6 2 2 2 5 2" xfId="14270" xr:uid="{00000000-0005-0000-0000-000003370000}"/>
    <cellStyle name="20% - Accent1 2 6 2 2 2 5 2 2" xfId="14271" xr:uid="{00000000-0005-0000-0000-000004370000}"/>
    <cellStyle name="20% - Accent1 2 6 2 2 2 5 3" xfId="14272" xr:uid="{00000000-0005-0000-0000-000005370000}"/>
    <cellStyle name="20% - Accent1 2 6 2 2 2 6" xfId="14273" xr:uid="{00000000-0005-0000-0000-000006370000}"/>
    <cellStyle name="20% - Accent1 2 6 2 2 2 6 2" xfId="14274" xr:uid="{00000000-0005-0000-0000-000007370000}"/>
    <cellStyle name="20% - Accent1 2 6 2 2 2 6 2 2" xfId="14275" xr:uid="{00000000-0005-0000-0000-000008370000}"/>
    <cellStyle name="20% - Accent1 2 6 2 2 2 6 3" xfId="14276" xr:uid="{00000000-0005-0000-0000-000009370000}"/>
    <cellStyle name="20% - Accent1 2 6 2 2 2 7" xfId="14277" xr:uid="{00000000-0005-0000-0000-00000A370000}"/>
    <cellStyle name="20% - Accent1 2 6 2 2 2 7 2" xfId="14278" xr:uid="{00000000-0005-0000-0000-00000B370000}"/>
    <cellStyle name="20% - Accent1 2 6 2 2 2 8" xfId="14279" xr:uid="{00000000-0005-0000-0000-00000C370000}"/>
    <cellStyle name="20% - Accent1 2 6 2 2 2 8 2" xfId="14280" xr:uid="{00000000-0005-0000-0000-00000D370000}"/>
    <cellStyle name="20% - Accent1 2 6 2 2 2 9" xfId="14281" xr:uid="{00000000-0005-0000-0000-00000E370000}"/>
    <cellStyle name="20% - Accent1 2 6 2 2 3" xfId="14282" xr:uid="{00000000-0005-0000-0000-00000F370000}"/>
    <cellStyle name="20% - Accent1 2 6 2 2 3 2" xfId="14283" xr:uid="{00000000-0005-0000-0000-000010370000}"/>
    <cellStyle name="20% - Accent1 2 6 2 2 3 2 2" xfId="14284" xr:uid="{00000000-0005-0000-0000-000011370000}"/>
    <cellStyle name="20% - Accent1 2 6 2 2 3 2 2 2" xfId="14285" xr:uid="{00000000-0005-0000-0000-000012370000}"/>
    <cellStyle name="20% - Accent1 2 6 2 2 3 2 2 2 2" xfId="14286" xr:uid="{00000000-0005-0000-0000-000013370000}"/>
    <cellStyle name="20% - Accent1 2 6 2 2 3 2 2 3" xfId="14287" xr:uid="{00000000-0005-0000-0000-000014370000}"/>
    <cellStyle name="20% - Accent1 2 6 2 2 3 2 3" xfId="14288" xr:uid="{00000000-0005-0000-0000-000015370000}"/>
    <cellStyle name="20% - Accent1 2 6 2 2 3 2 3 2" xfId="14289" xr:uid="{00000000-0005-0000-0000-000016370000}"/>
    <cellStyle name="20% - Accent1 2 6 2 2 3 2 4" xfId="14290" xr:uid="{00000000-0005-0000-0000-000017370000}"/>
    <cellStyle name="20% - Accent1 2 6 2 2 3 3" xfId="14291" xr:uid="{00000000-0005-0000-0000-000018370000}"/>
    <cellStyle name="20% - Accent1 2 6 2 2 3 3 2" xfId="14292" xr:uid="{00000000-0005-0000-0000-000019370000}"/>
    <cellStyle name="20% - Accent1 2 6 2 2 3 3 2 2" xfId="14293" xr:uid="{00000000-0005-0000-0000-00001A370000}"/>
    <cellStyle name="20% - Accent1 2 6 2 2 3 3 2 2 2" xfId="14294" xr:uid="{00000000-0005-0000-0000-00001B370000}"/>
    <cellStyle name="20% - Accent1 2 6 2 2 3 3 2 3" xfId="14295" xr:uid="{00000000-0005-0000-0000-00001C370000}"/>
    <cellStyle name="20% - Accent1 2 6 2 2 3 3 3" xfId="14296" xr:uid="{00000000-0005-0000-0000-00001D370000}"/>
    <cellStyle name="20% - Accent1 2 6 2 2 3 3 3 2" xfId="14297" xr:uid="{00000000-0005-0000-0000-00001E370000}"/>
    <cellStyle name="20% - Accent1 2 6 2 2 3 3 4" xfId="14298" xr:uid="{00000000-0005-0000-0000-00001F370000}"/>
    <cellStyle name="20% - Accent1 2 6 2 2 3 4" xfId="14299" xr:uid="{00000000-0005-0000-0000-000020370000}"/>
    <cellStyle name="20% - Accent1 2 6 2 2 3 4 2" xfId="14300" xr:uid="{00000000-0005-0000-0000-000021370000}"/>
    <cellStyle name="20% - Accent1 2 6 2 2 3 4 2 2" xfId="14301" xr:uid="{00000000-0005-0000-0000-000022370000}"/>
    <cellStyle name="20% - Accent1 2 6 2 2 3 4 2 2 2" xfId="14302" xr:uid="{00000000-0005-0000-0000-000023370000}"/>
    <cellStyle name="20% - Accent1 2 6 2 2 3 4 2 3" xfId="14303" xr:uid="{00000000-0005-0000-0000-000024370000}"/>
    <cellStyle name="20% - Accent1 2 6 2 2 3 4 3" xfId="14304" xr:uid="{00000000-0005-0000-0000-000025370000}"/>
    <cellStyle name="20% - Accent1 2 6 2 2 3 4 3 2" xfId="14305" xr:uid="{00000000-0005-0000-0000-000026370000}"/>
    <cellStyle name="20% - Accent1 2 6 2 2 3 4 4" xfId="14306" xr:uid="{00000000-0005-0000-0000-000027370000}"/>
    <cellStyle name="20% - Accent1 2 6 2 2 3 5" xfId="14307" xr:uid="{00000000-0005-0000-0000-000028370000}"/>
    <cellStyle name="20% - Accent1 2 6 2 2 3 5 2" xfId="14308" xr:uid="{00000000-0005-0000-0000-000029370000}"/>
    <cellStyle name="20% - Accent1 2 6 2 2 3 5 2 2" xfId="14309" xr:uid="{00000000-0005-0000-0000-00002A370000}"/>
    <cellStyle name="20% - Accent1 2 6 2 2 3 5 3" xfId="14310" xr:uid="{00000000-0005-0000-0000-00002B370000}"/>
    <cellStyle name="20% - Accent1 2 6 2 2 3 6" xfId="14311" xr:uid="{00000000-0005-0000-0000-00002C370000}"/>
    <cellStyle name="20% - Accent1 2 6 2 2 3 6 2" xfId="14312" xr:uid="{00000000-0005-0000-0000-00002D370000}"/>
    <cellStyle name="20% - Accent1 2 6 2 2 3 6 2 2" xfId="14313" xr:uid="{00000000-0005-0000-0000-00002E370000}"/>
    <cellStyle name="20% - Accent1 2 6 2 2 3 6 3" xfId="14314" xr:uid="{00000000-0005-0000-0000-00002F370000}"/>
    <cellStyle name="20% - Accent1 2 6 2 2 3 7" xfId="14315" xr:uid="{00000000-0005-0000-0000-000030370000}"/>
    <cellStyle name="20% - Accent1 2 6 2 2 3 7 2" xfId="14316" xr:uid="{00000000-0005-0000-0000-000031370000}"/>
    <cellStyle name="20% - Accent1 2 6 2 2 3 8" xfId="14317" xr:uid="{00000000-0005-0000-0000-000032370000}"/>
    <cellStyle name="20% - Accent1 2 6 2 2 3 8 2" xfId="14318" xr:uid="{00000000-0005-0000-0000-000033370000}"/>
    <cellStyle name="20% - Accent1 2 6 2 2 3 9" xfId="14319" xr:uid="{00000000-0005-0000-0000-000034370000}"/>
    <cellStyle name="20% - Accent1 2 6 2 2 4" xfId="14320" xr:uid="{00000000-0005-0000-0000-000035370000}"/>
    <cellStyle name="20% - Accent1 2 6 2 2 4 2" xfId="14321" xr:uid="{00000000-0005-0000-0000-000036370000}"/>
    <cellStyle name="20% - Accent1 2 6 2 2 4 2 2" xfId="14322" xr:uid="{00000000-0005-0000-0000-000037370000}"/>
    <cellStyle name="20% - Accent1 2 6 2 2 4 2 2 2" xfId="14323" xr:uid="{00000000-0005-0000-0000-000038370000}"/>
    <cellStyle name="20% - Accent1 2 6 2 2 4 2 3" xfId="14324" xr:uid="{00000000-0005-0000-0000-000039370000}"/>
    <cellStyle name="20% - Accent1 2 6 2 2 4 3" xfId="14325" xr:uid="{00000000-0005-0000-0000-00003A370000}"/>
    <cellStyle name="20% - Accent1 2 6 2 2 4 3 2" xfId="14326" xr:uid="{00000000-0005-0000-0000-00003B370000}"/>
    <cellStyle name="20% - Accent1 2 6 2 2 4 4" xfId="14327" xr:uid="{00000000-0005-0000-0000-00003C370000}"/>
    <cellStyle name="20% - Accent1 2 6 2 2 5" xfId="14328" xr:uid="{00000000-0005-0000-0000-00003D370000}"/>
    <cellStyle name="20% - Accent1 2 6 2 2 5 2" xfId="14329" xr:uid="{00000000-0005-0000-0000-00003E370000}"/>
    <cellStyle name="20% - Accent1 2 6 2 2 5 2 2" xfId="14330" xr:uid="{00000000-0005-0000-0000-00003F370000}"/>
    <cellStyle name="20% - Accent1 2 6 2 2 5 2 2 2" xfId="14331" xr:uid="{00000000-0005-0000-0000-000040370000}"/>
    <cellStyle name="20% - Accent1 2 6 2 2 5 2 3" xfId="14332" xr:uid="{00000000-0005-0000-0000-000041370000}"/>
    <cellStyle name="20% - Accent1 2 6 2 2 5 3" xfId="14333" xr:uid="{00000000-0005-0000-0000-000042370000}"/>
    <cellStyle name="20% - Accent1 2 6 2 2 5 3 2" xfId="14334" xr:uid="{00000000-0005-0000-0000-000043370000}"/>
    <cellStyle name="20% - Accent1 2 6 2 2 5 4" xfId="14335" xr:uid="{00000000-0005-0000-0000-000044370000}"/>
    <cellStyle name="20% - Accent1 2 6 2 2 6" xfId="14336" xr:uid="{00000000-0005-0000-0000-000045370000}"/>
    <cellStyle name="20% - Accent1 2 6 2 2 6 2" xfId="14337" xr:uid="{00000000-0005-0000-0000-000046370000}"/>
    <cellStyle name="20% - Accent1 2 6 2 2 6 2 2" xfId="14338" xr:uid="{00000000-0005-0000-0000-000047370000}"/>
    <cellStyle name="20% - Accent1 2 6 2 2 6 2 2 2" xfId="14339" xr:uid="{00000000-0005-0000-0000-000048370000}"/>
    <cellStyle name="20% - Accent1 2 6 2 2 6 2 3" xfId="14340" xr:uid="{00000000-0005-0000-0000-000049370000}"/>
    <cellStyle name="20% - Accent1 2 6 2 2 6 3" xfId="14341" xr:uid="{00000000-0005-0000-0000-00004A370000}"/>
    <cellStyle name="20% - Accent1 2 6 2 2 6 3 2" xfId="14342" xr:uid="{00000000-0005-0000-0000-00004B370000}"/>
    <cellStyle name="20% - Accent1 2 6 2 2 6 4" xfId="14343" xr:uid="{00000000-0005-0000-0000-00004C370000}"/>
    <cellStyle name="20% - Accent1 2 6 2 2 7" xfId="14344" xr:uid="{00000000-0005-0000-0000-00004D370000}"/>
    <cellStyle name="20% - Accent1 2 6 2 2 7 2" xfId="14345" xr:uid="{00000000-0005-0000-0000-00004E370000}"/>
    <cellStyle name="20% - Accent1 2 6 2 2 7 2 2" xfId="14346" xr:uid="{00000000-0005-0000-0000-00004F370000}"/>
    <cellStyle name="20% - Accent1 2 6 2 2 7 3" xfId="14347" xr:uid="{00000000-0005-0000-0000-000050370000}"/>
    <cellStyle name="20% - Accent1 2 6 2 2 8" xfId="14348" xr:uid="{00000000-0005-0000-0000-000051370000}"/>
    <cellStyle name="20% - Accent1 2 6 2 2 8 2" xfId="14349" xr:uid="{00000000-0005-0000-0000-000052370000}"/>
    <cellStyle name="20% - Accent1 2 6 2 2 8 2 2" xfId="14350" xr:uid="{00000000-0005-0000-0000-000053370000}"/>
    <cellStyle name="20% - Accent1 2 6 2 2 8 3" xfId="14351" xr:uid="{00000000-0005-0000-0000-000054370000}"/>
    <cellStyle name="20% - Accent1 2 6 2 2 9" xfId="14352" xr:uid="{00000000-0005-0000-0000-000055370000}"/>
    <cellStyle name="20% - Accent1 2 6 2 2 9 2" xfId="14353" xr:uid="{00000000-0005-0000-0000-000056370000}"/>
    <cellStyle name="20% - Accent1 2 6 2 3" xfId="14354" xr:uid="{00000000-0005-0000-0000-000057370000}"/>
    <cellStyle name="20% - Accent1 2 6 2 3 10" xfId="14355" xr:uid="{00000000-0005-0000-0000-000058370000}"/>
    <cellStyle name="20% - Accent1 2 6 2 3 10 2" xfId="14356" xr:uid="{00000000-0005-0000-0000-000059370000}"/>
    <cellStyle name="20% - Accent1 2 6 2 3 11" xfId="14357" xr:uid="{00000000-0005-0000-0000-00005A370000}"/>
    <cellStyle name="20% - Accent1 2 6 2 3 2" xfId="14358" xr:uid="{00000000-0005-0000-0000-00005B370000}"/>
    <cellStyle name="20% - Accent1 2 6 2 3 2 2" xfId="14359" xr:uid="{00000000-0005-0000-0000-00005C370000}"/>
    <cellStyle name="20% - Accent1 2 6 2 3 2 2 2" xfId="14360" xr:uid="{00000000-0005-0000-0000-00005D370000}"/>
    <cellStyle name="20% - Accent1 2 6 2 3 2 2 2 2" xfId="14361" xr:uid="{00000000-0005-0000-0000-00005E370000}"/>
    <cellStyle name="20% - Accent1 2 6 2 3 2 2 2 2 2" xfId="14362" xr:uid="{00000000-0005-0000-0000-00005F370000}"/>
    <cellStyle name="20% - Accent1 2 6 2 3 2 2 2 3" xfId="14363" xr:uid="{00000000-0005-0000-0000-000060370000}"/>
    <cellStyle name="20% - Accent1 2 6 2 3 2 2 3" xfId="14364" xr:uid="{00000000-0005-0000-0000-000061370000}"/>
    <cellStyle name="20% - Accent1 2 6 2 3 2 2 3 2" xfId="14365" xr:uid="{00000000-0005-0000-0000-000062370000}"/>
    <cellStyle name="20% - Accent1 2 6 2 3 2 2 4" xfId="14366" xr:uid="{00000000-0005-0000-0000-000063370000}"/>
    <cellStyle name="20% - Accent1 2 6 2 3 2 3" xfId="14367" xr:uid="{00000000-0005-0000-0000-000064370000}"/>
    <cellStyle name="20% - Accent1 2 6 2 3 2 3 2" xfId="14368" xr:uid="{00000000-0005-0000-0000-000065370000}"/>
    <cellStyle name="20% - Accent1 2 6 2 3 2 3 2 2" xfId="14369" xr:uid="{00000000-0005-0000-0000-000066370000}"/>
    <cellStyle name="20% - Accent1 2 6 2 3 2 3 2 2 2" xfId="14370" xr:uid="{00000000-0005-0000-0000-000067370000}"/>
    <cellStyle name="20% - Accent1 2 6 2 3 2 3 2 3" xfId="14371" xr:uid="{00000000-0005-0000-0000-000068370000}"/>
    <cellStyle name="20% - Accent1 2 6 2 3 2 3 3" xfId="14372" xr:uid="{00000000-0005-0000-0000-000069370000}"/>
    <cellStyle name="20% - Accent1 2 6 2 3 2 3 3 2" xfId="14373" xr:uid="{00000000-0005-0000-0000-00006A370000}"/>
    <cellStyle name="20% - Accent1 2 6 2 3 2 3 4" xfId="14374" xr:uid="{00000000-0005-0000-0000-00006B370000}"/>
    <cellStyle name="20% - Accent1 2 6 2 3 2 4" xfId="14375" xr:uid="{00000000-0005-0000-0000-00006C370000}"/>
    <cellStyle name="20% - Accent1 2 6 2 3 2 4 2" xfId="14376" xr:uid="{00000000-0005-0000-0000-00006D370000}"/>
    <cellStyle name="20% - Accent1 2 6 2 3 2 4 2 2" xfId="14377" xr:uid="{00000000-0005-0000-0000-00006E370000}"/>
    <cellStyle name="20% - Accent1 2 6 2 3 2 4 2 2 2" xfId="14378" xr:uid="{00000000-0005-0000-0000-00006F370000}"/>
    <cellStyle name="20% - Accent1 2 6 2 3 2 4 2 3" xfId="14379" xr:uid="{00000000-0005-0000-0000-000070370000}"/>
    <cellStyle name="20% - Accent1 2 6 2 3 2 4 3" xfId="14380" xr:uid="{00000000-0005-0000-0000-000071370000}"/>
    <cellStyle name="20% - Accent1 2 6 2 3 2 4 3 2" xfId="14381" xr:uid="{00000000-0005-0000-0000-000072370000}"/>
    <cellStyle name="20% - Accent1 2 6 2 3 2 4 4" xfId="14382" xr:uid="{00000000-0005-0000-0000-000073370000}"/>
    <cellStyle name="20% - Accent1 2 6 2 3 2 5" xfId="14383" xr:uid="{00000000-0005-0000-0000-000074370000}"/>
    <cellStyle name="20% - Accent1 2 6 2 3 2 5 2" xfId="14384" xr:uid="{00000000-0005-0000-0000-000075370000}"/>
    <cellStyle name="20% - Accent1 2 6 2 3 2 5 2 2" xfId="14385" xr:uid="{00000000-0005-0000-0000-000076370000}"/>
    <cellStyle name="20% - Accent1 2 6 2 3 2 5 3" xfId="14386" xr:uid="{00000000-0005-0000-0000-000077370000}"/>
    <cellStyle name="20% - Accent1 2 6 2 3 2 6" xfId="14387" xr:uid="{00000000-0005-0000-0000-000078370000}"/>
    <cellStyle name="20% - Accent1 2 6 2 3 2 6 2" xfId="14388" xr:uid="{00000000-0005-0000-0000-000079370000}"/>
    <cellStyle name="20% - Accent1 2 6 2 3 2 6 2 2" xfId="14389" xr:uid="{00000000-0005-0000-0000-00007A370000}"/>
    <cellStyle name="20% - Accent1 2 6 2 3 2 6 3" xfId="14390" xr:uid="{00000000-0005-0000-0000-00007B370000}"/>
    <cellStyle name="20% - Accent1 2 6 2 3 2 7" xfId="14391" xr:uid="{00000000-0005-0000-0000-00007C370000}"/>
    <cellStyle name="20% - Accent1 2 6 2 3 2 7 2" xfId="14392" xr:uid="{00000000-0005-0000-0000-00007D370000}"/>
    <cellStyle name="20% - Accent1 2 6 2 3 2 8" xfId="14393" xr:uid="{00000000-0005-0000-0000-00007E370000}"/>
    <cellStyle name="20% - Accent1 2 6 2 3 2 8 2" xfId="14394" xr:uid="{00000000-0005-0000-0000-00007F370000}"/>
    <cellStyle name="20% - Accent1 2 6 2 3 2 9" xfId="14395" xr:uid="{00000000-0005-0000-0000-000080370000}"/>
    <cellStyle name="20% - Accent1 2 6 2 3 3" xfId="14396" xr:uid="{00000000-0005-0000-0000-000081370000}"/>
    <cellStyle name="20% - Accent1 2 6 2 3 3 2" xfId="14397" xr:uid="{00000000-0005-0000-0000-000082370000}"/>
    <cellStyle name="20% - Accent1 2 6 2 3 3 2 2" xfId="14398" xr:uid="{00000000-0005-0000-0000-000083370000}"/>
    <cellStyle name="20% - Accent1 2 6 2 3 3 2 2 2" xfId="14399" xr:uid="{00000000-0005-0000-0000-000084370000}"/>
    <cellStyle name="20% - Accent1 2 6 2 3 3 2 2 2 2" xfId="14400" xr:uid="{00000000-0005-0000-0000-000085370000}"/>
    <cellStyle name="20% - Accent1 2 6 2 3 3 2 2 3" xfId="14401" xr:uid="{00000000-0005-0000-0000-000086370000}"/>
    <cellStyle name="20% - Accent1 2 6 2 3 3 2 3" xfId="14402" xr:uid="{00000000-0005-0000-0000-000087370000}"/>
    <cellStyle name="20% - Accent1 2 6 2 3 3 2 3 2" xfId="14403" xr:uid="{00000000-0005-0000-0000-000088370000}"/>
    <cellStyle name="20% - Accent1 2 6 2 3 3 2 4" xfId="14404" xr:uid="{00000000-0005-0000-0000-000089370000}"/>
    <cellStyle name="20% - Accent1 2 6 2 3 3 3" xfId="14405" xr:uid="{00000000-0005-0000-0000-00008A370000}"/>
    <cellStyle name="20% - Accent1 2 6 2 3 3 3 2" xfId="14406" xr:uid="{00000000-0005-0000-0000-00008B370000}"/>
    <cellStyle name="20% - Accent1 2 6 2 3 3 3 2 2" xfId="14407" xr:uid="{00000000-0005-0000-0000-00008C370000}"/>
    <cellStyle name="20% - Accent1 2 6 2 3 3 3 2 2 2" xfId="14408" xr:uid="{00000000-0005-0000-0000-00008D370000}"/>
    <cellStyle name="20% - Accent1 2 6 2 3 3 3 2 3" xfId="14409" xr:uid="{00000000-0005-0000-0000-00008E370000}"/>
    <cellStyle name="20% - Accent1 2 6 2 3 3 3 3" xfId="14410" xr:uid="{00000000-0005-0000-0000-00008F370000}"/>
    <cellStyle name="20% - Accent1 2 6 2 3 3 3 3 2" xfId="14411" xr:uid="{00000000-0005-0000-0000-000090370000}"/>
    <cellStyle name="20% - Accent1 2 6 2 3 3 3 4" xfId="14412" xr:uid="{00000000-0005-0000-0000-000091370000}"/>
    <cellStyle name="20% - Accent1 2 6 2 3 3 4" xfId="14413" xr:uid="{00000000-0005-0000-0000-000092370000}"/>
    <cellStyle name="20% - Accent1 2 6 2 3 3 4 2" xfId="14414" xr:uid="{00000000-0005-0000-0000-000093370000}"/>
    <cellStyle name="20% - Accent1 2 6 2 3 3 4 2 2" xfId="14415" xr:uid="{00000000-0005-0000-0000-000094370000}"/>
    <cellStyle name="20% - Accent1 2 6 2 3 3 4 2 2 2" xfId="14416" xr:uid="{00000000-0005-0000-0000-000095370000}"/>
    <cellStyle name="20% - Accent1 2 6 2 3 3 4 2 3" xfId="14417" xr:uid="{00000000-0005-0000-0000-000096370000}"/>
    <cellStyle name="20% - Accent1 2 6 2 3 3 4 3" xfId="14418" xr:uid="{00000000-0005-0000-0000-000097370000}"/>
    <cellStyle name="20% - Accent1 2 6 2 3 3 4 3 2" xfId="14419" xr:uid="{00000000-0005-0000-0000-000098370000}"/>
    <cellStyle name="20% - Accent1 2 6 2 3 3 4 4" xfId="14420" xr:uid="{00000000-0005-0000-0000-000099370000}"/>
    <cellStyle name="20% - Accent1 2 6 2 3 3 5" xfId="14421" xr:uid="{00000000-0005-0000-0000-00009A370000}"/>
    <cellStyle name="20% - Accent1 2 6 2 3 3 5 2" xfId="14422" xr:uid="{00000000-0005-0000-0000-00009B370000}"/>
    <cellStyle name="20% - Accent1 2 6 2 3 3 5 2 2" xfId="14423" xr:uid="{00000000-0005-0000-0000-00009C370000}"/>
    <cellStyle name="20% - Accent1 2 6 2 3 3 5 3" xfId="14424" xr:uid="{00000000-0005-0000-0000-00009D370000}"/>
    <cellStyle name="20% - Accent1 2 6 2 3 3 6" xfId="14425" xr:uid="{00000000-0005-0000-0000-00009E370000}"/>
    <cellStyle name="20% - Accent1 2 6 2 3 3 6 2" xfId="14426" xr:uid="{00000000-0005-0000-0000-00009F370000}"/>
    <cellStyle name="20% - Accent1 2 6 2 3 3 6 2 2" xfId="14427" xr:uid="{00000000-0005-0000-0000-0000A0370000}"/>
    <cellStyle name="20% - Accent1 2 6 2 3 3 6 3" xfId="14428" xr:uid="{00000000-0005-0000-0000-0000A1370000}"/>
    <cellStyle name="20% - Accent1 2 6 2 3 3 7" xfId="14429" xr:uid="{00000000-0005-0000-0000-0000A2370000}"/>
    <cellStyle name="20% - Accent1 2 6 2 3 3 7 2" xfId="14430" xr:uid="{00000000-0005-0000-0000-0000A3370000}"/>
    <cellStyle name="20% - Accent1 2 6 2 3 3 8" xfId="14431" xr:uid="{00000000-0005-0000-0000-0000A4370000}"/>
    <cellStyle name="20% - Accent1 2 6 2 3 3 8 2" xfId="14432" xr:uid="{00000000-0005-0000-0000-0000A5370000}"/>
    <cellStyle name="20% - Accent1 2 6 2 3 3 9" xfId="14433" xr:uid="{00000000-0005-0000-0000-0000A6370000}"/>
    <cellStyle name="20% - Accent1 2 6 2 3 4" xfId="14434" xr:uid="{00000000-0005-0000-0000-0000A7370000}"/>
    <cellStyle name="20% - Accent1 2 6 2 3 4 2" xfId="14435" xr:uid="{00000000-0005-0000-0000-0000A8370000}"/>
    <cellStyle name="20% - Accent1 2 6 2 3 4 2 2" xfId="14436" xr:uid="{00000000-0005-0000-0000-0000A9370000}"/>
    <cellStyle name="20% - Accent1 2 6 2 3 4 2 2 2" xfId="14437" xr:uid="{00000000-0005-0000-0000-0000AA370000}"/>
    <cellStyle name="20% - Accent1 2 6 2 3 4 2 3" xfId="14438" xr:uid="{00000000-0005-0000-0000-0000AB370000}"/>
    <cellStyle name="20% - Accent1 2 6 2 3 4 3" xfId="14439" xr:uid="{00000000-0005-0000-0000-0000AC370000}"/>
    <cellStyle name="20% - Accent1 2 6 2 3 4 3 2" xfId="14440" xr:uid="{00000000-0005-0000-0000-0000AD370000}"/>
    <cellStyle name="20% - Accent1 2 6 2 3 4 4" xfId="14441" xr:uid="{00000000-0005-0000-0000-0000AE370000}"/>
    <cellStyle name="20% - Accent1 2 6 2 3 5" xfId="14442" xr:uid="{00000000-0005-0000-0000-0000AF370000}"/>
    <cellStyle name="20% - Accent1 2 6 2 3 5 2" xfId="14443" xr:uid="{00000000-0005-0000-0000-0000B0370000}"/>
    <cellStyle name="20% - Accent1 2 6 2 3 5 2 2" xfId="14444" xr:uid="{00000000-0005-0000-0000-0000B1370000}"/>
    <cellStyle name="20% - Accent1 2 6 2 3 5 2 2 2" xfId="14445" xr:uid="{00000000-0005-0000-0000-0000B2370000}"/>
    <cellStyle name="20% - Accent1 2 6 2 3 5 2 3" xfId="14446" xr:uid="{00000000-0005-0000-0000-0000B3370000}"/>
    <cellStyle name="20% - Accent1 2 6 2 3 5 3" xfId="14447" xr:uid="{00000000-0005-0000-0000-0000B4370000}"/>
    <cellStyle name="20% - Accent1 2 6 2 3 5 3 2" xfId="14448" xr:uid="{00000000-0005-0000-0000-0000B5370000}"/>
    <cellStyle name="20% - Accent1 2 6 2 3 5 4" xfId="14449" xr:uid="{00000000-0005-0000-0000-0000B6370000}"/>
    <cellStyle name="20% - Accent1 2 6 2 3 6" xfId="14450" xr:uid="{00000000-0005-0000-0000-0000B7370000}"/>
    <cellStyle name="20% - Accent1 2 6 2 3 6 2" xfId="14451" xr:uid="{00000000-0005-0000-0000-0000B8370000}"/>
    <cellStyle name="20% - Accent1 2 6 2 3 6 2 2" xfId="14452" xr:uid="{00000000-0005-0000-0000-0000B9370000}"/>
    <cellStyle name="20% - Accent1 2 6 2 3 6 2 2 2" xfId="14453" xr:uid="{00000000-0005-0000-0000-0000BA370000}"/>
    <cellStyle name="20% - Accent1 2 6 2 3 6 2 3" xfId="14454" xr:uid="{00000000-0005-0000-0000-0000BB370000}"/>
    <cellStyle name="20% - Accent1 2 6 2 3 6 3" xfId="14455" xr:uid="{00000000-0005-0000-0000-0000BC370000}"/>
    <cellStyle name="20% - Accent1 2 6 2 3 6 3 2" xfId="14456" xr:uid="{00000000-0005-0000-0000-0000BD370000}"/>
    <cellStyle name="20% - Accent1 2 6 2 3 6 4" xfId="14457" xr:uid="{00000000-0005-0000-0000-0000BE370000}"/>
    <cellStyle name="20% - Accent1 2 6 2 3 7" xfId="14458" xr:uid="{00000000-0005-0000-0000-0000BF370000}"/>
    <cellStyle name="20% - Accent1 2 6 2 3 7 2" xfId="14459" xr:uid="{00000000-0005-0000-0000-0000C0370000}"/>
    <cellStyle name="20% - Accent1 2 6 2 3 7 2 2" xfId="14460" xr:uid="{00000000-0005-0000-0000-0000C1370000}"/>
    <cellStyle name="20% - Accent1 2 6 2 3 7 3" xfId="14461" xr:uid="{00000000-0005-0000-0000-0000C2370000}"/>
    <cellStyle name="20% - Accent1 2 6 2 3 8" xfId="14462" xr:uid="{00000000-0005-0000-0000-0000C3370000}"/>
    <cellStyle name="20% - Accent1 2 6 2 3 8 2" xfId="14463" xr:uid="{00000000-0005-0000-0000-0000C4370000}"/>
    <cellStyle name="20% - Accent1 2 6 2 3 8 2 2" xfId="14464" xr:uid="{00000000-0005-0000-0000-0000C5370000}"/>
    <cellStyle name="20% - Accent1 2 6 2 3 8 3" xfId="14465" xr:uid="{00000000-0005-0000-0000-0000C6370000}"/>
    <cellStyle name="20% - Accent1 2 6 2 3 9" xfId="14466" xr:uid="{00000000-0005-0000-0000-0000C7370000}"/>
    <cellStyle name="20% - Accent1 2 6 2 3 9 2" xfId="14467" xr:uid="{00000000-0005-0000-0000-0000C8370000}"/>
    <cellStyle name="20% - Accent1 2 6 2 4" xfId="14468" xr:uid="{00000000-0005-0000-0000-0000C9370000}"/>
    <cellStyle name="20% - Accent1 2 6 2 4 10" xfId="14469" xr:uid="{00000000-0005-0000-0000-0000CA370000}"/>
    <cellStyle name="20% - Accent1 2 6 2 4 10 2" xfId="14470" xr:uid="{00000000-0005-0000-0000-0000CB370000}"/>
    <cellStyle name="20% - Accent1 2 6 2 4 11" xfId="14471" xr:uid="{00000000-0005-0000-0000-0000CC370000}"/>
    <cellStyle name="20% - Accent1 2 6 2 4 2" xfId="14472" xr:uid="{00000000-0005-0000-0000-0000CD370000}"/>
    <cellStyle name="20% - Accent1 2 6 2 4 2 2" xfId="14473" xr:uid="{00000000-0005-0000-0000-0000CE370000}"/>
    <cellStyle name="20% - Accent1 2 6 2 4 2 2 2" xfId="14474" xr:uid="{00000000-0005-0000-0000-0000CF370000}"/>
    <cellStyle name="20% - Accent1 2 6 2 4 2 2 2 2" xfId="14475" xr:uid="{00000000-0005-0000-0000-0000D0370000}"/>
    <cellStyle name="20% - Accent1 2 6 2 4 2 2 2 2 2" xfId="14476" xr:uid="{00000000-0005-0000-0000-0000D1370000}"/>
    <cellStyle name="20% - Accent1 2 6 2 4 2 2 2 3" xfId="14477" xr:uid="{00000000-0005-0000-0000-0000D2370000}"/>
    <cellStyle name="20% - Accent1 2 6 2 4 2 2 3" xfId="14478" xr:uid="{00000000-0005-0000-0000-0000D3370000}"/>
    <cellStyle name="20% - Accent1 2 6 2 4 2 2 3 2" xfId="14479" xr:uid="{00000000-0005-0000-0000-0000D4370000}"/>
    <cellStyle name="20% - Accent1 2 6 2 4 2 2 4" xfId="14480" xr:uid="{00000000-0005-0000-0000-0000D5370000}"/>
    <cellStyle name="20% - Accent1 2 6 2 4 2 3" xfId="14481" xr:uid="{00000000-0005-0000-0000-0000D6370000}"/>
    <cellStyle name="20% - Accent1 2 6 2 4 2 3 2" xfId="14482" xr:uid="{00000000-0005-0000-0000-0000D7370000}"/>
    <cellStyle name="20% - Accent1 2 6 2 4 2 3 2 2" xfId="14483" xr:uid="{00000000-0005-0000-0000-0000D8370000}"/>
    <cellStyle name="20% - Accent1 2 6 2 4 2 3 2 2 2" xfId="14484" xr:uid="{00000000-0005-0000-0000-0000D9370000}"/>
    <cellStyle name="20% - Accent1 2 6 2 4 2 3 2 3" xfId="14485" xr:uid="{00000000-0005-0000-0000-0000DA370000}"/>
    <cellStyle name="20% - Accent1 2 6 2 4 2 3 3" xfId="14486" xr:uid="{00000000-0005-0000-0000-0000DB370000}"/>
    <cellStyle name="20% - Accent1 2 6 2 4 2 3 3 2" xfId="14487" xr:uid="{00000000-0005-0000-0000-0000DC370000}"/>
    <cellStyle name="20% - Accent1 2 6 2 4 2 3 4" xfId="14488" xr:uid="{00000000-0005-0000-0000-0000DD370000}"/>
    <cellStyle name="20% - Accent1 2 6 2 4 2 4" xfId="14489" xr:uid="{00000000-0005-0000-0000-0000DE370000}"/>
    <cellStyle name="20% - Accent1 2 6 2 4 2 4 2" xfId="14490" xr:uid="{00000000-0005-0000-0000-0000DF370000}"/>
    <cellStyle name="20% - Accent1 2 6 2 4 2 4 2 2" xfId="14491" xr:uid="{00000000-0005-0000-0000-0000E0370000}"/>
    <cellStyle name="20% - Accent1 2 6 2 4 2 4 2 2 2" xfId="14492" xr:uid="{00000000-0005-0000-0000-0000E1370000}"/>
    <cellStyle name="20% - Accent1 2 6 2 4 2 4 2 3" xfId="14493" xr:uid="{00000000-0005-0000-0000-0000E2370000}"/>
    <cellStyle name="20% - Accent1 2 6 2 4 2 4 3" xfId="14494" xr:uid="{00000000-0005-0000-0000-0000E3370000}"/>
    <cellStyle name="20% - Accent1 2 6 2 4 2 4 3 2" xfId="14495" xr:uid="{00000000-0005-0000-0000-0000E4370000}"/>
    <cellStyle name="20% - Accent1 2 6 2 4 2 4 4" xfId="14496" xr:uid="{00000000-0005-0000-0000-0000E5370000}"/>
    <cellStyle name="20% - Accent1 2 6 2 4 2 5" xfId="14497" xr:uid="{00000000-0005-0000-0000-0000E6370000}"/>
    <cellStyle name="20% - Accent1 2 6 2 4 2 5 2" xfId="14498" xr:uid="{00000000-0005-0000-0000-0000E7370000}"/>
    <cellStyle name="20% - Accent1 2 6 2 4 2 5 2 2" xfId="14499" xr:uid="{00000000-0005-0000-0000-0000E8370000}"/>
    <cellStyle name="20% - Accent1 2 6 2 4 2 5 3" xfId="14500" xr:uid="{00000000-0005-0000-0000-0000E9370000}"/>
    <cellStyle name="20% - Accent1 2 6 2 4 2 6" xfId="14501" xr:uid="{00000000-0005-0000-0000-0000EA370000}"/>
    <cellStyle name="20% - Accent1 2 6 2 4 2 6 2" xfId="14502" xr:uid="{00000000-0005-0000-0000-0000EB370000}"/>
    <cellStyle name="20% - Accent1 2 6 2 4 2 6 2 2" xfId="14503" xr:uid="{00000000-0005-0000-0000-0000EC370000}"/>
    <cellStyle name="20% - Accent1 2 6 2 4 2 6 3" xfId="14504" xr:uid="{00000000-0005-0000-0000-0000ED370000}"/>
    <cellStyle name="20% - Accent1 2 6 2 4 2 7" xfId="14505" xr:uid="{00000000-0005-0000-0000-0000EE370000}"/>
    <cellStyle name="20% - Accent1 2 6 2 4 2 7 2" xfId="14506" xr:uid="{00000000-0005-0000-0000-0000EF370000}"/>
    <cellStyle name="20% - Accent1 2 6 2 4 2 8" xfId="14507" xr:uid="{00000000-0005-0000-0000-0000F0370000}"/>
    <cellStyle name="20% - Accent1 2 6 2 4 2 8 2" xfId="14508" xr:uid="{00000000-0005-0000-0000-0000F1370000}"/>
    <cellStyle name="20% - Accent1 2 6 2 4 2 9" xfId="14509" xr:uid="{00000000-0005-0000-0000-0000F2370000}"/>
    <cellStyle name="20% - Accent1 2 6 2 4 3" xfId="14510" xr:uid="{00000000-0005-0000-0000-0000F3370000}"/>
    <cellStyle name="20% - Accent1 2 6 2 4 3 2" xfId="14511" xr:uid="{00000000-0005-0000-0000-0000F4370000}"/>
    <cellStyle name="20% - Accent1 2 6 2 4 3 2 2" xfId="14512" xr:uid="{00000000-0005-0000-0000-0000F5370000}"/>
    <cellStyle name="20% - Accent1 2 6 2 4 3 2 2 2" xfId="14513" xr:uid="{00000000-0005-0000-0000-0000F6370000}"/>
    <cellStyle name="20% - Accent1 2 6 2 4 3 2 2 2 2" xfId="14514" xr:uid="{00000000-0005-0000-0000-0000F7370000}"/>
    <cellStyle name="20% - Accent1 2 6 2 4 3 2 2 3" xfId="14515" xr:uid="{00000000-0005-0000-0000-0000F8370000}"/>
    <cellStyle name="20% - Accent1 2 6 2 4 3 2 3" xfId="14516" xr:uid="{00000000-0005-0000-0000-0000F9370000}"/>
    <cellStyle name="20% - Accent1 2 6 2 4 3 2 3 2" xfId="14517" xr:uid="{00000000-0005-0000-0000-0000FA370000}"/>
    <cellStyle name="20% - Accent1 2 6 2 4 3 2 4" xfId="14518" xr:uid="{00000000-0005-0000-0000-0000FB370000}"/>
    <cellStyle name="20% - Accent1 2 6 2 4 3 3" xfId="14519" xr:uid="{00000000-0005-0000-0000-0000FC370000}"/>
    <cellStyle name="20% - Accent1 2 6 2 4 3 3 2" xfId="14520" xr:uid="{00000000-0005-0000-0000-0000FD370000}"/>
    <cellStyle name="20% - Accent1 2 6 2 4 3 3 2 2" xfId="14521" xr:uid="{00000000-0005-0000-0000-0000FE370000}"/>
    <cellStyle name="20% - Accent1 2 6 2 4 3 3 2 2 2" xfId="14522" xr:uid="{00000000-0005-0000-0000-0000FF370000}"/>
    <cellStyle name="20% - Accent1 2 6 2 4 3 3 2 3" xfId="14523" xr:uid="{00000000-0005-0000-0000-000000380000}"/>
    <cellStyle name="20% - Accent1 2 6 2 4 3 3 3" xfId="14524" xr:uid="{00000000-0005-0000-0000-000001380000}"/>
    <cellStyle name="20% - Accent1 2 6 2 4 3 3 3 2" xfId="14525" xr:uid="{00000000-0005-0000-0000-000002380000}"/>
    <cellStyle name="20% - Accent1 2 6 2 4 3 3 4" xfId="14526" xr:uid="{00000000-0005-0000-0000-000003380000}"/>
    <cellStyle name="20% - Accent1 2 6 2 4 3 4" xfId="14527" xr:uid="{00000000-0005-0000-0000-000004380000}"/>
    <cellStyle name="20% - Accent1 2 6 2 4 3 4 2" xfId="14528" xr:uid="{00000000-0005-0000-0000-000005380000}"/>
    <cellStyle name="20% - Accent1 2 6 2 4 3 4 2 2" xfId="14529" xr:uid="{00000000-0005-0000-0000-000006380000}"/>
    <cellStyle name="20% - Accent1 2 6 2 4 3 4 2 2 2" xfId="14530" xr:uid="{00000000-0005-0000-0000-000007380000}"/>
    <cellStyle name="20% - Accent1 2 6 2 4 3 4 2 3" xfId="14531" xr:uid="{00000000-0005-0000-0000-000008380000}"/>
    <cellStyle name="20% - Accent1 2 6 2 4 3 4 3" xfId="14532" xr:uid="{00000000-0005-0000-0000-000009380000}"/>
    <cellStyle name="20% - Accent1 2 6 2 4 3 4 3 2" xfId="14533" xr:uid="{00000000-0005-0000-0000-00000A380000}"/>
    <cellStyle name="20% - Accent1 2 6 2 4 3 4 4" xfId="14534" xr:uid="{00000000-0005-0000-0000-00000B380000}"/>
    <cellStyle name="20% - Accent1 2 6 2 4 3 5" xfId="14535" xr:uid="{00000000-0005-0000-0000-00000C380000}"/>
    <cellStyle name="20% - Accent1 2 6 2 4 3 5 2" xfId="14536" xr:uid="{00000000-0005-0000-0000-00000D380000}"/>
    <cellStyle name="20% - Accent1 2 6 2 4 3 5 2 2" xfId="14537" xr:uid="{00000000-0005-0000-0000-00000E380000}"/>
    <cellStyle name="20% - Accent1 2 6 2 4 3 5 3" xfId="14538" xr:uid="{00000000-0005-0000-0000-00000F380000}"/>
    <cellStyle name="20% - Accent1 2 6 2 4 3 6" xfId="14539" xr:uid="{00000000-0005-0000-0000-000010380000}"/>
    <cellStyle name="20% - Accent1 2 6 2 4 3 6 2" xfId="14540" xr:uid="{00000000-0005-0000-0000-000011380000}"/>
    <cellStyle name="20% - Accent1 2 6 2 4 3 6 2 2" xfId="14541" xr:uid="{00000000-0005-0000-0000-000012380000}"/>
    <cellStyle name="20% - Accent1 2 6 2 4 3 6 3" xfId="14542" xr:uid="{00000000-0005-0000-0000-000013380000}"/>
    <cellStyle name="20% - Accent1 2 6 2 4 3 7" xfId="14543" xr:uid="{00000000-0005-0000-0000-000014380000}"/>
    <cellStyle name="20% - Accent1 2 6 2 4 3 7 2" xfId="14544" xr:uid="{00000000-0005-0000-0000-000015380000}"/>
    <cellStyle name="20% - Accent1 2 6 2 4 3 8" xfId="14545" xr:uid="{00000000-0005-0000-0000-000016380000}"/>
    <cellStyle name="20% - Accent1 2 6 2 4 3 8 2" xfId="14546" xr:uid="{00000000-0005-0000-0000-000017380000}"/>
    <cellStyle name="20% - Accent1 2 6 2 4 3 9" xfId="14547" xr:uid="{00000000-0005-0000-0000-000018380000}"/>
    <cellStyle name="20% - Accent1 2 6 2 4 4" xfId="14548" xr:uid="{00000000-0005-0000-0000-000019380000}"/>
    <cellStyle name="20% - Accent1 2 6 2 4 4 2" xfId="14549" xr:uid="{00000000-0005-0000-0000-00001A380000}"/>
    <cellStyle name="20% - Accent1 2 6 2 4 4 2 2" xfId="14550" xr:uid="{00000000-0005-0000-0000-00001B380000}"/>
    <cellStyle name="20% - Accent1 2 6 2 4 4 2 2 2" xfId="14551" xr:uid="{00000000-0005-0000-0000-00001C380000}"/>
    <cellStyle name="20% - Accent1 2 6 2 4 4 2 3" xfId="14552" xr:uid="{00000000-0005-0000-0000-00001D380000}"/>
    <cellStyle name="20% - Accent1 2 6 2 4 4 3" xfId="14553" xr:uid="{00000000-0005-0000-0000-00001E380000}"/>
    <cellStyle name="20% - Accent1 2 6 2 4 4 3 2" xfId="14554" xr:uid="{00000000-0005-0000-0000-00001F380000}"/>
    <cellStyle name="20% - Accent1 2 6 2 4 4 4" xfId="14555" xr:uid="{00000000-0005-0000-0000-000020380000}"/>
    <cellStyle name="20% - Accent1 2 6 2 4 5" xfId="14556" xr:uid="{00000000-0005-0000-0000-000021380000}"/>
    <cellStyle name="20% - Accent1 2 6 2 4 5 2" xfId="14557" xr:uid="{00000000-0005-0000-0000-000022380000}"/>
    <cellStyle name="20% - Accent1 2 6 2 4 5 2 2" xfId="14558" xr:uid="{00000000-0005-0000-0000-000023380000}"/>
    <cellStyle name="20% - Accent1 2 6 2 4 5 2 2 2" xfId="14559" xr:uid="{00000000-0005-0000-0000-000024380000}"/>
    <cellStyle name="20% - Accent1 2 6 2 4 5 2 3" xfId="14560" xr:uid="{00000000-0005-0000-0000-000025380000}"/>
    <cellStyle name="20% - Accent1 2 6 2 4 5 3" xfId="14561" xr:uid="{00000000-0005-0000-0000-000026380000}"/>
    <cellStyle name="20% - Accent1 2 6 2 4 5 3 2" xfId="14562" xr:uid="{00000000-0005-0000-0000-000027380000}"/>
    <cellStyle name="20% - Accent1 2 6 2 4 5 4" xfId="14563" xr:uid="{00000000-0005-0000-0000-000028380000}"/>
    <cellStyle name="20% - Accent1 2 6 2 4 6" xfId="14564" xr:uid="{00000000-0005-0000-0000-000029380000}"/>
    <cellStyle name="20% - Accent1 2 6 2 4 6 2" xfId="14565" xr:uid="{00000000-0005-0000-0000-00002A380000}"/>
    <cellStyle name="20% - Accent1 2 6 2 4 6 2 2" xfId="14566" xr:uid="{00000000-0005-0000-0000-00002B380000}"/>
    <cellStyle name="20% - Accent1 2 6 2 4 6 2 2 2" xfId="14567" xr:uid="{00000000-0005-0000-0000-00002C380000}"/>
    <cellStyle name="20% - Accent1 2 6 2 4 6 2 3" xfId="14568" xr:uid="{00000000-0005-0000-0000-00002D380000}"/>
    <cellStyle name="20% - Accent1 2 6 2 4 6 3" xfId="14569" xr:uid="{00000000-0005-0000-0000-00002E380000}"/>
    <cellStyle name="20% - Accent1 2 6 2 4 6 3 2" xfId="14570" xr:uid="{00000000-0005-0000-0000-00002F380000}"/>
    <cellStyle name="20% - Accent1 2 6 2 4 6 4" xfId="14571" xr:uid="{00000000-0005-0000-0000-000030380000}"/>
    <cellStyle name="20% - Accent1 2 6 2 4 7" xfId="14572" xr:uid="{00000000-0005-0000-0000-000031380000}"/>
    <cellStyle name="20% - Accent1 2 6 2 4 7 2" xfId="14573" xr:uid="{00000000-0005-0000-0000-000032380000}"/>
    <cellStyle name="20% - Accent1 2 6 2 4 7 2 2" xfId="14574" xr:uid="{00000000-0005-0000-0000-000033380000}"/>
    <cellStyle name="20% - Accent1 2 6 2 4 7 3" xfId="14575" xr:uid="{00000000-0005-0000-0000-000034380000}"/>
    <cellStyle name="20% - Accent1 2 6 2 4 8" xfId="14576" xr:uid="{00000000-0005-0000-0000-000035380000}"/>
    <cellStyle name="20% - Accent1 2 6 2 4 8 2" xfId="14577" xr:uid="{00000000-0005-0000-0000-000036380000}"/>
    <cellStyle name="20% - Accent1 2 6 2 4 8 2 2" xfId="14578" xr:uid="{00000000-0005-0000-0000-000037380000}"/>
    <cellStyle name="20% - Accent1 2 6 2 4 8 3" xfId="14579" xr:uid="{00000000-0005-0000-0000-000038380000}"/>
    <cellStyle name="20% - Accent1 2 6 2 4 9" xfId="14580" xr:uid="{00000000-0005-0000-0000-000039380000}"/>
    <cellStyle name="20% - Accent1 2 6 2 4 9 2" xfId="14581" xr:uid="{00000000-0005-0000-0000-00003A380000}"/>
    <cellStyle name="20% - Accent1 2 6 2 5" xfId="14582" xr:uid="{00000000-0005-0000-0000-00003B380000}"/>
    <cellStyle name="20% - Accent1 2 6 2 5 2" xfId="14583" xr:uid="{00000000-0005-0000-0000-00003C380000}"/>
    <cellStyle name="20% - Accent1 2 6 2 5 2 2" xfId="14584" xr:uid="{00000000-0005-0000-0000-00003D380000}"/>
    <cellStyle name="20% - Accent1 2 6 2 5 2 2 2" xfId="14585" xr:uid="{00000000-0005-0000-0000-00003E380000}"/>
    <cellStyle name="20% - Accent1 2 6 2 5 2 2 2 2" xfId="14586" xr:uid="{00000000-0005-0000-0000-00003F380000}"/>
    <cellStyle name="20% - Accent1 2 6 2 5 2 2 3" xfId="14587" xr:uid="{00000000-0005-0000-0000-000040380000}"/>
    <cellStyle name="20% - Accent1 2 6 2 5 2 3" xfId="14588" xr:uid="{00000000-0005-0000-0000-000041380000}"/>
    <cellStyle name="20% - Accent1 2 6 2 5 2 3 2" xfId="14589" xr:uid="{00000000-0005-0000-0000-000042380000}"/>
    <cellStyle name="20% - Accent1 2 6 2 5 2 4" xfId="14590" xr:uid="{00000000-0005-0000-0000-000043380000}"/>
    <cellStyle name="20% - Accent1 2 6 2 5 3" xfId="14591" xr:uid="{00000000-0005-0000-0000-000044380000}"/>
    <cellStyle name="20% - Accent1 2 6 2 5 3 2" xfId="14592" xr:uid="{00000000-0005-0000-0000-000045380000}"/>
    <cellStyle name="20% - Accent1 2 6 2 5 3 2 2" xfId="14593" xr:uid="{00000000-0005-0000-0000-000046380000}"/>
    <cellStyle name="20% - Accent1 2 6 2 5 3 2 2 2" xfId="14594" xr:uid="{00000000-0005-0000-0000-000047380000}"/>
    <cellStyle name="20% - Accent1 2 6 2 5 3 2 3" xfId="14595" xr:uid="{00000000-0005-0000-0000-000048380000}"/>
    <cellStyle name="20% - Accent1 2 6 2 5 3 3" xfId="14596" xr:uid="{00000000-0005-0000-0000-000049380000}"/>
    <cellStyle name="20% - Accent1 2 6 2 5 3 3 2" xfId="14597" xr:uid="{00000000-0005-0000-0000-00004A380000}"/>
    <cellStyle name="20% - Accent1 2 6 2 5 3 4" xfId="14598" xr:uid="{00000000-0005-0000-0000-00004B380000}"/>
    <cellStyle name="20% - Accent1 2 6 2 5 4" xfId="14599" xr:uid="{00000000-0005-0000-0000-00004C380000}"/>
    <cellStyle name="20% - Accent1 2 6 2 5 4 2" xfId="14600" xr:uid="{00000000-0005-0000-0000-00004D380000}"/>
    <cellStyle name="20% - Accent1 2 6 2 5 4 2 2" xfId="14601" xr:uid="{00000000-0005-0000-0000-00004E380000}"/>
    <cellStyle name="20% - Accent1 2 6 2 5 4 2 2 2" xfId="14602" xr:uid="{00000000-0005-0000-0000-00004F380000}"/>
    <cellStyle name="20% - Accent1 2 6 2 5 4 2 3" xfId="14603" xr:uid="{00000000-0005-0000-0000-000050380000}"/>
    <cellStyle name="20% - Accent1 2 6 2 5 4 3" xfId="14604" xr:uid="{00000000-0005-0000-0000-000051380000}"/>
    <cellStyle name="20% - Accent1 2 6 2 5 4 3 2" xfId="14605" xr:uid="{00000000-0005-0000-0000-000052380000}"/>
    <cellStyle name="20% - Accent1 2 6 2 5 4 4" xfId="14606" xr:uid="{00000000-0005-0000-0000-000053380000}"/>
    <cellStyle name="20% - Accent1 2 6 2 5 5" xfId="14607" xr:uid="{00000000-0005-0000-0000-000054380000}"/>
    <cellStyle name="20% - Accent1 2 6 2 5 5 2" xfId="14608" xr:uid="{00000000-0005-0000-0000-000055380000}"/>
    <cellStyle name="20% - Accent1 2 6 2 5 5 2 2" xfId="14609" xr:uid="{00000000-0005-0000-0000-000056380000}"/>
    <cellStyle name="20% - Accent1 2 6 2 5 5 3" xfId="14610" xr:uid="{00000000-0005-0000-0000-000057380000}"/>
    <cellStyle name="20% - Accent1 2 6 2 5 6" xfId="14611" xr:uid="{00000000-0005-0000-0000-000058380000}"/>
    <cellStyle name="20% - Accent1 2 6 2 5 6 2" xfId="14612" xr:uid="{00000000-0005-0000-0000-000059380000}"/>
    <cellStyle name="20% - Accent1 2 6 2 5 6 2 2" xfId="14613" xr:uid="{00000000-0005-0000-0000-00005A380000}"/>
    <cellStyle name="20% - Accent1 2 6 2 5 6 3" xfId="14614" xr:uid="{00000000-0005-0000-0000-00005B380000}"/>
    <cellStyle name="20% - Accent1 2 6 2 5 7" xfId="14615" xr:uid="{00000000-0005-0000-0000-00005C380000}"/>
    <cellStyle name="20% - Accent1 2 6 2 5 7 2" xfId="14616" xr:uid="{00000000-0005-0000-0000-00005D380000}"/>
    <cellStyle name="20% - Accent1 2 6 2 5 8" xfId="14617" xr:uid="{00000000-0005-0000-0000-00005E380000}"/>
    <cellStyle name="20% - Accent1 2 6 2 5 8 2" xfId="14618" xr:uid="{00000000-0005-0000-0000-00005F380000}"/>
    <cellStyle name="20% - Accent1 2 6 2 5 9" xfId="14619" xr:uid="{00000000-0005-0000-0000-000060380000}"/>
    <cellStyle name="20% - Accent1 2 6 2 6" xfId="14620" xr:uid="{00000000-0005-0000-0000-000061380000}"/>
    <cellStyle name="20% - Accent1 2 6 2 6 2" xfId="14621" xr:uid="{00000000-0005-0000-0000-000062380000}"/>
    <cellStyle name="20% - Accent1 2 6 2 6 2 2" xfId="14622" xr:uid="{00000000-0005-0000-0000-000063380000}"/>
    <cellStyle name="20% - Accent1 2 6 2 6 2 2 2" xfId="14623" xr:uid="{00000000-0005-0000-0000-000064380000}"/>
    <cellStyle name="20% - Accent1 2 6 2 6 2 2 2 2" xfId="14624" xr:uid="{00000000-0005-0000-0000-000065380000}"/>
    <cellStyle name="20% - Accent1 2 6 2 6 2 2 3" xfId="14625" xr:uid="{00000000-0005-0000-0000-000066380000}"/>
    <cellStyle name="20% - Accent1 2 6 2 6 2 3" xfId="14626" xr:uid="{00000000-0005-0000-0000-000067380000}"/>
    <cellStyle name="20% - Accent1 2 6 2 6 2 3 2" xfId="14627" xr:uid="{00000000-0005-0000-0000-000068380000}"/>
    <cellStyle name="20% - Accent1 2 6 2 6 2 4" xfId="14628" xr:uid="{00000000-0005-0000-0000-000069380000}"/>
    <cellStyle name="20% - Accent1 2 6 2 6 3" xfId="14629" xr:uid="{00000000-0005-0000-0000-00006A380000}"/>
    <cellStyle name="20% - Accent1 2 6 2 6 3 2" xfId="14630" xr:uid="{00000000-0005-0000-0000-00006B380000}"/>
    <cellStyle name="20% - Accent1 2 6 2 6 3 2 2" xfId="14631" xr:uid="{00000000-0005-0000-0000-00006C380000}"/>
    <cellStyle name="20% - Accent1 2 6 2 6 3 2 2 2" xfId="14632" xr:uid="{00000000-0005-0000-0000-00006D380000}"/>
    <cellStyle name="20% - Accent1 2 6 2 6 3 2 3" xfId="14633" xr:uid="{00000000-0005-0000-0000-00006E380000}"/>
    <cellStyle name="20% - Accent1 2 6 2 6 3 3" xfId="14634" xr:uid="{00000000-0005-0000-0000-00006F380000}"/>
    <cellStyle name="20% - Accent1 2 6 2 6 3 3 2" xfId="14635" xr:uid="{00000000-0005-0000-0000-000070380000}"/>
    <cellStyle name="20% - Accent1 2 6 2 6 3 4" xfId="14636" xr:uid="{00000000-0005-0000-0000-000071380000}"/>
    <cellStyle name="20% - Accent1 2 6 2 6 4" xfId="14637" xr:uid="{00000000-0005-0000-0000-000072380000}"/>
    <cellStyle name="20% - Accent1 2 6 2 6 4 2" xfId="14638" xr:uid="{00000000-0005-0000-0000-000073380000}"/>
    <cellStyle name="20% - Accent1 2 6 2 6 4 2 2" xfId="14639" xr:uid="{00000000-0005-0000-0000-000074380000}"/>
    <cellStyle name="20% - Accent1 2 6 2 6 4 2 2 2" xfId="14640" xr:uid="{00000000-0005-0000-0000-000075380000}"/>
    <cellStyle name="20% - Accent1 2 6 2 6 4 2 3" xfId="14641" xr:uid="{00000000-0005-0000-0000-000076380000}"/>
    <cellStyle name="20% - Accent1 2 6 2 6 4 3" xfId="14642" xr:uid="{00000000-0005-0000-0000-000077380000}"/>
    <cellStyle name="20% - Accent1 2 6 2 6 4 3 2" xfId="14643" xr:uid="{00000000-0005-0000-0000-000078380000}"/>
    <cellStyle name="20% - Accent1 2 6 2 6 4 4" xfId="14644" xr:uid="{00000000-0005-0000-0000-000079380000}"/>
    <cellStyle name="20% - Accent1 2 6 2 6 5" xfId="14645" xr:uid="{00000000-0005-0000-0000-00007A380000}"/>
    <cellStyle name="20% - Accent1 2 6 2 6 5 2" xfId="14646" xr:uid="{00000000-0005-0000-0000-00007B380000}"/>
    <cellStyle name="20% - Accent1 2 6 2 6 5 2 2" xfId="14647" xr:uid="{00000000-0005-0000-0000-00007C380000}"/>
    <cellStyle name="20% - Accent1 2 6 2 6 5 3" xfId="14648" xr:uid="{00000000-0005-0000-0000-00007D380000}"/>
    <cellStyle name="20% - Accent1 2 6 2 6 6" xfId="14649" xr:uid="{00000000-0005-0000-0000-00007E380000}"/>
    <cellStyle name="20% - Accent1 2 6 2 6 6 2" xfId="14650" xr:uid="{00000000-0005-0000-0000-00007F380000}"/>
    <cellStyle name="20% - Accent1 2 6 2 6 6 2 2" xfId="14651" xr:uid="{00000000-0005-0000-0000-000080380000}"/>
    <cellStyle name="20% - Accent1 2 6 2 6 6 3" xfId="14652" xr:uid="{00000000-0005-0000-0000-000081380000}"/>
    <cellStyle name="20% - Accent1 2 6 2 6 7" xfId="14653" xr:uid="{00000000-0005-0000-0000-000082380000}"/>
    <cellStyle name="20% - Accent1 2 6 2 6 7 2" xfId="14654" xr:uid="{00000000-0005-0000-0000-000083380000}"/>
    <cellStyle name="20% - Accent1 2 6 2 6 8" xfId="14655" xr:uid="{00000000-0005-0000-0000-000084380000}"/>
    <cellStyle name="20% - Accent1 2 6 2 6 8 2" xfId="14656" xr:uid="{00000000-0005-0000-0000-000085380000}"/>
    <cellStyle name="20% - Accent1 2 6 2 6 9" xfId="14657" xr:uid="{00000000-0005-0000-0000-000086380000}"/>
    <cellStyle name="20% - Accent1 2 6 2 7" xfId="14658" xr:uid="{00000000-0005-0000-0000-000087380000}"/>
    <cellStyle name="20% - Accent1 2 6 2 7 2" xfId="14659" xr:uid="{00000000-0005-0000-0000-000088380000}"/>
    <cellStyle name="20% - Accent1 2 6 2 7 2 2" xfId="14660" xr:uid="{00000000-0005-0000-0000-000089380000}"/>
    <cellStyle name="20% - Accent1 2 6 2 7 2 2 2" xfId="14661" xr:uid="{00000000-0005-0000-0000-00008A380000}"/>
    <cellStyle name="20% - Accent1 2 6 2 7 2 3" xfId="14662" xr:uid="{00000000-0005-0000-0000-00008B380000}"/>
    <cellStyle name="20% - Accent1 2 6 2 7 3" xfId="14663" xr:uid="{00000000-0005-0000-0000-00008C380000}"/>
    <cellStyle name="20% - Accent1 2 6 2 7 3 2" xfId="14664" xr:uid="{00000000-0005-0000-0000-00008D380000}"/>
    <cellStyle name="20% - Accent1 2 6 2 7 4" xfId="14665" xr:uid="{00000000-0005-0000-0000-00008E380000}"/>
    <cellStyle name="20% - Accent1 2 6 2 8" xfId="14666" xr:uid="{00000000-0005-0000-0000-00008F380000}"/>
    <cellStyle name="20% - Accent1 2 6 2 8 2" xfId="14667" xr:uid="{00000000-0005-0000-0000-000090380000}"/>
    <cellStyle name="20% - Accent1 2 6 2 8 2 2" xfId="14668" xr:uid="{00000000-0005-0000-0000-000091380000}"/>
    <cellStyle name="20% - Accent1 2 6 2 8 2 2 2" xfId="14669" xr:uid="{00000000-0005-0000-0000-000092380000}"/>
    <cellStyle name="20% - Accent1 2 6 2 8 2 3" xfId="14670" xr:uid="{00000000-0005-0000-0000-000093380000}"/>
    <cellStyle name="20% - Accent1 2 6 2 8 3" xfId="14671" xr:uid="{00000000-0005-0000-0000-000094380000}"/>
    <cellStyle name="20% - Accent1 2 6 2 8 3 2" xfId="14672" xr:uid="{00000000-0005-0000-0000-000095380000}"/>
    <cellStyle name="20% - Accent1 2 6 2 8 4" xfId="14673" xr:uid="{00000000-0005-0000-0000-000096380000}"/>
    <cellStyle name="20% - Accent1 2 6 2 9" xfId="14674" xr:uid="{00000000-0005-0000-0000-000097380000}"/>
    <cellStyle name="20% - Accent1 2 6 2 9 2" xfId="14675" xr:uid="{00000000-0005-0000-0000-000098380000}"/>
    <cellStyle name="20% - Accent1 2 6 2 9 2 2" xfId="14676" xr:uid="{00000000-0005-0000-0000-000099380000}"/>
    <cellStyle name="20% - Accent1 2 6 2 9 2 2 2" xfId="14677" xr:uid="{00000000-0005-0000-0000-00009A380000}"/>
    <cellStyle name="20% - Accent1 2 6 2 9 2 3" xfId="14678" xr:uid="{00000000-0005-0000-0000-00009B380000}"/>
    <cellStyle name="20% - Accent1 2 6 2 9 3" xfId="14679" xr:uid="{00000000-0005-0000-0000-00009C380000}"/>
    <cellStyle name="20% - Accent1 2 6 2 9 3 2" xfId="14680" xr:uid="{00000000-0005-0000-0000-00009D380000}"/>
    <cellStyle name="20% - Accent1 2 6 2 9 4" xfId="14681" xr:uid="{00000000-0005-0000-0000-00009E380000}"/>
    <cellStyle name="20% - Accent1 2 6 3" xfId="14682" xr:uid="{00000000-0005-0000-0000-00009F380000}"/>
    <cellStyle name="20% - Accent1 2 6 3 10" xfId="14683" xr:uid="{00000000-0005-0000-0000-0000A0380000}"/>
    <cellStyle name="20% - Accent1 2 6 3 10 2" xfId="14684" xr:uid="{00000000-0005-0000-0000-0000A1380000}"/>
    <cellStyle name="20% - Accent1 2 6 3 11" xfId="14685" xr:uid="{00000000-0005-0000-0000-0000A2380000}"/>
    <cellStyle name="20% - Accent1 2 6 3 2" xfId="14686" xr:uid="{00000000-0005-0000-0000-0000A3380000}"/>
    <cellStyle name="20% - Accent1 2 6 3 2 2" xfId="14687" xr:uid="{00000000-0005-0000-0000-0000A4380000}"/>
    <cellStyle name="20% - Accent1 2 6 3 2 2 2" xfId="14688" xr:uid="{00000000-0005-0000-0000-0000A5380000}"/>
    <cellStyle name="20% - Accent1 2 6 3 2 2 2 2" xfId="14689" xr:uid="{00000000-0005-0000-0000-0000A6380000}"/>
    <cellStyle name="20% - Accent1 2 6 3 2 2 2 2 2" xfId="14690" xr:uid="{00000000-0005-0000-0000-0000A7380000}"/>
    <cellStyle name="20% - Accent1 2 6 3 2 2 2 3" xfId="14691" xr:uid="{00000000-0005-0000-0000-0000A8380000}"/>
    <cellStyle name="20% - Accent1 2 6 3 2 2 3" xfId="14692" xr:uid="{00000000-0005-0000-0000-0000A9380000}"/>
    <cellStyle name="20% - Accent1 2 6 3 2 2 3 2" xfId="14693" xr:uid="{00000000-0005-0000-0000-0000AA380000}"/>
    <cellStyle name="20% - Accent1 2 6 3 2 2 4" xfId="14694" xr:uid="{00000000-0005-0000-0000-0000AB380000}"/>
    <cellStyle name="20% - Accent1 2 6 3 2 3" xfId="14695" xr:uid="{00000000-0005-0000-0000-0000AC380000}"/>
    <cellStyle name="20% - Accent1 2 6 3 2 3 2" xfId="14696" xr:uid="{00000000-0005-0000-0000-0000AD380000}"/>
    <cellStyle name="20% - Accent1 2 6 3 2 3 2 2" xfId="14697" xr:uid="{00000000-0005-0000-0000-0000AE380000}"/>
    <cellStyle name="20% - Accent1 2 6 3 2 3 2 2 2" xfId="14698" xr:uid="{00000000-0005-0000-0000-0000AF380000}"/>
    <cellStyle name="20% - Accent1 2 6 3 2 3 2 3" xfId="14699" xr:uid="{00000000-0005-0000-0000-0000B0380000}"/>
    <cellStyle name="20% - Accent1 2 6 3 2 3 3" xfId="14700" xr:uid="{00000000-0005-0000-0000-0000B1380000}"/>
    <cellStyle name="20% - Accent1 2 6 3 2 3 3 2" xfId="14701" xr:uid="{00000000-0005-0000-0000-0000B2380000}"/>
    <cellStyle name="20% - Accent1 2 6 3 2 3 4" xfId="14702" xr:uid="{00000000-0005-0000-0000-0000B3380000}"/>
    <cellStyle name="20% - Accent1 2 6 3 2 4" xfId="14703" xr:uid="{00000000-0005-0000-0000-0000B4380000}"/>
    <cellStyle name="20% - Accent1 2 6 3 2 4 2" xfId="14704" xr:uid="{00000000-0005-0000-0000-0000B5380000}"/>
    <cellStyle name="20% - Accent1 2 6 3 2 4 2 2" xfId="14705" xr:uid="{00000000-0005-0000-0000-0000B6380000}"/>
    <cellStyle name="20% - Accent1 2 6 3 2 4 2 2 2" xfId="14706" xr:uid="{00000000-0005-0000-0000-0000B7380000}"/>
    <cellStyle name="20% - Accent1 2 6 3 2 4 2 3" xfId="14707" xr:uid="{00000000-0005-0000-0000-0000B8380000}"/>
    <cellStyle name="20% - Accent1 2 6 3 2 4 3" xfId="14708" xr:uid="{00000000-0005-0000-0000-0000B9380000}"/>
    <cellStyle name="20% - Accent1 2 6 3 2 4 3 2" xfId="14709" xr:uid="{00000000-0005-0000-0000-0000BA380000}"/>
    <cellStyle name="20% - Accent1 2 6 3 2 4 4" xfId="14710" xr:uid="{00000000-0005-0000-0000-0000BB380000}"/>
    <cellStyle name="20% - Accent1 2 6 3 2 5" xfId="14711" xr:uid="{00000000-0005-0000-0000-0000BC380000}"/>
    <cellStyle name="20% - Accent1 2 6 3 2 5 2" xfId="14712" xr:uid="{00000000-0005-0000-0000-0000BD380000}"/>
    <cellStyle name="20% - Accent1 2 6 3 2 5 2 2" xfId="14713" xr:uid="{00000000-0005-0000-0000-0000BE380000}"/>
    <cellStyle name="20% - Accent1 2 6 3 2 5 3" xfId="14714" xr:uid="{00000000-0005-0000-0000-0000BF380000}"/>
    <cellStyle name="20% - Accent1 2 6 3 2 6" xfId="14715" xr:uid="{00000000-0005-0000-0000-0000C0380000}"/>
    <cellStyle name="20% - Accent1 2 6 3 2 6 2" xfId="14716" xr:uid="{00000000-0005-0000-0000-0000C1380000}"/>
    <cellStyle name="20% - Accent1 2 6 3 2 6 2 2" xfId="14717" xr:uid="{00000000-0005-0000-0000-0000C2380000}"/>
    <cellStyle name="20% - Accent1 2 6 3 2 6 3" xfId="14718" xr:uid="{00000000-0005-0000-0000-0000C3380000}"/>
    <cellStyle name="20% - Accent1 2 6 3 2 7" xfId="14719" xr:uid="{00000000-0005-0000-0000-0000C4380000}"/>
    <cellStyle name="20% - Accent1 2 6 3 2 7 2" xfId="14720" xr:uid="{00000000-0005-0000-0000-0000C5380000}"/>
    <cellStyle name="20% - Accent1 2 6 3 2 8" xfId="14721" xr:uid="{00000000-0005-0000-0000-0000C6380000}"/>
    <cellStyle name="20% - Accent1 2 6 3 2 8 2" xfId="14722" xr:uid="{00000000-0005-0000-0000-0000C7380000}"/>
    <cellStyle name="20% - Accent1 2 6 3 2 9" xfId="14723" xr:uid="{00000000-0005-0000-0000-0000C8380000}"/>
    <cellStyle name="20% - Accent1 2 6 3 3" xfId="14724" xr:uid="{00000000-0005-0000-0000-0000C9380000}"/>
    <cellStyle name="20% - Accent1 2 6 3 3 2" xfId="14725" xr:uid="{00000000-0005-0000-0000-0000CA380000}"/>
    <cellStyle name="20% - Accent1 2 6 3 3 2 2" xfId="14726" xr:uid="{00000000-0005-0000-0000-0000CB380000}"/>
    <cellStyle name="20% - Accent1 2 6 3 3 2 2 2" xfId="14727" xr:uid="{00000000-0005-0000-0000-0000CC380000}"/>
    <cellStyle name="20% - Accent1 2 6 3 3 2 2 2 2" xfId="14728" xr:uid="{00000000-0005-0000-0000-0000CD380000}"/>
    <cellStyle name="20% - Accent1 2 6 3 3 2 2 3" xfId="14729" xr:uid="{00000000-0005-0000-0000-0000CE380000}"/>
    <cellStyle name="20% - Accent1 2 6 3 3 2 3" xfId="14730" xr:uid="{00000000-0005-0000-0000-0000CF380000}"/>
    <cellStyle name="20% - Accent1 2 6 3 3 2 3 2" xfId="14731" xr:uid="{00000000-0005-0000-0000-0000D0380000}"/>
    <cellStyle name="20% - Accent1 2 6 3 3 2 4" xfId="14732" xr:uid="{00000000-0005-0000-0000-0000D1380000}"/>
    <cellStyle name="20% - Accent1 2 6 3 3 3" xfId="14733" xr:uid="{00000000-0005-0000-0000-0000D2380000}"/>
    <cellStyle name="20% - Accent1 2 6 3 3 3 2" xfId="14734" xr:uid="{00000000-0005-0000-0000-0000D3380000}"/>
    <cellStyle name="20% - Accent1 2 6 3 3 3 2 2" xfId="14735" xr:uid="{00000000-0005-0000-0000-0000D4380000}"/>
    <cellStyle name="20% - Accent1 2 6 3 3 3 2 2 2" xfId="14736" xr:uid="{00000000-0005-0000-0000-0000D5380000}"/>
    <cellStyle name="20% - Accent1 2 6 3 3 3 2 3" xfId="14737" xr:uid="{00000000-0005-0000-0000-0000D6380000}"/>
    <cellStyle name="20% - Accent1 2 6 3 3 3 3" xfId="14738" xr:uid="{00000000-0005-0000-0000-0000D7380000}"/>
    <cellStyle name="20% - Accent1 2 6 3 3 3 3 2" xfId="14739" xr:uid="{00000000-0005-0000-0000-0000D8380000}"/>
    <cellStyle name="20% - Accent1 2 6 3 3 3 4" xfId="14740" xr:uid="{00000000-0005-0000-0000-0000D9380000}"/>
    <cellStyle name="20% - Accent1 2 6 3 3 4" xfId="14741" xr:uid="{00000000-0005-0000-0000-0000DA380000}"/>
    <cellStyle name="20% - Accent1 2 6 3 3 4 2" xfId="14742" xr:uid="{00000000-0005-0000-0000-0000DB380000}"/>
    <cellStyle name="20% - Accent1 2 6 3 3 4 2 2" xfId="14743" xr:uid="{00000000-0005-0000-0000-0000DC380000}"/>
    <cellStyle name="20% - Accent1 2 6 3 3 4 2 2 2" xfId="14744" xr:uid="{00000000-0005-0000-0000-0000DD380000}"/>
    <cellStyle name="20% - Accent1 2 6 3 3 4 2 3" xfId="14745" xr:uid="{00000000-0005-0000-0000-0000DE380000}"/>
    <cellStyle name="20% - Accent1 2 6 3 3 4 3" xfId="14746" xr:uid="{00000000-0005-0000-0000-0000DF380000}"/>
    <cellStyle name="20% - Accent1 2 6 3 3 4 3 2" xfId="14747" xr:uid="{00000000-0005-0000-0000-0000E0380000}"/>
    <cellStyle name="20% - Accent1 2 6 3 3 4 4" xfId="14748" xr:uid="{00000000-0005-0000-0000-0000E1380000}"/>
    <cellStyle name="20% - Accent1 2 6 3 3 5" xfId="14749" xr:uid="{00000000-0005-0000-0000-0000E2380000}"/>
    <cellStyle name="20% - Accent1 2 6 3 3 5 2" xfId="14750" xr:uid="{00000000-0005-0000-0000-0000E3380000}"/>
    <cellStyle name="20% - Accent1 2 6 3 3 5 2 2" xfId="14751" xr:uid="{00000000-0005-0000-0000-0000E4380000}"/>
    <cellStyle name="20% - Accent1 2 6 3 3 5 3" xfId="14752" xr:uid="{00000000-0005-0000-0000-0000E5380000}"/>
    <cellStyle name="20% - Accent1 2 6 3 3 6" xfId="14753" xr:uid="{00000000-0005-0000-0000-0000E6380000}"/>
    <cellStyle name="20% - Accent1 2 6 3 3 6 2" xfId="14754" xr:uid="{00000000-0005-0000-0000-0000E7380000}"/>
    <cellStyle name="20% - Accent1 2 6 3 3 6 2 2" xfId="14755" xr:uid="{00000000-0005-0000-0000-0000E8380000}"/>
    <cellStyle name="20% - Accent1 2 6 3 3 6 3" xfId="14756" xr:uid="{00000000-0005-0000-0000-0000E9380000}"/>
    <cellStyle name="20% - Accent1 2 6 3 3 7" xfId="14757" xr:uid="{00000000-0005-0000-0000-0000EA380000}"/>
    <cellStyle name="20% - Accent1 2 6 3 3 7 2" xfId="14758" xr:uid="{00000000-0005-0000-0000-0000EB380000}"/>
    <cellStyle name="20% - Accent1 2 6 3 3 8" xfId="14759" xr:uid="{00000000-0005-0000-0000-0000EC380000}"/>
    <cellStyle name="20% - Accent1 2 6 3 3 8 2" xfId="14760" xr:uid="{00000000-0005-0000-0000-0000ED380000}"/>
    <cellStyle name="20% - Accent1 2 6 3 3 9" xfId="14761" xr:uid="{00000000-0005-0000-0000-0000EE380000}"/>
    <cellStyle name="20% - Accent1 2 6 3 4" xfId="14762" xr:uid="{00000000-0005-0000-0000-0000EF380000}"/>
    <cellStyle name="20% - Accent1 2 6 3 4 2" xfId="14763" xr:uid="{00000000-0005-0000-0000-0000F0380000}"/>
    <cellStyle name="20% - Accent1 2 6 3 4 2 2" xfId="14764" xr:uid="{00000000-0005-0000-0000-0000F1380000}"/>
    <cellStyle name="20% - Accent1 2 6 3 4 2 2 2" xfId="14765" xr:uid="{00000000-0005-0000-0000-0000F2380000}"/>
    <cellStyle name="20% - Accent1 2 6 3 4 2 3" xfId="14766" xr:uid="{00000000-0005-0000-0000-0000F3380000}"/>
    <cellStyle name="20% - Accent1 2 6 3 4 3" xfId="14767" xr:uid="{00000000-0005-0000-0000-0000F4380000}"/>
    <cellStyle name="20% - Accent1 2 6 3 4 3 2" xfId="14768" xr:uid="{00000000-0005-0000-0000-0000F5380000}"/>
    <cellStyle name="20% - Accent1 2 6 3 4 4" xfId="14769" xr:uid="{00000000-0005-0000-0000-0000F6380000}"/>
    <cellStyle name="20% - Accent1 2 6 3 5" xfId="14770" xr:uid="{00000000-0005-0000-0000-0000F7380000}"/>
    <cellStyle name="20% - Accent1 2 6 3 5 2" xfId="14771" xr:uid="{00000000-0005-0000-0000-0000F8380000}"/>
    <cellStyle name="20% - Accent1 2 6 3 5 2 2" xfId="14772" xr:uid="{00000000-0005-0000-0000-0000F9380000}"/>
    <cellStyle name="20% - Accent1 2 6 3 5 2 2 2" xfId="14773" xr:uid="{00000000-0005-0000-0000-0000FA380000}"/>
    <cellStyle name="20% - Accent1 2 6 3 5 2 3" xfId="14774" xr:uid="{00000000-0005-0000-0000-0000FB380000}"/>
    <cellStyle name="20% - Accent1 2 6 3 5 3" xfId="14775" xr:uid="{00000000-0005-0000-0000-0000FC380000}"/>
    <cellStyle name="20% - Accent1 2 6 3 5 3 2" xfId="14776" xr:uid="{00000000-0005-0000-0000-0000FD380000}"/>
    <cellStyle name="20% - Accent1 2 6 3 5 4" xfId="14777" xr:uid="{00000000-0005-0000-0000-0000FE380000}"/>
    <cellStyle name="20% - Accent1 2 6 3 6" xfId="14778" xr:uid="{00000000-0005-0000-0000-0000FF380000}"/>
    <cellStyle name="20% - Accent1 2 6 3 6 2" xfId="14779" xr:uid="{00000000-0005-0000-0000-000000390000}"/>
    <cellStyle name="20% - Accent1 2 6 3 6 2 2" xfId="14780" xr:uid="{00000000-0005-0000-0000-000001390000}"/>
    <cellStyle name="20% - Accent1 2 6 3 6 2 2 2" xfId="14781" xr:uid="{00000000-0005-0000-0000-000002390000}"/>
    <cellStyle name="20% - Accent1 2 6 3 6 2 3" xfId="14782" xr:uid="{00000000-0005-0000-0000-000003390000}"/>
    <cellStyle name="20% - Accent1 2 6 3 6 3" xfId="14783" xr:uid="{00000000-0005-0000-0000-000004390000}"/>
    <cellStyle name="20% - Accent1 2 6 3 6 3 2" xfId="14784" xr:uid="{00000000-0005-0000-0000-000005390000}"/>
    <cellStyle name="20% - Accent1 2 6 3 6 4" xfId="14785" xr:uid="{00000000-0005-0000-0000-000006390000}"/>
    <cellStyle name="20% - Accent1 2 6 3 7" xfId="14786" xr:uid="{00000000-0005-0000-0000-000007390000}"/>
    <cellStyle name="20% - Accent1 2 6 3 7 2" xfId="14787" xr:uid="{00000000-0005-0000-0000-000008390000}"/>
    <cellStyle name="20% - Accent1 2 6 3 7 2 2" xfId="14788" xr:uid="{00000000-0005-0000-0000-000009390000}"/>
    <cellStyle name="20% - Accent1 2 6 3 7 3" xfId="14789" xr:uid="{00000000-0005-0000-0000-00000A390000}"/>
    <cellStyle name="20% - Accent1 2 6 3 8" xfId="14790" xr:uid="{00000000-0005-0000-0000-00000B390000}"/>
    <cellStyle name="20% - Accent1 2 6 3 8 2" xfId="14791" xr:uid="{00000000-0005-0000-0000-00000C390000}"/>
    <cellStyle name="20% - Accent1 2 6 3 8 2 2" xfId="14792" xr:uid="{00000000-0005-0000-0000-00000D390000}"/>
    <cellStyle name="20% - Accent1 2 6 3 8 3" xfId="14793" xr:uid="{00000000-0005-0000-0000-00000E390000}"/>
    <cellStyle name="20% - Accent1 2 6 3 9" xfId="14794" xr:uid="{00000000-0005-0000-0000-00000F390000}"/>
    <cellStyle name="20% - Accent1 2 6 3 9 2" xfId="14795" xr:uid="{00000000-0005-0000-0000-000010390000}"/>
    <cellStyle name="20% - Accent1 2 6 4" xfId="14796" xr:uid="{00000000-0005-0000-0000-000011390000}"/>
    <cellStyle name="20% - Accent1 2 6 4 10" xfId="14797" xr:uid="{00000000-0005-0000-0000-000012390000}"/>
    <cellStyle name="20% - Accent1 2 6 4 10 2" xfId="14798" xr:uid="{00000000-0005-0000-0000-000013390000}"/>
    <cellStyle name="20% - Accent1 2 6 4 11" xfId="14799" xr:uid="{00000000-0005-0000-0000-000014390000}"/>
    <cellStyle name="20% - Accent1 2 6 4 2" xfId="14800" xr:uid="{00000000-0005-0000-0000-000015390000}"/>
    <cellStyle name="20% - Accent1 2 6 4 2 2" xfId="14801" xr:uid="{00000000-0005-0000-0000-000016390000}"/>
    <cellStyle name="20% - Accent1 2 6 4 2 2 2" xfId="14802" xr:uid="{00000000-0005-0000-0000-000017390000}"/>
    <cellStyle name="20% - Accent1 2 6 4 2 2 2 2" xfId="14803" xr:uid="{00000000-0005-0000-0000-000018390000}"/>
    <cellStyle name="20% - Accent1 2 6 4 2 2 2 2 2" xfId="14804" xr:uid="{00000000-0005-0000-0000-000019390000}"/>
    <cellStyle name="20% - Accent1 2 6 4 2 2 2 3" xfId="14805" xr:uid="{00000000-0005-0000-0000-00001A390000}"/>
    <cellStyle name="20% - Accent1 2 6 4 2 2 3" xfId="14806" xr:uid="{00000000-0005-0000-0000-00001B390000}"/>
    <cellStyle name="20% - Accent1 2 6 4 2 2 3 2" xfId="14807" xr:uid="{00000000-0005-0000-0000-00001C390000}"/>
    <cellStyle name="20% - Accent1 2 6 4 2 2 4" xfId="14808" xr:uid="{00000000-0005-0000-0000-00001D390000}"/>
    <cellStyle name="20% - Accent1 2 6 4 2 3" xfId="14809" xr:uid="{00000000-0005-0000-0000-00001E390000}"/>
    <cellStyle name="20% - Accent1 2 6 4 2 3 2" xfId="14810" xr:uid="{00000000-0005-0000-0000-00001F390000}"/>
    <cellStyle name="20% - Accent1 2 6 4 2 3 2 2" xfId="14811" xr:uid="{00000000-0005-0000-0000-000020390000}"/>
    <cellStyle name="20% - Accent1 2 6 4 2 3 2 2 2" xfId="14812" xr:uid="{00000000-0005-0000-0000-000021390000}"/>
    <cellStyle name="20% - Accent1 2 6 4 2 3 2 3" xfId="14813" xr:uid="{00000000-0005-0000-0000-000022390000}"/>
    <cellStyle name="20% - Accent1 2 6 4 2 3 3" xfId="14814" xr:uid="{00000000-0005-0000-0000-000023390000}"/>
    <cellStyle name="20% - Accent1 2 6 4 2 3 3 2" xfId="14815" xr:uid="{00000000-0005-0000-0000-000024390000}"/>
    <cellStyle name="20% - Accent1 2 6 4 2 3 4" xfId="14816" xr:uid="{00000000-0005-0000-0000-000025390000}"/>
    <cellStyle name="20% - Accent1 2 6 4 2 4" xfId="14817" xr:uid="{00000000-0005-0000-0000-000026390000}"/>
    <cellStyle name="20% - Accent1 2 6 4 2 4 2" xfId="14818" xr:uid="{00000000-0005-0000-0000-000027390000}"/>
    <cellStyle name="20% - Accent1 2 6 4 2 4 2 2" xfId="14819" xr:uid="{00000000-0005-0000-0000-000028390000}"/>
    <cellStyle name="20% - Accent1 2 6 4 2 4 2 2 2" xfId="14820" xr:uid="{00000000-0005-0000-0000-000029390000}"/>
    <cellStyle name="20% - Accent1 2 6 4 2 4 2 3" xfId="14821" xr:uid="{00000000-0005-0000-0000-00002A390000}"/>
    <cellStyle name="20% - Accent1 2 6 4 2 4 3" xfId="14822" xr:uid="{00000000-0005-0000-0000-00002B390000}"/>
    <cellStyle name="20% - Accent1 2 6 4 2 4 3 2" xfId="14823" xr:uid="{00000000-0005-0000-0000-00002C390000}"/>
    <cellStyle name="20% - Accent1 2 6 4 2 4 4" xfId="14824" xr:uid="{00000000-0005-0000-0000-00002D390000}"/>
    <cellStyle name="20% - Accent1 2 6 4 2 5" xfId="14825" xr:uid="{00000000-0005-0000-0000-00002E390000}"/>
    <cellStyle name="20% - Accent1 2 6 4 2 5 2" xfId="14826" xr:uid="{00000000-0005-0000-0000-00002F390000}"/>
    <cellStyle name="20% - Accent1 2 6 4 2 5 2 2" xfId="14827" xr:uid="{00000000-0005-0000-0000-000030390000}"/>
    <cellStyle name="20% - Accent1 2 6 4 2 5 3" xfId="14828" xr:uid="{00000000-0005-0000-0000-000031390000}"/>
    <cellStyle name="20% - Accent1 2 6 4 2 6" xfId="14829" xr:uid="{00000000-0005-0000-0000-000032390000}"/>
    <cellStyle name="20% - Accent1 2 6 4 2 6 2" xfId="14830" xr:uid="{00000000-0005-0000-0000-000033390000}"/>
    <cellStyle name="20% - Accent1 2 6 4 2 6 2 2" xfId="14831" xr:uid="{00000000-0005-0000-0000-000034390000}"/>
    <cellStyle name="20% - Accent1 2 6 4 2 6 3" xfId="14832" xr:uid="{00000000-0005-0000-0000-000035390000}"/>
    <cellStyle name="20% - Accent1 2 6 4 2 7" xfId="14833" xr:uid="{00000000-0005-0000-0000-000036390000}"/>
    <cellStyle name="20% - Accent1 2 6 4 2 7 2" xfId="14834" xr:uid="{00000000-0005-0000-0000-000037390000}"/>
    <cellStyle name="20% - Accent1 2 6 4 2 8" xfId="14835" xr:uid="{00000000-0005-0000-0000-000038390000}"/>
    <cellStyle name="20% - Accent1 2 6 4 2 8 2" xfId="14836" xr:uid="{00000000-0005-0000-0000-000039390000}"/>
    <cellStyle name="20% - Accent1 2 6 4 2 9" xfId="14837" xr:uid="{00000000-0005-0000-0000-00003A390000}"/>
    <cellStyle name="20% - Accent1 2 6 4 3" xfId="14838" xr:uid="{00000000-0005-0000-0000-00003B390000}"/>
    <cellStyle name="20% - Accent1 2 6 4 3 2" xfId="14839" xr:uid="{00000000-0005-0000-0000-00003C390000}"/>
    <cellStyle name="20% - Accent1 2 6 4 3 2 2" xfId="14840" xr:uid="{00000000-0005-0000-0000-00003D390000}"/>
    <cellStyle name="20% - Accent1 2 6 4 3 2 2 2" xfId="14841" xr:uid="{00000000-0005-0000-0000-00003E390000}"/>
    <cellStyle name="20% - Accent1 2 6 4 3 2 2 2 2" xfId="14842" xr:uid="{00000000-0005-0000-0000-00003F390000}"/>
    <cellStyle name="20% - Accent1 2 6 4 3 2 2 3" xfId="14843" xr:uid="{00000000-0005-0000-0000-000040390000}"/>
    <cellStyle name="20% - Accent1 2 6 4 3 2 3" xfId="14844" xr:uid="{00000000-0005-0000-0000-000041390000}"/>
    <cellStyle name="20% - Accent1 2 6 4 3 2 3 2" xfId="14845" xr:uid="{00000000-0005-0000-0000-000042390000}"/>
    <cellStyle name="20% - Accent1 2 6 4 3 2 4" xfId="14846" xr:uid="{00000000-0005-0000-0000-000043390000}"/>
    <cellStyle name="20% - Accent1 2 6 4 3 3" xfId="14847" xr:uid="{00000000-0005-0000-0000-000044390000}"/>
    <cellStyle name="20% - Accent1 2 6 4 3 3 2" xfId="14848" xr:uid="{00000000-0005-0000-0000-000045390000}"/>
    <cellStyle name="20% - Accent1 2 6 4 3 3 2 2" xfId="14849" xr:uid="{00000000-0005-0000-0000-000046390000}"/>
    <cellStyle name="20% - Accent1 2 6 4 3 3 2 2 2" xfId="14850" xr:uid="{00000000-0005-0000-0000-000047390000}"/>
    <cellStyle name="20% - Accent1 2 6 4 3 3 2 3" xfId="14851" xr:uid="{00000000-0005-0000-0000-000048390000}"/>
    <cellStyle name="20% - Accent1 2 6 4 3 3 3" xfId="14852" xr:uid="{00000000-0005-0000-0000-000049390000}"/>
    <cellStyle name="20% - Accent1 2 6 4 3 3 3 2" xfId="14853" xr:uid="{00000000-0005-0000-0000-00004A390000}"/>
    <cellStyle name="20% - Accent1 2 6 4 3 3 4" xfId="14854" xr:uid="{00000000-0005-0000-0000-00004B390000}"/>
    <cellStyle name="20% - Accent1 2 6 4 3 4" xfId="14855" xr:uid="{00000000-0005-0000-0000-00004C390000}"/>
    <cellStyle name="20% - Accent1 2 6 4 3 4 2" xfId="14856" xr:uid="{00000000-0005-0000-0000-00004D390000}"/>
    <cellStyle name="20% - Accent1 2 6 4 3 4 2 2" xfId="14857" xr:uid="{00000000-0005-0000-0000-00004E390000}"/>
    <cellStyle name="20% - Accent1 2 6 4 3 4 2 2 2" xfId="14858" xr:uid="{00000000-0005-0000-0000-00004F390000}"/>
    <cellStyle name="20% - Accent1 2 6 4 3 4 2 3" xfId="14859" xr:uid="{00000000-0005-0000-0000-000050390000}"/>
    <cellStyle name="20% - Accent1 2 6 4 3 4 3" xfId="14860" xr:uid="{00000000-0005-0000-0000-000051390000}"/>
    <cellStyle name="20% - Accent1 2 6 4 3 4 3 2" xfId="14861" xr:uid="{00000000-0005-0000-0000-000052390000}"/>
    <cellStyle name="20% - Accent1 2 6 4 3 4 4" xfId="14862" xr:uid="{00000000-0005-0000-0000-000053390000}"/>
    <cellStyle name="20% - Accent1 2 6 4 3 5" xfId="14863" xr:uid="{00000000-0005-0000-0000-000054390000}"/>
    <cellStyle name="20% - Accent1 2 6 4 3 5 2" xfId="14864" xr:uid="{00000000-0005-0000-0000-000055390000}"/>
    <cellStyle name="20% - Accent1 2 6 4 3 5 2 2" xfId="14865" xr:uid="{00000000-0005-0000-0000-000056390000}"/>
    <cellStyle name="20% - Accent1 2 6 4 3 5 3" xfId="14866" xr:uid="{00000000-0005-0000-0000-000057390000}"/>
    <cellStyle name="20% - Accent1 2 6 4 3 6" xfId="14867" xr:uid="{00000000-0005-0000-0000-000058390000}"/>
    <cellStyle name="20% - Accent1 2 6 4 3 6 2" xfId="14868" xr:uid="{00000000-0005-0000-0000-000059390000}"/>
    <cellStyle name="20% - Accent1 2 6 4 3 6 2 2" xfId="14869" xr:uid="{00000000-0005-0000-0000-00005A390000}"/>
    <cellStyle name="20% - Accent1 2 6 4 3 6 3" xfId="14870" xr:uid="{00000000-0005-0000-0000-00005B390000}"/>
    <cellStyle name="20% - Accent1 2 6 4 3 7" xfId="14871" xr:uid="{00000000-0005-0000-0000-00005C390000}"/>
    <cellStyle name="20% - Accent1 2 6 4 3 7 2" xfId="14872" xr:uid="{00000000-0005-0000-0000-00005D390000}"/>
    <cellStyle name="20% - Accent1 2 6 4 3 8" xfId="14873" xr:uid="{00000000-0005-0000-0000-00005E390000}"/>
    <cellStyle name="20% - Accent1 2 6 4 3 8 2" xfId="14874" xr:uid="{00000000-0005-0000-0000-00005F390000}"/>
    <cellStyle name="20% - Accent1 2 6 4 3 9" xfId="14875" xr:uid="{00000000-0005-0000-0000-000060390000}"/>
    <cellStyle name="20% - Accent1 2 6 4 4" xfId="14876" xr:uid="{00000000-0005-0000-0000-000061390000}"/>
    <cellStyle name="20% - Accent1 2 6 4 4 2" xfId="14877" xr:uid="{00000000-0005-0000-0000-000062390000}"/>
    <cellStyle name="20% - Accent1 2 6 4 4 2 2" xfId="14878" xr:uid="{00000000-0005-0000-0000-000063390000}"/>
    <cellStyle name="20% - Accent1 2 6 4 4 2 2 2" xfId="14879" xr:uid="{00000000-0005-0000-0000-000064390000}"/>
    <cellStyle name="20% - Accent1 2 6 4 4 2 3" xfId="14880" xr:uid="{00000000-0005-0000-0000-000065390000}"/>
    <cellStyle name="20% - Accent1 2 6 4 4 3" xfId="14881" xr:uid="{00000000-0005-0000-0000-000066390000}"/>
    <cellStyle name="20% - Accent1 2 6 4 4 3 2" xfId="14882" xr:uid="{00000000-0005-0000-0000-000067390000}"/>
    <cellStyle name="20% - Accent1 2 6 4 4 4" xfId="14883" xr:uid="{00000000-0005-0000-0000-000068390000}"/>
    <cellStyle name="20% - Accent1 2 6 4 5" xfId="14884" xr:uid="{00000000-0005-0000-0000-000069390000}"/>
    <cellStyle name="20% - Accent1 2 6 4 5 2" xfId="14885" xr:uid="{00000000-0005-0000-0000-00006A390000}"/>
    <cellStyle name="20% - Accent1 2 6 4 5 2 2" xfId="14886" xr:uid="{00000000-0005-0000-0000-00006B390000}"/>
    <cellStyle name="20% - Accent1 2 6 4 5 2 2 2" xfId="14887" xr:uid="{00000000-0005-0000-0000-00006C390000}"/>
    <cellStyle name="20% - Accent1 2 6 4 5 2 3" xfId="14888" xr:uid="{00000000-0005-0000-0000-00006D390000}"/>
    <cellStyle name="20% - Accent1 2 6 4 5 3" xfId="14889" xr:uid="{00000000-0005-0000-0000-00006E390000}"/>
    <cellStyle name="20% - Accent1 2 6 4 5 3 2" xfId="14890" xr:uid="{00000000-0005-0000-0000-00006F390000}"/>
    <cellStyle name="20% - Accent1 2 6 4 5 4" xfId="14891" xr:uid="{00000000-0005-0000-0000-000070390000}"/>
    <cellStyle name="20% - Accent1 2 6 4 6" xfId="14892" xr:uid="{00000000-0005-0000-0000-000071390000}"/>
    <cellStyle name="20% - Accent1 2 6 4 6 2" xfId="14893" xr:uid="{00000000-0005-0000-0000-000072390000}"/>
    <cellStyle name="20% - Accent1 2 6 4 6 2 2" xfId="14894" xr:uid="{00000000-0005-0000-0000-000073390000}"/>
    <cellStyle name="20% - Accent1 2 6 4 6 2 2 2" xfId="14895" xr:uid="{00000000-0005-0000-0000-000074390000}"/>
    <cellStyle name="20% - Accent1 2 6 4 6 2 3" xfId="14896" xr:uid="{00000000-0005-0000-0000-000075390000}"/>
    <cellStyle name="20% - Accent1 2 6 4 6 3" xfId="14897" xr:uid="{00000000-0005-0000-0000-000076390000}"/>
    <cellStyle name="20% - Accent1 2 6 4 6 3 2" xfId="14898" xr:uid="{00000000-0005-0000-0000-000077390000}"/>
    <cellStyle name="20% - Accent1 2 6 4 6 4" xfId="14899" xr:uid="{00000000-0005-0000-0000-000078390000}"/>
    <cellStyle name="20% - Accent1 2 6 4 7" xfId="14900" xr:uid="{00000000-0005-0000-0000-000079390000}"/>
    <cellStyle name="20% - Accent1 2 6 4 7 2" xfId="14901" xr:uid="{00000000-0005-0000-0000-00007A390000}"/>
    <cellStyle name="20% - Accent1 2 6 4 7 2 2" xfId="14902" xr:uid="{00000000-0005-0000-0000-00007B390000}"/>
    <cellStyle name="20% - Accent1 2 6 4 7 3" xfId="14903" xr:uid="{00000000-0005-0000-0000-00007C390000}"/>
    <cellStyle name="20% - Accent1 2 6 4 8" xfId="14904" xr:uid="{00000000-0005-0000-0000-00007D390000}"/>
    <cellStyle name="20% - Accent1 2 6 4 8 2" xfId="14905" xr:uid="{00000000-0005-0000-0000-00007E390000}"/>
    <cellStyle name="20% - Accent1 2 6 4 8 2 2" xfId="14906" xr:uid="{00000000-0005-0000-0000-00007F390000}"/>
    <cellStyle name="20% - Accent1 2 6 4 8 3" xfId="14907" xr:uid="{00000000-0005-0000-0000-000080390000}"/>
    <cellStyle name="20% - Accent1 2 6 4 9" xfId="14908" xr:uid="{00000000-0005-0000-0000-000081390000}"/>
    <cellStyle name="20% - Accent1 2 6 4 9 2" xfId="14909" xr:uid="{00000000-0005-0000-0000-000082390000}"/>
    <cellStyle name="20% - Accent1 2 6 5" xfId="14910" xr:uid="{00000000-0005-0000-0000-000083390000}"/>
    <cellStyle name="20% - Accent1 2 6 5 10" xfId="14911" xr:uid="{00000000-0005-0000-0000-000084390000}"/>
    <cellStyle name="20% - Accent1 2 6 5 10 2" xfId="14912" xr:uid="{00000000-0005-0000-0000-000085390000}"/>
    <cellStyle name="20% - Accent1 2 6 5 11" xfId="14913" xr:uid="{00000000-0005-0000-0000-000086390000}"/>
    <cellStyle name="20% - Accent1 2 6 5 2" xfId="14914" xr:uid="{00000000-0005-0000-0000-000087390000}"/>
    <cellStyle name="20% - Accent1 2 6 5 2 2" xfId="14915" xr:uid="{00000000-0005-0000-0000-000088390000}"/>
    <cellStyle name="20% - Accent1 2 6 5 2 2 2" xfId="14916" xr:uid="{00000000-0005-0000-0000-000089390000}"/>
    <cellStyle name="20% - Accent1 2 6 5 2 2 2 2" xfId="14917" xr:uid="{00000000-0005-0000-0000-00008A390000}"/>
    <cellStyle name="20% - Accent1 2 6 5 2 2 2 2 2" xfId="14918" xr:uid="{00000000-0005-0000-0000-00008B390000}"/>
    <cellStyle name="20% - Accent1 2 6 5 2 2 2 3" xfId="14919" xr:uid="{00000000-0005-0000-0000-00008C390000}"/>
    <cellStyle name="20% - Accent1 2 6 5 2 2 3" xfId="14920" xr:uid="{00000000-0005-0000-0000-00008D390000}"/>
    <cellStyle name="20% - Accent1 2 6 5 2 2 3 2" xfId="14921" xr:uid="{00000000-0005-0000-0000-00008E390000}"/>
    <cellStyle name="20% - Accent1 2 6 5 2 2 4" xfId="14922" xr:uid="{00000000-0005-0000-0000-00008F390000}"/>
    <cellStyle name="20% - Accent1 2 6 5 2 3" xfId="14923" xr:uid="{00000000-0005-0000-0000-000090390000}"/>
    <cellStyle name="20% - Accent1 2 6 5 2 3 2" xfId="14924" xr:uid="{00000000-0005-0000-0000-000091390000}"/>
    <cellStyle name="20% - Accent1 2 6 5 2 3 2 2" xfId="14925" xr:uid="{00000000-0005-0000-0000-000092390000}"/>
    <cellStyle name="20% - Accent1 2 6 5 2 3 2 2 2" xfId="14926" xr:uid="{00000000-0005-0000-0000-000093390000}"/>
    <cellStyle name="20% - Accent1 2 6 5 2 3 2 3" xfId="14927" xr:uid="{00000000-0005-0000-0000-000094390000}"/>
    <cellStyle name="20% - Accent1 2 6 5 2 3 3" xfId="14928" xr:uid="{00000000-0005-0000-0000-000095390000}"/>
    <cellStyle name="20% - Accent1 2 6 5 2 3 3 2" xfId="14929" xr:uid="{00000000-0005-0000-0000-000096390000}"/>
    <cellStyle name="20% - Accent1 2 6 5 2 3 4" xfId="14930" xr:uid="{00000000-0005-0000-0000-000097390000}"/>
    <cellStyle name="20% - Accent1 2 6 5 2 4" xfId="14931" xr:uid="{00000000-0005-0000-0000-000098390000}"/>
    <cellStyle name="20% - Accent1 2 6 5 2 4 2" xfId="14932" xr:uid="{00000000-0005-0000-0000-000099390000}"/>
    <cellStyle name="20% - Accent1 2 6 5 2 4 2 2" xfId="14933" xr:uid="{00000000-0005-0000-0000-00009A390000}"/>
    <cellStyle name="20% - Accent1 2 6 5 2 4 2 2 2" xfId="14934" xr:uid="{00000000-0005-0000-0000-00009B390000}"/>
    <cellStyle name="20% - Accent1 2 6 5 2 4 2 3" xfId="14935" xr:uid="{00000000-0005-0000-0000-00009C390000}"/>
    <cellStyle name="20% - Accent1 2 6 5 2 4 3" xfId="14936" xr:uid="{00000000-0005-0000-0000-00009D390000}"/>
    <cellStyle name="20% - Accent1 2 6 5 2 4 3 2" xfId="14937" xr:uid="{00000000-0005-0000-0000-00009E390000}"/>
    <cellStyle name="20% - Accent1 2 6 5 2 4 4" xfId="14938" xr:uid="{00000000-0005-0000-0000-00009F390000}"/>
    <cellStyle name="20% - Accent1 2 6 5 2 5" xfId="14939" xr:uid="{00000000-0005-0000-0000-0000A0390000}"/>
    <cellStyle name="20% - Accent1 2 6 5 2 5 2" xfId="14940" xr:uid="{00000000-0005-0000-0000-0000A1390000}"/>
    <cellStyle name="20% - Accent1 2 6 5 2 5 2 2" xfId="14941" xr:uid="{00000000-0005-0000-0000-0000A2390000}"/>
    <cellStyle name="20% - Accent1 2 6 5 2 5 3" xfId="14942" xr:uid="{00000000-0005-0000-0000-0000A3390000}"/>
    <cellStyle name="20% - Accent1 2 6 5 2 6" xfId="14943" xr:uid="{00000000-0005-0000-0000-0000A4390000}"/>
    <cellStyle name="20% - Accent1 2 6 5 2 6 2" xfId="14944" xr:uid="{00000000-0005-0000-0000-0000A5390000}"/>
    <cellStyle name="20% - Accent1 2 6 5 2 6 2 2" xfId="14945" xr:uid="{00000000-0005-0000-0000-0000A6390000}"/>
    <cellStyle name="20% - Accent1 2 6 5 2 6 3" xfId="14946" xr:uid="{00000000-0005-0000-0000-0000A7390000}"/>
    <cellStyle name="20% - Accent1 2 6 5 2 7" xfId="14947" xr:uid="{00000000-0005-0000-0000-0000A8390000}"/>
    <cellStyle name="20% - Accent1 2 6 5 2 7 2" xfId="14948" xr:uid="{00000000-0005-0000-0000-0000A9390000}"/>
    <cellStyle name="20% - Accent1 2 6 5 2 8" xfId="14949" xr:uid="{00000000-0005-0000-0000-0000AA390000}"/>
    <cellStyle name="20% - Accent1 2 6 5 2 8 2" xfId="14950" xr:uid="{00000000-0005-0000-0000-0000AB390000}"/>
    <cellStyle name="20% - Accent1 2 6 5 2 9" xfId="14951" xr:uid="{00000000-0005-0000-0000-0000AC390000}"/>
    <cellStyle name="20% - Accent1 2 6 5 3" xfId="14952" xr:uid="{00000000-0005-0000-0000-0000AD390000}"/>
    <cellStyle name="20% - Accent1 2 6 5 3 2" xfId="14953" xr:uid="{00000000-0005-0000-0000-0000AE390000}"/>
    <cellStyle name="20% - Accent1 2 6 5 3 2 2" xfId="14954" xr:uid="{00000000-0005-0000-0000-0000AF390000}"/>
    <cellStyle name="20% - Accent1 2 6 5 3 2 2 2" xfId="14955" xr:uid="{00000000-0005-0000-0000-0000B0390000}"/>
    <cellStyle name="20% - Accent1 2 6 5 3 2 2 2 2" xfId="14956" xr:uid="{00000000-0005-0000-0000-0000B1390000}"/>
    <cellStyle name="20% - Accent1 2 6 5 3 2 2 3" xfId="14957" xr:uid="{00000000-0005-0000-0000-0000B2390000}"/>
    <cellStyle name="20% - Accent1 2 6 5 3 2 3" xfId="14958" xr:uid="{00000000-0005-0000-0000-0000B3390000}"/>
    <cellStyle name="20% - Accent1 2 6 5 3 2 3 2" xfId="14959" xr:uid="{00000000-0005-0000-0000-0000B4390000}"/>
    <cellStyle name="20% - Accent1 2 6 5 3 2 4" xfId="14960" xr:uid="{00000000-0005-0000-0000-0000B5390000}"/>
    <cellStyle name="20% - Accent1 2 6 5 3 3" xfId="14961" xr:uid="{00000000-0005-0000-0000-0000B6390000}"/>
    <cellStyle name="20% - Accent1 2 6 5 3 3 2" xfId="14962" xr:uid="{00000000-0005-0000-0000-0000B7390000}"/>
    <cellStyle name="20% - Accent1 2 6 5 3 3 2 2" xfId="14963" xr:uid="{00000000-0005-0000-0000-0000B8390000}"/>
    <cellStyle name="20% - Accent1 2 6 5 3 3 2 2 2" xfId="14964" xr:uid="{00000000-0005-0000-0000-0000B9390000}"/>
    <cellStyle name="20% - Accent1 2 6 5 3 3 2 3" xfId="14965" xr:uid="{00000000-0005-0000-0000-0000BA390000}"/>
    <cellStyle name="20% - Accent1 2 6 5 3 3 3" xfId="14966" xr:uid="{00000000-0005-0000-0000-0000BB390000}"/>
    <cellStyle name="20% - Accent1 2 6 5 3 3 3 2" xfId="14967" xr:uid="{00000000-0005-0000-0000-0000BC390000}"/>
    <cellStyle name="20% - Accent1 2 6 5 3 3 4" xfId="14968" xr:uid="{00000000-0005-0000-0000-0000BD390000}"/>
    <cellStyle name="20% - Accent1 2 6 5 3 4" xfId="14969" xr:uid="{00000000-0005-0000-0000-0000BE390000}"/>
    <cellStyle name="20% - Accent1 2 6 5 3 4 2" xfId="14970" xr:uid="{00000000-0005-0000-0000-0000BF390000}"/>
    <cellStyle name="20% - Accent1 2 6 5 3 4 2 2" xfId="14971" xr:uid="{00000000-0005-0000-0000-0000C0390000}"/>
    <cellStyle name="20% - Accent1 2 6 5 3 4 2 2 2" xfId="14972" xr:uid="{00000000-0005-0000-0000-0000C1390000}"/>
    <cellStyle name="20% - Accent1 2 6 5 3 4 2 3" xfId="14973" xr:uid="{00000000-0005-0000-0000-0000C2390000}"/>
    <cellStyle name="20% - Accent1 2 6 5 3 4 3" xfId="14974" xr:uid="{00000000-0005-0000-0000-0000C3390000}"/>
    <cellStyle name="20% - Accent1 2 6 5 3 4 3 2" xfId="14975" xr:uid="{00000000-0005-0000-0000-0000C4390000}"/>
    <cellStyle name="20% - Accent1 2 6 5 3 4 4" xfId="14976" xr:uid="{00000000-0005-0000-0000-0000C5390000}"/>
    <cellStyle name="20% - Accent1 2 6 5 3 5" xfId="14977" xr:uid="{00000000-0005-0000-0000-0000C6390000}"/>
    <cellStyle name="20% - Accent1 2 6 5 3 5 2" xfId="14978" xr:uid="{00000000-0005-0000-0000-0000C7390000}"/>
    <cellStyle name="20% - Accent1 2 6 5 3 5 2 2" xfId="14979" xr:uid="{00000000-0005-0000-0000-0000C8390000}"/>
    <cellStyle name="20% - Accent1 2 6 5 3 5 3" xfId="14980" xr:uid="{00000000-0005-0000-0000-0000C9390000}"/>
    <cellStyle name="20% - Accent1 2 6 5 3 6" xfId="14981" xr:uid="{00000000-0005-0000-0000-0000CA390000}"/>
    <cellStyle name="20% - Accent1 2 6 5 3 6 2" xfId="14982" xr:uid="{00000000-0005-0000-0000-0000CB390000}"/>
    <cellStyle name="20% - Accent1 2 6 5 3 6 2 2" xfId="14983" xr:uid="{00000000-0005-0000-0000-0000CC390000}"/>
    <cellStyle name="20% - Accent1 2 6 5 3 6 3" xfId="14984" xr:uid="{00000000-0005-0000-0000-0000CD390000}"/>
    <cellStyle name="20% - Accent1 2 6 5 3 7" xfId="14985" xr:uid="{00000000-0005-0000-0000-0000CE390000}"/>
    <cellStyle name="20% - Accent1 2 6 5 3 7 2" xfId="14986" xr:uid="{00000000-0005-0000-0000-0000CF390000}"/>
    <cellStyle name="20% - Accent1 2 6 5 3 8" xfId="14987" xr:uid="{00000000-0005-0000-0000-0000D0390000}"/>
    <cellStyle name="20% - Accent1 2 6 5 3 8 2" xfId="14988" xr:uid="{00000000-0005-0000-0000-0000D1390000}"/>
    <cellStyle name="20% - Accent1 2 6 5 3 9" xfId="14989" xr:uid="{00000000-0005-0000-0000-0000D2390000}"/>
    <cellStyle name="20% - Accent1 2 6 5 4" xfId="14990" xr:uid="{00000000-0005-0000-0000-0000D3390000}"/>
    <cellStyle name="20% - Accent1 2 6 5 4 2" xfId="14991" xr:uid="{00000000-0005-0000-0000-0000D4390000}"/>
    <cellStyle name="20% - Accent1 2 6 5 4 2 2" xfId="14992" xr:uid="{00000000-0005-0000-0000-0000D5390000}"/>
    <cellStyle name="20% - Accent1 2 6 5 4 2 2 2" xfId="14993" xr:uid="{00000000-0005-0000-0000-0000D6390000}"/>
    <cellStyle name="20% - Accent1 2 6 5 4 2 3" xfId="14994" xr:uid="{00000000-0005-0000-0000-0000D7390000}"/>
    <cellStyle name="20% - Accent1 2 6 5 4 3" xfId="14995" xr:uid="{00000000-0005-0000-0000-0000D8390000}"/>
    <cellStyle name="20% - Accent1 2 6 5 4 3 2" xfId="14996" xr:uid="{00000000-0005-0000-0000-0000D9390000}"/>
    <cellStyle name="20% - Accent1 2 6 5 4 4" xfId="14997" xr:uid="{00000000-0005-0000-0000-0000DA390000}"/>
    <cellStyle name="20% - Accent1 2 6 5 5" xfId="14998" xr:uid="{00000000-0005-0000-0000-0000DB390000}"/>
    <cellStyle name="20% - Accent1 2 6 5 5 2" xfId="14999" xr:uid="{00000000-0005-0000-0000-0000DC390000}"/>
    <cellStyle name="20% - Accent1 2 6 5 5 2 2" xfId="15000" xr:uid="{00000000-0005-0000-0000-0000DD390000}"/>
    <cellStyle name="20% - Accent1 2 6 5 5 2 2 2" xfId="15001" xr:uid="{00000000-0005-0000-0000-0000DE390000}"/>
    <cellStyle name="20% - Accent1 2 6 5 5 2 3" xfId="15002" xr:uid="{00000000-0005-0000-0000-0000DF390000}"/>
    <cellStyle name="20% - Accent1 2 6 5 5 3" xfId="15003" xr:uid="{00000000-0005-0000-0000-0000E0390000}"/>
    <cellStyle name="20% - Accent1 2 6 5 5 3 2" xfId="15004" xr:uid="{00000000-0005-0000-0000-0000E1390000}"/>
    <cellStyle name="20% - Accent1 2 6 5 5 4" xfId="15005" xr:uid="{00000000-0005-0000-0000-0000E2390000}"/>
    <cellStyle name="20% - Accent1 2 6 5 6" xfId="15006" xr:uid="{00000000-0005-0000-0000-0000E3390000}"/>
    <cellStyle name="20% - Accent1 2 6 5 6 2" xfId="15007" xr:uid="{00000000-0005-0000-0000-0000E4390000}"/>
    <cellStyle name="20% - Accent1 2 6 5 6 2 2" xfId="15008" xr:uid="{00000000-0005-0000-0000-0000E5390000}"/>
    <cellStyle name="20% - Accent1 2 6 5 6 2 2 2" xfId="15009" xr:uid="{00000000-0005-0000-0000-0000E6390000}"/>
    <cellStyle name="20% - Accent1 2 6 5 6 2 3" xfId="15010" xr:uid="{00000000-0005-0000-0000-0000E7390000}"/>
    <cellStyle name="20% - Accent1 2 6 5 6 3" xfId="15011" xr:uid="{00000000-0005-0000-0000-0000E8390000}"/>
    <cellStyle name="20% - Accent1 2 6 5 6 3 2" xfId="15012" xr:uid="{00000000-0005-0000-0000-0000E9390000}"/>
    <cellStyle name="20% - Accent1 2 6 5 6 4" xfId="15013" xr:uid="{00000000-0005-0000-0000-0000EA390000}"/>
    <cellStyle name="20% - Accent1 2 6 5 7" xfId="15014" xr:uid="{00000000-0005-0000-0000-0000EB390000}"/>
    <cellStyle name="20% - Accent1 2 6 5 7 2" xfId="15015" xr:uid="{00000000-0005-0000-0000-0000EC390000}"/>
    <cellStyle name="20% - Accent1 2 6 5 7 2 2" xfId="15016" xr:uid="{00000000-0005-0000-0000-0000ED390000}"/>
    <cellStyle name="20% - Accent1 2 6 5 7 3" xfId="15017" xr:uid="{00000000-0005-0000-0000-0000EE390000}"/>
    <cellStyle name="20% - Accent1 2 6 5 8" xfId="15018" xr:uid="{00000000-0005-0000-0000-0000EF390000}"/>
    <cellStyle name="20% - Accent1 2 6 5 8 2" xfId="15019" xr:uid="{00000000-0005-0000-0000-0000F0390000}"/>
    <cellStyle name="20% - Accent1 2 6 5 8 2 2" xfId="15020" xr:uid="{00000000-0005-0000-0000-0000F1390000}"/>
    <cellStyle name="20% - Accent1 2 6 5 8 3" xfId="15021" xr:uid="{00000000-0005-0000-0000-0000F2390000}"/>
    <cellStyle name="20% - Accent1 2 6 5 9" xfId="15022" xr:uid="{00000000-0005-0000-0000-0000F3390000}"/>
    <cellStyle name="20% - Accent1 2 6 5 9 2" xfId="15023" xr:uid="{00000000-0005-0000-0000-0000F4390000}"/>
    <cellStyle name="20% - Accent1 2 6 6" xfId="15024" xr:uid="{00000000-0005-0000-0000-0000F5390000}"/>
    <cellStyle name="20% - Accent1 2 6 6 2" xfId="15025" xr:uid="{00000000-0005-0000-0000-0000F6390000}"/>
    <cellStyle name="20% - Accent1 2 6 6 2 2" xfId="15026" xr:uid="{00000000-0005-0000-0000-0000F7390000}"/>
    <cellStyle name="20% - Accent1 2 6 6 2 2 2" xfId="15027" xr:uid="{00000000-0005-0000-0000-0000F8390000}"/>
    <cellStyle name="20% - Accent1 2 6 6 2 2 2 2" xfId="15028" xr:uid="{00000000-0005-0000-0000-0000F9390000}"/>
    <cellStyle name="20% - Accent1 2 6 6 2 2 3" xfId="15029" xr:uid="{00000000-0005-0000-0000-0000FA390000}"/>
    <cellStyle name="20% - Accent1 2 6 6 2 3" xfId="15030" xr:uid="{00000000-0005-0000-0000-0000FB390000}"/>
    <cellStyle name="20% - Accent1 2 6 6 2 3 2" xfId="15031" xr:uid="{00000000-0005-0000-0000-0000FC390000}"/>
    <cellStyle name="20% - Accent1 2 6 6 2 4" xfId="15032" xr:uid="{00000000-0005-0000-0000-0000FD390000}"/>
    <cellStyle name="20% - Accent1 2 6 6 3" xfId="15033" xr:uid="{00000000-0005-0000-0000-0000FE390000}"/>
    <cellStyle name="20% - Accent1 2 6 6 3 2" xfId="15034" xr:uid="{00000000-0005-0000-0000-0000FF390000}"/>
    <cellStyle name="20% - Accent1 2 6 6 3 2 2" xfId="15035" xr:uid="{00000000-0005-0000-0000-0000003A0000}"/>
    <cellStyle name="20% - Accent1 2 6 6 3 2 2 2" xfId="15036" xr:uid="{00000000-0005-0000-0000-0000013A0000}"/>
    <cellStyle name="20% - Accent1 2 6 6 3 2 3" xfId="15037" xr:uid="{00000000-0005-0000-0000-0000023A0000}"/>
    <cellStyle name="20% - Accent1 2 6 6 3 3" xfId="15038" xr:uid="{00000000-0005-0000-0000-0000033A0000}"/>
    <cellStyle name="20% - Accent1 2 6 6 3 3 2" xfId="15039" xr:uid="{00000000-0005-0000-0000-0000043A0000}"/>
    <cellStyle name="20% - Accent1 2 6 6 3 4" xfId="15040" xr:uid="{00000000-0005-0000-0000-0000053A0000}"/>
    <cellStyle name="20% - Accent1 2 6 6 4" xfId="15041" xr:uid="{00000000-0005-0000-0000-0000063A0000}"/>
    <cellStyle name="20% - Accent1 2 6 6 4 2" xfId="15042" xr:uid="{00000000-0005-0000-0000-0000073A0000}"/>
    <cellStyle name="20% - Accent1 2 6 6 4 2 2" xfId="15043" xr:uid="{00000000-0005-0000-0000-0000083A0000}"/>
    <cellStyle name="20% - Accent1 2 6 6 4 2 2 2" xfId="15044" xr:uid="{00000000-0005-0000-0000-0000093A0000}"/>
    <cellStyle name="20% - Accent1 2 6 6 4 2 3" xfId="15045" xr:uid="{00000000-0005-0000-0000-00000A3A0000}"/>
    <cellStyle name="20% - Accent1 2 6 6 4 3" xfId="15046" xr:uid="{00000000-0005-0000-0000-00000B3A0000}"/>
    <cellStyle name="20% - Accent1 2 6 6 4 3 2" xfId="15047" xr:uid="{00000000-0005-0000-0000-00000C3A0000}"/>
    <cellStyle name="20% - Accent1 2 6 6 4 4" xfId="15048" xr:uid="{00000000-0005-0000-0000-00000D3A0000}"/>
    <cellStyle name="20% - Accent1 2 6 6 5" xfId="15049" xr:uid="{00000000-0005-0000-0000-00000E3A0000}"/>
    <cellStyle name="20% - Accent1 2 6 6 5 2" xfId="15050" xr:uid="{00000000-0005-0000-0000-00000F3A0000}"/>
    <cellStyle name="20% - Accent1 2 6 6 5 2 2" xfId="15051" xr:uid="{00000000-0005-0000-0000-0000103A0000}"/>
    <cellStyle name="20% - Accent1 2 6 6 5 3" xfId="15052" xr:uid="{00000000-0005-0000-0000-0000113A0000}"/>
    <cellStyle name="20% - Accent1 2 6 6 6" xfId="15053" xr:uid="{00000000-0005-0000-0000-0000123A0000}"/>
    <cellStyle name="20% - Accent1 2 6 6 6 2" xfId="15054" xr:uid="{00000000-0005-0000-0000-0000133A0000}"/>
    <cellStyle name="20% - Accent1 2 6 6 6 2 2" xfId="15055" xr:uid="{00000000-0005-0000-0000-0000143A0000}"/>
    <cellStyle name="20% - Accent1 2 6 6 6 3" xfId="15056" xr:uid="{00000000-0005-0000-0000-0000153A0000}"/>
    <cellStyle name="20% - Accent1 2 6 6 7" xfId="15057" xr:uid="{00000000-0005-0000-0000-0000163A0000}"/>
    <cellStyle name="20% - Accent1 2 6 6 7 2" xfId="15058" xr:uid="{00000000-0005-0000-0000-0000173A0000}"/>
    <cellStyle name="20% - Accent1 2 6 6 8" xfId="15059" xr:uid="{00000000-0005-0000-0000-0000183A0000}"/>
    <cellStyle name="20% - Accent1 2 6 6 8 2" xfId="15060" xr:uid="{00000000-0005-0000-0000-0000193A0000}"/>
    <cellStyle name="20% - Accent1 2 6 6 9" xfId="15061" xr:uid="{00000000-0005-0000-0000-00001A3A0000}"/>
    <cellStyle name="20% - Accent1 2 6 7" xfId="15062" xr:uid="{00000000-0005-0000-0000-00001B3A0000}"/>
    <cellStyle name="20% - Accent1 2 6 7 2" xfId="15063" xr:uid="{00000000-0005-0000-0000-00001C3A0000}"/>
    <cellStyle name="20% - Accent1 2 6 7 2 2" xfId="15064" xr:uid="{00000000-0005-0000-0000-00001D3A0000}"/>
    <cellStyle name="20% - Accent1 2 6 7 2 2 2" xfId="15065" xr:uid="{00000000-0005-0000-0000-00001E3A0000}"/>
    <cellStyle name="20% - Accent1 2 6 7 2 2 2 2" xfId="15066" xr:uid="{00000000-0005-0000-0000-00001F3A0000}"/>
    <cellStyle name="20% - Accent1 2 6 7 2 2 3" xfId="15067" xr:uid="{00000000-0005-0000-0000-0000203A0000}"/>
    <cellStyle name="20% - Accent1 2 6 7 2 3" xfId="15068" xr:uid="{00000000-0005-0000-0000-0000213A0000}"/>
    <cellStyle name="20% - Accent1 2 6 7 2 3 2" xfId="15069" xr:uid="{00000000-0005-0000-0000-0000223A0000}"/>
    <cellStyle name="20% - Accent1 2 6 7 2 4" xfId="15070" xr:uid="{00000000-0005-0000-0000-0000233A0000}"/>
    <cellStyle name="20% - Accent1 2 6 7 3" xfId="15071" xr:uid="{00000000-0005-0000-0000-0000243A0000}"/>
    <cellStyle name="20% - Accent1 2 6 7 3 2" xfId="15072" xr:uid="{00000000-0005-0000-0000-0000253A0000}"/>
    <cellStyle name="20% - Accent1 2 6 7 3 2 2" xfId="15073" xr:uid="{00000000-0005-0000-0000-0000263A0000}"/>
    <cellStyle name="20% - Accent1 2 6 7 3 2 2 2" xfId="15074" xr:uid="{00000000-0005-0000-0000-0000273A0000}"/>
    <cellStyle name="20% - Accent1 2 6 7 3 2 3" xfId="15075" xr:uid="{00000000-0005-0000-0000-0000283A0000}"/>
    <cellStyle name="20% - Accent1 2 6 7 3 3" xfId="15076" xr:uid="{00000000-0005-0000-0000-0000293A0000}"/>
    <cellStyle name="20% - Accent1 2 6 7 3 3 2" xfId="15077" xr:uid="{00000000-0005-0000-0000-00002A3A0000}"/>
    <cellStyle name="20% - Accent1 2 6 7 3 4" xfId="15078" xr:uid="{00000000-0005-0000-0000-00002B3A0000}"/>
    <cellStyle name="20% - Accent1 2 6 7 4" xfId="15079" xr:uid="{00000000-0005-0000-0000-00002C3A0000}"/>
    <cellStyle name="20% - Accent1 2 6 7 4 2" xfId="15080" xr:uid="{00000000-0005-0000-0000-00002D3A0000}"/>
    <cellStyle name="20% - Accent1 2 6 7 4 2 2" xfId="15081" xr:uid="{00000000-0005-0000-0000-00002E3A0000}"/>
    <cellStyle name="20% - Accent1 2 6 7 4 2 2 2" xfId="15082" xr:uid="{00000000-0005-0000-0000-00002F3A0000}"/>
    <cellStyle name="20% - Accent1 2 6 7 4 2 3" xfId="15083" xr:uid="{00000000-0005-0000-0000-0000303A0000}"/>
    <cellStyle name="20% - Accent1 2 6 7 4 3" xfId="15084" xr:uid="{00000000-0005-0000-0000-0000313A0000}"/>
    <cellStyle name="20% - Accent1 2 6 7 4 3 2" xfId="15085" xr:uid="{00000000-0005-0000-0000-0000323A0000}"/>
    <cellStyle name="20% - Accent1 2 6 7 4 4" xfId="15086" xr:uid="{00000000-0005-0000-0000-0000333A0000}"/>
    <cellStyle name="20% - Accent1 2 6 7 5" xfId="15087" xr:uid="{00000000-0005-0000-0000-0000343A0000}"/>
    <cellStyle name="20% - Accent1 2 6 7 5 2" xfId="15088" xr:uid="{00000000-0005-0000-0000-0000353A0000}"/>
    <cellStyle name="20% - Accent1 2 6 7 5 2 2" xfId="15089" xr:uid="{00000000-0005-0000-0000-0000363A0000}"/>
    <cellStyle name="20% - Accent1 2 6 7 5 3" xfId="15090" xr:uid="{00000000-0005-0000-0000-0000373A0000}"/>
    <cellStyle name="20% - Accent1 2 6 7 6" xfId="15091" xr:uid="{00000000-0005-0000-0000-0000383A0000}"/>
    <cellStyle name="20% - Accent1 2 6 7 6 2" xfId="15092" xr:uid="{00000000-0005-0000-0000-0000393A0000}"/>
    <cellStyle name="20% - Accent1 2 6 7 6 2 2" xfId="15093" xr:uid="{00000000-0005-0000-0000-00003A3A0000}"/>
    <cellStyle name="20% - Accent1 2 6 7 6 3" xfId="15094" xr:uid="{00000000-0005-0000-0000-00003B3A0000}"/>
    <cellStyle name="20% - Accent1 2 6 7 7" xfId="15095" xr:uid="{00000000-0005-0000-0000-00003C3A0000}"/>
    <cellStyle name="20% - Accent1 2 6 7 7 2" xfId="15096" xr:uid="{00000000-0005-0000-0000-00003D3A0000}"/>
    <cellStyle name="20% - Accent1 2 6 7 8" xfId="15097" xr:uid="{00000000-0005-0000-0000-00003E3A0000}"/>
    <cellStyle name="20% - Accent1 2 6 7 8 2" xfId="15098" xr:uid="{00000000-0005-0000-0000-00003F3A0000}"/>
    <cellStyle name="20% - Accent1 2 6 7 9" xfId="15099" xr:uid="{00000000-0005-0000-0000-0000403A0000}"/>
    <cellStyle name="20% - Accent1 2 6 8" xfId="15100" xr:uid="{00000000-0005-0000-0000-0000413A0000}"/>
    <cellStyle name="20% - Accent1 2 6 8 2" xfId="15101" xr:uid="{00000000-0005-0000-0000-0000423A0000}"/>
    <cellStyle name="20% - Accent1 2 6 8 2 2" xfId="15102" xr:uid="{00000000-0005-0000-0000-0000433A0000}"/>
    <cellStyle name="20% - Accent1 2 6 8 2 2 2" xfId="15103" xr:uid="{00000000-0005-0000-0000-0000443A0000}"/>
    <cellStyle name="20% - Accent1 2 6 8 2 3" xfId="15104" xr:uid="{00000000-0005-0000-0000-0000453A0000}"/>
    <cellStyle name="20% - Accent1 2 6 8 3" xfId="15105" xr:uid="{00000000-0005-0000-0000-0000463A0000}"/>
    <cellStyle name="20% - Accent1 2 6 8 3 2" xfId="15106" xr:uid="{00000000-0005-0000-0000-0000473A0000}"/>
    <cellStyle name="20% - Accent1 2 6 8 4" xfId="15107" xr:uid="{00000000-0005-0000-0000-0000483A0000}"/>
    <cellStyle name="20% - Accent1 2 6 9" xfId="15108" xr:uid="{00000000-0005-0000-0000-0000493A0000}"/>
    <cellStyle name="20% - Accent1 2 6 9 2" xfId="15109" xr:uid="{00000000-0005-0000-0000-00004A3A0000}"/>
    <cellStyle name="20% - Accent1 2 6 9 2 2" xfId="15110" xr:uid="{00000000-0005-0000-0000-00004B3A0000}"/>
    <cellStyle name="20% - Accent1 2 6 9 2 2 2" xfId="15111" xr:uid="{00000000-0005-0000-0000-00004C3A0000}"/>
    <cellStyle name="20% - Accent1 2 6 9 2 3" xfId="15112" xr:uid="{00000000-0005-0000-0000-00004D3A0000}"/>
    <cellStyle name="20% - Accent1 2 6 9 3" xfId="15113" xr:uid="{00000000-0005-0000-0000-00004E3A0000}"/>
    <cellStyle name="20% - Accent1 2 6 9 3 2" xfId="15114" xr:uid="{00000000-0005-0000-0000-00004F3A0000}"/>
    <cellStyle name="20% - Accent1 2 6 9 4" xfId="15115" xr:uid="{00000000-0005-0000-0000-0000503A0000}"/>
    <cellStyle name="20% - Accent1 2 7" xfId="15116" xr:uid="{00000000-0005-0000-0000-0000513A0000}"/>
    <cellStyle name="20% - Accent1 2 7 10" xfId="15117" xr:uid="{00000000-0005-0000-0000-0000523A0000}"/>
    <cellStyle name="20% - Accent1 2 7 10 2" xfId="15118" xr:uid="{00000000-0005-0000-0000-0000533A0000}"/>
    <cellStyle name="20% - Accent1 2 7 10 2 2" xfId="15119" xr:uid="{00000000-0005-0000-0000-0000543A0000}"/>
    <cellStyle name="20% - Accent1 2 7 10 3" xfId="15120" xr:uid="{00000000-0005-0000-0000-0000553A0000}"/>
    <cellStyle name="20% - Accent1 2 7 11" xfId="15121" xr:uid="{00000000-0005-0000-0000-0000563A0000}"/>
    <cellStyle name="20% - Accent1 2 7 11 2" xfId="15122" xr:uid="{00000000-0005-0000-0000-0000573A0000}"/>
    <cellStyle name="20% - Accent1 2 7 11 2 2" xfId="15123" xr:uid="{00000000-0005-0000-0000-0000583A0000}"/>
    <cellStyle name="20% - Accent1 2 7 11 3" xfId="15124" xr:uid="{00000000-0005-0000-0000-0000593A0000}"/>
    <cellStyle name="20% - Accent1 2 7 12" xfId="15125" xr:uid="{00000000-0005-0000-0000-00005A3A0000}"/>
    <cellStyle name="20% - Accent1 2 7 12 2" xfId="15126" xr:uid="{00000000-0005-0000-0000-00005B3A0000}"/>
    <cellStyle name="20% - Accent1 2 7 13" xfId="15127" xr:uid="{00000000-0005-0000-0000-00005C3A0000}"/>
    <cellStyle name="20% - Accent1 2 7 13 2" xfId="15128" xr:uid="{00000000-0005-0000-0000-00005D3A0000}"/>
    <cellStyle name="20% - Accent1 2 7 14" xfId="15129" xr:uid="{00000000-0005-0000-0000-00005E3A0000}"/>
    <cellStyle name="20% - Accent1 2 7 2" xfId="15130" xr:uid="{00000000-0005-0000-0000-00005F3A0000}"/>
    <cellStyle name="20% - Accent1 2 7 2 10" xfId="15131" xr:uid="{00000000-0005-0000-0000-0000603A0000}"/>
    <cellStyle name="20% - Accent1 2 7 2 10 2" xfId="15132" xr:uid="{00000000-0005-0000-0000-0000613A0000}"/>
    <cellStyle name="20% - Accent1 2 7 2 11" xfId="15133" xr:uid="{00000000-0005-0000-0000-0000623A0000}"/>
    <cellStyle name="20% - Accent1 2 7 2 2" xfId="15134" xr:uid="{00000000-0005-0000-0000-0000633A0000}"/>
    <cellStyle name="20% - Accent1 2 7 2 2 2" xfId="15135" xr:uid="{00000000-0005-0000-0000-0000643A0000}"/>
    <cellStyle name="20% - Accent1 2 7 2 2 2 2" xfId="15136" xr:uid="{00000000-0005-0000-0000-0000653A0000}"/>
    <cellStyle name="20% - Accent1 2 7 2 2 2 2 2" xfId="15137" xr:uid="{00000000-0005-0000-0000-0000663A0000}"/>
    <cellStyle name="20% - Accent1 2 7 2 2 2 2 2 2" xfId="15138" xr:uid="{00000000-0005-0000-0000-0000673A0000}"/>
    <cellStyle name="20% - Accent1 2 7 2 2 2 2 3" xfId="15139" xr:uid="{00000000-0005-0000-0000-0000683A0000}"/>
    <cellStyle name="20% - Accent1 2 7 2 2 2 3" xfId="15140" xr:uid="{00000000-0005-0000-0000-0000693A0000}"/>
    <cellStyle name="20% - Accent1 2 7 2 2 2 3 2" xfId="15141" xr:uid="{00000000-0005-0000-0000-00006A3A0000}"/>
    <cellStyle name="20% - Accent1 2 7 2 2 2 4" xfId="15142" xr:uid="{00000000-0005-0000-0000-00006B3A0000}"/>
    <cellStyle name="20% - Accent1 2 7 2 2 3" xfId="15143" xr:uid="{00000000-0005-0000-0000-00006C3A0000}"/>
    <cellStyle name="20% - Accent1 2 7 2 2 3 2" xfId="15144" xr:uid="{00000000-0005-0000-0000-00006D3A0000}"/>
    <cellStyle name="20% - Accent1 2 7 2 2 3 2 2" xfId="15145" xr:uid="{00000000-0005-0000-0000-00006E3A0000}"/>
    <cellStyle name="20% - Accent1 2 7 2 2 3 2 2 2" xfId="15146" xr:uid="{00000000-0005-0000-0000-00006F3A0000}"/>
    <cellStyle name="20% - Accent1 2 7 2 2 3 2 3" xfId="15147" xr:uid="{00000000-0005-0000-0000-0000703A0000}"/>
    <cellStyle name="20% - Accent1 2 7 2 2 3 3" xfId="15148" xr:uid="{00000000-0005-0000-0000-0000713A0000}"/>
    <cellStyle name="20% - Accent1 2 7 2 2 3 3 2" xfId="15149" xr:uid="{00000000-0005-0000-0000-0000723A0000}"/>
    <cellStyle name="20% - Accent1 2 7 2 2 3 4" xfId="15150" xr:uid="{00000000-0005-0000-0000-0000733A0000}"/>
    <cellStyle name="20% - Accent1 2 7 2 2 4" xfId="15151" xr:uid="{00000000-0005-0000-0000-0000743A0000}"/>
    <cellStyle name="20% - Accent1 2 7 2 2 4 2" xfId="15152" xr:uid="{00000000-0005-0000-0000-0000753A0000}"/>
    <cellStyle name="20% - Accent1 2 7 2 2 4 2 2" xfId="15153" xr:uid="{00000000-0005-0000-0000-0000763A0000}"/>
    <cellStyle name="20% - Accent1 2 7 2 2 4 2 2 2" xfId="15154" xr:uid="{00000000-0005-0000-0000-0000773A0000}"/>
    <cellStyle name="20% - Accent1 2 7 2 2 4 2 3" xfId="15155" xr:uid="{00000000-0005-0000-0000-0000783A0000}"/>
    <cellStyle name="20% - Accent1 2 7 2 2 4 3" xfId="15156" xr:uid="{00000000-0005-0000-0000-0000793A0000}"/>
    <cellStyle name="20% - Accent1 2 7 2 2 4 3 2" xfId="15157" xr:uid="{00000000-0005-0000-0000-00007A3A0000}"/>
    <cellStyle name="20% - Accent1 2 7 2 2 4 4" xfId="15158" xr:uid="{00000000-0005-0000-0000-00007B3A0000}"/>
    <cellStyle name="20% - Accent1 2 7 2 2 5" xfId="15159" xr:uid="{00000000-0005-0000-0000-00007C3A0000}"/>
    <cellStyle name="20% - Accent1 2 7 2 2 5 2" xfId="15160" xr:uid="{00000000-0005-0000-0000-00007D3A0000}"/>
    <cellStyle name="20% - Accent1 2 7 2 2 5 2 2" xfId="15161" xr:uid="{00000000-0005-0000-0000-00007E3A0000}"/>
    <cellStyle name="20% - Accent1 2 7 2 2 5 3" xfId="15162" xr:uid="{00000000-0005-0000-0000-00007F3A0000}"/>
    <cellStyle name="20% - Accent1 2 7 2 2 6" xfId="15163" xr:uid="{00000000-0005-0000-0000-0000803A0000}"/>
    <cellStyle name="20% - Accent1 2 7 2 2 6 2" xfId="15164" xr:uid="{00000000-0005-0000-0000-0000813A0000}"/>
    <cellStyle name="20% - Accent1 2 7 2 2 6 2 2" xfId="15165" xr:uid="{00000000-0005-0000-0000-0000823A0000}"/>
    <cellStyle name="20% - Accent1 2 7 2 2 6 3" xfId="15166" xr:uid="{00000000-0005-0000-0000-0000833A0000}"/>
    <cellStyle name="20% - Accent1 2 7 2 2 7" xfId="15167" xr:uid="{00000000-0005-0000-0000-0000843A0000}"/>
    <cellStyle name="20% - Accent1 2 7 2 2 7 2" xfId="15168" xr:uid="{00000000-0005-0000-0000-0000853A0000}"/>
    <cellStyle name="20% - Accent1 2 7 2 2 8" xfId="15169" xr:uid="{00000000-0005-0000-0000-0000863A0000}"/>
    <cellStyle name="20% - Accent1 2 7 2 2 8 2" xfId="15170" xr:uid="{00000000-0005-0000-0000-0000873A0000}"/>
    <cellStyle name="20% - Accent1 2 7 2 2 9" xfId="15171" xr:uid="{00000000-0005-0000-0000-0000883A0000}"/>
    <cellStyle name="20% - Accent1 2 7 2 3" xfId="15172" xr:uid="{00000000-0005-0000-0000-0000893A0000}"/>
    <cellStyle name="20% - Accent1 2 7 2 3 2" xfId="15173" xr:uid="{00000000-0005-0000-0000-00008A3A0000}"/>
    <cellStyle name="20% - Accent1 2 7 2 3 2 2" xfId="15174" xr:uid="{00000000-0005-0000-0000-00008B3A0000}"/>
    <cellStyle name="20% - Accent1 2 7 2 3 2 2 2" xfId="15175" xr:uid="{00000000-0005-0000-0000-00008C3A0000}"/>
    <cellStyle name="20% - Accent1 2 7 2 3 2 2 2 2" xfId="15176" xr:uid="{00000000-0005-0000-0000-00008D3A0000}"/>
    <cellStyle name="20% - Accent1 2 7 2 3 2 2 3" xfId="15177" xr:uid="{00000000-0005-0000-0000-00008E3A0000}"/>
    <cellStyle name="20% - Accent1 2 7 2 3 2 3" xfId="15178" xr:uid="{00000000-0005-0000-0000-00008F3A0000}"/>
    <cellStyle name="20% - Accent1 2 7 2 3 2 3 2" xfId="15179" xr:uid="{00000000-0005-0000-0000-0000903A0000}"/>
    <cellStyle name="20% - Accent1 2 7 2 3 2 4" xfId="15180" xr:uid="{00000000-0005-0000-0000-0000913A0000}"/>
    <cellStyle name="20% - Accent1 2 7 2 3 3" xfId="15181" xr:uid="{00000000-0005-0000-0000-0000923A0000}"/>
    <cellStyle name="20% - Accent1 2 7 2 3 3 2" xfId="15182" xr:uid="{00000000-0005-0000-0000-0000933A0000}"/>
    <cellStyle name="20% - Accent1 2 7 2 3 3 2 2" xfId="15183" xr:uid="{00000000-0005-0000-0000-0000943A0000}"/>
    <cellStyle name="20% - Accent1 2 7 2 3 3 2 2 2" xfId="15184" xr:uid="{00000000-0005-0000-0000-0000953A0000}"/>
    <cellStyle name="20% - Accent1 2 7 2 3 3 2 3" xfId="15185" xr:uid="{00000000-0005-0000-0000-0000963A0000}"/>
    <cellStyle name="20% - Accent1 2 7 2 3 3 3" xfId="15186" xr:uid="{00000000-0005-0000-0000-0000973A0000}"/>
    <cellStyle name="20% - Accent1 2 7 2 3 3 3 2" xfId="15187" xr:uid="{00000000-0005-0000-0000-0000983A0000}"/>
    <cellStyle name="20% - Accent1 2 7 2 3 3 4" xfId="15188" xr:uid="{00000000-0005-0000-0000-0000993A0000}"/>
    <cellStyle name="20% - Accent1 2 7 2 3 4" xfId="15189" xr:uid="{00000000-0005-0000-0000-00009A3A0000}"/>
    <cellStyle name="20% - Accent1 2 7 2 3 4 2" xfId="15190" xr:uid="{00000000-0005-0000-0000-00009B3A0000}"/>
    <cellStyle name="20% - Accent1 2 7 2 3 4 2 2" xfId="15191" xr:uid="{00000000-0005-0000-0000-00009C3A0000}"/>
    <cellStyle name="20% - Accent1 2 7 2 3 4 2 2 2" xfId="15192" xr:uid="{00000000-0005-0000-0000-00009D3A0000}"/>
    <cellStyle name="20% - Accent1 2 7 2 3 4 2 3" xfId="15193" xr:uid="{00000000-0005-0000-0000-00009E3A0000}"/>
    <cellStyle name="20% - Accent1 2 7 2 3 4 3" xfId="15194" xr:uid="{00000000-0005-0000-0000-00009F3A0000}"/>
    <cellStyle name="20% - Accent1 2 7 2 3 4 3 2" xfId="15195" xr:uid="{00000000-0005-0000-0000-0000A03A0000}"/>
    <cellStyle name="20% - Accent1 2 7 2 3 4 4" xfId="15196" xr:uid="{00000000-0005-0000-0000-0000A13A0000}"/>
    <cellStyle name="20% - Accent1 2 7 2 3 5" xfId="15197" xr:uid="{00000000-0005-0000-0000-0000A23A0000}"/>
    <cellStyle name="20% - Accent1 2 7 2 3 5 2" xfId="15198" xr:uid="{00000000-0005-0000-0000-0000A33A0000}"/>
    <cellStyle name="20% - Accent1 2 7 2 3 5 2 2" xfId="15199" xr:uid="{00000000-0005-0000-0000-0000A43A0000}"/>
    <cellStyle name="20% - Accent1 2 7 2 3 5 3" xfId="15200" xr:uid="{00000000-0005-0000-0000-0000A53A0000}"/>
    <cellStyle name="20% - Accent1 2 7 2 3 6" xfId="15201" xr:uid="{00000000-0005-0000-0000-0000A63A0000}"/>
    <cellStyle name="20% - Accent1 2 7 2 3 6 2" xfId="15202" xr:uid="{00000000-0005-0000-0000-0000A73A0000}"/>
    <cellStyle name="20% - Accent1 2 7 2 3 6 2 2" xfId="15203" xr:uid="{00000000-0005-0000-0000-0000A83A0000}"/>
    <cellStyle name="20% - Accent1 2 7 2 3 6 3" xfId="15204" xr:uid="{00000000-0005-0000-0000-0000A93A0000}"/>
    <cellStyle name="20% - Accent1 2 7 2 3 7" xfId="15205" xr:uid="{00000000-0005-0000-0000-0000AA3A0000}"/>
    <cellStyle name="20% - Accent1 2 7 2 3 7 2" xfId="15206" xr:uid="{00000000-0005-0000-0000-0000AB3A0000}"/>
    <cellStyle name="20% - Accent1 2 7 2 3 8" xfId="15207" xr:uid="{00000000-0005-0000-0000-0000AC3A0000}"/>
    <cellStyle name="20% - Accent1 2 7 2 3 8 2" xfId="15208" xr:uid="{00000000-0005-0000-0000-0000AD3A0000}"/>
    <cellStyle name="20% - Accent1 2 7 2 3 9" xfId="15209" xr:uid="{00000000-0005-0000-0000-0000AE3A0000}"/>
    <cellStyle name="20% - Accent1 2 7 2 4" xfId="15210" xr:uid="{00000000-0005-0000-0000-0000AF3A0000}"/>
    <cellStyle name="20% - Accent1 2 7 2 4 2" xfId="15211" xr:uid="{00000000-0005-0000-0000-0000B03A0000}"/>
    <cellStyle name="20% - Accent1 2 7 2 4 2 2" xfId="15212" xr:uid="{00000000-0005-0000-0000-0000B13A0000}"/>
    <cellStyle name="20% - Accent1 2 7 2 4 2 2 2" xfId="15213" xr:uid="{00000000-0005-0000-0000-0000B23A0000}"/>
    <cellStyle name="20% - Accent1 2 7 2 4 2 3" xfId="15214" xr:uid="{00000000-0005-0000-0000-0000B33A0000}"/>
    <cellStyle name="20% - Accent1 2 7 2 4 3" xfId="15215" xr:uid="{00000000-0005-0000-0000-0000B43A0000}"/>
    <cellStyle name="20% - Accent1 2 7 2 4 3 2" xfId="15216" xr:uid="{00000000-0005-0000-0000-0000B53A0000}"/>
    <cellStyle name="20% - Accent1 2 7 2 4 4" xfId="15217" xr:uid="{00000000-0005-0000-0000-0000B63A0000}"/>
    <cellStyle name="20% - Accent1 2 7 2 5" xfId="15218" xr:uid="{00000000-0005-0000-0000-0000B73A0000}"/>
    <cellStyle name="20% - Accent1 2 7 2 5 2" xfId="15219" xr:uid="{00000000-0005-0000-0000-0000B83A0000}"/>
    <cellStyle name="20% - Accent1 2 7 2 5 2 2" xfId="15220" xr:uid="{00000000-0005-0000-0000-0000B93A0000}"/>
    <cellStyle name="20% - Accent1 2 7 2 5 2 2 2" xfId="15221" xr:uid="{00000000-0005-0000-0000-0000BA3A0000}"/>
    <cellStyle name="20% - Accent1 2 7 2 5 2 3" xfId="15222" xr:uid="{00000000-0005-0000-0000-0000BB3A0000}"/>
    <cellStyle name="20% - Accent1 2 7 2 5 3" xfId="15223" xr:uid="{00000000-0005-0000-0000-0000BC3A0000}"/>
    <cellStyle name="20% - Accent1 2 7 2 5 3 2" xfId="15224" xr:uid="{00000000-0005-0000-0000-0000BD3A0000}"/>
    <cellStyle name="20% - Accent1 2 7 2 5 4" xfId="15225" xr:uid="{00000000-0005-0000-0000-0000BE3A0000}"/>
    <cellStyle name="20% - Accent1 2 7 2 6" xfId="15226" xr:uid="{00000000-0005-0000-0000-0000BF3A0000}"/>
    <cellStyle name="20% - Accent1 2 7 2 6 2" xfId="15227" xr:uid="{00000000-0005-0000-0000-0000C03A0000}"/>
    <cellStyle name="20% - Accent1 2 7 2 6 2 2" xfId="15228" xr:uid="{00000000-0005-0000-0000-0000C13A0000}"/>
    <cellStyle name="20% - Accent1 2 7 2 6 2 2 2" xfId="15229" xr:uid="{00000000-0005-0000-0000-0000C23A0000}"/>
    <cellStyle name="20% - Accent1 2 7 2 6 2 3" xfId="15230" xr:uid="{00000000-0005-0000-0000-0000C33A0000}"/>
    <cellStyle name="20% - Accent1 2 7 2 6 3" xfId="15231" xr:uid="{00000000-0005-0000-0000-0000C43A0000}"/>
    <cellStyle name="20% - Accent1 2 7 2 6 3 2" xfId="15232" xr:uid="{00000000-0005-0000-0000-0000C53A0000}"/>
    <cellStyle name="20% - Accent1 2 7 2 6 4" xfId="15233" xr:uid="{00000000-0005-0000-0000-0000C63A0000}"/>
    <cellStyle name="20% - Accent1 2 7 2 7" xfId="15234" xr:uid="{00000000-0005-0000-0000-0000C73A0000}"/>
    <cellStyle name="20% - Accent1 2 7 2 7 2" xfId="15235" xr:uid="{00000000-0005-0000-0000-0000C83A0000}"/>
    <cellStyle name="20% - Accent1 2 7 2 7 2 2" xfId="15236" xr:uid="{00000000-0005-0000-0000-0000C93A0000}"/>
    <cellStyle name="20% - Accent1 2 7 2 7 3" xfId="15237" xr:uid="{00000000-0005-0000-0000-0000CA3A0000}"/>
    <cellStyle name="20% - Accent1 2 7 2 8" xfId="15238" xr:uid="{00000000-0005-0000-0000-0000CB3A0000}"/>
    <cellStyle name="20% - Accent1 2 7 2 8 2" xfId="15239" xr:uid="{00000000-0005-0000-0000-0000CC3A0000}"/>
    <cellStyle name="20% - Accent1 2 7 2 8 2 2" xfId="15240" xr:uid="{00000000-0005-0000-0000-0000CD3A0000}"/>
    <cellStyle name="20% - Accent1 2 7 2 8 3" xfId="15241" xr:uid="{00000000-0005-0000-0000-0000CE3A0000}"/>
    <cellStyle name="20% - Accent1 2 7 2 9" xfId="15242" xr:uid="{00000000-0005-0000-0000-0000CF3A0000}"/>
    <cellStyle name="20% - Accent1 2 7 2 9 2" xfId="15243" xr:uid="{00000000-0005-0000-0000-0000D03A0000}"/>
    <cellStyle name="20% - Accent1 2 7 3" xfId="15244" xr:uid="{00000000-0005-0000-0000-0000D13A0000}"/>
    <cellStyle name="20% - Accent1 2 7 3 10" xfId="15245" xr:uid="{00000000-0005-0000-0000-0000D23A0000}"/>
    <cellStyle name="20% - Accent1 2 7 3 10 2" xfId="15246" xr:uid="{00000000-0005-0000-0000-0000D33A0000}"/>
    <cellStyle name="20% - Accent1 2 7 3 11" xfId="15247" xr:uid="{00000000-0005-0000-0000-0000D43A0000}"/>
    <cellStyle name="20% - Accent1 2 7 3 2" xfId="15248" xr:uid="{00000000-0005-0000-0000-0000D53A0000}"/>
    <cellStyle name="20% - Accent1 2 7 3 2 2" xfId="15249" xr:uid="{00000000-0005-0000-0000-0000D63A0000}"/>
    <cellStyle name="20% - Accent1 2 7 3 2 2 2" xfId="15250" xr:uid="{00000000-0005-0000-0000-0000D73A0000}"/>
    <cellStyle name="20% - Accent1 2 7 3 2 2 2 2" xfId="15251" xr:uid="{00000000-0005-0000-0000-0000D83A0000}"/>
    <cellStyle name="20% - Accent1 2 7 3 2 2 2 2 2" xfId="15252" xr:uid="{00000000-0005-0000-0000-0000D93A0000}"/>
    <cellStyle name="20% - Accent1 2 7 3 2 2 2 3" xfId="15253" xr:uid="{00000000-0005-0000-0000-0000DA3A0000}"/>
    <cellStyle name="20% - Accent1 2 7 3 2 2 3" xfId="15254" xr:uid="{00000000-0005-0000-0000-0000DB3A0000}"/>
    <cellStyle name="20% - Accent1 2 7 3 2 2 3 2" xfId="15255" xr:uid="{00000000-0005-0000-0000-0000DC3A0000}"/>
    <cellStyle name="20% - Accent1 2 7 3 2 2 4" xfId="15256" xr:uid="{00000000-0005-0000-0000-0000DD3A0000}"/>
    <cellStyle name="20% - Accent1 2 7 3 2 3" xfId="15257" xr:uid="{00000000-0005-0000-0000-0000DE3A0000}"/>
    <cellStyle name="20% - Accent1 2 7 3 2 3 2" xfId="15258" xr:uid="{00000000-0005-0000-0000-0000DF3A0000}"/>
    <cellStyle name="20% - Accent1 2 7 3 2 3 2 2" xfId="15259" xr:uid="{00000000-0005-0000-0000-0000E03A0000}"/>
    <cellStyle name="20% - Accent1 2 7 3 2 3 2 2 2" xfId="15260" xr:uid="{00000000-0005-0000-0000-0000E13A0000}"/>
    <cellStyle name="20% - Accent1 2 7 3 2 3 2 3" xfId="15261" xr:uid="{00000000-0005-0000-0000-0000E23A0000}"/>
    <cellStyle name="20% - Accent1 2 7 3 2 3 3" xfId="15262" xr:uid="{00000000-0005-0000-0000-0000E33A0000}"/>
    <cellStyle name="20% - Accent1 2 7 3 2 3 3 2" xfId="15263" xr:uid="{00000000-0005-0000-0000-0000E43A0000}"/>
    <cellStyle name="20% - Accent1 2 7 3 2 3 4" xfId="15264" xr:uid="{00000000-0005-0000-0000-0000E53A0000}"/>
    <cellStyle name="20% - Accent1 2 7 3 2 4" xfId="15265" xr:uid="{00000000-0005-0000-0000-0000E63A0000}"/>
    <cellStyle name="20% - Accent1 2 7 3 2 4 2" xfId="15266" xr:uid="{00000000-0005-0000-0000-0000E73A0000}"/>
    <cellStyle name="20% - Accent1 2 7 3 2 4 2 2" xfId="15267" xr:uid="{00000000-0005-0000-0000-0000E83A0000}"/>
    <cellStyle name="20% - Accent1 2 7 3 2 4 2 2 2" xfId="15268" xr:uid="{00000000-0005-0000-0000-0000E93A0000}"/>
    <cellStyle name="20% - Accent1 2 7 3 2 4 2 3" xfId="15269" xr:uid="{00000000-0005-0000-0000-0000EA3A0000}"/>
    <cellStyle name="20% - Accent1 2 7 3 2 4 3" xfId="15270" xr:uid="{00000000-0005-0000-0000-0000EB3A0000}"/>
    <cellStyle name="20% - Accent1 2 7 3 2 4 3 2" xfId="15271" xr:uid="{00000000-0005-0000-0000-0000EC3A0000}"/>
    <cellStyle name="20% - Accent1 2 7 3 2 4 4" xfId="15272" xr:uid="{00000000-0005-0000-0000-0000ED3A0000}"/>
    <cellStyle name="20% - Accent1 2 7 3 2 5" xfId="15273" xr:uid="{00000000-0005-0000-0000-0000EE3A0000}"/>
    <cellStyle name="20% - Accent1 2 7 3 2 5 2" xfId="15274" xr:uid="{00000000-0005-0000-0000-0000EF3A0000}"/>
    <cellStyle name="20% - Accent1 2 7 3 2 5 2 2" xfId="15275" xr:uid="{00000000-0005-0000-0000-0000F03A0000}"/>
    <cellStyle name="20% - Accent1 2 7 3 2 5 3" xfId="15276" xr:uid="{00000000-0005-0000-0000-0000F13A0000}"/>
    <cellStyle name="20% - Accent1 2 7 3 2 6" xfId="15277" xr:uid="{00000000-0005-0000-0000-0000F23A0000}"/>
    <cellStyle name="20% - Accent1 2 7 3 2 6 2" xfId="15278" xr:uid="{00000000-0005-0000-0000-0000F33A0000}"/>
    <cellStyle name="20% - Accent1 2 7 3 2 6 2 2" xfId="15279" xr:uid="{00000000-0005-0000-0000-0000F43A0000}"/>
    <cellStyle name="20% - Accent1 2 7 3 2 6 3" xfId="15280" xr:uid="{00000000-0005-0000-0000-0000F53A0000}"/>
    <cellStyle name="20% - Accent1 2 7 3 2 7" xfId="15281" xr:uid="{00000000-0005-0000-0000-0000F63A0000}"/>
    <cellStyle name="20% - Accent1 2 7 3 2 7 2" xfId="15282" xr:uid="{00000000-0005-0000-0000-0000F73A0000}"/>
    <cellStyle name="20% - Accent1 2 7 3 2 8" xfId="15283" xr:uid="{00000000-0005-0000-0000-0000F83A0000}"/>
    <cellStyle name="20% - Accent1 2 7 3 2 8 2" xfId="15284" xr:uid="{00000000-0005-0000-0000-0000F93A0000}"/>
    <cellStyle name="20% - Accent1 2 7 3 2 9" xfId="15285" xr:uid="{00000000-0005-0000-0000-0000FA3A0000}"/>
    <cellStyle name="20% - Accent1 2 7 3 3" xfId="15286" xr:uid="{00000000-0005-0000-0000-0000FB3A0000}"/>
    <cellStyle name="20% - Accent1 2 7 3 3 2" xfId="15287" xr:uid="{00000000-0005-0000-0000-0000FC3A0000}"/>
    <cellStyle name="20% - Accent1 2 7 3 3 2 2" xfId="15288" xr:uid="{00000000-0005-0000-0000-0000FD3A0000}"/>
    <cellStyle name="20% - Accent1 2 7 3 3 2 2 2" xfId="15289" xr:uid="{00000000-0005-0000-0000-0000FE3A0000}"/>
    <cellStyle name="20% - Accent1 2 7 3 3 2 2 2 2" xfId="15290" xr:uid="{00000000-0005-0000-0000-0000FF3A0000}"/>
    <cellStyle name="20% - Accent1 2 7 3 3 2 2 3" xfId="15291" xr:uid="{00000000-0005-0000-0000-0000003B0000}"/>
    <cellStyle name="20% - Accent1 2 7 3 3 2 3" xfId="15292" xr:uid="{00000000-0005-0000-0000-0000013B0000}"/>
    <cellStyle name="20% - Accent1 2 7 3 3 2 3 2" xfId="15293" xr:uid="{00000000-0005-0000-0000-0000023B0000}"/>
    <cellStyle name="20% - Accent1 2 7 3 3 2 4" xfId="15294" xr:uid="{00000000-0005-0000-0000-0000033B0000}"/>
    <cellStyle name="20% - Accent1 2 7 3 3 3" xfId="15295" xr:uid="{00000000-0005-0000-0000-0000043B0000}"/>
    <cellStyle name="20% - Accent1 2 7 3 3 3 2" xfId="15296" xr:uid="{00000000-0005-0000-0000-0000053B0000}"/>
    <cellStyle name="20% - Accent1 2 7 3 3 3 2 2" xfId="15297" xr:uid="{00000000-0005-0000-0000-0000063B0000}"/>
    <cellStyle name="20% - Accent1 2 7 3 3 3 2 2 2" xfId="15298" xr:uid="{00000000-0005-0000-0000-0000073B0000}"/>
    <cellStyle name="20% - Accent1 2 7 3 3 3 2 3" xfId="15299" xr:uid="{00000000-0005-0000-0000-0000083B0000}"/>
    <cellStyle name="20% - Accent1 2 7 3 3 3 3" xfId="15300" xr:uid="{00000000-0005-0000-0000-0000093B0000}"/>
    <cellStyle name="20% - Accent1 2 7 3 3 3 3 2" xfId="15301" xr:uid="{00000000-0005-0000-0000-00000A3B0000}"/>
    <cellStyle name="20% - Accent1 2 7 3 3 3 4" xfId="15302" xr:uid="{00000000-0005-0000-0000-00000B3B0000}"/>
    <cellStyle name="20% - Accent1 2 7 3 3 4" xfId="15303" xr:uid="{00000000-0005-0000-0000-00000C3B0000}"/>
    <cellStyle name="20% - Accent1 2 7 3 3 4 2" xfId="15304" xr:uid="{00000000-0005-0000-0000-00000D3B0000}"/>
    <cellStyle name="20% - Accent1 2 7 3 3 4 2 2" xfId="15305" xr:uid="{00000000-0005-0000-0000-00000E3B0000}"/>
    <cellStyle name="20% - Accent1 2 7 3 3 4 2 2 2" xfId="15306" xr:uid="{00000000-0005-0000-0000-00000F3B0000}"/>
    <cellStyle name="20% - Accent1 2 7 3 3 4 2 3" xfId="15307" xr:uid="{00000000-0005-0000-0000-0000103B0000}"/>
    <cellStyle name="20% - Accent1 2 7 3 3 4 3" xfId="15308" xr:uid="{00000000-0005-0000-0000-0000113B0000}"/>
    <cellStyle name="20% - Accent1 2 7 3 3 4 3 2" xfId="15309" xr:uid="{00000000-0005-0000-0000-0000123B0000}"/>
    <cellStyle name="20% - Accent1 2 7 3 3 4 4" xfId="15310" xr:uid="{00000000-0005-0000-0000-0000133B0000}"/>
    <cellStyle name="20% - Accent1 2 7 3 3 5" xfId="15311" xr:uid="{00000000-0005-0000-0000-0000143B0000}"/>
    <cellStyle name="20% - Accent1 2 7 3 3 5 2" xfId="15312" xr:uid="{00000000-0005-0000-0000-0000153B0000}"/>
    <cellStyle name="20% - Accent1 2 7 3 3 5 2 2" xfId="15313" xr:uid="{00000000-0005-0000-0000-0000163B0000}"/>
    <cellStyle name="20% - Accent1 2 7 3 3 5 3" xfId="15314" xr:uid="{00000000-0005-0000-0000-0000173B0000}"/>
    <cellStyle name="20% - Accent1 2 7 3 3 6" xfId="15315" xr:uid="{00000000-0005-0000-0000-0000183B0000}"/>
    <cellStyle name="20% - Accent1 2 7 3 3 6 2" xfId="15316" xr:uid="{00000000-0005-0000-0000-0000193B0000}"/>
    <cellStyle name="20% - Accent1 2 7 3 3 6 2 2" xfId="15317" xr:uid="{00000000-0005-0000-0000-00001A3B0000}"/>
    <cellStyle name="20% - Accent1 2 7 3 3 6 3" xfId="15318" xr:uid="{00000000-0005-0000-0000-00001B3B0000}"/>
    <cellStyle name="20% - Accent1 2 7 3 3 7" xfId="15319" xr:uid="{00000000-0005-0000-0000-00001C3B0000}"/>
    <cellStyle name="20% - Accent1 2 7 3 3 7 2" xfId="15320" xr:uid="{00000000-0005-0000-0000-00001D3B0000}"/>
    <cellStyle name="20% - Accent1 2 7 3 3 8" xfId="15321" xr:uid="{00000000-0005-0000-0000-00001E3B0000}"/>
    <cellStyle name="20% - Accent1 2 7 3 3 8 2" xfId="15322" xr:uid="{00000000-0005-0000-0000-00001F3B0000}"/>
    <cellStyle name="20% - Accent1 2 7 3 3 9" xfId="15323" xr:uid="{00000000-0005-0000-0000-0000203B0000}"/>
    <cellStyle name="20% - Accent1 2 7 3 4" xfId="15324" xr:uid="{00000000-0005-0000-0000-0000213B0000}"/>
    <cellStyle name="20% - Accent1 2 7 3 4 2" xfId="15325" xr:uid="{00000000-0005-0000-0000-0000223B0000}"/>
    <cellStyle name="20% - Accent1 2 7 3 4 2 2" xfId="15326" xr:uid="{00000000-0005-0000-0000-0000233B0000}"/>
    <cellStyle name="20% - Accent1 2 7 3 4 2 2 2" xfId="15327" xr:uid="{00000000-0005-0000-0000-0000243B0000}"/>
    <cellStyle name="20% - Accent1 2 7 3 4 2 3" xfId="15328" xr:uid="{00000000-0005-0000-0000-0000253B0000}"/>
    <cellStyle name="20% - Accent1 2 7 3 4 3" xfId="15329" xr:uid="{00000000-0005-0000-0000-0000263B0000}"/>
    <cellStyle name="20% - Accent1 2 7 3 4 3 2" xfId="15330" xr:uid="{00000000-0005-0000-0000-0000273B0000}"/>
    <cellStyle name="20% - Accent1 2 7 3 4 4" xfId="15331" xr:uid="{00000000-0005-0000-0000-0000283B0000}"/>
    <cellStyle name="20% - Accent1 2 7 3 5" xfId="15332" xr:uid="{00000000-0005-0000-0000-0000293B0000}"/>
    <cellStyle name="20% - Accent1 2 7 3 5 2" xfId="15333" xr:uid="{00000000-0005-0000-0000-00002A3B0000}"/>
    <cellStyle name="20% - Accent1 2 7 3 5 2 2" xfId="15334" xr:uid="{00000000-0005-0000-0000-00002B3B0000}"/>
    <cellStyle name="20% - Accent1 2 7 3 5 2 2 2" xfId="15335" xr:uid="{00000000-0005-0000-0000-00002C3B0000}"/>
    <cellStyle name="20% - Accent1 2 7 3 5 2 3" xfId="15336" xr:uid="{00000000-0005-0000-0000-00002D3B0000}"/>
    <cellStyle name="20% - Accent1 2 7 3 5 3" xfId="15337" xr:uid="{00000000-0005-0000-0000-00002E3B0000}"/>
    <cellStyle name="20% - Accent1 2 7 3 5 3 2" xfId="15338" xr:uid="{00000000-0005-0000-0000-00002F3B0000}"/>
    <cellStyle name="20% - Accent1 2 7 3 5 4" xfId="15339" xr:uid="{00000000-0005-0000-0000-0000303B0000}"/>
    <cellStyle name="20% - Accent1 2 7 3 6" xfId="15340" xr:uid="{00000000-0005-0000-0000-0000313B0000}"/>
    <cellStyle name="20% - Accent1 2 7 3 6 2" xfId="15341" xr:uid="{00000000-0005-0000-0000-0000323B0000}"/>
    <cellStyle name="20% - Accent1 2 7 3 6 2 2" xfId="15342" xr:uid="{00000000-0005-0000-0000-0000333B0000}"/>
    <cellStyle name="20% - Accent1 2 7 3 6 2 2 2" xfId="15343" xr:uid="{00000000-0005-0000-0000-0000343B0000}"/>
    <cellStyle name="20% - Accent1 2 7 3 6 2 3" xfId="15344" xr:uid="{00000000-0005-0000-0000-0000353B0000}"/>
    <cellStyle name="20% - Accent1 2 7 3 6 3" xfId="15345" xr:uid="{00000000-0005-0000-0000-0000363B0000}"/>
    <cellStyle name="20% - Accent1 2 7 3 6 3 2" xfId="15346" xr:uid="{00000000-0005-0000-0000-0000373B0000}"/>
    <cellStyle name="20% - Accent1 2 7 3 6 4" xfId="15347" xr:uid="{00000000-0005-0000-0000-0000383B0000}"/>
    <cellStyle name="20% - Accent1 2 7 3 7" xfId="15348" xr:uid="{00000000-0005-0000-0000-0000393B0000}"/>
    <cellStyle name="20% - Accent1 2 7 3 7 2" xfId="15349" xr:uid="{00000000-0005-0000-0000-00003A3B0000}"/>
    <cellStyle name="20% - Accent1 2 7 3 7 2 2" xfId="15350" xr:uid="{00000000-0005-0000-0000-00003B3B0000}"/>
    <cellStyle name="20% - Accent1 2 7 3 7 3" xfId="15351" xr:uid="{00000000-0005-0000-0000-00003C3B0000}"/>
    <cellStyle name="20% - Accent1 2 7 3 8" xfId="15352" xr:uid="{00000000-0005-0000-0000-00003D3B0000}"/>
    <cellStyle name="20% - Accent1 2 7 3 8 2" xfId="15353" xr:uid="{00000000-0005-0000-0000-00003E3B0000}"/>
    <cellStyle name="20% - Accent1 2 7 3 8 2 2" xfId="15354" xr:uid="{00000000-0005-0000-0000-00003F3B0000}"/>
    <cellStyle name="20% - Accent1 2 7 3 8 3" xfId="15355" xr:uid="{00000000-0005-0000-0000-0000403B0000}"/>
    <cellStyle name="20% - Accent1 2 7 3 9" xfId="15356" xr:uid="{00000000-0005-0000-0000-0000413B0000}"/>
    <cellStyle name="20% - Accent1 2 7 3 9 2" xfId="15357" xr:uid="{00000000-0005-0000-0000-0000423B0000}"/>
    <cellStyle name="20% - Accent1 2 7 4" xfId="15358" xr:uid="{00000000-0005-0000-0000-0000433B0000}"/>
    <cellStyle name="20% - Accent1 2 7 4 10" xfId="15359" xr:uid="{00000000-0005-0000-0000-0000443B0000}"/>
    <cellStyle name="20% - Accent1 2 7 4 10 2" xfId="15360" xr:uid="{00000000-0005-0000-0000-0000453B0000}"/>
    <cellStyle name="20% - Accent1 2 7 4 11" xfId="15361" xr:uid="{00000000-0005-0000-0000-0000463B0000}"/>
    <cellStyle name="20% - Accent1 2 7 4 2" xfId="15362" xr:uid="{00000000-0005-0000-0000-0000473B0000}"/>
    <cellStyle name="20% - Accent1 2 7 4 2 2" xfId="15363" xr:uid="{00000000-0005-0000-0000-0000483B0000}"/>
    <cellStyle name="20% - Accent1 2 7 4 2 2 2" xfId="15364" xr:uid="{00000000-0005-0000-0000-0000493B0000}"/>
    <cellStyle name="20% - Accent1 2 7 4 2 2 2 2" xfId="15365" xr:uid="{00000000-0005-0000-0000-00004A3B0000}"/>
    <cellStyle name="20% - Accent1 2 7 4 2 2 2 2 2" xfId="15366" xr:uid="{00000000-0005-0000-0000-00004B3B0000}"/>
    <cellStyle name="20% - Accent1 2 7 4 2 2 2 3" xfId="15367" xr:uid="{00000000-0005-0000-0000-00004C3B0000}"/>
    <cellStyle name="20% - Accent1 2 7 4 2 2 3" xfId="15368" xr:uid="{00000000-0005-0000-0000-00004D3B0000}"/>
    <cellStyle name="20% - Accent1 2 7 4 2 2 3 2" xfId="15369" xr:uid="{00000000-0005-0000-0000-00004E3B0000}"/>
    <cellStyle name="20% - Accent1 2 7 4 2 2 4" xfId="15370" xr:uid="{00000000-0005-0000-0000-00004F3B0000}"/>
    <cellStyle name="20% - Accent1 2 7 4 2 3" xfId="15371" xr:uid="{00000000-0005-0000-0000-0000503B0000}"/>
    <cellStyle name="20% - Accent1 2 7 4 2 3 2" xfId="15372" xr:uid="{00000000-0005-0000-0000-0000513B0000}"/>
    <cellStyle name="20% - Accent1 2 7 4 2 3 2 2" xfId="15373" xr:uid="{00000000-0005-0000-0000-0000523B0000}"/>
    <cellStyle name="20% - Accent1 2 7 4 2 3 2 2 2" xfId="15374" xr:uid="{00000000-0005-0000-0000-0000533B0000}"/>
    <cellStyle name="20% - Accent1 2 7 4 2 3 2 3" xfId="15375" xr:uid="{00000000-0005-0000-0000-0000543B0000}"/>
    <cellStyle name="20% - Accent1 2 7 4 2 3 3" xfId="15376" xr:uid="{00000000-0005-0000-0000-0000553B0000}"/>
    <cellStyle name="20% - Accent1 2 7 4 2 3 3 2" xfId="15377" xr:uid="{00000000-0005-0000-0000-0000563B0000}"/>
    <cellStyle name="20% - Accent1 2 7 4 2 3 4" xfId="15378" xr:uid="{00000000-0005-0000-0000-0000573B0000}"/>
    <cellStyle name="20% - Accent1 2 7 4 2 4" xfId="15379" xr:uid="{00000000-0005-0000-0000-0000583B0000}"/>
    <cellStyle name="20% - Accent1 2 7 4 2 4 2" xfId="15380" xr:uid="{00000000-0005-0000-0000-0000593B0000}"/>
    <cellStyle name="20% - Accent1 2 7 4 2 4 2 2" xfId="15381" xr:uid="{00000000-0005-0000-0000-00005A3B0000}"/>
    <cellStyle name="20% - Accent1 2 7 4 2 4 2 2 2" xfId="15382" xr:uid="{00000000-0005-0000-0000-00005B3B0000}"/>
    <cellStyle name="20% - Accent1 2 7 4 2 4 2 3" xfId="15383" xr:uid="{00000000-0005-0000-0000-00005C3B0000}"/>
    <cellStyle name="20% - Accent1 2 7 4 2 4 3" xfId="15384" xr:uid="{00000000-0005-0000-0000-00005D3B0000}"/>
    <cellStyle name="20% - Accent1 2 7 4 2 4 3 2" xfId="15385" xr:uid="{00000000-0005-0000-0000-00005E3B0000}"/>
    <cellStyle name="20% - Accent1 2 7 4 2 4 4" xfId="15386" xr:uid="{00000000-0005-0000-0000-00005F3B0000}"/>
    <cellStyle name="20% - Accent1 2 7 4 2 5" xfId="15387" xr:uid="{00000000-0005-0000-0000-0000603B0000}"/>
    <cellStyle name="20% - Accent1 2 7 4 2 5 2" xfId="15388" xr:uid="{00000000-0005-0000-0000-0000613B0000}"/>
    <cellStyle name="20% - Accent1 2 7 4 2 5 2 2" xfId="15389" xr:uid="{00000000-0005-0000-0000-0000623B0000}"/>
    <cellStyle name="20% - Accent1 2 7 4 2 5 3" xfId="15390" xr:uid="{00000000-0005-0000-0000-0000633B0000}"/>
    <cellStyle name="20% - Accent1 2 7 4 2 6" xfId="15391" xr:uid="{00000000-0005-0000-0000-0000643B0000}"/>
    <cellStyle name="20% - Accent1 2 7 4 2 6 2" xfId="15392" xr:uid="{00000000-0005-0000-0000-0000653B0000}"/>
    <cellStyle name="20% - Accent1 2 7 4 2 6 2 2" xfId="15393" xr:uid="{00000000-0005-0000-0000-0000663B0000}"/>
    <cellStyle name="20% - Accent1 2 7 4 2 6 3" xfId="15394" xr:uid="{00000000-0005-0000-0000-0000673B0000}"/>
    <cellStyle name="20% - Accent1 2 7 4 2 7" xfId="15395" xr:uid="{00000000-0005-0000-0000-0000683B0000}"/>
    <cellStyle name="20% - Accent1 2 7 4 2 7 2" xfId="15396" xr:uid="{00000000-0005-0000-0000-0000693B0000}"/>
    <cellStyle name="20% - Accent1 2 7 4 2 8" xfId="15397" xr:uid="{00000000-0005-0000-0000-00006A3B0000}"/>
    <cellStyle name="20% - Accent1 2 7 4 2 8 2" xfId="15398" xr:uid="{00000000-0005-0000-0000-00006B3B0000}"/>
    <cellStyle name="20% - Accent1 2 7 4 2 9" xfId="15399" xr:uid="{00000000-0005-0000-0000-00006C3B0000}"/>
    <cellStyle name="20% - Accent1 2 7 4 3" xfId="15400" xr:uid="{00000000-0005-0000-0000-00006D3B0000}"/>
    <cellStyle name="20% - Accent1 2 7 4 3 2" xfId="15401" xr:uid="{00000000-0005-0000-0000-00006E3B0000}"/>
    <cellStyle name="20% - Accent1 2 7 4 3 2 2" xfId="15402" xr:uid="{00000000-0005-0000-0000-00006F3B0000}"/>
    <cellStyle name="20% - Accent1 2 7 4 3 2 2 2" xfId="15403" xr:uid="{00000000-0005-0000-0000-0000703B0000}"/>
    <cellStyle name="20% - Accent1 2 7 4 3 2 2 2 2" xfId="15404" xr:uid="{00000000-0005-0000-0000-0000713B0000}"/>
    <cellStyle name="20% - Accent1 2 7 4 3 2 2 3" xfId="15405" xr:uid="{00000000-0005-0000-0000-0000723B0000}"/>
    <cellStyle name="20% - Accent1 2 7 4 3 2 3" xfId="15406" xr:uid="{00000000-0005-0000-0000-0000733B0000}"/>
    <cellStyle name="20% - Accent1 2 7 4 3 2 3 2" xfId="15407" xr:uid="{00000000-0005-0000-0000-0000743B0000}"/>
    <cellStyle name="20% - Accent1 2 7 4 3 2 4" xfId="15408" xr:uid="{00000000-0005-0000-0000-0000753B0000}"/>
    <cellStyle name="20% - Accent1 2 7 4 3 3" xfId="15409" xr:uid="{00000000-0005-0000-0000-0000763B0000}"/>
    <cellStyle name="20% - Accent1 2 7 4 3 3 2" xfId="15410" xr:uid="{00000000-0005-0000-0000-0000773B0000}"/>
    <cellStyle name="20% - Accent1 2 7 4 3 3 2 2" xfId="15411" xr:uid="{00000000-0005-0000-0000-0000783B0000}"/>
    <cellStyle name="20% - Accent1 2 7 4 3 3 2 2 2" xfId="15412" xr:uid="{00000000-0005-0000-0000-0000793B0000}"/>
    <cellStyle name="20% - Accent1 2 7 4 3 3 2 3" xfId="15413" xr:uid="{00000000-0005-0000-0000-00007A3B0000}"/>
    <cellStyle name="20% - Accent1 2 7 4 3 3 3" xfId="15414" xr:uid="{00000000-0005-0000-0000-00007B3B0000}"/>
    <cellStyle name="20% - Accent1 2 7 4 3 3 3 2" xfId="15415" xr:uid="{00000000-0005-0000-0000-00007C3B0000}"/>
    <cellStyle name="20% - Accent1 2 7 4 3 3 4" xfId="15416" xr:uid="{00000000-0005-0000-0000-00007D3B0000}"/>
    <cellStyle name="20% - Accent1 2 7 4 3 4" xfId="15417" xr:uid="{00000000-0005-0000-0000-00007E3B0000}"/>
    <cellStyle name="20% - Accent1 2 7 4 3 4 2" xfId="15418" xr:uid="{00000000-0005-0000-0000-00007F3B0000}"/>
    <cellStyle name="20% - Accent1 2 7 4 3 4 2 2" xfId="15419" xr:uid="{00000000-0005-0000-0000-0000803B0000}"/>
    <cellStyle name="20% - Accent1 2 7 4 3 4 2 2 2" xfId="15420" xr:uid="{00000000-0005-0000-0000-0000813B0000}"/>
    <cellStyle name="20% - Accent1 2 7 4 3 4 2 3" xfId="15421" xr:uid="{00000000-0005-0000-0000-0000823B0000}"/>
    <cellStyle name="20% - Accent1 2 7 4 3 4 3" xfId="15422" xr:uid="{00000000-0005-0000-0000-0000833B0000}"/>
    <cellStyle name="20% - Accent1 2 7 4 3 4 3 2" xfId="15423" xr:uid="{00000000-0005-0000-0000-0000843B0000}"/>
    <cellStyle name="20% - Accent1 2 7 4 3 4 4" xfId="15424" xr:uid="{00000000-0005-0000-0000-0000853B0000}"/>
    <cellStyle name="20% - Accent1 2 7 4 3 5" xfId="15425" xr:uid="{00000000-0005-0000-0000-0000863B0000}"/>
    <cellStyle name="20% - Accent1 2 7 4 3 5 2" xfId="15426" xr:uid="{00000000-0005-0000-0000-0000873B0000}"/>
    <cellStyle name="20% - Accent1 2 7 4 3 5 2 2" xfId="15427" xr:uid="{00000000-0005-0000-0000-0000883B0000}"/>
    <cellStyle name="20% - Accent1 2 7 4 3 5 3" xfId="15428" xr:uid="{00000000-0005-0000-0000-0000893B0000}"/>
    <cellStyle name="20% - Accent1 2 7 4 3 6" xfId="15429" xr:uid="{00000000-0005-0000-0000-00008A3B0000}"/>
    <cellStyle name="20% - Accent1 2 7 4 3 6 2" xfId="15430" xr:uid="{00000000-0005-0000-0000-00008B3B0000}"/>
    <cellStyle name="20% - Accent1 2 7 4 3 6 2 2" xfId="15431" xr:uid="{00000000-0005-0000-0000-00008C3B0000}"/>
    <cellStyle name="20% - Accent1 2 7 4 3 6 3" xfId="15432" xr:uid="{00000000-0005-0000-0000-00008D3B0000}"/>
    <cellStyle name="20% - Accent1 2 7 4 3 7" xfId="15433" xr:uid="{00000000-0005-0000-0000-00008E3B0000}"/>
    <cellStyle name="20% - Accent1 2 7 4 3 7 2" xfId="15434" xr:uid="{00000000-0005-0000-0000-00008F3B0000}"/>
    <cellStyle name="20% - Accent1 2 7 4 3 8" xfId="15435" xr:uid="{00000000-0005-0000-0000-0000903B0000}"/>
    <cellStyle name="20% - Accent1 2 7 4 3 8 2" xfId="15436" xr:uid="{00000000-0005-0000-0000-0000913B0000}"/>
    <cellStyle name="20% - Accent1 2 7 4 3 9" xfId="15437" xr:uid="{00000000-0005-0000-0000-0000923B0000}"/>
    <cellStyle name="20% - Accent1 2 7 4 4" xfId="15438" xr:uid="{00000000-0005-0000-0000-0000933B0000}"/>
    <cellStyle name="20% - Accent1 2 7 4 4 2" xfId="15439" xr:uid="{00000000-0005-0000-0000-0000943B0000}"/>
    <cellStyle name="20% - Accent1 2 7 4 4 2 2" xfId="15440" xr:uid="{00000000-0005-0000-0000-0000953B0000}"/>
    <cellStyle name="20% - Accent1 2 7 4 4 2 2 2" xfId="15441" xr:uid="{00000000-0005-0000-0000-0000963B0000}"/>
    <cellStyle name="20% - Accent1 2 7 4 4 2 3" xfId="15442" xr:uid="{00000000-0005-0000-0000-0000973B0000}"/>
    <cellStyle name="20% - Accent1 2 7 4 4 3" xfId="15443" xr:uid="{00000000-0005-0000-0000-0000983B0000}"/>
    <cellStyle name="20% - Accent1 2 7 4 4 3 2" xfId="15444" xr:uid="{00000000-0005-0000-0000-0000993B0000}"/>
    <cellStyle name="20% - Accent1 2 7 4 4 4" xfId="15445" xr:uid="{00000000-0005-0000-0000-00009A3B0000}"/>
    <cellStyle name="20% - Accent1 2 7 4 5" xfId="15446" xr:uid="{00000000-0005-0000-0000-00009B3B0000}"/>
    <cellStyle name="20% - Accent1 2 7 4 5 2" xfId="15447" xr:uid="{00000000-0005-0000-0000-00009C3B0000}"/>
    <cellStyle name="20% - Accent1 2 7 4 5 2 2" xfId="15448" xr:uid="{00000000-0005-0000-0000-00009D3B0000}"/>
    <cellStyle name="20% - Accent1 2 7 4 5 2 2 2" xfId="15449" xr:uid="{00000000-0005-0000-0000-00009E3B0000}"/>
    <cellStyle name="20% - Accent1 2 7 4 5 2 3" xfId="15450" xr:uid="{00000000-0005-0000-0000-00009F3B0000}"/>
    <cellStyle name="20% - Accent1 2 7 4 5 3" xfId="15451" xr:uid="{00000000-0005-0000-0000-0000A03B0000}"/>
    <cellStyle name="20% - Accent1 2 7 4 5 3 2" xfId="15452" xr:uid="{00000000-0005-0000-0000-0000A13B0000}"/>
    <cellStyle name="20% - Accent1 2 7 4 5 4" xfId="15453" xr:uid="{00000000-0005-0000-0000-0000A23B0000}"/>
    <cellStyle name="20% - Accent1 2 7 4 6" xfId="15454" xr:uid="{00000000-0005-0000-0000-0000A33B0000}"/>
    <cellStyle name="20% - Accent1 2 7 4 6 2" xfId="15455" xr:uid="{00000000-0005-0000-0000-0000A43B0000}"/>
    <cellStyle name="20% - Accent1 2 7 4 6 2 2" xfId="15456" xr:uid="{00000000-0005-0000-0000-0000A53B0000}"/>
    <cellStyle name="20% - Accent1 2 7 4 6 2 2 2" xfId="15457" xr:uid="{00000000-0005-0000-0000-0000A63B0000}"/>
    <cellStyle name="20% - Accent1 2 7 4 6 2 3" xfId="15458" xr:uid="{00000000-0005-0000-0000-0000A73B0000}"/>
    <cellStyle name="20% - Accent1 2 7 4 6 3" xfId="15459" xr:uid="{00000000-0005-0000-0000-0000A83B0000}"/>
    <cellStyle name="20% - Accent1 2 7 4 6 3 2" xfId="15460" xr:uid="{00000000-0005-0000-0000-0000A93B0000}"/>
    <cellStyle name="20% - Accent1 2 7 4 6 4" xfId="15461" xr:uid="{00000000-0005-0000-0000-0000AA3B0000}"/>
    <cellStyle name="20% - Accent1 2 7 4 7" xfId="15462" xr:uid="{00000000-0005-0000-0000-0000AB3B0000}"/>
    <cellStyle name="20% - Accent1 2 7 4 7 2" xfId="15463" xr:uid="{00000000-0005-0000-0000-0000AC3B0000}"/>
    <cellStyle name="20% - Accent1 2 7 4 7 2 2" xfId="15464" xr:uid="{00000000-0005-0000-0000-0000AD3B0000}"/>
    <cellStyle name="20% - Accent1 2 7 4 7 3" xfId="15465" xr:uid="{00000000-0005-0000-0000-0000AE3B0000}"/>
    <cellStyle name="20% - Accent1 2 7 4 8" xfId="15466" xr:uid="{00000000-0005-0000-0000-0000AF3B0000}"/>
    <cellStyle name="20% - Accent1 2 7 4 8 2" xfId="15467" xr:uid="{00000000-0005-0000-0000-0000B03B0000}"/>
    <cellStyle name="20% - Accent1 2 7 4 8 2 2" xfId="15468" xr:uid="{00000000-0005-0000-0000-0000B13B0000}"/>
    <cellStyle name="20% - Accent1 2 7 4 8 3" xfId="15469" xr:uid="{00000000-0005-0000-0000-0000B23B0000}"/>
    <cellStyle name="20% - Accent1 2 7 4 9" xfId="15470" xr:uid="{00000000-0005-0000-0000-0000B33B0000}"/>
    <cellStyle name="20% - Accent1 2 7 4 9 2" xfId="15471" xr:uid="{00000000-0005-0000-0000-0000B43B0000}"/>
    <cellStyle name="20% - Accent1 2 7 5" xfId="15472" xr:uid="{00000000-0005-0000-0000-0000B53B0000}"/>
    <cellStyle name="20% - Accent1 2 7 5 2" xfId="15473" xr:uid="{00000000-0005-0000-0000-0000B63B0000}"/>
    <cellStyle name="20% - Accent1 2 7 5 2 2" xfId="15474" xr:uid="{00000000-0005-0000-0000-0000B73B0000}"/>
    <cellStyle name="20% - Accent1 2 7 5 2 2 2" xfId="15475" xr:uid="{00000000-0005-0000-0000-0000B83B0000}"/>
    <cellStyle name="20% - Accent1 2 7 5 2 2 2 2" xfId="15476" xr:uid="{00000000-0005-0000-0000-0000B93B0000}"/>
    <cellStyle name="20% - Accent1 2 7 5 2 2 3" xfId="15477" xr:uid="{00000000-0005-0000-0000-0000BA3B0000}"/>
    <cellStyle name="20% - Accent1 2 7 5 2 3" xfId="15478" xr:uid="{00000000-0005-0000-0000-0000BB3B0000}"/>
    <cellStyle name="20% - Accent1 2 7 5 2 3 2" xfId="15479" xr:uid="{00000000-0005-0000-0000-0000BC3B0000}"/>
    <cellStyle name="20% - Accent1 2 7 5 2 4" xfId="15480" xr:uid="{00000000-0005-0000-0000-0000BD3B0000}"/>
    <cellStyle name="20% - Accent1 2 7 5 3" xfId="15481" xr:uid="{00000000-0005-0000-0000-0000BE3B0000}"/>
    <cellStyle name="20% - Accent1 2 7 5 3 2" xfId="15482" xr:uid="{00000000-0005-0000-0000-0000BF3B0000}"/>
    <cellStyle name="20% - Accent1 2 7 5 3 2 2" xfId="15483" xr:uid="{00000000-0005-0000-0000-0000C03B0000}"/>
    <cellStyle name="20% - Accent1 2 7 5 3 2 2 2" xfId="15484" xr:uid="{00000000-0005-0000-0000-0000C13B0000}"/>
    <cellStyle name="20% - Accent1 2 7 5 3 2 3" xfId="15485" xr:uid="{00000000-0005-0000-0000-0000C23B0000}"/>
    <cellStyle name="20% - Accent1 2 7 5 3 3" xfId="15486" xr:uid="{00000000-0005-0000-0000-0000C33B0000}"/>
    <cellStyle name="20% - Accent1 2 7 5 3 3 2" xfId="15487" xr:uid="{00000000-0005-0000-0000-0000C43B0000}"/>
    <cellStyle name="20% - Accent1 2 7 5 3 4" xfId="15488" xr:uid="{00000000-0005-0000-0000-0000C53B0000}"/>
    <cellStyle name="20% - Accent1 2 7 5 4" xfId="15489" xr:uid="{00000000-0005-0000-0000-0000C63B0000}"/>
    <cellStyle name="20% - Accent1 2 7 5 4 2" xfId="15490" xr:uid="{00000000-0005-0000-0000-0000C73B0000}"/>
    <cellStyle name="20% - Accent1 2 7 5 4 2 2" xfId="15491" xr:uid="{00000000-0005-0000-0000-0000C83B0000}"/>
    <cellStyle name="20% - Accent1 2 7 5 4 2 2 2" xfId="15492" xr:uid="{00000000-0005-0000-0000-0000C93B0000}"/>
    <cellStyle name="20% - Accent1 2 7 5 4 2 3" xfId="15493" xr:uid="{00000000-0005-0000-0000-0000CA3B0000}"/>
    <cellStyle name="20% - Accent1 2 7 5 4 3" xfId="15494" xr:uid="{00000000-0005-0000-0000-0000CB3B0000}"/>
    <cellStyle name="20% - Accent1 2 7 5 4 3 2" xfId="15495" xr:uid="{00000000-0005-0000-0000-0000CC3B0000}"/>
    <cellStyle name="20% - Accent1 2 7 5 4 4" xfId="15496" xr:uid="{00000000-0005-0000-0000-0000CD3B0000}"/>
    <cellStyle name="20% - Accent1 2 7 5 5" xfId="15497" xr:uid="{00000000-0005-0000-0000-0000CE3B0000}"/>
    <cellStyle name="20% - Accent1 2 7 5 5 2" xfId="15498" xr:uid="{00000000-0005-0000-0000-0000CF3B0000}"/>
    <cellStyle name="20% - Accent1 2 7 5 5 2 2" xfId="15499" xr:uid="{00000000-0005-0000-0000-0000D03B0000}"/>
    <cellStyle name="20% - Accent1 2 7 5 5 3" xfId="15500" xr:uid="{00000000-0005-0000-0000-0000D13B0000}"/>
    <cellStyle name="20% - Accent1 2 7 5 6" xfId="15501" xr:uid="{00000000-0005-0000-0000-0000D23B0000}"/>
    <cellStyle name="20% - Accent1 2 7 5 6 2" xfId="15502" xr:uid="{00000000-0005-0000-0000-0000D33B0000}"/>
    <cellStyle name="20% - Accent1 2 7 5 6 2 2" xfId="15503" xr:uid="{00000000-0005-0000-0000-0000D43B0000}"/>
    <cellStyle name="20% - Accent1 2 7 5 6 3" xfId="15504" xr:uid="{00000000-0005-0000-0000-0000D53B0000}"/>
    <cellStyle name="20% - Accent1 2 7 5 7" xfId="15505" xr:uid="{00000000-0005-0000-0000-0000D63B0000}"/>
    <cellStyle name="20% - Accent1 2 7 5 7 2" xfId="15506" xr:uid="{00000000-0005-0000-0000-0000D73B0000}"/>
    <cellStyle name="20% - Accent1 2 7 5 8" xfId="15507" xr:uid="{00000000-0005-0000-0000-0000D83B0000}"/>
    <cellStyle name="20% - Accent1 2 7 5 8 2" xfId="15508" xr:uid="{00000000-0005-0000-0000-0000D93B0000}"/>
    <cellStyle name="20% - Accent1 2 7 5 9" xfId="15509" xr:uid="{00000000-0005-0000-0000-0000DA3B0000}"/>
    <cellStyle name="20% - Accent1 2 7 6" xfId="15510" xr:uid="{00000000-0005-0000-0000-0000DB3B0000}"/>
    <cellStyle name="20% - Accent1 2 7 6 2" xfId="15511" xr:uid="{00000000-0005-0000-0000-0000DC3B0000}"/>
    <cellStyle name="20% - Accent1 2 7 6 2 2" xfId="15512" xr:uid="{00000000-0005-0000-0000-0000DD3B0000}"/>
    <cellStyle name="20% - Accent1 2 7 6 2 2 2" xfId="15513" xr:uid="{00000000-0005-0000-0000-0000DE3B0000}"/>
    <cellStyle name="20% - Accent1 2 7 6 2 2 2 2" xfId="15514" xr:uid="{00000000-0005-0000-0000-0000DF3B0000}"/>
    <cellStyle name="20% - Accent1 2 7 6 2 2 3" xfId="15515" xr:uid="{00000000-0005-0000-0000-0000E03B0000}"/>
    <cellStyle name="20% - Accent1 2 7 6 2 3" xfId="15516" xr:uid="{00000000-0005-0000-0000-0000E13B0000}"/>
    <cellStyle name="20% - Accent1 2 7 6 2 3 2" xfId="15517" xr:uid="{00000000-0005-0000-0000-0000E23B0000}"/>
    <cellStyle name="20% - Accent1 2 7 6 2 4" xfId="15518" xr:uid="{00000000-0005-0000-0000-0000E33B0000}"/>
    <cellStyle name="20% - Accent1 2 7 6 3" xfId="15519" xr:uid="{00000000-0005-0000-0000-0000E43B0000}"/>
    <cellStyle name="20% - Accent1 2 7 6 3 2" xfId="15520" xr:uid="{00000000-0005-0000-0000-0000E53B0000}"/>
    <cellStyle name="20% - Accent1 2 7 6 3 2 2" xfId="15521" xr:uid="{00000000-0005-0000-0000-0000E63B0000}"/>
    <cellStyle name="20% - Accent1 2 7 6 3 2 2 2" xfId="15522" xr:uid="{00000000-0005-0000-0000-0000E73B0000}"/>
    <cellStyle name="20% - Accent1 2 7 6 3 2 3" xfId="15523" xr:uid="{00000000-0005-0000-0000-0000E83B0000}"/>
    <cellStyle name="20% - Accent1 2 7 6 3 3" xfId="15524" xr:uid="{00000000-0005-0000-0000-0000E93B0000}"/>
    <cellStyle name="20% - Accent1 2 7 6 3 3 2" xfId="15525" xr:uid="{00000000-0005-0000-0000-0000EA3B0000}"/>
    <cellStyle name="20% - Accent1 2 7 6 3 4" xfId="15526" xr:uid="{00000000-0005-0000-0000-0000EB3B0000}"/>
    <cellStyle name="20% - Accent1 2 7 6 4" xfId="15527" xr:uid="{00000000-0005-0000-0000-0000EC3B0000}"/>
    <cellStyle name="20% - Accent1 2 7 6 4 2" xfId="15528" xr:uid="{00000000-0005-0000-0000-0000ED3B0000}"/>
    <cellStyle name="20% - Accent1 2 7 6 4 2 2" xfId="15529" xr:uid="{00000000-0005-0000-0000-0000EE3B0000}"/>
    <cellStyle name="20% - Accent1 2 7 6 4 2 2 2" xfId="15530" xr:uid="{00000000-0005-0000-0000-0000EF3B0000}"/>
    <cellStyle name="20% - Accent1 2 7 6 4 2 3" xfId="15531" xr:uid="{00000000-0005-0000-0000-0000F03B0000}"/>
    <cellStyle name="20% - Accent1 2 7 6 4 3" xfId="15532" xr:uid="{00000000-0005-0000-0000-0000F13B0000}"/>
    <cellStyle name="20% - Accent1 2 7 6 4 3 2" xfId="15533" xr:uid="{00000000-0005-0000-0000-0000F23B0000}"/>
    <cellStyle name="20% - Accent1 2 7 6 4 4" xfId="15534" xr:uid="{00000000-0005-0000-0000-0000F33B0000}"/>
    <cellStyle name="20% - Accent1 2 7 6 5" xfId="15535" xr:uid="{00000000-0005-0000-0000-0000F43B0000}"/>
    <cellStyle name="20% - Accent1 2 7 6 5 2" xfId="15536" xr:uid="{00000000-0005-0000-0000-0000F53B0000}"/>
    <cellStyle name="20% - Accent1 2 7 6 5 2 2" xfId="15537" xr:uid="{00000000-0005-0000-0000-0000F63B0000}"/>
    <cellStyle name="20% - Accent1 2 7 6 5 3" xfId="15538" xr:uid="{00000000-0005-0000-0000-0000F73B0000}"/>
    <cellStyle name="20% - Accent1 2 7 6 6" xfId="15539" xr:uid="{00000000-0005-0000-0000-0000F83B0000}"/>
    <cellStyle name="20% - Accent1 2 7 6 6 2" xfId="15540" xr:uid="{00000000-0005-0000-0000-0000F93B0000}"/>
    <cellStyle name="20% - Accent1 2 7 6 6 2 2" xfId="15541" xr:uid="{00000000-0005-0000-0000-0000FA3B0000}"/>
    <cellStyle name="20% - Accent1 2 7 6 6 3" xfId="15542" xr:uid="{00000000-0005-0000-0000-0000FB3B0000}"/>
    <cellStyle name="20% - Accent1 2 7 6 7" xfId="15543" xr:uid="{00000000-0005-0000-0000-0000FC3B0000}"/>
    <cellStyle name="20% - Accent1 2 7 6 7 2" xfId="15544" xr:uid="{00000000-0005-0000-0000-0000FD3B0000}"/>
    <cellStyle name="20% - Accent1 2 7 6 8" xfId="15545" xr:uid="{00000000-0005-0000-0000-0000FE3B0000}"/>
    <cellStyle name="20% - Accent1 2 7 6 8 2" xfId="15546" xr:uid="{00000000-0005-0000-0000-0000FF3B0000}"/>
    <cellStyle name="20% - Accent1 2 7 6 9" xfId="15547" xr:uid="{00000000-0005-0000-0000-0000003C0000}"/>
    <cellStyle name="20% - Accent1 2 7 7" xfId="15548" xr:uid="{00000000-0005-0000-0000-0000013C0000}"/>
    <cellStyle name="20% - Accent1 2 7 7 2" xfId="15549" xr:uid="{00000000-0005-0000-0000-0000023C0000}"/>
    <cellStyle name="20% - Accent1 2 7 7 2 2" xfId="15550" xr:uid="{00000000-0005-0000-0000-0000033C0000}"/>
    <cellStyle name="20% - Accent1 2 7 7 2 2 2" xfId="15551" xr:uid="{00000000-0005-0000-0000-0000043C0000}"/>
    <cellStyle name="20% - Accent1 2 7 7 2 3" xfId="15552" xr:uid="{00000000-0005-0000-0000-0000053C0000}"/>
    <cellStyle name="20% - Accent1 2 7 7 3" xfId="15553" xr:uid="{00000000-0005-0000-0000-0000063C0000}"/>
    <cellStyle name="20% - Accent1 2 7 7 3 2" xfId="15554" xr:uid="{00000000-0005-0000-0000-0000073C0000}"/>
    <cellStyle name="20% - Accent1 2 7 7 4" xfId="15555" xr:uid="{00000000-0005-0000-0000-0000083C0000}"/>
    <cellStyle name="20% - Accent1 2 7 8" xfId="15556" xr:uid="{00000000-0005-0000-0000-0000093C0000}"/>
    <cellStyle name="20% - Accent1 2 7 8 2" xfId="15557" xr:uid="{00000000-0005-0000-0000-00000A3C0000}"/>
    <cellStyle name="20% - Accent1 2 7 8 2 2" xfId="15558" xr:uid="{00000000-0005-0000-0000-00000B3C0000}"/>
    <cellStyle name="20% - Accent1 2 7 8 2 2 2" xfId="15559" xr:uid="{00000000-0005-0000-0000-00000C3C0000}"/>
    <cellStyle name="20% - Accent1 2 7 8 2 3" xfId="15560" xr:uid="{00000000-0005-0000-0000-00000D3C0000}"/>
    <cellStyle name="20% - Accent1 2 7 8 3" xfId="15561" xr:uid="{00000000-0005-0000-0000-00000E3C0000}"/>
    <cellStyle name="20% - Accent1 2 7 8 3 2" xfId="15562" xr:uid="{00000000-0005-0000-0000-00000F3C0000}"/>
    <cellStyle name="20% - Accent1 2 7 8 4" xfId="15563" xr:uid="{00000000-0005-0000-0000-0000103C0000}"/>
    <cellStyle name="20% - Accent1 2 7 9" xfId="15564" xr:uid="{00000000-0005-0000-0000-0000113C0000}"/>
    <cellStyle name="20% - Accent1 2 7 9 2" xfId="15565" xr:uid="{00000000-0005-0000-0000-0000123C0000}"/>
    <cellStyle name="20% - Accent1 2 7 9 2 2" xfId="15566" xr:uid="{00000000-0005-0000-0000-0000133C0000}"/>
    <cellStyle name="20% - Accent1 2 7 9 2 2 2" xfId="15567" xr:uid="{00000000-0005-0000-0000-0000143C0000}"/>
    <cellStyle name="20% - Accent1 2 7 9 2 3" xfId="15568" xr:uid="{00000000-0005-0000-0000-0000153C0000}"/>
    <cellStyle name="20% - Accent1 2 7 9 3" xfId="15569" xr:uid="{00000000-0005-0000-0000-0000163C0000}"/>
    <cellStyle name="20% - Accent1 2 7 9 3 2" xfId="15570" xr:uid="{00000000-0005-0000-0000-0000173C0000}"/>
    <cellStyle name="20% - Accent1 2 7 9 4" xfId="15571" xr:uid="{00000000-0005-0000-0000-0000183C0000}"/>
    <cellStyle name="20% - Accent1 2 8" xfId="15572" xr:uid="{00000000-0005-0000-0000-0000193C0000}"/>
    <cellStyle name="20% - Accent1 2 8 10" xfId="15573" xr:uid="{00000000-0005-0000-0000-00001A3C0000}"/>
    <cellStyle name="20% - Accent1 2 8 10 2" xfId="15574" xr:uid="{00000000-0005-0000-0000-00001B3C0000}"/>
    <cellStyle name="20% - Accent1 2 8 11" xfId="15575" xr:uid="{00000000-0005-0000-0000-00001C3C0000}"/>
    <cellStyle name="20% - Accent1 2 8 11 2" xfId="15576" xr:uid="{00000000-0005-0000-0000-00001D3C0000}"/>
    <cellStyle name="20% - Accent1 2 8 12" xfId="15577" xr:uid="{00000000-0005-0000-0000-00001E3C0000}"/>
    <cellStyle name="20% - Accent1 2 8 2" xfId="15578" xr:uid="{00000000-0005-0000-0000-00001F3C0000}"/>
    <cellStyle name="20% - Accent1 2 8 2 10" xfId="15579" xr:uid="{00000000-0005-0000-0000-0000203C0000}"/>
    <cellStyle name="20% - Accent1 2 8 2 10 2" xfId="15580" xr:uid="{00000000-0005-0000-0000-0000213C0000}"/>
    <cellStyle name="20% - Accent1 2 8 2 11" xfId="15581" xr:uid="{00000000-0005-0000-0000-0000223C0000}"/>
    <cellStyle name="20% - Accent1 2 8 2 2" xfId="15582" xr:uid="{00000000-0005-0000-0000-0000233C0000}"/>
    <cellStyle name="20% - Accent1 2 8 2 2 2" xfId="15583" xr:uid="{00000000-0005-0000-0000-0000243C0000}"/>
    <cellStyle name="20% - Accent1 2 8 2 2 2 2" xfId="15584" xr:uid="{00000000-0005-0000-0000-0000253C0000}"/>
    <cellStyle name="20% - Accent1 2 8 2 2 2 2 2" xfId="15585" xr:uid="{00000000-0005-0000-0000-0000263C0000}"/>
    <cellStyle name="20% - Accent1 2 8 2 2 2 2 2 2" xfId="15586" xr:uid="{00000000-0005-0000-0000-0000273C0000}"/>
    <cellStyle name="20% - Accent1 2 8 2 2 2 2 3" xfId="15587" xr:uid="{00000000-0005-0000-0000-0000283C0000}"/>
    <cellStyle name="20% - Accent1 2 8 2 2 2 3" xfId="15588" xr:uid="{00000000-0005-0000-0000-0000293C0000}"/>
    <cellStyle name="20% - Accent1 2 8 2 2 2 3 2" xfId="15589" xr:uid="{00000000-0005-0000-0000-00002A3C0000}"/>
    <cellStyle name="20% - Accent1 2 8 2 2 2 4" xfId="15590" xr:uid="{00000000-0005-0000-0000-00002B3C0000}"/>
    <cellStyle name="20% - Accent1 2 8 2 2 3" xfId="15591" xr:uid="{00000000-0005-0000-0000-00002C3C0000}"/>
    <cellStyle name="20% - Accent1 2 8 2 2 3 2" xfId="15592" xr:uid="{00000000-0005-0000-0000-00002D3C0000}"/>
    <cellStyle name="20% - Accent1 2 8 2 2 3 2 2" xfId="15593" xr:uid="{00000000-0005-0000-0000-00002E3C0000}"/>
    <cellStyle name="20% - Accent1 2 8 2 2 3 2 2 2" xfId="15594" xr:uid="{00000000-0005-0000-0000-00002F3C0000}"/>
    <cellStyle name="20% - Accent1 2 8 2 2 3 2 3" xfId="15595" xr:uid="{00000000-0005-0000-0000-0000303C0000}"/>
    <cellStyle name="20% - Accent1 2 8 2 2 3 3" xfId="15596" xr:uid="{00000000-0005-0000-0000-0000313C0000}"/>
    <cellStyle name="20% - Accent1 2 8 2 2 3 3 2" xfId="15597" xr:uid="{00000000-0005-0000-0000-0000323C0000}"/>
    <cellStyle name="20% - Accent1 2 8 2 2 3 4" xfId="15598" xr:uid="{00000000-0005-0000-0000-0000333C0000}"/>
    <cellStyle name="20% - Accent1 2 8 2 2 4" xfId="15599" xr:uid="{00000000-0005-0000-0000-0000343C0000}"/>
    <cellStyle name="20% - Accent1 2 8 2 2 4 2" xfId="15600" xr:uid="{00000000-0005-0000-0000-0000353C0000}"/>
    <cellStyle name="20% - Accent1 2 8 2 2 4 2 2" xfId="15601" xr:uid="{00000000-0005-0000-0000-0000363C0000}"/>
    <cellStyle name="20% - Accent1 2 8 2 2 4 2 2 2" xfId="15602" xr:uid="{00000000-0005-0000-0000-0000373C0000}"/>
    <cellStyle name="20% - Accent1 2 8 2 2 4 2 3" xfId="15603" xr:uid="{00000000-0005-0000-0000-0000383C0000}"/>
    <cellStyle name="20% - Accent1 2 8 2 2 4 3" xfId="15604" xr:uid="{00000000-0005-0000-0000-0000393C0000}"/>
    <cellStyle name="20% - Accent1 2 8 2 2 4 3 2" xfId="15605" xr:uid="{00000000-0005-0000-0000-00003A3C0000}"/>
    <cellStyle name="20% - Accent1 2 8 2 2 4 4" xfId="15606" xr:uid="{00000000-0005-0000-0000-00003B3C0000}"/>
    <cellStyle name="20% - Accent1 2 8 2 2 5" xfId="15607" xr:uid="{00000000-0005-0000-0000-00003C3C0000}"/>
    <cellStyle name="20% - Accent1 2 8 2 2 5 2" xfId="15608" xr:uid="{00000000-0005-0000-0000-00003D3C0000}"/>
    <cellStyle name="20% - Accent1 2 8 2 2 5 2 2" xfId="15609" xr:uid="{00000000-0005-0000-0000-00003E3C0000}"/>
    <cellStyle name="20% - Accent1 2 8 2 2 5 3" xfId="15610" xr:uid="{00000000-0005-0000-0000-00003F3C0000}"/>
    <cellStyle name="20% - Accent1 2 8 2 2 6" xfId="15611" xr:uid="{00000000-0005-0000-0000-0000403C0000}"/>
    <cellStyle name="20% - Accent1 2 8 2 2 6 2" xfId="15612" xr:uid="{00000000-0005-0000-0000-0000413C0000}"/>
    <cellStyle name="20% - Accent1 2 8 2 2 6 2 2" xfId="15613" xr:uid="{00000000-0005-0000-0000-0000423C0000}"/>
    <cellStyle name="20% - Accent1 2 8 2 2 6 3" xfId="15614" xr:uid="{00000000-0005-0000-0000-0000433C0000}"/>
    <cellStyle name="20% - Accent1 2 8 2 2 7" xfId="15615" xr:uid="{00000000-0005-0000-0000-0000443C0000}"/>
    <cellStyle name="20% - Accent1 2 8 2 2 7 2" xfId="15616" xr:uid="{00000000-0005-0000-0000-0000453C0000}"/>
    <cellStyle name="20% - Accent1 2 8 2 2 8" xfId="15617" xr:uid="{00000000-0005-0000-0000-0000463C0000}"/>
    <cellStyle name="20% - Accent1 2 8 2 2 8 2" xfId="15618" xr:uid="{00000000-0005-0000-0000-0000473C0000}"/>
    <cellStyle name="20% - Accent1 2 8 2 2 9" xfId="15619" xr:uid="{00000000-0005-0000-0000-0000483C0000}"/>
    <cellStyle name="20% - Accent1 2 8 2 3" xfId="15620" xr:uid="{00000000-0005-0000-0000-0000493C0000}"/>
    <cellStyle name="20% - Accent1 2 8 2 3 2" xfId="15621" xr:uid="{00000000-0005-0000-0000-00004A3C0000}"/>
    <cellStyle name="20% - Accent1 2 8 2 3 2 2" xfId="15622" xr:uid="{00000000-0005-0000-0000-00004B3C0000}"/>
    <cellStyle name="20% - Accent1 2 8 2 3 2 2 2" xfId="15623" xr:uid="{00000000-0005-0000-0000-00004C3C0000}"/>
    <cellStyle name="20% - Accent1 2 8 2 3 2 2 2 2" xfId="15624" xr:uid="{00000000-0005-0000-0000-00004D3C0000}"/>
    <cellStyle name="20% - Accent1 2 8 2 3 2 2 3" xfId="15625" xr:uid="{00000000-0005-0000-0000-00004E3C0000}"/>
    <cellStyle name="20% - Accent1 2 8 2 3 2 3" xfId="15626" xr:uid="{00000000-0005-0000-0000-00004F3C0000}"/>
    <cellStyle name="20% - Accent1 2 8 2 3 2 3 2" xfId="15627" xr:uid="{00000000-0005-0000-0000-0000503C0000}"/>
    <cellStyle name="20% - Accent1 2 8 2 3 2 4" xfId="15628" xr:uid="{00000000-0005-0000-0000-0000513C0000}"/>
    <cellStyle name="20% - Accent1 2 8 2 3 3" xfId="15629" xr:uid="{00000000-0005-0000-0000-0000523C0000}"/>
    <cellStyle name="20% - Accent1 2 8 2 3 3 2" xfId="15630" xr:uid="{00000000-0005-0000-0000-0000533C0000}"/>
    <cellStyle name="20% - Accent1 2 8 2 3 3 2 2" xfId="15631" xr:uid="{00000000-0005-0000-0000-0000543C0000}"/>
    <cellStyle name="20% - Accent1 2 8 2 3 3 2 2 2" xfId="15632" xr:uid="{00000000-0005-0000-0000-0000553C0000}"/>
    <cellStyle name="20% - Accent1 2 8 2 3 3 2 3" xfId="15633" xr:uid="{00000000-0005-0000-0000-0000563C0000}"/>
    <cellStyle name="20% - Accent1 2 8 2 3 3 3" xfId="15634" xr:uid="{00000000-0005-0000-0000-0000573C0000}"/>
    <cellStyle name="20% - Accent1 2 8 2 3 3 3 2" xfId="15635" xr:uid="{00000000-0005-0000-0000-0000583C0000}"/>
    <cellStyle name="20% - Accent1 2 8 2 3 3 4" xfId="15636" xr:uid="{00000000-0005-0000-0000-0000593C0000}"/>
    <cellStyle name="20% - Accent1 2 8 2 3 4" xfId="15637" xr:uid="{00000000-0005-0000-0000-00005A3C0000}"/>
    <cellStyle name="20% - Accent1 2 8 2 3 4 2" xfId="15638" xr:uid="{00000000-0005-0000-0000-00005B3C0000}"/>
    <cellStyle name="20% - Accent1 2 8 2 3 4 2 2" xfId="15639" xr:uid="{00000000-0005-0000-0000-00005C3C0000}"/>
    <cellStyle name="20% - Accent1 2 8 2 3 4 2 2 2" xfId="15640" xr:uid="{00000000-0005-0000-0000-00005D3C0000}"/>
    <cellStyle name="20% - Accent1 2 8 2 3 4 2 3" xfId="15641" xr:uid="{00000000-0005-0000-0000-00005E3C0000}"/>
    <cellStyle name="20% - Accent1 2 8 2 3 4 3" xfId="15642" xr:uid="{00000000-0005-0000-0000-00005F3C0000}"/>
    <cellStyle name="20% - Accent1 2 8 2 3 4 3 2" xfId="15643" xr:uid="{00000000-0005-0000-0000-0000603C0000}"/>
    <cellStyle name="20% - Accent1 2 8 2 3 4 4" xfId="15644" xr:uid="{00000000-0005-0000-0000-0000613C0000}"/>
    <cellStyle name="20% - Accent1 2 8 2 3 5" xfId="15645" xr:uid="{00000000-0005-0000-0000-0000623C0000}"/>
    <cellStyle name="20% - Accent1 2 8 2 3 5 2" xfId="15646" xr:uid="{00000000-0005-0000-0000-0000633C0000}"/>
    <cellStyle name="20% - Accent1 2 8 2 3 5 2 2" xfId="15647" xr:uid="{00000000-0005-0000-0000-0000643C0000}"/>
    <cellStyle name="20% - Accent1 2 8 2 3 5 3" xfId="15648" xr:uid="{00000000-0005-0000-0000-0000653C0000}"/>
    <cellStyle name="20% - Accent1 2 8 2 3 6" xfId="15649" xr:uid="{00000000-0005-0000-0000-0000663C0000}"/>
    <cellStyle name="20% - Accent1 2 8 2 3 6 2" xfId="15650" xr:uid="{00000000-0005-0000-0000-0000673C0000}"/>
    <cellStyle name="20% - Accent1 2 8 2 3 6 2 2" xfId="15651" xr:uid="{00000000-0005-0000-0000-0000683C0000}"/>
    <cellStyle name="20% - Accent1 2 8 2 3 6 3" xfId="15652" xr:uid="{00000000-0005-0000-0000-0000693C0000}"/>
    <cellStyle name="20% - Accent1 2 8 2 3 7" xfId="15653" xr:uid="{00000000-0005-0000-0000-00006A3C0000}"/>
    <cellStyle name="20% - Accent1 2 8 2 3 7 2" xfId="15654" xr:uid="{00000000-0005-0000-0000-00006B3C0000}"/>
    <cellStyle name="20% - Accent1 2 8 2 3 8" xfId="15655" xr:uid="{00000000-0005-0000-0000-00006C3C0000}"/>
    <cellStyle name="20% - Accent1 2 8 2 3 8 2" xfId="15656" xr:uid="{00000000-0005-0000-0000-00006D3C0000}"/>
    <cellStyle name="20% - Accent1 2 8 2 3 9" xfId="15657" xr:uid="{00000000-0005-0000-0000-00006E3C0000}"/>
    <cellStyle name="20% - Accent1 2 8 2 4" xfId="15658" xr:uid="{00000000-0005-0000-0000-00006F3C0000}"/>
    <cellStyle name="20% - Accent1 2 8 2 4 2" xfId="15659" xr:uid="{00000000-0005-0000-0000-0000703C0000}"/>
    <cellStyle name="20% - Accent1 2 8 2 4 2 2" xfId="15660" xr:uid="{00000000-0005-0000-0000-0000713C0000}"/>
    <cellStyle name="20% - Accent1 2 8 2 4 2 2 2" xfId="15661" xr:uid="{00000000-0005-0000-0000-0000723C0000}"/>
    <cellStyle name="20% - Accent1 2 8 2 4 2 3" xfId="15662" xr:uid="{00000000-0005-0000-0000-0000733C0000}"/>
    <cellStyle name="20% - Accent1 2 8 2 4 3" xfId="15663" xr:uid="{00000000-0005-0000-0000-0000743C0000}"/>
    <cellStyle name="20% - Accent1 2 8 2 4 3 2" xfId="15664" xr:uid="{00000000-0005-0000-0000-0000753C0000}"/>
    <cellStyle name="20% - Accent1 2 8 2 4 4" xfId="15665" xr:uid="{00000000-0005-0000-0000-0000763C0000}"/>
    <cellStyle name="20% - Accent1 2 8 2 5" xfId="15666" xr:uid="{00000000-0005-0000-0000-0000773C0000}"/>
    <cellStyle name="20% - Accent1 2 8 2 5 2" xfId="15667" xr:uid="{00000000-0005-0000-0000-0000783C0000}"/>
    <cellStyle name="20% - Accent1 2 8 2 5 2 2" xfId="15668" xr:uid="{00000000-0005-0000-0000-0000793C0000}"/>
    <cellStyle name="20% - Accent1 2 8 2 5 2 2 2" xfId="15669" xr:uid="{00000000-0005-0000-0000-00007A3C0000}"/>
    <cellStyle name="20% - Accent1 2 8 2 5 2 3" xfId="15670" xr:uid="{00000000-0005-0000-0000-00007B3C0000}"/>
    <cellStyle name="20% - Accent1 2 8 2 5 3" xfId="15671" xr:uid="{00000000-0005-0000-0000-00007C3C0000}"/>
    <cellStyle name="20% - Accent1 2 8 2 5 3 2" xfId="15672" xr:uid="{00000000-0005-0000-0000-00007D3C0000}"/>
    <cellStyle name="20% - Accent1 2 8 2 5 4" xfId="15673" xr:uid="{00000000-0005-0000-0000-00007E3C0000}"/>
    <cellStyle name="20% - Accent1 2 8 2 6" xfId="15674" xr:uid="{00000000-0005-0000-0000-00007F3C0000}"/>
    <cellStyle name="20% - Accent1 2 8 2 6 2" xfId="15675" xr:uid="{00000000-0005-0000-0000-0000803C0000}"/>
    <cellStyle name="20% - Accent1 2 8 2 6 2 2" xfId="15676" xr:uid="{00000000-0005-0000-0000-0000813C0000}"/>
    <cellStyle name="20% - Accent1 2 8 2 6 2 2 2" xfId="15677" xr:uid="{00000000-0005-0000-0000-0000823C0000}"/>
    <cellStyle name="20% - Accent1 2 8 2 6 2 3" xfId="15678" xr:uid="{00000000-0005-0000-0000-0000833C0000}"/>
    <cellStyle name="20% - Accent1 2 8 2 6 3" xfId="15679" xr:uid="{00000000-0005-0000-0000-0000843C0000}"/>
    <cellStyle name="20% - Accent1 2 8 2 6 3 2" xfId="15680" xr:uid="{00000000-0005-0000-0000-0000853C0000}"/>
    <cellStyle name="20% - Accent1 2 8 2 6 4" xfId="15681" xr:uid="{00000000-0005-0000-0000-0000863C0000}"/>
    <cellStyle name="20% - Accent1 2 8 2 7" xfId="15682" xr:uid="{00000000-0005-0000-0000-0000873C0000}"/>
    <cellStyle name="20% - Accent1 2 8 2 7 2" xfId="15683" xr:uid="{00000000-0005-0000-0000-0000883C0000}"/>
    <cellStyle name="20% - Accent1 2 8 2 7 2 2" xfId="15684" xr:uid="{00000000-0005-0000-0000-0000893C0000}"/>
    <cellStyle name="20% - Accent1 2 8 2 7 3" xfId="15685" xr:uid="{00000000-0005-0000-0000-00008A3C0000}"/>
    <cellStyle name="20% - Accent1 2 8 2 8" xfId="15686" xr:uid="{00000000-0005-0000-0000-00008B3C0000}"/>
    <cellStyle name="20% - Accent1 2 8 2 8 2" xfId="15687" xr:uid="{00000000-0005-0000-0000-00008C3C0000}"/>
    <cellStyle name="20% - Accent1 2 8 2 8 2 2" xfId="15688" xr:uid="{00000000-0005-0000-0000-00008D3C0000}"/>
    <cellStyle name="20% - Accent1 2 8 2 8 3" xfId="15689" xr:uid="{00000000-0005-0000-0000-00008E3C0000}"/>
    <cellStyle name="20% - Accent1 2 8 2 9" xfId="15690" xr:uid="{00000000-0005-0000-0000-00008F3C0000}"/>
    <cellStyle name="20% - Accent1 2 8 2 9 2" xfId="15691" xr:uid="{00000000-0005-0000-0000-0000903C0000}"/>
    <cellStyle name="20% - Accent1 2 8 3" xfId="15692" xr:uid="{00000000-0005-0000-0000-0000913C0000}"/>
    <cellStyle name="20% - Accent1 2 8 3 2" xfId="15693" xr:uid="{00000000-0005-0000-0000-0000923C0000}"/>
    <cellStyle name="20% - Accent1 2 8 3 2 2" xfId="15694" xr:uid="{00000000-0005-0000-0000-0000933C0000}"/>
    <cellStyle name="20% - Accent1 2 8 3 2 2 2" xfId="15695" xr:uid="{00000000-0005-0000-0000-0000943C0000}"/>
    <cellStyle name="20% - Accent1 2 8 3 2 2 2 2" xfId="15696" xr:uid="{00000000-0005-0000-0000-0000953C0000}"/>
    <cellStyle name="20% - Accent1 2 8 3 2 2 3" xfId="15697" xr:uid="{00000000-0005-0000-0000-0000963C0000}"/>
    <cellStyle name="20% - Accent1 2 8 3 2 3" xfId="15698" xr:uid="{00000000-0005-0000-0000-0000973C0000}"/>
    <cellStyle name="20% - Accent1 2 8 3 2 3 2" xfId="15699" xr:uid="{00000000-0005-0000-0000-0000983C0000}"/>
    <cellStyle name="20% - Accent1 2 8 3 2 4" xfId="15700" xr:uid="{00000000-0005-0000-0000-0000993C0000}"/>
    <cellStyle name="20% - Accent1 2 8 3 3" xfId="15701" xr:uid="{00000000-0005-0000-0000-00009A3C0000}"/>
    <cellStyle name="20% - Accent1 2 8 3 3 2" xfId="15702" xr:uid="{00000000-0005-0000-0000-00009B3C0000}"/>
    <cellStyle name="20% - Accent1 2 8 3 3 2 2" xfId="15703" xr:uid="{00000000-0005-0000-0000-00009C3C0000}"/>
    <cellStyle name="20% - Accent1 2 8 3 3 2 2 2" xfId="15704" xr:uid="{00000000-0005-0000-0000-00009D3C0000}"/>
    <cellStyle name="20% - Accent1 2 8 3 3 2 3" xfId="15705" xr:uid="{00000000-0005-0000-0000-00009E3C0000}"/>
    <cellStyle name="20% - Accent1 2 8 3 3 3" xfId="15706" xr:uid="{00000000-0005-0000-0000-00009F3C0000}"/>
    <cellStyle name="20% - Accent1 2 8 3 3 3 2" xfId="15707" xr:uid="{00000000-0005-0000-0000-0000A03C0000}"/>
    <cellStyle name="20% - Accent1 2 8 3 3 4" xfId="15708" xr:uid="{00000000-0005-0000-0000-0000A13C0000}"/>
    <cellStyle name="20% - Accent1 2 8 3 4" xfId="15709" xr:uid="{00000000-0005-0000-0000-0000A23C0000}"/>
    <cellStyle name="20% - Accent1 2 8 3 4 2" xfId="15710" xr:uid="{00000000-0005-0000-0000-0000A33C0000}"/>
    <cellStyle name="20% - Accent1 2 8 3 4 2 2" xfId="15711" xr:uid="{00000000-0005-0000-0000-0000A43C0000}"/>
    <cellStyle name="20% - Accent1 2 8 3 4 2 2 2" xfId="15712" xr:uid="{00000000-0005-0000-0000-0000A53C0000}"/>
    <cellStyle name="20% - Accent1 2 8 3 4 2 3" xfId="15713" xr:uid="{00000000-0005-0000-0000-0000A63C0000}"/>
    <cellStyle name="20% - Accent1 2 8 3 4 3" xfId="15714" xr:uid="{00000000-0005-0000-0000-0000A73C0000}"/>
    <cellStyle name="20% - Accent1 2 8 3 4 3 2" xfId="15715" xr:uid="{00000000-0005-0000-0000-0000A83C0000}"/>
    <cellStyle name="20% - Accent1 2 8 3 4 4" xfId="15716" xr:uid="{00000000-0005-0000-0000-0000A93C0000}"/>
    <cellStyle name="20% - Accent1 2 8 3 5" xfId="15717" xr:uid="{00000000-0005-0000-0000-0000AA3C0000}"/>
    <cellStyle name="20% - Accent1 2 8 3 5 2" xfId="15718" xr:uid="{00000000-0005-0000-0000-0000AB3C0000}"/>
    <cellStyle name="20% - Accent1 2 8 3 5 2 2" xfId="15719" xr:uid="{00000000-0005-0000-0000-0000AC3C0000}"/>
    <cellStyle name="20% - Accent1 2 8 3 5 3" xfId="15720" xr:uid="{00000000-0005-0000-0000-0000AD3C0000}"/>
    <cellStyle name="20% - Accent1 2 8 3 6" xfId="15721" xr:uid="{00000000-0005-0000-0000-0000AE3C0000}"/>
    <cellStyle name="20% - Accent1 2 8 3 6 2" xfId="15722" xr:uid="{00000000-0005-0000-0000-0000AF3C0000}"/>
    <cellStyle name="20% - Accent1 2 8 3 6 2 2" xfId="15723" xr:uid="{00000000-0005-0000-0000-0000B03C0000}"/>
    <cellStyle name="20% - Accent1 2 8 3 6 3" xfId="15724" xr:uid="{00000000-0005-0000-0000-0000B13C0000}"/>
    <cellStyle name="20% - Accent1 2 8 3 7" xfId="15725" xr:uid="{00000000-0005-0000-0000-0000B23C0000}"/>
    <cellStyle name="20% - Accent1 2 8 3 7 2" xfId="15726" xr:uid="{00000000-0005-0000-0000-0000B33C0000}"/>
    <cellStyle name="20% - Accent1 2 8 3 8" xfId="15727" xr:uid="{00000000-0005-0000-0000-0000B43C0000}"/>
    <cellStyle name="20% - Accent1 2 8 3 8 2" xfId="15728" xr:uid="{00000000-0005-0000-0000-0000B53C0000}"/>
    <cellStyle name="20% - Accent1 2 8 3 9" xfId="15729" xr:uid="{00000000-0005-0000-0000-0000B63C0000}"/>
    <cellStyle name="20% - Accent1 2 8 4" xfId="15730" xr:uid="{00000000-0005-0000-0000-0000B73C0000}"/>
    <cellStyle name="20% - Accent1 2 8 4 2" xfId="15731" xr:uid="{00000000-0005-0000-0000-0000B83C0000}"/>
    <cellStyle name="20% - Accent1 2 8 4 2 2" xfId="15732" xr:uid="{00000000-0005-0000-0000-0000B93C0000}"/>
    <cellStyle name="20% - Accent1 2 8 4 2 2 2" xfId="15733" xr:uid="{00000000-0005-0000-0000-0000BA3C0000}"/>
    <cellStyle name="20% - Accent1 2 8 4 2 2 2 2" xfId="15734" xr:uid="{00000000-0005-0000-0000-0000BB3C0000}"/>
    <cellStyle name="20% - Accent1 2 8 4 2 2 3" xfId="15735" xr:uid="{00000000-0005-0000-0000-0000BC3C0000}"/>
    <cellStyle name="20% - Accent1 2 8 4 2 3" xfId="15736" xr:uid="{00000000-0005-0000-0000-0000BD3C0000}"/>
    <cellStyle name="20% - Accent1 2 8 4 2 3 2" xfId="15737" xr:uid="{00000000-0005-0000-0000-0000BE3C0000}"/>
    <cellStyle name="20% - Accent1 2 8 4 2 4" xfId="15738" xr:uid="{00000000-0005-0000-0000-0000BF3C0000}"/>
    <cellStyle name="20% - Accent1 2 8 4 3" xfId="15739" xr:uid="{00000000-0005-0000-0000-0000C03C0000}"/>
    <cellStyle name="20% - Accent1 2 8 4 3 2" xfId="15740" xr:uid="{00000000-0005-0000-0000-0000C13C0000}"/>
    <cellStyle name="20% - Accent1 2 8 4 3 2 2" xfId="15741" xr:uid="{00000000-0005-0000-0000-0000C23C0000}"/>
    <cellStyle name="20% - Accent1 2 8 4 3 2 2 2" xfId="15742" xr:uid="{00000000-0005-0000-0000-0000C33C0000}"/>
    <cellStyle name="20% - Accent1 2 8 4 3 2 3" xfId="15743" xr:uid="{00000000-0005-0000-0000-0000C43C0000}"/>
    <cellStyle name="20% - Accent1 2 8 4 3 3" xfId="15744" xr:uid="{00000000-0005-0000-0000-0000C53C0000}"/>
    <cellStyle name="20% - Accent1 2 8 4 3 3 2" xfId="15745" xr:uid="{00000000-0005-0000-0000-0000C63C0000}"/>
    <cellStyle name="20% - Accent1 2 8 4 3 4" xfId="15746" xr:uid="{00000000-0005-0000-0000-0000C73C0000}"/>
    <cellStyle name="20% - Accent1 2 8 4 4" xfId="15747" xr:uid="{00000000-0005-0000-0000-0000C83C0000}"/>
    <cellStyle name="20% - Accent1 2 8 4 4 2" xfId="15748" xr:uid="{00000000-0005-0000-0000-0000C93C0000}"/>
    <cellStyle name="20% - Accent1 2 8 4 4 2 2" xfId="15749" xr:uid="{00000000-0005-0000-0000-0000CA3C0000}"/>
    <cellStyle name="20% - Accent1 2 8 4 4 2 2 2" xfId="15750" xr:uid="{00000000-0005-0000-0000-0000CB3C0000}"/>
    <cellStyle name="20% - Accent1 2 8 4 4 2 3" xfId="15751" xr:uid="{00000000-0005-0000-0000-0000CC3C0000}"/>
    <cellStyle name="20% - Accent1 2 8 4 4 3" xfId="15752" xr:uid="{00000000-0005-0000-0000-0000CD3C0000}"/>
    <cellStyle name="20% - Accent1 2 8 4 4 3 2" xfId="15753" xr:uid="{00000000-0005-0000-0000-0000CE3C0000}"/>
    <cellStyle name="20% - Accent1 2 8 4 4 4" xfId="15754" xr:uid="{00000000-0005-0000-0000-0000CF3C0000}"/>
    <cellStyle name="20% - Accent1 2 8 4 5" xfId="15755" xr:uid="{00000000-0005-0000-0000-0000D03C0000}"/>
    <cellStyle name="20% - Accent1 2 8 4 5 2" xfId="15756" xr:uid="{00000000-0005-0000-0000-0000D13C0000}"/>
    <cellStyle name="20% - Accent1 2 8 4 5 2 2" xfId="15757" xr:uid="{00000000-0005-0000-0000-0000D23C0000}"/>
    <cellStyle name="20% - Accent1 2 8 4 5 3" xfId="15758" xr:uid="{00000000-0005-0000-0000-0000D33C0000}"/>
    <cellStyle name="20% - Accent1 2 8 4 6" xfId="15759" xr:uid="{00000000-0005-0000-0000-0000D43C0000}"/>
    <cellStyle name="20% - Accent1 2 8 4 6 2" xfId="15760" xr:uid="{00000000-0005-0000-0000-0000D53C0000}"/>
    <cellStyle name="20% - Accent1 2 8 4 6 2 2" xfId="15761" xr:uid="{00000000-0005-0000-0000-0000D63C0000}"/>
    <cellStyle name="20% - Accent1 2 8 4 6 3" xfId="15762" xr:uid="{00000000-0005-0000-0000-0000D73C0000}"/>
    <cellStyle name="20% - Accent1 2 8 4 7" xfId="15763" xr:uid="{00000000-0005-0000-0000-0000D83C0000}"/>
    <cellStyle name="20% - Accent1 2 8 4 7 2" xfId="15764" xr:uid="{00000000-0005-0000-0000-0000D93C0000}"/>
    <cellStyle name="20% - Accent1 2 8 4 8" xfId="15765" xr:uid="{00000000-0005-0000-0000-0000DA3C0000}"/>
    <cellStyle name="20% - Accent1 2 8 4 8 2" xfId="15766" xr:uid="{00000000-0005-0000-0000-0000DB3C0000}"/>
    <cellStyle name="20% - Accent1 2 8 4 9" xfId="15767" xr:uid="{00000000-0005-0000-0000-0000DC3C0000}"/>
    <cellStyle name="20% - Accent1 2 8 5" xfId="15768" xr:uid="{00000000-0005-0000-0000-0000DD3C0000}"/>
    <cellStyle name="20% - Accent1 2 8 5 2" xfId="15769" xr:uid="{00000000-0005-0000-0000-0000DE3C0000}"/>
    <cellStyle name="20% - Accent1 2 8 5 2 2" xfId="15770" xr:uid="{00000000-0005-0000-0000-0000DF3C0000}"/>
    <cellStyle name="20% - Accent1 2 8 5 2 2 2" xfId="15771" xr:uid="{00000000-0005-0000-0000-0000E03C0000}"/>
    <cellStyle name="20% - Accent1 2 8 5 2 3" xfId="15772" xr:uid="{00000000-0005-0000-0000-0000E13C0000}"/>
    <cellStyle name="20% - Accent1 2 8 5 3" xfId="15773" xr:uid="{00000000-0005-0000-0000-0000E23C0000}"/>
    <cellStyle name="20% - Accent1 2 8 5 3 2" xfId="15774" xr:uid="{00000000-0005-0000-0000-0000E33C0000}"/>
    <cellStyle name="20% - Accent1 2 8 5 4" xfId="15775" xr:uid="{00000000-0005-0000-0000-0000E43C0000}"/>
    <cellStyle name="20% - Accent1 2 8 6" xfId="15776" xr:uid="{00000000-0005-0000-0000-0000E53C0000}"/>
    <cellStyle name="20% - Accent1 2 8 6 2" xfId="15777" xr:uid="{00000000-0005-0000-0000-0000E63C0000}"/>
    <cellStyle name="20% - Accent1 2 8 6 2 2" xfId="15778" xr:uid="{00000000-0005-0000-0000-0000E73C0000}"/>
    <cellStyle name="20% - Accent1 2 8 6 2 2 2" xfId="15779" xr:uid="{00000000-0005-0000-0000-0000E83C0000}"/>
    <cellStyle name="20% - Accent1 2 8 6 2 3" xfId="15780" xr:uid="{00000000-0005-0000-0000-0000E93C0000}"/>
    <cellStyle name="20% - Accent1 2 8 6 3" xfId="15781" xr:uid="{00000000-0005-0000-0000-0000EA3C0000}"/>
    <cellStyle name="20% - Accent1 2 8 6 3 2" xfId="15782" xr:uid="{00000000-0005-0000-0000-0000EB3C0000}"/>
    <cellStyle name="20% - Accent1 2 8 6 4" xfId="15783" xr:uid="{00000000-0005-0000-0000-0000EC3C0000}"/>
    <cellStyle name="20% - Accent1 2 8 7" xfId="15784" xr:uid="{00000000-0005-0000-0000-0000ED3C0000}"/>
    <cellStyle name="20% - Accent1 2 8 7 2" xfId="15785" xr:uid="{00000000-0005-0000-0000-0000EE3C0000}"/>
    <cellStyle name="20% - Accent1 2 8 7 2 2" xfId="15786" xr:uid="{00000000-0005-0000-0000-0000EF3C0000}"/>
    <cellStyle name="20% - Accent1 2 8 7 2 2 2" xfId="15787" xr:uid="{00000000-0005-0000-0000-0000F03C0000}"/>
    <cellStyle name="20% - Accent1 2 8 7 2 3" xfId="15788" xr:uid="{00000000-0005-0000-0000-0000F13C0000}"/>
    <cellStyle name="20% - Accent1 2 8 7 3" xfId="15789" xr:uid="{00000000-0005-0000-0000-0000F23C0000}"/>
    <cellStyle name="20% - Accent1 2 8 7 3 2" xfId="15790" xr:uid="{00000000-0005-0000-0000-0000F33C0000}"/>
    <cellStyle name="20% - Accent1 2 8 7 4" xfId="15791" xr:uid="{00000000-0005-0000-0000-0000F43C0000}"/>
    <cellStyle name="20% - Accent1 2 8 8" xfId="15792" xr:uid="{00000000-0005-0000-0000-0000F53C0000}"/>
    <cellStyle name="20% - Accent1 2 8 8 2" xfId="15793" xr:uid="{00000000-0005-0000-0000-0000F63C0000}"/>
    <cellStyle name="20% - Accent1 2 8 8 2 2" xfId="15794" xr:uid="{00000000-0005-0000-0000-0000F73C0000}"/>
    <cellStyle name="20% - Accent1 2 8 8 3" xfId="15795" xr:uid="{00000000-0005-0000-0000-0000F83C0000}"/>
    <cellStyle name="20% - Accent1 2 8 9" xfId="15796" xr:uid="{00000000-0005-0000-0000-0000F93C0000}"/>
    <cellStyle name="20% - Accent1 2 8 9 2" xfId="15797" xr:uid="{00000000-0005-0000-0000-0000FA3C0000}"/>
    <cellStyle name="20% - Accent1 2 8 9 2 2" xfId="15798" xr:uid="{00000000-0005-0000-0000-0000FB3C0000}"/>
    <cellStyle name="20% - Accent1 2 8 9 3" xfId="15799" xr:uid="{00000000-0005-0000-0000-0000FC3C0000}"/>
    <cellStyle name="20% - Accent1 2 9" xfId="15800" xr:uid="{00000000-0005-0000-0000-0000FD3C0000}"/>
    <cellStyle name="20% - Accent1 2 9 10" xfId="15801" xr:uid="{00000000-0005-0000-0000-0000FE3C0000}"/>
    <cellStyle name="20% - Accent1 2 9 10 2" xfId="15802" xr:uid="{00000000-0005-0000-0000-0000FF3C0000}"/>
    <cellStyle name="20% - Accent1 2 9 11" xfId="15803" xr:uid="{00000000-0005-0000-0000-0000003D0000}"/>
    <cellStyle name="20% - Accent1 2 9 2" xfId="15804" xr:uid="{00000000-0005-0000-0000-0000013D0000}"/>
    <cellStyle name="20% - Accent1 2 9 2 2" xfId="15805" xr:uid="{00000000-0005-0000-0000-0000023D0000}"/>
    <cellStyle name="20% - Accent1 2 9 2 2 2" xfId="15806" xr:uid="{00000000-0005-0000-0000-0000033D0000}"/>
    <cellStyle name="20% - Accent1 2 9 2 2 2 2" xfId="15807" xr:uid="{00000000-0005-0000-0000-0000043D0000}"/>
    <cellStyle name="20% - Accent1 2 9 2 2 2 2 2" xfId="15808" xr:uid="{00000000-0005-0000-0000-0000053D0000}"/>
    <cellStyle name="20% - Accent1 2 9 2 2 2 3" xfId="15809" xr:uid="{00000000-0005-0000-0000-0000063D0000}"/>
    <cellStyle name="20% - Accent1 2 9 2 2 3" xfId="15810" xr:uid="{00000000-0005-0000-0000-0000073D0000}"/>
    <cellStyle name="20% - Accent1 2 9 2 2 3 2" xfId="15811" xr:uid="{00000000-0005-0000-0000-0000083D0000}"/>
    <cellStyle name="20% - Accent1 2 9 2 2 4" xfId="15812" xr:uid="{00000000-0005-0000-0000-0000093D0000}"/>
    <cellStyle name="20% - Accent1 2 9 2 3" xfId="15813" xr:uid="{00000000-0005-0000-0000-00000A3D0000}"/>
    <cellStyle name="20% - Accent1 2 9 2 3 2" xfId="15814" xr:uid="{00000000-0005-0000-0000-00000B3D0000}"/>
    <cellStyle name="20% - Accent1 2 9 2 3 2 2" xfId="15815" xr:uid="{00000000-0005-0000-0000-00000C3D0000}"/>
    <cellStyle name="20% - Accent1 2 9 2 3 2 2 2" xfId="15816" xr:uid="{00000000-0005-0000-0000-00000D3D0000}"/>
    <cellStyle name="20% - Accent1 2 9 2 3 2 3" xfId="15817" xr:uid="{00000000-0005-0000-0000-00000E3D0000}"/>
    <cellStyle name="20% - Accent1 2 9 2 3 3" xfId="15818" xr:uid="{00000000-0005-0000-0000-00000F3D0000}"/>
    <cellStyle name="20% - Accent1 2 9 2 3 3 2" xfId="15819" xr:uid="{00000000-0005-0000-0000-0000103D0000}"/>
    <cellStyle name="20% - Accent1 2 9 2 3 4" xfId="15820" xr:uid="{00000000-0005-0000-0000-0000113D0000}"/>
    <cellStyle name="20% - Accent1 2 9 2 4" xfId="15821" xr:uid="{00000000-0005-0000-0000-0000123D0000}"/>
    <cellStyle name="20% - Accent1 2 9 2 4 2" xfId="15822" xr:uid="{00000000-0005-0000-0000-0000133D0000}"/>
    <cellStyle name="20% - Accent1 2 9 2 4 2 2" xfId="15823" xr:uid="{00000000-0005-0000-0000-0000143D0000}"/>
    <cellStyle name="20% - Accent1 2 9 2 4 2 2 2" xfId="15824" xr:uid="{00000000-0005-0000-0000-0000153D0000}"/>
    <cellStyle name="20% - Accent1 2 9 2 4 2 3" xfId="15825" xr:uid="{00000000-0005-0000-0000-0000163D0000}"/>
    <cellStyle name="20% - Accent1 2 9 2 4 3" xfId="15826" xr:uid="{00000000-0005-0000-0000-0000173D0000}"/>
    <cellStyle name="20% - Accent1 2 9 2 4 3 2" xfId="15827" xr:uid="{00000000-0005-0000-0000-0000183D0000}"/>
    <cellStyle name="20% - Accent1 2 9 2 4 4" xfId="15828" xr:uid="{00000000-0005-0000-0000-0000193D0000}"/>
    <cellStyle name="20% - Accent1 2 9 2 5" xfId="15829" xr:uid="{00000000-0005-0000-0000-00001A3D0000}"/>
    <cellStyle name="20% - Accent1 2 9 2 5 2" xfId="15830" xr:uid="{00000000-0005-0000-0000-00001B3D0000}"/>
    <cellStyle name="20% - Accent1 2 9 2 5 2 2" xfId="15831" xr:uid="{00000000-0005-0000-0000-00001C3D0000}"/>
    <cellStyle name="20% - Accent1 2 9 2 5 3" xfId="15832" xr:uid="{00000000-0005-0000-0000-00001D3D0000}"/>
    <cellStyle name="20% - Accent1 2 9 2 6" xfId="15833" xr:uid="{00000000-0005-0000-0000-00001E3D0000}"/>
    <cellStyle name="20% - Accent1 2 9 2 6 2" xfId="15834" xr:uid="{00000000-0005-0000-0000-00001F3D0000}"/>
    <cellStyle name="20% - Accent1 2 9 2 6 2 2" xfId="15835" xr:uid="{00000000-0005-0000-0000-0000203D0000}"/>
    <cellStyle name="20% - Accent1 2 9 2 6 3" xfId="15836" xr:uid="{00000000-0005-0000-0000-0000213D0000}"/>
    <cellStyle name="20% - Accent1 2 9 2 7" xfId="15837" xr:uid="{00000000-0005-0000-0000-0000223D0000}"/>
    <cellStyle name="20% - Accent1 2 9 2 7 2" xfId="15838" xr:uid="{00000000-0005-0000-0000-0000233D0000}"/>
    <cellStyle name="20% - Accent1 2 9 2 8" xfId="15839" xr:uid="{00000000-0005-0000-0000-0000243D0000}"/>
    <cellStyle name="20% - Accent1 2 9 2 8 2" xfId="15840" xr:uid="{00000000-0005-0000-0000-0000253D0000}"/>
    <cellStyle name="20% - Accent1 2 9 2 9" xfId="15841" xr:uid="{00000000-0005-0000-0000-0000263D0000}"/>
    <cellStyle name="20% - Accent1 2 9 3" xfId="15842" xr:uid="{00000000-0005-0000-0000-0000273D0000}"/>
    <cellStyle name="20% - Accent1 2 9 3 2" xfId="15843" xr:uid="{00000000-0005-0000-0000-0000283D0000}"/>
    <cellStyle name="20% - Accent1 2 9 3 2 2" xfId="15844" xr:uid="{00000000-0005-0000-0000-0000293D0000}"/>
    <cellStyle name="20% - Accent1 2 9 3 2 2 2" xfId="15845" xr:uid="{00000000-0005-0000-0000-00002A3D0000}"/>
    <cellStyle name="20% - Accent1 2 9 3 2 2 2 2" xfId="15846" xr:uid="{00000000-0005-0000-0000-00002B3D0000}"/>
    <cellStyle name="20% - Accent1 2 9 3 2 2 3" xfId="15847" xr:uid="{00000000-0005-0000-0000-00002C3D0000}"/>
    <cellStyle name="20% - Accent1 2 9 3 2 3" xfId="15848" xr:uid="{00000000-0005-0000-0000-00002D3D0000}"/>
    <cellStyle name="20% - Accent1 2 9 3 2 3 2" xfId="15849" xr:uid="{00000000-0005-0000-0000-00002E3D0000}"/>
    <cellStyle name="20% - Accent1 2 9 3 2 4" xfId="15850" xr:uid="{00000000-0005-0000-0000-00002F3D0000}"/>
    <cellStyle name="20% - Accent1 2 9 3 3" xfId="15851" xr:uid="{00000000-0005-0000-0000-0000303D0000}"/>
    <cellStyle name="20% - Accent1 2 9 3 3 2" xfId="15852" xr:uid="{00000000-0005-0000-0000-0000313D0000}"/>
    <cellStyle name="20% - Accent1 2 9 3 3 2 2" xfId="15853" xr:uid="{00000000-0005-0000-0000-0000323D0000}"/>
    <cellStyle name="20% - Accent1 2 9 3 3 2 2 2" xfId="15854" xr:uid="{00000000-0005-0000-0000-0000333D0000}"/>
    <cellStyle name="20% - Accent1 2 9 3 3 2 3" xfId="15855" xr:uid="{00000000-0005-0000-0000-0000343D0000}"/>
    <cellStyle name="20% - Accent1 2 9 3 3 3" xfId="15856" xr:uid="{00000000-0005-0000-0000-0000353D0000}"/>
    <cellStyle name="20% - Accent1 2 9 3 3 3 2" xfId="15857" xr:uid="{00000000-0005-0000-0000-0000363D0000}"/>
    <cellStyle name="20% - Accent1 2 9 3 3 4" xfId="15858" xr:uid="{00000000-0005-0000-0000-0000373D0000}"/>
    <cellStyle name="20% - Accent1 2 9 3 4" xfId="15859" xr:uid="{00000000-0005-0000-0000-0000383D0000}"/>
    <cellStyle name="20% - Accent1 2 9 3 4 2" xfId="15860" xr:uid="{00000000-0005-0000-0000-0000393D0000}"/>
    <cellStyle name="20% - Accent1 2 9 3 4 2 2" xfId="15861" xr:uid="{00000000-0005-0000-0000-00003A3D0000}"/>
    <cellStyle name="20% - Accent1 2 9 3 4 2 2 2" xfId="15862" xr:uid="{00000000-0005-0000-0000-00003B3D0000}"/>
    <cellStyle name="20% - Accent1 2 9 3 4 2 3" xfId="15863" xr:uid="{00000000-0005-0000-0000-00003C3D0000}"/>
    <cellStyle name="20% - Accent1 2 9 3 4 3" xfId="15864" xr:uid="{00000000-0005-0000-0000-00003D3D0000}"/>
    <cellStyle name="20% - Accent1 2 9 3 4 3 2" xfId="15865" xr:uid="{00000000-0005-0000-0000-00003E3D0000}"/>
    <cellStyle name="20% - Accent1 2 9 3 4 4" xfId="15866" xr:uid="{00000000-0005-0000-0000-00003F3D0000}"/>
    <cellStyle name="20% - Accent1 2 9 3 5" xfId="15867" xr:uid="{00000000-0005-0000-0000-0000403D0000}"/>
    <cellStyle name="20% - Accent1 2 9 3 5 2" xfId="15868" xr:uid="{00000000-0005-0000-0000-0000413D0000}"/>
    <cellStyle name="20% - Accent1 2 9 3 5 2 2" xfId="15869" xr:uid="{00000000-0005-0000-0000-0000423D0000}"/>
    <cellStyle name="20% - Accent1 2 9 3 5 3" xfId="15870" xr:uid="{00000000-0005-0000-0000-0000433D0000}"/>
    <cellStyle name="20% - Accent1 2 9 3 6" xfId="15871" xr:uid="{00000000-0005-0000-0000-0000443D0000}"/>
    <cellStyle name="20% - Accent1 2 9 3 6 2" xfId="15872" xr:uid="{00000000-0005-0000-0000-0000453D0000}"/>
    <cellStyle name="20% - Accent1 2 9 3 6 2 2" xfId="15873" xr:uid="{00000000-0005-0000-0000-0000463D0000}"/>
    <cellStyle name="20% - Accent1 2 9 3 6 3" xfId="15874" xr:uid="{00000000-0005-0000-0000-0000473D0000}"/>
    <cellStyle name="20% - Accent1 2 9 3 7" xfId="15875" xr:uid="{00000000-0005-0000-0000-0000483D0000}"/>
    <cellStyle name="20% - Accent1 2 9 3 7 2" xfId="15876" xr:uid="{00000000-0005-0000-0000-0000493D0000}"/>
    <cellStyle name="20% - Accent1 2 9 3 8" xfId="15877" xr:uid="{00000000-0005-0000-0000-00004A3D0000}"/>
    <cellStyle name="20% - Accent1 2 9 3 8 2" xfId="15878" xr:uid="{00000000-0005-0000-0000-00004B3D0000}"/>
    <cellStyle name="20% - Accent1 2 9 3 9" xfId="15879" xr:uid="{00000000-0005-0000-0000-00004C3D0000}"/>
    <cellStyle name="20% - Accent1 2 9 4" xfId="15880" xr:uid="{00000000-0005-0000-0000-00004D3D0000}"/>
    <cellStyle name="20% - Accent1 2 9 4 2" xfId="15881" xr:uid="{00000000-0005-0000-0000-00004E3D0000}"/>
    <cellStyle name="20% - Accent1 2 9 4 2 2" xfId="15882" xr:uid="{00000000-0005-0000-0000-00004F3D0000}"/>
    <cellStyle name="20% - Accent1 2 9 4 2 2 2" xfId="15883" xr:uid="{00000000-0005-0000-0000-0000503D0000}"/>
    <cellStyle name="20% - Accent1 2 9 4 2 3" xfId="15884" xr:uid="{00000000-0005-0000-0000-0000513D0000}"/>
    <cellStyle name="20% - Accent1 2 9 4 3" xfId="15885" xr:uid="{00000000-0005-0000-0000-0000523D0000}"/>
    <cellStyle name="20% - Accent1 2 9 4 3 2" xfId="15886" xr:uid="{00000000-0005-0000-0000-0000533D0000}"/>
    <cellStyle name="20% - Accent1 2 9 4 4" xfId="15887" xr:uid="{00000000-0005-0000-0000-0000543D0000}"/>
    <cellStyle name="20% - Accent1 2 9 5" xfId="15888" xr:uid="{00000000-0005-0000-0000-0000553D0000}"/>
    <cellStyle name="20% - Accent1 2 9 5 2" xfId="15889" xr:uid="{00000000-0005-0000-0000-0000563D0000}"/>
    <cellStyle name="20% - Accent1 2 9 5 2 2" xfId="15890" xr:uid="{00000000-0005-0000-0000-0000573D0000}"/>
    <cellStyle name="20% - Accent1 2 9 5 2 2 2" xfId="15891" xr:uid="{00000000-0005-0000-0000-0000583D0000}"/>
    <cellStyle name="20% - Accent1 2 9 5 2 3" xfId="15892" xr:uid="{00000000-0005-0000-0000-0000593D0000}"/>
    <cellStyle name="20% - Accent1 2 9 5 3" xfId="15893" xr:uid="{00000000-0005-0000-0000-00005A3D0000}"/>
    <cellStyle name="20% - Accent1 2 9 5 3 2" xfId="15894" xr:uid="{00000000-0005-0000-0000-00005B3D0000}"/>
    <cellStyle name="20% - Accent1 2 9 5 4" xfId="15895" xr:uid="{00000000-0005-0000-0000-00005C3D0000}"/>
    <cellStyle name="20% - Accent1 2 9 6" xfId="15896" xr:uid="{00000000-0005-0000-0000-00005D3D0000}"/>
    <cellStyle name="20% - Accent1 2 9 6 2" xfId="15897" xr:uid="{00000000-0005-0000-0000-00005E3D0000}"/>
    <cellStyle name="20% - Accent1 2 9 6 2 2" xfId="15898" xr:uid="{00000000-0005-0000-0000-00005F3D0000}"/>
    <cellStyle name="20% - Accent1 2 9 6 2 2 2" xfId="15899" xr:uid="{00000000-0005-0000-0000-0000603D0000}"/>
    <cellStyle name="20% - Accent1 2 9 6 2 3" xfId="15900" xr:uid="{00000000-0005-0000-0000-0000613D0000}"/>
    <cellStyle name="20% - Accent1 2 9 6 3" xfId="15901" xr:uid="{00000000-0005-0000-0000-0000623D0000}"/>
    <cellStyle name="20% - Accent1 2 9 6 3 2" xfId="15902" xr:uid="{00000000-0005-0000-0000-0000633D0000}"/>
    <cellStyle name="20% - Accent1 2 9 6 4" xfId="15903" xr:uid="{00000000-0005-0000-0000-0000643D0000}"/>
    <cellStyle name="20% - Accent1 2 9 7" xfId="15904" xr:uid="{00000000-0005-0000-0000-0000653D0000}"/>
    <cellStyle name="20% - Accent1 2 9 7 2" xfId="15905" xr:uid="{00000000-0005-0000-0000-0000663D0000}"/>
    <cellStyle name="20% - Accent1 2 9 7 2 2" xfId="15906" xr:uid="{00000000-0005-0000-0000-0000673D0000}"/>
    <cellStyle name="20% - Accent1 2 9 7 3" xfId="15907" xr:uid="{00000000-0005-0000-0000-0000683D0000}"/>
    <cellStyle name="20% - Accent1 2 9 8" xfId="15908" xr:uid="{00000000-0005-0000-0000-0000693D0000}"/>
    <cellStyle name="20% - Accent1 2 9 8 2" xfId="15909" xr:uid="{00000000-0005-0000-0000-00006A3D0000}"/>
    <cellStyle name="20% - Accent1 2 9 8 2 2" xfId="15910" xr:uid="{00000000-0005-0000-0000-00006B3D0000}"/>
    <cellStyle name="20% - Accent1 2 9 8 3" xfId="15911" xr:uid="{00000000-0005-0000-0000-00006C3D0000}"/>
    <cellStyle name="20% - Accent1 2 9 9" xfId="15912" xr:uid="{00000000-0005-0000-0000-00006D3D0000}"/>
    <cellStyle name="20% - Accent1 2 9 9 2" xfId="15913" xr:uid="{00000000-0005-0000-0000-00006E3D0000}"/>
    <cellStyle name="20% - Accent1 20" xfId="15914" xr:uid="{00000000-0005-0000-0000-00006F3D0000}"/>
    <cellStyle name="20% - Accent1 20 2" xfId="15915" xr:uid="{00000000-0005-0000-0000-0000703D0000}"/>
    <cellStyle name="20% - Accent1 20 2 2" xfId="15916" xr:uid="{00000000-0005-0000-0000-0000713D0000}"/>
    <cellStyle name="20% - Accent1 20 3" xfId="15917" xr:uid="{00000000-0005-0000-0000-0000723D0000}"/>
    <cellStyle name="20% - Accent1 21" xfId="15918" xr:uid="{00000000-0005-0000-0000-0000733D0000}"/>
    <cellStyle name="20% - Accent1 21 2" xfId="15919" xr:uid="{00000000-0005-0000-0000-0000743D0000}"/>
    <cellStyle name="20% - Accent1 22" xfId="15920" xr:uid="{00000000-0005-0000-0000-0000753D0000}"/>
    <cellStyle name="20% - Accent1 22 2" xfId="15921" xr:uid="{00000000-0005-0000-0000-0000763D0000}"/>
    <cellStyle name="20% - Accent1 23" xfId="15922" xr:uid="{00000000-0005-0000-0000-0000773D0000}"/>
    <cellStyle name="20% - Accent1 3" xfId="115" xr:uid="{00000000-0005-0000-0000-0000783D0000}"/>
    <cellStyle name="20% - Accent1 3 10" xfId="15923" xr:uid="{00000000-0005-0000-0000-0000793D0000}"/>
    <cellStyle name="20% - Accent1 3 10 10" xfId="15924" xr:uid="{00000000-0005-0000-0000-00007A3D0000}"/>
    <cellStyle name="20% - Accent1 3 10 10 2" xfId="15925" xr:uid="{00000000-0005-0000-0000-00007B3D0000}"/>
    <cellStyle name="20% - Accent1 3 10 11" xfId="15926" xr:uid="{00000000-0005-0000-0000-00007C3D0000}"/>
    <cellStyle name="20% - Accent1 3 10 2" xfId="15927" xr:uid="{00000000-0005-0000-0000-00007D3D0000}"/>
    <cellStyle name="20% - Accent1 3 10 2 2" xfId="15928" xr:uid="{00000000-0005-0000-0000-00007E3D0000}"/>
    <cellStyle name="20% - Accent1 3 10 2 2 2" xfId="15929" xr:uid="{00000000-0005-0000-0000-00007F3D0000}"/>
    <cellStyle name="20% - Accent1 3 10 2 2 2 2" xfId="15930" xr:uid="{00000000-0005-0000-0000-0000803D0000}"/>
    <cellStyle name="20% - Accent1 3 10 2 2 2 2 2" xfId="15931" xr:uid="{00000000-0005-0000-0000-0000813D0000}"/>
    <cellStyle name="20% - Accent1 3 10 2 2 2 3" xfId="15932" xr:uid="{00000000-0005-0000-0000-0000823D0000}"/>
    <cellStyle name="20% - Accent1 3 10 2 2 3" xfId="15933" xr:uid="{00000000-0005-0000-0000-0000833D0000}"/>
    <cellStyle name="20% - Accent1 3 10 2 2 3 2" xfId="15934" xr:uid="{00000000-0005-0000-0000-0000843D0000}"/>
    <cellStyle name="20% - Accent1 3 10 2 2 4" xfId="15935" xr:uid="{00000000-0005-0000-0000-0000853D0000}"/>
    <cellStyle name="20% - Accent1 3 10 2 3" xfId="15936" xr:uid="{00000000-0005-0000-0000-0000863D0000}"/>
    <cellStyle name="20% - Accent1 3 10 2 3 2" xfId="15937" xr:uid="{00000000-0005-0000-0000-0000873D0000}"/>
    <cellStyle name="20% - Accent1 3 10 2 3 2 2" xfId="15938" xr:uid="{00000000-0005-0000-0000-0000883D0000}"/>
    <cellStyle name="20% - Accent1 3 10 2 3 2 2 2" xfId="15939" xr:uid="{00000000-0005-0000-0000-0000893D0000}"/>
    <cellStyle name="20% - Accent1 3 10 2 3 2 3" xfId="15940" xr:uid="{00000000-0005-0000-0000-00008A3D0000}"/>
    <cellStyle name="20% - Accent1 3 10 2 3 3" xfId="15941" xr:uid="{00000000-0005-0000-0000-00008B3D0000}"/>
    <cellStyle name="20% - Accent1 3 10 2 3 3 2" xfId="15942" xr:uid="{00000000-0005-0000-0000-00008C3D0000}"/>
    <cellStyle name="20% - Accent1 3 10 2 3 4" xfId="15943" xr:uid="{00000000-0005-0000-0000-00008D3D0000}"/>
    <cellStyle name="20% - Accent1 3 10 2 4" xfId="15944" xr:uid="{00000000-0005-0000-0000-00008E3D0000}"/>
    <cellStyle name="20% - Accent1 3 10 2 4 2" xfId="15945" xr:uid="{00000000-0005-0000-0000-00008F3D0000}"/>
    <cellStyle name="20% - Accent1 3 10 2 4 2 2" xfId="15946" xr:uid="{00000000-0005-0000-0000-0000903D0000}"/>
    <cellStyle name="20% - Accent1 3 10 2 4 2 2 2" xfId="15947" xr:uid="{00000000-0005-0000-0000-0000913D0000}"/>
    <cellStyle name="20% - Accent1 3 10 2 4 2 3" xfId="15948" xr:uid="{00000000-0005-0000-0000-0000923D0000}"/>
    <cellStyle name="20% - Accent1 3 10 2 4 3" xfId="15949" xr:uid="{00000000-0005-0000-0000-0000933D0000}"/>
    <cellStyle name="20% - Accent1 3 10 2 4 3 2" xfId="15950" xr:uid="{00000000-0005-0000-0000-0000943D0000}"/>
    <cellStyle name="20% - Accent1 3 10 2 4 4" xfId="15951" xr:uid="{00000000-0005-0000-0000-0000953D0000}"/>
    <cellStyle name="20% - Accent1 3 10 2 5" xfId="15952" xr:uid="{00000000-0005-0000-0000-0000963D0000}"/>
    <cellStyle name="20% - Accent1 3 10 2 5 2" xfId="15953" xr:uid="{00000000-0005-0000-0000-0000973D0000}"/>
    <cellStyle name="20% - Accent1 3 10 2 5 2 2" xfId="15954" xr:uid="{00000000-0005-0000-0000-0000983D0000}"/>
    <cellStyle name="20% - Accent1 3 10 2 5 3" xfId="15955" xr:uid="{00000000-0005-0000-0000-0000993D0000}"/>
    <cellStyle name="20% - Accent1 3 10 2 6" xfId="15956" xr:uid="{00000000-0005-0000-0000-00009A3D0000}"/>
    <cellStyle name="20% - Accent1 3 10 2 6 2" xfId="15957" xr:uid="{00000000-0005-0000-0000-00009B3D0000}"/>
    <cellStyle name="20% - Accent1 3 10 2 6 2 2" xfId="15958" xr:uid="{00000000-0005-0000-0000-00009C3D0000}"/>
    <cellStyle name="20% - Accent1 3 10 2 6 3" xfId="15959" xr:uid="{00000000-0005-0000-0000-00009D3D0000}"/>
    <cellStyle name="20% - Accent1 3 10 2 7" xfId="15960" xr:uid="{00000000-0005-0000-0000-00009E3D0000}"/>
    <cellStyle name="20% - Accent1 3 10 2 7 2" xfId="15961" xr:uid="{00000000-0005-0000-0000-00009F3D0000}"/>
    <cellStyle name="20% - Accent1 3 10 2 8" xfId="15962" xr:uid="{00000000-0005-0000-0000-0000A03D0000}"/>
    <cellStyle name="20% - Accent1 3 10 2 8 2" xfId="15963" xr:uid="{00000000-0005-0000-0000-0000A13D0000}"/>
    <cellStyle name="20% - Accent1 3 10 2 9" xfId="15964" xr:uid="{00000000-0005-0000-0000-0000A23D0000}"/>
    <cellStyle name="20% - Accent1 3 10 3" xfId="15965" xr:uid="{00000000-0005-0000-0000-0000A33D0000}"/>
    <cellStyle name="20% - Accent1 3 10 3 2" xfId="15966" xr:uid="{00000000-0005-0000-0000-0000A43D0000}"/>
    <cellStyle name="20% - Accent1 3 10 3 2 2" xfId="15967" xr:uid="{00000000-0005-0000-0000-0000A53D0000}"/>
    <cellStyle name="20% - Accent1 3 10 3 2 2 2" xfId="15968" xr:uid="{00000000-0005-0000-0000-0000A63D0000}"/>
    <cellStyle name="20% - Accent1 3 10 3 2 2 2 2" xfId="15969" xr:uid="{00000000-0005-0000-0000-0000A73D0000}"/>
    <cellStyle name="20% - Accent1 3 10 3 2 2 3" xfId="15970" xr:uid="{00000000-0005-0000-0000-0000A83D0000}"/>
    <cellStyle name="20% - Accent1 3 10 3 2 3" xfId="15971" xr:uid="{00000000-0005-0000-0000-0000A93D0000}"/>
    <cellStyle name="20% - Accent1 3 10 3 2 3 2" xfId="15972" xr:uid="{00000000-0005-0000-0000-0000AA3D0000}"/>
    <cellStyle name="20% - Accent1 3 10 3 2 4" xfId="15973" xr:uid="{00000000-0005-0000-0000-0000AB3D0000}"/>
    <cellStyle name="20% - Accent1 3 10 3 3" xfId="15974" xr:uid="{00000000-0005-0000-0000-0000AC3D0000}"/>
    <cellStyle name="20% - Accent1 3 10 3 3 2" xfId="15975" xr:uid="{00000000-0005-0000-0000-0000AD3D0000}"/>
    <cellStyle name="20% - Accent1 3 10 3 3 2 2" xfId="15976" xr:uid="{00000000-0005-0000-0000-0000AE3D0000}"/>
    <cellStyle name="20% - Accent1 3 10 3 3 2 2 2" xfId="15977" xr:uid="{00000000-0005-0000-0000-0000AF3D0000}"/>
    <cellStyle name="20% - Accent1 3 10 3 3 2 3" xfId="15978" xr:uid="{00000000-0005-0000-0000-0000B03D0000}"/>
    <cellStyle name="20% - Accent1 3 10 3 3 3" xfId="15979" xr:uid="{00000000-0005-0000-0000-0000B13D0000}"/>
    <cellStyle name="20% - Accent1 3 10 3 3 3 2" xfId="15980" xr:uid="{00000000-0005-0000-0000-0000B23D0000}"/>
    <cellStyle name="20% - Accent1 3 10 3 3 4" xfId="15981" xr:uid="{00000000-0005-0000-0000-0000B33D0000}"/>
    <cellStyle name="20% - Accent1 3 10 3 4" xfId="15982" xr:uid="{00000000-0005-0000-0000-0000B43D0000}"/>
    <cellStyle name="20% - Accent1 3 10 3 4 2" xfId="15983" xr:uid="{00000000-0005-0000-0000-0000B53D0000}"/>
    <cellStyle name="20% - Accent1 3 10 3 4 2 2" xfId="15984" xr:uid="{00000000-0005-0000-0000-0000B63D0000}"/>
    <cellStyle name="20% - Accent1 3 10 3 4 2 2 2" xfId="15985" xr:uid="{00000000-0005-0000-0000-0000B73D0000}"/>
    <cellStyle name="20% - Accent1 3 10 3 4 2 3" xfId="15986" xr:uid="{00000000-0005-0000-0000-0000B83D0000}"/>
    <cellStyle name="20% - Accent1 3 10 3 4 3" xfId="15987" xr:uid="{00000000-0005-0000-0000-0000B93D0000}"/>
    <cellStyle name="20% - Accent1 3 10 3 4 3 2" xfId="15988" xr:uid="{00000000-0005-0000-0000-0000BA3D0000}"/>
    <cellStyle name="20% - Accent1 3 10 3 4 4" xfId="15989" xr:uid="{00000000-0005-0000-0000-0000BB3D0000}"/>
    <cellStyle name="20% - Accent1 3 10 3 5" xfId="15990" xr:uid="{00000000-0005-0000-0000-0000BC3D0000}"/>
    <cellStyle name="20% - Accent1 3 10 3 5 2" xfId="15991" xr:uid="{00000000-0005-0000-0000-0000BD3D0000}"/>
    <cellStyle name="20% - Accent1 3 10 3 5 2 2" xfId="15992" xr:uid="{00000000-0005-0000-0000-0000BE3D0000}"/>
    <cellStyle name="20% - Accent1 3 10 3 5 3" xfId="15993" xr:uid="{00000000-0005-0000-0000-0000BF3D0000}"/>
    <cellStyle name="20% - Accent1 3 10 3 6" xfId="15994" xr:uid="{00000000-0005-0000-0000-0000C03D0000}"/>
    <cellStyle name="20% - Accent1 3 10 3 6 2" xfId="15995" xr:uid="{00000000-0005-0000-0000-0000C13D0000}"/>
    <cellStyle name="20% - Accent1 3 10 3 6 2 2" xfId="15996" xr:uid="{00000000-0005-0000-0000-0000C23D0000}"/>
    <cellStyle name="20% - Accent1 3 10 3 6 3" xfId="15997" xr:uid="{00000000-0005-0000-0000-0000C33D0000}"/>
    <cellStyle name="20% - Accent1 3 10 3 7" xfId="15998" xr:uid="{00000000-0005-0000-0000-0000C43D0000}"/>
    <cellStyle name="20% - Accent1 3 10 3 7 2" xfId="15999" xr:uid="{00000000-0005-0000-0000-0000C53D0000}"/>
    <cellStyle name="20% - Accent1 3 10 3 8" xfId="16000" xr:uid="{00000000-0005-0000-0000-0000C63D0000}"/>
    <cellStyle name="20% - Accent1 3 10 3 8 2" xfId="16001" xr:uid="{00000000-0005-0000-0000-0000C73D0000}"/>
    <cellStyle name="20% - Accent1 3 10 3 9" xfId="16002" xr:uid="{00000000-0005-0000-0000-0000C83D0000}"/>
    <cellStyle name="20% - Accent1 3 10 4" xfId="16003" xr:uid="{00000000-0005-0000-0000-0000C93D0000}"/>
    <cellStyle name="20% - Accent1 3 10 4 2" xfId="16004" xr:uid="{00000000-0005-0000-0000-0000CA3D0000}"/>
    <cellStyle name="20% - Accent1 3 10 4 2 2" xfId="16005" xr:uid="{00000000-0005-0000-0000-0000CB3D0000}"/>
    <cellStyle name="20% - Accent1 3 10 4 2 2 2" xfId="16006" xr:uid="{00000000-0005-0000-0000-0000CC3D0000}"/>
    <cellStyle name="20% - Accent1 3 10 4 2 3" xfId="16007" xr:uid="{00000000-0005-0000-0000-0000CD3D0000}"/>
    <cellStyle name="20% - Accent1 3 10 4 3" xfId="16008" xr:uid="{00000000-0005-0000-0000-0000CE3D0000}"/>
    <cellStyle name="20% - Accent1 3 10 4 3 2" xfId="16009" xr:uid="{00000000-0005-0000-0000-0000CF3D0000}"/>
    <cellStyle name="20% - Accent1 3 10 4 4" xfId="16010" xr:uid="{00000000-0005-0000-0000-0000D03D0000}"/>
    <cellStyle name="20% - Accent1 3 10 5" xfId="16011" xr:uid="{00000000-0005-0000-0000-0000D13D0000}"/>
    <cellStyle name="20% - Accent1 3 10 5 2" xfId="16012" xr:uid="{00000000-0005-0000-0000-0000D23D0000}"/>
    <cellStyle name="20% - Accent1 3 10 5 2 2" xfId="16013" xr:uid="{00000000-0005-0000-0000-0000D33D0000}"/>
    <cellStyle name="20% - Accent1 3 10 5 2 2 2" xfId="16014" xr:uid="{00000000-0005-0000-0000-0000D43D0000}"/>
    <cellStyle name="20% - Accent1 3 10 5 2 3" xfId="16015" xr:uid="{00000000-0005-0000-0000-0000D53D0000}"/>
    <cellStyle name="20% - Accent1 3 10 5 3" xfId="16016" xr:uid="{00000000-0005-0000-0000-0000D63D0000}"/>
    <cellStyle name="20% - Accent1 3 10 5 3 2" xfId="16017" xr:uid="{00000000-0005-0000-0000-0000D73D0000}"/>
    <cellStyle name="20% - Accent1 3 10 5 4" xfId="16018" xr:uid="{00000000-0005-0000-0000-0000D83D0000}"/>
    <cellStyle name="20% - Accent1 3 10 6" xfId="16019" xr:uid="{00000000-0005-0000-0000-0000D93D0000}"/>
    <cellStyle name="20% - Accent1 3 10 6 2" xfId="16020" xr:uid="{00000000-0005-0000-0000-0000DA3D0000}"/>
    <cellStyle name="20% - Accent1 3 10 6 2 2" xfId="16021" xr:uid="{00000000-0005-0000-0000-0000DB3D0000}"/>
    <cellStyle name="20% - Accent1 3 10 6 2 2 2" xfId="16022" xr:uid="{00000000-0005-0000-0000-0000DC3D0000}"/>
    <cellStyle name="20% - Accent1 3 10 6 2 3" xfId="16023" xr:uid="{00000000-0005-0000-0000-0000DD3D0000}"/>
    <cellStyle name="20% - Accent1 3 10 6 3" xfId="16024" xr:uid="{00000000-0005-0000-0000-0000DE3D0000}"/>
    <cellStyle name="20% - Accent1 3 10 6 3 2" xfId="16025" xr:uid="{00000000-0005-0000-0000-0000DF3D0000}"/>
    <cellStyle name="20% - Accent1 3 10 6 4" xfId="16026" xr:uid="{00000000-0005-0000-0000-0000E03D0000}"/>
    <cellStyle name="20% - Accent1 3 10 7" xfId="16027" xr:uid="{00000000-0005-0000-0000-0000E13D0000}"/>
    <cellStyle name="20% - Accent1 3 10 7 2" xfId="16028" xr:uid="{00000000-0005-0000-0000-0000E23D0000}"/>
    <cellStyle name="20% - Accent1 3 10 7 2 2" xfId="16029" xr:uid="{00000000-0005-0000-0000-0000E33D0000}"/>
    <cellStyle name="20% - Accent1 3 10 7 3" xfId="16030" xr:uid="{00000000-0005-0000-0000-0000E43D0000}"/>
    <cellStyle name="20% - Accent1 3 10 8" xfId="16031" xr:uid="{00000000-0005-0000-0000-0000E53D0000}"/>
    <cellStyle name="20% - Accent1 3 10 8 2" xfId="16032" xr:uid="{00000000-0005-0000-0000-0000E63D0000}"/>
    <cellStyle name="20% - Accent1 3 10 8 2 2" xfId="16033" xr:uid="{00000000-0005-0000-0000-0000E73D0000}"/>
    <cellStyle name="20% - Accent1 3 10 8 3" xfId="16034" xr:uid="{00000000-0005-0000-0000-0000E83D0000}"/>
    <cellStyle name="20% - Accent1 3 10 9" xfId="16035" xr:uid="{00000000-0005-0000-0000-0000E93D0000}"/>
    <cellStyle name="20% - Accent1 3 10 9 2" xfId="16036" xr:uid="{00000000-0005-0000-0000-0000EA3D0000}"/>
    <cellStyle name="20% - Accent1 3 11" xfId="116" xr:uid="{00000000-0005-0000-0000-0000EB3D0000}"/>
    <cellStyle name="20% - Accent1 3 11 10" xfId="16037" xr:uid="{00000000-0005-0000-0000-0000EC3D0000}"/>
    <cellStyle name="20% - Accent1 3 11 10 2" xfId="16038" xr:uid="{00000000-0005-0000-0000-0000ED3D0000}"/>
    <cellStyle name="20% - Accent1 3 11 11" xfId="16039" xr:uid="{00000000-0005-0000-0000-0000EE3D0000}"/>
    <cellStyle name="20% - Accent1 3 11 12" xfId="16040" xr:uid="{00000000-0005-0000-0000-0000EF3D0000}"/>
    <cellStyle name="20% - Accent1 3 11 2" xfId="117" xr:uid="{00000000-0005-0000-0000-0000F03D0000}"/>
    <cellStyle name="20% - Accent1 3 11 2 2" xfId="16041" xr:uid="{00000000-0005-0000-0000-0000F13D0000}"/>
    <cellStyle name="20% - Accent1 3 11 2 2 2" xfId="16042" xr:uid="{00000000-0005-0000-0000-0000F23D0000}"/>
    <cellStyle name="20% - Accent1 3 11 2 2 2 2" xfId="16043" xr:uid="{00000000-0005-0000-0000-0000F33D0000}"/>
    <cellStyle name="20% - Accent1 3 11 2 2 2 2 2" xfId="16044" xr:uid="{00000000-0005-0000-0000-0000F43D0000}"/>
    <cellStyle name="20% - Accent1 3 11 2 2 2 3" xfId="16045" xr:uid="{00000000-0005-0000-0000-0000F53D0000}"/>
    <cellStyle name="20% - Accent1 3 11 2 2 3" xfId="16046" xr:uid="{00000000-0005-0000-0000-0000F63D0000}"/>
    <cellStyle name="20% - Accent1 3 11 2 2 3 2" xfId="16047" xr:uid="{00000000-0005-0000-0000-0000F73D0000}"/>
    <cellStyle name="20% - Accent1 3 11 2 2 4" xfId="16048" xr:uid="{00000000-0005-0000-0000-0000F83D0000}"/>
    <cellStyle name="20% - Accent1 3 11 2 3" xfId="16049" xr:uid="{00000000-0005-0000-0000-0000F93D0000}"/>
    <cellStyle name="20% - Accent1 3 11 2 3 2" xfId="16050" xr:uid="{00000000-0005-0000-0000-0000FA3D0000}"/>
    <cellStyle name="20% - Accent1 3 11 2 3 2 2" xfId="16051" xr:uid="{00000000-0005-0000-0000-0000FB3D0000}"/>
    <cellStyle name="20% - Accent1 3 11 2 3 2 2 2" xfId="16052" xr:uid="{00000000-0005-0000-0000-0000FC3D0000}"/>
    <cellStyle name="20% - Accent1 3 11 2 3 2 3" xfId="16053" xr:uid="{00000000-0005-0000-0000-0000FD3D0000}"/>
    <cellStyle name="20% - Accent1 3 11 2 3 3" xfId="16054" xr:uid="{00000000-0005-0000-0000-0000FE3D0000}"/>
    <cellStyle name="20% - Accent1 3 11 2 3 3 2" xfId="16055" xr:uid="{00000000-0005-0000-0000-0000FF3D0000}"/>
    <cellStyle name="20% - Accent1 3 11 2 3 4" xfId="16056" xr:uid="{00000000-0005-0000-0000-0000003E0000}"/>
    <cellStyle name="20% - Accent1 3 11 2 4" xfId="16057" xr:uid="{00000000-0005-0000-0000-0000013E0000}"/>
    <cellStyle name="20% - Accent1 3 11 2 4 2" xfId="16058" xr:uid="{00000000-0005-0000-0000-0000023E0000}"/>
    <cellStyle name="20% - Accent1 3 11 2 4 2 2" xfId="16059" xr:uid="{00000000-0005-0000-0000-0000033E0000}"/>
    <cellStyle name="20% - Accent1 3 11 2 4 2 2 2" xfId="16060" xr:uid="{00000000-0005-0000-0000-0000043E0000}"/>
    <cellStyle name="20% - Accent1 3 11 2 4 2 3" xfId="16061" xr:uid="{00000000-0005-0000-0000-0000053E0000}"/>
    <cellStyle name="20% - Accent1 3 11 2 4 3" xfId="16062" xr:uid="{00000000-0005-0000-0000-0000063E0000}"/>
    <cellStyle name="20% - Accent1 3 11 2 4 3 2" xfId="16063" xr:uid="{00000000-0005-0000-0000-0000073E0000}"/>
    <cellStyle name="20% - Accent1 3 11 2 4 4" xfId="16064" xr:uid="{00000000-0005-0000-0000-0000083E0000}"/>
    <cellStyle name="20% - Accent1 3 11 2 5" xfId="16065" xr:uid="{00000000-0005-0000-0000-0000093E0000}"/>
    <cellStyle name="20% - Accent1 3 11 2 5 2" xfId="16066" xr:uid="{00000000-0005-0000-0000-00000A3E0000}"/>
    <cellStyle name="20% - Accent1 3 11 2 5 2 2" xfId="16067" xr:uid="{00000000-0005-0000-0000-00000B3E0000}"/>
    <cellStyle name="20% - Accent1 3 11 2 5 3" xfId="16068" xr:uid="{00000000-0005-0000-0000-00000C3E0000}"/>
    <cellStyle name="20% - Accent1 3 11 2 6" xfId="16069" xr:uid="{00000000-0005-0000-0000-00000D3E0000}"/>
    <cellStyle name="20% - Accent1 3 11 2 6 2" xfId="16070" xr:uid="{00000000-0005-0000-0000-00000E3E0000}"/>
    <cellStyle name="20% - Accent1 3 11 2 6 2 2" xfId="16071" xr:uid="{00000000-0005-0000-0000-00000F3E0000}"/>
    <cellStyle name="20% - Accent1 3 11 2 6 3" xfId="16072" xr:uid="{00000000-0005-0000-0000-0000103E0000}"/>
    <cellStyle name="20% - Accent1 3 11 2 7" xfId="16073" xr:uid="{00000000-0005-0000-0000-0000113E0000}"/>
    <cellStyle name="20% - Accent1 3 11 2 7 2" xfId="16074" xr:uid="{00000000-0005-0000-0000-0000123E0000}"/>
    <cellStyle name="20% - Accent1 3 11 2 8" xfId="16075" xr:uid="{00000000-0005-0000-0000-0000133E0000}"/>
    <cellStyle name="20% - Accent1 3 11 2 8 2" xfId="16076" xr:uid="{00000000-0005-0000-0000-0000143E0000}"/>
    <cellStyle name="20% - Accent1 3 11 2 9" xfId="16077" xr:uid="{00000000-0005-0000-0000-0000153E0000}"/>
    <cellStyle name="20% - Accent1 3 11 3" xfId="118" xr:uid="{00000000-0005-0000-0000-0000163E0000}"/>
    <cellStyle name="20% - Accent1 3 11 3 2" xfId="16078" xr:uid="{00000000-0005-0000-0000-0000173E0000}"/>
    <cellStyle name="20% - Accent1 3 11 3 2 2" xfId="16079" xr:uid="{00000000-0005-0000-0000-0000183E0000}"/>
    <cellStyle name="20% - Accent1 3 11 3 2 2 2" xfId="16080" xr:uid="{00000000-0005-0000-0000-0000193E0000}"/>
    <cellStyle name="20% - Accent1 3 11 3 2 2 2 2" xfId="16081" xr:uid="{00000000-0005-0000-0000-00001A3E0000}"/>
    <cellStyle name="20% - Accent1 3 11 3 2 2 3" xfId="16082" xr:uid="{00000000-0005-0000-0000-00001B3E0000}"/>
    <cellStyle name="20% - Accent1 3 11 3 2 3" xfId="16083" xr:uid="{00000000-0005-0000-0000-00001C3E0000}"/>
    <cellStyle name="20% - Accent1 3 11 3 2 3 2" xfId="16084" xr:uid="{00000000-0005-0000-0000-00001D3E0000}"/>
    <cellStyle name="20% - Accent1 3 11 3 2 4" xfId="16085" xr:uid="{00000000-0005-0000-0000-00001E3E0000}"/>
    <cellStyle name="20% - Accent1 3 11 3 3" xfId="16086" xr:uid="{00000000-0005-0000-0000-00001F3E0000}"/>
    <cellStyle name="20% - Accent1 3 11 3 3 2" xfId="16087" xr:uid="{00000000-0005-0000-0000-0000203E0000}"/>
    <cellStyle name="20% - Accent1 3 11 3 3 2 2" xfId="16088" xr:uid="{00000000-0005-0000-0000-0000213E0000}"/>
    <cellStyle name="20% - Accent1 3 11 3 3 2 2 2" xfId="16089" xr:uid="{00000000-0005-0000-0000-0000223E0000}"/>
    <cellStyle name="20% - Accent1 3 11 3 3 2 3" xfId="16090" xr:uid="{00000000-0005-0000-0000-0000233E0000}"/>
    <cellStyle name="20% - Accent1 3 11 3 3 3" xfId="16091" xr:uid="{00000000-0005-0000-0000-0000243E0000}"/>
    <cellStyle name="20% - Accent1 3 11 3 3 3 2" xfId="16092" xr:uid="{00000000-0005-0000-0000-0000253E0000}"/>
    <cellStyle name="20% - Accent1 3 11 3 3 4" xfId="16093" xr:uid="{00000000-0005-0000-0000-0000263E0000}"/>
    <cellStyle name="20% - Accent1 3 11 3 4" xfId="16094" xr:uid="{00000000-0005-0000-0000-0000273E0000}"/>
    <cellStyle name="20% - Accent1 3 11 3 4 2" xfId="16095" xr:uid="{00000000-0005-0000-0000-0000283E0000}"/>
    <cellStyle name="20% - Accent1 3 11 3 4 2 2" xfId="16096" xr:uid="{00000000-0005-0000-0000-0000293E0000}"/>
    <cellStyle name="20% - Accent1 3 11 3 4 2 2 2" xfId="16097" xr:uid="{00000000-0005-0000-0000-00002A3E0000}"/>
    <cellStyle name="20% - Accent1 3 11 3 4 2 3" xfId="16098" xr:uid="{00000000-0005-0000-0000-00002B3E0000}"/>
    <cellStyle name="20% - Accent1 3 11 3 4 3" xfId="16099" xr:uid="{00000000-0005-0000-0000-00002C3E0000}"/>
    <cellStyle name="20% - Accent1 3 11 3 4 3 2" xfId="16100" xr:uid="{00000000-0005-0000-0000-00002D3E0000}"/>
    <cellStyle name="20% - Accent1 3 11 3 4 4" xfId="16101" xr:uid="{00000000-0005-0000-0000-00002E3E0000}"/>
    <cellStyle name="20% - Accent1 3 11 3 5" xfId="16102" xr:uid="{00000000-0005-0000-0000-00002F3E0000}"/>
    <cellStyle name="20% - Accent1 3 11 3 5 2" xfId="16103" xr:uid="{00000000-0005-0000-0000-0000303E0000}"/>
    <cellStyle name="20% - Accent1 3 11 3 5 2 2" xfId="16104" xr:uid="{00000000-0005-0000-0000-0000313E0000}"/>
    <cellStyle name="20% - Accent1 3 11 3 5 3" xfId="16105" xr:uid="{00000000-0005-0000-0000-0000323E0000}"/>
    <cellStyle name="20% - Accent1 3 11 3 6" xfId="16106" xr:uid="{00000000-0005-0000-0000-0000333E0000}"/>
    <cellStyle name="20% - Accent1 3 11 3 6 2" xfId="16107" xr:uid="{00000000-0005-0000-0000-0000343E0000}"/>
    <cellStyle name="20% - Accent1 3 11 3 6 2 2" xfId="16108" xr:uid="{00000000-0005-0000-0000-0000353E0000}"/>
    <cellStyle name="20% - Accent1 3 11 3 6 3" xfId="16109" xr:uid="{00000000-0005-0000-0000-0000363E0000}"/>
    <cellStyle name="20% - Accent1 3 11 3 7" xfId="16110" xr:uid="{00000000-0005-0000-0000-0000373E0000}"/>
    <cellStyle name="20% - Accent1 3 11 3 7 2" xfId="16111" xr:uid="{00000000-0005-0000-0000-0000383E0000}"/>
    <cellStyle name="20% - Accent1 3 11 3 8" xfId="16112" xr:uid="{00000000-0005-0000-0000-0000393E0000}"/>
    <cellStyle name="20% - Accent1 3 11 3 8 2" xfId="16113" xr:uid="{00000000-0005-0000-0000-00003A3E0000}"/>
    <cellStyle name="20% - Accent1 3 11 3 9" xfId="16114" xr:uid="{00000000-0005-0000-0000-00003B3E0000}"/>
    <cellStyle name="20% - Accent1 3 11 4" xfId="16115" xr:uid="{00000000-0005-0000-0000-00003C3E0000}"/>
    <cellStyle name="20% - Accent1 3 11 4 2" xfId="16116" xr:uid="{00000000-0005-0000-0000-00003D3E0000}"/>
    <cellStyle name="20% - Accent1 3 11 4 2 2" xfId="16117" xr:uid="{00000000-0005-0000-0000-00003E3E0000}"/>
    <cellStyle name="20% - Accent1 3 11 4 2 2 2" xfId="16118" xr:uid="{00000000-0005-0000-0000-00003F3E0000}"/>
    <cellStyle name="20% - Accent1 3 11 4 2 3" xfId="16119" xr:uid="{00000000-0005-0000-0000-0000403E0000}"/>
    <cellStyle name="20% - Accent1 3 11 4 3" xfId="16120" xr:uid="{00000000-0005-0000-0000-0000413E0000}"/>
    <cellStyle name="20% - Accent1 3 11 4 3 2" xfId="16121" xr:uid="{00000000-0005-0000-0000-0000423E0000}"/>
    <cellStyle name="20% - Accent1 3 11 4 4" xfId="16122" xr:uid="{00000000-0005-0000-0000-0000433E0000}"/>
    <cellStyle name="20% - Accent1 3 11 5" xfId="16123" xr:uid="{00000000-0005-0000-0000-0000443E0000}"/>
    <cellStyle name="20% - Accent1 3 11 5 2" xfId="16124" xr:uid="{00000000-0005-0000-0000-0000453E0000}"/>
    <cellStyle name="20% - Accent1 3 11 5 2 2" xfId="16125" xr:uid="{00000000-0005-0000-0000-0000463E0000}"/>
    <cellStyle name="20% - Accent1 3 11 5 2 2 2" xfId="16126" xr:uid="{00000000-0005-0000-0000-0000473E0000}"/>
    <cellStyle name="20% - Accent1 3 11 5 2 3" xfId="16127" xr:uid="{00000000-0005-0000-0000-0000483E0000}"/>
    <cellStyle name="20% - Accent1 3 11 5 3" xfId="16128" xr:uid="{00000000-0005-0000-0000-0000493E0000}"/>
    <cellStyle name="20% - Accent1 3 11 5 3 2" xfId="16129" xr:uid="{00000000-0005-0000-0000-00004A3E0000}"/>
    <cellStyle name="20% - Accent1 3 11 5 4" xfId="16130" xr:uid="{00000000-0005-0000-0000-00004B3E0000}"/>
    <cellStyle name="20% - Accent1 3 11 6" xfId="16131" xr:uid="{00000000-0005-0000-0000-00004C3E0000}"/>
    <cellStyle name="20% - Accent1 3 11 6 2" xfId="16132" xr:uid="{00000000-0005-0000-0000-00004D3E0000}"/>
    <cellStyle name="20% - Accent1 3 11 6 2 2" xfId="16133" xr:uid="{00000000-0005-0000-0000-00004E3E0000}"/>
    <cellStyle name="20% - Accent1 3 11 6 2 2 2" xfId="16134" xr:uid="{00000000-0005-0000-0000-00004F3E0000}"/>
    <cellStyle name="20% - Accent1 3 11 6 2 3" xfId="16135" xr:uid="{00000000-0005-0000-0000-0000503E0000}"/>
    <cellStyle name="20% - Accent1 3 11 6 3" xfId="16136" xr:uid="{00000000-0005-0000-0000-0000513E0000}"/>
    <cellStyle name="20% - Accent1 3 11 6 3 2" xfId="16137" xr:uid="{00000000-0005-0000-0000-0000523E0000}"/>
    <cellStyle name="20% - Accent1 3 11 6 4" xfId="16138" xr:uid="{00000000-0005-0000-0000-0000533E0000}"/>
    <cellStyle name="20% - Accent1 3 11 7" xfId="16139" xr:uid="{00000000-0005-0000-0000-0000543E0000}"/>
    <cellStyle name="20% - Accent1 3 11 7 2" xfId="16140" xr:uid="{00000000-0005-0000-0000-0000553E0000}"/>
    <cellStyle name="20% - Accent1 3 11 7 2 2" xfId="16141" xr:uid="{00000000-0005-0000-0000-0000563E0000}"/>
    <cellStyle name="20% - Accent1 3 11 7 3" xfId="16142" xr:uid="{00000000-0005-0000-0000-0000573E0000}"/>
    <cellStyle name="20% - Accent1 3 11 8" xfId="16143" xr:uid="{00000000-0005-0000-0000-0000583E0000}"/>
    <cellStyle name="20% - Accent1 3 11 8 2" xfId="16144" xr:uid="{00000000-0005-0000-0000-0000593E0000}"/>
    <cellStyle name="20% - Accent1 3 11 8 2 2" xfId="16145" xr:uid="{00000000-0005-0000-0000-00005A3E0000}"/>
    <cellStyle name="20% - Accent1 3 11 8 3" xfId="16146" xr:uid="{00000000-0005-0000-0000-00005B3E0000}"/>
    <cellStyle name="20% - Accent1 3 11 9" xfId="16147" xr:uid="{00000000-0005-0000-0000-00005C3E0000}"/>
    <cellStyle name="20% - Accent1 3 11 9 2" xfId="16148" xr:uid="{00000000-0005-0000-0000-00005D3E0000}"/>
    <cellStyle name="20% - Accent1 3 12" xfId="16149" xr:uid="{00000000-0005-0000-0000-00005E3E0000}"/>
    <cellStyle name="20% - Accent1 3 12 2" xfId="16150" xr:uid="{00000000-0005-0000-0000-00005F3E0000}"/>
    <cellStyle name="20% - Accent1 3 12 2 2" xfId="16151" xr:uid="{00000000-0005-0000-0000-0000603E0000}"/>
    <cellStyle name="20% - Accent1 3 12 2 2 2" xfId="16152" xr:uid="{00000000-0005-0000-0000-0000613E0000}"/>
    <cellStyle name="20% - Accent1 3 12 2 2 2 2" xfId="16153" xr:uid="{00000000-0005-0000-0000-0000623E0000}"/>
    <cellStyle name="20% - Accent1 3 12 2 2 3" xfId="16154" xr:uid="{00000000-0005-0000-0000-0000633E0000}"/>
    <cellStyle name="20% - Accent1 3 12 2 3" xfId="16155" xr:uid="{00000000-0005-0000-0000-0000643E0000}"/>
    <cellStyle name="20% - Accent1 3 12 2 3 2" xfId="16156" xr:uid="{00000000-0005-0000-0000-0000653E0000}"/>
    <cellStyle name="20% - Accent1 3 12 2 4" xfId="16157" xr:uid="{00000000-0005-0000-0000-0000663E0000}"/>
    <cellStyle name="20% - Accent1 3 12 3" xfId="16158" xr:uid="{00000000-0005-0000-0000-0000673E0000}"/>
    <cellStyle name="20% - Accent1 3 12 3 2" xfId="16159" xr:uid="{00000000-0005-0000-0000-0000683E0000}"/>
    <cellStyle name="20% - Accent1 3 12 3 2 2" xfId="16160" xr:uid="{00000000-0005-0000-0000-0000693E0000}"/>
    <cellStyle name="20% - Accent1 3 12 3 2 2 2" xfId="16161" xr:uid="{00000000-0005-0000-0000-00006A3E0000}"/>
    <cellStyle name="20% - Accent1 3 12 3 2 3" xfId="16162" xr:uid="{00000000-0005-0000-0000-00006B3E0000}"/>
    <cellStyle name="20% - Accent1 3 12 3 3" xfId="16163" xr:uid="{00000000-0005-0000-0000-00006C3E0000}"/>
    <cellStyle name="20% - Accent1 3 12 3 3 2" xfId="16164" xr:uid="{00000000-0005-0000-0000-00006D3E0000}"/>
    <cellStyle name="20% - Accent1 3 12 3 4" xfId="16165" xr:uid="{00000000-0005-0000-0000-00006E3E0000}"/>
    <cellStyle name="20% - Accent1 3 12 4" xfId="16166" xr:uid="{00000000-0005-0000-0000-00006F3E0000}"/>
    <cellStyle name="20% - Accent1 3 12 4 2" xfId="16167" xr:uid="{00000000-0005-0000-0000-0000703E0000}"/>
    <cellStyle name="20% - Accent1 3 12 4 2 2" xfId="16168" xr:uid="{00000000-0005-0000-0000-0000713E0000}"/>
    <cellStyle name="20% - Accent1 3 12 4 2 2 2" xfId="16169" xr:uid="{00000000-0005-0000-0000-0000723E0000}"/>
    <cellStyle name="20% - Accent1 3 12 4 2 3" xfId="16170" xr:uid="{00000000-0005-0000-0000-0000733E0000}"/>
    <cellStyle name="20% - Accent1 3 12 4 3" xfId="16171" xr:uid="{00000000-0005-0000-0000-0000743E0000}"/>
    <cellStyle name="20% - Accent1 3 12 4 3 2" xfId="16172" xr:uid="{00000000-0005-0000-0000-0000753E0000}"/>
    <cellStyle name="20% - Accent1 3 12 4 4" xfId="16173" xr:uid="{00000000-0005-0000-0000-0000763E0000}"/>
    <cellStyle name="20% - Accent1 3 12 5" xfId="16174" xr:uid="{00000000-0005-0000-0000-0000773E0000}"/>
    <cellStyle name="20% - Accent1 3 12 5 2" xfId="16175" xr:uid="{00000000-0005-0000-0000-0000783E0000}"/>
    <cellStyle name="20% - Accent1 3 12 5 2 2" xfId="16176" xr:uid="{00000000-0005-0000-0000-0000793E0000}"/>
    <cellStyle name="20% - Accent1 3 12 5 3" xfId="16177" xr:uid="{00000000-0005-0000-0000-00007A3E0000}"/>
    <cellStyle name="20% - Accent1 3 12 6" xfId="16178" xr:uid="{00000000-0005-0000-0000-00007B3E0000}"/>
    <cellStyle name="20% - Accent1 3 12 6 2" xfId="16179" xr:uid="{00000000-0005-0000-0000-00007C3E0000}"/>
    <cellStyle name="20% - Accent1 3 12 6 2 2" xfId="16180" xr:uid="{00000000-0005-0000-0000-00007D3E0000}"/>
    <cellStyle name="20% - Accent1 3 12 6 3" xfId="16181" xr:uid="{00000000-0005-0000-0000-00007E3E0000}"/>
    <cellStyle name="20% - Accent1 3 12 7" xfId="16182" xr:uid="{00000000-0005-0000-0000-00007F3E0000}"/>
    <cellStyle name="20% - Accent1 3 12 7 2" xfId="16183" xr:uid="{00000000-0005-0000-0000-0000803E0000}"/>
    <cellStyle name="20% - Accent1 3 12 8" xfId="16184" xr:uid="{00000000-0005-0000-0000-0000813E0000}"/>
    <cellStyle name="20% - Accent1 3 12 8 2" xfId="16185" xr:uid="{00000000-0005-0000-0000-0000823E0000}"/>
    <cellStyle name="20% - Accent1 3 12 9" xfId="16186" xr:uid="{00000000-0005-0000-0000-0000833E0000}"/>
    <cellStyle name="20% - Accent1 3 13" xfId="16187" xr:uid="{00000000-0005-0000-0000-0000843E0000}"/>
    <cellStyle name="20% - Accent1 3 13 2" xfId="16188" xr:uid="{00000000-0005-0000-0000-0000853E0000}"/>
    <cellStyle name="20% - Accent1 3 13 2 2" xfId="16189" xr:uid="{00000000-0005-0000-0000-0000863E0000}"/>
    <cellStyle name="20% - Accent1 3 13 2 2 2" xfId="16190" xr:uid="{00000000-0005-0000-0000-0000873E0000}"/>
    <cellStyle name="20% - Accent1 3 13 2 2 2 2" xfId="16191" xr:uid="{00000000-0005-0000-0000-0000883E0000}"/>
    <cellStyle name="20% - Accent1 3 13 2 2 3" xfId="16192" xr:uid="{00000000-0005-0000-0000-0000893E0000}"/>
    <cellStyle name="20% - Accent1 3 13 2 3" xfId="16193" xr:uid="{00000000-0005-0000-0000-00008A3E0000}"/>
    <cellStyle name="20% - Accent1 3 13 2 3 2" xfId="16194" xr:uid="{00000000-0005-0000-0000-00008B3E0000}"/>
    <cellStyle name="20% - Accent1 3 13 2 4" xfId="16195" xr:uid="{00000000-0005-0000-0000-00008C3E0000}"/>
    <cellStyle name="20% - Accent1 3 13 3" xfId="16196" xr:uid="{00000000-0005-0000-0000-00008D3E0000}"/>
    <cellStyle name="20% - Accent1 3 13 3 2" xfId="16197" xr:uid="{00000000-0005-0000-0000-00008E3E0000}"/>
    <cellStyle name="20% - Accent1 3 13 3 2 2" xfId="16198" xr:uid="{00000000-0005-0000-0000-00008F3E0000}"/>
    <cellStyle name="20% - Accent1 3 13 3 2 2 2" xfId="16199" xr:uid="{00000000-0005-0000-0000-0000903E0000}"/>
    <cellStyle name="20% - Accent1 3 13 3 2 3" xfId="16200" xr:uid="{00000000-0005-0000-0000-0000913E0000}"/>
    <cellStyle name="20% - Accent1 3 13 3 3" xfId="16201" xr:uid="{00000000-0005-0000-0000-0000923E0000}"/>
    <cellStyle name="20% - Accent1 3 13 3 3 2" xfId="16202" xr:uid="{00000000-0005-0000-0000-0000933E0000}"/>
    <cellStyle name="20% - Accent1 3 13 3 4" xfId="16203" xr:uid="{00000000-0005-0000-0000-0000943E0000}"/>
    <cellStyle name="20% - Accent1 3 13 4" xfId="16204" xr:uid="{00000000-0005-0000-0000-0000953E0000}"/>
    <cellStyle name="20% - Accent1 3 13 4 2" xfId="16205" xr:uid="{00000000-0005-0000-0000-0000963E0000}"/>
    <cellStyle name="20% - Accent1 3 13 4 2 2" xfId="16206" xr:uid="{00000000-0005-0000-0000-0000973E0000}"/>
    <cellStyle name="20% - Accent1 3 13 4 2 2 2" xfId="16207" xr:uid="{00000000-0005-0000-0000-0000983E0000}"/>
    <cellStyle name="20% - Accent1 3 13 4 2 3" xfId="16208" xr:uid="{00000000-0005-0000-0000-0000993E0000}"/>
    <cellStyle name="20% - Accent1 3 13 4 3" xfId="16209" xr:uid="{00000000-0005-0000-0000-00009A3E0000}"/>
    <cellStyle name="20% - Accent1 3 13 4 3 2" xfId="16210" xr:uid="{00000000-0005-0000-0000-00009B3E0000}"/>
    <cellStyle name="20% - Accent1 3 13 4 4" xfId="16211" xr:uid="{00000000-0005-0000-0000-00009C3E0000}"/>
    <cellStyle name="20% - Accent1 3 13 5" xfId="16212" xr:uid="{00000000-0005-0000-0000-00009D3E0000}"/>
    <cellStyle name="20% - Accent1 3 13 5 2" xfId="16213" xr:uid="{00000000-0005-0000-0000-00009E3E0000}"/>
    <cellStyle name="20% - Accent1 3 13 5 2 2" xfId="16214" xr:uid="{00000000-0005-0000-0000-00009F3E0000}"/>
    <cellStyle name="20% - Accent1 3 13 5 3" xfId="16215" xr:uid="{00000000-0005-0000-0000-0000A03E0000}"/>
    <cellStyle name="20% - Accent1 3 13 6" xfId="16216" xr:uid="{00000000-0005-0000-0000-0000A13E0000}"/>
    <cellStyle name="20% - Accent1 3 13 6 2" xfId="16217" xr:uid="{00000000-0005-0000-0000-0000A23E0000}"/>
    <cellStyle name="20% - Accent1 3 13 6 2 2" xfId="16218" xr:uid="{00000000-0005-0000-0000-0000A33E0000}"/>
    <cellStyle name="20% - Accent1 3 13 6 3" xfId="16219" xr:uid="{00000000-0005-0000-0000-0000A43E0000}"/>
    <cellStyle name="20% - Accent1 3 13 7" xfId="16220" xr:uid="{00000000-0005-0000-0000-0000A53E0000}"/>
    <cellStyle name="20% - Accent1 3 13 7 2" xfId="16221" xr:uid="{00000000-0005-0000-0000-0000A63E0000}"/>
    <cellStyle name="20% - Accent1 3 13 8" xfId="16222" xr:uid="{00000000-0005-0000-0000-0000A73E0000}"/>
    <cellStyle name="20% - Accent1 3 13 8 2" xfId="16223" xr:uid="{00000000-0005-0000-0000-0000A83E0000}"/>
    <cellStyle name="20% - Accent1 3 13 9" xfId="16224" xr:uid="{00000000-0005-0000-0000-0000A93E0000}"/>
    <cellStyle name="20% - Accent1 3 14" xfId="16225" xr:uid="{00000000-0005-0000-0000-0000AA3E0000}"/>
    <cellStyle name="20% - Accent1 3 14 2" xfId="16226" xr:uid="{00000000-0005-0000-0000-0000AB3E0000}"/>
    <cellStyle name="20% - Accent1 3 14 2 2" xfId="16227" xr:uid="{00000000-0005-0000-0000-0000AC3E0000}"/>
    <cellStyle name="20% - Accent1 3 14 2 2 2" xfId="16228" xr:uid="{00000000-0005-0000-0000-0000AD3E0000}"/>
    <cellStyle name="20% - Accent1 3 14 2 3" xfId="16229" xr:uid="{00000000-0005-0000-0000-0000AE3E0000}"/>
    <cellStyle name="20% - Accent1 3 14 3" xfId="16230" xr:uid="{00000000-0005-0000-0000-0000AF3E0000}"/>
    <cellStyle name="20% - Accent1 3 14 3 2" xfId="16231" xr:uid="{00000000-0005-0000-0000-0000B03E0000}"/>
    <cellStyle name="20% - Accent1 3 14 4" xfId="16232" xr:uid="{00000000-0005-0000-0000-0000B13E0000}"/>
    <cellStyle name="20% - Accent1 3 15" xfId="16233" xr:uid="{00000000-0005-0000-0000-0000B23E0000}"/>
    <cellStyle name="20% - Accent1 3 15 2" xfId="16234" xr:uid="{00000000-0005-0000-0000-0000B33E0000}"/>
    <cellStyle name="20% - Accent1 3 15 2 2" xfId="16235" xr:uid="{00000000-0005-0000-0000-0000B43E0000}"/>
    <cellStyle name="20% - Accent1 3 15 2 2 2" xfId="16236" xr:uid="{00000000-0005-0000-0000-0000B53E0000}"/>
    <cellStyle name="20% - Accent1 3 15 2 3" xfId="16237" xr:uid="{00000000-0005-0000-0000-0000B63E0000}"/>
    <cellStyle name="20% - Accent1 3 15 3" xfId="16238" xr:uid="{00000000-0005-0000-0000-0000B73E0000}"/>
    <cellStyle name="20% - Accent1 3 15 3 2" xfId="16239" xr:uid="{00000000-0005-0000-0000-0000B83E0000}"/>
    <cellStyle name="20% - Accent1 3 15 4" xfId="16240" xr:uid="{00000000-0005-0000-0000-0000B93E0000}"/>
    <cellStyle name="20% - Accent1 3 16" xfId="16241" xr:uid="{00000000-0005-0000-0000-0000BA3E0000}"/>
    <cellStyle name="20% - Accent1 3 16 2" xfId="16242" xr:uid="{00000000-0005-0000-0000-0000BB3E0000}"/>
    <cellStyle name="20% - Accent1 3 16 2 2" xfId="16243" xr:uid="{00000000-0005-0000-0000-0000BC3E0000}"/>
    <cellStyle name="20% - Accent1 3 16 2 2 2" xfId="16244" xr:uid="{00000000-0005-0000-0000-0000BD3E0000}"/>
    <cellStyle name="20% - Accent1 3 16 2 3" xfId="16245" xr:uid="{00000000-0005-0000-0000-0000BE3E0000}"/>
    <cellStyle name="20% - Accent1 3 16 3" xfId="16246" xr:uid="{00000000-0005-0000-0000-0000BF3E0000}"/>
    <cellStyle name="20% - Accent1 3 16 3 2" xfId="16247" xr:uid="{00000000-0005-0000-0000-0000C03E0000}"/>
    <cellStyle name="20% - Accent1 3 16 4" xfId="16248" xr:uid="{00000000-0005-0000-0000-0000C13E0000}"/>
    <cellStyle name="20% - Accent1 3 17" xfId="16249" xr:uid="{00000000-0005-0000-0000-0000C23E0000}"/>
    <cellStyle name="20% - Accent1 3 17 2" xfId="16250" xr:uid="{00000000-0005-0000-0000-0000C33E0000}"/>
    <cellStyle name="20% - Accent1 3 17 2 2" xfId="16251" xr:uid="{00000000-0005-0000-0000-0000C43E0000}"/>
    <cellStyle name="20% - Accent1 3 17 3" xfId="16252" xr:uid="{00000000-0005-0000-0000-0000C53E0000}"/>
    <cellStyle name="20% - Accent1 3 18" xfId="16253" xr:uid="{00000000-0005-0000-0000-0000C63E0000}"/>
    <cellStyle name="20% - Accent1 3 18 2" xfId="16254" xr:uid="{00000000-0005-0000-0000-0000C73E0000}"/>
    <cellStyle name="20% - Accent1 3 18 2 2" xfId="16255" xr:uid="{00000000-0005-0000-0000-0000C83E0000}"/>
    <cellStyle name="20% - Accent1 3 18 3" xfId="16256" xr:uid="{00000000-0005-0000-0000-0000C93E0000}"/>
    <cellStyle name="20% - Accent1 3 19" xfId="16257" xr:uid="{00000000-0005-0000-0000-0000CA3E0000}"/>
    <cellStyle name="20% - Accent1 3 19 2" xfId="16258" xr:uid="{00000000-0005-0000-0000-0000CB3E0000}"/>
    <cellStyle name="20% - Accent1 3 2" xfId="16259" xr:uid="{00000000-0005-0000-0000-0000CC3E0000}"/>
    <cellStyle name="20% - Accent1 3 2 10" xfId="16260" xr:uid="{00000000-0005-0000-0000-0000CD3E0000}"/>
    <cellStyle name="20% - Accent1 3 2 10 10" xfId="16261" xr:uid="{00000000-0005-0000-0000-0000CE3E0000}"/>
    <cellStyle name="20% - Accent1 3 2 10 10 2" xfId="16262" xr:uid="{00000000-0005-0000-0000-0000CF3E0000}"/>
    <cellStyle name="20% - Accent1 3 2 10 11" xfId="16263" xr:uid="{00000000-0005-0000-0000-0000D03E0000}"/>
    <cellStyle name="20% - Accent1 3 2 10 2" xfId="16264" xr:uid="{00000000-0005-0000-0000-0000D13E0000}"/>
    <cellStyle name="20% - Accent1 3 2 10 2 2" xfId="16265" xr:uid="{00000000-0005-0000-0000-0000D23E0000}"/>
    <cellStyle name="20% - Accent1 3 2 10 2 2 2" xfId="16266" xr:uid="{00000000-0005-0000-0000-0000D33E0000}"/>
    <cellStyle name="20% - Accent1 3 2 10 2 2 2 2" xfId="16267" xr:uid="{00000000-0005-0000-0000-0000D43E0000}"/>
    <cellStyle name="20% - Accent1 3 2 10 2 2 2 2 2" xfId="16268" xr:uid="{00000000-0005-0000-0000-0000D53E0000}"/>
    <cellStyle name="20% - Accent1 3 2 10 2 2 2 3" xfId="16269" xr:uid="{00000000-0005-0000-0000-0000D63E0000}"/>
    <cellStyle name="20% - Accent1 3 2 10 2 2 3" xfId="16270" xr:uid="{00000000-0005-0000-0000-0000D73E0000}"/>
    <cellStyle name="20% - Accent1 3 2 10 2 2 3 2" xfId="16271" xr:uid="{00000000-0005-0000-0000-0000D83E0000}"/>
    <cellStyle name="20% - Accent1 3 2 10 2 2 4" xfId="16272" xr:uid="{00000000-0005-0000-0000-0000D93E0000}"/>
    <cellStyle name="20% - Accent1 3 2 10 2 3" xfId="16273" xr:uid="{00000000-0005-0000-0000-0000DA3E0000}"/>
    <cellStyle name="20% - Accent1 3 2 10 2 3 2" xfId="16274" xr:uid="{00000000-0005-0000-0000-0000DB3E0000}"/>
    <cellStyle name="20% - Accent1 3 2 10 2 3 2 2" xfId="16275" xr:uid="{00000000-0005-0000-0000-0000DC3E0000}"/>
    <cellStyle name="20% - Accent1 3 2 10 2 3 2 2 2" xfId="16276" xr:uid="{00000000-0005-0000-0000-0000DD3E0000}"/>
    <cellStyle name="20% - Accent1 3 2 10 2 3 2 3" xfId="16277" xr:uid="{00000000-0005-0000-0000-0000DE3E0000}"/>
    <cellStyle name="20% - Accent1 3 2 10 2 3 3" xfId="16278" xr:uid="{00000000-0005-0000-0000-0000DF3E0000}"/>
    <cellStyle name="20% - Accent1 3 2 10 2 3 3 2" xfId="16279" xr:uid="{00000000-0005-0000-0000-0000E03E0000}"/>
    <cellStyle name="20% - Accent1 3 2 10 2 3 4" xfId="16280" xr:uid="{00000000-0005-0000-0000-0000E13E0000}"/>
    <cellStyle name="20% - Accent1 3 2 10 2 4" xfId="16281" xr:uid="{00000000-0005-0000-0000-0000E23E0000}"/>
    <cellStyle name="20% - Accent1 3 2 10 2 4 2" xfId="16282" xr:uid="{00000000-0005-0000-0000-0000E33E0000}"/>
    <cellStyle name="20% - Accent1 3 2 10 2 4 2 2" xfId="16283" xr:uid="{00000000-0005-0000-0000-0000E43E0000}"/>
    <cellStyle name="20% - Accent1 3 2 10 2 4 2 2 2" xfId="16284" xr:uid="{00000000-0005-0000-0000-0000E53E0000}"/>
    <cellStyle name="20% - Accent1 3 2 10 2 4 2 3" xfId="16285" xr:uid="{00000000-0005-0000-0000-0000E63E0000}"/>
    <cellStyle name="20% - Accent1 3 2 10 2 4 3" xfId="16286" xr:uid="{00000000-0005-0000-0000-0000E73E0000}"/>
    <cellStyle name="20% - Accent1 3 2 10 2 4 3 2" xfId="16287" xr:uid="{00000000-0005-0000-0000-0000E83E0000}"/>
    <cellStyle name="20% - Accent1 3 2 10 2 4 4" xfId="16288" xr:uid="{00000000-0005-0000-0000-0000E93E0000}"/>
    <cellStyle name="20% - Accent1 3 2 10 2 5" xfId="16289" xr:uid="{00000000-0005-0000-0000-0000EA3E0000}"/>
    <cellStyle name="20% - Accent1 3 2 10 2 5 2" xfId="16290" xr:uid="{00000000-0005-0000-0000-0000EB3E0000}"/>
    <cellStyle name="20% - Accent1 3 2 10 2 5 2 2" xfId="16291" xr:uid="{00000000-0005-0000-0000-0000EC3E0000}"/>
    <cellStyle name="20% - Accent1 3 2 10 2 5 3" xfId="16292" xr:uid="{00000000-0005-0000-0000-0000ED3E0000}"/>
    <cellStyle name="20% - Accent1 3 2 10 2 6" xfId="16293" xr:uid="{00000000-0005-0000-0000-0000EE3E0000}"/>
    <cellStyle name="20% - Accent1 3 2 10 2 6 2" xfId="16294" xr:uid="{00000000-0005-0000-0000-0000EF3E0000}"/>
    <cellStyle name="20% - Accent1 3 2 10 2 6 2 2" xfId="16295" xr:uid="{00000000-0005-0000-0000-0000F03E0000}"/>
    <cellStyle name="20% - Accent1 3 2 10 2 6 3" xfId="16296" xr:uid="{00000000-0005-0000-0000-0000F13E0000}"/>
    <cellStyle name="20% - Accent1 3 2 10 2 7" xfId="16297" xr:uid="{00000000-0005-0000-0000-0000F23E0000}"/>
    <cellStyle name="20% - Accent1 3 2 10 2 7 2" xfId="16298" xr:uid="{00000000-0005-0000-0000-0000F33E0000}"/>
    <cellStyle name="20% - Accent1 3 2 10 2 8" xfId="16299" xr:uid="{00000000-0005-0000-0000-0000F43E0000}"/>
    <cellStyle name="20% - Accent1 3 2 10 2 8 2" xfId="16300" xr:uid="{00000000-0005-0000-0000-0000F53E0000}"/>
    <cellStyle name="20% - Accent1 3 2 10 2 9" xfId="16301" xr:uid="{00000000-0005-0000-0000-0000F63E0000}"/>
    <cellStyle name="20% - Accent1 3 2 10 3" xfId="16302" xr:uid="{00000000-0005-0000-0000-0000F73E0000}"/>
    <cellStyle name="20% - Accent1 3 2 10 3 2" xfId="16303" xr:uid="{00000000-0005-0000-0000-0000F83E0000}"/>
    <cellStyle name="20% - Accent1 3 2 10 3 2 2" xfId="16304" xr:uid="{00000000-0005-0000-0000-0000F93E0000}"/>
    <cellStyle name="20% - Accent1 3 2 10 3 2 2 2" xfId="16305" xr:uid="{00000000-0005-0000-0000-0000FA3E0000}"/>
    <cellStyle name="20% - Accent1 3 2 10 3 2 2 2 2" xfId="16306" xr:uid="{00000000-0005-0000-0000-0000FB3E0000}"/>
    <cellStyle name="20% - Accent1 3 2 10 3 2 2 3" xfId="16307" xr:uid="{00000000-0005-0000-0000-0000FC3E0000}"/>
    <cellStyle name="20% - Accent1 3 2 10 3 2 3" xfId="16308" xr:uid="{00000000-0005-0000-0000-0000FD3E0000}"/>
    <cellStyle name="20% - Accent1 3 2 10 3 2 3 2" xfId="16309" xr:uid="{00000000-0005-0000-0000-0000FE3E0000}"/>
    <cellStyle name="20% - Accent1 3 2 10 3 2 4" xfId="16310" xr:uid="{00000000-0005-0000-0000-0000FF3E0000}"/>
    <cellStyle name="20% - Accent1 3 2 10 3 3" xfId="16311" xr:uid="{00000000-0005-0000-0000-0000003F0000}"/>
    <cellStyle name="20% - Accent1 3 2 10 3 3 2" xfId="16312" xr:uid="{00000000-0005-0000-0000-0000013F0000}"/>
    <cellStyle name="20% - Accent1 3 2 10 3 3 2 2" xfId="16313" xr:uid="{00000000-0005-0000-0000-0000023F0000}"/>
    <cellStyle name="20% - Accent1 3 2 10 3 3 2 2 2" xfId="16314" xr:uid="{00000000-0005-0000-0000-0000033F0000}"/>
    <cellStyle name="20% - Accent1 3 2 10 3 3 2 3" xfId="16315" xr:uid="{00000000-0005-0000-0000-0000043F0000}"/>
    <cellStyle name="20% - Accent1 3 2 10 3 3 3" xfId="16316" xr:uid="{00000000-0005-0000-0000-0000053F0000}"/>
    <cellStyle name="20% - Accent1 3 2 10 3 3 3 2" xfId="16317" xr:uid="{00000000-0005-0000-0000-0000063F0000}"/>
    <cellStyle name="20% - Accent1 3 2 10 3 3 4" xfId="16318" xr:uid="{00000000-0005-0000-0000-0000073F0000}"/>
    <cellStyle name="20% - Accent1 3 2 10 3 4" xfId="16319" xr:uid="{00000000-0005-0000-0000-0000083F0000}"/>
    <cellStyle name="20% - Accent1 3 2 10 3 4 2" xfId="16320" xr:uid="{00000000-0005-0000-0000-0000093F0000}"/>
    <cellStyle name="20% - Accent1 3 2 10 3 4 2 2" xfId="16321" xr:uid="{00000000-0005-0000-0000-00000A3F0000}"/>
    <cellStyle name="20% - Accent1 3 2 10 3 4 2 2 2" xfId="16322" xr:uid="{00000000-0005-0000-0000-00000B3F0000}"/>
    <cellStyle name="20% - Accent1 3 2 10 3 4 2 3" xfId="16323" xr:uid="{00000000-0005-0000-0000-00000C3F0000}"/>
    <cellStyle name="20% - Accent1 3 2 10 3 4 3" xfId="16324" xr:uid="{00000000-0005-0000-0000-00000D3F0000}"/>
    <cellStyle name="20% - Accent1 3 2 10 3 4 3 2" xfId="16325" xr:uid="{00000000-0005-0000-0000-00000E3F0000}"/>
    <cellStyle name="20% - Accent1 3 2 10 3 4 4" xfId="16326" xr:uid="{00000000-0005-0000-0000-00000F3F0000}"/>
    <cellStyle name="20% - Accent1 3 2 10 3 5" xfId="16327" xr:uid="{00000000-0005-0000-0000-0000103F0000}"/>
    <cellStyle name="20% - Accent1 3 2 10 3 5 2" xfId="16328" xr:uid="{00000000-0005-0000-0000-0000113F0000}"/>
    <cellStyle name="20% - Accent1 3 2 10 3 5 2 2" xfId="16329" xr:uid="{00000000-0005-0000-0000-0000123F0000}"/>
    <cellStyle name="20% - Accent1 3 2 10 3 5 3" xfId="16330" xr:uid="{00000000-0005-0000-0000-0000133F0000}"/>
    <cellStyle name="20% - Accent1 3 2 10 3 6" xfId="16331" xr:uid="{00000000-0005-0000-0000-0000143F0000}"/>
    <cellStyle name="20% - Accent1 3 2 10 3 6 2" xfId="16332" xr:uid="{00000000-0005-0000-0000-0000153F0000}"/>
    <cellStyle name="20% - Accent1 3 2 10 3 6 2 2" xfId="16333" xr:uid="{00000000-0005-0000-0000-0000163F0000}"/>
    <cellStyle name="20% - Accent1 3 2 10 3 6 3" xfId="16334" xr:uid="{00000000-0005-0000-0000-0000173F0000}"/>
    <cellStyle name="20% - Accent1 3 2 10 3 7" xfId="16335" xr:uid="{00000000-0005-0000-0000-0000183F0000}"/>
    <cellStyle name="20% - Accent1 3 2 10 3 7 2" xfId="16336" xr:uid="{00000000-0005-0000-0000-0000193F0000}"/>
    <cellStyle name="20% - Accent1 3 2 10 3 8" xfId="16337" xr:uid="{00000000-0005-0000-0000-00001A3F0000}"/>
    <cellStyle name="20% - Accent1 3 2 10 3 8 2" xfId="16338" xr:uid="{00000000-0005-0000-0000-00001B3F0000}"/>
    <cellStyle name="20% - Accent1 3 2 10 3 9" xfId="16339" xr:uid="{00000000-0005-0000-0000-00001C3F0000}"/>
    <cellStyle name="20% - Accent1 3 2 10 4" xfId="16340" xr:uid="{00000000-0005-0000-0000-00001D3F0000}"/>
    <cellStyle name="20% - Accent1 3 2 10 4 2" xfId="16341" xr:uid="{00000000-0005-0000-0000-00001E3F0000}"/>
    <cellStyle name="20% - Accent1 3 2 10 4 2 2" xfId="16342" xr:uid="{00000000-0005-0000-0000-00001F3F0000}"/>
    <cellStyle name="20% - Accent1 3 2 10 4 2 2 2" xfId="16343" xr:uid="{00000000-0005-0000-0000-0000203F0000}"/>
    <cellStyle name="20% - Accent1 3 2 10 4 2 3" xfId="16344" xr:uid="{00000000-0005-0000-0000-0000213F0000}"/>
    <cellStyle name="20% - Accent1 3 2 10 4 3" xfId="16345" xr:uid="{00000000-0005-0000-0000-0000223F0000}"/>
    <cellStyle name="20% - Accent1 3 2 10 4 3 2" xfId="16346" xr:uid="{00000000-0005-0000-0000-0000233F0000}"/>
    <cellStyle name="20% - Accent1 3 2 10 4 4" xfId="16347" xr:uid="{00000000-0005-0000-0000-0000243F0000}"/>
    <cellStyle name="20% - Accent1 3 2 10 5" xfId="16348" xr:uid="{00000000-0005-0000-0000-0000253F0000}"/>
    <cellStyle name="20% - Accent1 3 2 10 5 2" xfId="16349" xr:uid="{00000000-0005-0000-0000-0000263F0000}"/>
    <cellStyle name="20% - Accent1 3 2 10 5 2 2" xfId="16350" xr:uid="{00000000-0005-0000-0000-0000273F0000}"/>
    <cellStyle name="20% - Accent1 3 2 10 5 2 2 2" xfId="16351" xr:uid="{00000000-0005-0000-0000-0000283F0000}"/>
    <cellStyle name="20% - Accent1 3 2 10 5 2 3" xfId="16352" xr:uid="{00000000-0005-0000-0000-0000293F0000}"/>
    <cellStyle name="20% - Accent1 3 2 10 5 3" xfId="16353" xr:uid="{00000000-0005-0000-0000-00002A3F0000}"/>
    <cellStyle name="20% - Accent1 3 2 10 5 3 2" xfId="16354" xr:uid="{00000000-0005-0000-0000-00002B3F0000}"/>
    <cellStyle name="20% - Accent1 3 2 10 5 4" xfId="16355" xr:uid="{00000000-0005-0000-0000-00002C3F0000}"/>
    <cellStyle name="20% - Accent1 3 2 10 6" xfId="16356" xr:uid="{00000000-0005-0000-0000-00002D3F0000}"/>
    <cellStyle name="20% - Accent1 3 2 10 6 2" xfId="16357" xr:uid="{00000000-0005-0000-0000-00002E3F0000}"/>
    <cellStyle name="20% - Accent1 3 2 10 6 2 2" xfId="16358" xr:uid="{00000000-0005-0000-0000-00002F3F0000}"/>
    <cellStyle name="20% - Accent1 3 2 10 6 2 2 2" xfId="16359" xr:uid="{00000000-0005-0000-0000-0000303F0000}"/>
    <cellStyle name="20% - Accent1 3 2 10 6 2 3" xfId="16360" xr:uid="{00000000-0005-0000-0000-0000313F0000}"/>
    <cellStyle name="20% - Accent1 3 2 10 6 3" xfId="16361" xr:uid="{00000000-0005-0000-0000-0000323F0000}"/>
    <cellStyle name="20% - Accent1 3 2 10 6 3 2" xfId="16362" xr:uid="{00000000-0005-0000-0000-0000333F0000}"/>
    <cellStyle name="20% - Accent1 3 2 10 6 4" xfId="16363" xr:uid="{00000000-0005-0000-0000-0000343F0000}"/>
    <cellStyle name="20% - Accent1 3 2 10 7" xfId="16364" xr:uid="{00000000-0005-0000-0000-0000353F0000}"/>
    <cellStyle name="20% - Accent1 3 2 10 7 2" xfId="16365" xr:uid="{00000000-0005-0000-0000-0000363F0000}"/>
    <cellStyle name="20% - Accent1 3 2 10 7 2 2" xfId="16366" xr:uid="{00000000-0005-0000-0000-0000373F0000}"/>
    <cellStyle name="20% - Accent1 3 2 10 7 3" xfId="16367" xr:uid="{00000000-0005-0000-0000-0000383F0000}"/>
    <cellStyle name="20% - Accent1 3 2 10 8" xfId="16368" xr:uid="{00000000-0005-0000-0000-0000393F0000}"/>
    <cellStyle name="20% - Accent1 3 2 10 8 2" xfId="16369" xr:uid="{00000000-0005-0000-0000-00003A3F0000}"/>
    <cellStyle name="20% - Accent1 3 2 10 8 2 2" xfId="16370" xr:uid="{00000000-0005-0000-0000-00003B3F0000}"/>
    <cellStyle name="20% - Accent1 3 2 10 8 3" xfId="16371" xr:uid="{00000000-0005-0000-0000-00003C3F0000}"/>
    <cellStyle name="20% - Accent1 3 2 10 9" xfId="16372" xr:uid="{00000000-0005-0000-0000-00003D3F0000}"/>
    <cellStyle name="20% - Accent1 3 2 10 9 2" xfId="16373" xr:uid="{00000000-0005-0000-0000-00003E3F0000}"/>
    <cellStyle name="20% - Accent1 3 2 11" xfId="16374" xr:uid="{00000000-0005-0000-0000-00003F3F0000}"/>
    <cellStyle name="20% - Accent1 3 2 11 2" xfId="16375" xr:uid="{00000000-0005-0000-0000-0000403F0000}"/>
    <cellStyle name="20% - Accent1 3 2 11 2 2" xfId="16376" xr:uid="{00000000-0005-0000-0000-0000413F0000}"/>
    <cellStyle name="20% - Accent1 3 2 11 2 2 2" xfId="16377" xr:uid="{00000000-0005-0000-0000-0000423F0000}"/>
    <cellStyle name="20% - Accent1 3 2 11 2 2 2 2" xfId="16378" xr:uid="{00000000-0005-0000-0000-0000433F0000}"/>
    <cellStyle name="20% - Accent1 3 2 11 2 2 3" xfId="16379" xr:uid="{00000000-0005-0000-0000-0000443F0000}"/>
    <cellStyle name="20% - Accent1 3 2 11 2 3" xfId="16380" xr:uid="{00000000-0005-0000-0000-0000453F0000}"/>
    <cellStyle name="20% - Accent1 3 2 11 2 3 2" xfId="16381" xr:uid="{00000000-0005-0000-0000-0000463F0000}"/>
    <cellStyle name="20% - Accent1 3 2 11 2 4" xfId="16382" xr:uid="{00000000-0005-0000-0000-0000473F0000}"/>
    <cellStyle name="20% - Accent1 3 2 11 3" xfId="16383" xr:uid="{00000000-0005-0000-0000-0000483F0000}"/>
    <cellStyle name="20% - Accent1 3 2 11 3 2" xfId="16384" xr:uid="{00000000-0005-0000-0000-0000493F0000}"/>
    <cellStyle name="20% - Accent1 3 2 11 3 2 2" xfId="16385" xr:uid="{00000000-0005-0000-0000-00004A3F0000}"/>
    <cellStyle name="20% - Accent1 3 2 11 3 2 2 2" xfId="16386" xr:uid="{00000000-0005-0000-0000-00004B3F0000}"/>
    <cellStyle name="20% - Accent1 3 2 11 3 2 3" xfId="16387" xr:uid="{00000000-0005-0000-0000-00004C3F0000}"/>
    <cellStyle name="20% - Accent1 3 2 11 3 3" xfId="16388" xr:uid="{00000000-0005-0000-0000-00004D3F0000}"/>
    <cellStyle name="20% - Accent1 3 2 11 3 3 2" xfId="16389" xr:uid="{00000000-0005-0000-0000-00004E3F0000}"/>
    <cellStyle name="20% - Accent1 3 2 11 3 4" xfId="16390" xr:uid="{00000000-0005-0000-0000-00004F3F0000}"/>
    <cellStyle name="20% - Accent1 3 2 11 4" xfId="16391" xr:uid="{00000000-0005-0000-0000-0000503F0000}"/>
    <cellStyle name="20% - Accent1 3 2 11 4 2" xfId="16392" xr:uid="{00000000-0005-0000-0000-0000513F0000}"/>
    <cellStyle name="20% - Accent1 3 2 11 4 2 2" xfId="16393" xr:uid="{00000000-0005-0000-0000-0000523F0000}"/>
    <cellStyle name="20% - Accent1 3 2 11 4 2 2 2" xfId="16394" xr:uid="{00000000-0005-0000-0000-0000533F0000}"/>
    <cellStyle name="20% - Accent1 3 2 11 4 2 3" xfId="16395" xr:uid="{00000000-0005-0000-0000-0000543F0000}"/>
    <cellStyle name="20% - Accent1 3 2 11 4 3" xfId="16396" xr:uid="{00000000-0005-0000-0000-0000553F0000}"/>
    <cellStyle name="20% - Accent1 3 2 11 4 3 2" xfId="16397" xr:uid="{00000000-0005-0000-0000-0000563F0000}"/>
    <cellStyle name="20% - Accent1 3 2 11 4 4" xfId="16398" xr:uid="{00000000-0005-0000-0000-0000573F0000}"/>
    <cellStyle name="20% - Accent1 3 2 11 5" xfId="16399" xr:uid="{00000000-0005-0000-0000-0000583F0000}"/>
    <cellStyle name="20% - Accent1 3 2 11 5 2" xfId="16400" xr:uid="{00000000-0005-0000-0000-0000593F0000}"/>
    <cellStyle name="20% - Accent1 3 2 11 5 2 2" xfId="16401" xr:uid="{00000000-0005-0000-0000-00005A3F0000}"/>
    <cellStyle name="20% - Accent1 3 2 11 5 3" xfId="16402" xr:uid="{00000000-0005-0000-0000-00005B3F0000}"/>
    <cellStyle name="20% - Accent1 3 2 11 6" xfId="16403" xr:uid="{00000000-0005-0000-0000-00005C3F0000}"/>
    <cellStyle name="20% - Accent1 3 2 11 6 2" xfId="16404" xr:uid="{00000000-0005-0000-0000-00005D3F0000}"/>
    <cellStyle name="20% - Accent1 3 2 11 6 2 2" xfId="16405" xr:uid="{00000000-0005-0000-0000-00005E3F0000}"/>
    <cellStyle name="20% - Accent1 3 2 11 6 3" xfId="16406" xr:uid="{00000000-0005-0000-0000-00005F3F0000}"/>
    <cellStyle name="20% - Accent1 3 2 11 7" xfId="16407" xr:uid="{00000000-0005-0000-0000-0000603F0000}"/>
    <cellStyle name="20% - Accent1 3 2 11 7 2" xfId="16408" xr:uid="{00000000-0005-0000-0000-0000613F0000}"/>
    <cellStyle name="20% - Accent1 3 2 11 8" xfId="16409" xr:uid="{00000000-0005-0000-0000-0000623F0000}"/>
    <cellStyle name="20% - Accent1 3 2 11 8 2" xfId="16410" xr:uid="{00000000-0005-0000-0000-0000633F0000}"/>
    <cellStyle name="20% - Accent1 3 2 11 9" xfId="16411" xr:uid="{00000000-0005-0000-0000-0000643F0000}"/>
    <cellStyle name="20% - Accent1 3 2 12" xfId="16412" xr:uid="{00000000-0005-0000-0000-0000653F0000}"/>
    <cellStyle name="20% - Accent1 3 2 12 2" xfId="16413" xr:uid="{00000000-0005-0000-0000-0000663F0000}"/>
    <cellStyle name="20% - Accent1 3 2 12 2 2" xfId="16414" xr:uid="{00000000-0005-0000-0000-0000673F0000}"/>
    <cellStyle name="20% - Accent1 3 2 12 2 2 2" xfId="16415" xr:uid="{00000000-0005-0000-0000-0000683F0000}"/>
    <cellStyle name="20% - Accent1 3 2 12 2 2 2 2" xfId="16416" xr:uid="{00000000-0005-0000-0000-0000693F0000}"/>
    <cellStyle name="20% - Accent1 3 2 12 2 2 3" xfId="16417" xr:uid="{00000000-0005-0000-0000-00006A3F0000}"/>
    <cellStyle name="20% - Accent1 3 2 12 2 3" xfId="16418" xr:uid="{00000000-0005-0000-0000-00006B3F0000}"/>
    <cellStyle name="20% - Accent1 3 2 12 2 3 2" xfId="16419" xr:uid="{00000000-0005-0000-0000-00006C3F0000}"/>
    <cellStyle name="20% - Accent1 3 2 12 2 4" xfId="16420" xr:uid="{00000000-0005-0000-0000-00006D3F0000}"/>
    <cellStyle name="20% - Accent1 3 2 12 3" xfId="16421" xr:uid="{00000000-0005-0000-0000-00006E3F0000}"/>
    <cellStyle name="20% - Accent1 3 2 12 3 2" xfId="16422" xr:uid="{00000000-0005-0000-0000-00006F3F0000}"/>
    <cellStyle name="20% - Accent1 3 2 12 3 2 2" xfId="16423" xr:uid="{00000000-0005-0000-0000-0000703F0000}"/>
    <cellStyle name="20% - Accent1 3 2 12 3 2 2 2" xfId="16424" xr:uid="{00000000-0005-0000-0000-0000713F0000}"/>
    <cellStyle name="20% - Accent1 3 2 12 3 2 3" xfId="16425" xr:uid="{00000000-0005-0000-0000-0000723F0000}"/>
    <cellStyle name="20% - Accent1 3 2 12 3 3" xfId="16426" xr:uid="{00000000-0005-0000-0000-0000733F0000}"/>
    <cellStyle name="20% - Accent1 3 2 12 3 3 2" xfId="16427" xr:uid="{00000000-0005-0000-0000-0000743F0000}"/>
    <cellStyle name="20% - Accent1 3 2 12 3 4" xfId="16428" xr:uid="{00000000-0005-0000-0000-0000753F0000}"/>
    <cellStyle name="20% - Accent1 3 2 12 4" xfId="16429" xr:uid="{00000000-0005-0000-0000-0000763F0000}"/>
    <cellStyle name="20% - Accent1 3 2 12 4 2" xfId="16430" xr:uid="{00000000-0005-0000-0000-0000773F0000}"/>
    <cellStyle name="20% - Accent1 3 2 12 4 2 2" xfId="16431" xr:uid="{00000000-0005-0000-0000-0000783F0000}"/>
    <cellStyle name="20% - Accent1 3 2 12 4 2 2 2" xfId="16432" xr:uid="{00000000-0005-0000-0000-0000793F0000}"/>
    <cellStyle name="20% - Accent1 3 2 12 4 2 3" xfId="16433" xr:uid="{00000000-0005-0000-0000-00007A3F0000}"/>
    <cellStyle name="20% - Accent1 3 2 12 4 3" xfId="16434" xr:uid="{00000000-0005-0000-0000-00007B3F0000}"/>
    <cellStyle name="20% - Accent1 3 2 12 4 3 2" xfId="16435" xr:uid="{00000000-0005-0000-0000-00007C3F0000}"/>
    <cellStyle name="20% - Accent1 3 2 12 4 4" xfId="16436" xr:uid="{00000000-0005-0000-0000-00007D3F0000}"/>
    <cellStyle name="20% - Accent1 3 2 12 5" xfId="16437" xr:uid="{00000000-0005-0000-0000-00007E3F0000}"/>
    <cellStyle name="20% - Accent1 3 2 12 5 2" xfId="16438" xr:uid="{00000000-0005-0000-0000-00007F3F0000}"/>
    <cellStyle name="20% - Accent1 3 2 12 5 2 2" xfId="16439" xr:uid="{00000000-0005-0000-0000-0000803F0000}"/>
    <cellStyle name="20% - Accent1 3 2 12 5 3" xfId="16440" xr:uid="{00000000-0005-0000-0000-0000813F0000}"/>
    <cellStyle name="20% - Accent1 3 2 12 6" xfId="16441" xr:uid="{00000000-0005-0000-0000-0000823F0000}"/>
    <cellStyle name="20% - Accent1 3 2 12 6 2" xfId="16442" xr:uid="{00000000-0005-0000-0000-0000833F0000}"/>
    <cellStyle name="20% - Accent1 3 2 12 6 2 2" xfId="16443" xr:uid="{00000000-0005-0000-0000-0000843F0000}"/>
    <cellStyle name="20% - Accent1 3 2 12 6 3" xfId="16444" xr:uid="{00000000-0005-0000-0000-0000853F0000}"/>
    <cellStyle name="20% - Accent1 3 2 12 7" xfId="16445" xr:uid="{00000000-0005-0000-0000-0000863F0000}"/>
    <cellStyle name="20% - Accent1 3 2 12 7 2" xfId="16446" xr:uid="{00000000-0005-0000-0000-0000873F0000}"/>
    <cellStyle name="20% - Accent1 3 2 12 8" xfId="16447" xr:uid="{00000000-0005-0000-0000-0000883F0000}"/>
    <cellStyle name="20% - Accent1 3 2 12 8 2" xfId="16448" xr:uid="{00000000-0005-0000-0000-0000893F0000}"/>
    <cellStyle name="20% - Accent1 3 2 12 9" xfId="16449" xr:uid="{00000000-0005-0000-0000-00008A3F0000}"/>
    <cellStyle name="20% - Accent1 3 2 13" xfId="16450" xr:uid="{00000000-0005-0000-0000-00008B3F0000}"/>
    <cellStyle name="20% - Accent1 3 2 13 2" xfId="16451" xr:uid="{00000000-0005-0000-0000-00008C3F0000}"/>
    <cellStyle name="20% - Accent1 3 2 13 2 2" xfId="16452" xr:uid="{00000000-0005-0000-0000-00008D3F0000}"/>
    <cellStyle name="20% - Accent1 3 2 13 2 2 2" xfId="16453" xr:uid="{00000000-0005-0000-0000-00008E3F0000}"/>
    <cellStyle name="20% - Accent1 3 2 13 2 3" xfId="16454" xr:uid="{00000000-0005-0000-0000-00008F3F0000}"/>
    <cellStyle name="20% - Accent1 3 2 13 3" xfId="16455" xr:uid="{00000000-0005-0000-0000-0000903F0000}"/>
    <cellStyle name="20% - Accent1 3 2 13 3 2" xfId="16456" xr:uid="{00000000-0005-0000-0000-0000913F0000}"/>
    <cellStyle name="20% - Accent1 3 2 13 4" xfId="16457" xr:uid="{00000000-0005-0000-0000-0000923F0000}"/>
    <cellStyle name="20% - Accent1 3 2 14" xfId="16458" xr:uid="{00000000-0005-0000-0000-0000933F0000}"/>
    <cellStyle name="20% - Accent1 3 2 14 2" xfId="16459" xr:uid="{00000000-0005-0000-0000-0000943F0000}"/>
    <cellStyle name="20% - Accent1 3 2 14 2 2" xfId="16460" xr:uid="{00000000-0005-0000-0000-0000953F0000}"/>
    <cellStyle name="20% - Accent1 3 2 14 2 2 2" xfId="16461" xr:uid="{00000000-0005-0000-0000-0000963F0000}"/>
    <cellStyle name="20% - Accent1 3 2 14 2 3" xfId="16462" xr:uid="{00000000-0005-0000-0000-0000973F0000}"/>
    <cellStyle name="20% - Accent1 3 2 14 3" xfId="16463" xr:uid="{00000000-0005-0000-0000-0000983F0000}"/>
    <cellStyle name="20% - Accent1 3 2 14 3 2" xfId="16464" xr:uid="{00000000-0005-0000-0000-0000993F0000}"/>
    <cellStyle name="20% - Accent1 3 2 14 4" xfId="16465" xr:uid="{00000000-0005-0000-0000-00009A3F0000}"/>
    <cellStyle name="20% - Accent1 3 2 15" xfId="16466" xr:uid="{00000000-0005-0000-0000-00009B3F0000}"/>
    <cellStyle name="20% - Accent1 3 2 15 2" xfId="16467" xr:uid="{00000000-0005-0000-0000-00009C3F0000}"/>
    <cellStyle name="20% - Accent1 3 2 15 2 2" xfId="16468" xr:uid="{00000000-0005-0000-0000-00009D3F0000}"/>
    <cellStyle name="20% - Accent1 3 2 15 2 2 2" xfId="16469" xr:uid="{00000000-0005-0000-0000-00009E3F0000}"/>
    <cellStyle name="20% - Accent1 3 2 15 2 3" xfId="16470" xr:uid="{00000000-0005-0000-0000-00009F3F0000}"/>
    <cellStyle name="20% - Accent1 3 2 15 3" xfId="16471" xr:uid="{00000000-0005-0000-0000-0000A03F0000}"/>
    <cellStyle name="20% - Accent1 3 2 15 3 2" xfId="16472" xr:uid="{00000000-0005-0000-0000-0000A13F0000}"/>
    <cellStyle name="20% - Accent1 3 2 15 4" xfId="16473" xr:uid="{00000000-0005-0000-0000-0000A23F0000}"/>
    <cellStyle name="20% - Accent1 3 2 16" xfId="16474" xr:uid="{00000000-0005-0000-0000-0000A33F0000}"/>
    <cellStyle name="20% - Accent1 3 2 16 2" xfId="16475" xr:uid="{00000000-0005-0000-0000-0000A43F0000}"/>
    <cellStyle name="20% - Accent1 3 2 16 2 2" xfId="16476" xr:uid="{00000000-0005-0000-0000-0000A53F0000}"/>
    <cellStyle name="20% - Accent1 3 2 16 3" xfId="16477" xr:uid="{00000000-0005-0000-0000-0000A63F0000}"/>
    <cellStyle name="20% - Accent1 3 2 17" xfId="16478" xr:uid="{00000000-0005-0000-0000-0000A73F0000}"/>
    <cellStyle name="20% - Accent1 3 2 17 2" xfId="16479" xr:uid="{00000000-0005-0000-0000-0000A83F0000}"/>
    <cellStyle name="20% - Accent1 3 2 17 2 2" xfId="16480" xr:uid="{00000000-0005-0000-0000-0000A93F0000}"/>
    <cellStyle name="20% - Accent1 3 2 17 3" xfId="16481" xr:uid="{00000000-0005-0000-0000-0000AA3F0000}"/>
    <cellStyle name="20% - Accent1 3 2 18" xfId="16482" xr:uid="{00000000-0005-0000-0000-0000AB3F0000}"/>
    <cellStyle name="20% - Accent1 3 2 18 2" xfId="16483" xr:uid="{00000000-0005-0000-0000-0000AC3F0000}"/>
    <cellStyle name="20% - Accent1 3 2 19" xfId="16484" xr:uid="{00000000-0005-0000-0000-0000AD3F0000}"/>
    <cellStyle name="20% - Accent1 3 2 19 2" xfId="16485" xr:uid="{00000000-0005-0000-0000-0000AE3F0000}"/>
    <cellStyle name="20% - Accent1 3 2 2" xfId="16486" xr:uid="{00000000-0005-0000-0000-0000AF3F0000}"/>
    <cellStyle name="20% - Accent1 3 2 2 10" xfId="16487" xr:uid="{00000000-0005-0000-0000-0000B03F0000}"/>
    <cellStyle name="20% - Accent1 3 2 2 10 2" xfId="16488" xr:uid="{00000000-0005-0000-0000-0000B13F0000}"/>
    <cellStyle name="20% - Accent1 3 2 2 10 2 2" xfId="16489" xr:uid="{00000000-0005-0000-0000-0000B23F0000}"/>
    <cellStyle name="20% - Accent1 3 2 2 10 2 2 2" xfId="16490" xr:uid="{00000000-0005-0000-0000-0000B33F0000}"/>
    <cellStyle name="20% - Accent1 3 2 2 10 2 3" xfId="16491" xr:uid="{00000000-0005-0000-0000-0000B43F0000}"/>
    <cellStyle name="20% - Accent1 3 2 2 10 3" xfId="16492" xr:uid="{00000000-0005-0000-0000-0000B53F0000}"/>
    <cellStyle name="20% - Accent1 3 2 2 10 3 2" xfId="16493" xr:uid="{00000000-0005-0000-0000-0000B63F0000}"/>
    <cellStyle name="20% - Accent1 3 2 2 10 4" xfId="16494" xr:uid="{00000000-0005-0000-0000-0000B73F0000}"/>
    <cellStyle name="20% - Accent1 3 2 2 11" xfId="16495" xr:uid="{00000000-0005-0000-0000-0000B83F0000}"/>
    <cellStyle name="20% - Accent1 3 2 2 11 2" xfId="16496" xr:uid="{00000000-0005-0000-0000-0000B93F0000}"/>
    <cellStyle name="20% - Accent1 3 2 2 11 2 2" xfId="16497" xr:uid="{00000000-0005-0000-0000-0000BA3F0000}"/>
    <cellStyle name="20% - Accent1 3 2 2 11 2 2 2" xfId="16498" xr:uid="{00000000-0005-0000-0000-0000BB3F0000}"/>
    <cellStyle name="20% - Accent1 3 2 2 11 2 3" xfId="16499" xr:uid="{00000000-0005-0000-0000-0000BC3F0000}"/>
    <cellStyle name="20% - Accent1 3 2 2 11 3" xfId="16500" xr:uid="{00000000-0005-0000-0000-0000BD3F0000}"/>
    <cellStyle name="20% - Accent1 3 2 2 11 3 2" xfId="16501" xr:uid="{00000000-0005-0000-0000-0000BE3F0000}"/>
    <cellStyle name="20% - Accent1 3 2 2 11 4" xfId="16502" xr:uid="{00000000-0005-0000-0000-0000BF3F0000}"/>
    <cellStyle name="20% - Accent1 3 2 2 12" xfId="16503" xr:uid="{00000000-0005-0000-0000-0000C03F0000}"/>
    <cellStyle name="20% - Accent1 3 2 2 12 2" xfId="16504" xr:uid="{00000000-0005-0000-0000-0000C13F0000}"/>
    <cellStyle name="20% - Accent1 3 2 2 12 2 2" xfId="16505" xr:uid="{00000000-0005-0000-0000-0000C23F0000}"/>
    <cellStyle name="20% - Accent1 3 2 2 12 3" xfId="16506" xr:uid="{00000000-0005-0000-0000-0000C33F0000}"/>
    <cellStyle name="20% - Accent1 3 2 2 13" xfId="16507" xr:uid="{00000000-0005-0000-0000-0000C43F0000}"/>
    <cellStyle name="20% - Accent1 3 2 2 13 2" xfId="16508" xr:uid="{00000000-0005-0000-0000-0000C53F0000}"/>
    <cellStyle name="20% - Accent1 3 2 2 13 2 2" xfId="16509" xr:uid="{00000000-0005-0000-0000-0000C63F0000}"/>
    <cellStyle name="20% - Accent1 3 2 2 13 3" xfId="16510" xr:uid="{00000000-0005-0000-0000-0000C73F0000}"/>
    <cellStyle name="20% - Accent1 3 2 2 14" xfId="16511" xr:uid="{00000000-0005-0000-0000-0000C83F0000}"/>
    <cellStyle name="20% - Accent1 3 2 2 14 2" xfId="16512" xr:uid="{00000000-0005-0000-0000-0000C93F0000}"/>
    <cellStyle name="20% - Accent1 3 2 2 15" xfId="16513" xr:uid="{00000000-0005-0000-0000-0000CA3F0000}"/>
    <cellStyle name="20% - Accent1 3 2 2 15 2" xfId="16514" xr:uid="{00000000-0005-0000-0000-0000CB3F0000}"/>
    <cellStyle name="20% - Accent1 3 2 2 16" xfId="16515" xr:uid="{00000000-0005-0000-0000-0000CC3F0000}"/>
    <cellStyle name="20% - Accent1 3 2 2 2" xfId="16516" xr:uid="{00000000-0005-0000-0000-0000CD3F0000}"/>
    <cellStyle name="20% - Accent1 3 2 2 2 10" xfId="16517" xr:uid="{00000000-0005-0000-0000-0000CE3F0000}"/>
    <cellStyle name="20% - Accent1 3 2 2 2 10 2" xfId="16518" xr:uid="{00000000-0005-0000-0000-0000CF3F0000}"/>
    <cellStyle name="20% - Accent1 3 2 2 2 10 2 2" xfId="16519" xr:uid="{00000000-0005-0000-0000-0000D03F0000}"/>
    <cellStyle name="20% - Accent1 3 2 2 2 10 2 2 2" xfId="16520" xr:uid="{00000000-0005-0000-0000-0000D13F0000}"/>
    <cellStyle name="20% - Accent1 3 2 2 2 10 2 3" xfId="16521" xr:uid="{00000000-0005-0000-0000-0000D23F0000}"/>
    <cellStyle name="20% - Accent1 3 2 2 2 10 3" xfId="16522" xr:uid="{00000000-0005-0000-0000-0000D33F0000}"/>
    <cellStyle name="20% - Accent1 3 2 2 2 10 3 2" xfId="16523" xr:uid="{00000000-0005-0000-0000-0000D43F0000}"/>
    <cellStyle name="20% - Accent1 3 2 2 2 10 4" xfId="16524" xr:uid="{00000000-0005-0000-0000-0000D53F0000}"/>
    <cellStyle name="20% - Accent1 3 2 2 2 11" xfId="16525" xr:uid="{00000000-0005-0000-0000-0000D63F0000}"/>
    <cellStyle name="20% - Accent1 3 2 2 2 11 2" xfId="16526" xr:uid="{00000000-0005-0000-0000-0000D73F0000}"/>
    <cellStyle name="20% - Accent1 3 2 2 2 11 2 2" xfId="16527" xr:uid="{00000000-0005-0000-0000-0000D83F0000}"/>
    <cellStyle name="20% - Accent1 3 2 2 2 11 3" xfId="16528" xr:uid="{00000000-0005-0000-0000-0000D93F0000}"/>
    <cellStyle name="20% - Accent1 3 2 2 2 12" xfId="16529" xr:uid="{00000000-0005-0000-0000-0000DA3F0000}"/>
    <cellStyle name="20% - Accent1 3 2 2 2 12 2" xfId="16530" xr:uid="{00000000-0005-0000-0000-0000DB3F0000}"/>
    <cellStyle name="20% - Accent1 3 2 2 2 12 2 2" xfId="16531" xr:uid="{00000000-0005-0000-0000-0000DC3F0000}"/>
    <cellStyle name="20% - Accent1 3 2 2 2 12 3" xfId="16532" xr:uid="{00000000-0005-0000-0000-0000DD3F0000}"/>
    <cellStyle name="20% - Accent1 3 2 2 2 13" xfId="16533" xr:uid="{00000000-0005-0000-0000-0000DE3F0000}"/>
    <cellStyle name="20% - Accent1 3 2 2 2 13 2" xfId="16534" xr:uid="{00000000-0005-0000-0000-0000DF3F0000}"/>
    <cellStyle name="20% - Accent1 3 2 2 2 14" xfId="16535" xr:uid="{00000000-0005-0000-0000-0000E03F0000}"/>
    <cellStyle name="20% - Accent1 3 2 2 2 14 2" xfId="16536" xr:uid="{00000000-0005-0000-0000-0000E13F0000}"/>
    <cellStyle name="20% - Accent1 3 2 2 2 15" xfId="16537" xr:uid="{00000000-0005-0000-0000-0000E23F0000}"/>
    <cellStyle name="20% - Accent1 3 2 2 2 2" xfId="16538" xr:uid="{00000000-0005-0000-0000-0000E33F0000}"/>
    <cellStyle name="20% - Accent1 3 2 2 2 2 10" xfId="16539" xr:uid="{00000000-0005-0000-0000-0000E43F0000}"/>
    <cellStyle name="20% - Accent1 3 2 2 2 2 10 2" xfId="16540" xr:uid="{00000000-0005-0000-0000-0000E53F0000}"/>
    <cellStyle name="20% - Accent1 3 2 2 2 2 10 2 2" xfId="16541" xr:uid="{00000000-0005-0000-0000-0000E63F0000}"/>
    <cellStyle name="20% - Accent1 3 2 2 2 2 10 3" xfId="16542" xr:uid="{00000000-0005-0000-0000-0000E73F0000}"/>
    <cellStyle name="20% - Accent1 3 2 2 2 2 11" xfId="16543" xr:uid="{00000000-0005-0000-0000-0000E83F0000}"/>
    <cellStyle name="20% - Accent1 3 2 2 2 2 11 2" xfId="16544" xr:uid="{00000000-0005-0000-0000-0000E93F0000}"/>
    <cellStyle name="20% - Accent1 3 2 2 2 2 11 2 2" xfId="16545" xr:uid="{00000000-0005-0000-0000-0000EA3F0000}"/>
    <cellStyle name="20% - Accent1 3 2 2 2 2 11 3" xfId="16546" xr:uid="{00000000-0005-0000-0000-0000EB3F0000}"/>
    <cellStyle name="20% - Accent1 3 2 2 2 2 12" xfId="16547" xr:uid="{00000000-0005-0000-0000-0000EC3F0000}"/>
    <cellStyle name="20% - Accent1 3 2 2 2 2 12 2" xfId="16548" xr:uid="{00000000-0005-0000-0000-0000ED3F0000}"/>
    <cellStyle name="20% - Accent1 3 2 2 2 2 13" xfId="16549" xr:uid="{00000000-0005-0000-0000-0000EE3F0000}"/>
    <cellStyle name="20% - Accent1 3 2 2 2 2 13 2" xfId="16550" xr:uid="{00000000-0005-0000-0000-0000EF3F0000}"/>
    <cellStyle name="20% - Accent1 3 2 2 2 2 14" xfId="16551" xr:uid="{00000000-0005-0000-0000-0000F03F0000}"/>
    <cellStyle name="20% - Accent1 3 2 2 2 2 2" xfId="16552" xr:uid="{00000000-0005-0000-0000-0000F13F0000}"/>
    <cellStyle name="20% - Accent1 3 2 2 2 2 2 10" xfId="16553" xr:uid="{00000000-0005-0000-0000-0000F23F0000}"/>
    <cellStyle name="20% - Accent1 3 2 2 2 2 2 10 2" xfId="16554" xr:uid="{00000000-0005-0000-0000-0000F33F0000}"/>
    <cellStyle name="20% - Accent1 3 2 2 2 2 2 11" xfId="16555" xr:uid="{00000000-0005-0000-0000-0000F43F0000}"/>
    <cellStyle name="20% - Accent1 3 2 2 2 2 2 2" xfId="16556" xr:uid="{00000000-0005-0000-0000-0000F53F0000}"/>
    <cellStyle name="20% - Accent1 3 2 2 2 2 2 2 2" xfId="16557" xr:uid="{00000000-0005-0000-0000-0000F63F0000}"/>
    <cellStyle name="20% - Accent1 3 2 2 2 2 2 2 2 2" xfId="16558" xr:uid="{00000000-0005-0000-0000-0000F73F0000}"/>
    <cellStyle name="20% - Accent1 3 2 2 2 2 2 2 2 2 2" xfId="16559" xr:uid="{00000000-0005-0000-0000-0000F83F0000}"/>
    <cellStyle name="20% - Accent1 3 2 2 2 2 2 2 2 2 2 2" xfId="16560" xr:uid="{00000000-0005-0000-0000-0000F93F0000}"/>
    <cellStyle name="20% - Accent1 3 2 2 2 2 2 2 2 2 3" xfId="16561" xr:uid="{00000000-0005-0000-0000-0000FA3F0000}"/>
    <cellStyle name="20% - Accent1 3 2 2 2 2 2 2 2 3" xfId="16562" xr:uid="{00000000-0005-0000-0000-0000FB3F0000}"/>
    <cellStyle name="20% - Accent1 3 2 2 2 2 2 2 2 3 2" xfId="16563" xr:uid="{00000000-0005-0000-0000-0000FC3F0000}"/>
    <cellStyle name="20% - Accent1 3 2 2 2 2 2 2 2 4" xfId="16564" xr:uid="{00000000-0005-0000-0000-0000FD3F0000}"/>
    <cellStyle name="20% - Accent1 3 2 2 2 2 2 2 3" xfId="16565" xr:uid="{00000000-0005-0000-0000-0000FE3F0000}"/>
    <cellStyle name="20% - Accent1 3 2 2 2 2 2 2 3 2" xfId="16566" xr:uid="{00000000-0005-0000-0000-0000FF3F0000}"/>
    <cellStyle name="20% - Accent1 3 2 2 2 2 2 2 3 2 2" xfId="16567" xr:uid="{00000000-0005-0000-0000-000000400000}"/>
    <cellStyle name="20% - Accent1 3 2 2 2 2 2 2 3 2 2 2" xfId="16568" xr:uid="{00000000-0005-0000-0000-000001400000}"/>
    <cellStyle name="20% - Accent1 3 2 2 2 2 2 2 3 2 3" xfId="16569" xr:uid="{00000000-0005-0000-0000-000002400000}"/>
    <cellStyle name="20% - Accent1 3 2 2 2 2 2 2 3 3" xfId="16570" xr:uid="{00000000-0005-0000-0000-000003400000}"/>
    <cellStyle name="20% - Accent1 3 2 2 2 2 2 2 3 3 2" xfId="16571" xr:uid="{00000000-0005-0000-0000-000004400000}"/>
    <cellStyle name="20% - Accent1 3 2 2 2 2 2 2 3 4" xfId="16572" xr:uid="{00000000-0005-0000-0000-000005400000}"/>
    <cellStyle name="20% - Accent1 3 2 2 2 2 2 2 4" xfId="16573" xr:uid="{00000000-0005-0000-0000-000006400000}"/>
    <cellStyle name="20% - Accent1 3 2 2 2 2 2 2 4 2" xfId="16574" xr:uid="{00000000-0005-0000-0000-000007400000}"/>
    <cellStyle name="20% - Accent1 3 2 2 2 2 2 2 4 2 2" xfId="16575" xr:uid="{00000000-0005-0000-0000-000008400000}"/>
    <cellStyle name="20% - Accent1 3 2 2 2 2 2 2 4 2 2 2" xfId="16576" xr:uid="{00000000-0005-0000-0000-000009400000}"/>
    <cellStyle name="20% - Accent1 3 2 2 2 2 2 2 4 2 3" xfId="16577" xr:uid="{00000000-0005-0000-0000-00000A400000}"/>
    <cellStyle name="20% - Accent1 3 2 2 2 2 2 2 4 3" xfId="16578" xr:uid="{00000000-0005-0000-0000-00000B400000}"/>
    <cellStyle name="20% - Accent1 3 2 2 2 2 2 2 4 3 2" xfId="16579" xr:uid="{00000000-0005-0000-0000-00000C400000}"/>
    <cellStyle name="20% - Accent1 3 2 2 2 2 2 2 4 4" xfId="16580" xr:uid="{00000000-0005-0000-0000-00000D400000}"/>
    <cellStyle name="20% - Accent1 3 2 2 2 2 2 2 5" xfId="16581" xr:uid="{00000000-0005-0000-0000-00000E400000}"/>
    <cellStyle name="20% - Accent1 3 2 2 2 2 2 2 5 2" xfId="16582" xr:uid="{00000000-0005-0000-0000-00000F400000}"/>
    <cellStyle name="20% - Accent1 3 2 2 2 2 2 2 5 2 2" xfId="16583" xr:uid="{00000000-0005-0000-0000-000010400000}"/>
    <cellStyle name="20% - Accent1 3 2 2 2 2 2 2 5 3" xfId="16584" xr:uid="{00000000-0005-0000-0000-000011400000}"/>
    <cellStyle name="20% - Accent1 3 2 2 2 2 2 2 6" xfId="16585" xr:uid="{00000000-0005-0000-0000-000012400000}"/>
    <cellStyle name="20% - Accent1 3 2 2 2 2 2 2 6 2" xfId="16586" xr:uid="{00000000-0005-0000-0000-000013400000}"/>
    <cellStyle name="20% - Accent1 3 2 2 2 2 2 2 6 2 2" xfId="16587" xr:uid="{00000000-0005-0000-0000-000014400000}"/>
    <cellStyle name="20% - Accent1 3 2 2 2 2 2 2 6 3" xfId="16588" xr:uid="{00000000-0005-0000-0000-000015400000}"/>
    <cellStyle name="20% - Accent1 3 2 2 2 2 2 2 7" xfId="16589" xr:uid="{00000000-0005-0000-0000-000016400000}"/>
    <cellStyle name="20% - Accent1 3 2 2 2 2 2 2 7 2" xfId="16590" xr:uid="{00000000-0005-0000-0000-000017400000}"/>
    <cellStyle name="20% - Accent1 3 2 2 2 2 2 2 8" xfId="16591" xr:uid="{00000000-0005-0000-0000-000018400000}"/>
    <cellStyle name="20% - Accent1 3 2 2 2 2 2 2 8 2" xfId="16592" xr:uid="{00000000-0005-0000-0000-000019400000}"/>
    <cellStyle name="20% - Accent1 3 2 2 2 2 2 2 9" xfId="16593" xr:uid="{00000000-0005-0000-0000-00001A400000}"/>
    <cellStyle name="20% - Accent1 3 2 2 2 2 2 3" xfId="16594" xr:uid="{00000000-0005-0000-0000-00001B400000}"/>
    <cellStyle name="20% - Accent1 3 2 2 2 2 2 3 2" xfId="16595" xr:uid="{00000000-0005-0000-0000-00001C400000}"/>
    <cellStyle name="20% - Accent1 3 2 2 2 2 2 3 2 2" xfId="16596" xr:uid="{00000000-0005-0000-0000-00001D400000}"/>
    <cellStyle name="20% - Accent1 3 2 2 2 2 2 3 2 2 2" xfId="16597" xr:uid="{00000000-0005-0000-0000-00001E400000}"/>
    <cellStyle name="20% - Accent1 3 2 2 2 2 2 3 2 2 2 2" xfId="16598" xr:uid="{00000000-0005-0000-0000-00001F400000}"/>
    <cellStyle name="20% - Accent1 3 2 2 2 2 2 3 2 2 3" xfId="16599" xr:uid="{00000000-0005-0000-0000-000020400000}"/>
    <cellStyle name="20% - Accent1 3 2 2 2 2 2 3 2 3" xfId="16600" xr:uid="{00000000-0005-0000-0000-000021400000}"/>
    <cellStyle name="20% - Accent1 3 2 2 2 2 2 3 2 3 2" xfId="16601" xr:uid="{00000000-0005-0000-0000-000022400000}"/>
    <cellStyle name="20% - Accent1 3 2 2 2 2 2 3 2 4" xfId="16602" xr:uid="{00000000-0005-0000-0000-000023400000}"/>
    <cellStyle name="20% - Accent1 3 2 2 2 2 2 3 3" xfId="16603" xr:uid="{00000000-0005-0000-0000-000024400000}"/>
    <cellStyle name="20% - Accent1 3 2 2 2 2 2 3 3 2" xfId="16604" xr:uid="{00000000-0005-0000-0000-000025400000}"/>
    <cellStyle name="20% - Accent1 3 2 2 2 2 2 3 3 2 2" xfId="16605" xr:uid="{00000000-0005-0000-0000-000026400000}"/>
    <cellStyle name="20% - Accent1 3 2 2 2 2 2 3 3 2 2 2" xfId="16606" xr:uid="{00000000-0005-0000-0000-000027400000}"/>
    <cellStyle name="20% - Accent1 3 2 2 2 2 2 3 3 2 3" xfId="16607" xr:uid="{00000000-0005-0000-0000-000028400000}"/>
    <cellStyle name="20% - Accent1 3 2 2 2 2 2 3 3 3" xfId="16608" xr:uid="{00000000-0005-0000-0000-000029400000}"/>
    <cellStyle name="20% - Accent1 3 2 2 2 2 2 3 3 3 2" xfId="16609" xr:uid="{00000000-0005-0000-0000-00002A400000}"/>
    <cellStyle name="20% - Accent1 3 2 2 2 2 2 3 3 4" xfId="16610" xr:uid="{00000000-0005-0000-0000-00002B400000}"/>
    <cellStyle name="20% - Accent1 3 2 2 2 2 2 3 4" xfId="16611" xr:uid="{00000000-0005-0000-0000-00002C400000}"/>
    <cellStyle name="20% - Accent1 3 2 2 2 2 2 3 4 2" xfId="16612" xr:uid="{00000000-0005-0000-0000-00002D400000}"/>
    <cellStyle name="20% - Accent1 3 2 2 2 2 2 3 4 2 2" xfId="16613" xr:uid="{00000000-0005-0000-0000-00002E400000}"/>
    <cellStyle name="20% - Accent1 3 2 2 2 2 2 3 4 2 2 2" xfId="16614" xr:uid="{00000000-0005-0000-0000-00002F400000}"/>
    <cellStyle name="20% - Accent1 3 2 2 2 2 2 3 4 2 3" xfId="16615" xr:uid="{00000000-0005-0000-0000-000030400000}"/>
    <cellStyle name="20% - Accent1 3 2 2 2 2 2 3 4 3" xfId="16616" xr:uid="{00000000-0005-0000-0000-000031400000}"/>
    <cellStyle name="20% - Accent1 3 2 2 2 2 2 3 4 3 2" xfId="16617" xr:uid="{00000000-0005-0000-0000-000032400000}"/>
    <cellStyle name="20% - Accent1 3 2 2 2 2 2 3 4 4" xfId="16618" xr:uid="{00000000-0005-0000-0000-000033400000}"/>
    <cellStyle name="20% - Accent1 3 2 2 2 2 2 3 5" xfId="16619" xr:uid="{00000000-0005-0000-0000-000034400000}"/>
    <cellStyle name="20% - Accent1 3 2 2 2 2 2 3 5 2" xfId="16620" xr:uid="{00000000-0005-0000-0000-000035400000}"/>
    <cellStyle name="20% - Accent1 3 2 2 2 2 2 3 5 2 2" xfId="16621" xr:uid="{00000000-0005-0000-0000-000036400000}"/>
    <cellStyle name="20% - Accent1 3 2 2 2 2 2 3 5 3" xfId="16622" xr:uid="{00000000-0005-0000-0000-000037400000}"/>
    <cellStyle name="20% - Accent1 3 2 2 2 2 2 3 6" xfId="16623" xr:uid="{00000000-0005-0000-0000-000038400000}"/>
    <cellStyle name="20% - Accent1 3 2 2 2 2 2 3 6 2" xfId="16624" xr:uid="{00000000-0005-0000-0000-000039400000}"/>
    <cellStyle name="20% - Accent1 3 2 2 2 2 2 3 6 2 2" xfId="16625" xr:uid="{00000000-0005-0000-0000-00003A400000}"/>
    <cellStyle name="20% - Accent1 3 2 2 2 2 2 3 6 3" xfId="16626" xr:uid="{00000000-0005-0000-0000-00003B400000}"/>
    <cellStyle name="20% - Accent1 3 2 2 2 2 2 3 7" xfId="16627" xr:uid="{00000000-0005-0000-0000-00003C400000}"/>
    <cellStyle name="20% - Accent1 3 2 2 2 2 2 3 7 2" xfId="16628" xr:uid="{00000000-0005-0000-0000-00003D400000}"/>
    <cellStyle name="20% - Accent1 3 2 2 2 2 2 3 8" xfId="16629" xr:uid="{00000000-0005-0000-0000-00003E400000}"/>
    <cellStyle name="20% - Accent1 3 2 2 2 2 2 3 8 2" xfId="16630" xr:uid="{00000000-0005-0000-0000-00003F400000}"/>
    <cellStyle name="20% - Accent1 3 2 2 2 2 2 3 9" xfId="16631" xr:uid="{00000000-0005-0000-0000-000040400000}"/>
    <cellStyle name="20% - Accent1 3 2 2 2 2 2 4" xfId="16632" xr:uid="{00000000-0005-0000-0000-000041400000}"/>
    <cellStyle name="20% - Accent1 3 2 2 2 2 2 4 2" xfId="16633" xr:uid="{00000000-0005-0000-0000-000042400000}"/>
    <cellStyle name="20% - Accent1 3 2 2 2 2 2 4 2 2" xfId="16634" xr:uid="{00000000-0005-0000-0000-000043400000}"/>
    <cellStyle name="20% - Accent1 3 2 2 2 2 2 4 2 2 2" xfId="16635" xr:uid="{00000000-0005-0000-0000-000044400000}"/>
    <cellStyle name="20% - Accent1 3 2 2 2 2 2 4 2 3" xfId="16636" xr:uid="{00000000-0005-0000-0000-000045400000}"/>
    <cellStyle name="20% - Accent1 3 2 2 2 2 2 4 3" xfId="16637" xr:uid="{00000000-0005-0000-0000-000046400000}"/>
    <cellStyle name="20% - Accent1 3 2 2 2 2 2 4 3 2" xfId="16638" xr:uid="{00000000-0005-0000-0000-000047400000}"/>
    <cellStyle name="20% - Accent1 3 2 2 2 2 2 4 4" xfId="16639" xr:uid="{00000000-0005-0000-0000-000048400000}"/>
    <cellStyle name="20% - Accent1 3 2 2 2 2 2 5" xfId="16640" xr:uid="{00000000-0005-0000-0000-000049400000}"/>
    <cellStyle name="20% - Accent1 3 2 2 2 2 2 5 2" xfId="16641" xr:uid="{00000000-0005-0000-0000-00004A400000}"/>
    <cellStyle name="20% - Accent1 3 2 2 2 2 2 5 2 2" xfId="16642" xr:uid="{00000000-0005-0000-0000-00004B400000}"/>
    <cellStyle name="20% - Accent1 3 2 2 2 2 2 5 2 2 2" xfId="16643" xr:uid="{00000000-0005-0000-0000-00004C400000}"/>
    <cellStyle name="20% - Accent1 3 2 2 2 2 2 5 2 3" xfId="16644" xr:uid="{00000000-0005-0000-0000-00004D400000}"/>
    <cellStyle name="20% - Accent1 3 2 2 2 2 2 5 3" xfId="16645" xr:uid="{00000000-0005-0000-0000-00004E400000}"/>
    <cellStyle name="20% - Accent1 3 2 2 2 2 2 5 3 2" xfId="16646" xr:uid="{00000000-0005-0000-0000-00004F400000}"/>
    <cellStyle name="20% - Accent1 3 2 2 2 2 2 5 4" xfId="16647" xr:uid="{00000000-0005-0000-0000-000050400000}"/>
    <cellStyle name="20% - Accent1 3 2 2 2 2 2 6" xfId="16648" xr:uid="{00000000-0005-0000-0000-000051400000}"/>
    <cellStyle name="20% - Accent1 3 2 2 2 2 2 6 2" xfId="16649" xr:uid="{00000000-0005-0000-0000-000052400000}"/>
    <cellStyle name="20% - Accent1 3 2 2 2 2 2 6 2 2" xfId="16650" xr:uid="{00000000-0005-0000-0000-000053400000}"/>
    <cellStyle name="20% - Accent1 3 2 2 2 2 2 6 2 2 2" xfId="16651" xr:uid="{00000000-0005-0000-0000-000054400000}"/>
    <cellStyle name="20% - Accent1 3 2 2 2 2 2 6 2 3" xfId="16652" xr:uid="{00000000-0005-0000-0000-000055400000}"/>
    <cellStyle name="20% - Accent1 3 2 2 2 2 2 6 3" xfId="16653" xr:uid="{00000000-0005-0000-0000-000056400000}"/>
    <cellStyle name="20% - Accent1 3 2 2 2 2 2 6 3 2" xfId="16654" xr:uid="{00000000-0005-0000-0000-000057400000}"/>
    <cellStyle name="20% - Accent1 3 2 2 2 2 2 6 4" xfId="16655" xr:uid="{00000000-0005-0000-0000-000058400000}"/>
    <cellStyle name="20% - Accent1 3 2 2 2 2 2 7" xfId="16656" xr:uid="{00000000-0005-0000-0000-000059400000}"/>
    <cellStyle name="20% - Accent1 3 2 2 2 2 2 7 2" xfId="16657" xr:uid="{00000000-0005-0000-0000-00005A400000}"/>
    <cellStyle name="20% - Accent1 3 2 2 2 2 2 7 2 2" xfId="16658" xr:uid="{00000000-0005-0000-0000-00005B400000}"/>
    <cellStyle name="20% - Accent1 3 2 2 2 2 2 7 3" xfId="16659" xr:uid="{00000000-0005-0000-0000-00005C400000}"/>
    <cellStyle name="20% - Accent1 3 2 2 2 2 2 8" xfId="16660" xr:uid="{00000000-0005-0000-0000-00005D400000}"/>
    <cellStyle name="20% - Accent1 3 2 2 2 2 2 8 2" xfId="16661" xr:uid="{00000000-0005-0000-0000-00005E400000}"/>
    <cellStyle name="20% - Accent1 3 2 2 2 2 2 8 2 2" xfId="16662" xr:uid="{00000000-0005-0000-0000-00005F400000}"/>
    <cellStyle name="20% - Accent1 3 2 2 2 2 2 8 3" xfId="16663" xr:uid="{00000000-0005-0000-0000-000060400000}"/>
    <cellStyle name="20% - Accent1 3 2 2 2 2 2 9" xfId="16664" xr:uid="{00000000-0005-0000-0000-000061400000}"/>
    <cellStyle name="20% - Accent1 3 2 2 2 2 2 9 2" xfId="16665" xr:uid="{00000000-0005-0000-0000-000062400000}"/>
    <cellStyle name="20% - Accent1 3 2 2 2 2 3" xfId="16666" xr:uid="{00000000-0005-0000-0000-000063400000}"/>
    <cellStyle name="20% - Accent1 3 2 2 2 2 3 10" xfId="16667" xr:uid="{00000000-0005-0000-0000-000064400000}"/>
    <cellStyle name="20% - Accent1 3 2 2 2 2 3 10 2" xfId="16668" xr:uid="{00000000-0005-0000-0000-000065400000}"/>
    <cellStyle name="20% - Accent1 3 2 2 2 2 3 11" xfId="16669" xr:uid="{00000000-0005-0000-0000-000066400000}"/>
    <cellStyle name="20% - Accent1 3 2 2 2 2 3 2" xfId="16670" xr:uid="{00000000-0005-0000-0000-000067400000}"/>
    <cellStyle name="20% - Accent1 3 2 2 2 2 3 2 2" xfId="16671" xr:uid="{00000000-0005-0000-0000-000068400000}"/>
    <cellStyle name="20% - Accent1 3 2 2 2 2 3 2 2 2" xfId="16672" xr:uid="{00000000-0005-0000-0000-000069400000}"/>
    <cellStyle name="20% - Accent1 3 2 2 2 2 3 2 2 2 2" xfId="16673" xr:uid="{00000000-0005-0000-0000-00006A400000}"/>
    <cellStyle name="20% - Accent1 3 2 2 2 2 3 2 2 2 2 2" xfId="16674" xr:uid="{00000000-0005-0000-0000-00006B400000}"/>
    <cellStyle name="20% - Accent1 3 2 2 2 2 3 2 2 2 3" xfId="16675" xr:uid="{00000000-0005-0000-0000-00006C400000}"/>
    <cellStyle name="20% - Accent1 3 2 2 2 2 3 2 2 3" xfId="16676" xr:uid="{00000000-0005-0000-0000-00006D400000}"/>
    <cellStyle name="20% - Accent1 3 2 2 2 2 3 2 2 3 2" xfId="16677" xr:uid="{00000000-0005-0000-0000-00006E400000}"/>
    <cellStyle name="20% - Accent1 3 2 2 2 2 3 2 2 4" xfId="16678" xr:uid="{00000000-0005-0000-0000-00006F400000}"/>
    <cellStyle name="20% - Accent1 3 2 2 2 2 3 2 3" xfId="16679" xr:uid="{00000000-0005-0000-0000-000070400000}"/>
    <cellStyle name="20% - Accent1 3 2 2 2 2 3 2 3 2" xfId="16680" xr:uid="{00000000-0005-0000-0000-000071400000}"/>
    <cellStyle name="20% - Accent1 3 2 2 2 2 3 2 3 2 2" xfId="16681" xr:uid="{00000000-0005-0000-0000-000072400000}"/>
    <cellStyle name="20% - Accent1 3 2 2 2 2 3 2 3 2 2 2" xfId="16682" xr:uid="{00000000-0005-0000-0000-000073400000}"/>
    <cellStyle name="20% - Accent1 3 2 2 2 2 3 2 3 2 3" xfId="16683" xr:uid="{00000000-0005-0000-0000-000074400000}"/>
    <cellStyle name="20% - Accent1 3 2 2 2 2 3 2 3 3" xfId="16684" xr:uid="{00000000-0005-0000-0000-000075400000}"/>
    <cellStyle name="20% - Accent1 3 2 2 2 2 3 2 3 3 2" xfId="16685" xr:uid="{00000000-0005-0000-0000-000076400000}"/>
    <cellStyle name="20% - Accent1 3 2 2 2 2 3 2 3 4" xfId="16686" xr:uid="{00000000-0005-0000-0000-000077400000}"/>
    <cellStyle name="20% - Accent1 3 2 2 2 2 3 2 4" xfId="16687" xr:uid="{00000000-0005-0000-0000-000078400000}"/>
    <cellStyle name="20% - Accent1 3 2 2 2 2 3 2 4 2" xfId="16688" xr:uid="{00000000-0005-0000-0000-000079400000}"/>
    <cellStyle name="20% - Accent1 3 2 2 2 2 3 2 4 2 2" xfId="16689" xr:uid="{00000000-0005-0000-0000-00007A400000}"/>
    <cellStyle name="20% - Accent1 3 2 2 2 2 3 2 4 2 2 2" xfId="16690" xr:uid="{00000000-0005-0000-0000-00007B400000}"/>
    <cellStyle name="20% - Accent1 3 2 2 2 2 3 2 4 2 3" xfId="16691" xr:uid="{00000000-0005-0000-0000-00007C400000}"/>
    <cellStyle name="20% - Accent1 3 2 2 2 2 3 2 4 3" xfId="16692" xr:uid="{00000000-0005-0000-0000-00007D400000}"/>
    <cellStyle name="20% - Accent1 3 2 2 2 2 3 2 4 3 2" xfId="16693" xr:uid="{00000000-0005-0000-0000-00007E400000}"/>
    <cellStyle name="20% - Accent1 3 2 2 2 2 3 2 4 4" xfId="16694" xr:uid="{00000000-0005-0000-0000-00007F400000}"/>
    <cellStyle name="20% - Accent1 3 2 2 2 2 3 2 5" xfId="16695" xr:uid="{00000000-0005-0000-0000-000080400000}"/>
    <cellStyle name="20% - Accent1 3 2 2 2 2 3 2 5 2" xfId="16696" xr:uid="{00000000-0005-0000-0000-000081400000}"/>
    <cellStyle name="20% - Accent1 3 2 2 2 2 3 2 5 2 2" xfId="16697" xr:uid="{00000000-0005-0000-0000-000082400000}"/>
    <cellStyle name="20% - Accent1 3 2 2 2 2 3 2 5 3" xfId="16698" xr:uid="{00000000-0005-0000-0000-000083400000}"/>
    <cellStyle name="20% - Accent1 3 2 2 2 2 3 2 6" xfId="16699" xr:uid="{00000000-0005-0000-0000-000084400000}"/>
    <cellStyle name="20% - Accent1 3 2 2 2 2 3 2 6 2" xfId="16700" xr:uid="{00000000-0005-0000-0000-000085400000}"/>
    <cellStyle name="20% - Accent1 3 2 2 2 2 3 2 6 2 2" xfId="16701" xr:uid="{00000000-0005-0000-0000-000086400000}"/>
    <cellStyle name="20% - Accent1 3 2 2 2 2 3 2 6 3" xfId="16702" xr:uid="{00000000-0005-0000-0000-000087400000}"/>
    <cellStyle name="20% - Accent1 3 2 2 2 2 3 2 7" xfId="16703" xr:uid="{00000000-0005-0000-0000-000088400000}"/>
    <cellStyle name="20% - Accent1 3 2 2 2 2 3 2 7 2" xfId="16704" xr:uid="{00000000-0005-0000-0000-000089400000}"/>
    <cellStyle name="20% - Accent1 3 2 2 2 2 3 2 8" xfId="16705" xr:uid="{00000000-0005-0000-0000-00008A400000}"/>
    <cellStyle name="20% - Accent1 3 2 2 2 2 3 2 8 2" xfId="16706" xr:uid="{00000000-0005-0000-0000-00008B400000}"/>
    <cellStyle name="20% - Accent1 3 2 2 2 2 3 2 9" xfId="16707" xr:uid="{00000000-0005-0000-0000-00008C400000}"/>
    <cellStyle name="20% - Accent1 3 2 2 2 2 3 3" xfId="16708" xr:uid="{00000000-0005-0000-0000-00008D400000}"/>
    <cellStyle name="20% - Accent1 3 2 2 2 2 3 3 2" xfId="16709" xr:uid="{00000000-0005-0000-0000-00008E400000}"/>
    <cellStyle name="20% - Accent1 3 2 2 2 2 3 3 2 2" xfId="16710" xr:uid="{00000000-0005-0000-0000-00008F400000}"/>
    <cellStyle name="20% - Accent1 3 2 2 2 2 3 3 2 2 2" xfId="16711" xr:uid="{00000000-0005-0000-0000-000090400000}"/>
    <cellStyle name="20% - Accent1 3 2 2 2 2 3 3 2 2 2 2" xfId="16712" xr:uid="{00000000-0005-0000-0000-000091400000}"/>
    <cellStyle name="20% - Accent1 3 2 2 2 2 3 3 2 2 3" xfId="16713" xr:uid="{00000000-0005-0000-0000-000092400000}"/>
    <cellStyle name="20% - Accent1 3 2 2 2 2 3 3 2 3" xfId="16714" xr:uid="{00000000-0005-0000-0000-000093400000}"/>
    <cellStyle name="20% - Accent1 3 2 2 2 2 3 3 2 3 2" xfId="16715" xr:uid="{00000000-0005-0000-0000-000094400000}"/>
    <cellStyle name="20% - Accent1 3 2 2 2 2 3 3 2 4" xfId="16716" xr:uid="{00000000-0005-0000-0000-000095400000}"/>
    <cellStyle name="20% - Accent1 3 2 2 2 2 3 3 3" xfId="16717" xr:uid="{00000000-0005-0000-0000-000096400000}"/>
    <cellStyle name="20% - Accent1 3 2 2 2 2 3 3 3 2" xfId="16718" xr:uid="{00000000-0005-0000-0000-000097400000}"/>
    <cellStyle name="20% - Accent1 3 2 2 2 2 3 3 3 2 2" xfId="16719" xr:uid="{00000000-0005-0000-0000-000098400000}"/>
    <cellStyle name="20% - Accent1 3 2 2 2 2 3 3 3 2 2 2" xfId="16720" xr:uid="{00000000-0005-0000-0000-000099400000}"/>
    <cellStyle name="20% - Accent1 3 2 2 2 2 3 3 3 2 3" xfId="16721" xr:uid="{00000000-0005-0000-0000-00009A400000}"/>
    <cellStyle name="20% - Accent1 3 2 2 2 2 3 3 3 3" xfId="16722" xr:uid="{00000000-0005-0000-0000-00009B400000}"/>
    <cellStyle name="20% - Accent1 3 2 2 2 2 3 3 3 3 2" xfId="16723" xr:uid="{00000000-0005-0000-0000-00009C400000}"/>
    <cellStyle name="20% - Accent1 3 2 2 2 2 3 3 3 4" xfId="16724" xr:uid="{00000000-0005-0000-0000-00009D400000}"/>
    <cellStyle name="20% - Accent1 3 2 2 2 2 3 3 4" xfId="16725" xr:uid="{00000000-0005-0000-0000-00009E400000}"/>
    <cellStyle name="20% - Accent1 3 2 2 2 2 3 3 4 2" xfId="16726" xr:uid="{00000000-0005-0000-0000-00009F400000}"/>
    <cellStyle name="20% - Accent1 3 2 2 2 2 3 3 4 2 2" xfId="16727" xr:uid="{00000000-0005-0000-0000-0000A0400000}"/>
    <cellStyle name="20% - Accent1 3 2 2 2 2 3 3 4 2 2 2" xfId="16728" xr:uid="{00000000-0005-0000-0000-0000A1400000}"/>
    <cellStyle name="20% - Accent1 3 2 2 2 2 3 3 4 2 3" xfId="16729" xr:uid="{00000000-0005-0000-0000-0000A2400000}"/>
    <cellStyle name="20% - Accent1 3 2 2 2 2 3 3 4 3" xfId="16730" xr:uid="{00000000-0005-0000-0000-0000A3400000}"/>
    <cellStyle name="20% - Accent1 3 2 2 2 2 3 3 4 3 2" xfId="16731" xr:uid="{00000000-0005-0000-0000-0000A4400000}"/>
    <cellStyle name="20% - Accent1 3 2 2 2 2 3 3 4 4" xfId="16732" xr:uid="{00000000-0005-0000-0000-0000A5400000}"/>
    <cellStyle name="20% - Accent1 3 2 2 2 2 3 3 5" xfId="16733" xr:uid="{00000000-0005-0000-0000-0000A6400000}"/>
    <cellStyle name="20% - Accent1 3 2 2 2 2 3 3 5 2" xfId="16734" xr:uid="{00000000-0005-0000-0000-0000A7400000}"/>
    <cellStyle name="20% - Accent1 3 2 2 2 2 3 3 5 2 2" xfId="16735" xr:uid="{00000000-0005-0000-0000-0000A8400000}"/>
    <cellStyle name="20% - Accent1 3 2 2 2 2 3 3 5 3" xfId="16736" xr:uid="{00000000-0005-0000-0000-0000A9400000}"/>
    <cellStyle name="20% - Accent1 3 2 2 2 2 3 3 6" xfId="16737" xr:uid="{00000000-0005-0000-0000-0000AA400000}"/>
    <cellStyle name="20% - Accent1 3 2 2 2 2 3 3 6 2" xfId="16738" xr:uid="{00000000-0005-0000-0000-0000AB400000}"/>
    <cellStyle name="20% - Accent1 3 2 2 2 2 3 3 6 2 2" xfId="16739" xr:uid="{00000000-0005-0000-0000-0000AC400000}"/>
    <cellStyle name="20% - Accent1 3 2 2 2 2 3 3 6 3" xfId="16740" xr:uid="{00000000-0005-0000-0000-0000AD400000}"/>
    <cellStyle name="20% - Accent1 3 2 2 2 2 3 3 7" xfId="16741" xr:uid="{00000000-0005-0000-0000-0000AE400000}"/>
    <cellStyle name="20% - Accent1 3 2 2 2 2 3 3 7 2" xfId="16742" xr:uid="{00000000-0005-0000-0000-0000AF400000}"/>
    <cellStyle name="20% - Accent1 3 2 2 2 2 3 3 8" xfId="16743" xr:uid="{00000000-0005-0000-0000-0000B0400000}"/>
    <cellStyle name="20% - Accent1 3 2 2 2 2 3 3 8 2" xfId="16744" xr:uid="{00000000-0005-0000-0000-0000B1400000}"/>
    <cellStyle name="20% - Accent1 3 2 2 2 2 3 3 9" xfId="16745" xr:uid="{00000000-0005-0000-0000-0000B2400000}"/>
    <cellStyle name="20% - Accent1 3 2 2 2 2 3 4" xfId="16746" xr:uid="{00000000-0005-0000-0000-0000B3400000}"/>
    <cellStyle name="20% - Accent1 3 2 2 2 2 3 4 2" xfId="16747" xr:uid="{00000000-0005-0000-0000-0000B4400000}"/>
    <cellStyle name="20% - Accent1 3 2 2 2 2 3 4 2 2" xfId="16748" xr:uid="{00000000-0005-0000-0000-0000B5400000}"/>
    <cellStyle name="20% - Accent1 3 2 2 2 2 3 4 2 2 2" xfId="16749" xr:uid="{00000000-0005-0000-0000-0000B6400000}"/>
    <cellStyle name="20% - Accent1 3 2 2 2 2 3 4 2 3" xfId="16750" xr:uid="{00000000-0005-0000-0000-0000B7400000}"/>
    <cellStyle name="20% - Accent1 3 2 2 2 2 3 4 3" xfId="16751" xr:uid="{00000000-0005-0000-0000-0000B8400000}"/>
    <cellStyle name="20% - Accent1 3 2 2 2 2 3 4 3 2" xfId="16752" xr:uid="{00000000-0005-0000-0000-0000B9400000}"/>
    <cellStyle name="20% - Accent1 3 2 2 2 2 3 4 4" xfId="16753" xr:uid="{00000000-0005-0000-0000-0000BA400000}"/>
    <cellStyle name="20% - Accent1 3 2 2 2 2 3 5" xfId="16754" xr:uid="{00000000-0005-0000-0000-0000BB400000}"/>
    <cellStyle name="20% - Accent1 3 2 2 2 2 3 5 2" xfId="16755" xr:uid="{00000000-0005-0000-0000-0000BC400000}"/>
    <cellStyle name="20% - Accent1 3 2 2 2 2 3 5 2 2" xfId="16756" xr:uid="{00000000-0005-0000-0000-0000BD400000}"/>
    <cellStyle name="20% - Accent1 3 2 2 2 2 3 5 2 2 2" xfId="16757" xr:uid="{00000000-0005-0000-0000-0000BE400000}"/>
    <cellStyle name="20% - Accent1 3 2 2 2 2 3 5 2 3" xfId="16758" xr:uid="{00000000-0005-0000-0000-0000BF400000}"/>
    <cellStyle name="20% - Accent1 3 2 2 2 2 3 5 3" xfId="16759" xr:uid="{00000000-0005-0000-0000-0000C0400000}"/>
    <cellStyle name="20% - Accent1 3 2 2 2 2 3 5 3 2" xfId="16760" xr:uid="{00000000-0005-0000-0000-0000C1400000}"/>
    <cellStyle name="20% - Accent1 3 2 2 2 2 3 5 4" xfId="16761" xr:uid="{00000000-0005-0000-0000-0000C2400000}"/>
    <cellStyle name="20% - Accent1 3 2 2 2 2 3 6" xfId="16762" xr:uid="{00000000-0005-0000-0000-0000C3400000}"/>
    <cellStyle name="20% - Accent1 3 2 2 2 2 3 6 2" xfId="16763" xr:uid="{00000000-0005-0000-0000-0000C4400000}"/>
    <cellStyle name="20% - Accent1 3 2 2 2 2 3 6 2 2" xfId="16764" xr:uid="{00000000-0005-0000-0000-0000C5400000}"/>
    <cellStyle name="20% - Accent1 3 2 2 2 2 3 6 2 2 2" xfId="16765" xr:uid="{00000000-0005-0000-0000-0000C6400000}"/>
    <cellStyle name="20% - Accent1 3 2 2 2 2 3 6 2 3" xfId="16766" xr:uid="{00000000-0005-0000-0000-0000C7400000}"/>
    <cellStyle name="20% - Accent1 3 2 2 2 2 3 6 3" xfId="16767" xr:uid="{00000000-0005-0000-0000-0000C8400000}"/>
    <cellStyle name="20% - Accent1 3 2 2 2 2 3 6 3 2" xfId="16768" xr:uid="{00000000-0005-0000-0000-0000C9400000}"/>
    <cellStyle name="20% - Accent1 3 2 2 2 2 3 6 4" xfId="16769" xr:uid="{00000000-0005-0000-0000-0000CA400000}"/>
    <cellStyle name="20% - Accent1 3 2 2 2 2 3 7" xfId="16770" xr:uid="{00000000-0005-0000-0000-0000CB400000}"/>
    <cellStyle name="20% - Accent1 3 2 2 2 2 3 7 2" xfId="16771" xr:uid="{00000000-0005-0000-0000-0000CC400000}"/>
    <cellStyle name="20% - Accent1 3 2 2 2 2 3 7 2 2" xfId="16772" xr:uid="{00000000-0005-0000-0000-0000CD400000}"/>
    <cellStyle name="20% - Accent1 3 2 2 2 2 3 7 3" xfId="16773" xr:uid="{00000000-0005-0000-0000-0000CE400000}"/>
    <cellStyle name="20% - Accent1 3 2 2 2 2 3 8" xfId="16774" xr:uid="{00000000-0005-0000-0000-0000CF400000}"/>
    <cellStyle name="20% - Accent1 3 2 2 2 2 3 8 2" xfId="16775" xr:uid="{00000000-0005-0000-0000-0000D0400000}"/>
    <cellStyle name="20% - Accent1 3 2 2 2 2 3 8 2 2" xfId="16776" xr:uid="{00000000-0005-0000-0000-0000D1400000}"/>
    <cellStyle name="20% - Accent1 3 2 2 2 2 3 8 3" xfId="16777" xr:uid="{00000000-0005-0000-0000-0000D2400000}"/>
    <cellStyle name="20% - Accent1 3 2 2 2 2 3 9" xfId="16778" xr:uid="{00000000-0005-0000-0000-0000D3400000}"/>
    <cellStyle name="20% - Accent1 3 2 2 2 2 3 9 2" xfId="16779" xr:uid="{00000000-0005-0000-0000-0000D4400000}"/>
    <cellStyle name="20% - Accent1 3 2 2 2 2 4" xfId="16780" xr:uid="{00000000-0005-0000-0000-0000D5400000}"/>
    <cellStyle name="20% - Accent1 3 2 2 2 2 4 10" xfId="16781" xr:uid="{00000000-0005-0000-0000-0000D6400000}"/>
    <cellStyle name="20% - Accent1 3 2 2 2 2 4 10 2" xfId="16782" xr:uid="{00000000-0005-0000-0000-0000D7400000}"/>
    <cellStyle name="20% - Accent1 3 2 2 2 2 4 11" xfId="16783" xr:uid="{00000000-0005-0000-0000-0000D8400000}"/>
    <cellStyle name="20% - Accent1 3 2 2 2 2 4 2" xfId="16784" xr:uid="{00000000-0005-0000-0000-0000D9400000}"/>
    <cellStyle name="20% - Accent1 3 2 2 2 2 4 2 2" xfId="16785" xr:uid="{00000000-0005-0000-0000-0000DA400000}"/>
    <cellStyle name="20% - Accent1 3 2 2 2 2 4 2 2 2" xfId="16786" xr:uid="{00000000-0005-0000-0000-0000DB400000}"/>
    <cellStyle name="20% - Accent1 3 2 2 2 2 4 2 2 2 2" xfId="16787" xr:uid="{00000000-0005-0000-0000-0000DC400000}"/>
    <cellStyle name="20% - Accent1 3 2 2 2 2 4 2 2 2 2 2" xfId="16788" xr:uid="{00000000-0005-0000-0000-0000DD400000}"/>
    <cellStyle name="20% - Accent1 3 2 2 2 2 4 2 2 2 3" xfId="16789" xr:uid="{00000000-0005-0000-0000-0000DE400000}"/>
    <cellStyle name="20% - Accent1 3 2 2 2 2 4 2 2 3" xfId="16790" xr:uid="{00000000-0005-0000-0000-0000DF400000}"/>
    <cellStyle name="20% - Accent1 3 2 2 2 2 4 2 2 3 2" xfId="16791" xr:uid="{00000000-0005-0000-0000-0000E0400000}"/>
    <cellStyle name="20% - Accent1 3 2 2 2 2 4 2 2 4" xfId="16792" xr:uid="{00000000-0005-0000-0000-0000E1400000}"/>
    <cellStyle name="20% - Accent1 3 2 2 2 2 4 2 3" xfId="16793" xr:uid="{00000000-0005-0000-0000-0000E2400000}"/>
    <cellStyle name="20% - Accent1 3 2 2 2 2 4 2 3 2" xfId="16794" xr:uid="{00000000-0005-0000-0000-0000E3400000}"/>
    <cellStyle name="20% - Accent1 3 2 2 2 2 4 2 3 2 2" xfId="16795" xr:uid="{00000000-0005-0000-0000-0000E4400000}"/>
    <cellStyle name="20% - Accent1 3 2 2 2 2 4 2 3 2 2 2" xfId="16796" xr:uid="{00000000-0005-0000-0000-0000E5400000}"/>
    <cellStyle name="20% - Accent1 3 2 2 2 2 4 2 3 2 3" xfId="16797" xr:uid="{00000000-0005-0000-0000-0000E6400000}"/>
    <cellStyle name="20% - Accent1 3 2 2 2 2 4 2 3 3" xfId="16798" xr:uid="{00000000-0005-0000-0000-0000E7400000}"/>
    <cellStyle name="20% - Accent1 3 2 2 2 2 4 2 3 3 2" xfId="16799" xr:uid="{00000000-0005-0000-0000-0000E8400000}"/>
    <cellStyle name="20% - Accent1 3 2 2 2 2 4 2 3 4" xfId="16800" xr:uid="{00000000-0005-0000-0000-0000E9400000}"/>
    <cellStyle name="20% - Accent1 3 2 2 2 2 4 2 4" xfId="16801" xr:uid="{00000000-0005-0000-0000-0000EA400000}"/>
    <cellStyle name="20% - Accent1 3 2 2 2 2 4 2 4 2" xfId="16802" xr:uid="{00000000-0005-0000-0000-0000EB400000}"/>
    <cellStyle name="20% - Accent1 3 2 2 2 2 4 2 4 2 2" xfId="16803" xr:uid="{00000000-0005-0000-0000-0000EC400000}"/>
    <cellStyle name="20% - Accent1 3 2 2 2 2 4 2 4 2 2 2" xfId="16804" xr:uid="{00000000-0005-0000-0000-0000ED400000}"/>
    <cellStyle name="20% - Accent1 3 2 2 2 2 4 2 4 2 3" xfId="16805" xr:uid="{00000000-0005-0000-0000-0000EE400000}"/>
    <cellStyle name="20% - Accent1 3 2 2 2 2 4 2 4 3" xfId="16806" xr:uid="{00000000-0005-0000-0000-0000EF400000}"/>
    <cellStyle name="20% - Accent1 3 2 2 2 2 4 2 4 3 2" xfId="16807" xr:uid="{00000000-0005-0000-0000-0000F0400000}"/>
    <cellStyle name="20% - Accent1 3 2 2 2 2 4 2 4 4" xfId="16808" xr:uid="{00000000-0005-0000-0000-0000F1400000}"/>
    <cellStyle name="20% - Accent1 3 2 2 2 2 4 2 5" xfId="16809" xr:uid="{00000000-0005-0000-0000-0000F2400000}"/>
    <cellStyle name="20% - Accent1 3 2 2 2 2 4 2 5 2" xfId="16810" xr:uid="{00000000-0005-0000-0000-0000F3400000}"/>
    <cellStyle name="20% - Accent1 3 2 2 2 2 4 2 5 2 2" xfId="16811" xr:uid="{00000000-0005-0000-0000-0000F4400000}"/>
    <cellStyle name="20% - Accent1 3 2 2 2 2 4 2 5 3" xfId="16812" xr:uid="{00000000-0005-0000-0000-0000F5400000}"/>
    <cellStyle name="20% - Accent1 3 2 2 2 2 4 2 6" xfId="16813" xr:uid="{00000000-0005-0000-0000-0000F6400000}"/>
    <cellStyle name="20% - Accent1 3 2 2 2 2 4 2 6 2" xfId="16814" xr:uid="{00000000-0005-0000-0000-0000F7400000}"/>
    <cellStyle name="20% - Accent1 3 2 2 2 2 4 2 6 2 2" xfId="16815" xr:uid="{00000000-0005-0000-0000-0000F8400000}"/>
    <cellStyle name="20% - Accent1 3 2 2 2 2 4 2 6 3" xfId="16816" xr:uid="{00000000-0005-0000-0000-0000F9400000}"/>
    <cellStyle name="20% - Accent1 3 2 2 2 2 4 2 7" xfId="16817" xr:uid="{00000000-0005-0000-0000-0000FA400000}"/>
    <cellStyle name="20% - Accent1 3 2 2 2 2 4 2 7 2" xfId="16818" xr:uid="{00000000-0005-0000-0000-0000FB400000}"/>
    <cellStyle name="20% - Accent1 3 2 2 2 2 4 2 8" xfId="16819" xr:uid="{00000000-0005-0000-0000-0000FC400000}"/>
    <cellStyle name="20% - Accent1 3 2 2 2 2 4 2 8 2" xfId="16820" xr:uid="{00000000-0005-0000-0000-0000FD400000}"/>
    <cellStyle name="20% - Accent1 3 2 2 2 2 4 2 9" xfId="16821" xr:uid="{00000000-0005-0000-0000-0000FE400000}"/>
    <cellStyle name="20% - Accent1 3 2 2 2 2 4 3" xfId="16822" xr:uid="{00000000-0005-0000-0000-0000FF400000}"/>
    <cellStyle name="20% - Accent1 3 2 2 2 2 4 3 2" xfId="16823" xr:uid="{00000000-0005-0000-0000-000000410000}"/>
    <cellStyle name="20% - Accent1 3 2 2 2 2 4 3 2 2" xfId="16824" xr:uid="{00000000-0005-0000-0000-000001410000}"/>
    <cellStyle name="20% - Accent1 3 2 2 2 2 4 3 2 2 2" xfId="16825" xr:uid="{00000000-0005-0000-0000-000002410000}"/>
    <cellStyle name="20% - Accent1 3 2 2 2 2 4 3 2 2 2 2" xfId="16826" xr:uid="{00000000-0005-0000-0000-000003410000}"/>
    <cellStyle name="20% - Accent1 3 2 2 2 2 4 3 2 2 3" xfId="16827" xr:uid="{00000000-0005-0000-0000-000004410000}"/>
    <cellStyle name="20% - Accent1 3 2 2 2 2 4 3 2 3" xfId="16828" xr:uid="{00000000-0005-0000-0000-000005410000}"/>
    <cellStyle name="20% - Accent1 3 2 2 2 2 4 3 2 3 2" xfId="16829" xr:uid="{00000000-0005-0000-0000-000006410000}"/>
    <cellStyle name="20% - Accent1 3 2 2 2 2 4 3 2 4" xfId="16830" xr:uid="{00000000-0005-0000-0000-000007410000}"/>
    <cellStyle name="20% - Accent1 3 2 2 2 2 4 3 3" xfId="16831" xr:uid="{00000000-0005-0000-0000-000008410000}"/>
    <cellStyle name="20% - Accent1 3 2 2 2 2 4 3 3 2" xfId="16832" xr:uid="{00000000-0005-0000-0000-000009410000}"/>
    <cellStyle name="20% - Accent1 3 2 2 2 2 4 3 3 2 2" xfId="16833" xr:uid="{00000000-0005-0000-0000-00000A410000}"/>
    <cellStyle name="20% - Accent1 3 2 2 2 2 4 3 3 2 2 2" xfId="16834" xr:uid="{00000000-0005-0000-0000-00000B410000}"/>
    <cellStyle name="20% - Accent1 3 2 2 2 2 4 3 3 2 3" xfId="16835" xr:uid="{00000000-0005-0000-0000-00000C410000}"/>
    <cellStyle name="20% - Accent1 3 2 2 2 2 4 3 3 3" xfId="16836" xr:uid="{00000000-0005-0000-0000-00000D410000}"/>
    <cellStyle name="20% - Accent1 3 2 2 2 2 4 3 3 3 2" xfId="16837" xr:uid="{00000000-0005-0000-0000-00000E410000}"/>
    <cellStyle name="20% - Accent1 3 2 2 2 2 4 3 3 4" xfId="16838" xr:uid="{00000000-0005-0000-0000-00000F410000}"/>
    <cellStyle name="20% - Accent1 3 2 2 2 2 4 3 4" xfId="16839" xr:uid="{00000000-0005-0000-0000-000010410000}"/>
    <cellStyle name="20% - Accent1 3 2 2 2 2 4 3 4 2" xfId="16840" xr:uid="{00000000-0005-0000-0000-000011410000}"/>
    <cellStyle name="20% - Accent1 3 2 2 2 2 4 3 4 2 2" xfId="16841" xr:uid="{00000000-0005-0000-0000-000012410000}"/>
    <cellStyle name="20% - Accent1 3 2 2 2 2 4 3 4 2 2 2" xfId="16842" xr:uid="{00000000-0005-0000-0000-000013410000}"/>
    <cellStyle name="20% - Accent1 3 2 2 2 2 4 3 4 2 3" xfId="16843" xr:uid="{00000000-0005-0000-0000-000014410000}"/>
    <cellStyle name="20% - Accent1 3 2 2 2 2 4 3 4 3" xfId="16844" xr:uid="{00000000-0005-0000-0000-000015410000}"/>
    <cellStyle name="20% - Accent1 3 2 2 2 2 4 3 4 3 2" xfId="16845" xr:uid="{00000000-0005-0000-0000-000016410000}"/>
    <cellStyle name="20% - Accent1 3 2 2 2 2 4 3 4 4" xfId="16846" xr:uid="{00000000-0005-0000-0000-000017410000}"/>
    <cellStyle name="20% - Accent1 3 2 2 2 2 4 3 5" xfId="16847" xr:uid="{00000000-0005-0000-0000-000018410000}"/>
    <cellStyle name="20% - Accent1 3 2 2 2 2 4 3 5 2" xfId="16848" xr:uid="{00000000-0005-0000-0000-000019410000}"/>
    <cellStyle name="20% - Accent1 3 2 2 2 2 4 3 5 2 2" xfId="16849" xr:uid="{00000000-0005-0000-0000-00001A410000}"/>
    <cellStyle name="20% - Accent1 3 2 2 2 2 4 3 5 3" xfId="16850" xr:uid="{00000000-0005-0000-0000-00001B410000}"/>
    <cellStyle name="20% - Accent1 3 2 2 2 2 4 3 6" xfId="16851" xr:uid="{00000000-0005-0000-0000-00001C410000}"/>
    <cellStyle name="20% - Accent1 3 2 2 2 2 4 3 6 2" xfId="16852" xr:uid="{00000000-0005-0000-0000-00001D410000}"/>
    <cellStyle name="20% - Accent1 3 2 2 2 2 4 3 6 2 2" xfId="16853" xr:uid="{00000000-0005-0000-0000-00001E410000}"/>
    <cellStyle name="20% - Accent1 3 2 2 2 2 4 3 6 3" xfId="16854" xr:uid="{00000000-0005-0000-0000-00001F410000}"/>
    <cellStyle name="20% - Accent1 3 2 2 2 2 4 3 7" xfId="16855" xr:uid="{00000000-0005-0000-0000-000020410000}"/>
    <cellStyle name="20% - Accent1 3 2 2 2 2 4 3 7 2" xfId="16856" xr:uid="{00000000-0005-0000-0000-000021410000}"/>
    <cellStyle name="20% - Accent1 3 2 2 2 2 4 3 8" xfId="16857" xr:uid="{00000000-0005-0000-0000-000022410000}"/>
    <cellStyle name="20% - Accent1 3 2 2 2 2 4 3 8 2" xfId="16858" xr:uid="{00000000-0005-0000-0000-000023410000}"/>
    <cellStyle name="20% - Accent1 3 2 2 2 2 4 3 9" xfId="16859" xr:uid="{00000000-0005-0000-0000-000024410000}"/>
    <cellStyle name="20% - Accent1 3 2 2 2 2 4 4" xfId="16860" xr:uid="{00000000-0005-0000-0000-000025410000}"/>
    <cellStyle name="20% - Accent1 3 2 2 2 2 4 4 2" xfId="16861" xr:uid="{00000000-0005-0000-0000-000026410000}"/>
    <cellStyle name="20% - Accent1 3 2 2 2 2 4 4 2 2" xfId="16862" xr:uid="{00000000-0005-0000-0000-000027410000}"/>
    <cellStyle name="20% - Accent1 3 2 2 2 2 4 4 2 2 2" xfId="16863" xr:uid="{00000000-0005-0000-0000-000028410000}"/>
    <cellStyle name="20% - Accent1 3 2 2 2 2 4 4 2 3" xfId="16864" xr:uid="{00000000-0005-0000-0000-000029410000}"/>
    <cellStyle name="20% - Accent1 3 2 2 2 2 4 4 3" xfId="16865" xr:uid="{00000000-0005-0000-0000-00002A410000}"/>
    <cellStyle name="20% - Accent1 3 2 2 2 2 4 4 3 2" xfId="16866" xr:uid="{00000000-0005-0000-0000-00002B410000}"/>
    <cellStyle name="20% - Accent1 3 2 2 2 2 4 4 4" xfId="16867" xr:uid="{00000000-0005-0000-0000-00002C410000}"/>
    <cellStyle name="20% - Accent1 3 2 2 2 2 4 5" xfId="16868" xr:uid="{00000000-0005-0000-0000-00002D410000}"/>
    <cellStyle name="20% - Accent1 3 2 2 2 2 4 5 2" xfId="16869" xr:uid="{00000000-0005-0000-0000-00002E410000}"/>
    <cellStyle name="20% - Accent1 3 2 2 2 2 4 5 2 2" xfId="16870" xr:uid="{00000000-0005-0000-0000-00002F410000}"/>
    <cellStyle name="20% - Accent1 3 2 2 2 2 4 5 2 2 2" xfId="16871" xr:uid="{00000000-0005-0000-0000-000030410000}"/>
    <cellStyle name="20% - Accent1 3 2 2 2 2 4 5 2 3" xfId="16872" xr:uid="{00000000-0005-0000-0000-000031410000}"/>
    <cellStyle name="20% - Accent1 3 2 2 2 2 4 5 3" xfId="16873" xr:uid="{00000000-0005-0000-0000-000032410000}"/>
    <cellStyle name="20% - Accent1 3 2 2 2 2 4 5 3 2" xfId="16874" xr:uid="{00000000-0005-0000-0000-000033410000}"/>
    <cellStyle name="20% - Accent1 3 2 2 2 2 4 5 4" xfId="16875" xr:uid="{00000000-0005-0000-0000-000034410000}"/>
    <cellStyle name="20% - Accent1 3 2 2 2 2 4 6" xfId="16876" xr:uid="{00000000-0005-0000-0000-000035410000}"/>
    <cellStyle name="20% - Accent1 3 2 2 2 2 4 6 2" xfId="16877" xr:uid="{00000000-0005-0000-0000-000036410000}"/>
    <cellStyle name="20% - Accent1 3 2 2 2 2 4 6 2 2" xfId="16878" xr:uid="{00000000-0005-0000-0000-000037410000}"/>
    <cellStyle name="20% - Accent1 3 2 2 2 2 4 6 2 2 2" xfId="16879" xr:uid="{00000000-0005-0000-0000-000038410000}"/>
    <cellStyle name="20% - Accent1 3 2 2 2 2 4 6 2 3" xfId="16880" xr:uid="{00000000-0005-0000-0000-000039410000}"/>
    <cellStyle name="20% - Accent1 3 2 2 2 2 4 6 3" xfId="16881" xr:uid="{00000000-0005-0000-0000-00003A410000}"/>
    <cellStyle name="20% - Accent1 3 2 2 2 2 4 6 3 2" xfId="16882" xr:uid="{00000000-0005-0000-0000-00003B410000}"/>
    <cellStyle name="20% - Accent1 3 2 2 2 2 4 6 4" xfId="16883" xr:uid="{00000000-0005-0000-0000-00003C410000}"/>
    <cellStyle name="20% - Accent1 3 2 2 2 2 4 7" xfId="16884" xr:uid="{00000000-0005-0000-0000-00003D410000}"/>
    <cellStyle name="20% - Accent1 3 2 2 2 2 4 7 2" xfId="16885" xr:uid="{00000000-0005-0000-0000-00003E410000}"/>
    <cellStyle name="20% - Accent1 3 2 2 2 2 4 7 2 2" xfId="16886" xr:uid="{00000000-0005-0000-0000-00003F410000}"/>
    <cellStyle name="20% - Accent1 3 2 2 2 2 4 7 3" xfId="16887" xr:uid="{00000000-0005-0000-0000-000040410000}"/>
    <cellStyle name="20% - Accent1 3 2 2 2 2 4 8" xfId="16888" xr:uid="{00000000-0005-0000-0000-000041410000}"/>
    <cellStyle name="20% - Accent1 3 2 2 2 2 4 8 2" xfId="16889" xr:uid="{00000000-0005-0000-0000-000042410000}"/>
    <cellStyle name="20% - Accent1 3 2 2 2 2 4 8 2 2" xfId="16890" xr:uid="{00000000-0005-0000-0000-000043410000}"/>
    <cellStyle name="20% - Accent1 3 2 2 2 2 4 8 3" xfId="16891" xr:uid="{00000000-0005-0000-0000-000044410000}"/>
    <cellStyle name="20% - Accent1 3 2 2 2 2 4 9" xfId="16892" xr:uid="{00000000-0005-0000-0000-000045410000}"/>
    <cellStyle name="20% - Accent1 3 2 2 2 2 4 9 2" xfId="16893" xr:uid="{00000000-0005-0000-0000-000046410000}"/>
    <cellStyle name="20% - Accent1 3 2 2 2 2 5" xfId="16894" xr:uid="{00000000-0005-0000-0000-000047410000}"/>
    <cellStyle name="20% - Accent1 3 2 2 2 2 5 2" xfId="16895" xr:uid="{00000000-0005-0000-0000-000048410000}"/>
    <cellStyle name="20% - Accent1 3 2 2 2 2 5 2 2" xfId="16896" xr:uid="{00000000-0005-0000-0000-000049410000}"/>
    <cellStyle name="20% - Accent1 3 2 2 2 2 5 2 2 2" xfId="16897" xr:uid="{00000000-0005-0000-0000-00004A410000}"/>
    <cellStyle name="20% - Accent1 3 2 2 2 2 5 2 2 2 2" xfId="16898" xr:uid="{00000000-0005-0000-0000-00004B410000}"/>
    <cellStyle name="20% - Accent1 3 2 2 2 2 5 2 2 3" xfId="16899" xr:uid="{00000000-0005-0000-0000-00004C410000}"/>
    <cellStyle name="20% - Accent1 3 2 2 2 2 5 2 3" xfId="16900" xr:uid="{00000000-0005-0000-0000-00004D410000}"/>
    <cellStyle name="20% - Accent1 3 2 2 2 2 5 2 3 2" xfId="16901" xr:uid="{00000000-0005-0000-0000-00004E410000}"/>
    <cellStyle name="20% - Accent1 3 2 2 2 2 5 2 4" xfId="16902" xr:uid="{00000000-0005-0000-0000-00004F410000}"/>
    <cellStyle name="20% - Accent1 3 2 2 2 2 5 3" xfId="16903" xr:uid="{00000000-0005-0000-0000-000050410000}"/>
    <cellStyle name="20% - Accent1 3 2 2 2 2 5 3 2" xfId="16904" xr:uid="{00000000-0005-0000-0000-000051410000}"/>
    <cellStyle name="20% - Accent1 3 2 2 2 2 5 3 2 2" xfId="16905" xr:uid="{00000000-0005-0000-0000-000052410000}"/>
    <cellStyle name="20% - Accent1 3 2 2 2 2 5 3 2 2 2" xfId="16906" xr:uid="{00000000-0005-0000-0000-000053410000}"/>
    <cellStyle name="20% - Accent1 3 2 2 2 2 5 3 2 3" xfId="16907" xr:uid="{00000000-0005-0000-0000-000054410000}"/>
    <cellStyle name="20% - Accent1 3 2 2 2 2 5 3 3" xfId="16908" xr:uid="{00000000-0005-0000-0000-000055410000}"/>
    <cellStyle name="20% - Accent1 3 2 2 2 2 5 3 3 2" xfId="16909" xr:uid="{00000000-0005-0000-0000-000056410000}"/>
    <cellStyle name="20% - Accent1 3 2 2 2 2 5 3 4" xfId="16910" xr:uid="{00000000-0005-0000-0000-000057410000}"/>
    <cellStyle name="20% - Accent1 3 2 2 2 2 5 4" xfId="16911" xr:uid="{00000000-0005-0000-0000-000058410000}"/>
    <cellStyle name="20% - Accent1 3 2 2 2 2 5 4 2" xfId="16912" xr:uid="{00000000-0005-0000-0000-000059410000}"/>
    <cellStyle name="20% - Accent1 3 2 2 2 2 5 4 2 2" xfId="16913" xr:uid="{00000000-0005-0000-0000-00005A410000}"/>
    <cellStyle name="20% - Accent1 3 2 2 2 2 5 4 2 2 2" xfId="16914" xr:uid="{00000000-0005-0000-0000-00005B410000}"/>
    <cellStyle name="20% - Accent1 3 2 2 2 2 5 4 2 3" xfId="16915" xr:uid="{00000000-0005-0000-0000-00005C410000}"/>
    <cellStyle name="20% - Accent1 3 2 2 2 2 5 4 3" xfId="16916" xr:uid="{00000000-0005-0000-0000-00005D410000}"/>
    <cellStyle name="20% - Accent1 3 2 2 2 2 5 4 3 2" xfId="16917" xr:uid="{00000000-0005-0000-0000-00005E410000}"/>
    <cellStyle name="20% - Accent1 3 2 2 2 2 5 4 4" xfId="16918" xr:uid="{00000000-0005-0000-0000-00005F410000}"/>
    <cellStyle name="20% - Accent1 3 2 2 2 2 5 5" xfId="16919" xr:uid="{00000000-0005-0000-0000-000060410000}"/>
    <cellStyle name="20% - Accent1 3 2 2 2 2 5 5 2" xfId="16920" xr:uid="{00000000-0005-0000-0000-000061410000}"/>
    <cellStyle name="20% - Accent1 3 2 2 2 2 5 5 2 2" xfId="16921" xr:uid="{00000000-0005-0000-0000-000062410000}"/>
    <cellStyle name="20% - Accent1 3 2 2 2 2 5 5 3" xfId="16922" xr:uid="{00000000-0005-0000-0000-000063410000}"/>
    <cellStyle name="20% - Accent1 3 2 2 2 2 5 6" xfId="16923" xr:uid="{00000000-0005-0000-0000-000064410000}"/>
    <cellStyle name="20% - Accent1 3 2 2 2 2 5 6 2" xfId="16924" xr:uid="{00000000-0005-0000-0000-000065410000}"/>
    <cellStyle name="20% - Accent1 3 2 2 2 2 5 6 2 2" xfId="16925" xr:uid="{00000000-0005-0000-0000-000066410000}"/>
    <cellStyle name="20% - Accent1 3 2 2 2 2 5 6 3" xfId="16926" xr:uid="{00000000-0005-0000-0000-000067410000}"/>
    <cellStyle name="20% - Accent1 3 2 2 2 2 5 7" xfId="16927" xr:uid="{00000000-0005-0000-0000-000068410000}"/>
    <cellStyle name="20% - Accent1 3 2 2 2 2 5 7 2" xfId="16928" xr:uid="{00000000-0005-0000-0000-000069410000}"/>
    <cellStyle name="20% - Accent1 3 2 2 2 2 5 8" xfId="16929" xr:uid="{00000000-0005-0000-0000-00006A410000}"/>
    <cellStyle name="20% - Accent1 3 2 2 2 2 5 8 2" xfId="16930" xr:uid="{00000000-0005-0000-0000-00006B410000}"/>
    <cellStyle name="20% - Accent1 3 2 2 2 2 5 9" xfId="16931" xr:uid="{00000000-0005-0000-0000-00006C410000}"/>
    <cellStyle name="20% - Accent1 3 2 2 2 2 6" xfId="16932" xr:uid="{00000000-0005-0000-0000-00006D410000}"/>
    <cellStyle name="20% - Accent1 3 2 2 2 2 6 2" xfId="16933" xr:uid="{00000000-0005-0000-0000-00006E410000}"/>
    <cellStyle name="20% - Accent1 3 2 2 2 2 6 2 2" xfId="16934" xr:uid="{00000000-0005-0000-0000-00006F410000}"/>
    <cellStyle name="20% - Accent1 3 2 2 2 2 6 2 2 2" xfId="16935" xr:uid="{00000000-0005-0000-0000-000070410000}"/>
    <cellStyle name="20% - Accent1 3 2 2 2 2 6 2 2 2 2" xfId="16936" xr:uid="{00000000-0005-0000-0000-000071410000}"/>
    <cellStyle name="20% - Accent1 3 2 2 2 2 6 2 2 3" xfId="16937" xr:uid="{00000000-0005-0000-0000-000072410000}"/>
    <cellStyle name="20% - Accent1 3 2 2 2 2 6 2 3" xfId="16938" xr:uid="{00000000-0005-0000-0000-000073410000}"/>
    <cellStyle name="20% - Accent1 3 2 2 2 2 6 2 3 2" xfId="16939" xr:uid="{00000000-0005-0000-0000-000074410000}"/>
    <cellStyle name="20% - Accent1 3 2 2 2 2 6 2 4" xfId="16940" xr:uid="{00000000-0005-0000-0000-000075410000}"/>
    <cellStyle name="20% - Accent1 3 2 2 2 2 6 3" xfId="16941" xr:uid="{00000000-0005-0000-0000-000076410000}"/>
    <cellStyle name="20% - Accent1 3 2 2 2 2 6 3 2" xfId="16942" xr:uid="{00000000-0005-0000-0000-000077410000}"/>
    <cellStyle name="20% - Accent1 3 2 2 2 2 6 3 2 2" xfId="16943" xr:uid="{00000000-0005-0000-0000-000078410000}"/>
    <cellStyle name="20% - Accent1 3 2 2 2 2 6 3 2 2 2" xfId="16944" xr:uid="{00000000-0005-0000-0000-000079410000}"/>
    <cellStyle name="20% - Accent1 3 2 2 2 2 6 3 2 3" xfId="16945" xr:uid="{00000000-0005-0000-0000-00007A410000}"/>
    <cellStyle name="20% - Accent1 3 2 2 2 2 6 3 3" xfId="16946" xr:uid="{00000000-0005-0000-0000-00007B410000}"/>
    <cellStyle name="20% - Accent1 3 2 2 2 2 6 3 3 2" xfId="16947" xr:uid="{00000000-0005-0000-0000-00007C410000}"/>
    <cellStyle name="20% - Accent1 3 2 2 2 2 6 3 4" xfId="16948" xr:uid="{00000000-0005-0000-0000-00007D410000}"/>
    <cellStyle name="20% - Accent1 3 2 2 2 2 6 4" xfId="16949" xr:uid="{00000000-0005-0000-0000-00007E410000}"/>
    <cellStyle name="20% - Accent1 3 2 2 2 2 6 4 2" xfId="16950" xr:uid="{00000000-0005-0000-0000-00007F410000}"/>
    <cellStyle name="20% - Accent1 3 2 2 2 2 6 4 2 2" xfId="16951" xr:uid="{00000000-0005-0000-0000-000080410000}"/>
    <cellStyle name="20% - Accent1 3 2 2 2 2 6 4 2 2 2" xfId="16952" xr:uid="{00000000-0005-0000-0000-000081410000}"/>
    <cellStyle name="20% - Accent1 3 2 2 2 2 6 4 2 3" xfId="16953" xr:uid="{00000000-0005-0000-0000-000082410000}"/>
    <cellStyle name="20% - Accent1 3 2 2 2 2 6 4 3" xfId="16954" xr:uid="{00000000-0005-0000-0000-000083410000}"/>
    <cellStyle name="20% - Accent1 3 2 2 2 2 6 4 3 2" xfId="16955" xr:uid="{00000000-0005-0000-0000-000084410000}"/>
    <cellStyle name="20% - Accent1 3 2 2 2 2 6 4 4" xfId="16956" xr:uid="{00000000-0005-0000-0000-000085410000}"/>
    <cellStyle name="20% - Accent1 3 2 2 2 2 6 5" xfId="16957" xr:uid="{00000000-0005-0000-0000-000086410000}"/>
    <cellStyle name="20% - Accent1 3 2 2 2 2 6 5 2" xfId="16958" xr:uid="{00000000-0005-0000-0000-000087410000}"/>
    <cellStyle name="20% - Accent1 3 2 2 2 2 6 5 2 2" xfId="16959" xr:uid="{00000000-0005-0000-0000-000088410000}"/>
    <cellStyle name="20% - Accent1 3 2 2 2 2 6 5 3" xfId="16960" xr:uid="{00000000-0005-0000-0000-000089410000}"/>
    <cellStyle name="20% - Accent1 3 2 2 2 2 6 6" xfId="16961" xr:uid="{00000000-0005-0000-0000-00008A410000}"/>
    <cellStyle name="20% - Accent1 3 2 2 2 2 6 6 2" xfId="16962" xr:uid="{00000000-0005-0000-0000-00008B410000}"/>
    <cellStyle name="20% - Accent1 3 2 2 2 2 6 6 2 2" xfId="16963" xr:uid="{00000000-0005-0000-0000-00008C410000}"/>
    <cellStyle name="20% - Accent1 3 2 2 2 2 6 6 3" xfId="16964" xr:uid="{00000000-0005-0000-0000-00008D410000}"/>
    <cellStyle name="20% - Accent1 3 2 2 2 2 6 7" xfId="16965" xr:uid="{00000000-0005-0000-0000-00008E410000}"/>
    <cellStyle name="20% - Accent1 3 2 2 2 2 6 7 2" xfId="16966" xr:uid="{00000000-0005-0000-0000-00008F410000}"/>
    <cellStyle name="20% - Accent1 3 2 2 2 2 6 8" xfId="16967" xr:uid="{00000000-0005-0000-0000-000090410000}"/>
    <cellStyle name="20% - Accent1 3 2 2 2 2 6 8 2" xfId="16968" xr:uid="{00000000-0005-0000-0000-000091410000}"/>
    <cellStyle name="20% - Accent1 3 2 2 2 2 6 9" xfId="16969" xr:uid="{00000000-0005-0000-0000-000092410000}"/>
    <cellStyle name="20% - Accent1 3 2 2 2 2 7" xfId="16970" xr:uid="{00000000-0005-0000-0000-000093410000}"/>
    <cellStyle name="20% - Accent1 3 2 2 2 2 7 2" xfId="16971" xr:uid="{00000000-0005-0000-0000-000094410000}"/>
    <cellStyle name="20% - Accent1 3 2 2 2 2 7 2 2" xfId="16972" xr:uid="{00000000-0005-0000-0000-000095410000}"/>
    <cellStyle name="20% - Accent1 3 2 2 2 2 7 2 2 2" xfId="16973" xr:uid="{00000000-0005-0000-0000-000096410000}"/>
    <cellStyle name="20% - Accent1 3 2 2 2 2 7 2 3" xfId="16974" xr:uid="{00000000-0005-0000-0000-000097410000}"/>
    <cellStyle name="20% - Accent1 3 2 2 2 2 7 3" xfId="16975" xr:uid="{00000000-0005-0000-0000-000098410000}"/>
    <cellStyle name="20% - Accent1 3 2 2 2 2 7 3 2" xfId="16976" xr:uid="{00000000-0005-0000-0000-000099410000}"/>
    <cellStyle name="20% - Accent1 3 2 2 2 2 7 4" xfId="16977" xr:uid="{00000000-0005-0000-0000-00009A410000}"/>
    <cellStyle name="20% - Accent1 3 2 2 2 2 8" xfId="16978" xr:uid="{00000000-0005-0000-0000-00009B410000}"/>
    <cellStyle name="20% - Accent1 3 2 2 2 2 8 2" xfId="16979" xr:uid="{00000000-0005-0000-0000-00009C410000}"/>
    <cellStyle name="20% - Accent1 3 2 2 2 2 8 2 2" xfId="16980" xr:uid="{00000000-0005-0000-0000-00009D410000}"/>
    <cellStyle name="20% - Accent1 3 2 2 2 2 8 2 2 2" xfId="16981" xr:uid="{00000000-0005-0000-0000-00009E410000}"/>
    <cellStyle name="20% - Accent1 3 2 2 2 2 8 2 3" xfId="16982" xr:uid="{00000000-0005-0000-0000-00009F410000}"/>
    <cellStyle name="20% - Accent1 3 2 2 2 2 8 3" xfId="16983" xr:uid="{00000000-0005-0000-0000-0000A0410000}"/>
    <cellStyle name="20% - Accent1 3 2 2 2 2 8 3 2" xfId="16984" xr:uid="{00000000-0005-0000-0000-0000A1410000}"/>
    <cellStyle name="20% - Accent1 3 2 2 2 2 8 4" xfId="16985" xr:uid="{00000000-0005-0000-0000-0000A2410000}"/>
    <cellStyle name="20% - Accent1 3 2 2 2 2 9" xfId="16986" xr:uid="{00000000-0005-0000-0000-0000A3410000}"/>
    <cellStyle name="20% - Accent1 3 2 2 2 2 9 2" xfId="16987" xr:uid="{00000000-0005-0000-0000-0000A4410000}"/>
    <cellStyle name="20% - Accent1 3 2 2 2 2 9 2 2" xfId="16988" xr:uid="{00000000-0005-0000-0000-0000A5410000}"/>
    <cellStyle name="20% - Accent1 3 2 2 2 2 9 2 2 2" xfId="16989" xr:uid="{00000000-0005-0000-0000-0000A6410000}"/>
    <cellStyle name="20% - Accent1 3 2 2 2 2 9 2 3" xfId="16990" xr:uid="{00000000-0005-0000-0000-0000A7410000}"/>
    <cellStyle name="20% - Accent1 3 2 2 2 2 9 3" xfId="16991" xr:uid="{00000000-0005-0000-0000-0000A8410000}"/>
    <cellStyle name="20% - Accent1 3 2 2 2 2 9 3 2" xfId="16992" xr:uid="{00000000-0005-0000-0000-0000A9410000}"/>
    <cellStyle name="20% - Accent1 3 2 2 2 2 9 4" xfId="16993" xr:uid="{00000000-0005-0000-0000-0000AA410000}"/>
    <cellStyle name="20% - Accent1 3 2 2 2 3" xfId="16994" xr:uid="{00000000-0005-0000-0000-0000AB410000}"/>
    <cellStyle name="20% - Accent1 3 2 2 2 3 10" xfId="16995" xr:uid="{00000000-0005-0000-0000-0000AC410000}"/>
    <cellStyle name="20% - Accent1 3 2 2 2 3 10 2" xfId="16996" xr:uid="{00000000-0005-0000-0000-0000AD410000}"/>
    <cellStyle name="20% - Accent1 3 2 2 2 3 11" xfId="16997" xr:uid="{00000000-0005-0000-0000-0000AE410000}"/>
    <cellStyle name="20% - Accent1 3 2 2 2 3 2" xfId="16998" xr:uid="{00000000-0005-0000-0000-0000AF410000}"/>
    <cellStyle name="20% - Accent1 3 2 2 2 3 2 2" xfId="16999" xr:uid="{00000000-0005-0000-0000-0000B0410000}"/>
    <cellStyle name="20% - Accent1 3 2 2 2 3 2 2 2" xfId="17000" xr:uid="{00000000-0005-0000-0000-0000B1410000}"/>
    <cellStyle name="20% - Accent1 3 2 2 2 3 2 2 2 2" xfId="17001" xr:uid="{00000000-0005-0000-0000-0000B2410000}"/>
    <cellStyle name="20% - Accent1 3 2 2 2 3 2 2 2 2 2" xfId="17002" xr:uid="{00000000-0005-0000-0000-0000B3410000}"/>
    <cellStyle name="20% - Accent1 3 2 2 2 3 2 2 2 3" xfId="17003" xr:uid="{00000000-0005-0000-0000-0000B4410000}"/>
    <cellStyle name="20% - Accent1 3 2 2 2 3 2 2 3" xfId="17004" xr:uid="{00000000-0005-0000-0000-0000B5410000}"/>
    <cellStyle name="20% - Accent1 3 2 2 2 3 2 2 3 2" xfId="17005" xr:uid="{00000000-0005-0000-0000-0000B6410000}"/>
    <cellStyle name="20% - Accent1 3 2 2 2 3 2 2 4" xfId="17006" xr:uid="{00000000-0005-0000-0000-0000B7410000}"/>
    <cellStyle name="20% - Accent1 3 2 2 2 3 2 3" xfId="17007" xr:uid="{00000000-0005-0000-0000-0000B8410000}"/>
    <cellStyle name="20% - Accent1 3 2 2 2 3 2 3 2" xfId="17008" xr:uid="{00000000-0005-0000-0000-0000B9410000}"/>
    <cellStyle name="20% - Accent1 3 2 2 2 3 2 3 2 2" xfId="17009" xr:uid="{00000000-0005-0000-0000-0000BA410000}"/>
    <cellStyle name="20% - Accent1 3 2 2 2 3 2 3 2 2 2" xfId="17010" xr:uid="{00000000-0005-0000-0000-0000BB410000}"/>
    <cellStyle name="20% - Accent1 3 2 2 2 3 2 3 2 3" xfId="17011" xr:uid="{00000000-0005-0000-0000-0000BC410000}"/>
    <cellStyle name="20% - Accent1 3 2 2 2 3 2 3 3" xfId="17012" xr:uid="{00000000-0005-0000-0000-0000BD410000}"/>
    <cellStyle name="20% - Accent1 3 2 2 2 3 2 3 3 2" xfId="17013" xr:uid="{00000000-0005-0000-0000-0000BE410000}"/>
    <cellStyle name="20% - Accent1 3 2 2 2 3 2 3 4" xfId="17014" xr:uid="{00000000-0005-0000-0000-0000BF410000}"/>
    <cellStyle name="20% - Accent1 3 2 2 2 3 2 4" xfId="17015" xr:uid="{00000000-0005-0000-0000-0000C0410000}"/>
    <cellStyle name="20% - Accent1 3 2 2 2 3 2 4 2" xfId="17016" xr:uid="{00000000-0005-0000-0000-0000C1410000}"/>
    <cellStyle name="20% - Accent1 3 2 2 2 3 2 4 2 2" xfId="17017" xr:uid="{00000000-0005-0000-0000-0000C2410000}"/>
    <cellStyle name="20% - Accent1 3 2 2 2 3 2 4 2 2 2" xfId="17018" xr:uid="{00000000-0005-0000-0000-0000C3410000}"/>
    <cellStyle name="20% - Accent1 3 2 2 2 3 2 4 2 3" xfId="17019" xr:uid="{00000000-0005-0000-0000-0000C4410000}"/>
    <cellStyle name="20% - Accent1 3 2 2 2 3 2 4 3" xfId="17020" xr:uid="{00000000-0005-0000-0000-0000C5410000}"/>
    <cellStyle name="20% - Accent1 3 2 2 2 3 2 4 3 2" xfId="17021" xr:uid="{00000000-0005-0000-0000-0000C6410000}"/>
    <cellStyle name="20% - Accent1 3 2 2 2 3 2 4 4" xfId="17022" xr:uid="{00000000-0005-0000-0000-0000C7410000}"/>
    <cellStyle name="20% - Accent1 3 2 2 2 3 2 5" xfId="17023" xr:uid="{00000000-0005-0000-0000-0000C8410000}"/>
    <cellStyle name="20% - Accent1 3 2 2 2 3 2 5 2" xfId="17024" xr:uid="{00000000-0005-0000-0000-0000C9410000}"/>
    <cellStyle name="20% - Accent1 3 2 2 2 3 2 5 2 2" xfId="17025" xr:uid="{00000000-0005-0000-0000-0000CA410000}"/>
    <cellStyle name="20% - Accent1 3 2 2 2 3 2 5 3" xfId="17026" xr:uid="{00000000-0005-0000-0000-0000CB410000}"/>
    <cellStyle name="20% - Accent1 3 2 2 2 3 2 6" xfId="17027" xr:uid="{00000000-0005-0000-0000-0000CC410000}"/>
    <cellStyle name="20% - Accent1 3 2 2 2 3 2 6 2" xfId="17028" xr:uid="{00000000-0005-0000-0000-0000CD410000}"/>
    <cellStyle name="20% - Accent1 3 2 2 2 3 2 6 2 2" xfId="17029" xr:uid="{00000000-0005-0000-0000-0000CE410000}"/>
    <cellStyle name="20% - Accent1 3 2 2 2 3 2 6 3" xfId="17030" xr:uid="{00000000-0005-0000-0000-0000CF410000}"/>
    <cellStyle name="20% - Accent1 3 2 2 2 3 2 7" xfId="17031" xr:uid="{00000000-0005-0000-0000-0000D0410000}"/>
    <cellStyle name="20% - Accent1 3 2 2 2 3 2 7 2" xfId="17032" xr:uid="{00000000-0005-0000-0000-0000D1410000}"/>
    <cellStyle name="20% - Accent1 3 2 2 2 3 2 8" xfId="17033" xr:uid="{00000000-0005-0000-0000-0000D2410000}"/>
    <cellStyle name="20% - Accent1 3 2 2 2 3 2 8 2" xfId="17034" xr:uid="{00000000-0005-0000-0000-0000D3410000}"/>
    <cellStyle name="20% - Accent1 3 2 2 2 3 2 9" xfId="17035" xr:uid="{00000000-0005-0000-0000-0000D4410000}"/>
    <cellStyle name="20% - Accent1 3 2 2 2 3 3" xfId="17036" xr:uid="{00000000-0005-0000-0000-0000D5410000}"/>
    <cellStyle name="20% - Accent1 3 2 2 2 3 3 2" xfId="17037" xr:uid="{00000000-0005-0000-0000-0000D6410000}"/>
    <cellStyle name="20% - Accent1 3 2 2 2 3 3 2 2" xfId="17038" xr:uid="{00000000-0005-0000-0000-0000D7410000}"/>
    <cellStyle name="20% - Accent1 3 2 2 2 3 3 2 2 2" xfId="17039" xr:uid="{00000000-0005-0000-0000-0000D8410000}"/>
    <cellStyle name="20% - Accent1 3 2 2 2 3 3 2 2 2 2" xfId="17040" xr:uid="{00000000-0005-0000-0000-0000D9410000}"/>
    <cellStyle name="20% - Accent1 3 2 2 2 3 3 2 2 3" xfId="17041" xr:uid="{00000000-0005-0000-0000-0000DA410000}"/>
    <cellStyle name="20% - Accent1 3 2 2 2 3 3 2 3" xfId="17042" xr:uid="{00000000-0005-0000-0000-0000DB410000}"/>
    <cellStyle name="20% - Accent1 3 2 2 2 3 3 2 3 2" xfId="17043" xr:uid="{00000000-0005-0000-0000-0000DC410000}"/>
    <cellStyle name="20% - Accent1 3 2 2 2 3 3 2 4" xfId="17044" xr:uid="{00000000-0005-0000-0000-0000DD410000}"/>
    <cellStyle name="20% - Accent1 3 2 2 2 3 3 3" xfId="17045" xr:uid="{00000000-0005-0000-0000-0000DE410000}"/>
    <cellStyle name="20% - Accent1 3 2 2 2 3 3 3 2" xfId="17046" xr:uid="{00000000-0005-0000-0000-0000DF410000}"/>
    <cellStyle name="20% - Accent1 3 2 2 2 3 3 3 2 2" xfId="17047" xr:uid="{00000000-0005-0000-0000-0000E0410000}"/>
    <cellStyle name="20% - Accent1 3 2 2 2 3 3 3 2 2 2" xfId="17048" xr:uid="{00000000-0005-0000-0000-0000E1410000}"/>
    <cellStyle name="20% - Accent1 3 2 2 2 3 3 3 2 3" xfId="17049" xr:uid="{00000000-0005-0000-0000-0000E2410000}"/>
    <cellStyle name="20% - Accent1 3 2 2 2 3 3 3 3" xfId="17050" xr:uid="{00000000-0005-0000-0000-0000E3410000}"/>
    <cellStyle name="20% - Accent1 3 2 2 2 3 3 3 3 2" xfId="17051" xr:uid="{00000000-0005-0000-0000-0000E4410000}"/>
    <cellStyle name="20% - Accent1 3 2 2 2 3 3 3 4" xfId="17052" xr:uid="{00000000-0005-0000-0000-0000E5410000}"/>
    <cellStyle name="20% - Accent1 3 2 2 2 3 3 4" xfId="17053" xr:uid="{00000000-0005-0000-0000-0000E6410000}"/>
    <cellStyle name="20% - Accent1 3 2 2 2 3 3 4 2" xfId="17054" xr:uid="{00000000-0005-0000-0000-0000E7410000}"/>
    <cellStyle name="20% - Accent1 3 2 2 2 3 3 4 2 2" xfId="17055" xr:uid="{00000000-0005-0000-0000-0000E8410000}"/>
    <cellStyle name="20% - Accent1 3 2 2 2 3 3 4 2 2 2" xfId="17056" xr:uid="{00000000-0005-0000-0000-0000E9410000}"/>
    <cellStyle name="20% - Accent1 3 2 2 2 3 3 4 2 3" xfId="17057" xr:uid="{00000000-0005-0000-0000-0000EA410000}"/>
    <cellStyle name="20% - Accent1 3 2 2 2 3 3 4 3" xfId="17058" xr:uid="{00000000-0005-0000-0000-0000EB410000}"/>
    <cellStyle name="20% - Accent1 3 2 2 2 3 3 4 3 2" xfId="17059" xr:uid="{00000000-0005-0000-0000-0000EC410000}"/>
    <cellStyle name="20% - Accent1 3 2 2 2 3 3 4 4" xfId="17060" xr:uid="{00000000-0005-0000-0000-0000ED410000}"/>
    <cellStyle name="20% - Accent1 3 2 2 2 3 3 5" xfId="17061" xr:uid="{00000000-0005-0000-0000-0000EE410000}"/>
    <cellStyle name="20% - Accent1 3 2 2 2 3 3 5 2" xfId="17062" xr:uid="{00000000-0005-0000-0000-0000EF410000}"/>
    <cellStyle name="20% - Accent1 3 2 2 2 3 3 5 2 2" xfId="17063" xr:uid="{00000000-0005-0000-0000-0000F0410000}"/>
    <cellStyle name="20% - Accent1 3 2 2 2 3 3 5 3" xfId="17064" xr:uid="{00000000-0005-0000-0000-0000F1410000}"/>
    <cellStyle name="20% - Accent1 3 2 2 2 3 3 6" xfId="17065" xr:uid="{00000000-0005-0000-0000-0000F2410000}"/>
    <cellStyle name="20% - Accent1 3 2 2 2 3 3 6 2" xfId="17066" xr:uid="{00000000-0005-0000-0000-0000F3410000}"/>
    <cellStyle name="20% - Accent1 3 2 2 2 3 3 6 2 2" xfId="17067" xr:uid="{00000000-0005-0000-0000-0000F4410000}"/>
    <cellStyle name="20% - Accent1 3 2 2 2 3 3 6 3" xfId="17068" xr:uid="{00000000-0005-0000-0000-0000F5410000}"/>
    <cellStyle name="20% - Accent1 3 2 2 2 3 3 7" xfId="17069" xr:uid="{00000000-0005-0000-0000-0000F6410000}"/>
    <cellStyle name="20% - Accent1 3 2 2 2 3 3 7 2" xfId="17070" xr:uid="{00000000-0005-0000-0000-0000F7410000}"/>
    <cellStyle name="20% - Accent1 3 2 2 2 3 3 8" xfId="17071" xr:uid="{00000000-0005-0000-0000-0000F8410000}"/>
    <cellStyle name="20% - Accent1 3 2 2 2 3 3 8 2" xfId="17072" xr:uid="{00000000-0005-0000-0000-0000F9410000}"/>
    <cellStyle name="20% - Accent1 3 2 2 2 3 3 9" xfId="17073" xr:uid="{00000000-0005-0000-0000-0000FA410000}"/>
    <cellStyle name="20% - Accent1 3 2 2 2 3 4" xfId="17074" xr:uid="{00000000-0005-0000-0000-0000FB410000}"/>
    <cellStyle name="20% - Accent1 3 2 2 2 3 4 2" xfId="17075" xr:uid="{00000000-0005-0000-0000-0000FC410000}"/>
    <cellStyle name="20% - Accent1 3 2 2 2 3 4 2 2" xfId="17076" xr:uid="{00000000-0005-0000-0000-0000FD410000}"/>
    <cellStyle name="20% - Accent1 3 2 2 2 3 4 2 2 2" xfId="17077" xr:uid="{00000000-0005-0000-0000-0000FE410000}"/>
    <cellStyle name="20% - Accent1 3 2 2 2 3 4 2 3" xfId="17078" xr:uid="{00000000-0005-0000-0000-0000FF410000}"/>
    <cellStyle name="20% - Accent1 3 2 2 2 3 4 3" xfId="17079" xr:uid="{00000000-0005-0000-0000-000000420000}"/>
    <cellStyle name="20% - Accent1 3 2 2 2 3 4 3 2" xfId="17080" xr:uid="{00000000-0005-0000-0000-000001420000}"/>
    <cellStyle name="20% - Accent1 3 2 2 2 3 4 4" xfId="17081" xr:uid="{00000000-0005-0000-0000-000002420000}"/>
    <cellStyle name="20% - Accent1 3 2 2 2 3 5" xfId="17082" xr:uid="{00000000-0005-0000-0000-000003420000}"/>
    <cellStyle name="20% - Accent1 3 2 2 2 3 5 2" xfId="17083" xr:uid="{00000000-0005-0000-0000-000004420000}"/>
    <cellStyle name="20% - Accent1 3 2 2 2 3 5 2 2" xfId="17084" xr:uid="{00000000-0005-0000-0000-000005420000}"/>
    <cellStyle name="20% - Accent1 3 2 2 2 3 5 2 2 2" xfId="17085" xr:uid="{00000000-0005-0000-0000-000006420000}"/>
    <cellStyle name="20% - Accent1 3 2 2 2 3 5 2 3" xfId="17086" xr:uid="{00000000-0005-0000-0000-000007420000}"/>
    <cellStyle name="20% - Accent1 3 2 2 2 3 5 3" xfId="17087" xr:uid="{00000000-0005-0000-0000-000008420000}"/>
    <cellStyle name="20% - Accent1 3 2 2 2 3 5 3 2" xfId="17088" xr:uid="{00000000-0005-0000-0000-000009420000}"/>
    <cellStyle name="20% - Accent1 3 2 2 2 3 5 4" xfId="17089" xr:uid="{00000000-0005-0000-0000-00000A420000}"/>
    <cellStyle name="20% - Accent1 3 2 2 2 3 6" xfId="17090" xr:uid="{00000000-0005-0000-0000-00000B420000}"/>
    <cellStyle name="20% - Accent1 3 2 2 2 3 6 2" xfId="17091" xr:uid="{00000000-0005-0000-0000-00000C420000}"/>
    <cellStyle name="20% - Accent1 3 2 2 2 3 6 2 2" xfId="17092" xr:uid="{00000000-0005-0000-0000-00000D420000}"/>
    <cellStyle name="20% - Accent1 3 2 2 2 3 6 2 2 2" xfId="17093" xr:uid="{00000000-0005-0000-0000-00000E420000}"/>
    <cellStyle name="20% - Accent1 3 2 2 2 3 6 2 3" xfId="17094" xr:uid="{00000000-0005-0000-0000-00000F420000}"/>
    <cellStyle name="20% - Accent1 3 2 2 2 3 6 3" xfId="17095" xr:uid="{00000000-0005-0000-0000-000010420000}"/>
    <cellStyle name="20% - Accent1 3 2 2 2 3 6 3 2" xfId="17096" xr:uid="{00000000-0005-0000-0000-000011420000}"/>
    <cellStyle name="20% - Accent1 3 2 2 2 3 6 4" xfId="17097" xr:uid="{00000000-0005-0000-0000-000012420000}"/>
    <cellStyle name="20% - Accent1 3 2 2 2 3 7" xfId="17098" xr:uid="{00000000-0005-0000-0000-000013420000}"/>
    <cellStyle name="20% - Accent1 3 2 2 2 3 7 2" xfId="17099" xr:uid="{00000000-0005-0000-0000-000014420000}"/>
    <cellStyle name="20% - Accent1 3 2 2 2 3 7 2 2" xfId="17100" xr:uid="{00000000-0005-0000-0000-000015420000}"/>
    <cellStyle name="20% - Accent1 3 2 2 2 3 7 3" xfId="17101" xr:uid="{00000000-0005-0000-0000-000016420000}"/>
    <cellStyle name="20% - Accent1 3 2 2 2 3 8" xfId="17102" xr:uid="{00000000-0005-0000-0000-000017420000}"/>
    <cellStyle name="20% - Accent1 3 2 2 2 3 8 2" xfId="17103" xr:uid="{00000000-0005-0000-0000-000018420000}"/>
    <cellStyle name="20% - Accent1 3 2 2 2 3 8 2 2" xfId="17104" xr:uid="{00000000-0005-0000-0000-000019420000}"/>
    <cellStyle name="20% - Accent1 3 2 2 2 3 8 3" xfId="17105" xr:uid="{00000000-0005-0000-0000-00001A420000}"/>
    <cellStyle name="20% - Accent1 3 2 2 2 3 9" xfId="17106" xr:uid="{00000000-0005-0000-0000-00001B420000}"/>
    <cellStyle name="20% - Accent1 3 2 2 2 3 9 2" xfId="17107" xr:uid="{00000000-0005-0000-0000-00001C420000}"/>
    <cellStyle name="20% - Accent1 3 2 2 2 4" xfId="17108" xr:uid="{00000000-0005-0000-0000-00001D420000}"/>
    <cellStyle name="20% - Accent1 3 2 2 2 4 10" xfId="17109" xr:uid="{00000000-0005-0000-0000-00001E420000}"/>
    <cellStyle name="20% - Accent1 3 2 2 2 4 10 2" xfId="17110" xr:uid="{00000000-0005-0000-0000-00001F420000}"/>
    <cellStyle name="20% - Accent1 3 2 2 2 4 11" xfId="17111" xr:uid="{00000000-0005-0000-0000-000020420000}"/>
    <cellStyle name="20% - Accent1 3 2 2 2 4 2" xfId="17112" xr:uid="{00000000-0005-0000-0000-000021420000}"/>
    <cellStyle name="20% - Accent1 3 2 2 2 4 2 2" xfId="17113" xr:uid="{00000000-0005-0000-0000-000022420000}"/>
    <cellStyle name="20% - Accent1 3 2 2 2 4 2 2 2" xfId="17114" xr:uid="{00000000-0005-0000-0000-000023420000}"/>
    <cellStyle name="20% - Accent1 3 2 2 2 4 2 2 2 2" xfId="17115" xr:uid="{00000000-0005-0000-0000-000024420000}"/>
    <cellStyle name="20% - Accent1 3 2 2 2 4 2 2 2 2 2" xfId="17116" xr:uid="{00000000-0005-0000-0000-000025420000}"/>
    <cellStyle name="20% - Accent1 3 2 2 2 4 2 2 2 3" xfId="17117" xr:uid="{00000000-0005-0000-0000-000026420000}"/>
    <cellStyle name="20% - Accent1 3 2 2 2 4 2 2 3" xfId="17118" xr:uid="{00000000-0005-0000-0000-000027420000}"/>
    <cellStyle name="20% - Accent1 3 2 2 2 4 2 2 3 2" xfId="17119" xr:uid="{00000000-0005-0000-0000-000028420000}"/>
    <cellStyle name="20% - Accent1 3 2 2 2 4 2 2 4" xfId="17120" xr:uid="{00000000-0005-0000-0000-000029420000}"/>
    <cellStyle name="20% - Accent1 3 2 2 2 4 2 3" xfId="17121" xr:uid="{00000000-0005-0000-0000-00002A420000}"/>
    <cellStyle name="20% - Accent1 3 2 2 2 4 2 3 2" xfId="17122" xr:uid="{00000000-0005-0000-0000-00002B420000}"/>
    <cellStyle name="20% - Accent1 3 2 2 2 4 2 3 2 2" xfId="17123" xr:uid="{00000000-0005-0000-0000-00002C420000}"/>
    <cellStyle name="20% - Accent1 3 2 2 2 4 2 3 2 2 2" xfId="17124" xr:uid="{00000000-0005-0000-0000-00002D420000}"/>
    <cellStyle name="20% - Accent1 3 2 2 2 4 2 3 2 3" xfId="17125" xr:uid="{00000000-0005-0000-0000-00002E420000}"/>
    <cellStyle name="20% - Accent1 3 2 2 2 4 2 3 3" xfId="17126" xr:uid="{00000000-0005-0000-0000-00002F420000}"/>
    <cellStyle name="20% - Accent1 3 2 2 2 4 2 3 3 2" xfId="17127" xr:uid="{00000000-0005-0000-0000-000030420000}"/>
    <cellStyle name="20% - Accent1 3 2 2 2 4 2 3 4" xfId="17128" xr:uid="{00000000-0005-0000-0000-000031420000}"/>
    <cellStyle name="20% - Accent1 3 2 2 2 4 2 4" xfId="17129" xr:uid="{00000000-0005-0000-0000-000032420000}"/>
    <cellStyle name="20% - Accent1 3 2 2 2 4 2 4 2" xfId="17130" xr:uid="{00000000-0005-0000-0000-000033420000}"/>
    <cellStyle name="20% - Accent1 3 2 2 2 4 2 4 2 2" xfId="17131" xr:uid="{00000000-0005-0000-0000-000034420000}"/>
    <cellStyle name="20% - Accent1 3 2 2 2 4 2 4 2 2 2" xfId="17132" xr:uid="{00000000-0005-0000-0000-000035420000}"/>
    <cellStyle name="20% - Accent1 3 2 2 2 4 2 4 2 3" xfId="17133" xr:uid="{00000000-0005-0000-0000-000036420000}"/>
    <cellStyle name="20% - Accent1 3 2 2 2 4 2 4 3" xfId="17134" xr:uid="{00000000-0005-0000-0000-000037420000}"/>
    <cellStyle name="20% - Accent1 3 2 2 2 4 2 4 3 2" xfId="17135" xr:uid="{00000000-0005-0000-0000-000038420000}"/>
    <cellStyle name="20% - Accent1 3 2 2 2 4 2 4 4" xfId="17136" xr:uid="{00000000-0005-0000-0000-000039420000}"/>
    <cellStyle name="20% - Accent1 3 2 2 2 4 2 5" xfId="17137" xr:uid="{00000000-0005-0000-0000-00003A420000}"/>
    <cellStyle name="20% - Accent1 3 2 2 2 4 2 5 2" xfId="17138" xr:uid="{00000000-0005-0000-0000-00003B420000}"/>
    <cellStyle name="20% - Accent1 3 2 2 2 4 2 5 2 2" xfId="17139" xr:uid="{00000000-0005-0000-0000-00003C420000}"/>
    <cellStyle name="20% - Accent1 3 2 2 2 4 2 5 3" xfId="17140" xr:uid="{00000000-0005-0000-0000-00003D420000}"/>
    <cellStyle name="20% - Accent1 3 2 2 2 4 2 6" xfId="17141" xr:uid="{00000000-0005-0000-0000-00003E420000}"/>
    <cellStyle name="20% - Accent1 3 2 2 2 4 2 6 2" xfId="17142" xr:uid="{00000000-0005-0000-0000-00003F420000}"/>
    <cellStyle name="20% - Accent1 3 2 2 2 4 2 6 2 2" xfId="17143" xr:uid="{00000000-0005-0000-0000-000040420000}"/>
    <cellStyle name="20% - Accent1 3 2 2 2 4 2 6 3" xfId="17144" xr:uid="{00000000-0005-0000-0000-000041420000}"/>
    <cellStyle name="20% - Accent1 3 2 2 2 4 2 7" xfId="17145" xr:uid="{00000000-0005-0000-0000-000042420000}"/>
    <cellStyle name="20% - Accent1 3 2 2 2 4 2 7 2" xfId="17146" xr:uid="{00000000-0005-0000-0000-000043420000}"/>
    <cellStyle name="20% - Accent1 3 2 2 2 4 2 8" xfId="17147" xr:uid="{00000000-0005-0000-0000-000044420000}"/>
    <cellStyle name="20% - Accent1 3 2 2 2 4 2 8 2" xfId="17148" xr:uid="{00000000-0005-0000-0000-000045420000}"/>
    <cellStyle name="20% - Accent1 3 2 2 2 4 2 9" xfId="17149" xr:uid="{00000000-0005-0000-0000-000046420000}"/>
    <cellStyle name="20% - Accent1 3 2 2 2 4 3" xfId="17150" xr:uid="{00000000-0005-0000-0000-000047420000}"/>
    <cellStyle name="20% - Accent1 3 2 2 2 4 3 2" xfId="17151" xr:uid="{00000000-0005-0000-0000-000048420000}"/>
    <cellStyle name="20% - Accent1 3 2 2 2 4 3 2 2" xfId="17152" xr:uid="{00000000-0005-0000-0000-000049420000}"/>
    <cellStyle name="20% - Accent1 3 2 2 2 4 3 2 2 2" xfId="17153" xr:uid="{00000000-0005-0000-0000-00004A420000}"/>
    <cellStyle name="20% - Accent1 3 2 2 2 4 3 2 2 2 2" xfId="17154" xr:uid="{00000000-0005-0000-0000-00004B420000}"/>
    <cellStyle name="20% - Accent1 3 2 2 2 4 3 2 2 3" xfId="17155" xr:uid="{00000000-0005-0000-0000-00004C420000}"/>
    <cellStyle name="20% - Accent1 3 2 2 2 4 3 2 3" xfId="17156" xr:uid="{00000000-0005-0000-0000-00004D420000}"/>
    <cellStyle name="20% - Accent1 3 2 2 2 4 3 2 3 2" xfId="17157" xr:uid="{00000000-0005-0000-0000-00004E420000}"/>
    <cellStyle name="20% - Accent1 3 2 2 2 4 3 2 4" xfId="17158" xr:uid="{00000000-0005-0000-0000-00004F420000}"/>
    <cellStyle name="20% - Accent1 3 2 2 2 4 3 3" xfId="17159" xr:uid="{00000000-0005-0000-0000-000050420000}"/>
    <cellStyle name="20% - Accent1 3 2 2 2 4 3 3 2" xfId="17160" xr:uid="{00000000-0005-0000-0000-000051420000}"/>
    <cellStyle name="20% - Accent1 3 2 2 2 4 3 3 2 2" xfId="17161" xr:uid="{00000000-0005-0000-0000-000052420000}"/>
    <cellStyle name="20% - Accent1 3 2 2 2 4 3 3 2 2 2" xfId="17162" xr:uid="{00000000-0005-0000-0000-000053420000}"/>
    <cellStyle name="20% - Accent1 3 2 2 2 4 3 3 2 3" xfId="17163" xr:uid="{00000000-0005-0000-0000-000054420000}"/>
    <cellStyle name="20% - Accent1 3 2 2 2 4 3 3 3" xfId="17164" xr:uid="{00000000-0005-0000-0000-000055420000}"/>
    <cellStyle name="20% - Accent1 3 2 2 2 4 3 3 3 2" xfId="17165" xr:uid="{00000000-0005-0000-0000-000056420000}"/>
    <cellStyle name="20% - Accent1 3 2 2 2 4 3 3 4" xfId="17166" xr:uid="{00000000-0005-0000-0000-000057420000}"/>
    <cellStyle name="20% - Accent1 3 2 2 2 4 3 4" xfId="17167" xr:uid="{00000000-0005-0000-0000-000058420000}"/>
    <cellStyle name="20% - Accent1 3 2 2 2 4 3 4 2" xfId="17168" xr:uid="{00000000-0005-0000-0000-000059420000}"/>
    <cellStyle name="20% - Accent1 3 2 2 2 4 3 4 2 2" xfId="17169" xr:uid="{00000000-0005-0000-0000-00005A420000}"/>
    <cellStyle name="20% - Accent1 3 2 2 2 4 3 4 2 2 2" xfId="17170" xr:uid="{00000000-0005-0000-0000-00005B420000}"/>
    <cellStyle name="20% - Accent1 3 2 2 2 4 3 4 2 3" xfId="17171" xr:uid="{00000000-0005-0000-0000-00005C420000}"/>
    <cellStyle name="20% - Accent1 3 2 2 2 4 3 4 3" xfId="17172" xr:uid="{00000000-0005-0000-0000-00005D420000}"/>
    <cellStyle name="20% - Accent1 3 2 2 2 4 3 4 3 2" xfId="17173" xr:uid="{00000000-0005-0000-0000-00005E420000}"/>
    <cellStyle name="20% - Accent1 3 2 2 2 4 3 4 4" xfId="17174" xr:uid="{00000000-0005-0000-0000-00005F420000}"/>
    <cellStyle name="20% - Accent1 3 2 2 2 4 3 5" xfId="17175" xr:uid="{00000000-0005-0000-0000-000060420000}"/>
    <cellStyle name="20% - Accent1 3 2 2 2 4 3 5 2" xfId="17176" xr:uid="{00000000-0005-0000-0000-000061420000}"/>
    <cellStyle name="20% - Accent1 3 2 2 2 4 3 5 2 2" xfId="17177" xr:uid="{00000000-0005-0000-0000-000062420000}"/>
    <cellStyle name="20% - Accent1 3 2 2 2 4 3 5 3" xfId="17178" xr:uid="{00000000-0005-0000-0000-000063420000}"/>
    <cellStyle name="20% - Accent1 3 2 2 2 4 3 6" xfId="17179" xr:uid="{00000000-0005-0000-0000-000064420000}"/>
    <cellStyle name="20% - Accent1 3 2 2 2 4 3 6 2" xfId="17180" xr:uid="{00000000-0005-0000-0000-000065420000}"/>
    <cellStyle name="20% - Accent1 3 2 2 2 4 3 6 2 2" xfId="17181" xr:uid="{00000000-0005-0000-0000-000066420000}"/>
    <cellStyle name="20% - Accent1 3 2 2 2 4 3 6 3" xfId="17182" xr:uid="{00000000-0005-0000-0000-000067420000}"/>
    <cellStyle name="20% - Accent1 3 2 2 2 4 3 7" xfId="17183" xr:uid="{00000000-0005-0000-0000-000068420000}"/>
    <cellStyle name="20% - Accent1 3 2 2 2 4 3 7 2" xfId="17184" xr:uid="{00000000-0005-0000-0000-000069420000}"/>
    <cellStyle name="20% - Accent1 3 2 2 2 4 3 8" xfId="17185" xr:uid="{00000000-0005-0000-0000-00006A420000}"/>
    <cellStyle name="20% - Accent1 3 2 2 2 4 3 8 2" xfId="17186" xr:uid="{00000000-0005-0000-0000-00006B420000}"/>
    <cellStyle name="20% - Accent1 3 2 2 2 4 3 9" xfId="17187" xr:uid="{00000000-0005-0000-0000-00006C420000}"/>
    <cellStyle name="20% - Accent1 3 2 2 2 4 4" xfId="17188" xr:uid="{00000000-0005-0000-0000-00006D420000}"/>
    <cellStyle name="20% - Accent1 3 2 2 2 4 4 2" xfId="17189" xr:uid="{00000000-0005-0000-0000-00006E420000}"/>
    <cellStyle name="20% - Accent1 3 2 2 2 4 4 2 2" xfId="17190" xr:uid="{00000000-0005-0000-0000-00006F420000}"/>
    <cellStyle name="20% - Accent1 3 2 2 2 4 4 2 2 2" xfId="17191" xr:uid="{00000000-0005-0000-0000-000070420000}"/>
    <cellStyle name="20% - Accent1 3 2 2 2 4 4 2 3" xfId="17192" xr:uid="{00000000-0005-0000-0000-000071420000}"/>
    <cellStyle name="20% - Accent1 3 2 2 2 4 4 3" xfId="17193" xr:uid="{00000000-0005-0000-0000-000072420000}"/>
    <cellStyle name="20% - Accent1 3 2 2 2 4 4 3 2" xfId="17194" xr:uid="{00000000-0005-0000-0000-000073420000}"/>
    <cellStyle name="20% - Accent1 3 2 2 2 4 4 4" xfId="17195" xr:uid="{00000000-0005-0000-0000-000074420000}"/>
    <cellStyle name="20% - Accent1 3 2 2 2 4 5" xfId="17196" xr:uid="{00000000-0005-0000-0000-000075420000}"/>
    <cellStyle name="20% - Accent1 3 2 2 2 4 5 2" xfId="17197" xr:uid="{00000000-0005-0000-0000-000076420000}"/>
    <cellStyle name="20% - Accent1 3 2 2 2 4 5 2 2" xfId="17198" xr:uid="{00000000-0005-0000-0000-000077420000}"/>
    <cellStyle name="20% - Accent1 3 2 2 2 4 5 2 2 2" xfId="17199" xr:uid="{00000000-0005-0000-0000-000078420000}"/>
    <cellStyle name="20% - Accent1 3 2 2 2 4 5 2 3" xfId="17200" xr:uid="{00000000-0005-0000-0000-000079420000}"/>
    <cellStyle name="20% - Accent1 3 2 2 2 4 5 3" xfId="17201" xr:uid="{00000000-0005-0000-0000-00007A420000}"/>
    <cellStyle name="20% - Accent1 3 2 2 2 4 5 3 2" xfId="17202" xr:uid="{00000000-0005-0000-0000-00007B420000}"/>
    <cellStyle name="20% - Accent1 3 2 2 2 4 5 4" xfId="17203" xr:uid="{00000000-0005-0000-0000-00007C420000}"/>
    <cellStyle name="20% - Accent1 3 2 2 2 4 6" xfId="17204" xr:uid="{00000000-0005-0000-0000-00007D420000}"/>
    <cellStyle name="20% - Accent1 3 2 2 2 4 6 2" xfId="17205" xr:uid="{00000000-0005-0000-0000-00007E420000}"/>
    <cellStyle name="20% - Accent1 3 2 2 2 4 6 2 2" xfId="17206" xr:uid="{00000000-0005-0000-0000-00007F420000}"/>
    <cellStyle name="20% - Accent1 3 2 2 2 4 6 2 2 2" xfId="17207" xr:uid="{00000000-0005-0000-0000-000080420000}"/>
    <cellStyle name="20% - Accent1 3 2 2 2 4 6 2 3" xfId="17208" xr:uid="{00000000-0005-0000-0000-000081420000}"/>
    <cellStyle name="20% - Accent1 3 2 2 2 4 6 3" xfId="17209" xr:uid="{00000000-0005-0000-0000-000082420000}"/>
    <cellStyle name="20% - Accent1 3 2 2 2 4 6 3 2" xfId="17210" xr:uid="{00000000-0005-0000-0000-000083420000}"/>
    <cellStyle name="20% - Accent1 3 2 2 2 4 6 4" xfId="17211" xr:uid="{00000000-0005-0000-0000-000084420000}"/>
    <cellStyle name="20% - Accent1 3 2 2 2 4 7" xfId="17212" xr:uid="{00000000-0005-0000-0000-000085420000}"/>
    <cellStyle name="20% - Accent1 3 2 2 2 4 7 2" xfId="17213" xr:uid="{00000000-0005-0000-0000-000086420000}"/>
    <cellStyle name="20% - Accent1 3 2 2 2 4 7 2 2" xfId="17214" xr:uid="{00000000-0005-0000-0000-000087420000}"/>
    <cellStyle name="20% - Accent1 3 2 2 2 4 7 3" xfId="17215" xr:uid="{00000000-0005-0000-0000-000088420000}"/>
    <cellStyle name="20% - Accent1 3 2 2 2 4 8" xfId="17216" xr:uid="{00000000-0005-0000-0000-000089420000}"/>
    <cellStyle name="20% - Accent1 3 2 2 2 4 8 2" xfId="17217" xr:uid="{00000000-0005-0000-0000-00008A420000}"/>
    <cellStyle name="20% - Accent1 3 2 2 2 4 8 2 2" xfId="17218" xr:uid="{00000000-0005-0000-0000-00008B420000}"/>
    <cellStyle name="20% - Accent1 3 2 2 2 4 8 3" xfId="17219" xr:uid="{00000000-0005-0000-0000-00008C420000}"/>
    <cellStyle name="20% - Accent1 3 2 2 2 4 9" xfId="17220" xr:uid="{00000000-0005-0000-0000-00008D420000}"/>
    <cellStyle name="20% - Accent1 3 2 2 2 4 9 2" xfId="17221" xr:uid="{00000000-0005-0000-0000-00008E420000}"/>
    <cellStyle name="20% - Accent1 3 2 2 2 5" xfId="17222" xr:uid="{00000000-0005-0000-0000-00008F420000}"/>
    <cellStyle name="20% - Accent1 3 2 2 2 5 10" xfId="17223" xr:uid="{00000000-0005-0000-0000-000090420000}"/>
    <cellStyle name="20% - Accent1 3 2 2 2 5 10 2" xfId="17224" xr:uid="{00000000-0005-0000-0000-000091420000}"/>
    <cellStyle name="20% - Accent1 3 2 2 2 5 11" xfId="17225" xr:uid="{00000000-0005-0000-0000-000092420000}"/>
    <cellStyle name="20% - Accent1 3 2 2 2 5 2" xfId="17226" xr:uid="{00000000-0005-0000-0000-000093420000}"/>
    <cellStyle name="20% - Accent1 3 2 2 2 5 2 2" xfId="17227" xr:uid="{00000000-0005-0000-0000-000094420000}"/>
    <cellStyle name="20% - Accent1 3 2 2 2 5 2 2 2" xfId="17228" xr:uid="{00000000-0005-0000-0000-000095420000}"/>
    <cellStyle name="20% - Accent1 3 2 2 2 5 2 2 2 2" xfId="17229" xr:uid="{00000000-0005-0000-0000-000096420000}"/>
    <cellStyle name="20% - Accent1 3 2 2 2 5 2 2 2 2 2" xfId="17230" xr:uid="{00000000-0005-0000-0000-000097420000}"/>
    <cellStyle name="20% - Accent1 3 2 2 2 5 2 2 2 3" xfId="17231" xr:uid="{00000000-0005-0000-0000-000098420000}"/>
    <cellStyle name="20% - Accent1 3 2 2 2 5 2 2 3" xfId="17232" xr:uid="{00000000-0005-0000-0000-000099420000}"/>
    <cellStyle name="20% - Accent1 3 2 2 2 5 2 2 3 2" xfId="17233" xr:uid="{00000000-0005-0000-0000-00009A420000}"/>
    <cellStyle name="20% - Accent1 3 2 2 2 5 2 2 4" xfId="17234" xr:uid="{00000000-0005-0000-0000-00009B420000}"/>
    <cellStyle name="20% - Accent1 3 2 2 2 5 2 3" xfId="17235" xr:uid="{00000000-0005-0000-0000-00009C420000}"/>
    <cellStyle name="20% - Accent1 3 2 2 2 5 2 3 2" xfId="17236" xr:uid="{00000000-0005-0000-0000-00009D420000}"/>
    <cellStyle name="20% - Accent1 3 2 2 2 5 2 3 2 2" xfId="17237" xr:uid="{00000000-0005-0000-0000-00009E420000}"/>
    <cellStyle name="20% - Accent1 3 2 2 2 5 2 3 2 2 2" xfId="17238" xr:uid="{00000000-0005-0000-0000-00009F420000}"/>
    <cellStyle name="20% - Accent1 3 2 2 2 5 2 3 2 3" xfId="17239" xr:uid="{00000000-0005-0000-0000-0000A0420000}"/>
    <cellStyle name="20% - Accent1 3 2 2 2 5 2 3 3" xfId="17240" xr:uid="{00000000-0005-0000-0000-0000A1420000}"/>
    <cellStyle name="20% - Accent1 3 2 2 2 5 2 3 3 2" xfId="17241" xr:uid="{00000000-0005-0000-0000-0000A2420000}"/>
    <cellStyle name="20% - Accent1 3 2 2 2 5 2 3 4" xfId="17242" xr:uid="{00000000-0005-0000-0000-0000A3420000}"/>
    <cellStyle name="20% - Accent1 3 2 2 2 5 2 4" xfId="17243" xr:uid="{00000000-0005-0000-0000-0000A4420000}"/>
    <cellStyle name="20% - Accent1 3 2 2 2 5 2 4 2" xfId="17244" xr:uid="{00000000-0005-0000-0000-0000A5420000}"/>
    <cellStyle name="20% - Accent1 3 2 2 2 5 2 4 2 2" xfId="17245" xr:uid="{00000000-0005-0000-0000-0000A6420000}"/>
    <cellStyle name="20% - Accent1 3 2 2 2 5 2 4 2 2 2" xfId="17246" xr:uid="{00000000-0005-0000-0000-0000A7420000}"/>
    <cellStyle name="20% - Accent1 3 2 2 2 5 2 4 2 3" xfId="17247" xr:uid="{00000000-0005-0000-0000-0000A8420000}"/>
    <cellStyle name="20% - Accent1 3 2 2 2 5 2 4 3" xfId="17248" xr:uid="{00000000-0005-0000-0000-0000A9420000}"/>
    <cellStyle name="20% - Accent1 3 2 2 2 5 2 4 3 2" xfId="17249" xr:uid="{00000000-0005-0000-0000-0000AA420000}"/>
    <cellStyle name="20% - Accent1 3 2 2 2 5 2 4 4" xfId="17250" xr:uid="{00000000-0005-0000-0000-0000AB420000}"/>
    <cellStyle name="20% - Accent1 3 2 2 2 5 2 5" xfId="17251" xr:uid="{00000000-0005-0000-0000-0000AC420000}"/>
    <cellStyle name="20% - Accent1 3 2 2 2 5 2 5 2" xfId="17252" xr:uid="{00000000-0005-0000-0000-0000AD420000}"/>
    <cellStyle name="20% - Accent1 3 2 2 2 5 2 5 2 2" xfId="17253" xr:uid="{00000000-0005-0000-0000-0000AE420000}"/>
    <cellStyle name="20% - Accent1 3 2 2 2 5 2 5 3" xfId="17254" xr:uid="{00000000-0005-0000-0000-0000AF420000}"/>
    <cellStyle name="20% - Accent1 3 2 2 2 5 2 6" xfId="17255" xr:uid="{00000000-0005-0000-0000-0000B0420000}"/>
    <cellStyle name="20% - Accent1 3 2 2 2 5 2 6 2" xfId="17256" xr:uid="{00000000-0005-0000-0000-0000B1420000}"/>
    <cellStyle name="20% - Accent1 3 2 2 2 5 2 6 2 2" xfId="17257" xr:uid="{00000000-0005-0000-0000-0000B2420000}"/>
    <cellStyle name="20% - Accent1 3 2 2 2 5 2 6 3" xfId="17258" xr:uid="{00000000-0005-0000-0000-0000B3420000}"/>
    <cellStyle name="20% - Accent1 3 2 2 2 5 2 7" xfId="17259" xr:uid="{00000000-0005-0000-0000-0000B4420000}"/>
    <cellStyle name="20% - Accent1 3 2 2 2 5 2 7 2" xfId="17260" xr:uid="{00000000-0005-0000-0000-0000B5420000}"/>
    <cellStyle name="20% - Accent1 3 2 2 2 5 2 8" xfId="17261" xr:uid="{00000000-0005-0000-0000-0000B6420000}"/>
    <cellStyle name="20% - Accent1 3 2 2 2 5 2 8 2" xfId="17262" xr:uid="{00000000-0005-0000-0000-0000B7420000}"/>
    <cellStyle name="20% - Accent1 3 2 2 2 5 2 9" xfId="17263" xr:uid="{00000000-0005-0000-0000-0000B8420000}"/>
    <cellStyle name="20% - Accent1 3 2 2 2 5 3" xfId="17264" xr:uid="{00000000-0005-0000-0000-0000B9420000}"/>
    <cellStyle name="20% - Accent1 3 2 2 2 5 3 2" xfId="17265" xr:uid="{00000000-0005-0000-0000-0000BA420000}"/>
    <cellStyle name="20% - Accent1 3 2 2 2 5 3 2 2" xfId="17266" xr:uid="{00000000-0005-0000-0000-0000BB420000}"/>
    <cellStyle name="20% - Accent1 3 2 2 2 5 3 2 2 2" xfId="17267" xr:uid="{00000000-0005-0000-0000-0000BC420000}"/>
    <cellStyle name="20% - Accent1 3 2 2 2 5 3 2 2 2 2" xfId="17268" xr:uid="{00000000-0005-0000-0000-0000BD420000}"/>
    <cellStyle name="20% - Accent1 3 2 2 2 5 3 2 2 3" xfId="17269" xr:uid="{00000000-0005-0000-0000-0000BE420000}"/>
    <cellStyle name="20% - Accent1 3 2 2 2 5 3 2 3" xfId="17270" xr:uid="{00000000-0005-0000-0000-0000BF420000}"/>
    <cellStyle name="20% - Accent1 3 2 2 2 5 3 2 3 2" xfId="17271" xr:uid="{00000000-0005-0000-0000-0000C0420000}"/>
    <cellStyle name="20% - Accent1 3 2 2 2 5 3 2 4" xfId="17272" xr:uid="{00000000-0005-0000-0000-0000C1420000}"/>
    <cellStyle name="20% - Accent1 3 2 2 2 5 3 3" xfId="17273" xr:uid="{00000000-0005-0000-0000-0000C2420000}"/>
    <cellStyle name="20% - Accent1 3 2 2 2 5 3 3 2" xfId="17274" xr:uid="{00000000-0005-0000-0000-0000C3420000}"/>
    <cellStyle name="20% - Accent1 3 2 2 2 5 3 3 2 2" xfId="17275" xr:uid="{00000000-0005-0000-0000-0000C4420000}"/>
    <cellStyle name="20% - Accent1 3 2 2 2 5 3 3 2 2 2" xfId="17276" xr:uid="{00000000-0005-0000-0000-0000C5420000}"/>
    <cellStyle name="20% - Accent1 3 2 2 2 5 3 3 2 3" xfId="17277" xr:uid="{00000000-0005-0000-0000-0000C6420000}"/>
    <cellStyle name="20% - Accent1 3 2 2 2 5 3 3 3" xfId="17278" xr:uid="{00000000-0005-0000-0000-0000C7420000}"/>
    <cellStyle name="20% - Accent1 3 2 2 2 5 3 3 3 2" xfId="17279" xr:uid="{00000000-0005-0000-0000-0000C8420000}"/>
    <cellStyle name="20% - Accent1 3 2 2 2 5 3 3 4" xfId="17280" xr:uid="{00000000-0005-0000-0000-0000C9420000}"/>
    <cellStyle name="20% - Accent1 3 2 2 2 5 3 4" xfId="17281" xr:uid="{00000000-0005-0000-0000-0000CA420000}"/>
    <cellStyle name="20% - Accent1 3 2 2 2 5 3 4 2" xfId="17282" xr:uid="{00000000-0005-0000-0000-0000CB420000}"/>
    <cellStyle name="20% - Accent1 3 2 2 2 5 3 4 2 2" xfId="17283" xr:uid="{00000000-0005-0000-0000-0000CC420000}"/>
    <cellStyle name="20% - Accent1 3 2 2 2 5 3 4 2 2 2" xfId="17284" xr:uid="{00000000-0005-0000-0000-0000CD420000}"/>
    <cellStyle name="20% - Accent1 3 2 2 2 5 3 4 2 3" xfId="17285" xr:uid="{00000000-0005-0000-0000-0000CE420000}"/>
    <cellStyle name="20% - Accent1 3 2 2 2 5 3 4 3" xfId="17286" xr:uid="{00000000-0005-0000-0000-0000CF420000}"/>
    <cellStyle name="20% - Accent1 3 2 2 2 5 3 4 3 2" xfId="17287" xr:uid="{00000000-0005-0000-0000-0000D0420000}"/>
    <cellStyle name="20% - Accent1 3 2 2 2 5 3 4 4" xfId="17288" xr:uid="{00000000-0005-0000-0000-0000D1420000}"/>
    <cellStyle name="20% - Accent1 3 2 2 2 5 3 5" xfId="17289" xr:uid="{00000000-0005-0000-0000-0000D2420000}"/>
    <cellStyle name="20% - Accent1 3 2 2 2 5 3 5 2" xfId="17290" xr:uid="{00000000-0005-0000-0000-0000D3420000}"/>
    <cellStyle name="20% - Accent1 3 2 2 2 5 3 5 2 2" xfId="17291" xr:uid="{00000000-0005-0000-0000-0000D4420000}"/>
    <cellStyle name="20% - Accent1 3 2 2 2 5 3 5 3" xfId="17292" xr:uid="{00000000-0005-0000-0000-0000D5420000}"/>
    <cellStyle name="20% - Accent1 3 2 2 2 5 3 6" xfId="17293" xr:uid="{00000000-0005-0000-0000-0000D6420000}"/>
    <cellStyle name="20% - Accent1 3 2 2 2 5 3 6 2" xfId="17294" xr:uid="{00000000-0005-0000-0000-0000D7420000}"/>
    <cellStyle name="20% - Accent1 3 2 2 2 5 3 6 2 2" xfId="17295" xr:uid="{00000000-0005-0000-0000-0000D8420000}"/>
    <cellStyle name="20% - Accent1 3 2 2 2 5 3 6 3" xfId="17296" xr:uid="{00000000-0005-0000-0000-0000D9420000}"/>
    <cellStyle name="20% - Accent1 3 2 2 2 5 3 7" xfId="17297" xr:uid="{00000000-0005-0000-0000-0000DA420000}"/>
    <cellStyle name="20% - Accent1 3 2 2 2 5 3 7 2" xfId="17298" xr:uid="{00000000-0005-0000-0000-0000DB420000}"/>
    <cellStyle name="20% - Accent1 3 2 2 2 5 3 8" xfId="17299" xr:uid="{00000000-0005-0000-0000-0000DC420000}"/>
    <cellStyle name="20% - Accent1 3 2 2 2 5 3 8 2" xfId="17300" xr:uid="{00000000-0005-0000-0000-0000DD420000}"/>
    <cellStyle name="20% - Accent1 3 2 2 2 5 3 9" xfId="17301" xr:uid="{00000000-0005-0000-0000-0000DE420000}"/>
    <cellStyle name="20% - Accent1 3 2 2 2 5 4" xfId="17302" xr:uid="{00000000-0005-0000-0000-0000DF420000}"/>
    <cellStyle name="20% - Accent1 3 2 2 2 5 4 2" xfId="17303" xr:uid="{00000000-0005-0000-0000-0000E0420000}"/>
    <cellStyle name="20% - Accent1 3 2 2 2 5 4 2 2" xfId="17304" xr:uid="{00000000-0005-0000-0000-0000E1420000}"/>
    <cellStyle name="20% - Accent1 3 2 2 2 5 4 2 2 2" xfId="17305" xr:uid="{00000000-0005-0000-0000-0000E2420000}"/>
    <cellStyle name="20% - Accent1 3 2 2 2 5 4 2 3" xfId="17306" xr:uid="{00000000-0005-0000-0000-0000E3420000}"/>
    <cellStyle name="20% - Accent1 3 2 2 2 5 4 3" xfId="17307" xr:uid="{00000000-0005-0000-0000-0000E4420000}"/>
    <cellStyle name="20% - Accent1 3 2 2 2 5 4 3 2" xfId="17308" xr:uid="{00000000-0005-0000-0000-0000E5420000}"/>
    <cellStyle name="20% - Accent1 3 2 2 2 5 4 4" xfId="17309" xr:uid="{00000000-0005-0000-0000-0000E6420000}"/>
    <cellStyle name="20% - Accent1 3 2 2 2 5 5" xfId="17310" xr:uid="{00000000-0005-0000-0000-0000E7420000}"/>
    <cellStyle name="20% - Accent1 3 2 2 2 5 5 2" xfId="17311" xr:uid="{00000000-0005-0000-0000-0000E8420000}"/>
    <cellStyle name="20% - Accent1 3 2 2 2 5 5 2 2" xfId="17312" xr:uid="{00000000-0005-0000-0000-0000E9420000}"/>
    <cellStyle name="20% - Accent1 3 2 2 2 5 5 2 2 2" xfId="17313" xr:uid="{00000000-0005-0000-0000-0000EA420000}"/>
    <cellStyle name="20% - Accent1 3 2 2 2 5 5 2 3" xfId="17314" xr:uid="{00000000-0005-0000-0000-0000EB420000}"/>
    <cellStyle name="20% - Accent1 3 2 2 2 5 5 3" xfId="17315" xr:uid="{00000000-0005-0000-0000-0000EC420000}"/>
    <cellStyle name="20% - Accent1 3 2 2 2 5 5 3 2" xfId="17316" xr:uid="{00000000-0005-0000-0000-0000ED420000}"/>
    <cellStyle name="20% - Accent1 3 2 2 2 5 5 4" xfId="17317" xr:uid="{00000000-0005-0000-0000-0000EE420000}"/>
    <cellStyle name="20% - Accent1 3 2 2 2 5 6" xfId="17318" xr:uid="{00000000-0005-0000-0000-0000EF420000}"/>
    <cellStyle name="20% - Accent1 3 2 2 2 5 6 2" xfId="17319" xr:uid="{00000000-0005-0000-0000-0000F0420000}"/>
    <cellStyle name="20% - Accent1 3 2 2 2 5 6 2 2" xfId="17320" xr:uid="{00000000-0005-0000-0000-0000F1420000}"/>
    <cellStyle name="20% - Accent1 3 2 2 2 5 6 2 2 2" xfId="17321" xr:uid="{00000000-0005-0000-0000-0000F2420000}"/>
    <cellStyle name="20% - Accent1 3 2 2 2 5 6 2 3" xfId="17322" xr:uid="{00000000-0005-0000-0000-0000F3420000}"/>
    <cellStyle name="20% - Accent1 3 2 2 2 5 6 3" xfId="17323" xr:uid="{00000000-0005-0000-0000-0000F4420000}"/>
    <cellStyle name="20% - Accent1 3 2 2 2 5 6 3 2" xfId="17324" xr:uid="{00000000-0005-0000-0000-0000F5420000}"/>
    <cellStyle name="20% - Accent1 3 2 2 2 5 6 4" xfId="17325" xr:uid="{00000000-0005-0000-0000-0000F6420000}"/>
    <cellStyle name="20% - Accent1 3 2 2 2 5 7" xfId="17326" xr:uid="{00000000-0005-0000-0000-0000F7420000}"/>
    <cellStyle name="20% - Accent1 3 2 2 2 5 7 2" xfId="17327" xr:uid="{00000000-0005-0000-0000-0000F8420000}"/>
    <cellStyle name="20% - Accent1 3 2 2 2 5 7 2 2" xfId="17328" xr:uid="{00000000-0005-0000-0000-0000F9420000}"/>
    <cellStyle name="20% - Accent1 3 2 2 2 5 7 3" xfId="17329" xr:uid="{00000000-0005-0000-0000-0000FA420000}"/>
    <cellStyle name="20% - Accent1 3 2 2 2 5 8" xfId="17330" xr:uid="{00000000-0005-0000-0000-0000FB420000}"/>
    <cellStyle name="20% - Accent1 3 2 2 2 5 8 2" xfId="17331" xr:uid="{00000000-0005-0000-0000-0000FC420000}"/>
    <cellStyle name="20% - Accent1 3 2 2 2 5 8 2 2" xfId="17332" xr:uid="{00000000-0005-0000-0000-0000FD420000}"/>
    <cellStyle name="20% - Accent1 3 2 2 2 5 8 3" xfId="17333" xr:uid="{00000000-0005-0000-0000-0000FE420000}"/>
    <cellStyle name="20% - Accent1 3 2 2 2 5 9" xfId="17334" xr:uid="{00000000-0005-0000-0000-0000FF420000}"/>
    <cellStyle name="20% - Accent1 3 2 2 2 5 9 2" xfId="17335" xr:uid="{00000000-0005-0000-0000-000000430000}"/>
    <cellStyle name="20% - Accent1 3 2 2 2 6" xfId="17336" xr:uid="{00000000-0005-0000-0000-000001430000}"/>
    <cellStyle name="20% - Accent1 3 2 2 2 6 2" xfId="17337" xr:uid="{00000000-0005-0000-0000-000002430000}"/>
    <cellStyle name="20% - Accent1 3 2 2 2 6 2 2" xfId="17338" xr:uid="{00000000-0005-0000-0000-000003430000}"/>
    <cellStyle name="20% - Accent1 3 2 2 2 6 2 2 2" xfId="17339" xr:uid="{00000000-0005-0000-0000-000004430000}"/>
    <cellStyle name="20% - Accent1 3 2 2 2 6 2 2 2 2" xfId="17340" xr:uid="{00000000-0005-0000-0000-000005430000}"/>
    <cellStyle name="20% - Accent1 3 2 2 2 6 2 2 3" xfId="17341" xr:uid="{00000000-0005-0000-0000-000006430000}"/>
    <cellStyle name="20% - Accent1 3 2 2 2 6 2 3" xfId="17342" xr:uid="{00000000-0005-0000-0000-000007430000}"/>
    <cellStyle name="20% - Accent1 3 2 2 2 6 2 3 2" xfId="17343" xr:uid="{00000000-0005-0000-0000-000008430000}"/>
    <cellStyle name="20% - Accent1 3 2 2 2 6 2 4" xfId="17344" xr:uid="{00000000-0005-0000-0000-000009430000}"/>
    <cellStyle name="20% - Accent1 3 2 2 2 6 3" xfId="17345" xr:uid="{00000000-0005-0000-0000-00000A430000}"/>
    <cellStyle name="20% - Accent1 3 2 2 2 6 3 2" xfId="17346" xr:uid="{00000000-0005-0000-0000-00000B430000}"/>
    <cellStyle name="20% - Accent1 3 2 2 2 6 3 2 2" xfId="17347" xr:uid="{00000000-0005-0000-0000-00000C430000}"/>
    <cellStyle name="20% - Accent1 3 2 2 2 6 3 2 2 2" xfId="17348" xr:uid="{00000000-0005-0000-0000-00000D430000}"/>
    <cellStyle name="20% - Accent1 3 2 2 2 6 3 2 3" xfId="17349" xr:uid="{00000000-0005-0000-0000-00000E430000}"/>
    <cellStyle name="20% - Accent1 3 2 2 2 6 3 3" xfId="17350" xr:uid="{00000000-0005-0000-0000-00000F430000}"/>
    <cellStyle name="20% - Accent1 3 2 2 2 6 3 3 2" xfId="17351" xr:uid="{00000000-0005-0000-0000-000010430000}"/>
    <cellStyle name="20% - Accent1 3 2 2 2 6 3 4" xfId="17352" xr:uid="{00000000-0005-0000-0000-000011430000}"/>
    <cellStyle name="20% - Accent1 3 2 2 2 6 4" xfId="17353" xr:uid="{00000000-0005-0000-0000-000012430000}"/>
    <cellStyle name="20% - Accent1 3 2 2 2 6 4 2" xfId="17354" xr:uid="{00000000-0005-0000-0000-000013430000}"/>
    <cellStyle name="20% - Accent1 3 2 2 2 6 4 2 2" xfId="17355" xr:uid="{00000000-0005-0000-0000-000014430000}"/>
    <cellStyle name="20% - Accent1 3 2 2 2 6 4 2 2 2" xfId="17356" xr:uid="{00000000-0005-0000-0000-000015430000}"/>
    <cellStyle name="20% - Accent1 3 2 2 2 6 4 2 3" xfId="17357" xr:uid="{00000000-0005-0000-0000-000016430000}"/>
    <cellStyle name="20% - Accent1 3 2 2 2 6 4 3" xfId="17358" xr:uid="{00000000-0005-0000-0000-000017430000}"/>
    <cellStyle name="20% - Accent1 3 2 2 2 6 4 3 2" xfId="17359" xr:uid="{00000000-0005-0000-0000-000018430000}"/>
    <cellStyle name="20% - Accent1 3 2 2 2 6 4 4" xfId="17360" xr:uid="{00000000-0005-0000-0000-000019430000}"/>
    <cellStyle name="20% - Accent1 3 2 2 2 6 5" xfId="17361" xr:uid="{00000000-0005-0000-0000-00001A430000}"/>
    <cellStyle name="20% - Accent1 3 2 2 2 6 5 2" xfId="17362" xr:uid="{00000000-0005-0000-0000-00001B430000}"/>
    <cellStyle name="20% - Accent1 3 2 2 2 6 5 2 2" xfId="17363" xr:uid="{00000000-0005-0000-0000-00001C430000}"/>
    <cellStyle name="20% - Accent1 3 2 2 2 6 5 3" xfId="17364" xr:uid="{00000000-0005-0000-0000-00001D430000}"/>
    <cellStyle name="20% - Accent1 3 2 2 2 6 6" xfId="17365" xr:uid="{00000000-0005-0000-0000-00001E430000}"/>
    <cellStyle name="20% - Accent1 3 2 2 2 6 6 2" xfId="17366" xr:uid="{00000000-0005-0000-0000-00001F430000}"/>
    <cellStyle name="20% - Accent1 3 2 2 2 6 6 2 2" xfId="17367" xr:uid="{00000000-0005-0000-0000-000020430000}"/>
    <cellStyle name="20% - Accent1 3 2 2 2 6 6 3" xfId="17368" xr:uid="{00000000-0005-0000-0000-000021430000}"/>
    <cellStyle name="20% - Accent1 3 2 2 2 6 7" xfId="17369" xr:uid="{00000000-0005-0000-0000-000022430000}"/>
    <cellStyle name="20% - Accent1 3 2 2 2 6 7 2" xfId="17370" xr:uid="{00000000-0005-0000-0000-000023430000}"/>
    <cellStyle name="20% - Accent1 3 2 2 2 6 8" xfId="17371" xr:uid="{00000000-0005-0000-0000-000024430000}"/>
    <cellStyle name="20% - Accent1 3 2 2 2 6 8 2" xfId="17372" xr:uid="{00000000-0005-0000-0000-000025430000}"/>
    <cellStyle name="20% - Accent1 3 2 2 2 6 9" xfId="17373" xr:uid="{00000000-0005-0000-0000-000026430000}"/>
    <cellStyle name="20% - Accent1 3 2 2 2 7" xfId="17374" xr:uid="{00000000-0005-0000-0000-000027430000}"/>
    <cellStyle name="20% - Accent1 3 2 2 2 7 2" xfId="17375" xr:uid="{00000000-0005-0000-0000-000028430000}"/>
    <cellStyle name="20% - Accent1 3 2 2 2 7 2 2" xfId="17376" xr:uid="{00000000-0005-0000-0000-000029430000}"/>
    <cellStyle name="20% - Accent1 3 2 2 2 7 2 2 2" xfId="17377" xr:uid="{00000000-0005-0000-0000-00002A430000}"/>
    <cellStyle name="20% - Accent1 3 2 2 2 7 2 2 2 2" xfId="17378" xr:uid="{00000000-0005-0000-0000-00002B430000}"/>
    <cellStyle name="20% - Accent1 3 2 2 2 7 2 2 3" xfId="17379" xr:uid="{00000000-0005-0000-0000-00002C430000}"/>
    <cellStyle name="20% - Accent1 3 2 2 2 7 2 3" xfId="17380" xr:uid="{00000000-0005-0000-0000-00002D430000}"/>
    <cellStyle name="20% - Accent1 3 2 2 2 7 2 3 2" xfId="17381" xr:uid="{00000000-0005-0000-0000-00002E430000}"/>
    <cellStyle name="20% - Accent1 3 2 2 2 7 2 4" xfId="17382" xr:uid="{00000000-0005-0000-0000-00002F430000}"/>
    <cellStyle name="20% - Accent1 3 2 2 2 7 3" xfId="17383" xr:uid="{00000000-0005-0000-0000-000030430000}"/>
    <cellStyle name="20% - Accent1 3 2 2 2 7 3 2" xfId="17384" xr:uid="{00000000-0005-0000-0000-000031430000}"/>
    <cellStyle name="20% - Accent1 3 2 2 2 7 3 2 2" xfId="17385" xr:uid="{00000000-0005-0000-0000-000032430000}"/>
    <cellStyle name="20% - Accent1 3 2 2 2 7 3 2 2 2" xfId="17386" xr:uid="{00000000-0005-0000-0000-000033430000}"/>
    <cellStyle name="20% - Accent1 3 2 2 2 7 3 2 3" xfId="17387" xr:uid="{00000000-0005-0000-0000-000034430000}"/>
    <cellStyle name="20% - Accent1 3 2 2 2 7 3 3" xfId="17388" xr:uid="{00000000-0005-0000-0000-000035430000}"/>
    <cellStyle name="20% - Accent1 3 2 2 2 7 3 3 2" xfId="17389" xr:uid="{00000000-0005-0000-0000-000036430000}"/>
    <cellStyle name="20% - Accent1 3 2 2 2 7 3 4" xfId="17390" xr:uid="{00000000-0005-0000-0000-000037430000}"/>
    <cellStyle name="20% - Accent1 3 2 2 2 7 4" xfId="17391" xr:uid="{00000000-0005-0000-0000-000038430000}"/>
    <cellStyle name="20% - Accent1 3 2 2 2 7 4 2" xfId="17392" xr:uid="{00000000-0005-0000-0000-000039430000}"/>
    <cellStyle name="20% - Accent1 3 2 2 2 7 4 2 2" xfId="17393" xr:uid="{00000000-0005-0000-0000-00003A430000}"/>
    <cellStyle name="20% - Accent1 3 2 2 2 7 4 2 2 2" xfId="17394" xr:uid="{00000000-0005-0000-0000-00003B430000}"/>
    <cellStyle name="20% - Accent1 3 2 2 2 7 4 2 3" xfId="17395" xr:uid="{00000000-0005-0000-0000-00003C430000}"/>
    <cellStyle name="20% - Accent1 3 2 2 2 7 4 3" xfId="17396" xr:uid="{00000000-0005-0000-0000-00003D430000}"/>
    <cellStyle name="20% - Accent1 3 2 2 2 7 4 3 2" xfId="17397" xr:uid="{00000000-0005-0000-0000-00003E430000}"/>
    <cellStyle name="20% - Accent1 3 2 2 2 7 4 4" xfId="17398" xr:uid="{00000000-0005-0000-0000-00003F430000}"/>
    <cellStyle name="20% - Accent1 3 2 2 2 7 5" xfId="17399" xr:uid="{00000000-0005-0000-0000-000040430000}"/>
    <cellStyle name="20% - Accent1 3 2 2 2 7 5 2" xfId="17400" xr:uid="{00000000-0005-0000-0000-000041430000}"/>
    <cellStyle name="20% - Accent1 3 2 2 2 7 5 2 2" xfId="17401" xr:uid="{00000000-0005-0000-0000-000042430000}"/>
    <cellStyle name="20% - Accent1 3 2 2 2 7 5 3" xfId="17402" xr:uid="{00000000-0005-0000-0000-000043430000}"/>
    <cellStyle name="20% - Accent1 3 2 2 2 7 6" xfId="17403" xr:uid="{00000000-0005-0000-0000-000044430000}"/>
    <cellStyle name="20% - Accent1 3 2 2 2 7 6 2" xfId="17404" xr:uid="{00000000-0005-0000-0000-000045430000}"/>
    <cellStyle name="20% - Accent1 3 2 2 2 7 6 2 2" xfId="17405" xr:uid="{00000000-0005-0000-0000-000046430000}"/>
    <cellStyle name="20% - Accent1 3 2 2 2 7 6 3" xfId="17406" xr:uid="{00000000-0005-0000-0000-000047430000}"/>
    <cellStyle name="20% - Accent1 3 2 2 2 7 7" xfId="17407" xr:uid="{00000000-0005-0000-0000-000048430000}"/>
    <cellStyle name="20% - Accent1 3 2 2 2 7 7 2" xfId="17408" xr:uid="{00000000-0005-0000-0000-000049430000}"/>
    <cellStyle name="20% - Accent1 3 2 2 2 7 8" xfId="17409" xr:uid="{00000000-0005-0000-0000-00004A430000}"/>
    <cellStyle name="20% - Accent1 3 2 2 2 7 8 2" xfId="17410" xr:uid="{00000000-0005-0000-0000-00004B430000}"/>
    <cellStyle name="20% - Accent1 3 2 2 2 7 9" xfId="17411" xr:uid="{00000000-0005-0000-0000-00004C430000}"/>
    <cellStyle name="20% - Accent1 3 2 2 2 8" xfId="17412" xr:uid="{00000000-0005-0000-0000-00004D430000}"/>
    <cellStyle name="20% - Accent1 3 2 2 2 8 2" xfId="17413" xr:uid="{00000000-0005-0000-0000-00004E430000}"/>
    <cellStyle name="20% - Accent1 3 2 2 2 8 2 2" xfId="17414" xr:uid="{00000000-0005-0000-0000-00004F430000}"/>
    <cellStyle name="20% - Accent1 3 2 2 2 8 2 2 2" xfId="17415" xr:uid="{00000000-0005-0000-0000-000050430000}"/>
    <cellStyle name="20% - Accent1 3 2 2 2 8 2 3" xfId="17416" xr:uid="{00000000-0005-0000-0000-000051430000}"/>
    <cellStyle name="20% - Accent1 3 2 2 2 8 3" xfId="17417" xr:uid="{00000000-0005-0000-0000-000052430000}"/>
    <cellStyle name="20% - Accent1 3 2 2 2 8 3 2" xfId="17418" xr:uid="{00000000-0005-0000-0000-000053430000}"/>
    <cellStyle name="20% - Accent1 3 2 2 2 8 4" xfId="17419" xr:uid="{00000000-0005-0000-0000-000054430000}"/>
    <cellStyle name="20% - Accent1 3 2 2 2 9" xfId="17420" xr:uid="{00000000-0005-0000-0000-000055430000}"/>
    <cellStyle name="20% - Accent1 3 2 2 2 9 2" xfId="17421" xr:uid="{00000000-0005-0000-0000-000056430000}"/>
    <cellStyle name="20% - Accent1 3 2 2 2 9 2 2" xfId="17422" xr:uid="{00000000-0005-0000-0000-000057430000}"/>
    <cellStyle name="20% - Accent1 3 2 2 2 9 2 2 2" xfId="17423" xr:uid="{00000000-0005-0000-0000-000058430000}"/>
    <cellStyle name="20% - Accent1 3 2 2 2 9 2 3" xfId="17424" xr:uid="{00000000-0005-0000-0000-000059430000}"/>
    <cellStyle name="20% - Accent1 3 2 2 2 9 3" xfId="17425" xr:uid="{00000000-0005-0000-0000-00005A430000}"/>
    <cellStyle name="20% - Accent1 3 2 2 2 9 3 2" xfId="17426" xr:uid="{00000000-0005-0000-0000-00005B430000}"/>
    <cellStyle name="20% - Accent1 3 2 2 2 9 4" xfId="17427" xr:uid="{00000000-0005-0000-0000-00005C430000}"/>
    <cellStyle name="20% - Accent1 3 2 2 3" xfId="17428" xr:uid="{00000000-0005-0000-0000-00005D430000}"/>
    <cellStyle name="20% - Accent1 3 2 2 3 10" xfId="17429" xr:uid="{00000000-0005-0000-0000-00005E430000}"/>
    <cellStyle name="20% - Accent1 3 2 2 3 10 2" xfId="17430" xr:uid="{00000000-0005-0000-0000-00005F430000}"/>
    <cellStyle name="20% - Accent1 3 2 2 3 10 2 2" xfId="17431" xr:uid="{00000000-0005-0000-0000-000060430000}"/>
    <cellStyle name="20% - Accent1 3 2 2 3 10 3" xfId="17432" xr:uid="{00000000-0005-0000-0000-000061430000}"/>
    <cellStyle name="20% - Accent1 3 2 2 3 11" xfId="17433" xr:uid="{00000000-0005-0000-0000-000062430000}"/>
    <cellStyle name="20% - Accent1 3 2 2 3 11 2" xfId="17434" xr:uid="{00000000-0005-0000-0000-000063430000}"/>
    <cellStyle name="20% - Accent1 3 2 2 3 11 2 2" xfId="17435" xr:uid="{00000000-0005-0000-0000-000064430000}"/>
    <cellStyle name="20% - Accent1 3 2 2 3 11 3" xfId="17436" xr:uid="{00000000-0005-0000-0000-000065430000}"/>
    <cellStyle name="20% - Accent1 3 2 2 3 12" xfId="17437" xr:uid="{00000000-0005-0000-0000-000066430000}"/>
    <cellStyle name="20% - Accent1 3 2 2 3 12 2" xfId="17438" xr:uid="{00000000-0005-0000-0000-000067430000}"/>
    <cellStyle name="20% - Accent1 3 2 2 3 13" xfId="17439" xr:uid="{00000000-0005-0000-0000-000068430000}"/>
    <cellStyle name="20% - Accent1 3 2 2 3 13 2" xfId="17440" xr:uid="{00000000-0005-0000-0000-000069430000}"/>
    <cellStyle name="20% - Accent1 3 2 2 3 14" xfId="17441" xr:uid="{00000000-0005-0000-0000-00006A430000}"/>
    <cellStyle name="20% - Accent1 3 2 2 3 2" xfId="17442" xr:uid="{00000000-0005-0000-0000-00006B430000}"/>
    <cellStyle name="20% - Accent1 3 2 2 3 2 10" xfId="17443" xr:uid="{00000000-0005-0000-0000-00006C430000}"/>
    <cellStyle name="20% - Accent1 3 2 2 3 2 10 2" xfId="17444" xr:uid="{00000000-0005-0000-0000-00006D430000}"/>
    <cellStyle name="20% - Accent1 3 2 2 3 2 11" xfId="17445" xr:uid="{00000000-0005-0000-0000-00006E430000}"/>
    <cellStyle name="20% - Accent1 3 2 2 3 2 2" xfId="17446" xr:uid="{00000000-0005-0000-0000-00006F430000}"/>
    <cellStyle name="20% - Accent1 3 2 2 3 2 2 2" xfId="17447" xr:uid="{00000000-0005-0000-0000-000070430000}"/>
    <cellStyle name="20% - Accent1 3 2 2 3 2 2 2 2" xfId="17448" xr:uid="{00000000-0005-0000-0000-000071430000}"/>
    <cellStyle name="20% - Accent1 3 2 2 3 2 2 2 2 2" xfId="17449" xr:uid="{00000000-0005-0000-0000-000072430000}"/>
    <cellStyle name="20% - Accent1 3 2 2 3 2 2 2 2 2 2" xfId="17450" xr:uid="{00000000-0005-0000-0000-000073430000}"/>
    <cellStyle name="20% - Accent1 3 2 2 3 2 2 2 2 3" xfId="17451" xr:uid="{00000000-0005-0000-0000-000074430000}"/>
    <cellStyle name="20% - Accent1 3 2 2 3 2 2 2 3" xfId="17452" xr:uid="{00000000-0005-0000-0000-000075430000}"/>
    <cellStyle name="20% - Accent1 3 2 2 3 2 2 2 3 2" xfId="17453" xr:uid="{00000000-0005-0000-0000-000076430000}"/>
    <cellStyle name="20% - Accent1 3 2 2 3 2 2 2 4" xfId="17454" xr:uid="{00000000-0005-0000-0000-000077430000}"/>
    <cellStyle name="20% - Accent1 3 2 2 3 2 2 3" xfId="17455" xr:uid="{00000000-0005-0000-0000-000078430000}"/>
    <cellStyle name="20% - Accent1 3 2 2 3 2 2 3 2" xfId="17456" xr:uid="{00000000-0005-0000-0000-000079430000}"/>
    <cellStyle name="20% - Accent1 3 2 2 3 2 2 3 2 2" xfId="17457" xr:uid="{00000000-0005-0000-0000-00007A430000}"/>
    <cellStyle name="20% - Accent1 3 2 2 3 2 2 3 2 2 2" xfId="17458" xr:uid="{00000000-0005-0000-0000-00007B430000}"/>
    <cellStyle name="20% - Accent1 3 2 2 3 2 2 3 2 3" xfId="17459" xr:uid="{00000000-0005-0000-0000-00007C430000}"/>
    <cellStyle name="20% - Accent1 3 2 2 3 2 2 3 3" xfId="17460" xr:uid="{00000000-0005-0000-0000-00007D430000}"/>
    <cellStyle name="20% - Accent1 3 2 2 3 2 2 3 3 2" xfId="17461" xr:uid="{00000000-0005-0000-0000-00007E430000}"/>
    <cellStyle name="20% - Accent1 3 2 2 3 2 2 3 4" xfId="17462" xr:uid="{00000000-0005-0000-0000-00007F430000}"/>
    <cellStyle name="20% - Accent1 3 2 2 3 2 2 4" xfId="17463" xr:uid="{00000000-0005-0000-0000-000080430000}"/>
    <cellStyle name="20% - Accent1 3 2 2 3 2 2 4 2" xfId="17464" xr:uid="{00000000-0005-0000-0000-000081430000}"/>
    <cellStyle name="20% - Accent1 3 2 2 3 2 2 4 2 2" xfId="17465" xr:uid="{00000000-0005-0000-0000-000082430000}"/>
    <cellStyle name="20% - Accent1 3 2 2 3 2 2 4 2 2 2" xfId="17466" xr:uid="{00000000-0005-0000-0000-000083430000}"/>
    <cellStyle name="20% - Accent1 3 2 2 3 2 2 4 2 3" xfId="17467" xr:uid="{00000000-0005-0000-0000-000084430000}"/>
    <cellStyle name="20% - Accent1 3 2 2 3 2 2 4 3" xfId="17468" xr:uid="{00000000-0005-0000-0000-000085430000}"/>
    <cellStyle name="20% - Accent1 3 2 2 3 2 2 4 3 2" xfId="17469" xr:uid="{00000000-0005-0000-0000-000086430000}"/>
    <cellStyle name="20% - Accent1 3 2 2 3 2 2 4 4" xfId="17470" xr:uid="{00000000-0005-0000-0000-000087430000}"/>
    <cellStyle name="20% - Accent1 3 2 2 3 2 2 5" xfId="17471" xr:uid="{00000000-0005-0000-0000-000088430000}"/>
    <cellStyle name="20% - Accent1 3 2 2 3 2 2 5 2" xfId="17472" xr:uid="{00000000-0005-0000-0000-000089430000}"/>
    <cellStyle name="20% - Accent1 3 2 2 3 2 2 5 2 2" xfId="17473" xr:uid="{00000000-0005-0000-0000-00008A430000}"/>
    <cellStyle name="20% - Accent1 3 2 2 3 2 2 5 3" xfId="17474" xr:uid="{00000000-0005-0000-0000-00008B430000}"/>
    <cellStyle name="20% - Accent1 3 2 2 3 2 2 6" xfId="17475" xr:uid="{00000000-0005-0000-0000-00008C430000}"/>
    <cellStyle name="20% - Accent1 3 2 2 3 2 2 6 2" xfId="17476" xr:uid="{00000000-0005-0000-0000-00008D430000}"/>
    <cellStyle name="20% - Accent1 3 2 2 3 2 2 6 2 2" xfId="17477" xr:uid="{00000000-0005-0000-0000-00008E430000}"/>
    <cellStyle name="20% - Accent1 3 2 2 3 2 2 6 3" xfId="17478" xr:uid="{00000000-0005-0000-0000-00008F430000}"/>
    <cellStyle name="20% - Accent1 3 2 2 3 2 2 7" xfId="17479" xr:uid="{00000000-0005-0000-0000-000090430000}"/>
    <cellStyle name="20% - Accent1 3 2 2 3 2 2 7 2" xfId="17480" xr:uid="{00000000-0005-0000-0000-000091430000}"/>
    <cellStyle name="20% - Accent1 3 2 2 3 2 2 8" xfId="17481" xr:uid="{00000000-0005-0000-0000-000092430000}"/>
    <cellStyle name="20% - Accent1 3 2 2 3 2 2 8 2" xfId="17482" xr:uid="{00000000-0005-0000-0000-000093430000}"/>
    <cellStyle name="20% - Accent1 3 2 2 3 2 2 9" xfId="17483" xr:uid="{00000000-0005-0000-0000-000094430000}"/>
    <cellStyle name="20% - Accent1 3 2 2 3 2 3" xfId="17484" xr:uid="{00000000-0005-0000-0000-000095430000}"/>
    <cellStyle name="20% - Accent1 3 2 2 3 2 3 2" xfId="17485" xr:uid="{00000000-0005-0000-0000-000096430000}"/>
    <cellStyle name="20% - Accent1 3 2 2 3 2 3 2 2" xfId="17486" xr:uid="{00000000-0005-0000-0000-000097430000}"/>
    <cellStyle name="20% - Accent1 3 2 2 3 2 3 2 2 2" xfId="17487" xr:uid="{00000000-0005-0000-0000-000098430000}"/>
    <cellStyle name="20% - Accent1 3 2 2 3 2 3 2 2 2 2" xfId="17488" xr:uid="{00000000-0005-0000-0000-000099430000}"/>
    <cellStyle name="20% - Accent1 3 2 2 3 2 3 2 2 3" xfId="17489" xr:uid="{00000000-0005-0000-0000-00009A430000}"/>
    <cellStyle name="20% - Accent1 3 2 2 3 2 3 2 3" xfId="17490" xr:uid="{00000000-0005-0000-0000-00009B430000}"/>
    <cellStyle name="20% - Accent1 3 2 2 3 2 3 2 3 2" xfId="17491" xr:uid="{00000000-0005-0000-0000-00009C430000}"/>
    <cellStyle name="20% - Accent1 3 2 2 3 2 3 2 4" xfId="17492" xr:uid="{00000000-0005-0000-0000-00009D430000}"/>
    <cellStyle name="20% - Accent1 3 2 2 3 2 3 3" xfId="17493" xr:uid="{00000000-0005-0000-0000-00009E430000}"/>
    <cellStyle name="20% - Accent1 3 2 2 3 2 3 3 2" xfId="17494" xr:uid="{00000000-0005-0000-0000-00009F430000}"/>
    <cellStyle name="20% - Accent1 3 2 2 3 2 3 3 2 2" xfId="17495" xr:uid="{00000000-0005-0000-0000-0000A0430000}"/>
    <cellStyle name="20% - Accent1 3 2 2 3 2 3 3 2 2 2" xfId="17496" xr:uid="{00000000-0005-0000-0000-0000A1430000}"/>
    <cellStyle name="20% - Accent1 3 2 2 3 2 3 3 2 3" xfId="17497" xr:uid="{00000000-0005-0000-0000-0000A2430000}"/>
    <cellStyle name="20% - Accent1 3 2 2 3 2 3 3 3" xfId="17498" xr:uid="{00000000-0005-0000-0000-0000A3430000}"/>
    <cellStyle name="20% - Accent1 3 2 2 3 2 3 3 3 2" xfId="17499" xr:uid="{00000000-0005-0000-0000-0000A4430000}"/>
    <cellStyle name="20% - Accent1 3 2 2 3 2 3 3 4" xfId="17500" xr:uid="{00000000-0005-0000-0000-0000A5430000}"/>
    <cellStyle name="20% - Accent1 3 2 2 3 2 3 4" xfId="17501" xr:uid="{00000000-0005-0000-0000-0000A6430000}"/>
    <cellStyle name="20% - Accent1 3 2 2 3 2 3 4 2" xfId="17502" xr:uid="{00000000-0005-0000-0000-0000A7430000}"/>
    <cellStyle name="20% - Accent1 3 2 2 3 2 3 4 2 2" xfId="17503" xr:uid="{00000000-0005-0000-0000-0000A8430000}"/>
    <cellStyle name="20% - Accent1 3 2 2 3 2 3 4 2 2 2" xfId="17504" xr:uid="{00000000-0005-0000-0000-0000A9430000}"/>
    <cellStyle name="20% - Accent1 3 2 2 3 2 3 4 2 3" xfId="17505" xr:uid="{00000000-0005-0000-0000-0000AA430000}"/>
    <cellStyle name="20% - Accent1 3 2 2 3 2 3 4 3" xfId="17506" xr:uid="{00000000-0005-0000-0000-0000AB430000}"/>
    <cellStyle name="20% - Accent1 3 2 2 3 2 3 4 3 2" xfId="17507" xr:uid="{00000000-0005-0000-0000-0000AC430000}"/>
    <cellStyle name="20% - Accent1 3 2 2 3 2 3 4 4" xfId="17508" xr:uid="{00000000-0005-0000-0000-0000AD430000}"/>
    <cellStyle name="20% - Accent1 3 2 2 3 2 3 5" xfId="17509" xr:uid="{00000000-0005-0000-0000-0000AE430000}"/>
    <cellStyle name="20% - Accent1 3 2 2 3 2 3 5 2" xfId="17510" xr:uid="{00000000-0005-0000-0000-0000AF430000}"/>
    <cellStyle name="20% - Accent1 3 2 2 3 2 3 5 2 2" xfId="17511" xr:uid="{00000000-0005-0000-0000-0000B0430000}"/>
    <cellStyle name="20% - Accent1 3 2 2 3 2 3 5 3" xfId="17512" xr:uid="{00000000-0005-0000-0000-0000B1430000}"/>
    <cellStyle name="20% - Accent1 3 2 2 3 2 3 6" xfId="17513" xr:uid="{00000000-0005-0000-0000-0000B2430000}"/>
    <cellStyle name="20% - Accent1 3 2 2 3 2 3 6 2" xfId="17514" xr:uid="{00000000-0005-0000-0000-0000B3430000}"/>
    <cellStyle name="20% - Accent1 3 2 2 3 2 3 6 2 2" xfId="17515" xr:uid="{00000000-0005-0000-0000-0000B4430000}"/>
    <cellStyle name="20% - Accent1 3 2 2 3 2 3 6 3" xfId="17516" xr:uid="{00000000-0005-0000-0000-0000B5430000}"/>
    <cellStyle name="20% - Accent1 3 2 2 3 2 3 7" xfId="17517" xr:uid="{00000000-0005-0000-0000-0000B6430000}"/>
    <cellStyle name="20% - Accent1 3 2 2 3 2 3 7 2" xfId="17518" xr:uid="{00000000-0005-0000-0000-0000B7430000}"/>
    <cellStyle name="20% - Accent1 3 2 2 3 2 3 8" xfId="17519" xr:uid="{00000000-0005-0000-0000-0000B8430000}"/>
    <cellStyle name="20% - Accent1 3 2 2 3 2 3 8 2" xfId="17520" xr:uid="{00000000-0005-0000-0000-0000B9430000}"/>
    <cellStyle name="20% - Accent1 3 2 2 3 2 3 9" xfId="17521" xr:uid="{00000000-0005-0000-0000-0000BA430000}"/>
    <cellStyle name="20% - Accent1 3 2 2 3 2 4" xfId="17522" xr:uid="{00000000-0005-0000-0000-0000BB430000}"/>
    <cellStyle name="20% - Accent1 3 2 2 3 2 4 2" xfId="17523" xr:uid="{00000000-0005-0000-0000-0000BC430000}"/>
    <cellStyle name="20% - Accent1 3 2 2 3 2 4 2 2" xfId="17524" xr:uid="{00000000-0005-0000-0000-0000BD430000}"/>
    <cellStyle name="20% - Accent1 3 2 2 3 2 4 2 2 2" xfId="17525" xr:uid="{00000000-0005-0000-0000-0000BE430000}"/>
    <cellStyle name="20% - Accent1 3 2 2 3 2 4 2 3" xfId="17526" xr:uid="{00000000-0005-0000-0000-0000BF430000}"/>
    <cellStyle name="20% - Accent1 3 2 2 3 2 4 3" xfId="17527" xr:uid="{00000000-0005-0000-0000-0000C0430000}"/>
    <cellStyle name="20% - Accent1 3 2 2 3 2 4 3 2" xfId="17528" xr:uid="{00000000-0005-0000-0000-0000C1430000}"/>
    <cellStyle name="20% - Accent1 3 2 2 3 2 4 4" xfId="17529" xr:uid="{00000000-0005-0000-0000-0000C2430000}"/>
    <cellStyle name="20% - Accent1 3 2 2 3 2 5" xfId="17530" xr:uid="{00000000-0005-0000-0000-0000C3430000}"/>
    <cellStyle name="20% - Accent1 3 2 2 3 2 5 2" xfId="17531" xr:uid="{00000000-0005-0000-0000-0000C4430000}"/>
    <cellStyle name="20% - Accent1 3 2 2 3 2 5 2 2" xfId="17532" xr:uid="{00000000-0005-0000-0000-0000C5430000}"/>
    <cellStyle name="20% - Accent1 3 2 2 3 2 5 2 2 2" xfId="17533" xr:uid="{00000000-0005-0000-0000-0000C6430000}"/>
    <cellStyle name="20% - Accent1 3 2 2 3 2 5 2 3" xfId="17534" xr:uid="{00000000-0005-0000-0000-0000C7430000}"/>
    <cellStyle name="20% - Accent1 3 2 2 3 2 5 3" xfId="17535" xr:uid="{00000000-0005-0000-0000-0000C8430000}"/>
    <cellStyle name="20% - Accent1 3 2 2 3 2 5 3 2" xfId="17536" xr:uid="{00000000-0005-0000-0000-0000C9430000}"/>
    <cellStyle name="20% - Accent1 3 2 2 3 2 5 4" xfId="17537" xr:uid="{00000000-0005-0000-0000-0000CA430000}"/>
    <cellStyle name="20% - Accent1 3 2 2 3 2 6" xfId="17538" xr:uid="{00000000-0005-0000-0000-0000CB430000}"/>
    <cellStyle name="20% - Accent1 3 2 2 3 2 6 2" xfId="17539" xr:uid="{00000000-0005-0000-0000-0000CC430000}"/>
    <cellStyle name="20% - Accent1 3 2 2 3 2 6 2 2" xfId="17540" xr:uid="{00000000-0005-0000-0000-0000CD430000}"/>
    <cellStyle name="20% - Accent1 3 2 2 3 2 6 2 2 2" xfId="17541" xr:uid="{00000000-0005-0000-0000-0000CE430000}"/>
    <cellStyle name="20% - Accent1 3 2 2 3 2 6 2 3" xfId="17542" xr:uid="{00000000-0005-0000-0000-0000CF430000}"/>
    <cellStyle name="20% - Accent1 3 2 2 3 2 6 3" xfId="17543" xr:uid="{00000000-0005-0000-0000-0000D0430000}"/>
    <cellStyle name="20% - Accent1 3 2 2 3 2 6 3 2" xfId="17544" xr:uid="{00000000-0005-0000-0000-0000D1430000}"/>
    <cellStyle name="20% - Accent1 3 2 2 3 2 6 4" xfId="17545" xr:uid="{00000000-0005-0000-0000-0000D2430000}"/>
    <cellStyle name="20% - Accent1 3 2 2 3 2 7" xfId="17546" xr:uid="{00000000-0005-0000-0000-0000D3430000}"/>
    <cellStyle name="20% - Accent1 3 2 2 3 2 7 2" xfId="17547" xr:uid="{00000000-0005-0000-0000-0000D4430000}"/>
    <cellStyle name="20% - Accent1 3 2 2 3 2 7 2 2" xfId="17548" xr:uid="{00000000-0005-0000-0000-0000D5430000}"/>
    <cellStyle name="20% - Accent1 3 2 2 3 2 7 3" xfId="17549" xr:uid="{00000000-0005-0000-0000-0000D6430000}"/>
    <cellStyle name="20% - Accent1 3 2 2 3 2 8" xfId="17550" xr:uid="{00000000-0005-0000-0000-0000D7430000}"/>
    <cellStyle name="20% - Accent1 3 2 2 3 2 8 2" xfId="17551" xr:uid="{00000000-0005-0000-0000-0000D8430000}"/>
    <cellStyle name="20% - Accent1 3 2 2 3 2 8 2 2" xfId="17552" xr:uid="{00000000-0005-0000-0000-0000D9430000}"/>
    <cellStyle name="20% - Accent1 3 2 2 3 2 8 3" xfId="17553" xr:uid="{00000000-0005-0000-0000-0000DA430000}"/>
    <cellStyle name="20% - Accent1 3 2 2 3 2 9" xfId="17554" xr:uid="{00000000-0005-0000-0000-0000DB430000}"/>
    <cellStyle name="20% - Accent1 3 2 2 3 2 9 2" xfId="17555" xr:uid="{00000000-0005-0000-0000-0000DC430000}"/>
    <cellStyle name="20% - Accent1 3 2 2 3 3" xfId="17556" xr:uid="{00000000-0005-0000-0000-0000DD430000}"/>
    <cellStyle name="20% - Accent1 3 2 2 3 3 10" xfId="17557" xr:uid="{00000000-0005-0000-0000-0000DE430000}"/>
    <cellStyle name="20% - Accent1 3 2 2 3 3 10 2" xfId="17558" xr:uid="{00000000-0005-0000-0000-0000DF430000}"/>
    <cellStyle name="20% - Accent1 3 2 2 3 3 11" xfId="17559" xr:uid="{00000000-0005-0000-0000-0000E0430000}"/>
    <cellStyle name="20% - Accent1 3 2 2 3 3 2" xfId="17560" xr:uid="{00000000-0005-0000-0000-0000E1430000}"/>
    <cellStyle name="20% - Accent1 3 2 2 3 3 2 2" xfId="17561" xr:uid="{00000000-0005-0000-0000-0000E2430000}"/>
    <cellStyle name="20% - Accent1 3 2 2 3 3 2 2 2" xfId="17562" xr:uid="{00000000-0005-0000-0000-0000E3430000}"/>
    <cellStyle name="20% - Accent1 3 2 2 3 3 2 2 2 2" xfId="17563" xr:uid="{00000000-0005-0000-0000-0000E4430000}"/>
    <cellStyle name="20% - Accent1 3 2 2 3 3 2 2 2 2 2" xfId="17564" xr:uid="{00000000-0005-0000-0000-0000E5430000}"/>
    <cellStyle name="20% - Accent1 3 2 2 3 3 2 2 2 3" xfId="17565" xr:uid="{00000000-0005-0000-0000-0000E6430000}"/>
    <cellStyle name="20% - Accent1 3 2 2 3 3 2 2 3" xfId="17566" xr:uid="{00000000-0005-0000-0000-0000E7430000}"/>
    <cellStyle name="20% - Accent1 3 2 2 3 3 2 2 3 2" xfId="17567" xr:uid="{00000000-0005-0000-0000-0000E8430000}"/>
    <cellStyle name="20% - Accent1 3 2 2 3 3 2 2 4" xfId="17568" xr:uid="{00000000-0005-0000-0000-0000E9430000}"/>
    <cellStyle name="20% - Accent1 3 2 2 3 3 2 3" xfId="17569" xr:uid="{00000000-0005-0000-0000-0000EA430000}"/>
    <cellStyle name="20% - Accent1 3 2 2 3 3 2 3 2" xfId="17570" xr:uid="{00000000-0005-0000-0000-0000EB430000}"/>
    <cellStyle name="20% - Accent1 3 2 2 3 3 2 3 2 2" xfId="17571" xr:uid="{00000000-0005-0000-0000-0000EC430000}"/>
    <cellStyle name="20% - Accent1 3 2 2 3 3 2 3 2 2 2" xfId="17572" xr:uid="{00000000-0005-0000-0000-0000ED430000}"/>
    <cellStyle name="20% - Accent1 3 2 2 3 3 2 3 2 3" xfId="17573" xr:uid="{00000000-0005-0000-0000-0000EE430000}"/>
    <cellStyle name="20% - Accent1 3 2 2 3 3 2 3 3" xfId="17574" xr:uid="{00000000-0005-0000-0000-0000EF430000}"/>
    <cellStyle name="20% - Accent1 3 2 2 3 3 2 3 3 2" xfId="17575" xr:uid="{00000000-0005-0000-0000-0000F0430000}"/>
    <cellStyle name="20% - Accent1 3 2 2 3 3 2 3 4" xfId="17576" xr:uid="{00000000-0005-0000-0000-0000F1430000}"/>
    <cellStyle name="20% - Accent1 3 2 2 3 3 2 4" xfId="17577" xr:uid="{00000000-0005-0000-0000-0000F2430000}"/>
    <cellStyle name="20% - Accent1 3 2 2 3 3 2 4 2" xfId="17578" xr:uid="{00000000-0005-0000-0000-0000F3430000}"/>
    <cellStyle name="20% - Accent1 3 2 2 3 3 2 4 2 2" xfId="17579" xr:uid="{00000000-0005-0000-0000-0000F4430000}"/>
    <cellStyle name="20% - Accent1 3 2 2 3 3 2 4 2 2 2" xfId="17580" xr:uid="{00000000-0005-0000-0000-0000F5430000}"/>
    <cellStyle name="20% - Accent1 3 2 2 3 3 2 4 2 3" xfId="17581" xr:uid="{00000000-0005-0000-0000-0000F6430000}"/>
    <cellStyle name="20% - Accent1 3 2 2 3 3 2 4 3" xfId="17582" xr:uid="{00000000-0005-0000-0000-0000F7430000}"/>
    <cellStyle name="20% - Accent1 3 2 2 3 3 2 4 3 2" xfId="17583" xr:uid="{00000000-0005-0000-0000-0000F8430000}"/>
    <cellStyle name="20% - Accent1 3 2 2 3 3 2 4 4" xfId="17584" xr:uid="{00000000-0005-0000-0000-0000F9430000}"/>
    <cellStyle name="20% - Accent1 3 2 2 3 3 2 5" xfId="17585" xr:uid="{00000000-0005-0000-0000-0000FA430000}"/>
    <cellStyle name="20% - Accent1 3 2 2 3 3 2 5 2" xfId="17586" xr:uid="{00000000-0005-0000-0000-0000FB430000}"/>
    <cellStyle name="20% - Accent1 3 2 2 3 3 2 5 2 2" xfId="17587" xr:uid="{00000000-0005-0000-0000-0000FC430000}"/>
    <cellStyle name="20% - Accent1 3 2 2 3 3 2 5 3" xfId="17588" xr:uid="{00000000-0005-0000-0000-0000FD430000}"/>
    <cellStyle name="20% - Accent1 3 2 2 3 3 2 6" xfId="17589" xr:uid="{00000000-0005-0000-0000-0000FE430000}"/>
    <cellStyle name="20% - Accent1 3 2 2 3 3 2 6 2" xfId="17590" xr:uid="{00000000-0005-0000-0000-0000FF430000}"/>
    <cellStyle name="20% - Accent1 3 2 2 3 3 2 6 2 2" xfId="17591" xr:uid="{00000000-0005-0000-0000-000000440000}"/>
    <cellStyle name="20% - Accent1 3 2 2 3 3 2 6 3" xfId="17592" xr:uid="{00000000-0005-0000-0000-000001440000}"/>
    <cellStyle name="20% - Accent1 3 2 2 3 3 2 7" xfId="17593" xr:uid="{00000000-0005-0000-0000-000002440000}"/>
    <cellStyle name="20% - Accent1 3 2 2 3 3 2 7 2" xfId="17594" xr:uid="{00000000-0005-0000-0000-000003440000}"/>
    <cellStyle name="20% - Accent1 3 2 2 3 3 2 8" xfId="17595" xr:uid="{00000000-0005-0000-0000-000004440000}"/>
    <cellStyle name="20% - Accent1 3 2 2 3 3 2 8 2" xfId="17596" xr:uid="{00000000-0005-0000-0000-000005440000}"/>
    <cellStyle name="20% - Accent1 3 2 2 3 3 2 9" xfId="17597" xr:uid="{00000000-0005-0000-0000-000006440000}"/>
    <cellStyle name="20% - Accent1 3 2 2 3 3 3" xfId="17598" xr:uid="{00000000-0005-0000-0000-000007440000}"/>
    <cellStyle name="20% - Accent1 3 2 2 3 3 3 2" xfId="17599" xr:uid="{00000000-0005-0000-0000-000008440000}"/>
    <cellStyle name="20% - Accent1 3 2 2 3 3 3 2 2" xfId="17600" xr:uid="{00000000-0005-0000-0000-000009440000}"/>
    <cellStyle name="20% - Accent1 3 2 2 3 3 3 2 2 2" xfId="17601" xr:uid="{00000000-0005-0000-0000-00000A440000}"/>
    <cellStyle name="20% - Accent1 3 2 2 3 3 3 2 2 2 2" xfId="17602" xr:uid="{00000000-0005-0000-0000-00000B440000}"/>
    <cellStyle name="20% - Accent1 3 2 2 3 3 3 2 2 3" xfId="17603" xr:uid="{00000000-0005-0000-0000-00000C440000}"/>
    <cellStyle name="20% - Accent1 3 2 2 3 3 3 2 3" xfId="17604" xr:uid="{00000000-0005-0000-0000-00000D440000}"/>
    <cellStyle name="20% - Accent1 3 2 2 3 3 3 2 3 2" xfId="17605" xr:uid="{00000000-0005-0000-0000-00000E440000}"/>
    <cellStyle name="20% - Accent1 3 2 2 3 3 3 2 4" xfId="17606" xr:uid="{00000000-0005-0000-0000-00000F440000}"/>
    <cellStyle name="20% - Accent1 3 2 2 3 3 3 3" xfId="17607" xr:uid="{00000000-0005-0000-0000-000010440000}"/>
    <cellStyle name="20% - Accent1 3 2 2 3 3 3 3 2" xfId="17608" xr:uid="{00000000-0005-0000-0000-000011440000}"/>
    <cellStyle name="20% - Accent1 3 2 2 3 3 3 3 2 2" xfId="17609" xr:uid="{00000000-0005-0000-0000-000012440000}"/>
    <cellStyle name="20% - Accent1 3 2 2 3 3 3 3 2 2 2" xfId="17610" xr:uid="{00000000-0005-0000-0000-000013440000}"/>
    <cellStyle name="20% - Accent1 3 2 2 3 3 3 3 2 3" xfId="17611" xr:uid="{00000000-0005-0000-0000-000014440000}"/>
    <cellStyle name="20% - Accent1 3 2 2 3 3 3 3 3" xfId="17612" xr:uid="{00000000-0005-0000-0000-000015440000}"/>
    <cellStyle name="20% - Accent1 3 2 2 3 3 3 3 3 2" xfId="17613" xr:uid="{00000000-0005-0000-0000-000016440000}"/>
    <cellStyle name="20% - Accent1 3 2 2 3 3 3 3 4" xfId="17614" xr:uid="{00000000-0005-0000-0000-000017440000}"/>
    <cellStyle name="20% - Accent1 3 2 2 3 3 3 4" xfId="17615" xr:uid="{00000000-0005-0000-0000-000018440000}"/>
    <cellStyle name="20% - Accent1 3 2 2 3 3 3 4 2" xfId="17616" xr:uid="{00000000-0005-0000-0000-000019440000}"/>
    <cellStyle name="20% - Accent1 3 2 2 3 3 3 4 2 2" xfId="17617" xr:uid="{00000000-0005-0000-0000-00001A440000}"/>
    <cellStyle name="20% - Accent1 3 2 2 3 3 3 4 2 2 2" xfId="17618" xr:uid="{00000000-0005-0000-0000-00001B440000}"/>
    <cellStyle name="20% - Accent1 3 2 2 3 3 3 4 2 3" xfId="17619" xr:uid="{00000000-0005-0000-0000-00001C440000}"/>
    <cellStyle name="20% - Accent1 3 2 2 3 3 3 4 3" xfId="17620" xr:uid="{00000000-0005-0000-0000-00001D440000}"/>
    <cellStyle name="20% - Accent1 3 2 2 3 3 3 4 3 2" xfId="17621" xr:uid="{00000000-0005-0000-0000-00001E440000}"/>
    <cellStyle name="20% - Accent1 3 2 2 3 3 3 4 4" xfId="17622" xr:uid="{00000000-0005-0000-0000-00001F440000}"/>
    <cellStyle name="20% - Accent1 3 2 2 3 3 3 5" xfId="17623" xr:uid="{00000000-0005-0000-0000-000020440000}"/>
    <cellStyle name="20% - Accent1 3 2 2 3 3 3 5 2" xfId="17624" xr:uid="{00000000-0005-0000-0000-000021440000}"/>
    <cellStyle name="20% - Accent1 3 2 2 3 3 3 5 2 2" xfId="17625" xr:uid="{00000000-0005-0000-0000-000022440000}"/>
    <cellStyle name="20% - Accent1 3 2 2 3 3 3 5 3" xfId="17626" xr:uid="{00000000-0005-0000-0000-000023440000}"/>
    <cellStyle name="20% - Accent1 3 2 2 3 3 3 6" xfId="17627" xr:uid="{00000000-0005-0000-0000-000024440000}"/>
    <cellStyle name="20% - Accent1 3 2 2 3 3 3 6 2" xfId="17628" xr:uid="{00000000-0005-0000-0000-000025440000}"/>
    <cellStyle name="20% - Accent1 3 2 2 3 3 3 6 2 2" xfId="17629" xr:uid="{00000000-0005-0000-0000-000026440000}"/>
    <cellStyle name="20% - Accent1 3 2 2 3 3 3 6 3" xfId="17630" xr:uid="{00000000-0005-0000-0000-000027440000}"/>
    <cellStyle name="20% - Accent1 3 2 2 3 3 3 7" xfId="17631" xr:uid="{00000000-0005-0000-0000-000028440000}"/>
    <cellStyle name="20% - Accent1 3 2 2 3 3 3 7 2" xfId="17632" xr:uid="{00000000-0005-0000-0000-000029440000}"/>
    <cellStyle name="20% - Accent1 3 2 2 3 3 3 8" xfId="17633" xr:uid="{00000000-0005-0000-0000-00002A440000}"/>
    <cellStyle name="20% - Accent1 3 2 2 3 3 3 8 2" xfId="17634" xr:uid="{00000000-0005-0000-0000-00002B440000}"/>
    <cellStyle name="20% - Accent1 3 2 2 3 3 3 9" xfId="17635" xr:uid="{00000000-0005-0000-0000-00002C440000}"/>
    <cellStyle name="20% - Accent1 3 2 2 3 3 4" xfId="17636" xr:uid="{00000000-0005-0000-0000-00002D440000}"/>
    <cellStyle name="20% - Accent1 3 2 2 3 3 4 2" xfId="17637" xr:uid="{00000000-0005-0000-0000-00002E440000}"/>
    <cellStyle name="20% - Accent1 3 2 2 3 3 4 2 2" xfId="17638" xr:uid="{00000000-0005-0000-0000-00002F440000}"/>
    <cellStyle name="20% - Accent1 3 2 2 3 3 4 2 2 2" xfId="17639" xr:uid="{00000000-0005-0000-0000-000030440000}"/>
    <cellStyle name="20% - Accent1 3 2 2 3 3 4 2 3" xfId="17640" xr:uid="{00000000-0005-0000-0000-000031440000}"/>
    <cellStyle name="20% - Accent1 3 2 2 3 3 4 3" xfId="17641" xr:uid="{00000000-0005-0000-0000-000032440000}"/>
    <cellStyle name="20% - Accent1 3 2 2 3 3 4 3 2" xfId="17642" xr:uid="{00000000-0005-0000-0000-000033440000}"/>
    <cellStyle name="20% - Accent1 3 2 2 3 3 4 4" xfId="17643" xr:uid="{00000000-0005-0000-0000-000034440000}"/>
    <cellStyle name="20% - Accent1 3 2 2 3 3 5" xfId="17644" xr:uid="{00000000-0005-0000-0000-000035440000}"/>
    <cellStyle name="20% - Accent1 3 2 2 3 3 5 2" xfId="17645" xr:uid="{00000000-0005-0000-0000-000036440000}"/>
    <cellStyle name="20% - Accent1 3 2 2 3 3 5 2 2" xfId="17646" xr:uid="{00000000-0005-0000-0000-000037440000}"/>
    <cellStyle name="20% - Accent1 3 2 2 3 3 5 2 2 2" xfId="17647" xr:uid="{00000000-0005-0000-0000-000038440000}"/>
    <cellStyle name="20% - Accent1 3 2 2 3 3 5 2 3" xfId="17648" xr:uid="{00000000-0005-0000-0000-000039440000}"/>
    <cellStyle name="20% - Accent1 3 2 2 3 3 5 3" xfId="17649" xr:uid="{00000000-0005-0000-0000-00003A440000}"/>
    <cellStyle name="20% - Accent1 3 2 2 3 3 5 3 2" xfId="17650" xr:uid="{00000000-0005-0000-0000-00003B440000}"/>
    <cellStyle name="20% - Accent1 3 2 2 3 3 5 4" xfId="17651" xr:uid="{00000000-0005-0000-0000-00003C440000}"/>
    <cellStyle name="20% - Accent1 3 2 2 3 3 6" xfId="17652" xr:uid="{00000000-0005-0000-0000-00003D440000}"/>
    <cellStyle name="20% - Accent1 3 2 2 3 3 6 2" xfId="17653" xr:uid="{00000000-0005-0000-0000-00003E440000}"/>
    <cellStyle name="20% - Accent1 3 2 2 3 3 6 2 2" xfId="17654" xr:uid="{00000000-0005-0000-0000-00003F440000}"/>
    <cellStyle name="20% - Accent1 3 2 2 3 3 6 2 2 2" xfId="17655" xr:uid="{00000000-0005-0000-0000-000040440000}"/>
    <cellStyle name="20% - Accent1 3 2 2 3 3 6 2 3" xfId="17656" xr:uid="{00000000-0005-0000-0000-000041440000}"/>
    <cellStyle name="20% - Accent1 3 2 2 3 3 6 3" xfId="17657" xr:uid="{00000000-0005-0000-0000-000042440000}"/>
    <cellStyle name="20% - Accent1 3 2 2 3 3 6 3 2" xfId="17658" xr:uid="{00000000-0005-0000-0000-000043440000}"/>
    <cellStyle name="20% - Accent1 3 2 2 3 3 6 4" xfId="17659" xr:uid="{00000000-0005-0000-0000-000044440000}"/>
    <cellStyle name="20% - Accent1 3 2 2 3 3 7" xfId="17660" xr:uid="{00000000-0005-0000-0000-000045440000}"/>
    <cellStyle name="20% - Accent1 3 2 2 3 3 7 2" xfId="17661" xr:uid="{00000000-0005-0000-0000-000046440000}"/>
    <cellStyle name="20% - Accent1 3 2 2 3 3 7 2 2" xfId="17662" xr:uid="{00000000-0005-0000-0000-000047440000}"/>
    <cellStyle name="20% - Accent1 3 2 2 3 3 7 3" xfId="17663" xr:uid="{00000000-0005-0000-0000-000048440000}"/>
    <cellStyle name="20% - Accent1 3 2 2 3 3 8" xfId="17664" xr:uid="{00000000-0005-0000-0000-000049440000}"/>
    <cellStyle name="20% - Accent1 3 2 2 3 3 8 2" xfId="17665" xr:uid="{00000000-0005-0000-0000-00004A440000}"/>
    <cellStyle name="20% - Accent1 3 2 2 3 3 8 2 2" xfId="17666" xr:uid="{00000000-0005-0000-0000-00004B440000}"/>
    <cellStyle name="20% - Accent1 3 2 2 3 3 8 3" xfId="17667" xr:uid="{00000000-0005-0000-0000-00004C440000}"/>
    <cellStyle name="20% - Accent1 3 2 2 3 3 9" xfId="17668" xr:uid="{00000000-0005-0000-0000-00004D440000}"/>
    <cellStyle name="20% - Accent1 3 2 2 3 3 9 2" xfId="17669" xr:uid="{00000000-0005-0000-0000-00004E440000}"/>
    <cellStyle name="20% - Accent1 3 2 2 3 4" xfId="17670" xr:uid="{00000000-0005-0000-0000-00004F440000}"/>
    <cellStyle name="20% - Accent1 3 2 2 3 4 10" xfId="17671" xr:uid="{00000000-0005-0000-0000-000050440000}"/>
    <cellStyle name="20% - Accent1 3 2 2 3 4 10 2" xfId="17672" xr:uid="{00000000-0005-0000-0000-000051440000}"/>
    <cellStyle name="20% - Accent1 3 2 2 3 4 11" xfId="17673" xr:uid="{00000000-0005-0000-0000-000052440000}"/>
    <cellStyle name="20% - Accent1 3 2 2 3 4 2" xfId="17674" xr:uid="{00000000-0005-0000-0000-000053440000}"/>
    <cellStyle name="20% - Accent1 3 2 2 3 4 2 2" xfId="17675" xr:uid="{00000000-0005-0000-0000-000054440000}"/>
    <cellStyle name="20% - Accent1 3 2 2 3 4 2 2 2" xfId="17676" xr:uid="{00000000-0005-0000-0000-000055440000}"/>
    <cellStyle name="20% - Accent1 3 2 2 3 4 2 2 2 2" xfId="17677" xr:uid="{00000000-0005-0000-0000-000056440000}"/>
    <cellStyle name="20% - Accent1 3 2 2 3 4 2 2 2 2 2" xfId="17678" xr:uid="{00000000-0005-0000-0000-000057440000}"/>
    <cellStyle name="20% - Accent1 3 2 2 3 4 2 2 2 3" xfId="17679" xr:uid="{00000000-0005-0000-0000-000058440000}"/>
    <cellStyle name="20% - Accent1 3 2 2 3 4 2 2 3" xfId="17680" xr:uid="{00000000-0005-0000-0000-000059440000}"/>
    <cellStyle name="20% - Accent1 3 2 2 3 4 2 2 3 2" xfId="17681" xr:uid="{00000000-0005-0000-0000-00005A440000}"/>
    <cellStyle name="20% - Accent1 3 2 2 3 4 2 2 4" xfId="17682" xr:uid="{00000000-0005-0000-0000-00005B440000}"/>
    <cellStyle name="20% - Accent1 3 2 2 3 4 2 3" xfId="17683" xr:uid="{00000000-0005-0000-0000-00005C440000}"/>
    <cellStyle name="20% - Accent1 3 2 2 3 4 2 3 2" xfId="17684" xr:uid="{00000000-0005-0000-0000-00005D440000}"/>
    <cellStyle name="20% - Accent1 3 2 2 3 4 2 3 2 2" xfId="17685" xr:uid="{00000000-0005-0000-0000-00005E440000}"/>
    <cellStyle name="20% - Accent1 3 2 2 3 4 2 3 2 2 2" xfId="17686" xr:uid="{00000000-0005-0000-0000-00005F440000}"/>
    <cellStyle name="20% - Accent1 3 2 2 3 4 2 3 2 3" xfId="17687" xr:uid="{00000000-0005-0000-0000-000060440000}"/>
    <cellStyle name="20% - Accent1 3 2 2 3 4 2 3 3" xfId="17688" xr:uid="{00000000-0005-0000-0000-000061440000}"/>
    <cellStyle name="20% - Accent1 3 2 2 3 4 2 3 3 2" xfId="17689" xr:uid="{00000000-0005-0000-0000-000062440000}"/>
    <cellStyle name="20% - Accent1 3 2 2 3 4 2 3 4" xfId="17690" xr:uid="{00000000-0005-0000-0000-000063440000}"/>
    <cellStyle name="20% - Accent1 3 2 2 3 4 2 4" xfId="17691" xr:uid="{00000000-0005-0000-0000-000064440000}"/>
    <cellStyle name="20% - Accent1 3 2 2 3 4 2 4 2" xfId="17692" xr:uid="{00000000-0005-0000-0000-000065440000}"/>
    <cellStyle name="20% - Accent1 3 2 2 3 4 2 4 2 2" xfId="17693" xr:uid="{00000000-0005-0000-0000-000066440000}"/>
    <cellStyle name="20% - Accent1 3 2 2 3 4 2 4 2 2 2" xfId="17694" xr:uid="{00000000-0005-0000-0000-000067440000}"/>
    <cellStyle name="20% - Accent1 3 2 2 3 4 2 4 2 3" xfId="17695" xr:uid="{00000000-0005-0000-0000-000068440000}"/>
    <cellStyle name="20% - Accent1 3 2 2 3 4 2 4 3" xfId="17696" xr:uid="{00000000-0005-0000-0000-000069440000}"/>
    <cellStyle name="20% - Accent1 3 2 2 3 4 2 4 3 2" xfId="17697" xr:uid="{00000000-0005-0000-0000-00006A440000}"/>
    <cellStyle name="20% - Accent1 3 2 2 3 4 2 4 4" xfId="17698" xr:uid="{00000000-0005-0000-0000-00006B440000}"/>
    <cellStyle name="20% - Accent1 3 2 2 3 4 2 5" xfId="17699" xr:uid="{00000000-0005-0000-0000-00006C440000}"/>
    <cellStyle name="20% - Accent1 3 2 2 3 4 2 5 2" xfId="17700" xr:uid="{00000000-0005-0000-0000-00006D440000}"/>
    <cellStyle name="20% - Accent1 3 2 2 3 4 2 5 2 2" xfId="17701" xr:uid="{00000000-0005-0000-0000-00006E440000}"/>
    <cellStyle name="20% - Accent1 3 2 2 3 4 2 5 3" xfId="17702" xr:uid="{00000000-0005-0000-0000-00006F440000}"/>
    <cellStyle name="20% - Accent1 3 2 2 3 4 2 6" xfId="17703" xr:uid="{00000000-0005-0000-0000-000070440000}"/>
    <cellStyle name="20% - Accent1 3 2 2 3 4 2 6 2" xfId="17704" xr:uid="{00000000-0005-0000-0000-000071440000}"/>
    <cellStyle name="20% - Accent1 3 2 2 3 4 2 6 2 2" xfId="17705" xr:uid="{00000000-0005-0000-0000-000072440000}"/>
    <cellStyle name="20% - Accent1 3 2 2 3 4 2 6 3" xfId="17706" xr:uid="{00000000-0005-0000-0000-000073440000}"/>
    <cellStyle name="20% - Accent1 3 2 2 3 4 2 7" xfId="17707" xr:uid="{00000000-0005-0000-0000-000074440000}"/>
    <cellStyle name="20% - Accent1 3 2 2 3 4 2 7 2" xfId="17708" xr:uid="{00000000-0005-0000-0000-000075440000}"/>
    <cellStyle name="20% - Accent1 3 2 2 3 4 2 8" xfId="17709" xr:uid="{00000000-0005-0000-0000-000076440000}"/>
    <cellStyle name="20% - Accent1 3 2 2 3 4 2 8 2" xfId="17710" xr:uid="{00000000-0005-0000-0000-000077440000}"/>
    <cellStyle name="20% - Accent1 3 2 2 3 4 2 9" xfId="17711" xr:uid="{00000000-0005-0000-0000-000078440000}"/>
    <cellStyle name="20% - Accent1 3 2 2 3 4 3" xfId="17712" xr:uid="{00000000-0005-0000-0000-000079440000}"/>
    <cellStyle name="20% - Accent1 3 2 2 3 4 3 2" xfId="17713" xr:uid="{00000000-0005-0000-0000-00007A440000}"/>
    <cellStyle name="20% - Accent1 3 2 2 3 4 3 2 2" xfId="17714" xr:uid="{00000000-0005-0000-0000-00007B440000}"/>
    <cellStyle name="20% - Accent1 3 2 2 3 4 3 2 2 2" xfId="17715" xr:uid="{00000000-0005-0000-0000-00007C440000}"/>
    <cellStyle name="20% - Accent1 3 2 2 3 4 3 2 2 2 2" xfId="17716" xr:uid="{00000000-0005-0000-0000-00007D440000}"/>
    <cellStyle name="20% - Accent1 3 2 2 3 4 3 2 2 3" xfId="17717" xr:uid="{00000000-0005-0000-0000-00007E440000}"/>
    <cellStyle name="20% - Accent1 3 2 2 3 4 3 2 3" xfId="17718" xr:uid="{00000000-0005-0000-0000-00007F440000}"/>
    <cellStyle name="20% - Accent1 3 2 2 3 4 3 2 3 2" xfId="17719" xr:uid="{00000000-0005-0000-0000-000080440000}"/>
    <cellStyle name="20% - Accent1 3 2 2 3 4 3 2 4" xfId="17720" xr:uid="{00000000-0005-0000-0000-000081440000}"/>
    <cellStyle name="20% - Accent1 3 2 2 3 4 3 3" xfId="17721" xr:uid="{00000000-0005-0000-0000-000082440000}"/>
    <cellStyle name="20% - Accent1 3 2 2 3 4 3 3 2" xfId="17722" xr:uid="{00000000-0005-0000-0000-000083440000}"/>
    <cellStyle name="20% - Accent1 3 2 2 3 4 3 3 2 2" xfId="17723" xr:uid="{00000000-0005-0000-0000-000084440000}"/>
    <cellStyle name="20% - Accent1 3 2 2 3 4 3 3 2 2 2" xfId="17724" xr:uid="{00000000-0005-0000-0000-000085440000}"/>
    <cellStyle name="20% - Accent1 3 2 2 3 4 3 3 2 3" xfId="17725" xr:uid="{00000000-0005-0000-0000-000086440000}"/>
    <cellStyle name="20% - Accent1 3 2 2 3 4 3 3 3" xfId="17726" xr:uid="{00000000-0005-0000-0000-000087440000}"/>
    <cellStyle name="20% - Accent1 3 2 2 3 4 3 3 3 2" xfId="17727" xr:uid="{00000000-0005-0000-0000-000088440000}"/>
    <cellStyle name="20% - Accent1 3 2 2 3 4 3 3 4" xfId="17728" xr:uid="{00000000-0005-0000-0000-000089440000}"/>
    <cellStyle name="20% - Accent1 3 2 2 3 4 3 4" xfId="17729" xr:uid="{00000000-0005-0000-0000-00008A440000}"/>
    <cellStyle name="20% - Accent1 3 2 2 3 4 3 4 2" xfId="17730" xr:uid="{00000000-0005-0000-0000-00008B440000}"/>
    <cellStyle name="20% - Accent1 3 2 2 3 4 3 4 2 2" xfId="17731" xr:uid="{00000000-0005-0000-0000-00008C440000}"/>
    <cellStyle name="20% - Accent1 3 2 2 3 4 3 4 2 2 2" xfId="17732" xr:uid="{00000000-0005-0000-0000-00008D440000}"/>
    <cellStyle name="20% - Accent1 3 2 2 3 4 3 4 2 3" xfId="17733" xr:uid="{00000000-0005-0000-0000-00008E440000}"/>
    <cellStyle name="20% - Accent1 3 2 2 3 4 3 4 3" xfId="17734" xr:uid="{00000000-0005-0000-0000-00008F440000}"/>
    <cellStyle name="20% - Accent1 3 2 2 3 4 3 4 3 2" xfId="17735" xr:uid="{00000000-0005-0000-0000-000090440000}"/>
    <cellStyle name="20% - Accent1 3 2 2 3 4 3 4 4" xfId="17736" xr:uid="{00000000-0005-0000-0000-000091440000}"/>
    <cellStyle name="20% - Accent1 3 2 2 3 4 3 5" xfId="17737" xr:uid="{00000000-0005-0000-0000-000092440000}"/>
    <cellStyle name="20% - Accent1 3 2 2 3 4 3 5 2" xfId="17738" xr:uid="{00000000-0005-0000-0000-000093440000}"/>
    <cellStyle name="20% - Accent1 3 2 2 3 4 3 5 2 2" xfId="17739" xr:uid="{00000000-0005-0000-0000-000094440000}"/>
    <cellStyle name="20% - Accent1 3 2 2 3 4 3 5 3" xfId="17740" xr:uid="{00000000-0005-0000-0000-000095440000}"/>
    <cellStyle name="20% - Accent1 3 2 2 3 4 3 6" xfId="17741" xr:uid="{00000000-0005-0000-0000-000096440000}"/>
    <cellStyle name="20% - Accent1 3 2 2 3 4 3 6 2" xfId="17742" xr:uid="{00000000-0005-0000-0000-000097440000}"/>
    <cellStyle name="20% - Accent1 3 2 2 3 4 3 6 2 2" xfId="17743" xr:uid="{00000000-0005-0000-0000-000098440000}"/>
    <cellStyle name="20% - Accent1 3 2 2 3 4 3 6 3" xfId="17744" xr:uid="{00000000-0005-0000-0000-000099440000}"/>
    <cellStyle name="20% - Accent1 3 2 2 3 4 3 7" xfId="17745" xr:uid="{00000000-0005-0000-0000-00009A440000}"/>
    <cellStyle name="20% - Accent1 3 2 2 3 4 3 7 2" xfId="17746" xr:uid="{00000000-0005-0000-0000-00009B440000}"/>
    <cellStyle name="20% - Accent1 3 2 2 3 4 3 8" xfId="17747" xr:uid="{00000000-0005-0000-0000-00009C440000}"/>
    <cellStyle name="20% - Accent1 3 2 2 3 4 3 8 2" xfId="17748" xr:uid="{00000000-0005-0000-0000-00009D440000}"/>
    <cellStyle name="20% - Accent1 3 2 2 3 4 3 9" xfId="17749" xr:uid="{00000000-0005-0000-0000-00009E440000}"/>
    <cellStyle name="20% - Accent1 3 2 2 3 4 4" xfId="17750" xr:uid="{00000000-0005-0000-0000-00009F440000}"/>
    <cellStyle name="20% - Accent1 3 2 2 3 4 4 2" xfId="17751" xr:uid="{00000000-0005-0000-0000-0000A0440000}"/>
    <cellStyle name="20% - Accent1 3 2 2 3 4 4 2 2" xfId="17752" xr:uid="{00000000-0005-0000-0000-0000A1440000}"/>
    <cellStyle name="20% - Accent1 3 2 2 3 4 4 2 2 2" xfId="17753" xr:uid="{00000000-0005-0000-0000-0000A2440000}"/>
    <cellStyle name="20% - Accent1 3 2 2 3 4 4 2 3" xfId="17754" xr:uid="{00000000-0005-0000-0000-0000A3440000}"/>
    <cellStyle name="20% - Accent1 3 2 2 3 4 4 3" xfId="17755" xr:uid="{00000000-0005-0000-0000-0000A4440000}"/>
    <cellStyle name="20% - Accent1 3 2 2 3 4 4 3 2" xfId="17756" xr:uid="{00000000-0005-0000-0000-0000A5440000}"/>
    <cellStyle name="20% - Accent1 3 2 2 3 4 4 4" xfId="17757" xr:uid="{00000000-0005-0000-0000-0000A6440000}"/>
    <cellStyle name="20% - Accent1 3 2 2 3 4 5" xfId="17758" xr:uid="{00000000-0005-0000-0000-0000A7440000}"/>
    <cellStyle name="20% - Accent1 3 2 2 3 4 5 2" xfId="17759" xr:uid="{00000000-0005-0000-0000-0000A8440000}"/>
    <cellStyle name="20% - Accent1 3 2 2 3 4 5 2 2" xfId="17760" xr:uid="{00000000-0005-0000-0000-0000A9440000}"/>
    <cellStyle name="20% - Accent1 3 2 2 3 4 5 2 2 2" xfId="17761" xr:uid="{00000000-0005-0000-0000-0000AA440000}"/>
    <cellStyle name="20% - Accent1 3 2 2 3 4 5 2 3" xfId="17762" xr:uid="{00000000-0005-0000-0000-0000AB440000}"/>
    <cellStyle name="20% - Accent1 3 2 2 3 4 5 3" xfId="17763" xr:uid="{00000000-0005-0000-0000-0000AC440000}"/>
    <cellStyle name="20% - Accent1 3 2 2 3 4 5 3 2" xfId="17764" xr:uid="{00000000-0005-0000-0000-0000AD440000}"/>
    <cellStyle name="20% - Accent1 3 2 2 3 4 5 4" xfId="17765" xr:uid="{00000000-0005-0000-0000-0000AE440000}"/>
    <cellStyle name="20% - Accent1 3 2 2 3 4 6" xfId="17766" xr:uid="{00000000-0005-0000-0000-0000AF440000}"/>
    <cellStyle name="20% - Accent1 3 2 2 3 4 6 2" xfId="17767" xr:uid="{00000000-0005-0000-0000-0000B0440000}"/>
    <cellStyle name="20% - Accent1 3 2 2 3 4 6 2 2" xfId="17768" xr:uid="{00000000-0005-0000-0000-0000B1440000}"/>
    <cellStyle name="20% - Accent1 3 2 2 3 4 6 2 2 2" xfId="17769" xr:uid="{00000000-0005-0000-0000-0000B2440000}"/>
    <cellStyle name="20% - Accent1 3 2 2 3 4 6 2 3" xfId="17770" xr:uid="{00000000-0005-0000-0000-0000B3440000}"/>
    <cellStyle name="20% - Accent1 3 2 2 3 4 6 3" xfId="17771" xr:uid="{00000000-0005-0000-0000-0000B4440000}"/>
    <cellStyle name="20% - Accent1 3 2 2 3 4 6 3 2" xfId="17772" xr:uid="{00000000-0005-0000-0000-0000B5440000}"/>
    <cellStyle name="20% - Accent1 3 2 2 3 4 6 4" xfId="17773" xr:uid="{00000000-0005-0000-0000-0000B6440000}"/>
    <cellStyle name="20% - Accent1 3 2 2 3 4 7" xfId="17774" xr:uid="{00000000-0005-0000-0000-0000B7440000}"/>
    <cellStyle name="20% - Accent1 3 2 2 3 4 7 2" xfId="17775" xr:uid="{00000000-0005-0000-0000-0000B8440000}"/>
    <cellStyle name="20% - Accent1 3 2 2 3 4 7 2 2" xfId="17776" xr:uid="{00000000-0005-0000-0000-0000B9440000}"/>
    <cellStyle name="20% - Accent1 3 2 2 3 4 7 3" xfId="17777" xr:uid="{00000000-0005-0000-0000-0000BA440000}"/>
    <cellStyle name="20% - Accent1 3 2 2 3 4 8" xfId="17778" xr:uid="{00000000-0005-0000-0000-0000BB440000}"/>
    <cellStyle name="20% - Accent1 3 2 2 3 4 8 2" xfId="17779" xr:uid="{00000000-0005-0000-0000-0000BC440000}"/>
    <cellStyle name="20% - Accent1 3 2 2 3 4 8 2 2" xfId="17780" xr:uid="{00000000-0005-0000-0000-0000BD440000}"/>
    <cellStyle name="20% - Accent1 3 2 2 3 4 8 3" xfId="17781" xr:uid="{00000000-0005-0000-0000-0000BE440000}"/>
    <cellStyle name="20% - Accent1 3 2 2 3 4 9" xfId="17782" xr:uid="{00000000-0005-0000-0000-0000BF440000}"/>
    <cellStyle name="20% - Accent1 3 2 2 3 4 9 2" xfId="17783" xr:uid="{00000000-0005-0000-0000-0000C0440000}"/>
    <cellStyle name="20% - Accent1 3 2 2 3 5" xfId="17784" xr:uid="{00000000-0005-0000-0000-0000C1440000}"/>
    <cellStyle name="20% - Accent1 3 2 2 3 5 2" xfId="17785" xr:uid="{00000000-0005-0000-0000-0000C2440000}"/>
    <cellStyle name="20% - Accent1 3 2 2 3 5 2 2" xfId="17786" xr:uid="{00000000-0005-0000-0000-0000C3440000}"/>
    <cellStyle name="20% - Accent1 3 2 2 3 5 2 2 2" xfId="17787" xr:uid="{00000000-0005-0000-0000-0000C4440000}"/>
    <cellStyle name="20% - Accent1 3 2 2 3 5 2 2 2 2" xfId="17788" xr:uid="{00000000-0005-0000-0000-0000C5440000}"/>
    <cellStyle name="20% - Accent1 3 2 2 3 5 2 2 3" xfId="17789" xr:uid="{00000000-0005-0000-0000-0000C6440000}"/>
    <cellStyle name="20% - Accent1 3 2 2 3 5 2 3" xfId="17790" xr:uid="{00000000-0005-0000-0000-0000C7440000}"/>
    <cellStyle name="20% - Accent1 3 2 2 3 5 2 3 2" xfId="17791" xr:uid="{00000000-0005-0000-0000-0000C8440000}"/>
    <cellStyle name="20% - Accent1 3 2 2 3 5 2 4" xfId="17792" xr:uid="{00000000-0005-0000-0000-0000C9440000}"/>
    <cellStyle name="20% - Accent1 3 2 2 3 5 3" xfId="17793" xr:uid="{00000000-0005-0000-0000-0000CA440000}"/>
    <cellStyle name="20% - Accent1 3 2 2 3 5 3 2" xfId="17794" xr:uid="{00000000-0005-0000-0000-0000CB440000}"/>
    <cellStyle name="20% - Accent1 3 2 2 3 5 3 2 2" xfId="17795" xr:uid="{00000000-0005-0000-0000-0000CC440000}"/>
    <cellStyle name="20% - Accent1 3 2 2 3 5 3 2 2 2" xfId="17796" xr:uid="{00000000-0005-0000-0000-0000CD440000}"/>
    <cellStyle name="20% - Accent1 3 2 2 3 5 3 2 3" xfId="17797" xr:uid="{00000000-0005-0000-0000-0000CE440000}"/>
    <cellStyle name="20% - Accent1 3 2 2 3 5 3 3" xfId="17798" xr:uid="{00000000-0005-0000-0000-0000CF440000}"/>
    <cellStyle name="20% - Accent1 3 2 2 3 5 3 3 2" xfId="17799" xr:uid="{00000000-0005-0000-0000-0000D0440000}"/>
    <cellStyle name="20% - Accent1 3 2 2 3 5 3 4" xfId="17800" xr:uid="{00000000-0005-0000-0000-0000D1440000}"/>
    <cellStyle name="20% - Accent1 3 2 2 3 5 4" xfId="17801" xr:uid="{00000000-0005-0000-0000-0000D2440000}"/>
    <cellStyle name="20% - Accent1 3 2 2 3 5 4 2" xfId="17802" xr:uid="{00000000-0005-0000-0000-0000D3440000}"/>
    <cellStyle name="20% - Accent1 3 2 2 3 5 4 2 2" xfId="17803" xr:uid="{00000000-0005-0000-0000-0000D4440000}"/>
    <cellStyle name="20% - Accent1 3 2 2 3 5 4 2 2 2" xfId="17804" xr:uid="{00000000-0005-0000-0000-0000D5440000}"/>
    <cellStyle name="20% - Accent1 3 2 2 3 5 4 2 3" xfId="17805" xr:uid="{00000000-0005-0000-0000-0000D6440000}"/>
    <cellStyle name="20% - Accent1 3 2 2 3 5 4 3" xfId="17806" xr:uid="{00000000-0005-0000-0000-0000D7440000}"/>
    <cellStyle name="20% - Accent1 3 2 2 3 5 4 3 2" xfId="17807" xr:uid="{00000000-0005-0000-0000-0000D8440000}"/>
    <cellStyle name="20% - Accent1 3 2 2 3 5 4 4" xfId="17808" xr:uid="{00000000-0005-0000-0000-0000D9440000}"/>
    <cellStyle name="20% - Accent1 3 2 2 3 5 5" xfId="17809" xr:uid="{00000000-0005-0000-0000-0000DA440000}"/>
    <cellStyle name="20% - Accent1 3 2 2 3 5 5 2" xfId="17810" xr:uid="{00000000-0005-0000-0000-0000DB440000}"/>
    <cellStyle name="20% - Accent1 3 2 2 3 5 5 2 2" xfId="17811" xr:uid="{00000000-0005-0000-0000-0000DC440000}"/>
    <cellStyle name="20% - Accent1 3 2 2 3 5 5 3" xfId="17812" xr:uid="{00000000-0005-0000-0000-0000DD440000}"/>
    <cellStyle name="20% - Accent1 3 2 2 3 5 6" xfId="17813" xr:uid="{00000000-0005-0000-0000-0000DE440000}"/>
    <cellStyle name="20% - Accent1 3 2 2 3 5 6 2" xfId="17814" xr:uid="{00000000-0005-0000-0000-0000DF440000}"/>
    <cellStyle name="20% - Accent1 3 2 2 3 5 6 2 2" xfId="17815" xr:uid="{00000000-0005-0000-0000-0000E0440000}"/>
    <cellStyle name="20% - Accent1 3 2 2 3 5 6 3" xfId="17816" xr:uid="{00000000-0005-0000-0000-0000E1440000}"/>
    <cellStyle name="20% - Accent1 3 2 2 3 5 7" xfId="17817" xr:uid="{00000000-0005-0000-0000-0000E2440000}"/>
    <cellStyle name="20% - Accent1 3 2 2 3 5 7 2" xfId="17818" xr:uid="{00000000-0005-0000-0000-0000E3440000}"/>
    <cellStyle name="20% - Accent1 3 2 2 3 5 8" xfId="17819" xr:uid="{00000000-0005-0000-0000-0000E4440000}"/>
    <cellStyle name="20% - Accent1 3 2 2 3 5 8 2" xfId="17820" xr:uid="{00000000-0005-0000-0000-0000E5440000}"/>
    <cellStyle name="20% - Accent1 3 2 2 3 5 9" xfId="17821" xr:uid="{00000000-0005-0000-0000-0000E6440000}"/>
    <cellStyle name="20% - Accent1 3 2 2 3 6" xfId="17822" xr:uid="{00000000-0005-0000-0000-0000E7440000}"/>
    <cellStyle name="20% - Accent1 3 2 2 3 6 2" xfId="17823" xr:uid="{00000000-0005-0000-0000-0000E8440000}"/>
    <cellStyle name="20% - Accent1 3 2 2 3 6 2 2" xfId="17824" xr:uid="{00000000-0005-0000-0000-0000E9440000}"/>
    <cellStyle name="20% - Accent1 3 2 2 3 6 2 2 2" xfId="17825" xr:uid="{00000000-0005-0000-0000-0000EA440000}"/>
    <cellStyle name="20% - Accent1 3 2 2 3 6 2 2 2 2" xfId="17826" xr:uid="{00000000-0005-0000-0000-0000EB440000}"/>
    <cellStyle name="20% - Accent1 3 2 2 3 6 2 2 3" xfId="17827" xr:uid="{00000000-0005-0000-0000-0000EC440000}"/>
    <cellStyle name="20% - Accent1 3 2 2 3 6 2 3" xfId="17828" xr:uid="{00000000-0005-0000-0000-0000ED440000}"/>
    <cellStyle name="20% - Accent1 3 2 2 3 6 2 3 2" xfId="17829" xr:uid="{00000000-0005-0000-0000-0000EE440000}"/>
    <cellStyle name="20% - Accent1 3 2 2 3 6 2 4" xfId="17830" xr:uid="{00000000-0005-0000-0000-0000EF440000}"/>
    <cellStyle name="20% - Accent1 3 2 2 3 6 3" xfId="17831" xr:uid="{00000000-0005-0000-0000-0000F0440000}"/>
    <cellStyle name="20% - Accent1 3 2 2 3 6 3 2" xfId="17832" xr:uid="{00000000-0005-0000-0000-0000F1440000}"/>
    <cellStyle name="20% - Accent1 3 2 2 3 6 3 2 2" xfId="17833" xr:uid="{00000000-0005-0000-0000-0000F2440000}"/>
    <cellStyle name="20% - Accent1 3 2 2 3 6 3 2 2 2" xfId="17834" xr:uid="{00000000-0005-0000-0000-0000F3440000}"/>
    <cellStyle name="20% - Accent1 3 2 2 3 6 3 2 3" xfId="17835" xr:uid="{00000000-0005-0000-0000-0000F4440000}"/>
    <cellStyle name="20% - Accent1 3 2 2 3 6 3 3" xfId="17836" xr:uid="{00000000-0005-0000-0000-0000F5440000}"/>
    <cellStyle name="20% - Accent1 3 2 2 3 6 3 3 2" xfId="17837" xr:uid="{00000000-0005-0000-0000-0000F6440000}"/>
    <cellStyle name="20% - Accent1 3 2 2 3 6 3 4" xfId="17838" xr:uid="{00000000-0005-0000-0000-0000F7440000}"/>
    <cellStyle name="20% - Accent1 3 2 2 3 6 4" xfId="17839" xr:uid="{00000000-0005-0000-0000-0000F8440000}"/>
    <cellStyle name="20% - Accent1 3 2 2 3 6 4 2" xfId="17840" xr:uid="{00000000-0005-0000-0000-0000F9440000}"/>
    <cellStyle name="20% - Accent1 3 2 2 3 6 4 2 2" xfId="17841" xr:uid="{00000000-0005-0000-0000-0000FA440000}"/>
    <cellStyle name="20% - Accent1 3 2 2 3 6 4 2 2 2" xfId="17842" xr:uid="{00000000-0005-0000-0000-0000FB440000}"/>
    <cellStyle name="20% - Accent1 3 2 2 3 6 4 2 3" xfId="17843" xr:uid="{00000000-0005-0000-0000-0000FC440000}"/>
    <cellStyle name="20% - Accent1 3 2 2 3 6 4 3" xfId="17844" xr:uid="{00000000-0005-0000-0000-0000FD440000}"/>
    <cellStyle name="20% - Accent1 3 2 2 3 6 4 3 2" xfId="17845" xr:uid="{00000000-0005-0000-0000-0000FE440000}"/>
    <cellStyle name="20% - Accent1 3 2 2 3 6 4 4" xfId="17846" xr:uid="{00000000-0005-0000-0000-0000FF440000}"/>
    <cellStyle name="20% - Accent1 3 2 2 3 6 5" xfId="17847" xr:uid="{00000000-0005-0000-0000-000000450000}"/>
    <cellStyle name="20% - Accent1 3 2 2 3 6 5 2" xfId="17848" xr:uid="{00000000-0005-0000-0000-000001450000}"/>
    <cellStyle name="20% - Accent1 3 2 2 3 6 5 2 2" xfId="17849" xr:uid="{00000000-0005-0000-0000-000002450000}"/>
    <cellStyle name="20% - Accent1 3 2 2 3 6 5 3" xfId="17850" xr:uid="{00000000-0005-0000-0000-000003450000}"/>
    <cellStyle name="20% - Accent1 3 2 2 3 6 6" xfId="17851" xr:uid="{00000000-0005-0000-0000-000004450000}"/>
    <cellStyle name="20% - Accent1 3 2 2 3 6 6 2" xfId="17852" xr:uid="{00000000-0005-0000-0000-000005450000}"/>
    <cellStyle name="20% - Accent1 3 2 2 3 6 6 2 2" xfId="17853" xr:uid="{00000000-0005-0000-0000-000006450000}"/>
    <cellStyle name="20% - Accent1 3 2 2 3 6 6 3" xfId="17854" xr:uid="{00000000-0005-0000-0000-000007450000}"/>
    <cellStyle name="20% - Accent1 3 2 2 3 6 7" xfId="17855" xr:uid="{00000000-0005-0000-0000-000008450000}"/>
    <cellStyle name="20% - Accent1 3 2 2 3 6 7 2" xfId="17856" xr:uid="{00000000-0005-0000-0000-000009450000}"/>
    <cellStyle name="20% - Accent1 3 2 2 3 6 8" xfId="17857" xr:uid="{00000000-0005-0000-0000-00000A450000}"/>
    <cellStyle name="20% - Accent1 3 2 2 3 6 8 2" xfId="17858" xr:uid="{00000000-0005-0000-0000-00000B450000}"/>
    <cellStyle name="20% - Accent1 3 2 2 3 6 9" xfId="17859" xr:uid="{00000000-0005-0000-0000-00000C450000}"/>
    <cellStyle name="20% - Accent1 3 2 2 3 7" xfId="17860" xr:uid="{00000000-0005-0000-0000-00000D450000}"/>
    <cellStyle name="20% - Accent1 3 2 2 3 7 2" xfId="17861" xr:uid="{00000000-0005-0000-0000-00000E450000}"/>
    <cellStyle name="20% - Accent1 3 2 2 3 7 2 2" xfId="17862" xr:uid="{00000000-0005-0000-0000-00000F450000}"/>
    <cellStyle name="20% - Accent1 3 2 2 3 7 2 2 2" xfId="17863" xr:uid="{00000000-0005-0000-0000-000010450000}"/>
    <cellStyle name="20% - Accent1 3 2 2 3 7 2 3" xfId="17864" xr:uid="{00000000-0005-0000-0000-000011450000}"/>
    <cellStyle name="20% - Accent1 3 2 2 3 7 3" xfId="17865" xr:uid="{00000000-0005-0000-0000-000012450000}"/>
    <cellStyle name="20% - Accent1 3 2 2 3 7 3 2" xfId="17866" xr:uid="{00000000-0005-0000-0000-000013450000}"/>
    <cellStyle name="20% - Accent1 3 2 2 3 7 4" xfId="17867" xr:uid="{00000000-0005-0000-0000-000014450000}"/>
    <cellStyle name="20% - Accent1 3 2 2 3 8" xfId="17868" xr:uid="{00000000-0005-0000-0000-000015450000}"/>
    <cellStyle name="20% - Accent1 3 2 2 3 8 2" xfId="17869" xr:uid="{00000000-0005-0000-0000-000016450000}"/>
    <cellStyle name="20% - Accent1 3 2 2 3 8 2 2" xfId="17870" xr:uid="{00000000-0005-0000-0000-000017450000}"/>
    <cellStyle name="20% - Accent1 3 2 2 3 8 2 2 2" xfId="17871" xr:uid="{00000000-0005-0000-0000-000018450000}"/>
    <cellStyle name="20% - Accent1 3 2 2 3 8 2 3" xfId="17872" xr:uid="{00000000-0005-0000-0000-000019450000}"/>
    <cellStyle name="20% - Accent1 3 2 2 3 8 3" xfId="17873" xr:uid="{00000000-0005-0000-0000-00001A450000}"/>
    <cellStyle name="20% - Accent1 3 2 2 3 8 3 2" xfId="17874" xr:uid="{00000000-0005-0000-0000-00001B450000}"/>
    <cellStyle name="20% - Accent1 3 2 2 3 8 4" xfId="17875" xr:uid="{00000000-0005-0000-0000-00001C450000}"/>
    <cellStyle name="20% - Accent1 3 2 2 3 9" xfId="17876" xr:uid="{00000000-0005-0000-0000-00001D450000}"/>
    <cellStyle name="20% - Accent1 3 2 2 3 9 2" xfId="17877" xr:uid="{00000000-0005-0000-0000-00001E450000}"/>
    <cellStyle name="20% - Accent1 3 2 2 3 9 2 2" xfId="17878" xr:uid="{00000000-0005-0000-0000-00001F450000}"/>
    <cellStyle name="20% - Accent1 3 2 2 3 9 2 2 2" xfId="17879" xr:uid="{00000000-0005-0000-0000-000020450000}"/>
    <cellStyle name="20% - Accent1 3 2 2 3 9 2 3" xfId="17880" xr:uid="{00000000-0005-0000-0000-000021450000}"/>
    <cellStyle name="20% - Accent1 3 2 2 3 9 3" xfId="17881" xr:uid="{00000000-0005-0000-0000-000022450000}"/>
    <cellStyle name="20% - Accent1 3 2 2 3 9 3 2" xfId="17882" xr:uid="{00000000-0005-0000-0000-000023450000}"/>
    <cellStyle name="20% - Accent1 3 2 2 3 9 4" xfId="17883" xr:uid="{00000000-0005-0000-0000-000024450000}"/>
    <cellStyle name="20% - Accent1 3 2 2 4" xfId="17884" xr:uid="{00000000-0005-0000-0000-000025450000}"/>
    <cellStyle name="20% - Accent1 3 2 2 4 10" xfId="17885" xr:uid="{00000000-0005-0000-0000-000026450000}"/>
    <cellStyle name="20% - Accent1 3 2 2 4 10 2" xfId="17886" xr:uid="{00000000-0005-0000-0000-000027450000}"/>
    <cellStyle name="20% - Accent1 3 2 2 4 11" xfId="17887" xr:uid="{00000000-0005-0000-0000-000028450000}"/>
    <cellStyle name="20% - Accent1 3 2 2 4 2" xfId="17888" xr:uid="{00000000-0005-0000-0000-000029450000}"/>
    <cellStyle name="20% - Accent1 3 2 2 4 2 2" xfId="17889" xr:uid="{00000000-0005-0000-0000-00002A450000}"/>
    <cellStyle name="20% - Accent1 3 2 2 4 2 2 2" xfId="17890" xr:uid="{00000000-0005-0000-0000-00002B450000}"/>
    <cellStyle name="20% - Accent1 3 2 2 4 2 2 2 2" xfId="17891" xr:uid="{00000000-0005-0000-0000-00002C450000}"/>
    <cellStyle name="20% - Accent1 3 2 2 4 2 2 2 2 2" xfId="17892" xr:uid="{00000000-0005-0000-0000-00002D450000}"/>
    <cellStyle name="20% - Accent1 3 2 2 4 2 2 2 3" xfId="17893" xr:uid="{00000000-0005-0000-0000-00002E450000}"/>
    <cellStyle name="20% - Accent1 3 2 2 4 2 2 3" xfId="17894" xr:uid="{00000000-0005-0000-0000-00002F450000}"/>
    <cellStyle name="20% - Accent1 3 2 2 4 2 2 3 2" xfId="17895" xr:uid="{00000000-0005-0000-0000-000030450000}"/>
    <cellStyle name="20% - Accent1 3 2 2 4 2 2 4" xfId="17896" xr:uid="{00000000-0005-0000-0000-000031450000}"/>
    <cellStyle name="20% - Accent1 3 2 2 4 2 3" xfId="17897" xr:uid="{00000000-0005-0000-0000-000032450000}"/>
    <cellStyle name="20% - Accent1 3 2 2 4 2 3 2" xfId="17898" xr:uid="{00000000-0005-0000-0000-000033450000}"/>
    <cellStyle name="20% - Accent1 3 2 2 4 2 3 2 2" xfId="17899" xr:uid="{00000000-0005-0000-0000-000034450000}"/>
    <cellStyle name="20% - Accent1 3 2 2 4 2 3 2 2 2" xfId="17900" xr:uid="{00000000-0005-0000-0000-000035450000}"/>
    <cellStyle name="20% - Accent1 3 2 2 4 2 3 2 3" xfId="17901" xr:uid="{00000000-0005-0000-0000-000036450000}"/>
    <cellStyle name="20% - Accent1 3 2 2 4 2 3 3" xfId="17902" xr:uid="{00000000-0005-0000-0000-000037450000}"/>
    <cellStyle name="20% - Accent1 3 2 2 4 2 3 3 2" xfId="17903" xr:uid="{00000000-0005-0000-0000-000038450000}"/>
    <cellStyle name="20% - Accent1 3 2 2 4 2 3 4" xfId="17904" xr:uid="{00000000-0005-0000-0000-000039450000}"/>
    <cellStyle name="20% - Accent1 3 2 2 4 2 4" xfId="17905" xr:uid="{00000000-0005-0000-0000-00003A450000}"/>
    <cellStyle name="20% - Accent1 3 2 2 4 2 4 2" xfId="17906" xr:uid="{00000000-0005-0000-0000-00003B450000}"/>
    <cellStyle name="20% - Accent1 3 2 2 4 2 4 2 2" xfId="17907" xr:uid="{00000000-0005-0000-0000-00003C450000}"/>
    <cellStyle name="20% - Accent1 3 2 2 4 2 4 2 2 2" xfId="17908" xr:uid="{00000000-0005-0000-0000-00003D450000}"/>
    <cellStyle name="20% - Accent1 3 2 2 4 2 4 2 3" xfId="17909" xr:uid="{00000000-0005-0000-0000-00003E450000}"/>
    <cellStyle name="20% - Accent1 3 2 2 4 2 4 3" xfId="17910" xr:uid="{00000000-0005-0000-0000-00003F450000}"/>
    <cellStyle name="20% - Accent1 3 2 2 4 2 4 3 2" xfId="17911" xr:uid="{00000000-0005-0000-0000-000040450000}"/>
    <cellStyle name="20% - Accent1 3 2 2 4 2 4 4" xfId="17912" xr:uid="{00000000-0005-0000-0000-000041450000}"/>
    <cellStyle name="20% - Accent1 3 2 2 4 2 5" xfId="17913" xr:uid="{00000000-0005-0000-0000-000042450000}"/>
    <cellStyle name="20% - Accent1 3 2 2 4 2 5 2" xfId="17914" xr:uid="{00000000-0005-0000-0000-000043450000}"/>
    <cellStyle name="20% - Accent1 3 2 2 4 2 5 2 2" xfId="17915" xr:uid="{00000000-0005-0000-0000-000044450000}"/>
    <cellStyle name="20% - Accent1 3 2 2 4 2 5 3" xfId="17916" xr:uid="{00000000-0005-0000-0000-000045450000}"/>
    <cellStyle name="20% - Accent1 3 2 2 4 2 6" xfId="17917" xr:uid="{00000000-0005-0000-0000-000046450000}"/>
    <cellStyle name="20% - Accent1 3 2 2 4 2 6 2" xfId="17918" xr:uid="{00000000-0005-0000-0000-000047450000}"/>
    <cellStyle name="20% - Accent1 3 2 2 4 2 6 2 2" xfId="17919" xr:uid="{00000000-0005-0000-0000-000048450000}"/>
    <cellStyle name="20% - Accent1 3 2 2 4 2 6 3" xfId="17920" xr:uid="{00000000-0005-0000-0000-000049450000}"/>
    <cellStyle name="20% - Accent1 3 2 2 4 2 7" xfId="17921" xr:uid="{00000000-0005-0000-0000-00004A450000}"/>
    <cellStyle name="20% - Accent1 3 2 2 4 2 7 2" xfId="17922" xr:uid="{00000000-0005-0000-0000-00004B450000}"/>
    <cellStyle name="20% - Accent1 3 2 2 4 2 8" xfId="17923" xr:uid="{00000000-0005-0000-0000-00004C450000}"/>
    <cellStyle name="20% - Accent1 3 2 2 4 2 8 2" xfId="17924" xr:uid="{00000000-0005-0000-0000-00004D450000}"/>
    <cellStyle name="20% - Accent1 3 2 2 4 2 9" xfId="17925" xr:uid="{00000000-0005-0000-0000-00004E450000}"/>
    <cellStyle name="20% - Accent1 3 2 2 4 3" xfId="17926" xr:uid="{00000000-0005-0000-0000-00004F450000}"/>
    <cellStyle name="20% - Accent1 3 2 2 4 3 2" xfId="17927" xr:uid="{00000000-0005-0000-0000-000050450000}"/>
    <cellStyle name="20% - Accent1 3 2 2 4 3 2 2" xfId="17928" xr:uid="{00000000-0005-0000-0000-000051450000}"/>
    <cellStyle name="20% - Accent1 3 2 2 4 3 2 2 2" xfId="17929" xr:uid="{00000000-0005-0000-0000-000052450000}"/>
    <cellStyle name="20% - Accent1 3 2 2 4 3 2 2 2 2" xfId="17930" xr:uid="{00000000-0005-0000-0000-000053450000}"/>
    <cellStyle name="20% - Accent1 3 2 2 4 3 2 2 3" xfId="17931" xr:uid="{00000000-0005-0000-0000-000054450000}"/>
    <cellStyle name="20% - Accent1 3 2 2 4 3 2 3" xfId="17932" xr:uid="{00000000-0005-0000-0000-000055450000}"/>
    <cellStyle name="20% - Accent1 3 2 2 4 3 2 3 2" xfId="17933" xr:uid="{00000000-0005-0000-0000-000056450000}"/>
    <cellStyle name="20% - Accent1 3 2 2 4 3 2 4" xfId="17934" xr:uid="{00000000-0005-0000-0000-000057450000}"/>
    <cellStyle name="20% - Accent1 3 2 2 4 3 3" xfId="17935" xr:uid="{00000000-0005-0000-0000-000058450000}"/>
    <cellStyle name="20% - Accent1 3 2 2 4 3 3 2" xfId="17936" xr:uid="{00000000-0005-0000-0000-000059450000}"/>
    <cellStyle name="20% - Accent1 3 2 2 4 3 3 2 2" xfId="17937" xr:uid="{00000000-0005-0000-0000-00005A450000}"/>
    <cellStyle name="20% - Accent1 3 2 2 4 3 3 2 2 2" xfId="17938" xr:uid="{00000000-0005-0000-0000-00005B450000}"/>
    <cellStyle name="20% - Accent1 3 2 2 4 3 3 2 3" xfId="17939" xr:uid="{00000000-0005-0000-0000-00005C450000}"/>
    <cellStyle name="20% - Accent1 3 2 2 4 3 3 3" xfId="17940" xr:uid="{00000000-0005-0000-0000-00005D450000}"/>
    <cellStyle name="20% - Accent1 3 2 2 4 3 3 3 2" xfId="17941" xr:uid="{00000000-0005-0000-0000-00005E450000}"/>
    <cellStyle name="20% - Accent1 3 2 2 4 3 3 4" xfId="17942" xr:uid="{00000000-0005-0000-0000-00005F450000}"/>
    <cellStyle name="20% - Accent1 3 2 2 4 3 4" xfId="17943" xr:uid="{00000000-0005-0000-0000-000060450000}"/>
    <cellStyle name="20% - Accent1 3 2 2 4 3 4 2" xfId="17944" xr:uid="{00000000-0005-0000-0000-000061450000}"/>
    <cellStyle name="20% - Accent1 3 2 2 4 3 4 2 2" xfId="17945" xr:uid="{00000000-0005-0000-0000-000062450000}"/>
    <cellStyle name="20% - Accent1 3 2 2 4 3 4 2 2 2" xfId="17946" xr:uid="{00000000-0005-0000-0000-000063450000}"/>
    <cellStyle name="20% - Accent1 3 2 2 4 3 4 2 3" xfId="17947" xr:uid="{00000000-0005-0000-0000-000064450000}"/>
    <cellStyle name="20% - Accent1 3 2 2 4 3 4 3" xfId="17948" xr:uid="{00000000-0005-0000-0000-000065450000}"/>
    <cellStyle name="20% - Accent1 3 2 2 4 3 4 3 2" xfId="17949" xr:uid="{00000000-0005-0000-0000-000066450000}"/>
    <cellStyle name="20% - Accent1 3 2 2 4 3 4 4" xfId="17950" xr:uid="{00000000-0005-0000-0000-000067450000}"/>
    <cellStyle name="20% - Accent1 3 2 2 4 3 5" xfId="17951" xr:uid="{00000000-0005-0000-0000-000068450000}"/>
    <cellStyle name="20% - Accent1 3 2 2 4 3 5 2" xfId="17952" xr:uid="{00000000-0005-0000-0000-000069450000}"/>
    <cellStyle name="20% - Accent1 3 2 2 4 3 5 2 2" xfId="17953" xr:uid="{00000000-0005-0000-0000-00006A450000}"/>
    <cellStyle name="20% - Accent1 3 2 2 4 3 5 3" xfId="17954" xr:uid="{00000000-0005-0000-0000-00006B450000}"/>
    <cellStyle name="20% - Accent1 3 2 2 4 3 6" xfId="17955" xr:uid="{00000000-0005-0000-0000-00006C450000}"/>
    <cellStyle name="20% - Accent1 3 2 2 4 3 6 2" xfId="17956" xr:uid="{00000000-0005-0000-0000-00006D450000}"/>
    <cellStyle name="20% - Accent1 3 2 2 4 3 6 2 2" xfId="17957" xr:uid="{00000000-0005-0000-0000-00006E450000}"/>
    <cellStyle name="20% - Accent1 3 2 2 4 3 6 3" xfId="17958" xr:uid="{00000000-0005-0000-0000-00006F450000}"/>
    <cellStyle name="20% - Accent1 3 2 2 4 3 7" xfId="17959" xr:uid="{00000000-0005-0000-0000-000070450000}"/>
    <cellStyle name="20% - Accent1 3 2 2 4 3 7 2" xfId="17960" xr:uid="{00000000-0005-0000-0000-000071450000}"/>
    <cellStyle name="20% - Accent1 3 2 2 4 3 8" xfId="17961" xr:uid="{00000000-0005-0000-0000-000072450000}"/>
    <cellStyle name="20% - Accent1 3 2 2 4 3 8 2" xfId="17962" xr:uid="{00000000-0005-0000-0000-000073450000}"/>
    <cellStyle name="20% - Accent1 3 2 2 4 3 9" xfId="17963" xr:uid="{00000000-0005-0000-0000-000074450000}"/>
    <cellStyle name="20% - Accent1 3 2 2 4 4" xfId="17964" xr:uid="{00000000-0005-0000-0000-000075450000}"/>
    <cellStyle name="20% - Accent1 3 2 2 4 4 2" xfId="17965" xr:uid="{00000000-0005-0000-0000-000076450000}"/>
    <cellStyle name="20% - Accent1 3 2 2 4 4 2 2" xfId="17966" xr:uid="{00000000-0005-0000-0000-000077450000}"/>
    <cellStyle name="20% - Accent1 3 2 2 4 4 2 2 2" xfId="17967" xr:uid="{00000000-0005-0000-0000-000078450000}"/>
    <cellStyle name="20% - Accent1 3 2 2 4 4 2 3" xfId="17968" xr:uid="{00000000-0005-0000-0000-000079450000}"/>
    <cellStyle name="20% - Accent1 3 2 2 4 4 3" xfId="17969" xr:uid="{00000000-0005-0000-0000-00007A450000}"/>
    <cellStyle name="20% - Accent1 3 2 2 4 4 3 2" xfId="17970" xr:uid="{00000000-0005-0000-0000-00007B450000}"/>
    <cellStyle name="20% - Accent1 3 2 2 4 4 4" xfId="17971" xr:uid="{00000000-0005-0000-0000-00007C450000}"/>
    <cellStyle name="20% - Accent1 3 2 2 4 5" xfId="17972" xr:uid="{00000000-0005-0000-0000-00007D450000}"/>
    <cellStyle name="20% - Accent1 3 2 2 4 5 2" xfId="17973" xr:uid="{00000000-0005-0000-0000-00007E450000}"/>
    <cellStyle name="20% - Accent1 3 2 2 4 5 2 2" xfId="17974" xr:uid="{00000000-0005-0000-0000-00007F450000}"/>
    <cellStyle name="20% - Accent1 3 2 2 4 5 2 2 2" xfId="17975" xr:uid="{00000000-0005-0000-0000-000080450000}"/>
    <cellStyle name="20% - Accent1 3 2 2 4 5 2 3" xfId="17976" xr:uid="{00000000-0005-0000-0000-000081450000}"/>
    <cellStyle name="20% - Accent1 3 2 2 4 5 3" xfId="17977" xr:uid="{00000000-0005-0000-0000-000082450000}"/>
    <cellStyle name="20% - Accent1 3 2 2 4 5 3 2" xfId="17978" xr:uid="{00000000-0005-0000-0000-000083450000}"/>
    <cellStyle name="20% - Accent1 3 2 2 4 5 4" xfId="17979" xr:uid="{00000000-0005-0000-0000-000084450000}"/>
    <cellStyle name="20% - Accent1 3 2 2 4 6" xfId="17980" xr:uid="{00000000-0005-0000-0000-000085450000}"/>
    <cellStyle name="20% - Accent1 3 2 2 4 6 2" xfId="17981" xr:uid="{00000000-0005-0000-0000-000086450000}"/>
    <cellStyle name="20% - Accent1 3 2 2 4 6 2 2" xfId="17982" xr:uid="{00000000-0005-0000-0000-000087450000}"/>
    <cellStyle name="20% - Accent1 3 2 2 4 6 2 2 2" xfId="17983" xr:uid="{00000000-0005-0000-0000-000088450000}"/>
    <cellStyle name="20% - Accent1 3 2 2 4 6 2 3" xfId="17984" xr:uid="{00000000-0005-0000-0000-000089450000}"/>
    <cellStyle name="20% - Accent1 3 2 2 4 6 3" xfId="17985" xr:uid="{00000000-0005-0000-0000-00008A450000}"/>
    <cellStyle name="20% - Accent1 3 2 2 4 6 3 2" xfId="17986" xr:uid="{00000000-0005-0000-0000-00008B450000}"/>
    <cellStyle name="20% - Accent1 3 2 2 4 6 4" xfId="17987" xr:uid="{00000000-0005-0000-0000-00008C450000}"/>
    <cellStyle name="20% - Accent1 3 2 2 4 7" xfId="17988" xr:uid="{00000000-0005-0000-0000-00008D450000}"/>
    <cellStyle name="20% - Accent1 3 2 2 4 7 2" xfId="17989" xr:uid="{00000000-0005-0000-0000-00008E450000}"/>
    <cellStyle name="20% - Accent1 3 2 2 4 7 2 2" xfId="17990" xr:uid="{00000000-0005-0000-0000-00008F450000}"/>
    <cellStyle name="20% - Accent1 3 2 2 4 7 3" xfId="17991" xr:uid="{00000000-0005-0000-0000-000090450000}"/>
    <cellStyle name="20% - Accent1 3 2 2 4 8" xfId="17992" xr:uid="{00000000-0005-0000-0000-000091450000}"/>
    <cellStyle name="20% - Accent1 3 2 2 4 8 2" xfId="17993" xr:uid="{00000000-0005-0000-0000-000092450000}"/>
    <cellStyle name="20% - Accent1 3 2 2 4 8 2 2" xfId="17994" xr:uid="{00000000-0005-0000-0000-000093450000}"/>
    <cellStyle name="20% - Accent1 3 2 2 4 8 3" xfId="17995" xr:uid="{00000000-0005-0000-0000-000094450000}"/>
    <cellStyle name="20% - Accent1 3 2 2 4 9" xfId="17996" xr:uid="{00000000-0005-0000-0000-000095450000}"/>
    <cellStyle name="20% - Accent1 3 2 2 4 9 2" xfId="17997" xr:uid="{00000000-0005-0000-0000-000096450000}"/>
    <cellStyle name="20% - Accent1 3 2 2 5" xfId="17998" xr:uid="{00000000-0005-0000-0000-000097450000}"/>
    <cellStyle name="20% - Accent1 3 2 2 5 10" xfId="17999" xr:uid="{00000000-0005-0000-0000-000098450000}"/>
    <cellStyle name="20% - Accent1 3 2 2 5 10 2" xfId="18000" xr:uid="{00000000-0005-0000-0000-000099450000}"/>
    <cellStyle name="20% - Accent1 3 2 2 5 11" xfId="18001" xr:uid="{00000000-0005-0000-0000-00009A450000}"/>
    <cellStyle name="20% - Accent1 3 2 2 5 2" xfId="18002" xr:uid="{00000000-0005-0000-0000-00009B450000}"/>
    <cellStyle name="20% - Accent1 3 2 2 5 2 2" xfId="18003" xr:uid="{00000000-0005-0000-0000-00009C450000}"/>
    <cellStyle name="20% - Accent1 3 2 2 5 2 2 2" xfId="18004" xr:uid="{00000000-0005-0000-0000-00009D450000}"/>
    <cellStyle name="20% - Accent1 3 2 2 5 2 2 2 2" xfId="18005" xr:uid="{00000000-0005-0000-0000-00009E450000}"/>
    <cellStyle name="20% - Accent1 3 2 2 5 2 2 2 2 2" xfId="18006" xr:uid="{00000000-0005-0000-0000-00009F450000}"/>
    <cellStyle name="20% - Accent1 3 2 2 5 2 2 2 3" xfId="18007" xr:uid="{00000000-0005-0000-0000-0000A0450000}"/>
    <cellStyle name="20% - Accent1 3 2 2 5 2 2 3" xfId="18008" xr:uid="{00000000-0005-0000-0000-0000A1450000}"/>
    <cellStyle name="20% - Accent1 3 2 2 5 2 2 3 2" xfId="18009" xr:uid="{00000000-0005-0000-0000-0000A2450000}"/>
    <cellStyle name="20% - Accent1 3 2 2 5 2 2 4" xfId="18010" xr:uid="{00000000-0005-0000-0000-0000A3450000}"/>
    <cellStyle name="20% - Accent1 3 2 2 5 2 3" xfId="18011" xr:uid="{00000000-0005-0000-0000-0000A4450000}"/>
    <cellStyle name="20% - Accent1 3 2 2 5 2 3 2" xfId="18012" xr:uid="{00000000-0005-0000-0000-0000A5450000}"/>
    <cellStyle name="20% - Accent1 3 2 2 5 2 3 2 2" xfId="18013" xr:uid="{00000000-0005-0000-0000-0000A6450000}"/>
    <cellStyle name="20% - Accent1 3 2 2 5 2 3 2 2 2" xfId="18014" xr:uid="{00000000-0005-0000-0000-0000A7450000}"/>
    <cellStyle name="20% - Accent1 3 2 2 5 2 3 2 3" xfId="18015" xr:uid="{00000000-0005-0000-0000-0000A8450000}"/>
    <cellStyle name="20% - Accent1 3 2 2 5 2 3 3" xfId="18016" xr:uid="{00000000-0005-0000-0000-0000A9450000}"/>
    <cellStyle name="20% - Accent1 3 2 2 5 2 3 3 2" xfId="18017" xr:uid="{00000000-0005-0000-0000-0000AA450000}"/>
    <cellStyle name="20% - Accent1 3 2 2 5 2 3 4" xfId="18018" xr:uid="{00000000-0005-0000-0000-0000AB450000}"/>
    <cellStyle name="20% - Accent1 3 2 2 5 2 4" xfId="18019" xr:uid="{00000000-0005-0000-0000-0000AC450000}"/>
    <cellStyle name="20% - Accent1 3 2 2 5 2 4 2" xfId="18020" xr:uid="{00000000-0005-0000-0000-0000AD450000}"/>
    <cellStyle name="20% - Accent1 3 2 2 5 2 4 2 2" xfId="18021" xr:uid="{00000000-0005-0000-0000-0000AE450000}"/>
    <cellStyle name="20% - Accent1 3 2 2 5 2 4 2 2 2" xfId="18022" xr:uid="{00000000-0005-0000-0000-0000AF450000}"/>
    <cellStyle name="20% - Accent1 3 2 2 5 2 4 2 3" xfId="18023" xr:uid="{00000000-0005-0000-0000-0000B0450000}"/>
    <cellStyle name="20% - Accent1 3 2 2 5 2 4 3" xfId="18024" xr:uid="{00000000-0005-0000-0000-0000B1450000}"/>
    <cellStyle name="20% - Accent1 3 2 2 5 2 4 3 2" xfId="18025" xr:uid="{00000000-0005-0000-0000-0000B2450000}"/>
    <cellStyle name="20% - Accent1 3 2 2 5 2 4 4" xfId="18026" xr:uid="{00000000-0005-0000-0000-0000B3450000}"/>
    <cellStyle name="20% - Accent1 3 2 2 5 2 5" xfId="18027" xr:uid="{00000000-0005-0000-0000-0000B4450000}"/>
    <cellStyle name="20% - Accent1 3 2 2 5 2 5 2" xfId="18028" xr:uid="{00000000-0005-0000-0000-0000B5450000}"/>
    <cellStyle name="20% - Accent1 3 2 2 5 2 5 2 2" xfId="18029" xr:uid="{00000000-0005-0000-0000-0000B6450000}"/>
    <cellStyle name="20% - Accent1 3 2 2 5 2 5 3" xfId="18030" xr:uid="{00000000-0005-0000-0000-0000B7450000}"/>
    <cellStyle name="20% - Accent1 3 2 2 5 2 6" xfId="18031" xr:uid="{00000000-0005-0000-0000-0000B8450000}"/>
    <cellStyle name="20% - Accent1 3 2 2 5 2 6 2" xfId="18032" xr:uid="{00000000-0005-0000-0000-0000B9450000}"/>
    <cellStyle name="20% - Accent1 3 2 2 5 2 6 2 2" xfId="18033" xr:uid="{00000000-0005-0000-0000-0000BA450000}"/>
    <cellStyle name="20% - Accent1 3 2 2 5 2 6 3" xfId="18034" xr:uid="{00000000-0005-0000-0000-0000BB450000}"/>
    <cellStyle name="20% - Accent1 3 2 2 5 2 7" xfId="18035" xr:uid="{00000000-0005-0000-0000-0000BC450000}"/>
    <cellStyle name="20% - Accent1 3 2 2 5 2 7 2" xfId="18036" xr:uid="{00000000-0005-0000-0000-0000BD450000}"/>
    <cellStyle name="20% - Accent1 3 2 2 5 2 8" xfId="18037" xr:uid="{00000000-0005-0000-0000-0000BE450000}"/>
    <cellStyle name="20% - Accent1 3 2 2 5 2 8 2" xfId="18038" xr:uid="{00000000-0005-0000-0000-0000BF450000}"/>
    <cellStyle name="20% - Accent1 3 2 2 5 2 9" xfId="18039" xr:uid="{00000000-0005-0000-0000-0000C0450000}"/>
    <cellStyle name="20% - Accent1 3 2 2 5 3" xfId="18040" xr:uid="{00000000-0005-0000-0000-0000C1450000}"/>
    <cellStyle name="20% - Accent1 3 2 2 5 3 2" xfId="18041" xr:uid="{00000000-0005-0000-0000-0000C2450000}"/>
    <cellStyle name="20% - Accent1 3 2 2 5 3 2 2" xfId="18042" xr:uid="{00000000-0005-0000-0000-0000C3450000}"/>
    <cellStyle name="20% - Accent1 3 2 2 5 3 2 2 2" xfId="18043" xr:uid="{00000000-0005-0000-0000-0000C4450000}"/>
    <cellStyle name="20% - Accent1 3 2 2 5 3 2 2 2 2" xfId="18044" xr:uid="{00000000-0005-0000-0000-0000C5450000}"/>
    <cellStyle name="20% - Accent1 3 2 2 5 3 2 2 3" xfId="18045" xr:uid="{00000000-0005-0000-0000-0000C6450000}"/>
    <cellStyle name="20% - Accent1 3 2 2 5 3 2 3" xfId="18046" xr:uid="{00000000-0005-0000-0000-0000C7450000}"/>
    <cellStyle name="20% - Accent1 3 2 2 5 3 2 3 2" xfId="18047" xr:uid="{00000000-0005-0000-0000-0000C8450000}"/>
    <cellStyle name="20% - Accent1 3 2 2 5 3 2 4" xfId="18048" xr:uid="{00000000-0005-0000-0000-0000C9450000}"/>
    <cellStyle name="20% - Accent1 3 2 2 5 3 3" xfId="18049" xr:uid="{00000000-0005-0000-0000-0000CA450000}"/>
    <cellStyle name="20% - Accent1 3 2 2 5 3 3 2" xfId="18050" xr:uid="{00000000-0005-0000-0000-0000CB450000}"/>
    <cellStyle name="20% - Accent1 3 2 2 5 3 3 2 2" xfId="18051" xr:uid="{00000000-0005-0000-0000-0000CC450000}"/>
    <cellStyle name="20% - Accent1 3 2 2 5 3 3 2 2 2" xfId="18052" xr:uid="{00000000-0005-0000-0000-0000CD450000}"/>
    <cellStyle name="20% - Accent1 3 2 2 5 3 3 2 3" xfId="18053" xr:uid="{00000000-0005-0000-0000-0000CE450000}"/>
    <cellStyle name="20% - Accent1 3 2 2 5 3 3 3" xfId="18054" xr:uid="{00000000-0005-0000-0000-0000CF450000}"/>
    <cellStyle name="20% - Accent1 3 2 2 5 3 3 3 2" xfId="18055" xr:uid="{00000000-0005-0000-0000-0000D0450000}"/>
    <cellStyle name="20% - Accent1 3 2 2 5 3 3 4" xfId="18056" xr:uid="{00000000-0005-0000-0000-0000D1450000}"/>
    <cellStyle name="20% - Accent1 3 2 2 5 3 4" xfId="18057" xr:uid="{00000000-0005-0000-0000-0000D2450000}"/>
    <cellStyle name="20% - Accent1 3 2 2 5 3 4 2" xfId="18058" xr:uid="{00000000-0005-0000-0000-0000D3450000}"/>
    <cellStyle name="20% - Accent1 3 2 2 5 3 4 2 2" xfId="18059" xr:uid="{00000000-0005-0000-0000-0000D4450000}"/>
    <cellStyle name="20% - Accent1 3 2 2 5 3 4 2 2 2" xfId="18060" xr:uid="{00000000-0005-0000-0000-0000D5450000}"/>
    <cellStyle name="20% - Accent1 3 2 2 5 3 4 2 3" xfId="18061" xr:uid="{00000000-0005-0000-0000-0000D6450000}"/>
    <cellStyle name="20% - Accent1 3 2 2 5 3 4 3" xfId="18062" xr:uid="{00000000-0005-0000-0000-0000D7450000}"/>
    <cellStyle name="20% - Accent1 3 2 2 5 3 4 3 2" xfId="18063" xr:uid="{00000000-0005-0000-0000-0000D8450000}"/>
    <cellStyle name="20% - Accent1 3 2 2 5 3 4 4" xfId="18064" xr:uid="{00000000-0005-0000-0000-0000D9450000}"/>
    <cellStyle name="20% - Accent1 3 2 2 5 3 5" xfId="18065" xr:uid="{00000000-0005-0000-0000-0000DA450000}"/>
    <cellStyle name="20% - Accent1 3 2 2 5 3 5 2" xfId="18066" xr:uid="{00000000-0005-0000-0000-0000DB450000}"/>
    <cellStyle name="20% - Accent1 3 2 2 5 3 5 2 2" xfId="18067" xr:uid="{00000000-0005-0000-0000-0000DC450000}"/>
    <cellStyle name="20% - Accent1 3 2 2 5 3 5 3" xfId="18068" xr:uid="{00000000-0005-0000-0000-0000DD450000}"/>
    <cellStyle name="20% - Accent1 3 2 2 5 3 6" xfId="18069" xr:uid="{00000000-0005-0000-0000-0000DE450000}"/>
    <cellStyle name="20% - Accent1 3 2 2 5 3 6 2" xfId="18070" xr:uid="{00000000-0005-0000-0000-0000DF450000}"/>
    <cellStyle name="20% - Accent1 3 2 2 5 3 6 2 2" xfId="18071" xr:uid="{00000000-0005-0000-0000-0000E0450000}"/>
    <cellStyle name="20% - Accent1 3 2 2 5 3 6 3" xfId="18072" xr:uid="{00000000-0005-0000-0000-0000E1450000}"/>
    <cellStyle name="20% - Accent1 3 2 2 5 3 7" xfId="18073" xr:uid="{00000000-0005-0000-0000-0000E2450000}"/>
    <cellStyle name="20% - Accent1 3 2 2 5 3 7 2" xfId="18074" xr:uid="{00000000-0005-0000-0000-0000E3450000}"/>
    <cellStyle name="20% - Accent1 3 2 2 5 3 8" xfId="18075" xr:uid="{00000000-0005-0000-0000-0000E4450000}"/>
    <cellStyle name="20% - Accent1 3 2 2 5 3 8 2" xfId="18076" xr:uid="{00000000-0005-0000-0000-0000E5450000}"/>
    <cellStyle name="20% - Accent1 3 2 2 5 3 9" xfId="18077" xr:uid="{00000000-0005-0000-0000-0000E6450000}"/>
    <cellStyle name="20% - Accent1 3 2 2 5 4" xfId="18078" xr:uid="{00000000-0005-0000-0000-0000E7450000}"/>
    <cellStyle name="20% - Accent1 3 2 2 5 4 2" xfId="18079" xr:uid="{00000000-0005-0000-0000-0000E8450000}"/>
    <cellStyle name="20% - Accent1 3 2 2 5 4 2 2" xfId="18080" xr:uid="{00000000-0005-0000-0000-0000E9450000}"/>
    <cellStyle name="20% - Accent1 3 2 2 5 4 2 2 2" xfId="18081" xr:uid="{00000000-0005-0000-0000-0000EA450000}"/>
    <cellStyle name="20% - Accent1 3 2 2 5 4 2 3" xfId="18082" xr:uid="{00000000-0005-0000-0000-0000EB450000}"/>
    <cellStyle name="20% - Accent1 3 2 2 5 4 3" xfId="18083" xr:uid="{00000000-0005-0000-0000-0000EC450000}"/>
    <cellStyle name="20% - Accent1 3 2 2 5 4 3 2" xfId="18084" xr:uid="{00000000-0005-0000-0000-0000ED450000}"/>
    <cellStyle name="20% - Accent1 3 2 2 5 4 4" xfId="18085" xr:uid="{00000000-0005-0000-0000-0000EE450000}"/>
    <cellStyle name="20% - Accent1 3 2 2 5 5" xfId="18086" xr:uid="{00000000-0005-0000-0000-0000EF450000}"/>
    <cellStyle name="20% - Accent1 3 2 2 5 5 2" xfId="18087" xr:uid="{00000000-0005-0000-0000-0000F0450000}"/>
    <cellStyle name="20% - Accent1 3 2 2 5 5 2 2" xfId="18088" xr:uid="{00000000-0005-0000-0000-0000F1450000}"/>
    <cellStyle name="20% - Accent1 3 2 2 5 5 2 2 2" xfId="18089" xr:uid="{00000000-0005-0000-0000-0000F2450000}"/>
    <cellStyle name="20% - Accent1 3 2 2 5 5 2 3" xfId="18090" xr:uid="{00000000-0005-0000-0000-0000F3450000}"/>
    <cellStyle name="20% - Accent1 3 2 2 5 5 3" xfId="18091" xr:uid="{00000000-0005-0000-0000-0000F4450000}"/>
    <cellStyle name="20% - Accent1 3 2 2 5 5 3 2" xfId="18092" xr:uid="{00000000-0005-0000-0000-0000F5450000}"/>
    <cellStyle name="20% - Accent1 3 2 2 5 5 4" xfId="18093" xr:uid="{00000000-0005-0000-0000-0000F6450000}"/>
    <cellStyle name="20% - Accent1 3 2 2 5 6" xfId="18094" xr:uid="{00000000-0005-0000-0000-0000F7450000}"/>
    <cellStyle name="20% - Accent1 3 2 2 5 6 2" xfId="18095" xr:uid="{00000000-0005-0000-0000-0000F8450000}"/>
    <cellStyle name="20% - Accent1 3 2 2 5 6 2 2" xfId="18096" xr:uid="{00000000-0005-0000-0000-0000F9450000}"/>
    <cellStyle name="20% - Accent1 3 2 2 5 6 2 2 2" xfId="18097" xr:uid="{00000000-0005-0000-0000-0000FA450000}"/>
    <cellStyle name="20% - Accent1 3 2 2 5 6 2 3" xfId="18098" xr:uid="{00000000-0005-0000-0000-0000FB450000}"/>
    <cellStyle name="20% - Accent1 3 2 2 5 6 3" xfId="18099" xr:uid="{00000000-0005-0000-0000-0000FC450000}"/>
    <cellStyle name="20% - Accent1 3 2 2 5 6 3 2" xfId="18100" xr:uid="{00000000-0005-0000-0000-0000FD450000}"/>
    <cellStyle name="20% - Accent1 3 2 2 5 6 4" xfId="18101" xr:uid="{00000000-0005-0000-0000-0000FE450000}"/>
    <cellStyle name="20% - Accent1 3 2 2 5 7" xfId="18102" xr:uid="{00000000-0005-0000-0000-0000FF450000}"/>
    <cellStyle name="20% - Accent1 3 2 2 5 7 2" xfId="18103" xr:uid="{00000000-0005-0000-0000-000000460000}"/>
    <cellStyle name="20% - Accent1 3 2 2 5 7 2 2" xfId="18104" xr:uid="{00000000-0005-0000-0000-000001460000}"/>
    <cellStyle name="20% - Accent1 3 2 2 5 7 3" xfId="18105" xr:uid="{00000000-0005-0000-0000-000002460000}"/>
    <cellStyle name="20% - Accent1 3 2 2 5 8" xfId="18106" xr:uid="{00000000-0005-0000-0000-000003460000}"/>
    <cellStyle name="20% - Accent1 3 2 2 5 8 2" xfId="18107" xr:uid="{00000000-0005-0000-0000-000004460000}"/>
    <cellStyle name="20% - Accent1 3 2 2 5 8 2 2" xfId="18108" xr:uid="{00000000-0005-0000-0000-000005460000}"/>
    <cellStyle name="20% - Accent1 3 2 2 5 8 3" xfId="18109" xr:uid="{00000000-0005-0000-0000-000006460000}"/>
    <cellStyle name="20% - Accent1 3 2 2 5 9" xfId="18110" xr:uid="{00000000-0005-0000-0000-000007460000}"/>
    <cellStyle name="20% - Accent1 3 2 2 5 9 2" xfId="18111" xr:uid="{00000000-0005-0000-0000-000008460000}"/>
    <cellStyle name="20% - Accent1 3 2 2 6" xfId="18112" xr:uid="{00000000-0005-0000-0000-000009460000}"/>
    <cellStyle name="20% - Accent1 3 2 2 6 10" xfId="18113" xr:uid="{00000000-0005-0000-0000-00000A460000}"/>
    <cellStyle name="20% - Accent1 3 2 2 6 10 2" xfId="18114" xr:uid="{00000000-0005-0000-0000-00000B460000}"/>
    <cellStyle name="20% - Accent1 3 2 2 6 11" xfId="18115" xr:uid="{00000000-0005-0000-0000-00000C460000}"/>
    <cellStyle name="20% - Accent1 3 2 2 6 2" xfId="18116" xr:uid="{00000000-0005-0000-0000-00000D460000}"/>
    <cellStyle name="20% - Accent1 3 2 2 6 2 2" xfId="18117" xr:uid="{00000000-0005-0000-0000-00000E460000}"/>
    <cellStyle name="20% - Accent1 3 2 2 6 2 2 2" xfId="18118" xr:uid="{00000000-0005-0000-0000-00000F460000}"/>
    <cellStyle name="20% - Accent1 3 2 2 6 2 2 2 2" xfId="18119" xr:uid="{00000000-0005-0000-0000-000010460000}"/>
    <cellStyle name="20% - Accent1 3 2 2 6 2 2 2 2 2" xfId="18120" xr:uid="{00000000-0005-0000-0000-000011460000}"/>
    <cellStyle name="20% - Accent1 3 2 2 6 2 2 2 3" xfId="18121" xr:uid="{00000000-0005-0000-0000-000012460000}"/>
    <cellStyle name="20% - Accent1 3 2 2 6 2 2 3" xfId="18122" xr:uid="{00000000-0005-0000-0000-000013460000}"/>
    <cellStyle name="20% - Accent1 3 2 2 6 2 2 3 2" xfId="18123" xr:uid="{00000000-0005-0000-0000-000014460000}"/>
    <cellStyle name="20% - Accent1 3 2 2 6 2 2 4" xfId="18124" xr:uid="{00000000-0005-0000-0000-000015460000}"/>
    <cellStyle name="20% - Accent1 3 2 2 6 2 3" xfId="18125" xr:uid="{00000000-0005-0000-0000-000016460000}"/>
    <cellStyle name="20% - Accent1 3 2 2 6 2 3 2" xfId="18126" xr:uid="{00000000-0005-0000-0000-000017460000}"/>
    <cellStyle name="20% - Accent1 3 2 2 6 2 3 2 2" xfId="18127" xr:uid="{00000000-0005-0000-0000-000018460000}"/>
    <cellStyle name="20% - Accent1 3 2 2 6 2 3 2 2 2" xfId="18128" xr:uid="{00000000-0005-0000-0000-000019460000}"/>
    <cellStyle name="20% - Accent1 3 2 2 6 2 3 2 3" xfId="18129" xr:uid="{00000000-0005-0000-0000-00001A460000}"/>
    <cellStyle name="20% - Accent1 3 2 2 6 2 3 3" xfId="18130" xr:uid="{00000000-0005-0000-0000-00001B460000}"/>
    <cellStyle name="20% - Accent1 3 2 2 6 2 3 3 2" xfId="18131" xr:uid="{00000000-0005-0000-0000-00001C460000}"/>
    <cellStyle name="20% - Accent1 3 2 2 6 2 3 4" xfId="18132" xr:uid="{00000000-0005-0000-0000-00001D460000}"/>
    <cellStyle name="20% - Accent1 3 2 2 6 2 4" xfId="18133" xr:uid="{00000000-0005-0000-0000-00001E460000}"/>
    <cellStyle name="20% - Accent1 3 2 2 6 2 4 2" xfId="18134" xr:uid="{00000000-0005-0000-0000-00001F460000}"/>
    <cellStyle name="20% - Accent1 3 2 2 6 2 4 2 2" xfId="18135" xr:uid="{00000000-0005-0000-0000-000020460000}"/>
    <cellStyle name="20% - Accent1 3 2 2 6 2 4 2 2 2" xfId="18136" xr:uid="{00000000-0005-0000-0000-000021460000}"/>
    <cellStyle name="20% - Accent1 3 2 2 6 2 4 2 3" xfId="18137" xr:uid="{00000000-0005-0000-0000-000022460000}"/>
    <cellStyle name="20% - Accent1 3 2 2 6 2 4 3" xfId="18138" xr:uid="{00000000-0005-0000-0000-000023460000}"/>
    <cellStyle name="20% - Accent1 3 2 2 6 2 4 3 2" xfId="18139" xr:uid="{00000000-0005-0000-0000-000024460000}"/>
    <cellStyle name="20% - Accent1 3 2 2 6 2 4 4" xfId="18140" xr:uid="{00000000-0005-0000-0000-000025460000}"/>
    <cellStyle name="20% - Accent1 3 2 2 6 2 5" xfId="18141" xr:uid="{00000000-0005-0000-0000-000026460000}"/>
    <cellStyle name="20% - Accent1 3 2 2 6 2 5 2" xfId="18142" xr:uid="{00000000-0005-0000-0000-000027460000}"/>
    <cellStyle name="20% - Accent1 3 2 2 6 2 5 2 2" xfId="18143" xr:uid="{00000000-0005-0000-0000-000028460000}"/>
    <cellStyle name="20% - Accent1 3 2 2 6 2 5 3" xfId="18144" xr:uid="{00000000-0005-0000-0000-000029460000}"/>
    <cellStyle name="20% - Accent1 3 2 2 6 2 6" xfId="18145" xr:uid="{00000000-0005-0000-0000-00002A460000}"/>
    <cellStyle name="20% - Accent1 3 2 2 6 2 6 2" xfId="18146" xr:uid="{00000000-0005-0000-0000-00002B460000}"/>
    <cellStyle name="20% - Accent1 3 2 2 6 2 6 2 2" xfId="18147" xr:uid="{00000000-0005-0000-0000-00002C460000}"/>
    <cellStyle name="20% - Accent1 3 2 2 6 2 6 3" xfId="18148" xr:uid="{00000000-0005-0000-0000-00002D460000}"/>
    <cellStyle name="20% - Accent1 3 2 2 6 2 7" xfId="18149" xr:uid="{00000000-0005-0000-0000-00002E460000}"/>
    <cellStyle name="20% - Accent1 3 2 2 6 2 7 2" xfId="18150" xr:uid="{00000000-0005-0000-0000-00002F460000}"/>
    <cellStyle name="20% - Accent1 3 2 2 6 2 8" xfId="18151" xr:uid="{00000000-0005-0000-0000-000030460000}"/>
    <cellStyle name="20% - Accent1 3 2 2 6 2 8 2" xfId="18152" xr:uid="{00000000-0005-0000-0000-000031460000}"/>
    <cellStyle name="20% - Accent1 3 2 2 6 2 9" xfId="18153" xr:uid="{00000000-0005-0000-0000-000032460000}"/>
    <cellStyle name="20% - Accent1 3 2 2 6 3" xfId="18154" xr:uid="{00000000-0005-0000-0000-000033460000}"/>
    <cellStyle name="20% - Accent1 3 2 2 6 3 2" xfId="18155" xr:uid="{00000000-0005-0000-0000-000034460000}"/>
    <cellStyle name="20% - Accent1 3 2 2 6 3 2 2" xfId="18156" xr:uid="{00000000-0005-0000-0000-000035460000}"/>
    <cellStyle name="20% - Accent1 3 2 2 6 3 2 2 2" xfId="18157" xr:uid="{00000000-0005-0000-0000-000036460000}"/>
    <cellStyle name="20% - Accent1 3 2 2 6 3 2 2 2 2" xfId="18158" xr:uid="{00000000-0005-0000-0000-000037460000}"/>
    <cellStyle name="20% - Accent1 3 2 2 6 3 2 2 3" xfId="18159" xr:uid="{00000000-0005-0000-0000-000038460000}"/>
    <cellStyle name="20% - Accent1 3 2 2 6 3 2 3" xfId="18160" xr:uid="{00000000-0005-0000-0000-000039460000}"/>
    <cellStyle name="20% - Accent1 3 2 2 6 3 2 3 2" xfId="18161" xr:uid="{00000000-0005-0000-0000-00003A460000}"/>
    <cellStyle name="20% - Accent1 3 2 2 6 3 2 4" xfId="18162" xr:uid="{00000000-0005-0000-0000-00003B460000}"/>
    <cellStyle name="20% - Accent1 3 2 2 6 3 3" xfId="18163" xr:uid="{00000000-0005-0000-0000-00003C460000}"/>
    <cellStyle name="20% - Accent1 3 2 2 6 3 3 2" xfId="18164" xr:uid="{00000000-0005-0000-0000-00003D460000}"/>
    <cellStyle name="20% - Accent1 3 2 2 6 3 3 2 2" xfId="18165" xr:uid="{00000000-0005-0000-0000-00003E460000}"/>
    <cellStyle name="20% - Accent1 3 2 2 6 3 3 2 2 2" xfId="18166" xr:uid="{00000000-0005-0000-0000-00003F460000}"/>
    <cellStyle name="20% - Accent1 3 2 2 6 3 3 2 3" xfId="18167" xr:uid="{00000000-0005-0000-0000-000040460000}"/>
    <cellStyle name="20% - Accent1 3 2 2 6 3 3 3" xfId="18168" xr:uid="{00000000-0005-0000-0000-000041460000}"/>
    <cellStyle name="20% - Accent1 3 2 2 6 3 3 3 2" xfId="18169" xr:uid="{00000000-0005-0000-0000-000042460000}"/>
    <cellStyle name="20% - Accent1 3 2 2 6 3 3 4" xfId="18170" xr:uid="{00000000-0005-0000-0000-000043460000}"/>
    <cellStyle name="20% - Accent1 3 2 2 6 3 4" xfId="18171" xr:uid="{00000000-0005-0000-0000-000044460000}"/>
    <cellStyle name="20% - Accent1 3 2 2 6 3 4 2" xfId="18172" xr:uid="{00000000-0005-0000-0000-000045460000}"/>
    <cellStyle name="20% - Accent1 3 2 2 6 3 4 2 2" xfId="18173" xr:uid="{00000000-0005-0000-0000-000046460000}"/>
    <cellStyle name="20% - Accent1 3 2 2 6 3 4 2 2 2" xfId="18174" xr:uid="{00000000-0005-0000-0000-000047460000}"/>
    <cellStyle name="20% - Accent1 3 2 2 6 3 4 2 3" xfId="18175" xr:uid="{00000000-0005-0000-0000-000048460000}"/>
    <cellStyle name="20% - Accent1 3 2 2 6 3 4 3" xfId="18176" xr:uid="{00000000-0005-0000-0000-000049460000}"/>
    <cellStyle name="20% - Accent1 3 2 2 6 3 4 3 2" xfId="18177" xr:uid="{00000000-0005-0000-0000-00004A460000}"/>
    <cellStyle name="20% - Accent1 3 2 2 6 3 4 4" xfId="18178" xr:uid="{00000000-0005-0000-0000-00004B460000}"/>
    <cellStyle name="20% - Accent1 3 2 2 6 3 5" xfId="18179" xr:uid="{00000000-0005-0000-0000-00004C460000}"/>
    <cellStyle name="20% - Accent1 3 2 2 6 3 5 2" xfId="18180" xr:uid="{00000000-0005-0000-0000-00004D460000}"/>
    <cellStyle name="20% - Accent1 3 2 2 6 3 5 2 2" xfId="18181" xr:uid="{00000000-0005-0000-0000-00004E460000}"/>
    <cellStyle name="20% - Accent1 3 2 2 6 3 5 3" xfId="18182" xr:uid="{00000000-0005-0000-0000-00004F460000}"/>
    <cellStyle name="20% - Accent1 3 2 2 6 3 6" xfId="18183" xr:uid="{00000000-0005-0000-0000-000050460000}"/>
    <cellStyle name="20% - Accent1 3 2 2 6 3 6 2" xfId="18184" xr:uid="{00000000-0005-0000-0000-000051460000}"/>
    <cellStyle name="20% - Accent1 3 2 2 6 3 6 2 2" xfId="18185" xr:uid="{00000000-0005-0000-0000-000052460000}"/>
    <cellStyle name="20% - Accent1 3 2 2 6 3 6 3" xfId="18186" xr:uid="{00000000-0005-0000-0000-000053460000}"/>
    <cellStyle name="20% - Accent1 3 2 2 6 3 7" xfId="18187" xr:uid="{00000000-0005-0000-0000-000054460000}"/>
    <cellStyle name="20% - Accent1 3 2 2 6 3 7 2" xfId="18188" xr:uid="{00000000-0005-0000-0000-000055460000}"/>
    <cellStyle name="20% - Accent1 3 2 2 6 3 8" xfId="18189" xr:uid="{00000000-0005-0000-0000-000056460000}"/>
    <cellStyle name="20% - Accent1 3 2 2 6 3 8 2" xfId="18190" xr:uid="{00000000-0005-0000-0000-000057460000}"/>
    <cellStyle name="20% - Accent1 3 2 2 6 3 9" xfId="18191" xr:uid="{00000000-0005-0000-0000-000058460000}"/>
    <cellStyle name="20% - Accent1 3 2 2 6 4" xfId="18192" xr:uid="{00000000-0005-0000-0000-000059460000}"/>
    <cellStyle name="20% - Accent1 3 2 2 6 4 2" xfId="18193" xr:uid="{00000000-0005-0000-0000-00005A460000}"/>
    <cellStyle name="20% - Accent1 3 2 2 6 4 2 2" xfId="18194" xr:uid="{00000000-0005-0000-0000-00005B460000}"/>
    <cellStyle name="20% - Accent1 3 2 2 6 4 2 2 2" xfId="18195" xr:uid="{00000000-0005-0000-0000-00005C460000}"/>
    <cellStyle name="20% - Accent1 3 2 2 6 4 2 3" xfId="18196" xr:uid="{00000000-0005-0000-0000-00005D460000}"/>
    <cellStyle name="20% - Accent1 3 2 2 6 4 3" xfId="18197" xr:uid="{00000000-0005-0000-0000-00005E460000}"/>
    <cellStyle name="20% - Accent1 3 2 2 6 4 3 2" xfId="18198" xr:uid="{00000000-0005-0000-0000-00005F460000}"/>
    <cellStyle name="20% - Accent1 3 2 2 6 4 4" xfId="18199" xr:uid="{00000000-0005-0000-0000-000060460000}"/>
    <cellStyle name="20% - Accent1 3 2 2 6 5" xfId="18200" xr:uid="{00000000-0005-0000-0000-000061460000}"/>
    <cellStyle name="20% - Accent1 3 2 2 6 5 2" xfId="18201" xr:uid="{00000000-0005-0000-0000-000062460000}"/>
    <cellStyle name="20% - Accent1 3 2 2 6 5 2 2" xfId="18202" xr:uid="{00000000-0005-0000-0000-000063460000}"/>
    <cellStyle name="20% - Accent1 3 2 2 6 5 2 2 2" xfId="18203" xr:uid="{00000000-0005-0000-0000-000064460000}"/>
    <cellStyle name="20% - Accent1 3 2 2 6 5 2 3" xfId="18204" xr:uid="{00000000-0005-0000-0000-000065460000}"/>
    <cellStyle name="20% - Accent1 3 2 2 6 5 3" xfId="18205" xr:uid="{00000000-0005-0000-0000-000066460000}"/>
    <cellStyle name="20% - Accent1 3 2 2 6 5 3 2" xfId="18206" xr:uid="{00000000-0005-0000-0000-000067460000}"/>
    <cellStyle name="20% - Accent1 3 2 2 6 5 4" xfId="18207" xr:uid="{00000000-0005-0000-0000-000068460000}"/>
    <cellStyle name="20% - Accent1 3 2 2 6 6" xfId="18208" xr:uid="{00000000-0005-0000-0000-000069460000}"/>
    <cellStyle name="20% - Accent1 3 2 2 6 6 2" xfId="18209" xr:uid="{00000000-0005-0000-0000-00006A460000}"/>
    <cellStyle name="20% - Accent1 3 2 2 6 6 2 2" xfId="18210" xr:uid="{00000000-0005-0000-0000-00006B460000}"/>
    <cellStyle name="20% - Accent1 3 2 2 6 6 2 2 2" xfId="18211" xr:uid="{00000000-0005-0000-0000-00006C460000}"/>
    <cellStyle name="20% - Accent1 3 2 2 6 6 2 3" xfId="18212" xr:uid="{00000000-0005-0000-0000-00006D460000}"/>
    <cellStyle name="20% - Accent1 3 2 2 6 6 3" xfId="18213" xr:uid="{00000000-0005-0000-0000-00006E460000}"/>
    <cellStyle name="20% - Accent1 3 2 2 6 6 3 2" xfId="18214" xr:uid="{00000000-0005-0000-0000-00006F460000}"/>
    <cellStyle name="20% - Accent1 3 2 2 6 6 4" xfId="18215" xr:uid="{00000000-0005-0000-0000-000070460000}"/>
    <cellStyle name="20% - Accent1 3 2 2 6 7" xfId="18216" xr:uid="{00000000-0005-0000-0000-000071460000}"/>
    <cellStyle name="20% - Accent1 3 2 2 6 7 2" xfId="18217" xr:uid="{00000000-0005-0000-0000-000072460000}"/>
    <cellStyle name="20% - Accent1 3 2 2 6 7 2 2" xfId="18218" xr:uid="{00000000-0005-0000-0000-000073460000}"/>
    <cellStyle name="20% - Accent1 3 2 2 6 7 3" xfId="18219" xr:uid="{00000000-0005-0000-0000-000074460000}"/>
    <cellStyle name="20% - Accent1 3 2 2 6 8" xfId="18220" xr:uid="{00000000-0005-0000-0000-000075460000}"/>
    <cellStyle name="20% - Accent1 3 2 2 6 8 2" xfId="18221" xr:uid="{00000000-0005-0000-0000-000076460000}"/>
    <cellStyle name="20% - Accent1 3 2 2 6 8 2 2" xfId="18222" xr:uid="{00000000-0005-0000-0000-000077460000}"/>
    <cellStyle name="20% - Accent1 3 2 2 6 8 3" xfId="18223" xr:uid="{00000000-0005-0000-0000-000078460000}"/>
    <cellStyle name="20% - Accent1 3 2 2 6 9" xfId="18224" xr:uid="{00000000-0005-0000-0000-000079460000}"/>
    <cellStyle name="20% - Accent1 3 2 2 6 9 2" xfId="18225" xr:uid="{00000000-0005-0000-0000-00007A460000}"/>
    <cellStyle name="20% - Accent1 3 2 2 7" xfId="18226" xr:uid="{00000000-0005-0000-0000-00007B460000}"/>
    <cellStyle name="20% - Accent1 3 2 2 7 2" xfId="18227" xr:uid="{00000000-0005-0000-0000-00007C460000}"/>
    <cellStyle name="20% - Accent1 3 2 2 7 2 2" xfId="18228" xr:uid="{00000000-0005-0000-0000-00007D460000}"/>
    <cellStyle name="20% - Accent1 3 2 2 7 2 2 2" xfId="18229" xr:uid="{00000000-0005-0000-0000-00007E460000}"/>
    <cellStyle name="20% - Accent1 3 2 2 7 2 2 2 2" xfId="18230" xr:uid="{00000000-0005-0000-0000-00007F460000}"/>
    <cellStyle name="20% - Accent1 3 2 2 7 2 2 3" xfId="18231" xr:uid="{00000000-0005-0000-0000-000080460000}"/>
    <cellStyle name="20% - Accent1 3 2 2 7 2 3" xfId="18232" xr:uid="{00000000-0005-0000-0000-000081460000}"/>
    <cellStyle name="20% - Accent1 3 2 2 7 2 3 2" xfId="18233" xr:uid="{00000000-0005-0000-0000-000082460000}"/>
    <cellStyle name="20% - Accent1 3 2 2 7 2 4" xfId="18234" xr:uid="{00000000-0005-0000-0000-000083460000}"/>
    <cellStyle name="20% - Accent1 3 2 2 7 3" xfId="18235" xr:uid="{00000000-0005-0000-0000-000084460000}"/>
    <cellStyle name="20% - Accent1 3 2 2 7 3 2" xfId="18236" xr:uid="{00000000-0005-0000-0000-000085460000}"/>
    <cellStyle name="20% - Accent1 3 2 2 7 3 2 2" xfId="18237" xr:uid="{00000000-0005-0000-0000-000086460000}"/>
    <cellStyle name="20% - Accent1 3 2 2 7 3 2 2 2" xfId="18238" xr:uid="{00000000-0005-0000-0000-000087460000}"/>
    <cellStyle name="20% - Accent1 3 2 2 7 3 2 3" xfId="18239" xr:uid="{00000000-0005-0000-0000-000088460000}"/>
    <cellStyle name="20% - Accent1 3 2 2 7 3 3" xfId="18240" xr:uid="{00000000-0005-0000-0000-000089460000}"/>
    <cellStyle name="20% - Accent1 3 2 2 7 3 3 2" xfId="18241" xr:uid="{00000000-0005-0000-0000-00008A460000}"/>
    <cellStyle name="20% - Accent1 3 2 2 7 3 4" xfId="18242" xr:uid="{00000000-0005-0000-0000-00008B460000}"/>
    <cellStyle name="20% - Accent1 3 2 2 7 4" xfId="18243" xr:uid="{00000000-0005-0000-0000-00008C460000}"/>
    <cellStyle name="20% - Accent1 3 2 2 7 4 2" xfId="18244" xr:uid="{00000000-0005-0000-0000-00008D460000}"/>
    <cellStyle name="20% - Accent1 3 2 2 7 4 2 2" xfId="18245" xr:uid="{00000000-0005-0000-0000-00008E460000}"/>
    <cellStyle name="20% - Accent1 3 2 2 7 4 2 2 2" xfId="18246" xr:uid="{00000000-0005-0000-0000-00008F460000}"/>
    <cellStyle name="20% - Accent1 3 2 2 7 4 2 3" xfId="18247" xr:uid="{00000000-0005-0000-0000-000090460000}"/>
    <cellStyle name="20% - Accent1 3 2 2 7 4 3" xfId="18248" xr:uid="{00000000-0005-0000-0000-000091460000}"/>
    <cellStyle name="20% - Accent1 3 2 2 7 4 3 2" xfId="18249" xr:uid="{00000000-0005-0000-0000-000092460000}"/>
    <cellStyle name="20% - Accent1 3 2 2 7 4 4" xfId="18250" xr:uid="{00000000-0005-0000-0000-000093460000}"/>
    <cellStyle name="20% - Accent1 3 2 2 7 5" xfId="18251" xr:uid="{00000000-0005-0000-0000-000094460000}"/>
    <cellStyle name="20% - Accent1 3 2 2 7 5 2" xfId="18252" xr:uid="{00000000-0005-0000-0000-000095460000}"/>
    <cellStyle name="20% - Accent1 3 2 2 7 5 2 2" xfId="18253" xr:uid="{00000000-0005-0000-0000-000096460000}"/>
    <cellStyle name="20% - Accent1 3 2 2 7 5 3" xfId="18254" xr:uid="{00000000-0005-0000-0000-000097460000}"/>
    <cellStyle name="20% - Accent1 3 2 2 7 6" xfId="18255" xr:uid="{00000000-0005-0000-0000-000098460000}"/>
    <cellStyle name="20% - Accent1 3 2 2 7 6 2" xfId="18256" xr:uid="{00000000-0005-0000-0000-000099460000}"/>
    <cellStyle name="20% - Accent1 3 2 2 7 6 2 2" xfId="18257" xr:uid="{00000000-0005-0000-0000-00009A460000}"/>
    <cellStyle name="20% - Accent1 3 2 2 7 6 3" xfId="18258" xr:uid="{00000000-0005-0000-0000-00009B460000}"/>
    <cellStyle name="20% - Accent1 3 2 2 7 7" xfId="18259" xr:uid="{00000000-0005-0000-0000-00009C460000}"/>
    <cellStyle name="20% - Accent1 3 2 2 7 7 2" xfId="18260" xr:uid="{00000000-0005-0000-0000-00009D460000}"/>
    <cellStyle name="20% - Accent1 3 2 2 7 8" xfId="18261" xr:uid="{00000000-0005-0000-0000-00009E460000}"/>
    <cellStyle name="20% - Accent1 3 2 2 7 8 2" xfId="18262" xr:uid="{00000000-0005-0000-0000-00009F460000}"/>
    <cellStyle name="20% - Accent1 3 2 2 7 9" xfId="18263" xr:uid="{00000000-0005-0000-0000-0000A0460000}"/>
    <cellStyle name="20% - Accent1 3 2 2 8" xfId="18264" xr:uid="{00000000-0005-0000-0000-0000A1460000}"/>
    <cellStyle name="20% - Accent1 3 2 2 8 2" xfId="18265" xr:uid="{00000000-0005-0000-0000-0000A2460000}"/>
    <cellStyle name="20% - Accent1 3 2 2 8 2 2" xfId="18266" xr:uid="{00000000-0005-0000-0000-0000A3460000}"/>
    <cellStyle name="20% - Accent1 3 2 2 8 2 2 2" xfId="18267" xr:uid="{00000000-0005-0000-0000-0000A4460000}"/>
    <cellStyle name="20% - Accent1 3 2 2 8 2 2 2 2" xfId="18268" xr:uid="{00000000-0005-0000-0000-0000A5460000}"/>
    <cellStyle name="20% - Accent1 3 2 2 8 2 2 3" xfId="18269" xr:uid="{00000000-0005-0000-0000-0000A6460000}"/>
    <cellStyle name="20% - Accent1 3 2 2 8 2 3" xfId="18270" xr:uid="{00000000-0005-0000-0000-0000A7460000}"/>
    <cellStyle name="20% - Accent1 3 2 2 8 2 3 2" xfId="18271" xr:uid="{00000000-0005-0000-0000-0000A8460000}"/>
    <cellStyle name="20% - Accent1 3 2 2 8 2 4" xfId="18272" xr:uid="{00000000-0005-0000-0000-0000A9460000}"/>
    <cellStyle name="20% - Accent1 3 2 2 8 3" xfId="18273" xr:uid="{00000000-0005-0000-0000-0000AA460000}"/>
    <cellStyle name="20% - Accent1 3 2 2 8 3 2" xfId="18274" xr:uid="{00000000-0005-0000-0000-0000AB460000}"/>
    <cellStyle name="20% - Accent1 3 2 2 8 3 2 2" xfId="18275" xr:uid="{00000000-0005-0000-0000-0000AC460000}"/>
    <cellStyle name="20% - Accent1 3 2 2 8 3 2 2 2" xfId="18276" xr:uid="{00000000-0005-0000-0000-0000AD460000}"/>
    <cellStyle name="20% - Accent1 3 2 2 8 3 2 3" xfId="18277" xr:uid="{00000000-0005-0000-0000-0000AE460000}"/>
    <cellStyle name="20% - Accent1 3 2 2 8 3 3" xfId="18278" xr:uid="{00000000-0005-0000-0000-0000AF460000}"/>
    <cellStyle name="20% - Accent1 3 2 2 8 3 3 2" xfId="18279" xr:uid="{00000000-0005-0000-0000-0000B0460000}"/>
    <cellStyle name="20% - Accent1 3 2 2 8 3 4" xfId="18280" xr:uid="{00000000-0005-0000-0000-0000B1460000}"/>
    <cellStyle name="20% - Accent1 3 2 2 8 4" xfId="18281" xr:uid="{00000000-0005-0000-0000-0000B2460000}"/>
    <cellStyle name="20% - Accent1 3 2 2 8 4 2" xfId="18282" xr:uid="{00000000-0005-0000-0000-0000B3460000}"/>
    <cellStyle name="20% - Accent1 3 2 2 8 4 2 2" xfId="18283" xr:uid="{00000000-0005-0000-0000-0000B4460000}"/>
    <cellStyle name="20% - Accent1 3 2 2 8 4 2 2 2" xfId="18284" xr:uid="{00000000-0005-0000-0000-0000B5460000}"/>
    <cellStyle name="20% - Accent1 3 2 2 8 4 2 3" xfId="18285" xr:uid="{00000000-0005-0000-0000-0000B6460000}"/>
    <cellStyle name="20% - Accent1 3 2 2 8 4 3" xfId="18286" xr:uid="{00000000-0005-0000-0000-0000B7460000}"/>
    <cellStyle name="20% - Accent1 3 2 2 8 4 3 2" xfId="18287" xr:uid="{00000000-0005-0000-0000-0000B8460000}"/>
    <cellStyle name="20% - Accent1 3 2 2 8 4 4" xfId="18288" xr:uid="{00000000-0005-0000-0000-0000B9460000}"/>
    <cellStyle name="20% - Accent1 3 2 2 8 5" xfId="18289" xr:uid="{00000000-0005-0000-0000-0000BA460000}"/>
    <cellStyle name="20% - Accent1 3 2 2 8 5 2" xfId="18290" xr:uid="{00000000-0005-0000-0000-0000BB460000}"/>
    <cellStyle name="20% - Accent1 3 2 2 8 5 2 2" xfId="18291" xr:uid="{00000000-0005-0000-0000-0000BC460000}"/>
    <cellStyle name="20% - Accent1 3 2 2 8 5 3" xfId="18292" xr:uid="{00000000-0005-0000-0000-0000BD460000}"/>
    <cellStyle name="20% - Accent1 3 2 2 8 6" xfId="18293" xr:uid="{00000000-0005-0000-0000-0000BE460000}"/>
    <cellStyle name="20% - Accent1 3 2 2 8 6 2" xfId="18294" xr:uid="{00000000-0005-0000-0000-0000BF460000}"/>
    <cellStyle name="20% - Accent1 3 2 2 8 6 2 2" xfId="18295" xr:uid="{00000000-0005-0000-0000-0000C0460000}"/>
    <cellStyle name="20% - Accent1 3 2 2 8 6 3" xfId="18296" xr:uid="{00000000-0005-0000-0000-0000C1460000}"/>
    <cellStyle name="20% - Accent1 3 2 2 8 7" xfId="18297" xr:uid="{00000000-0005-0000-0000-0000C2460000}"/>
    <cellStyle name="20% - Accent1 3 2 2 8 7 2" xfId="18298" xr:uid="{00000000-0005-0000-0000-0000C3460000}"/>
    <cellStyle name="20% - Accent1 3 2 2 8 8" xfId="18299" xr:uid="{00000000-0005-0000-0000-0000C4460000}"/>
    <cellStyle name="20% - Accent1 3 2 2 8 8 2" xfId="18300" xr:uid="{00000000-0005-0000-0000-0000C5460000}"/>
    <cellStyle name="20% - Accent1 3 2 2 8 9" xfId="18301" xr:uid="{00000000-0005-0000-0000-0000C6460000}"/>
    <cellStyle name="20% - Accent1 3 2 2 9" xfId="18302" xr:uid="{00000000-0005-0000-0000-0000C7460000}"/>
    <cellStyle name="20% - Accent1 3 2 2 9 2" xfId="18303" xr:uid="{00000000-0005-0000-0000-0000C8460000}"/>
    <cellStyle name="20% - Accent1 3 2 2 9 2 2" xfId="18304" xr:uid="{00000000-0005-0000-0000-0000C9460000}"/>
    <cellStyle name="20% - Accent1 3 2 2 9 2 2 2" xfId="18305" xr:uid="{00000000-0005-0000-0000-0000CA460000}"/>
    <cellStyle name="20% - Accent1 3 2 2 9 2 3" xfId="18306" xr:uid="{00000000-0005-0000-0000-0000CB460000}"/>
    <cellStyle name="20% - Accent1 3 2 2 9 3" xfId="18307" xr:uid="{00000000-0005-0000-0000-0000CC460000}"/>
    <cellStyle name="20% - Accent1 3 2 2 9 3 2" xfId="18308" xr:uid="{00000000-0005-0000-0000-0000CD460000}"/>
    <cellStyle name="20% - Accent1 3 2 2 9 4" xfId="18309" xr:uid="{00000000-0005-0000-0000-0000CE460000}"/>
    <cellStyle name="20% - Accent1 3 2 20" xfId="18310" xr:uid="{00000000-0005-0000-0000-0000CF460000}"/>
    <cellStyle name="20% - Accent1 3 2 3" xfId="18311" xr:uid="{00000000-0005-0000-0000-0000D0460000}"/>
    <cellStyle name="20% - Accent1 3 2 3 10" xfId="18312" xr:uid="{00000000-0005-0000-0000-0000D1460000}"/>
    <cellStyle name="20% - Accent1 3 2 3 10 2" xfId="18313" xr:uid="{00000000-0005-0000-0000-0000D2460000}"/>
    <cellStyle name="20% - Accent1 3 2 3 10 2 2" xfId="18314" xr:uid="{00000000-0005-0000-0000-0000D3460000}"/>
    <cellStyle name="20% - Accent1 3 2 3 10 2 2 2" xfId="18315" xr:uid="{00000000-0005-0000-0000-0000D4460000}"/>
    <cellStyle name="20% - Accent1 3 2 3 10 2 3" xfId="18316" xr:uid="{00000000-0005-0000-0000-0000D5460000}"/>
    <cellStyle name="20% - Accent1 3 2 3 10 3" xfId="18317" xr:uid="{00000000-0005-0000-0000-0000D6460000}"/>
    <cellStyle name="20% - Accent1 3 2 3 10 3 2" xfId="18318" xr:uid="{00000000-0005-0000-0000-0000D7460000}"/>
    <cellStyle name="20% - Accent1 3 2 3 10 4" xfId="18319" xr:uid="{00000000-0005-0000-0000-0000D8460000}"/>
    <cellStyle name="20% - Accent1 3 2 3 11" xfId="18320" xr:uid="{00000000-0005-0000-0000-0000D9460000}"/>
    <cellStyle name="20% - Accent1 3 2 3 11 2" xfId="18321" xr:uid="{00000000-0005-0000-0000-0000DA460000}"/>
    <cellStyle name="20% - Accent1 3 2 3 11 2 2" xfId="18322" xr:uid="{00000000-0005-0000-0000-0000DB460000}"/>
    <cellStyle name="20% - Accent1 3 2 3 11 2 2 2" xfId="18323" xr:uid="{00000000-0005-0000-0000-0000DC460000}"/>
    <cellStyle name="20% - Accent1 3 2 3 11 2 3" xfId="18324" xr:uid="{00000000-0005-0000-0000-0000DD460000}"/>
    <cellStyle name="20% - Accent1 3 2 3 11 3" xfId="18325" xr:uid="{00000000-0005-0000-0000-0000DE460000}"/>
    <cellStyle name="20% - Accent1 3 2 3 11 3 2" xfId="18326" xr:uid="{00000000-0005-0000-0000-0000DF460000}"/>
    <cellStyle name="20% - Accent1 3 2 3 11 4" xfId="18327" xr:uid="{00000000-0005-0000-0000-0000E0460000}"/>
    <cellStyle name="20% - Accent1 3 2 3 12" xfId="18328" xr:uid="{00000000-0005-0000-0000-0000E1460000}"/>
    <cellStyle name="20% - Accent1 3 2 3 12 2" xfId="18329" xr:uid="{00000000-0005-0000-0000-0000E2460000}"/>
    <cellStyle name="20% - Accent1 3 2 3 12 2 2" xfId="18330" xr:uid="{00000000-0005-0000-0000-0000E3460000}"/>
    <cellStyle name="20% - Accent1 3 2 3 12 3" xfId="18331" xr:uid="{00000000-0005-0000-0000-0000E4460000}"/>
    <cellStyle name="20% - Accent1 3 2 3 13" xfId="18332" xr:uid="{00000000-0005-0000-0000-0000E5460000}"/>
    <cellStyle name="20% - Accent1 3 2 3 13 2" xfId="18333" xr:uid="{00000000-0005-0000-0000-0000E6460000}"/>
    <cellStyle name="20% - Accent1 3 2 3 13 2 2" xfId="18334" xr:uid="{00000000-0005-0000-0000-0000E7460000}"/>
    <cellStyle name="20% - Accent1 3 2 3 13 3" xfId="18335" xr:uid="{00000000-0005-0000-0000-0000E8460000}"/>
    <cellStyle name="20% - Accent1 3 2 3 14" xfId="18336" xr:uid="{00000000-0005-0000-0000-0000E9460000}"/>
    <cellStyle name="20% - Accent1 3 2 3 14 2" xfId="18337" xr:uid="{00000000-0005-0000-0000-0000EA460000}"/>
    <cellStyle name="20% - Accent1 3 2 3 15" xfId="18338" xr:uid="{00000000-0005-0000-0000-0000EB460000}"/>
    <cellStyle name="20% - Accent1 3 2 3 15 2" xfId="18339" xr:uid="{00000000-0005-0000-0000-0000EC460000}"/>
    <cellStyle name="20% - Accent1 3 2 3 16" xfId="18340" xr:uid="{00000000-0005-0000-0000-0000ED460000}"/>
    <cellStyle name="20% - Accent1 3 2 3 2" xfId="18341" xr:uid="{00000000-0005-0000-0000-0000EE460000}"/>
    <cellStyle name="20% - Accent1 3 2 3 2 10" xfId="18342" xr:uid="{00000000-0005-0000-0000-0000EF460000}"/>
    <cellStyle name="20% - Accent1 3 2 3 2 10 2" xfId="18343" xr:uid="{00000000-0005-0000-0000-0000F0460000}"/>
    <cellStyle name="20% - Accent1 3 2 3 2 10 2 2" xfId="18344" xr:uid="{00000000-0005-0000-0000-0000F1460000}"/>
    <cellStyle name="20% - Accent1 3 2 3 2 10 2 2 2" xfId="18345" xr:uid="{00000000-0005-0000-0000-0000F2460000}"/>
    <cellStyle name="20% - Accent1 3 2 3 2 10 2 3" xfId="18346" xr:uid="{00000000-0005-0000-0000-0000F3460000}"/>
    <cellStyle name="20% - Accent1 3 2 3 2 10 3" xfId="18347" xr:uid="{00000000-0005-0000-0000-0000F4460000}"/>
    <cellStyle name="20% - Accent1 3 2 3 2 10 3 2" xfId="18348" xr:uid="{00000000-0005-0000-0000-0000F5460000}"/>
    <cellStyle name="20% - Accent1 3 2 3 2 10 4" xfId="18349" xr:uid="{00000000-0005-0000-0000-0000F6460000}"/>
    <cellStyle name="20% - Accent1 3 2 3 2 11" xfId="18350" xr:uid="{00000000-0005-0000-0000-0000F7460000}"/>
    <cellStyle name="20% - Accent1 3 2 3 2 11 2" xfId="18351" xr:uid="{00000000-0005-0000-0000-0000F8460000}"/>
    <cellStyle name="20% - Accent1 3 2 3 2 11 2 2" xfId="18352" xr:uid="{00000000-0005-0000-0000-0000F9460000}"/>
    <cellStyle name="20% - Accent1 3 2 3 2 11 3" xfId="18353" xr:uid="{00000000-0005-0000-0000-0000FA460000}"/>
    <cellStyle name="20% - Accent1 3 2 3 2 12" xfId="18354" xr:uid="{00000000-0005-0000-0000-0000FB460000}"/>
    <cellStyle name="20% - Accent1 3 2 3 2 12 2" xfId="18355" xr:uid="{00000000-0005-0000-0000-0000FC460000}"/>
    <cellStyle name="20% - Accent1 3 2 3 2 12 2 2" xfId="18356" xr:uid="{00000000-0005-0000-0000-0000FD460000}"/>
    <cellStyle name="20% - Accent1 3 2 3 2 12 3" xfId="18357" xr:uid="{00000000-0005-0000-0000-0000FE460000}"/>
    <cellStyle name="20% - Accent1 3 2 3 2 13" xfId="18358" xr:uid="{00000000-0005-0000-0000-0000FF460000}"/>
    <cellStyle name="20% - Accent1 3 2 3 2 13 2" xfId="18359" xr:uid="{00000000-0005-0000-0000-000000470000}"/>
    <cellStyle name="20% - Accent1 3 2 3 2 14" xfId="18360" xr:uid="{00000000-0005-0000-0000-000001470000}"/>
    <cellStyle name="20% - Accent1 3 2 3 2 14 2" xfId="18361" xr:uid="{00000000-0005-0000-0000-000002470000}"/>
    <cellStyle name="20% - Accent1 3 2 3 2 15" xfId="18362" xr:uid="{00000000-0005-0000-0000-000003470000}"/>
    <cellStyle name="20% - Accent1 3 2 3 2 2" xfId="18363" xr:uid="{00000000-0005-0000-0000-000004470000}"/>
    <cellStyle name="20% - Accent1 3 2 3 2 2 10" xfId="18364" xr:uid="{00000000-0005-0000-0000-000005470000}"/>
    <cellStyle name="20% - Accent1 3 2 3 2 2 10 2" xfId="18365" xr:uid="{00000000-0005-0000-0000-000006470000}"/>
    <cellStyle name="20% - Accent1 3 2 3 2 2 10 2 2" xfId="18366" xr:uid="{00000000-0005-0000-0000-000007470000}"/>
    <cellStyle name="20% - Accent1 3 2 3 2 2 10 3" xfId="18367" xr:uid="{00000000-0005-0000-0000-000008470000}"/>
    <cellStyle name="20% - Accent1 3 2 3 2 2 11" xfId="18368" xr:uid="{00000000-0005-0000-0000-000009470000}"/>
    <cellStyle name="20% - Accent1 3 2 3 2 2 11 2" xfId="18369" xr:uid="{00000000-0005-0000-0000-00000A470000}"/>
    <cellStyle name="20% - Accent1 3 2 3 2 2 11 2 2" xfId="18370" xr:uid="{00000000-0005-0000-0000-00000B470000}"/>
    <cellStyle name="20% - Accent1 3 2 3 2 2 11 3" xfId="18371" xr:uid="{00000000-0005-0000-0000-00000C470000}"/>
    <cellStyle name="20% - Accent1 3 2 3 2 2 12" xfId="18372" xr:uid="{00000000-0005-0000-0000-00000D470000}"/>
    <cellStyle name="20% - Accent1 3 2 3 2 2 12 2" xfId="18373" xr:uid="{00000000-0005-0000-0000-00000E470000}"/>
    <cellStyle name="20% - Accent1 3 2 3 2 2 13" xfId="18374" xr:uid="{00000000-0005-0000-0000-00000F470000}"/>
    <cellStyle name="20% - Accent1 3 2 3 2 2 13 2" xfId="18375" xr:uid="{00000000-0005-0000-0000-000010470000}"/>
    <cellStyle name="20% - Accent1 3 2 3 2 2 14" xfId="18376" xr:uid="{00000000-0005-0000-0000-000011470000}"/>
    <cellStyle name="20% - Accent1 3 2 3 2 2 2" xfId="18377" xr:uid="{00000000-0005-0000-0000-000012470000}"/>
    <cellStyle name="20% - Accent1 3 2 3 2 2 2 10" xfId="18378" xr:uid="{00000000-0005-0000-0000-000013470000}"/>
    <cellStyle name="20% - Accent1 3 2 3 2 2 2 10 2" xfId="18379" xr:uid="{00000000-0005-0000-0000-000014470000}"/>
    <cellStyle name="20% - Accent1 3 2 3 2 2 2 11" xfId="18380" xr:uid="{00000000-0005-0000-0000-000015470000}"/>
    <cellStyle name="20% - Accent1 3 2 3 2 2 2 2" xfId="18381" xr:uid="{00000000-0005-0000-0000-000016470000}"/>
    <cellStyle name="20% - Accent1 3 2 3 2 2 2 2 2" xfId="18382" xr:uid="{00000000-0005-0000-0000-000017470000}"/>
    <cellStyle name="20% - Accent1 3 2 3 2 2 2 2 2 2" xfId="18383" xr:uid="{00000000-0005-0000-0000-000018470000}"/>
    <cellStyle name="20% - Accent1 3 2 3 2 2 2 2 2 2 2" xfId="18384" xr:uid="{00000000-0005-0000-0000-000019470000}"/>
    <cellStyle name="20% - Accent1 3 2 3 2 2 2 2 2 2 2 2" xfId="18385" xr:uid="{00000000-0005-0000-0000-00001A470000}"/>
    <cellStyle name="20% - Accent1 3 2 3 2 2 2 2 2 2 3" xfId="18386" xr:uid="{00000000-0005-0000-0000-00001B470000}"/>
    <cellStyle name="20% - Accent1 3 2 3 2 2 2 2 2 3" xfId="18387" xr:uid="{00000000-0005-0000-0000-00001C470000}"/>
    <cellStyle name="20% - Accent1 3 2 3 2 2 2 2 2 3 2" xfId="18388" xr:uid="{00000000-0005-0000-0000-00001D470000}"/>
    <cellStyle name="20% - Accent1 3 2 3 2 2 2 2 2 4" xfId="18389" xr:uid="{00000000-0005-0000-0000-00001E470000}"/>
    <cellStyle name="20% - Accent1 3 2 3 2 2 2 2 3" xfId="18390" xr:uid="{00000000-0005-0000-0000-00001F470000}"/>
    <cellStyle name="20% - Accent1 3 2 3 2 2 2 2 3 2" xfId="18391" xr:uid="{00000000-0005-0000-0000-000020470000}"/>
    <cellStyle name="20% - Accent1 3 2 3 2 2 2 2 3 2 2" xfId="18392" xr:uid="{00000000-0005-0000-0000-000021470000}"/>
    <cellStyle name="20% - Accent1 3 2 3 2 2 2 2 3 2 2 2" xfId="18393" xr:uid="{00000000-0005-0000-0000-000022470000}"/>
    <cellStyle name="20% - Accent1 3 2 3 2 2 2 2 3 2 3" xfId="18394" xr:uid="{00000000-0005-0000-0000-000023470000}"/>
    <cellStyle name="20% - Accent1 3 2 3 2 2 2 2 3 3" xfId="18395" xr:uid="{00000000-0005-0000-0000-000024470000}"/>
    <cellStyle name="20% - Accent1 3 2 3 2 2 2 2 3 3 2" xfId="18396" xr:uid="{00000000-0005-0000-0000-000025470000}"/>
    <cellStyle name="20% - Accent1 3 2 3 2 2 2 2 3 4" xfId="18397" xr:uid="{00000000-0005-0000-0000-000026470000}"/>
    <cellStyle name="20% - Accent1 3 2 3 2 2 2 2 4" xfId="18398" xr:uid="{00000000-0005-0000-0000-000027470000}"/>
    <cellStyle name="20% - Accent1 3 2 3 2 2 2 2 4 2" xfId="18399" xr:uid="{00000000-0005-0000-0000-000028470000}"/>
    <cellStyle name="20% - Accent1 3 2 3 2 2 2 2 4 2 2" xfId="18400" xr:uid="{00000000-0005-0000-0000-000029470000}"/>
    <cellStyle name="20% - Accent1 3 2 3 2 2 2 2 4 2 2 2" xfId="18401" xr:uid="{00000000-0005-0000-0000-00002A470000}"/>
    <cellStyle name="20% - Accent1 3 2 3 2 2 2 2 4 2 3" xfId="18402" xr:uid="{00000000-0005-0000-0000-00002B470000}"/>
    <cellStyle name="20% - Accent1 3 2 3 2 2 2 2 4 3" xfId="18403" xr:uid="{00000000-0005-0000-0000-00002C470000}"/>
    <cellStyle name="20% - Accent1 3 2 3 2 2 2 2 4 3 2" xfId="18404" xr:uid="{00000000-0005-0000-0000-00002D470000}"/>
    <cellStyle name="20% - Accent1 3 2 3 2 2 2 2 4 4" xfId="18405" xr:uid="{00000000-0005-0000-0000-00002E470000}"/>
    <cellStyle name="20% - Accent1 3 2 3 2 2 2 2 5" xfId="18406" xr:uid="{00000000-0005-0000-0000-00002F470000}"/>
    <cellStyle name="20% - Accent1 3 2 3 2 2 2 2 5 2" xfId="18407" xr:uid="{00000000-0005-0000-0000-000030470000}"/>
    <cellStyle name="20% - Accent1 3 2 3 2 2 2 2 5 2 2" xfId="18408" xr:uid="{00000000-0005-0000-0000-000031470000}"/>
    <cellStyle name="20% - Accent1 3 2 3 2 2 2 2 5 3" xfId="18409" xr:uid="{00000000-0005-0000-0000-000032470000}"/>
    <cellStyle name="20% - Accent1 3 2 3 2 2 2 2 6" xfId="18410" xr:uid="{00000000-0005-0000-0000-000033470000}"/>
    <cellStyle name="20% - Accent1 3 2 3 2 2 2 2 6 2" xfId="18411" xr:uid="{00000000-0005-0000-0000-000034470000}"/>
    <cellStyle name="20% - Accent1 3 2 3 2 2 2 2 6 2 2" xfId="18412" xr:uid="{00000000-0005-0000-0000-000035470000}"/>
    <cellStyle name="20% - Accent1 3 2 3 2 2 2 2 6 3" xfId="18413" xr:uid="{00000000-0005-0000-0000-000036470000}"/>
    <cellStyle name="20% - Accent1 3 2 3 2 2 2 2 7" xfId="18414" xr:uid="{00000000-0005-0000-0000-000037470000}"/>
    <cellStyle name="20% - Accent1 3 2 3 2 2 2 2 7 2" xfId="18415" xr:uid="{00000000-0005-0000-0000-000038470000}"/>
    <cellStyle name="20% - Accent1 3 2 3 2 2 2 2 8" xfId="18416" xr:uid="{00000000-0005-0000-0000-000039470000}"/>
    <cellStyle name="20% - Accent1 3 2 3 2 2 2 2 8 2" xfId="18417" xr:uid="{00000000-0005-0000-0000-00003A470000}"/>
    <cellStyle name="20% - Accent1 3 2 3 2 2 2 2 9" xfId="18418" xr:uid="{00000000-0005-0000-0000-00003B470000}"/>
    <cellStyle name="20% - Accent1 3 2 3 2 2 2 3" xfId="18419" xr:uid="{00000000-0005-0000-0000-00003C470000}"/>
    <cellStyle name="20% - Accent1 3 2 3 2 2 2 3 2" xfId="18420" xr:uid="{00000000-0005-0000-0000-00003D470000}"/>
    <cellStyle name="20% - Accent1 3 2 3 2 2 2 3 2 2" xfId="18421" xr:uid="{00000000-0005-0000-0000-00003E470000}"/>
    <cellStyle name="20% - Accent1 3 2 3 2 2 2 3 2 2 2" xfId="18422" xr:uid="{00000000-0005-0000-0000-00003F470000}"/>
    <cellStyle name="20% - Accent1 3 2 3 2 2 2 3 2 2 2 2" xfId="18423" xr:uid="{00000000-0005-0000-0000-000040470000}"/>
    <cellStyle name="20% - Accent1 3 2 3 2 2 2 3 2 2 3" xfId="18424" xr:uid="{00000000-0005-0000-0000-000041470000}"/>
    <cellStyle name="20% - Accent1 3 2 3 2 2 2 3 2 3" xfId="18425" xr:uid="{00000000-0005-0000-0000-000042470000}"/>
    <cellStyle name="20% - Accent1 3 2 3 2 2 2 3 2 3 2" xfId="18426" xr:uid="{00000000-0005-0000-0000-000043470000}"/>
    <cellStyle name="20% - Accent1 3 2 3 2 2 2 3 2 4" xfId="18427" xr:uid="{00000000-0005-0000-0000-000044470000}"/>
    <cellStyle name="20% - Accent1 3 2 3 2 2 2 3 3" xfId="18428" xr:uid="{00000000-0005-0000-0000-000045470000}"/>
    <cellStyle name="20% - Accent1 3 2 3 2 2 2 3 3 2" xfId="18429" xr:uid="{00000000-0005-0000-0000-000046470000}"/>
    <cellStyle name="20% - Accent1 3 2 3 2 2 2 3 3 2 2" xfId="18430" xr:uid="{00000000-0005-0000-0000-000047470000}"/>
    <cellStyle name="20% - Accent1 3 2 3 2 2 2 3 3 2 2 2" xfId="18431" xr:uid="{00000000-0005-0000-0000-000048470000}"/>
    <cellStyle name="20% - Accent1 3 2 3 2 2 2 3 3 2 3" xfId="18432" xr:uid="{00000000-0005-0000-0000-000049470000}"/>
    <cellStyle name="20% - Accent1 3 2 3 2 2 2 3 3 3" xfId="18433" xr:uid="{00000000-0005-0000-0000-00004A470000}"/>
    <cellStyle name="20% - Accent1 3 2 3 2 2 2 3 3 3 2" xfId="18434" xr:uid="{00000000-0005-0000-0000-00004B470000}"/>
    <cellStyle name="20% - Accent1 3 2 3 2 2 2 3 3 4" xfId="18435" xr:uid="{00000000-0005-0000-0000-00004C470000}"/>
    <cellStyle name="20% - Accent1 3 2 3 2 2 2 3 4" xfId="18436" xr:uid="{00000000-0005-0000-0000-00004D470000}"/>
    <cellStyle name="20% - Accent1 3 2 3 2 2 2 3 4 2" xfId="18437" xr:uid="{00000000-0005-0000-0000-00004E470000}"/>
    <cellStyle name="20% - Accent1 3 2 3 2 2 2 3 4 2 2" xfId="18438" xr:uid="{00000000-0005-0000-0000-00004F470000}"/>
    <cellStyle name="20% - Accent1 3 2 3 2 2 2 3 4 2 2 2" xfId="18439" xr:uid="{00000000-0005-0000-0000-000050470000}"/>
    <cellStyle name="20% - Accent1 3 2 3 2 2 2 3 4 2 3" xfId="18440" xr:uid="{00000000-0005-0000-0000-000051470000}"/>
    <cellStyle name="20% - Accent1 3 2 3 2 2 2 3 4 3" xfId="18441" xr:uid="{00000000-0005-0000-0000-000052470000}"/>
    <cellStyle name="20% - Accent1 3 2 3 2 2 2 3 4 3 2" xfId="18442" xr:uid="{00000000-0005-0000-0000-000053470000}"/>
    <cellStyle name="20% - Accent1 3 2 3 2 2 2 3 4 4" xfId="18443" xr:uid="{00000000-0005-0000-0000-000054470000}"/>
    <cellStyle name="20% - Accent1 3 2 3 2 2 2 3 5" xfId="18444" xr:uid="{00000000-0005-0000-0000-000055470000}"/>
    <cellStyle name="20% - Accent1 3 2 3 2 2 2 3 5 2" xfId="18445" xr:uid="{00000000-0005-0000-0000-000056470000}"/>
    <cellStyle name="20% - Accent1 3 2 3 2 2 2 3 5 2 2" xfId="18446" xr:uid="{00000000-0005-0000-0000-000057470000}"/>
    <cellStyle name="20% - Accent1 3 2 3 2 2 2 3 5 3" xfId="18447" xr:uid="{00000000-0005-0000-0000-000058470000}"/>
    <cellStyle name="20% - Accent1 3 2 3 2 2 2 3 6" xfId="18448" xr:uid="{00000000-0005-0000-0000-000059470000}"/>
    <cellStyle name="20% - Accent1 3 2 3 2 2 2 3 6 2" xfId="18449" xr:uid="{00000000-0005-0000-0000-00005A470000}"/>
    <cellStyle name="20% - Accent1 3 2 3 2 2 2 3 6 2 2" xfId="18450" xr:uid="{00000000-0005-0000-0000-00005B470000}"/>
    <cellStyle name="20% - Accent1 3 2 3 2 2 2 3 6 3" xfId="18451" xr:uid="{00000000-0005-0000-0000-00005C470000}"/>
    <cellStyle name="20% - Accent1 3 2 3 2 2 2 3 7" xfId="18452" xr:uid="{00000000-0005-0000-0000-00005D470000}"/>
    <cellStyle name="20% - Accent1 3 2 3 2 2 2 3 7 2" xfId="18453" xr:uid="{00000000-0005-0000-0000-00005E470000}"/>
    <cellStyle name="20% - Accent1 3 2 3 2 2 2 3 8" xfId="18454" xr:uid="{00000000-0005-0000-0000-00005F470000}"/>
    <cellStyle name="20% - Accent1 3 2 3 2 2 2 3 8 2" xfId="18455" xr:uid="{00000000-0005-0000-0000-000060470000}"/>
    <cellStyle name="20% - Accent1 3 2 3 2 2 2 3 9" xfId="18456" xr:uid="{00000000-0005-0000-0000-000061470000}"/>
    <cellStyle name="20% - Accent1 3 2 3 2 2 2 4" xfId="18457" xr:uid="{00000000-0005-0000-0000-000062470000}"/>
    <cellStyle name="20% - Accent1 3 2 3 2 2 2 4 2" xfId="18458" xr:uid="{00000000-0005-0000-0000-000063470000}"/>
    <cellStyle name="20% - Accent1 3 2 3 2 2 2 4 2 2" xfId="18459" xr:uid="{00000000-0005-0000-0000-000064470000}"/>
    <cellStyle name="20% - Accent1 3 2 3 2 2 2 4 2 2 2" xfId="18460" xr:uid="{00000000-0005-0000-0000-000065470000}"/>
    <cellStyle name="20% - Accent1 3 2 3 2 2 2 4 2 3" xfId="18461" xr:uid="{00000000-0005-0000-0000-000066470000}"/>
    <cellStyle name="20% - Accent1 3 2 3 2 2 2 4 3" xfId="18462" xr:uid="{00000000-0005-0000-0000-000067470000}"/>
    <cellStyle name="20% - Accent1 3 2 3 2 2 2 4 3 2" xfId="18463" xr:uid="{00000000-0005-0000-0000-000068470000}"/>
    <cellStyle name="20% - Accent1 3 2 3 2 2 2 4 4" xfId="18464" xr:uid="{00000000-0005-0000-0000-000069470000}"/>
    <cellStyle name="20% - Accent1 3 2 3 2 2 2 5" xfId="18465" xr:uid="{00000000-0005-0000-0000-00006A470000}"/>
    <cellStyle name="20% - Accent1 3 2 3 2 2 2 5 2" xfId="18466" xr:uid="{00000000-0005-0000-0000-00006B470000}"/>
    <cellStyle name="20% - Accent1 3 2 3 2 2 2 5 2 2" xfId="18467" xr:uid="{00000000-0005-0000-0000-00006C470000}"/>
    <cellStyle name="20% - Accent1 3 2 3 2 2 2 5 2 2 2" xfId="18468" xr:uid="{00000000-0005-0000-0000-00006D470000}"/>
    <cellStyle name="20% - Accent1 3 2 3 2 2 2 5 2 3" xfId="18469" xr:uid="{00000000-0005-0000-0000-00006E470000}"/>
    <cellStyle name="20% - Accent1 3 2 3 2 2 2 5 3" xfId="18470" xr:uid="{00000000-0005-0000-0000-00006F470000}"/>
    <cellStyle name="20% - Accent1 3 2 3 2 2 2 5 3 2" xfId="18471" xr:uid="{00000000-0005-0000-0000-000070470000}"/>
    <cellStyle name="20% - Accent1 3 2 3 2 2 2 5 4" xfId="18472" xr:uid="{00000000-0005-0000-0000-000071470000}"/>
    <cellStyle name="20% - Accent1 3 2 3 2 2 2 6" xfId="18473" xr:uid="{00000000-0005-0000-0000-000072470000}"/>
    <cellStyle name="20% - Accent1 3 2 3 2 2 2 6 2" xfId="18474" xr:uid="{00000000-0005-0000-0000-000073470000}"/>
    <cellStyle name="20% - Accent1 3 2 3 2 2 2 6 2 2" xfId="18475" xr:uid="{00000000-0005-0000-0000-000074470000}"/>
    <cellStyle name="20% - Accent1 3 2 3 2 2 2 6 2 2 2" xfId="18476" xr:uid="{00000000-0005-0000-0000-000075470000}"/>
    <cellStyle name="20% - Accent1 3 2 3 2 2 2 6 2 3" xfId="18477" xr:uid="{00000000-0005-0000-0000-000076470000}"/>
    <cellStyle name="20% - Accent1 3 2 3 2 2 2 6 3" xfId="18478" xr:uid="{00000000-0005-0000-0000-000077470000}"/>
    <cellStyle name="20% - Accent1 3 2 3 2 2 2 6 3 2" xfId="18479" xr:uid="{00000000-0005-0000-0000-000078470000}"/>
    <cellStyle name="20% - Accent1 3 2 3 2 2 2 6 4" xfId="18480" xr:uid="{00000000-0005-0000-0000-000079470000}"/>
    <cellStyle name="20% - Accent1 3 2 3 2 2 2 7" xfId="18481" xr:uid="{00000000-0005-0000-0000-00007A470000}"/>
    <cellStyle name="20% - Accent1 3 2 3 2 2 2 7 2" xfId="18482" xr:uid="{00000000-0005-0000-0000-00007B470000}"/>
    <cellStyle name="20% - Accent1 3 2 3 2 2 2 7 2 2" xfId="18483" xr:uid="{00000000-0005-0000-0000-00007C470000}"/>
    <cellStyle name="20% - Accent1 3 2 3 2 2 2 7 3" xfId="18484" xr:uid="{00000000-0005-0000-0000-00007D470000}"/>
    <cellStyle name="20% - Accent1 3 2 3 2 2 2 8" xfId="18485" xr:uid="{00000000-0005-0000-0000-00007E470000}"/>
    <cellStyle name="20% - Accent1 3 2 3 2 2 2 8 2" xfId="18486" xr:uid="{00000000-0005-0000-0000-00007F470000}"/>
    <cellStyle name="20% - Accent1 3 2 3 2 2 2 8 2 2" xfId="18487" xr:uid="{00000000-0005-0000-0000-000080470000}"/>
    <cellStyle name="20% - Accent1 3 2 3 2 2 2 8 3" xfId="18488" xr:uid="{00000000-0005-0000-0000-000081470000}"/>
    <cellStyle name="20% - Accent1 3 2 3 2 2 2 9" xfId="18489" xr:uid="{00000000-0005-0000-0000-000082470000}"/>
    <cellStyle name="20% - Accent1 3 2 3 2 2 2 9 2" xfId="18490" xr:uid="{00000000-0005-0000-0000-000083470000}"/>
    <cellStyle name="20% - Accent1 3 2 3 2 2 3" xfId="18491" xr:uid="{00000000-0005-0000-0000-000084470000}"/>
    <cellStyle name="20% - Accent1 3 2 3 2 2 3 10" xfId="18492" xr:uid="{00000000-0005-0000-0000-000085470000}"/>
    <cellStyle name="20% - Accent1 3 2 3 2 2 3 10 2" xfId="18493" xr:uid="{00000000-0005-0000-0000-000086470000}"/>
    <cellStyle name="20% - Accent1 3 2 3 2 2 3 11" xfId="18494" xr:uid="{00000000-0005-0000-0000-000087470000}"/>
    <cellStyle name="20% - Accent1 3 2 3 2 2 3 2" xfId="18495" xr:uid="{00000000-0005-0000-0000-000088470000}"/>
    <cellStyle name="20% - Accent1 3 2 3 2 2 3 2 2" xfId="18496" xr:uid="{00000000-0005-0000-0000-000089470000}"/>
    <cellStyle name="20% - Accent1 3 2 3 2 2 3 2 2 2" xfId="18497" xr:uid="{00000000-0005-0000-0000-00008A470000}"/>
    <cellStyle name="20% - Accent1 3 2 3 2 2 3 2 2 2 2" xfId="18498" xr:uid="{00000000-0005-0000-0000-00008B470000}"/>
    <cellStyle name="20% - Accent1 3 2 3 2 2 3 2 2 2 2 2" xfId="18499" xr:uid="{00000000-0005-0000-0000-00008C470000}"/>
    <cellStyle name="20% - Accent1 3 2 3 2 2 3 2 2 2 3" xfId="18500" xr:uid="{00000000-0005-0000-0000-00008D470000}"/>
    <cellStyle name="20% - Accent1 3 2 3 2 2 3 2 2 3" xfId="18501" xr:uid="{00000000-0005-0000-0000-00008E470000}"/>
    <cellStyle name="20% - Accent1 3 2 3 2 2 3 2 2 3 2" xfId="18502" xr:uid="{00000000-0005-0000-0000-00008F470000}"/>
    <cellStyle name="20% - Accent1 3 2 3 2 2 3 2 2 4" xfId="18503" xr:uid="{00000000-0005-0000-0000-000090470000}"/>
    <cellStyle name="20% - Accent1 3 2 3 2 2 3 2 3" xfId="18504" xr:uid="{00000000-0005-0000-0000-000091470000}"/>
    <cellStyle name="20% - Accent1 3 2 3 2 2 3 2 3 2" xfId="18505" xr:uid="{00000000-0005-0000-0000-000092470000}"/>
    <cellStyle name="20% - Accent1 3 2 3 2 2 3 2 3 2 2" xfId="18506" xr:uid="{00000000-0005-0000-0000-000093470000}"/>
    <cellStyle name="20% - Accent1 3 2 3 2 2 3 2 3 2 2 2" xfId="18507" xr:uid="{00000000-0005-0000-0000-000094470000}"/>
    <cellStyle name="20% - Accent1 3 2 3 2 2 3 2 3 2 3" xfId="18508" xr:uid="{00000000-0005-0000-0000-000095470000}"/>
    <cellStyle name="20% - Accent1 3 2 3 2 2 3 2 3 3" xfId="18509" xr:uid="{00000000-0005-0000-0000-000096470000}"/>
    <cellStyle name="20% - Accent1 3 2 3 2 2 3 2 3 3 2" xfId="18510" xr:uid="{00000000-0005-0000-0000-000097470000}"/>
    <cellStyle name="20% - Accent1 3 2 3 2 2 3 2 3 4" xfId="18511" xr:uid="{00000000-0005-0000-0000-000098470000}"/>
    <cellStyle name="20% - Accent1 3 2 3 2 2 3 2 4" xfId="18512" xr:uid="{00000000-0005-0000-0000-000099470000}"/>
    <cellStyle name="20% - Accent1 3 2 3 2 2 3 2 4 2" xfId="18513" xr:uid="{00000000-0005-0000-0000-00009A470000}"/>
    <cellStyle name="20% - Accent1 3 2 3 2 2 3 2 4 2 2" xfId="18514" xr:uid="{00000000-0005-0000-0000-00009B470000}"/>
    <cellStyle name="20% - Accent1 3 2 3 2 2 3 2 4 2 2 2" xfId="18515" xr:uid="{00000000-0005-0000-0000-00009C470000}"/>
    <cellStyle name="20% - Accent1 3 2 3 2 2 3 2 4 2 3" xfId="18516" xr:uid="{00000000-0005-0000-0000-00009D470000}"/>
    <cellStyle name="20% - Accent1 3 2 3 2 2 3 2 4 3" xfId="18517" xr:uid="{00000000-0005-0000-0000-00009E470000}"/>
    <cellStyle name="20% - Accent1 3 2 3 2 2 3 2 4 3 2" xfId="18518" xr:uid="{00000000-0005-0000-0000-00009F470000}"/>
    <cellStyle name="20% - Accent1 3 2 3 2 2 3 2 4 4" xfId="18519" xr:uid="{00000000-0005-0000-0000-0000A0470000}"/>
    <cellStyle name="20% - Accent1 3 2 3 2 2 3 2 5" xfId="18520" xr:uid="{00000000-0005-0000-0000-0000A1470000}"/>
    <cellStyle name="20% - Accent1 3 2 3 2 2 3 2 5 2" xfId="18521" xr:uid="{00000000-0005-0000-0000-0000A2470000}"/>
    <cellStyle name="20% - Accent1 3 2 3 2 2 3 2 5 2 2" xfId="18522" xr:uid="{00000000-0005-0000-0000-0000A3470000}"/>
    <cellStyle name="20% - Accent1 3 2 3 2 2 3 2 5 3" xfId="18523" xr:uid="{00000000-0005-0000-0000-0000A4470000}"/>
    <cellStyle name="20% - Accent1 3 2 3 2 2 3 2 6" xfId="18524" xr:uid="{00000000-0005-0000-0000-0000A5470000}"/>
    <cellStyle name="20% - Accent1 3 2 3 2 2 3 2 6 2" xfId="18525" xr:uid="{00000000-0005-0000-0000-0000A6470000}"/>
    <cellStyle name="20% - Accent1 3 2 3 2 2 3 2 6 2 2" xfId="18526" xr:uid="{00000000-0005-0000-0000-0000A7470000}"/>
    <cellStyle name="20% - Accent1 3 2 3 2 2 3 2 6 3" xfId="18527" xr:uid="{00000000-0005-0000-0000-0000A8470000}"/>
    <cellStyle name="20% - Accent1 3 2 3 2 2 3 2 7" xfId="18528" xr:uid="{00000000-0005-0000-0000-0000A9470000}"/>
    <cellStyle name="20% - Accent1 3 2 3 2 2 3 2 7 2" xfId="18529" xr:uid="{00000000-0005-0000-0000-0000AA470000}"/>
    <cellStyle name="20% - Accent1 3 2 3 2 2 3 2 8" xfId="18530" xr:uid="{00000000-0005-0000-0000-0000AB470000}"/>
    <cellStyle name="20% - Accent1 3 2 3 2 2 3 2 8 2" xfId="18531" xr:uid="{00000000-0005-0000-0000-0000AC470000}"/>
    <cellStyle name="20% - Accent1 3 2 3 2 2 3 2 9" xfId="18532" xr:uid="{00000000-0005-0000-0000-0000AD470000}"/>
    <cellStyle name="20% - Accent1 3 2 3 2 2 3 3" xfId="18533" xr:uid="{00000000-0005-0000-0000-0000AE470000}"/>
    <cellStyle name="20% - Accent1 3 2 3 2 2 3 3 2" xfId="18534" xr:uid="{00000000-0005-0000-0000-0000AF470000}"/>
    <cellStyle name="20% - Accent1 3 2 3 2 2 3 3 2 2" xfId="18535" xr:uid="{00000000-0005-0000-0000-0000B0470000}"/>
    <cellStyle name="20% - Accent1 3 2 3 2 2 3 3 2 2 2" xfId="18536" xr:uid="{00000000-0005-0000-0000-0000B1470000}"/>
    <cellStyle name="20% - Accent1 3 2 3 2 2 3 3 2 2 2 2" xfId="18537" xr:uid="{00000000-0005-0000-0000-0000B2470000}"/>
    <cellStyle name="20% - Accent1 3 2 3 2 2 3 3 2 2 3" xfId="18538" xr:uid="{00000000-0005-0000-0000-0000B3470000}"/>
    <cellStyle name="20% - Accent1 3 2 3 2 2 3 3 2 3" xfId="18539" xr:uid="{00000000-0005-0000-0000-0000B4470000}"/>
    <cellStyle name="20% - Accent1 3 2 3 2 2 3 3 2 3 2" xfId="18540" xr:uid="{00000000-0005-0000-0000-0000B5470000}"/>
    <cellStyle name="20% - Accent1 3 2 3 2 2 3 3 2 4" xfId="18541" xr:uid="{00000000-0005-0000-0000-0000B6470000}"/>
    <cellStyle name="20% - Accent1 3 2 3 2 2 3 3 3" xfId="18542" xr:uid="{00000000-0005-0000-0000-0000B7470000}"/>
    <cellStyle name="20% - Accent1 3 2 3 2 2 3 3 3 2" xfId="18543" xr:uid="{00000000-0005-0000-0000-0000B8470000}"/>
    <cellStyle name="20% - Accent1 3 2 3 2 2 3 3 3 2 2" xfId="18544" xr:uid="{00000000-0005-0000-0000-0000B9470000}"/>
    <cellStyle name="20% - Accent1 3 2 3 2 2 3 3 3 2 2 2" xfId="18545" xr:uid="{00000000-0005-0000-0000-0000BA470000}"/>
    <cellStyle name="20% - Accent1 3 2 3 2 2 3 3 3 2 3" xfId="18546" xr:uid="{00000000-0005-0000-0000-0000BB470000}"/>
    <cellStyle name="20% - Accent1 3 2 3 2 2 3 3 3 3" xfId="18547" xr:uid="{00000000-0005-0000-0000-0000BC470000}"/>
    <cellStyle name="20% - Accent1 3 2 3 2 2 3 3 3 3 2" xfId="18548" xr:uid="{00000000-0005-0000-0000-0000BD470000}"/>
    <cellStyle name="20% - Accent1 3 2 3 2 2 3 3 3 4" xfId="18549" xr:uid="{00000000-0005-0000-0000-0000BE470000}"/>
    <cellStyle name="20% - Accent1 3 2 3 2 2 3 3 4" xfId="18550" xr:uid="{00000000-0005-0000-0000-0000BF470000}"/>
    <cellStyle name="20% - Accent1 3 2 3 2 2 3 3 4 2" xfId="18551" xr:uid="{00000000-0005-0000-0000-0000C0470000}"/>
    <cellStyle name="20% - Accent1 3 2 3 2 2 3 3 4 2 2" xfId="18552" xr:uid="{00000000-0005-0000-0000-0000C1470000}"/>
    <cellStyle name="20% - Accent1 3 2 3 2 2 3 3 4 2 2 2" xfId="18553" xr:uid="{00000000-0005-0000-0000-0000C2470000}"/>
    <cellStyle name="20% - Accent1 3 2 3 2 2 3 3 4 2 3" xfId="18554" xr:uid="{00000000-0005-0000-0000-0000C3470000}"/>
    <cellStyle name="20% - Accent1 3 2 3 2 2 3 3 4 3" xfId="18555" xr:uid="{00000000-0005-0000-0000-0000C4470000}"/>
    <cellStyle name="20% - Accent1 3 2 3 2 2 3 3 4 3 2" xfId="18556" xr:uid="{00000000-0005-0000-0000-0000C5470000}"/>
    <cellStyle name="20% - Accent1 3 2 3 2 2 3 3 4 4" xfId="18557" xr:uid="{00000000-0005-0000-0000-0000C6470000}"/>
    <cellStyle name="20% - Accent1 3 2 3 2 2 3 3 5" xfId="18558" xr:uid="{00000000-0005-0000-0000-0000C7470000}"/>
    <cellStyle name="20% - Accent1 3 2 3 2 2 3 3 5 2" xfId="18559" xr:uid="{00000000-0005-0000-0000-0000C8470000}"/>
    <cellStyle name="20% - Accent1 3 2 3 2 2 3 3 5 2 2" xfId="18560" xr:uid="{00000000-0005-0000-0000-0000C9470000}"/>
    <cellStyle name="20% - Accent1 3 2 3 2 2 3 3 5 3" xfId="18561" xr:uid="{00000000-0005-0000-0000-0000CA470000}"/>
    <cellStyle name="20% - Accent1 3 2 3 2 2 3 3 6" xfId="18562" xr:uid="{00000000-0005-0000-0000-0000CB470000}"/>
    <cellStyle name="20% - Accent1 3 2 3 2 2 3 3 6 2" xfId="18563" xr:uid="{00000000-0005-0000-0000-0000CC470000}"/>
    <cellStyle name="20% - Accent1 3 2 3 2 2 3 3 6 2 2" xfId="18564" xr:uid="{00000000-0005-0000-0000-0000CD470000}"/>
    <cellStyle name="20% - Accent1 3 2 3 2 2 3 3 6 3" xfId="18565" xr:uid="{00000000-0005-0000-0000-0000CE470000}"/>
    <cellStyle name="20% - Accent1 3 2 3 2 2 3 3 7" xfId="18566" xr:uid="{00000000-0005-0000-0000-0000CF470000}"/>
    <cellStyle name="20% - Accent1 3 2 3 2 2 3 3 7 2" xfId="18567" xr:uid="{00000000-0005-0000-0000-0000D0470000}"/>
    <cellStyle name="20% - Accent1 3 2 3 2 2 3 3 8" xfId="18568" xr:uid="{00000000-0005-0000-0000-0000D1470000}"/>
    <cellStyle name="20% - Accent1 3 2 3 2 2 3 3 8 2" xfId="18569" xr:uid="{00000000-0005-0000-0000-0000D2470000}"/>
    <cellStyle name="20% - Accent1 3 2 3 2 2 3 3 9" xfId="18570" xr:uid="{00000000-0005-0000-0000-0000D3470000}"/>
    <cellStyle name="20% - Accent1 3 2 3 2 2 3 4" xfId="18571" xr:uid="{00000000-0005-0000-0000-0000D4470000}"/>
    <cellStyle name="20% - Accent1 3 2 3 2 2 3 4 2" xfId="18572" xr:uid="{00000000-0005-0000-0000-0000D5470000}"/>
    <cellStyle name="20% - Accent1 3 2 3 2 2 3 4 2 2" xfId="18573" xr:uid="{00000000-0005-0000-0000-0000D6470000}"/>
    <cellStyle name="20% - Accent1 3 2 3 2 2 3 4 2 2 2" xfId="18574" xr:uid="{00000000-0005-0000-0000-0000D7470000}"/>
    <cellStyle name="20% - Accent1 3 2 3 2 2 3 4 2 3" xfId="18575" xr:uid="{00000000-0005-0000-0000-0000D8470000}"/>
    <cellStyle name="20% - Accent1 3 2 3 2 2 3 4 3" xfId="18576" xr:uid="{00000000-0005-0000-0000-0000D9470000}"/>
    <cellStyle name="20% - Accent1 3 2 3 2 2 3 4 3 2" xfId="18577" xr:uid="{00000000-0005-0000-0000-0000DA470000}"/>
    <cellStyle name="20% - Accent1 3 2 3 2 2 3 4 4" xfId="18578" xr:uid="{00000000-0005-0000-0000-0000DB470000}"/>
    <cellStyle name="20% - Accent1 3 2 3 2 2 3 5" xfId="18579" xr:uid="{00000000-0005-0000-0000-0000DC470000}"/>
    <cellStyle name="20% - Accent1 3 2 3 2 2 3 5 2" xfId="18580" xr:uid="{00000000-0005-0000-0000-0000DD470000}"/>
    <cellStyle name="20% - Accent1 3 2 3 2 2 3 5 2 2" xfId="18581" xr:uid="{00000000-0005-0000-0000-0000DE470000}"/>
    <cellStyle name="20% - Accent1 3 2 3 2 2 3 5 2 2 2" xfId="18582" xr:uid="{00000000-0005-0000-0000-0000DF470000}"/>
    <cellStyle name="20% - Accent1 3 2 3 2 2 3 5 2 3" xfId="18583" xr:uid="{00000000-0005-0000-0000-0000E0470000}"/>
    <cellStyle name="20% - Accent1 3 2 3 2 2 3 5 3" xfId="18584" xr:uid="{00000000-0005-0000-0000-0000E1470000}"/>
    <cellStyle name="20% - Accent1 3 2 3 2 2 3 5 3 2" xfId="18585" xr:uid="{00000000-0005-0000-0000-0000E2470000}"/>
    <cellStyle name="20% - Accent1 3 2 3 2 2 3 5 4" xfId="18586" xr:uid="{00000000-0005-0000-0000-0000E3470000}"/>
    <cellStyle name="20% - Accent1 3 2 3 2 2 3 6" xfId="18587" xr:uid="{00000000-0005-0000-0000-0000E4470000}"/>
    <cellStyle name="20% - Accent1 3 2 3 2 2 3 6 2" xfId="18588" xr:uid="{00000000-0005-0000-0000-0000E5470000}"/>
    <cellStyle name="20% - Accent1 3 2 3 2 2 3 6 2 2" xfId="18589" xr:uid="{00000000-0005-0000-0000-0000E6470000}"/>
    <cellStyle name="20% - Accent1 3 2 3 2 2 3 6 2 2 2" xfId="18590" xr:uid="{00000000-0005-0000-0000-0000E7470000}"/>
    <cellStyle name="20% - Accent1 3 2 3 2 2 3 6 2 3" xfId="18591" xr:uid="{00000000-0005-0000-0000-0000E8470000}"/>
    <cellStyle name="20% - Accent1 3 2 3 2 2 3 6 3" xfId="18592" xr:uid="{00000000-0005-0000-0000-0000E9470000}"/>
    <cellStyle name="20% - Accent1 3 2 3 2 2 3 6 3 2" xfId="18593" xr:uid="{00000000-0005-0000-0000-0000EA470000}"/>
    <cellStyle name="20% - Accent1 3 2 3 2 2 3 6 4" xfId="18594" xr:uid="{00000000-0005-0000-0000-0000EB470000}"/>
    <cellStyle name="20% - Accent1 3 2 3 2 2 3 7" xfId="18595" xr:uid="{00000000-0005-0000-0000-0000EC470000}"/>
    <cellStyle name="20% - Accent1 3 2 3 2 2 3 7 2" xfId="18596" xr:uid="{00000000-0005-0000-0000-0000ED470000}"/>
    <cellStyle name="20% - Accent1 3 2 3 2 2 3 7 2 2" xfId="18597" xr:uid="{00000000-0005-0000-0000-0000EE470000}"/>
    <cellStyle name="20% - Accent1 3 2 3 2 2 3 7 3" xfId="18598" xr:uid="{00000000-0005-0000-0000-0000EF470000}"/>
    <cellStyle name="20% - Accent1 3 2 3 2 2 3 8" xfId="18599" xr:uid="{00000000-0005-0000-0000-0000F0470000}"/>
    <cellStyle name="20% - Accent1 3 2 3 2 2 3 8 2" xfId="18600" xr:uid="{00000000-0005-0000-0000-0000F1470000}"/>
    <cellStyle name="20% - Accent1 3 2 3 2 2 3 8 2 2" xfId="18601" xr:uid="{00000000-0005-0000-0000-0000F2470000}"/>
    <cellStyle name="20% - Accent1 3 2 3 2 2 3 8 3" xfId="18602" xr:uid="{00000000-0005-0000-0000-0000F3470000}"/>
    <cellStyle name="20% - Accent1 3 2 3 2 2 3 9" xfId="18603" xr:uid="{00000000-0005-0000-0000-0000F4470000}"/>
    <cellStyle name="20% - Accent1 3 2 3 2 2 3 9 2" xfId="18604" xr:uid="{00000000-0005-0000-0000-0000F5470000}"/>
    <cellStyle name="20% - Accent1 3 2 3 2 2 4" xfId="18605" xr:uid="{00000000-0005-0000-0000-0000F6470000}"/>
    <cellStyle name="20% - Accent1 3 2 3 2 2 4 10" xfId="18606" xr:uid="{00000000-0005-0000-0000-0000F7470000}"/>
    <cellStyle name="20% - Accent1 3 2 3 2 2 4 10 2" xfId="18607" xr:uid="{00000000-0005-0000-0000-0000F8470000}"/>
    <cellStyle name="20% - Accent1 3 2 3 2 2 4 11" xfId="18608" xr:uid="{00000000-0005-0000-0000-0000F9470000}"/>
    <cellStyle name="20% - Accent1 3 2 3 2 2 4 2" xfId="18609" xr:uid="{00000000-0005-0000-0000-0000FA470000}"/>
    <cellStyle name="20% - Accent1 3 2 3 2 2 4 2 2" xfId="18610" xr:uid="{00000000-0005-0000-0000-0000FB470000}"/>
    <cellStyle name="20% - Accent1 3 2 3 2 2 4 2 2 2" xfId="18611" xr:uid="{00000000-0005-0000-0000-0000FC470000}"/>
    <cellStyle name="20% - Accent1 3 2 3 2 2 4 2 2 2 2" xfId="18612" xr:uid="{00000000-0005-0000-0000-0000FD470000}"/>
    <cellStyle name="20% - Accent1 3 2 3 2 2 4 2 2 2 2 2" xfId="18613" xr:uid="{00000000-0005-0000-0000-0000FE470000}"/>
    <cellStyle name="20% - Accent1 3 2 3 2 2 4 2 2 2 3" xfId="18614" xr:uid="{00000000-0005-0000-0000-0000FF470000}"/>
    <cellStyle name="20% - Accent1 3 2 3 2 2 4 2 2 3" xfId="18615" xr:uid="{00000000-0005-0000-0000-000000480000}"/>
    <cellStyle name="20% - Accent1 3 2 3 2 2 4 2 2 3 2" xfId="18616" xr:uid="{00000000-0005-0000-0000-000001480000}"/>
    <cellStyle name="20% - Accent1 3 2 3 2 2 4 2 2 4" xfId="18617" xr:uid="{00000000-0005-0000-0000-000002480000}"/>
    <cellStyle name="20% - Accent1 3 2 3 2 2 4 2 3" xfId="18618" xr:uid="{00000000-0005-0000-0000-000003480000}"/>
    <cellStyle name="20% - Accent1 3 2 3 2 2 4 2 3 2" xfId="18619" xr:uid="{00000000-0005-0000-0000-000004480000}"/>
    <cellStyle name="20% - Accent1 3 2 3 2 2 4 2 3 2 2" xfId="18620" xr:uid="{00000000-0005-0000-0000-000005480000}"/>
    <cellStyle name="20% - Accent1 3 2 3 2 2 4 2 3 2 2 2" xfId="18621" xr:uid="{00000000-0005-0000-0000-000006480000}"/>
    <cellStyle name="20% - Accent1 3 2 3 2 2 4 2 3 2 3" xfId="18622" xr:uid="{00000000-0005-0000-0000-000007480000}"/>
    <cellStyle name="20% - Accent1 3 2 3 2 2 4 2 3 3" xfId="18623" xr:uid="{00000000-0005-0000-0000-000008480000}"/>
    <cellStyle name="20% - Accent1 3 2 3 2 2 4 2 3 3 2" xfId="18624" xr:uid="{00000000-0005-0000-0000-000009480000}"/>
    <cellStyle name="20% - Accent1 3 2 3 2 2 4 2 3 4" xfId="18625" xr:uid="{00000000-0005-0000-0000-00000A480000}"/>
    <cellStyle name="20% - Accent1 3 2 3 2 2 4 2 4" xfId="18626" xr:uid="{00000000-0005-0000-0000-00000B480000}"/>
    <cellStyle name="20% - Accent1 3 2 3 2 2 4 2 4 2" xfId="18627" xr:uid="{00000000-0005-0000-0000-00000C480000}"/>
    <cellStyle name="20% - Accent1 3 2 3 2 2 4 2 4 2 2" xfId="18628" xr:uid="{00000000-0005-0000-0000-00000D480000}"/>
    <cellStyle name="20% - Accent1 3 2 3 2 2 4 2 4 2 2 2" xfId="18629" xr:uid="{00000000-0005-0000-0000-00000E480000}"/>
    <cellStyle name="20% - Accent1 3 2 3 2 2 4 2 4 2 3" xfId="18630" xr:uid="{00000000-0005-0000-0000-00000F480000}"/>
    <cellStyle name="20% - Accent1 3 2 3 2 2 4 2 4 3" xfId="18631" xr:uid="{00000000-0005-0000-0000-000010480000}"/>
    <cellStyle name="20% - Accent1 3 2 3 2 2 4 2 4 3 2" xfId="18632" xr:uid="{00000000-0005-0000-0000-000011480000}"/>
    <cellStyle name="20% - Accent1 3 2 3 2 2 4 2 4 4" xfId="18633" xr:uid="{00000000-0005-0000-0000-000012480000}"/>
    <cellStyle name="20% - Accent1 3 2 3 2 2 4 2 5" xfId="18634" xr:uid="{00000000-0005-0000-0000-000013480000}"/>
    <cellStyle name="20% - Accent1 3 2 3 2 2 4 2 5 2" xfId="18635" xr:uid="{00000000-0005-0000-0000-000014480000}"/>
    <cellStyle name="20% - Accent1 3 2 3 2 2 4 2 5 2 2" xfId="18636" xr:uid="{00000000-0005-0000-0000-000015480000}"/>
    <cellStyle name="20% - Accent1 3 2 3 2 2 4 2 5 3" xfId="18637" xr:uid="{00000000-0005-0000-0000-000016480000}"/>
    <cellStyle name="20% - Accent1 3 2 3 2 2 4 2 6" xfId="18638" xr:uid="{00000000-0005-0000-0000-000017480000}"/>
    <cellStyle name="20% - Accent1 3 2 3 2 2 4 2 6 2" xfId="18639" xr:uid="{00000000-0005-0000-0000-000018480000}"/>
    <cellStyle name="20% - Accent1 3 2 3 2 2 4 2 6 2 2" xfId="18640" xr:uid="{00000000-0005-0000-0000-000019480000}"/>
    <cellStyle name="20% - Accent1 3 2 3 2 2 4 2 6 3" xfId="18641" xr:uid="{00000000-0005-0000-0000-00001A480000}"/>
    <cellStyle name="20% - Accent1 3 2 3 2 2 4 2 7" xfId="18642" xr:uid="{00000000-0005-0000-0000-00001B480000}"/>
    <cellStyle name="20% - Accent1 3 2 3 2 2 4 2 7 2" xfId="18643" xr:uid="{00000000-0005-0000-0000-00001C480000}"/>
    <cellStyle name="20% - Accent1 3 2 3 2 2 4 2 8" xfId="18644" xr:uid="{00000000-0005-0000-0000-00001D480000}"/>
    <cellStyle name="20% - Accent1 3 2 3 2 2 4 2 8 2" xfId="18645" xr:uid="{00000000-0005-0000-0000-00001E480000}"/>
    <cellStyle name="20% - Accent1 3 2 3 2 2 4 2 9" xfId="18646" xr:uid="{00000000-0005-0000-0000-00001F480000}"/>
    <cellStyle name="20% - Accent1 3 2 3 2 2 4 3" xfId="18647" xr:uid="{00000000-0005-0000-0000-000020480000}"/>
    <cellStyle name="20% - Accent1 3 2 3 2 2 4 3 2" xfId="18648" xr:uid="{00000000-0005-0000-0000-000021480000}"/>
    <cellStyle name="20% - Accent1 3 2 3 2 2 4 3 2 2" xfId="18649" xr:uid="{00000000-0005-0000-0000-000022480000}"/>
    <cellStyle name="20% - Accent1 3 2 3 2 2 4 3 2 2 2" xfId="18650" xr:uid="{00000000-0005-0000-0000-000023480000}"/>
    <cellStyle name="20% - Accent1 3 2 3 2 2 4 3 2 2 2 2" xfId="18651" xr:uid="{00000000-0005-0000-0000-000024480000}"/>
    <cellStyle name="20% - Accent1 3 2 3 2 2 4 3 2 2 3" xfId="18652" xr:uid="{00000000-0005-0000-0000-000025480000}"/>
    <cellStyle name="20% - Accent1 3 2 3 2 2 4 3 2 3" xfId="18653" xr:uid="{00000000-0005-0000-0000-000026480000}"/>
    <cellStyle name="20% - Accent1 3 2 3 2 2 4 3 2 3 2" xfId="18654" xr:uid="{00000000-0005-0000-0000-000027480000}"/>
    <cellStyle name="20% - Accent1 3 2 3 2 2 4 3 2 4" xfId="18655" xr:uid="{00000000-0005-0000-0000-000028480000}"/>
    <cellStyle name="20% - Accent1 3 2 3 2 2 4 3 3" xfId="18656" xr:uid="{00000000-0005-0000-0000-000029480000}"/>
    <cellStyle name="20% - Accent1 3 2 3 2 2 4 3 3 2" xfId="18657" xr:uid="{00000000-0005-0000-0000-00002A480000}"/>
    <cellStyle name="20% - Accent1 3 2 3 2 2 4 3 3 2 2" xfId="18658" xr:uid="{00000000-0005-0000-0000-00002B480000}"/>
    <cellStyle name="20% - Accent1 3 2 3 2 2 4 3 3 2 2 2" xfId="18659" xr:uid="{00000000-0005-0000-0000-00002C480000}"/>
    <cellStyle name="20% - Accent1 3 2 3 2 2 4 3 3 2 3" xfId="18660" xr:uid="{00000000-0005-0000-0000-00002D480000}"/>
    <cellStyle name="20% - Accent1 3 2 3 2 2 4 3 3 3" xfId="18661" xr:uid="{00000000-0005-0000-0000-00002E480000}"/>
    <cellStyle name="20% - Accent1 3 2 3 2 2 4 3 3 3 2" xfId="18662" xr:uid="{00000000-0005-0000-0000-00002F480000}"/>
    <cellStyle name="20% - Accent1 3 2 3 2 2 4 3 3 4" xfId="18663" xr:uid="{00000000-0005-0000-0000-000030480000}"/>
    <cellStyle name="20% - Accent1 3 2 3 2 2 4 3 4" xfId="18664" xr:uid="{00000000-0005-0000-0000-000031480000}"/>
    <cellStyle name="20% - Accent1 3 2 3 2 2 4 3 4 2" xfId="18665" xr:uid="{00000000-0005-0000-0000-000032480000}"/>
    <cellStyle name="20% - Accent1 3 2 3 2 2 4 3 4 2 2" xfId="18666" xr:uid="{00000000-0005-0000-0000-000033480000}"/>
    <cellStyle name="20% - Accent1 3 2 3 2 2 4 3 4 2 2 2" xfId="18667" xr:uid="{00000000-0005-0000-0000-000034480000}"/>
    <cellStyle name="20% - Accent1 3 2 3 2 2 4 3 4 2 3" xfId="18668" xr:uid="{00000000-0005-0000-0000-000035480000}"/>
    <cellStyle name="20% - Accent1 3 2 3 2 2 4 3 4 3" xfId="18669" xr:uid="{00000000-0005-0000-0000-000036480000}"/>
    <cellStyle name="20% - Accent1 3 2 3 2 2 4 3 4 3 2" xfId="18670" xr:uid="{00000000-0005-0000-0000-000037480000}"/>
    <cellStyle name="20% - Accent1 3 2 3 2 2 4 3 4 4" xfId="18671" xr:uid="{00000000-0005-0000-0000-000038480000}"/>
    <cellStyle name="20% - Accent1 3 2 3 2 2 4 3 5" xfId="18672" xr:uid="{00000000-0005-0000-0000-000039480000}"/>
    <cellStyle name="20% - Accent1 3 2 3 2 2 4 3 5 2" xfId="18673" xr:uid="{00000000-0005-0000-0000-00003A480000}"/>
    <cellStyle name="20% - Accent1 3 2 3 2 2 4 3 5 2 2" xfId="18674" xr:uid="{00000000-0005-0000-0000-00003B480000}"/>
    <cellStyle name="20% - Accent1 3 2 3 2 2 4 3 5 3" xfId="18675" xr:uid="{00000000-0005-0000-0000-00003C480000}"/>
    <cellStyle name="20% - Accent1 3 2 3 2 2 4 3 6" xfId="18676" xr:uid="{00000000-0005-0000-0000-00003D480000}"/>
    <cellStyle name="20% - Accent1 3 2 3 2 2 4 3 6 2" xfId="18677" xr:uid="{00000000-0005-0000-0000-00003E480000}"/>
    <cellStyle name="20% - Accent1 3 2 3 2 2 4 3 6 2 2" xfId="18678" xr:uid="{00000000-0005-0000-0000-00003F480000}"/>
    <cellStyle name="20% - Accent1 3 2 3 2 2 4 3 6 3" xfId="18679" xr:uid="{00000000-0005-0000-0000-000040480000}"/>
    <cellStyle name="20% - Accent1 3 2 3 2 2 4 3 7" xfId="18680" xr:uid="{00000000-0005-0000-0000-000041480000}"/>
    <cellStyle name="20% - Accent1 3 2 3 2 2 4 3 7 2" xfId="18681" xr:uid="{00000000-0005-0000-0000-000042480000}"/>
    <cellStyle name="20% - Accent1 3 2 3 2 2 4 3 8" xfId="18682" xr:uid="{00000000-0005-0000-0000-000043480000}"/>
    <cellStyle name="20% - Accent1 3 2 3 2 2 4 3 8 2" xfId="18683" xr:uid="{00000000-0005-0000-0000-000044480000}"/>
    <cellStyle name="20% - Accent1 3 2 3 2 2 4 3 9" xfId="18684" xr:uid="{00000000-0005-0000-0000-000045480000}"/>
    <cellStyle name="20% - Accent1 3 2 3 2 2 4 4" xfId="18685" xr:uid="{00000000-0005-0000-0000-000046480000}"/>
    <cellStyle name="20% - Accent1 3 2 3 2 2 4 4 2" xfId="18686" xr:uid="{00000000-0005-0000-0000-000047480000}"/>
    <cellStyle name="20% - Accent1 3 2 3 2 2 4 4 2 2" xfId="18687" xr:uid="{00000000-0005-0000-0000-000048480000}"/>
    <cellStyle name="20% - Accent1 3 2 3 2 2 4 4 2 2 2" xfId="18688" xr:uid="{00000000-0005-0000-0000-000049480000}"/>
    <cellStyle name="20% - Accent1 3 2 3 2 2 4 4 2 3" xfId="18689" xr:uid="{00000000-0005-0000-0000-00004A480000}"/>
    <cellStyle name="20% - Accent1 3 2 3 2 2 4 4 3" xfId="18690" xr:uid="{00000000-0005-0000-0000-00004B480000}"/>
    <cellStyle name="20% - Accent1 3 2 3 2 2 4 4 3 2" xfId="18691" xr:uid="{00000000-0005-0000-0000-00004C480000}"/>
    <cellStyle name="20% - Accent1 3 2 3 2 2 4 4 4" xfId="18692" xr:uid="{00000000-0005-0000-0000-00004D480000}"/>
    <cellStyle name="20% - Accent1 3 2 3 2 2 4 5" xfId="18693" xr:uid="{00000000-0005-0000-0000-00004E480000}"/>
    <cellStyle name="20% - Accent1 3 2 3 2 2 4 5 2" xfId="18694" xr:uid="{00000000-0005-0000-0000-00004F480000}"/>
    <cellStyle name="20% - Accent1 3 2 3 2 2 4 5 2 2" xfId="18695" xr:uid="{00000000-0005-0000-0000-000050480000}"/>
    <cellStyle name="20% - Accent1 3 2 3 2 2 4 5 2 2 2" xfId="18696" xr:uid="{00000000-0005-0000-0000-000051480000}"/>
    <cellStyle name="20% - Accent1 3 2 3 2 2 4 5 2 3" xfId="18697" xr:uid="{00000000-0005-0000-0000-000052480000}"/>
    <cellStyle name="20% - Accent1 3 2 3 2 2 4 5 3" xfId="18698" xr:uid="{00000000-0005-0000-0000-000053480000}"/>
    <cellStyle name="20% - Accent1 3 2 3 2 2 4 5 3 2" xfId="18699" xr:uid="{00000000-0005-0000-0000-000054480000}"/>
    <cellStyle name="20% - Accent1 3 2 3 2 2 4 5 4" xfId="18700" xr:uid="{00000000-0005-0000-0000-000055480000}"/>
    <cellStyle name="20% - Accent1 3 2 3 2 2 4 6" xfId="18701" xr:uid="{00000000-0005-0000-0000-000056480000}"/>
    <cellStyle name="20% - Accent1 3 2 3 2 2 4 6 2" xfId="18702" xr:uid="{00000000-0005-0000-0000-000057480000}"/>
    <cellStyle name="20% - Accent1 3 2 3 2 2 4 6 2 2" xfId="18703" xr:uid="{00000000-0005-0000-0000-000058480000}"/>
    <cellStyle name="20% - Accent1 3 2 3 2 2 4 6 2 2 2" xfId="18704" xr:uid="{00000000-0005-0000-0000-000059480000}"/>
    <cellStyle name="20% - Accent1 3 2 3 2 2 4 6 2 3" xfId="18705" xr:uid="{00000000-0005-0000-0000-00005A480000}"/>
    <cellStyle name="20% - Accent1 3 2 3 2 2 4 6 3" xfId="18706" xr:uid="{00000000-0005-0000-0000-00005B480000}"/>
    <cellStyle name="20% - Accent1 3 2 3 2 2 4 6 3 2" xfId="18707" xr:uid="{00000000-0005-0000-0000-00005C480000}"/>
    <cellStyle name="20% - Accent1 3 2 3 2 2 4 6 4" xfId="18708" xr:uid="{00000000-0005-0000-0000-00005D480000}"/>
    <cellStyle name="20% - Accent1 3 2 3 2 2 4 7" xfId="18709" xr:uid="{00000000-0005-0000-0000-00005E480000}"/>
    <cellStyle name="20% - Accent1 3 2 3 2 2 4 7 2" xfId="18710" xr:uid="{00000000-0005-0000-0000-00005F480000}"/>
    <cellStyle name="20% - Accent1 3 2 3 2 2 4 7 2 2" xfId="18711" xr:uid="{00000000-0005-0000-0000-000060480000}"/>
    <cellStyle name="20% - Accent1 3 2 3 2 2 4 7 3" xfId="18712" xr:uid="{00000000-0005-0000-0000-000061480000}"/>
    <cellStyle name="20% - Accent1 3 2 3 2 2 4 8" xfId="18713" xr:uid="{00000000-0005-0000-0000-000062480000}"/>
    <cellStyle name="20% - Accent1 3 2 3 2 2 4 8 2" xfId="18714" xr:uid="{00000000-0005-0000-0000-000063480000}"/>
    <cellStyle name="20% - Accent1 3 2 3 2 2 4 8 2 2" xfId="18715" xr:uid="{00000000-0005-0000-0000-000064480000}"/>
    <cellStyle name="20% - Accent1 3 2 3 2 2 4 8 3" xfId="18716" xr:uid="{00000000-0005-0000-0000-000065480000}"/>
    <cellStyle name="20% - Accent1 3 2 3 2 2 4 9" xfId="18717" xr:uid="{00000000-0005-0000-0000-000066480000}"/>
    <cellStyle name="20% - Accent1 3 2 3 2 2 4 9 2" xfId="18718" xr:uid="{00000000-0005-0000-0000-000067480000}"/>
    <cellStyle name="20% - Accent1 3 2 3 2 2 5" xfId="18719" xr:uid="{00000000-0005-0000-0000-000068480000}"/>
    <cellStyle name="20% - Accent1 3 2 3 2 2 5 2" xfId="18720" xr:uid="{00000000-0005-0000-0000-000069480000}"/>
    <cellStyle name="20% - Accent1 3 2 3 2 2 5 2 2" xfId="18721" xr:uid="{00000000-0005-0000-0000-00006A480000}"/>
    <cellStyle name="20% - Accent1 3 2 3 2 2 5 2 2 2" xfId="18722" xr:uid="{00000000-0005-0000-0000-00006B480000}"/>
    <cellStyle name="20% - Accent1 3 2 3 2 2 5 2 2 2 2" xfId="18723" xr:uid="{00000000-0005-0000-0000-00006C480000}"/>
    <cellStyle name="20% - Accent1 3 2 3 2 2 5 2 2 3" xfId="18724" xr:uid="{00000000-0005-0000-0000-00006D480000}"/>
    <cellStyle name="20% - Accent1 3 2 3 2 2 5 2 3" xfId="18725" xr:uid="{00000000-0005-0000-0000-00006E480000}"/>
    <cellStyle name="20% - Accent1 3 2 3 2 2 5 2 3 2" xfId="18726" xr:uid="{00000000-0005-0000-0000-00006F480000}"/>
    <cellStyle name="20% - Accent1 3 2 3 2 2 5 2 4" xfId="18727" xr:uid="{00000000-0005-0000-0000-000070480000}"/>
    <cellStyle name="20% - Accent1 3 2 3 2 2 5 3" xfId="18728" xr:uid="{00000000-0005-0000-0000-000071480000}"/>
    <cellStyle name="20% - Accent1 3 2 3 2 2 5 3 2" xfId="18729" xr:uid="{00000000-0005-0000-0000-000072480000}"/>
    <cellStyle name="20% - Accent1 3 2 3 2 2 5 3 2 2" xfId="18730" xr:uid="{00000000-0005-0000-0000-000073480000}"/>
    <cellStyle name="20% - Accent1 3 2 3 2 2 5 3 2 2 2" xfId="18731" xr:uid="{00000000-0005-0000-0000-000074480000}"/>
    <cellStyle name="20% - Accent1 3 2 3 2 2 5 3 2 3" xfId="18732" xr:uid="{00000000-0005-0000-0000-000075480000}"/>
    <cellStyle name="20% - Accent1 3 2 3 2 2 5 3 3" xfId="18733" xr:uid="{00000000-0005-0000-0000-000076480000}"/>
    <cellStyle name="20% - Accent1 3 2 3 2 2 5 3 3 2" xfId="18734" xr:uid="{00000000-0005-0000-0000-000077480000}"/>
    <cellStyle name="20% - Accent1 3 2 3 2 2 5 3 4" xfId="18735" xr:uid="{00000000-0005-0000-0000-000078480000}"/>
    <cellStyle name="20% - Accent1 3 2 3 2 2 5 4" xfId="18736" xr:uid="{00000000-0005-0000-0000-000079480000}"/>
    <cellStyle name="20% - Accent1 3 2 3 2 2 5 4 2" xfId="18737" xr:uid="{00000000-0005-0000-0000-00007A480000}"/>
    <cellStyle name="20% - Accent1 3 2 3 2 2 5 4 2 2" xfId="18738" xr:uid="{00000000-0005-0000-0000-00007B480000}"/>
    <cellStyle name="20% - Accent1 3 2 3 2 2 5 4 2 2 2" xfId="18739" xr:uid="{00000000-0005-0000-0000-00007C480000}"/>
    <cellStyle name="20% - Accent1 3 2 3 2 2 5 4 2 3" xfId="18740" xr:uid="{00000000-0005-0000-0000-00007D480000}"/>
    <cellStyle name="20% - Accent1 3 2 3 2 2 5 4 3" xfId="18741" xr:uid="{00000000-0005-0000-0000-00007E480000}"/>
    <cellStyle name="20% - Accent1 3 2 3 2 2 5 4 3 2" xfId="18742" xr:uid="{00000000-0005-0000-0000-00007F480000}"/>
    <cellStyle name="20% - Accent1 3 2 3 2 2 5 4 4" xfId="18743" xr:uid="{00000000-0005-0000-0000-000080480000}"/>
    <cellStyle name="20% - Accent1 3 2 3 2 2 5 5" xfId="18744" xr:uid="{00000000-0005-0000-0000-000081480000}"/>
    <cellStyle name="20% - Accent1 3 2 3 2 2 5 5 2" xfId="18745" xr:uid="{00000000-0005-0000-0000-000082480000}"/>
    <cellStyle name="20% - Accent1 3 2 3 2 2 5 5 2 2" xfId="18746" xr:uid="{00000000-0005-0000-0000-000083480000}"/>
    <cellStyle name="20% - Accent1 3 2 3 2 2 5 5 3" xfId="18747" xr:uid="{00000000-0005-0000-0000-000084480000}"/>
    <cellStyle name="20% - Accent1 3 2 3 2 2 5 6" xfId="18748" xr:uid="{00000000-0005-0000-0000-000085480000}"/>
    <cellStyle name="20% - Accent1 3 2 3 2 2 5 6 2" xfId="18749" xr:uid="{00000000-0005-0000-0000-000086480000}"/>
    <cellStyle name="20% - Accent1 3 2 3 2 2 5 6 2 2" xfId="18750" xr:uid="{00000000-0005-0000-0000-000087480000}"/>
    <cellStyle name="20% - Accent1 3 2 3 2 2 5 6 3" xfId="18751" xr:uid="{00000000-0005-0000-0000-000088480000}"/>
    <cellStyle name="20% - Accent1 3 2 3 2 2 5 7" xfId="18752" xr:uid="{00000000-0005-0000-0000-000089480000}"/>
    <cellStyle name="20% - Accent1 3 2 3 2 2 5 7 2" xfId="18753" xr:uid="{00000000-0005-0000-0000-00008A480000}"/>
    <cellStyle name="20% - Accent1 3 2 3 2 2 5 8" xfId="18754" xr:uid="{00000000-0005-0000-0000-00008B480000}"/>
    <cellStyle name="20% - Accent1 3 2 3 2 2 5 8 2" xfId="18755" xr:uid="{00000000-0005-0000-0000-00008C480000}"/>
    <cellStyle name="20% - Accent1 3 2 3 2 2 5 9" xfId="18756" xr:uid="{00000000-0005-0000-0000-00008D480000}"/>
    <cellStyle name="20% - Accent1 3 2 3 2 2 6" xfId="18757" xr:uid="{00000000-0005-0000-0000-00008E480000}"/>
    <cellStyle name="20% - Accent1 3 2 3 2 2 6 2" xfId="18758" xr:uid="{00000000-0005-0000-0000-00008F480000}"/>
    <cellStyle name="20% - Accent1 3 2 3 2 2 6 2 2" xfId="18759" xr:uid="{00000000-0005-0000-0000-000090480000}"/>
    <cellStyle name="20% - Accent1 3 2 3 2 2 6 2 2 2" xfId="18760" xr:uid="{00000000-0005-0000-0000-000091480000}"/>
    <cellStyle name="20% - Accent1 3 2 3 2 2 6 2 2 2 2" xfId="18761" xr:uid="{00000000-0005-0000-0000-000092480000}"/>
    <cellStyle name="20% - Accent1 3 2 3 2 2 6 2 2 3" xfId="18762" xr:uid="{00000000-0005-0000-0000-000093480000}"/>
    <cellStyle name="20% - Accent1 3 2 3 2 2 6 2 3" xfId="18763" xr:uid="{00000000-0005-0000-0000-000094480000}"/>
    <cellStyle name="20% - Accent1 3 2 3 2 2 6 2 3 2" xfId="18764" xr:uid="{00000000-0005-0000-0000-000095480000}"/>
    <cellStyle name="20% - Accent1 3 2 3 2 2 6 2 4" xfId="18765" xr:uid="{00000000-0005-0000-0000-000096480000}"/>
    <cellStyle name="20% - Accent1 3 2 3 2 2 6 3" xfId="18766" xr:uid="{00000000-0005-0000-0000-000097480000}"/>
    <cellStyle name="20% - Accent1 3 2 3 2 2 6 3 2" xfId="18767" xr:uid="{00000000-0005-0000-0000-000098480000}"/>
    <cellStyle name="20% - Accent1 3 2 3 2 2 6 3 2 2" xfId="18768" xr:uid="{00000000-0005-0000-0000-000099480000}"/>
    <cellStyle name="20% - Accent1 3 2 3 2 2 6 3 2 2 2" xfId="18769" xr:uid="{00000000-0005-0000-0000-00009A480000}"/>
    <cellStyle name="20% - Accent1 3 2 3 2 2 6 3 2 3" xfId="18770" xr:uid="{00000000-0005-0000-0000-00009B480000}"/>
    <cellStyle name="20% - Accent1 3 2 3 2 2 6 3 3" xfId="18771" xr:uid="{00000000-0005-0000-0000-00009C480000}"/>
    <cellStyle name="20% - Accent1 3 2 3 2 2 6 3 3 2" xfId="18772" xr:uid="{00000000-0005-0000-0000-00009D480000}"/>
    <cellStyle name="20% - Accent1 3 2 3 2 2 6 3 4" xfId="18773" xr:uid="{00000000-0005-0000-0000-00009E480000}"/>
    <cellStyle name="20% - Accent1 3 2 3 2 2 6 4" xfId="18774" xr:uid="{00000000-0005-0000-0000-00009F480000}"/>
    <cellStyle name="20% - Accent1 3 2 3 2 2 6 4 2" xfId="18775" xr:uid="{00000000-0005-0000-0000-0000A0480000}"/>
    <cellStyle name="20% - Accent1 3 2 3 2 2 6 4 2 2" xfId="18776" xr:uid="{00000000-0005-0000-0000-0000A1480000}"/>
    <cellStyle name="20% - Accent1 3 2 3 2 2 6 4 2 2 2" xfId="18777" xr:uid="{00000000-0005-0000-0000-0000A2480000}"/>
    <cellStyle name="20% - Accent1 3 2 3 2 2 6 4 2 3" xfId="18778" xr:uid="{00000000-0005-0000-0000-0000A3480000}"/>
    <cellStyle name="20% - Accent1 3 2 3 2 2 6 4 3" xfId="18779" xr:uid="{00000000-0005-0000-0000-0000A4480000}"/>
    <cellStyle name="20% - Accent1 3 2 3 2 2 6 4 3 2" xfId="18780" xr:uid="{00000000-0005-0000-0000-0000A5480000}"/>
    <cellStyle name="20% - Accent1 3 2 3 2 2 6 4 4" xfId="18781" xr:uid="{00000000-0005-0000-0000-0000A6480000}"/>
    <cellStyle name="20% - Accent1 3 2 3 2 2 6 5" xfId="18782" xr:uid="{00000000-0005-0000-0000-0000A7480000}"/>
    <cellStyle name="20% - Accent1 3 2 3 2 2 6 5 2" xfId="18783" xr:uid="{00000000-0005-0000-0000-0000A8480000}"/>
    <cellStyle name="20% - Accent1 3 2 3 2 2 6 5 2 2" xfId="18784" xr:uid="{00000000-0005-0000-0000-0000A9480000}"/>
    <cellStyle name="20% - Accent1 3 2 3 2 2 6 5 3" xfId="18785" xr:uid="{00000000-0005-0000-0000-0000AA480000}"/>
    <cellStyle name="20% - Accent1 3 2 3 2 2 6 6" xfId="18786" xr:uid="{00000000-0005-0000-0000-0000AB480000}"/>
    <cellStyle name="20% - Accent1 3 2 3 2 2 6 6 2" xfId="18787" xr:uid="{00000000-0005-0000-0000-0000AC480000}"/>
    <cellStyle name="20% - Accent1 3 2 3 2 2 6 6 2 2" xfId="18788" xr:uid="{00000000-0005-0000-0000-0000AD480000}"/>
    <cellStyle name="20% - Accent1 3 2 3 2 2 6 6 3" xfId="18789" xr:uid="{00000000-0005-0000-0000-0000AE480000}"/>
    <cellStyle name="20% - Accent1 3 2 3 2 2 6 7" xfId="18790" xr:uid="{00000000-0005-0000-0000-0000AF480000}"/>
    <cellStyle name="20% - Accent1 3 2 3 2 2 6 7 2" xfId="18791" xr:uid="{00000000-0005-0000-0000-0000B0480000}"/>
    <cellStyle name="20% - Accent1 3 2 3 2 2 6 8" xfId="18792" xr:uid="{00000000-0005-0000-0000-0000B1480000}"/>
    <cellStyle name="20% - Accent1 3 2 3 2 2 6 8 2" xfId="18793" xr:uid="{00000000-0005-0000-0000-0000B2480000}"/>
    <cellStyle name="20% - Accent1 3 2 3 2 2 6 9" xfId="18794" xr:uid="{00000000-0005-0000-0000-0000B3480000}"/>
    <cellStyle name="20% - Accent1 3 2 3 2 2 7" xfId="18795" xr:uid="{00000000-0005-0000-0000-0000B4480000}"/>
    <cellStyle name="20% - Accent1 3 2 3 2 2 7 2" xfId="18796" xr:uid="{00000000-0005-0000-0000-0000B5480000}"/>
    <cellStyle name="20% - Accent1 3 2 3 2 2 7 2 2" xfId="18797" xr:uid="{00000000-0005-0000-0000-0000B6480000}"/>
    <cellStyle name="20% - Accent1 3 2 3 2 2 7 2 2 2" xfId="18798" xr:uid="{00000000-0005-0000-0000-0000B7480000}"/>
    <cellStyle name="20% - Accent1 3 2 3 2 2 7 2 3" xfId="18799" xr:uid="{00000000-0005-0000-0000-0000B8480000}"/>
    <cellStyle name="20% - Accent1 3 2 3 2 2 7 3" xfId="18800" xr:uid="{00000000-0005-0000-0000-0000B9480000}"/>
    <cellStyle name="20% - Accent1 3 2 3 2 2 7 3 2" xfId="18801" xr:uid="{00000000-0005-0000-0000-0000BA480000}"/>
    <cellStyle name="20% - Accent1 3 2 3 2 2 7 4" xfId="18802" xr:uid="{00000000-0005-0000-0000-0000BB480000}"/>
    <cellStyle name="20% - Accent1 3 2 3 2 2 8" xfId="18803" xr:uid="{00000000-0005-0000-0000-0000BC480000}"/>
    <cellStyle name="20% - Accent1 3 2 3 2 2 8 2" xfId="18804" xr:uid="{00000000-0005-0000-0000-0000BD480000}"/>
    <cellStyle name="20% - Accent1 3 2 3 2 2 8 2 2" xfId="18805" xr:uid="{00000000-0005-0000-0000-0000BE480000}"/>
    <cellStyle name="20% - Accent1 3 2 3 2 2 8 2 2 2" xfId="18806" xr:uid="{00000000-0005-0000-0000-0000BF480000}"/>
    <cellStyle name="20% - Accent1 3 2 3 2 2 8 2 3" xfId="18807" xr:uid="{00000000-0005-0000-0000-0000C0480000}"/>
    <cellStyle name="20% - Accent1 3 2 3 2 2 8 3" xfId="18808" xr:uid="{00000000-0005-0000-0000-0000C1480000}"/>
    <cellStyle name="20% - Accent1 3 2 3 2 2 8 3 2" xfId="18809" xr:uid="{00000000-0005-0000-0000-0000C2480000}"/>
    <cellStyle name="20% - Accent1 3 2 3 2 2 8 4" xfId="18810" xr:uid="{00000000-0005-0000-0000-0000C3480000}"/>
    <cellStyle name="20% - Accent1 3 2 3 2 2 9" xfId="18811" xr:uid="{00000000-0005-0000-0000-0000C4480000}"/>
    <cellStyle name="20% - Accent1 3 2 3 2 2 9 2" xfId="18812" xr:uid="{00000000-0005-0000-0000-0000C5480000}"/>
    <cellStyle name="20% - Accent1 3 2 3 2 2 9 2 2" xfId="18813" xr:uid="{00000000-0005-0000-0000-0000C6480000}"/>
    <cellStyle name="20% - Accent1 3 2 3 2 2 9 2 2 2" xfId="18814" xr:uid="{00000000-0005-0000-0000-0000C7480000}"/>
    <cellStyle name="20% - Accent1 3 2 3 2 2 9 2 3" xfId="18815" xr:uid="{00000000-0005-0000-0000-0000C8480000}"/>
    <cellStyle name="20% - Accent1 3 2 3 2 2 9 3" xfId="18816" xr:uid="{00000000-0005-0000-0000-0000C9480000}"/>
    <cellStyle name="20% - Accent1 3 2 3 2 2 9 3 2" xfId="18817" xr:uid="{00000000-0005-0000-0000-0000CA480000}"/>
    <cellStyle name="20% - Accent1 3 2 3 2 2 9 4" xfId="18818" xr:uid="{00000000-0005-0000-0000-0000CB480000}"/>
    <cellStyle name="20% - Accent1 3 2 3 2 3" xfId="18819" xr:uid="{00000000-0005-0000-0000-0000CC480000}"/>
    <cellStyle name="20% - Accent1 3 2 3 2 3 10" xfId="18820" xr:uid="{00000000-0005-0000-0000-0000CD480000}"/>
    <cellStyle name="20% - Accent1 3 2 3 2 3 10 2" xfId="18821" xr:uid="{00000000-0005-0000-0000-0000CE480000}"/>
    <cellStyle name="20% - Accent1 3 2 3 2 3 11" xfId="18822" xr:uid="{00000000-0005-0000-0000-0000CF480000}"/>
    <cellStyle name="20% - Accent1 3 2 3 2 3 2" xfId="18823" xr:uid="{00000000-0005-0000-0000-0000D0480000}"/>
    <cellStyle name="20% - Accent1 3 2 3 2 3 2 2" xfId="18824" xr:uid="{00000000-0005-0000-0000-0000D1480000}"/>
    <cellStyle name="20% - Accent1 3 2 3 2 3 2 2 2" xfId="18825" xr:uid="{00000000-0005-0000-0000-0000D2480000}"/>
    <cellStyle name="20% - Accent1 3 2 3 2 3 2 2 2 2" xfId="18826" xr:uid="{00000000-0005-0000-0000-0000D3480000}"/>
    <cellStyle name="20% - Accent1 3 2 3 2 3 2 2 2 2 2" xfId="18827" xr:uid="{00000000-0005-0000-0000-0000D4480000}"/>
    <cellStyle name="20% - Accent1 3 2 3 2 3 2 2 2 3" xfId="18828" xr:uid="{00000000-0005-0000-0000-0000D5480000}"/>
    <cellStyle name="20% - Accent1 3 2 3 2 3 2 2 3" xfId="18829" xr:uid="{00000000-0005-0000-0000-0000D6480000}"/>
    <cellStyle name="20% - Accent1 3 2 3 2 3 2 2 3 2" xfId="18830" xr:uid="{00000000-0005-0000-0000-0000D7480000}"/>
    <cellStyle name="20% - Accent1 3 2 3 2 3 2 2 4" xfId="18831" xr:uid="{00000000-0005-0000-0000-0000D8480000}"/>
    <cellStyle name="20% - Accent1 3 2 3 2 3 2 3" xfId="18832" xr:uid="{00000000-0005-0000-0000-0000D9480000}"/>
    <cellStyle name="20% - Accent1 3 2 3 2 3 2 3 2" xfId="18833" xr:uid="{00000000-0005-0000-0000-0000DA480000}"/>
    <cellStyle name="20% - Accent1 3 2 3 2 3 2 3 2 2" xfId="18834" xr:uid="{00000000-0005-0000-0000-0000DB480000}"/>
    <cellStyle name="20% - Accent1 3 2 3 2 3 2 3 2 2 2" xfId="18835" xr:uid="{00000000-0005-0000-0000-0000DC480000}"/>
    <cellStyle name="20% - Accent1 3 2 3 2 3 2 3 2 3" xfId="18836" xr:uid="{00000000-0005-0000-0000-0000DD480000}"/>
    <cellStyle name="20% - Accent1 3 2 3 2 3 2 3 3" xfId="18837" xr:uid="{00000000-0005-0000-0000-0000DE480000}"/>
    <cellStyle name="20% - Accent1 3 2 3 2 3 2 3 3 2" xfId="18838" xr:uid="{00000000-0005-0000-0000-0000DF480000}"/>
    <cellStyle name="20% - Accent1 3 2 3 2 3 2 3 4" xfId="18839" xr:uid="{00000000-0005-0000-0000-0000E0480000}"/>
    <cellStyle name="20% - Accent1 3 2 3 2 3 2 4" xfId="18840" xr:uid="{00000000-0005-0000-0000-0000E1480000}"/>
    <cellStyle name="20% - Accent1 3 2 3 2 3 2 4 2" xfId="18841" xr:uid="{00000000-0005-0000-0000-0000E2480000}"/>
    <cellStyle name="20% - Accent1 3 2 3 2 3 2 4 2 2" xfId="18842" xr:uid="{00000000-0005-0000-0000-0000E3480000}"/>
    <cellStyle name="20% - Accent1 3 2 3 2 3 2 4 2 2 2" xfId="18843" xr:uid="{00000000-0005-0000-0000-0000E4480000}"/>
    <cellStyle name="20% - Accent1 3 2 3 2 3 2 4 2 3" xfId="18844" xr:uid="{00000000-0005-0000-0000-0000E5480000}"/>
    <cellStyle name="20% - Accent1 3 2 3 2 3 2 4 3" xfId="18845" xr:uid="{00000000-0005-0000-0000-0000E6480000}"/>
    <cellStyle name="20% - Accent1 3 2 3 2 3 2 4 3 2" xfId="18846" xr:uid="{00000000-0005-0000-0000-0000E7480000}"/>
    <cellStyle name="20% - Accent1 3 2 3 2 3 2 4 4" xfId="18847" xr:uid="{00000000-0005-0000-0000-0000E8480000}"/>
    <cellStyle name="20% - Accent1 3 2 3 2 3 2 5" xfId="18848" xr:uid="{00000000-0005-0000-0000-0000E9480000}"/>
    <cellStyle name="20% - Accent1 3 2 3 2 3 2 5 2" xfId="18849" xr:uid="{00000000-0005-0000-0000-0000EA480000}"/>
    <cellStyle name="20% - Accent1 3 2 3 2 3 2 5 2 2" xfId="18850" xr:uid="{00000000-0005-0000-0000-0000EB480000}"/>
    <cellStyle name="20% - Accent1 3 2 3 2 3 2 5 3" xfId="18851" xr:uid="{00000000-0005-0000-0000-0000EC480000}"/>
    <cellStyle name="20% - Accent1 3 2 3 2 3 2 6" xfId="18852" xr:uid="{00000000-0005-0000-0000-0000ED480000}"/>
    <cellStyle name="20% - Accent1 3 2 3 2 3 2 6 2" xfId="18853" xr:uid="{00000000-0005-0000-0000-0000EE480000}"/>
    <cellStyle name="20% - Accent1 3 2 3 2 3 2 6 2 2" xfId="18854" xr:uid="{00000000-0005-0000-0000-0000EF480000}"/>
    <cellStyle name="20% - Accent1 3 2 3 2 3 2 6 3" xfId="18855" xr:uid="{00000000-0005-0000-0000-0000F0480000}"/>
    <cellStyle name="20% - Accent1 3 2 3 2 3 2 7" xfId="18856" xr:uid="{00000000-0005-0000-0000-0000F1480000}"/>
    <cellStyle name="20% - Accent1 3 2 3 2 3 2 7 2" xfId="18857" xr:uid="{00000000-0005-0000-0000-0000F2480000}"/>
    <cellStyle name="20% - Accent1 3 2 3 2 3 2 8" xfId="18858" xr:uid="{00000000-0005-0000-0000-0000F3480000}"/>
    <cellStyle name="20% - Accent1 3 2 3 2 3 2 8 2" xfId="18859" xr:uid="{00000000-0005-0000-0000-0000F4480000}"/>
    <cellStyle name="20% - Accent1 3 2 3 2 3 2 9" xfId="18860" xr:uid="{00000000-0005-0000-0000-0000F5480000}"/>
    <cellStyle name="20% - Accent1 3 2 3 2 3 3" xfId="18861" xr:uid="{00000000-0005-0000-0000-0000F6480000}"/>
    <cellStyle name="20% - Accent1 3 2 3 2 3 3 2" xfId="18862" xr:uid="{00000000-0005-0000-0000-0000F7480000}"/>
    <cellStyle name="20% - Accent1 3 2 3 2 3 3 2 2" xfId="18863" xr:uid="{00000000-0005-0000-0000-0000F8480000}"/>
    <cellStyle name="20% - Accent1 3 2 3 2 3 3 2 2 2" xfId="18864" xr:uid="{00000000-0005-0000-0000-0000F9480000}"/>
    <cellStyle name="20% - Accent1 3 2 3 2 3 3 2 2 2 2" xfId="18865" xr:uid="{00000000-0005-0000-0000-0000FA480000}"/>
    <cellStyle name="20% - Accent1 3 2 3 2 3 3 2 2 3" xfId="18866" xr:uid="{00000000-0005-0000-0000-0000FB480000}"/>
    <cellStyle name="20% - Accent1 3 2 3 2 3 3 2 3" xfId="18867" xr:uid="{00000000-0005-0000-0000-0000FC480000}"/>
    <cellStyle name="20% - Accent1 3 2 3 2 3 3 2 3 2" xfId="18868" xr:uid="{00000000-0005-0000-0000-0000FD480000}"/>
    <cellStyle name="20% - Accent1 3 2 3 2 3 3 2 4" xfId="18869" xr:uid="{00000000-0005-0000-0000-0000FE480000}"/>
    <cellStyle name="20% - Accent1 3 2 3 2 3 3 3" xfId="18870" xr:uid="{00000000-0005-0000-0000-0000FF480000}"/>
    <cellStyle name="20% - Accent1 3 2 3 2 3 3 3 2" xfId="18871" xr:uid="{00000000-0005-0000-0000-000000490000}"/>
    <cellStyle name="20% - Accent1 3 2 3 2 3 3 3 2 2" xfId="18872" xr:uid="{00000000-0005-0000-0000-000001490000}"/>
    <cellStyle name="20% - Accent1 3 2 3 2 3 3 3 2 2 2" xfId="18873" xr:uid="{00000000-0005-0000-0000-000002490000}"/>
    <cellStyle name="20% - Accent1 3 2 3 2 3 3 3 2 3" xfId="18874" xr:uid="{00000000-0005-0000-0000-000003490000}"/>
    <cellStyle name="20% - Accent1 3 2 3 2 3 3 3 3" xfId="18875" xr:uid="{00000000-0005-0000-0000-000004490000}"/>
    <cellStyle name="20% - Accent1 3 2 3 2 3 3 3 3 2" xfId="18876" xr:uid="{00000000-0005-0000-0000-000005490000}"/>
    <cellStyle name="20% - Accent1 3 2 3 2 3 3 3 4" xfId="18877" xr:uid="{00000000-0005-0000-0000-000006490000}"/>
    <cellStyle name="20% - Accent1 3 2 3 2 3 3 4" xfId="18878" xr:uid="{00000000-0005-0000-0000-000007490000}"/>
    <cellStyle name="20% - Accent1 3 2 3 2 3 3 4 2" xfId="18879" xr:uid="{00000000-0005-0000-0000-000008490000}"/>
    <cellStyle name="20% - Accent1 3 2 3 2 3 3 4 2 2" xfId="18880" xr:uid="{00000000-0005-0000-0000-000009490000}"/>
    <cellStyle name="20% - Accent1 3 2 3 2 3 3 4 2 2 2" xfId="18881" xr:uid="{00000000-0005-0000-0000-00000A490000}"/>
    <cellStyle name="20% - Accent1 3 2 3 2 3 3 4 2 3" xfId="18882" xr:uid="{00000000-0005-0000-0000-00000B490000}"/>
    <cellStyle name="20% - Accent1 3 2 3 2 3 3 4 3" xfId="18883" xr:uid="{00000000-0005-0000-0000-00000C490000}"/>
    <cellStyle name="20% - Accent1 3 2 3 2 3 3 4 3 2" xfId="18884" xr:uid="{00000000-0005-0000-0000-00000D490000}"/>
    <cellStyle name="20% - Accent1 3 2 3 2 3 3 4 4" xfId="18885" xr:uid="{00000000-0005-0000-0000-00000E490000}"/>
    <cellStyle name="20% - Accent1 3 2 3 2 3 3 5" xfId="18886" xr:uid="{00000000-0005-0000-0000-00000F490000}"/>
    <cellStyle name="20% - Accent1 3 2 3 2 3 3 5 2" xfId="18887" xr:uid="{00000000-0005-0000-0000-000010490000}"/>
    <cellStyle name="20% - Accent1 3 2 3 2 3 3 5 2 2" xfId="18888" xr:uid="{00000000-0005-0000-0000-000011490000}"/>
    <cellStyle name="20% - Accent1 3 2 3 2 3 3 5 3" xfId="18889" xr:uid="{00000000-0005-0000-0000-000012490000}"/>
    <cellStyle name="20% - Accent1 3 2 3 2 3 3 6" xfId="18890" xr:uid="{00000000-0005-0000-0000-000013490000}"/>
    <cellStyle name="20% - Accent1 3 2 3 2 3 3 6 2" xfId="18891" xr:uid="{00000000-0005-0000-0000-000014490000}"/>
    <cellStyle name="20% - Accent1 3 2 3 2 3 3 6 2 2" xfId="18892" xr:uid="{00000000-0005-0000-0000-000015490000}"/>
    <cellStyle name="20% - Accent1 3 2 3 2 3 3 6 3" xfId="18893" xr:uid="{00000000-0005-0000-0000-000016490000}"/>
    <cellStyle name="20% - Accent1 3 2 3 2 3 3 7" xfId="18894" xr:uid="{00000000-0005-0000-0000-000017490000}"/>
    <cellStyle name="20% - Accent1 3 2 3 2 3 3 7 2" xfId="18895" xr:uid="{00000000-0005-0000-0000-000018490000}"/>
    <cellStyle name="20% - Accent1 3 2 3 2 3 3 8" xfId="18896" xr:uid="{00000000-0005-0000-0000-000019490000}"/>
    <cellStyle name="20% - Accent1 3 2 3 2 3 3 8 2" xfId="18897" xr:uid="{00000000-0005-0000-0000-00001A490000}"/>
    <cellStyle name="20% - Accent1 3 2 3 2 3 3 9" xfId="18898" xr:uid="{00000000-0005-0000-0000-00001B490000}"/>
    <cellStyle name="20% - Accent1 3 2 3 2 3 4" xfId="18899" xr:uid="{00000000-0005-0000-0000-00001C490000}"/>
    <cellStyle name="20% - Accent1 3 2 3 2 3 4 2" xfId="18900" xr:uid="{00000000-0005-0000-0000-00001D490000}"/>
    <cellStyle name="20% - Accent1 3 2 3 2 3 4 2 2" xfId="18901" xr:uid="{00000000-0005-0000-0000-00001E490000}"/>
    <cellStyle name="20% - Accent1 3 2 3 2 3 4 2 2 2" xfId="18902" xr:uid="{00000000-0005-0000-0000-00001F490000}"/>
    <cellStyle name="20% - Accent1 3 2 3 2 3 4 2 3" xfId="18903" xr:uid="{00000000-0005-0000-0000-000020490000}"/>
    <cellStyle name="20% - Accent1 3 2 3 2 3 4 3" xfId="18904" xr:uid="{00000000-0005-0000-0000-000021490000}"/>
    <cellStyle name="20% - Accent1 3 2 3 2 3 4 3 2" xfId="18905" xr:uid="{00000000-0005-0000-0000-000022490000}"/>
    <cellStyle name="20% - Accent1 3 2 3 2 3 4 4" xfId="18906" xr:uid="{00000000-0005-0000-0000-000023490000}"/>
    <cellStyle name="20% - Accent1 3 2 3 2 3 5" xfId="18907" xr:uid="{00000000-0005-0000-0000-000024490000}"/>
    <cellStyle name="20% - Accent1 3 2 3 2 3 5 2" xfId="18908" xr:uid="{00000000-0005-0000-0000-000025490000}"/>
    <cellStyle name="20% - Accent1 3 2 3 2 3 5 2 2" xfId="18909" xr:uid="{00000000-0005-0000-0000-000026490000}"/>
    <cellStyle name="20% - Accent1 3 2 3 2 3 5 2 2 2" xfId="18910" xr:uid="{00000000-0005-0000-0000-000027490000}"/>
    <cellStyle name="20% - Accent1 3 2 3 2 3 5 2 3" xfId="18911" xr:uid="{00000000-0005-0000-0000-000028490000}"/>
    <cellStyle name="20% - Accent1 3 2 3 2 3 5 3" xfId="18912" xr:uid="{00000000-0005-0000-0000-000029490000}"/>
    <cellStyle name="20% - Accent1 3 2 3 2 3 5 3 2" xfId="18913" xr:uid="{00000000-0005-0000-0000-00002A490000}"/>
    <cellStyle name="20% - Accent1 3 2 3 2 3 5 4" xfId="18914" xr:uid="{00000000-0005-0000-0000-00002B490000}"/>
    <cellStyle name="20% - Accent1 3 2 3 2 3 6" xfId="18915" xr:uid="{00000000-0005-0000-0000-00002C490000}"/>
    <cellStyle name="20% - Accent1 3 2 3 2 3 6 2" xfId="18916" xr:uid="{00000000-0005-0000-0000-00002D490000}"/>
    <cellStyle name="20% - Accent1 3 2 3 2 3 6 2 2" xfId="18917" xr:uid="{00000000-0005-0000-0000-00002E490000}"/>
    <cellStyle name="20% - Accent1 3 2 3 2 3 6 2 2 2" xfId="18918" xr:uid="{00000000-0005-0000-0000-00002F490000}"/>
    <cellStyle name="20% - Accent1 3 2 3 2 3 6 2 3" xfId="18919" xr:uid="{00000000-0005-0000-0000-000030490000}"/>
    <cellStyle name="20% - Accent1 3 2 3 2 3 6 3" xfId="18920" xr:uid="{00000000-0005-0000-0000-000031490000}"/>
    <cellStyle name="20% - Accent1 3 2 3 2 3 6 3 2" xfId="18921" xr:uid="{00000000-0005-0000-0000-000032490000}"/>
    <cellStyle name="20% - Accent1 3 2 3 2 3 6 4" xfId="18922" xr:uid="{00000000-0005-0000-0000-000033490000}"/>
    <cellStyle name="20% - Accent1 3 2 3 2 3 7" xfId="18923" xr:uid="{00000000-0005-0000-0000-000034490000}"/>
    <cellStyle name="20% - Accent1 3 2 3 2 3 7 2" xfId="18924" xr:uid="{00000000-0005-0000-0000-000035490000}"/>
    <cellStyle name="20% - Accent1 3 2 3 2 3 7 2 2" xfId="18925" xr:uid="{00000000-0005-0000-0000-000036490000}"/>
    <cellStyle name="20% - Accent1 3 2 3 2 3 7 3" xfId="18926" xr:uid="{00000000-0005-0000-0000-000037490000}"/>
    <cellStyle name="20% - Accent1 3 2 3 2 3 8" xfId="18927" xr:uid="{00000000-0005-0000-0000-000038490000}"/>
    <cellStyle name="20% - Accent1 3 2 3 2 3 8 2" xfId="18928" xr:uid="{00000000-0005-0000-0000-000039490000}"/>
    <cellStyle name="20% - Accent1 3 2 3 2 3 8 2 2" xfId="18929" xr:uid="{00000000-0005-0000-0000-00003A490000}"/>
    <cellStyle name="20% - Accent1 3 2 3 2 3 8 3" xfId="18930" xr:uid="{00000000-0005-0000-0000-00003B490000}"/>
    <cellStyle name="20% - Accent1 3 2 3 2 3 9" xfId="18931" xr:uid="{00000000-0005-0000-0000-00003C490000}"/>
    <cellStyle name="20% - Accent1 3 2 3 2 3 9 2" xfId="18932" xr:uid="{00000000-0005-0000-0000-00003D490000}"/>
    <cellStyle name="20% - Accent1 3 2 3 2 4" xfId="18933" xr:uid="{00000000-0005-0000-0000-00003E490000}"/>
    <cellStyle name="20% - Accent1 3 2 3 2 4 10" xfId="18934" xr:uid="{00000000-0005-0000-0000-00003F490000}"/>
    <cellStyle name="20% - Accent1 3 2 3 2 4 10 2" xfId="18935" xr:uid="{00000000-0005-0000-0000-000040490000}"/>
    <cellStyle name="20% - Accent1 3 2 3 2 4 11" xfId="18936" xr:uid="{00000000-0005-0000-0000-000041490000}"/>
    <cellStyle name="20% - Accent1 3 2 3 2 4 2" xfId="18937" xr:uid="{00000000-0005-0000-0000-000042490000}"/>
    <cellStyle name="20% - Accent1 3 2 3 2 4 2 2" xfId="18938" xr:uid="{00000000-0005-0000-0000-000043490000}"/>
    <cellStyle name="20% - Accent1 3 2 3 2 4 2 2 2" xfId="18939" xr:uid="{00000000-0005-0000-0000-000044490000}"/>
    <cellStyle name="20% - Accent1 3 2 3 2 4 2 2 2 2" xfId="18940" xr:uid="{00000000-0005-0000-0000-000045490000}"/>
    <cellStyle name="20% - Accent1 3 2 3 2 4 2 2 2 2 2" xfId="18941" xr:uid="{00000000-0005-0000-0000-000046490000}"/>
    <cellStyle name="20% - Accent1 3 2 3 2 4 2 2 2 3" xfId="18942" xr:uid="{00000000-0005-0000-0000-000047490000}"/>
    <cellStyle name="20% - Accent1 3 2 3 2 4 2 2 3" xfId="18943" xr:uid="{00000000-0005-0000-0000-000048490000}"/>
    <cellStyle name="20% - Accent1 3 2 3 2 4 2 2 3 2" xfId="18944" xr:uid="{00000000-0005-0000-0000-000049490000}"/>
    <cellStyle name="20% - Accent1 3 2 3 2 4 2 2 4" xfId="18945" xr:uid="{00000000-0005-0000-0000-00004A490000}"/>
    <cellStyle name="20% - Accent1 3 2 3 2 4 2 3" xfId="18946" xr:uid="{00000000-0005-0000-0000-00004B490000}"/>
    <cellStyle name="20% - Accent1 3 2 3 2 4 2 3 2" xfId="18947" xr:uid="{00000000-0005-0000-0000-00004C490000}"/>
    <cellStyle name="20% - Accent1 3 2 3 2 4 2 3 2 2" xfId="18948" xr:uid="{00000000-0005-0000-0000-00004D490000}"/>
    <cellStyle name="20% - Accent1 3 2 3 2 4 2 3 2 2 2" xfId="18949" xr:uid="{00000000-0005-0000-0000-00004E490000}"/>
    <cellStyle name="20% - Accent1 3 2 3 2 4 2 3 2 3" xfId="18950" xr:uid="{00000000-0005-0000-0000-00004F490000}"/>
    <cellStyle name="20% - Accent1 3 2 3 2 4 2 3 3" xfId="18951" xr:uid="{00000000-0005-0000-0000-000050490000}"/>
    <cellStyle name="20% - Accent1 3 2 3 2 4 2 3 3 2" xfId="18952" xr:uid="{00000000-0005-0000-0000-000051490000}"/>
    <cellStyle name="20% - Accent1 3 2 3 2 4 2 3 4" xfId="18953" xr:uid="{00000000-0005-0000-0000-000052490000}"/>
    <cellStyle name="20% - Accent1 3 2 3 2 4 2 4" xfId="18954" xr:uid="{00000000-0005-0000-0000-000053490000}"/>
    <cellStyle name="20% - Accent1 3 2 3 2 4 2 4 2" xfId="18955" xr:uid="{00000000-0005-0000-0000-000054490000}"/>
    <cellStyle name="20% - Accent1 3 2 3 2 4 2 4 2 2" xfId="18956" xr:uid="{00000000-0005-0000-0000-000055490000}"/>
    <cellStyle name="20% - Accent1 3 2 3 2 4 2 4 2 2 2" xfId="18957" xr:uid="{00000000-0005-0000-0000-000056490000}"/>
    <cellStyle name="20% - Accent1 3 2 3 2 4 2 4 2 3" xfId="18958" xr:uid="{00000000-0005-0000-0000-000057490000}"/>
    <cellStyle name="20% - Accent1 3 2 3 2 4 2 4 3" xfId="18959" xr:uid="{00000000-0005-0000-0000-000058490000}"/>
    <cellStyle name="20% - Accent1 3 2 3 2 4 2 4 3 2" xfId="18960" xr:uid="{00000000-0005-0000-0000-000059490000}"/>
    <cellStyle name="20% - Accent1 3 2 3 2 4 2 4 4" xfId="18961" xr:uid="{00000000-0005-0000-0000-00005A490000}"/>
    <cellStyle name="20% - Accent1 3 2 3 2 4 2 5" xfId="18962" xr:uid="{00000000-0005-0000-0000-00005B490000}"/>
    <cellStyle name="20% - Accent1 3 2 3 2 4 2 5 2" xfId="18963" xr:uid="{00000000-0005-0000-0000-00005C490000}"/>
    <cellStyle name="20% - Accent1 3 2 3 2 4 2 5 2 2" xfId="18964" xr:uid="{00000000-0005-0000-0000-00005D490000}"/>
    <cellStyle name="20% - Accent1 3 2 3 2 4 2 5 3" xfId="18965" xr:uid="{00000000-0005-0000-0000-00005E490000}"/>
    <cellStyle name="20% - Accent1 3 2 3 2 4 2 6" xfId="18966" xr:uid="{00000000-0005-0000-0000-00005F490000}"/>
    <cellStyle name="20% - Accent1 3 2 3 2 4 2 6 2" xfId="18967" xr:uid="{00000000-0005-0000-0000-000060490000}"/>
    <cellStyle name="20% - Accent1 3 2 3 2 4 2 6 2 2" xfId="18968" xr:uid="{00000000-0005-0000-0000-000061490000}"/>
    <cellStyle name="20% - Accent1 3 2 3 2 4 2 6 3" xfId="18969" xr:uid="{00000000-0005-0000-0000-000062490000}"/>
    <cellStyle name="20% - Accent1 3 2 3 2 4 2 7" xfId="18970" xr:uid="{00000000-0005-0000-0000-000063490000}"/>
    <cellStyle name="20% - Accent1 3 2 3 2 4 2 7 2" xfId="18971" xr:uid="{00000000-0005-0000-0000-000064490000}"/>
    <cellStyle name="20% - Accent1 3 2 3 2 4 2 8" xfId="18972" xr:uid="{00000000-0005-0000-0000-000065490000}"/>
    <cellStyle name="20% - Accent1 3 2 3 2 4 2 8 2" xfId="18973" xr:uid="{00000000-0005-0000-0000-000066490000}"/>
    <cellStyle name="20% - Accent1 3 2 3 2 4 2 9" xfId="18974" xr:uid="{00000000-0005-0000-0000-000067490000}"/>
    <cellStyle name="20% - Accent1 3 2 3 2 4 3" xfId="18975" xr:uid="{00000000-0005-0000-0000-000068490000}"/>
    <cellStyle name="20% - Accent1 3 2 3 2 4 3 2" xfId="18976" xr:uid="{00000000-0005-0000-0000-000069490000}"/>
    <cellStyle name="20% - Accent1 3 2 3 2 4 3 2 2" xfId="18977" xr:uid="{00000000-0005-0000-0000-00006A490000}"/>
    <cellStyle name="20% - Accent1 3 2 3 2 4 3 2 2 2" xfId="18978" xr:uid="{00000000-0005-0000-0000-00006B490000}"/>
    <cellStyle name="20% - Accent1 3 2 3 2 4 3 2 2 2 2" xfId="18979" xr:uid="{00000000-0005-0000-0000-00006C490000}"/>
    <cellStyle name="20% - Accent1 3 2 3 2 4 3 2 2 3" xfId="18980" xr:uid="{00000000-0005-0000-0000-00006D490000}"/>
    <cellStyle name="20% - Accent1 3 2 3 2 4 3 2 3" xfId="18981" xr:uid="{00000000-0005-0000-0000-00006E490000}"/>
    <cellStyle name="20% - Accent1 3 2 3 2 4 3 2 3 2" xfId="18982" xr:uid="{00000000-0005-0000-0000-00006F490000}"/>
    <cellStyle name="20% - Accent1 3 2 3 2 4 3 2 4" xfId="18983" xr:uid="{00000000-0005-0000-0000-000070490000}"/>
    <cellStyle name="20% - Accent1 3 2 3 2 4 3 3" xfId="18984" xr:uid="{00000000-0005-0000-0000-000071490000}"/>
    <cellStyle name="20% - Accent1 3 2 3 2 4 3 3 2" xfId="18985" xr:uid="{00000000-0005-0000-0000-000072490000}"/>
    <cellStyle name="20% - Accent1 3 2 3 2 4 3 3 2 2" xfId="18986" xr:uid="{00000000-0005-0000-0000-000073490000}"/>
    <cellStyle name="20% - Accent1 3 2 3 2 4 3 3 2 2 2" xfId="18987" xr:uid="{00000000-0005-0000-0000-000074490000}"/>
    <cellStyle name="20% - Accent1 3 2 3 2 4 3 3 2 3" xfId="18988" xr:uid="{00000000-0005-0000-0000-000075490000}"/>
    <cellStyle name="20% - Accent1 3 2 3 2 4 3 3 3" xfId="18989" xr:uid="{00000000-0005-0000-0000-000076490000}"/>
    <cellStyle name="20% - Accent1 3 2 3 2 4 3 3 3 2" xfId="18990" xr:uid="{00000000-0005-0000-0000-000077490000}"/>
    <cellStyle name="20% - Accent1 3 2 3 2 4 3 3 4" xfId="18991" xr:uid="{00000000-0005-0000-0000-000078490000}"/>
    <cellStyle name="20% - Accent1 3 2 3 2 4 3 4" xfId="18992" xr:uid="{00000000-0005-0000-0000-000079490000}"/>
    <cellStyle name="20% - Accent1 3 2 3 2 4 3 4 2" xfId="18993" xr:uid="{00000000-0005-0000-0000-00007A490000}"/>
    <cellStyle name="20% - Accent1 3 2 3 2 4 3 4 2 2" xfId="18994" xr:uid="{00000000-0005-0000-0000-00007B490000}"/>
    <cellStyle name="20% - Accent1 3 2 3 2 4 3 4 2 2 2" xfId="18995" xr:uid="{00000000-0005-0000-0000-00007C490000}"/>
    <cellStyle name="20% - Accent1 3 2 3 2 4 3 4 2 3" xfId="18996" xr:uid="{00000000-0005-0000-0000-00007D490000}"/>
    <cellStyle name="20% - Accent1 3 2 3 2 4 3 4 3" xfId="18997" xr:uid="{00000000-0005-0000-0000-00007E490000}"/>
    <cellStyle name="20% - Accent1 3 2 3 2 4 3 4 3 2" xfId="18998" xr:uid="{00000000-0005-0000-0000-00007F490000}"/>
    <cellStyle name="20% - Accent1 3 2 3 2 4 3 4 4" xfId="18999" xr:uid="{00000000-0005-0000-0000-000080490000}"/>
    <cellStyle name="20% - Accent1 3 2 3 2 4 3 5" xfId="19000" xr:uid="{00000000-0005-0000-0000-000081490000}"/>
    <cellStyle name="20% - Accent1 3 2 3 2 4 3 5 2" xfId="19001" xr:uid="{00000000-0005-0000-0000-000082490000}"/>
    <cellStyle name="20% - Accent1 3 2 3 2 4 3 5 2 2" xfId="19002" xr:uid="{00000000-0005-0000-0000-000083490000}"/>
    <cellStyle name="20% - Accent1 3 2 3 2 4 3 5 3" xfId="19003" xr:uid="{00000000-0005-0000-0000-000084490000}"/>
    <cellStyle name="20% - Accent1 3 2 3 2 4 3 6" xfId="19004" xr:uid="{00000000-0005-0000-0000-000085490000}"/>
    <cellStyle name="20% - Accent1 3 2 3 2 4 3 6 2" xfId="19005" xr:uid="{00000000-0005-0000-0000-000086490000}"/>
    <cellStyle name="20% - Accent1 3 2 3 2 4 3 6 2 2" xfId="19006" xr:uid="{00000000-0005-0000-0000-000087490000}"/>
    <cellStyle name="20% - Accent1 3 2 3 2 4 3 6 3" xfId="19007" xr:uid="{00000000-0005-0000-0000-000088490000}"/>
    <cellStyle name="20% - Accent1 3 2 3 2 4 3 7" xfId="19008" xr:uid="{00000000-0005-0000-0000-000089490000}"/>
    <cellStyle name="20% - Accent1 3 2 3 2 4 3 7 2" xfId="19009" xr:uid="{00000000-0005-0000-0000-00008A490000}"/>
    <cellStyle name="20% - Accent1 3 2 3 2 4 3 8" xfId="19010" xr:uid="{00000000-0005-0000-0000-00008B490000}"/>
    <cellStyle name="20% - Accent1 3 2 3 2 4 3 8 2" xfId="19011" xr:uid="{00000000-0005-0000-0000-00008C490000}"/>
    <cellStyle name="20% - Accent1 3 2 3 2 4 3 9" xfId="19012" xr:uid="{00000000-0005-0000-0000-00008D490000}"/>
    <cellStyle name="20% - Accent1 3 2 3 2 4 4" xfId="19013" xr:uid="{00000000-0005-0000-0000-00008E490000}"/>
    <cellStyle name="20% - Accent1 3 2 3 2 4 4 2" xfId="19014" xr:uid="{00000000-0005-0000-0000-00008F490000}"/>
    <cellStyle name="20% - Accent1 3 2 3 2 4 4 2 2" xfId="19015" xr:uid="{00000000-0005-0000-0000-000090490000}"/>
    <cellStyle name="20% - Accent1 3 2 3 2 4 4 2 2 2" xfId="19016" xr:uid="{00000000-0005-0000-0000-000091490000}"/>
    <cellStyle name="20% - Accent1 3 2 3 2 4 4 2 3" xfId="19017" xr:uid="{00000000-0005-0000-0000-000092490000}"/>
    <cellStyle name="20% - Accent1 3 2 3 2 4 4 3" xfId="19018" xr:uid="{00000000-0005-0000-0000-000093490000}"/>
    <cellStyle name="20% - Accent1 3 2 3 2 4 4 3 2" xfId="19019" xr:uid="{00000000-0005-0000-0000-000094490000}"/>
    <cellStyle name="20% - Accent1 3 2 3 2 4 4 4" xfId="19020" xr:uid="{00000000-0005-0000-0000-000095490000}"/>
    <cellStyle name="20% - Accent1 3 2 3 2 4 5" xfId="19021" xr:uid="{00000000-0005-0000-0000-000096490000}"/>
    <cellStyle name="20% - Accent1 3 2 3 2 4 5 2" xfId="19022" xr:uid="{00000000-0005-0000-0000-000097490000}"/>
    <cellStyle name="20% - Accent1 3 2 3 2 4 5 2 2" xfId="19023" xr:uid="{00000000-0005-0000-0000-000098490000}"/>
    <cellStyle name="20% - Accent1 3 2 3 2 4 5 2 2 2" xfId="19024" xr:uid="{00000000-0005-0000-0000-000099490000}"/>
    <cellStyle name="20% - Accent1 3 2 3 2 4 5 2 3" xfId="19025" xr:uid="{00000000-0005-0000-0000-00009A490000}"/>
    <cellStyle name="20% - Accent1 3 2 3 2 4 5 3" xfId="19026" xr:uid="{00000000-0005-0000-0000-00009B490000}"/>
    <cellStyle name="20% - Accent1 3 2 3 2 4 5 3 2" xfId="19027" xr:uid="{00000000-0005-0000-0000-00009C490000}"/>
    <cellStyle name="20% - Accent1 3 2 3 2 4 5 4" xfId="19028" xr:uid="{00000000-0005-0000-0000-00009D490000}"/>
    <cellStyle name="20% - Accent1 3 2 3 2 4 6" xfId="19029" xr:uid="{00000000-0005-0000-0000-00009E490000}"/>
    <cellStyle name="20% - Accent1 3 2 3 2 4 6 2" xfId="19030" xr:uid="{00000000-0005-0000-0000-00009F490000}"/>
    <cellStyle name="20% - Accent1 3 2 3 2 4 6 2 2" xfId="19031" xr:uid="{00000000-0005-0000-0000-0000A0490000}"/>
    <cellStyle name="20% - Accent1 3 2 3 2 4 6 2 2 2" xfId="19032" xr:uid="{00000000-0005-0000-0000-0000A1490000}"/>
    <cellStyle name="20% - Accent1 3 2 3 2 4 6 2 3" xfId="19033" xr:uid="{00000000-0005-0000-0000-0000A2490000}"/>
    <cellStyle name="20% - Accent1 3 2 3 2 4 6 3" xfId="19034" xr:uid="{00000000-0005-0000-0000-0000A3490000}"/>
    <cellStyle name="20% - Accent1 3 2 3 2 4 6 3 2" xfId="19035" xr:uid="{00000000-0005-0000-0000-0000A4490000}"/>
    <cellStyle name="20% - Accent1 3 2 3 2 4 6 4" xfId="19036" xr:uid="{00000000-0005-0000-0000-0000A5490000}"/>
    <cellStyle name="20% - Accent1 3 2 3 2 4 7" xfId="19037" xr:uid="{00000000-0005-0000-0000-0000A6490000}"/>
    <cellStyle name="20% - Accent1 3 2 3 2 4 7 2" xfId="19038" xr:uid="{00000000-0005-0000-0000-0000A7490000}"/>
    <cellStyle name="20% - Accent1 3 2 3 2 4 7 2 2" xfId="19039" xr:uid="{00000000-0005-0000-0000-0000A8490000}"/>
    <cellStyle name="20% - Accent1 3 2 3 2 4 7 3" xfId="19040" xr:uid="{00000000-0005-0000-0000-0000A9490000}"/>
    <cellStyle name="20% - Accent1 3 2 3 2 4 8" xfId="19041" xr:uid="{00000000-0005-0000-0000-0000AA490000}"/>
    <cellStyle name="20% - Accent1 3 2 3 2 4 8 2" xfId="19042" xr:uid="{00000000-0005-0000-0000-0000AB490000}"/>
    <cellStyle name="20% - Accent1 3 2 3 2 4 8 2 2" xfId="19043" xr:uid="{00000000-0005-0000-0000-0000AC490000}"/>
    <cellStyle name="20% - Accent1 3 2 3 2 4 8 3" xfId="19044" xr:uid="{00000000-0005-0000-0000-0000AD490000}"/>
    <cellStyle name="20% - Accent1 3 2 3 2 4 9" xfId="19045" xr:uid="{00000000-0005-0000-0000-0000AE490000}"/>
    <cellStyle name="20% - Accent1 3 2 3 2 4 9 2" xfId="19046" xr:uid="{00000000-0005-0000-0000-0000AF490000}"/>
    <cellStyle name="20% - Accent1 3 2 3 2 5" xfId="19047" xr:uid="{00000000-0005-0000-0000-0000B0490000}"/>
    <cellStyle name="20% - Accent1 3 2 3 2 5 10" xfId="19048" xr:uid="{00000000-0005-0000-0000-0000B1490000}"/>
    <cellStyle name="20% - Accent1 3 2 3 2 5 10 2" xfId="19049" xr:uid="{00000000-0005-0000-0000-0000B2490000}"/>
    <cellStyle name="20% - Accent1 3 2 3 2 5 11" xfId="19050" xr:uid="{00000000-0005-0000-0000-0000B3490000}"/>
    <cellStyle name="20% - Accent1 3 2 3 2 5 2" xfId="19051" xr:uid="{00000000-0005-0000-0000-0000B4490000}"/>
    <cellStyle name="20% - Accent1 3 2 3 2 5 2 2" xfId="19052" xr:uid="{00000000-0005-0000-0000-0000B5490000}"/>
    <cellStyle name="20% - Accent1 3 2 3 2 5 2 2 2" xfId="19053" xr:uid="{00000000-0005-0000-0000-0000B6490000}"/>
    <cellStyle name="20% - Accent1 3 2 3 2 5 2 2 2 2" xfId="19054" xr:uid="{00000000-0005-0000-0000-0000B7490000}"/>
    <cellStyle name="20% - Accent1 3 2 3 2 5 2 2 2 2 2" xfId="19055" xr:uid="{00000000-0005-0000-0000-0000B8490000}"/>
    <cellStyle name="20% - Accent1 3 2 3 2 5 2 2 2 3" xfId="19056" xr:uid="{00000000-0005-0000-0000-0000B9490000}"/>
    <cellStyle name="20% - Accent1 3 2 3 2 5 2 2 3" xfId="19057" xr:uid="{00000000-0005-0000-0000-0000BA490000}"/>
    <cellStyle name="20% - Accent1 3 2 3 2 5 2 2 3 2" xfId="19058" xr:uid="{00000000-0005-0000-0000-0000BB490000}"/>
    <cellStyle name="20% - Accent1 3 2 3 2 5 2 2 4" xfId="19059" xr:uid="{00000000-0005-0000-0000-0000BC490000}"/>
    <cellStyle name="20% - Accent1 3 2 3 2 5 2 3" xfId="19060" xr:uid="{00000000-0005-0000-0000-0000BD490000}"/>
    <cellStyle name="20% - Accent1 3 2 3 2 5 2 3 2" xfId="19061" xr:uid="{00000000-0005-0000-0000-0000BE490000}"/>
    <cellStyle name="20% - Accent1 3 2 3 2 5 2 3 2 2" xfId="19062" xr:uid="{00000000-0005-0000-0000-0000BF490000}"/>
    <cellStyle name="20% - Accent1 3 2 3 2 5 2 3 2 2 2" xfId="19063" xr:uid="{00000000-0005-0000-0000-0000C0490000}"/>
    <cellStyle name="20% - Accent1 3 2 3 2 5 2 3 2 3" xfId="19064" xr:uid="{00000000-0005-0000-0000-0000C1490000}"/>
    <cellStyle name="20% - Accent1 3 2 3 2 5 2 3 3" xfId="19065" xr:uid="{00000000-0005-0000-0000-0000C2490000}"/>
    <cellStyle name="20% - Accent1 3 2 3 2 5 2 3 3 2" xfId="19066" xr:uid="{00000000-0005-0000-0000-0000C3490000}"/>
    <cellStyle name="20% - Accent1 3 2 3 2 5 2 3 4" xfId="19067" xr:uid="{00000000-0005-0000-0000-0000C4490000}"/>
    <cellStyle name="20% - Accent1 3 2 3 2 5 2 4" xfId="19068" xr:uid="{00000000-0005-0000-0000-0000C5490000}"/>
    <cellStyle name="20% - Accent1 3 2 3 2 5 2 4 2" xfId="19069" xr:uid="{00000000-0005-0000-0000-0000C6490000}"/>
    <cellStyle name="20% - Accent1 3 2 3 2 5 2 4 2 2" xfId="19070" xr:uid="{00000000-0005-0000-0000-0000C7490000}"/>
    <cellStyle name="20% - Accent1 3 2 3 2 5 2 4 2 2 2" xfId="19071" xr:uid="{00000000-0005-0000-0000-0000C8490000}"/>
    <cellStyle name="20% - Accent1 3 2 3 2 5 2 4 2 3" xfId="19072" xr:uid="{00000000-0005-0000-0000-0000C9490000}"/>
    <cellStyle name="20% - Accent1 3 2 3 2 5 2 4 3" xfId="19073" xr:uid="{00000000-0005-0000-0000-0000CA490000}"/>
    <cellStyle name="20% - Accent1 3 2 3 2 5 2 4 3 2" xfId="19074" xr:uid="{00000000-0005-0000-0000-0000CB490000}"/>
    <cellStyle name="20% - Accent1 3 2 3 2 5 2 4 4" xfId="19075" xr:uid="{00000000-0005-0000-0000-0000CC490000}"/>
    <cellStyle name="20% - Accent1 3 2 3 2 5 2 5" xfId="19076" xr:uid="{00000000-0005-0000-0000-0000CD490000}"/>
    <cellStyle name="20% - Accent1 3 2 3 2 5 2 5 2" xfId="19077" xr:uid="{00000000-0005-0000-0000-0000CE490000}"/>
    <cellStyle name="20% - Accent1 3 2 3 2 5 2 5 2 2" xfId="19078" xr:uid="{00000000-0005-0000-0000-0000CF490000}"/>
    <cellStyle name="20% - Accent1 3 2 3 2 5 2 5 3" xfId="19079" xr:uid="{00000000-0005-0000-0000-0000D0490000}"/>
    <cellStyle name="20% - Accent1 3 2 3 2 5 2 6" xfId="19080" xr:uid="{00000000-0005-0000-0000-0000D1490000}"/>
    <cellStyle name="20% - Accent1 3 2 3 2 5 2 6 2" xfId="19081" xr:uid="{00000000-0005-0000-0000-0000D2490000}"/>
    <cellStyle name="20% - Accent1 3 2 3 2 5 2 6 2 2" xfId="19082" xr:uid="{00000000-0005-0000-0000-0000D3490000}"/>
    <cellStyle name="20% - Accent1 3 2 3 2 5 2 6 3" xfId="19083" xr:uid="{00000000-0005-0000-0000-0000D4490000}"/>
    <cellStyle name="20% - Accent1 3 2 3 2 5 2 7" xfId="19084" xr:uid="{00000000-0005-0000-0000-0000D5490000}"/>
    <cellStyle name="20% - Accent1 3 2 3 2 5 2 7 2" xfId="19085" xr:uid="{00000000-0005-0000-0000-0000D6490000}"/>
    <cellStyle name="20% - Accent1 3 2 3 2 5 2 8" xfId="19086" xr:uid="{00000000-0005-0000-0000-0000D7490000}"/>
    <cellStyle name="20% - Accent1 3 2 3 2 5 2 8 2" xfId="19087" xr:uid="{00000000-0005-0000-0000-0000D8490000}"/>
    <cellStyle name="20% - Accent1 3 2 3 2 5 2 9" xfId="19088" xr:uid="{00000000-0005-0000-0000-0000D9490000}"/>
    <cellStyle name="20% - Accent1 3 2 3 2 5 3" xfId="19089" xr:uid="{00000000-0005-0000-0000-0000DA490000}"/>
    <cellStyle name="20% - Accent1 3 2 3 2 5 3 2" xfId="19090" xr:uid="{00000000-0005-0000-0000-0000DB490000}"/>
    <cellStyle name="20% - Accent1 3 2 3 2 5 3 2 2" xfId="19091" xr:uid="{00000000-0005-0000-0000-0000DC490000}"/>
    <cellStyle name="20% - Accent1 3 2 3 2 5 3 2 2 2" xfId="19092" xr:uid="{00000000-0005-0000-0000-0000DD490000}"/>
    <cellStyle name="20% - Accent1 3 2 3 2 5 3 2 2 2 2" xfId="19093" xr:uid="{00000000-0005-0000-0000-0000DE490000}"/>
    <cellStyle name="20% - Accent1 3 2 3 2 5 3 2 2 3" xfId="19094" xr:uid="{00000000-0005-0000-0000-0000DF490000}"/>
    <cellStyle name="20% - Accent1 3 2 3 2 5 3 2 3" xfId="19095" xr:uid="{00000000-0005-0000-0000-0000E0490000}"/>
    <cellStyle name="20% - Accent1 3 2 3 2 5 3 2 3 2" xfId="19096" xr:uid="{00000000-0005-0000-0000-0000E1490000}"/>
    <cellStyle name="20% - Accent1 3 2 3 2 5 3 2 4" xfId="19097" xr:uid="{00000000-0005-0000-0000-0000E2490000}"/>
    <cellStyle name="20% - Accent1 3 2 3 2 5 3 3" xfId="19098" xr:uid="{00000000-0005-0000-0000-0000E3490000}"/>
    <cellStyle name="20% - Accent1 3 2 3 2 5 3 3 2" xfId="19099" xr:uid="{00000000-0005-0000-0000-0000E4490000}"/>
    <cellStyle name="20% - Accent1 3 2 3 2 5 3 3 2 2" xfId="19100" xr:uid="{00000000-0005-0000-0000-0000E5490000}"/>
    <cellStyle name="20% - Accent1 3 2 3 2 5 3 3 2 2 2" xfId="19101" xr:uid="{00000000-0005-0000-0000-0000E6490000}"/>
    <cellStyle name="20% - Accent1 3 2 3 2 5 3 3 2 3" xfId="19102" xr:uid="{00000000-0005-0000-0000-0000E7490000}"/>
    <cellStyle name="20% - Accent1 3 2 3 2 5 3 3 3" xfId="19103" xr:uid="{00000000-0005-0000-0000-0000E8490000}"/>
    <cellStyle name="20% - Accent1 3 2 3 2 5 3 3 3 2" xfId="19104" xr:uid="{00000000-0005-0000-0000-0000E9490000}"/>
    <cellStyle name="20% - Accent1 3 2 3 2 5 3 3 4" xfId="19105" xr:uid="{00000000-0005-0000-0000-0000EA490000}"/>
    <cellStyle name="20% - Accent1 3 2 3 2 5 3 4" xfId="19106" xr:uid="{00000000-0005-0000-0000-0000EB490000}"/>
    <cellStyle name="20% - Accent1 3 2 3 2 5 3 4 2" xfId="19107" xr:uid="{00000000-0005-0000-0000-0000EC490000}"/>
    <cellStyle name="20% - Accent1 3 2 3 2 5 3 4 2 2" xfId="19108" xr:uid="{00000000-0005-0000-0000-0000ED490000}"/>
    <cellStyle name="20% - Accent1 3 2 3 2 5 3 4 2 2 2" xfId="19109" xr:uid="{00000000-0005-0000-0000-0000EE490000}"/>
    <cellStyle name="20% - Accent1 3 2 3 2 5 3 4 2 3" xfId="19110" xr:uid="{00000000-0005-0000-0000-0000EF490000}"/>
    <cellStyle name="20% - Accent1 3 2 3 2 5 3 4 3" xfId="19111" xr:uid="{00000000-0005-0000-0000-0000F0490000}"/>
    <cellStyle name="20% - Accent1 3 2 3 2 5 3 4 3 2" xfId="19112" xr:uid="{00000000-0005-0000-0000-0000F1490000}"/>
    <cellStyle name="20% - Accent1 3 2 3 2 5 3 4 4" xfId="19113" xr:uid="{00000000-0005-0000-0000-0000F2490000}"/>
    <cellStyle name="20% - Accent1 3 2 3 2 5 3 5" xfId="19114" xr:uid="{00000000-0005-0000-0000-0000F3490000}"/>
    <cellStyle name="20% - Accent1 3 2 3 2 5 3 5 2" xfId="19115" xr:uid="{00000000-0005-0000-0000-0000F4490000}"/>
    <cellStyle name="20% - Accent1 3 2 3 2 5 3 5 2 2" xfId="19116" xr:uid="{00000000-0005-0000-0000-0000F5490000}"/>
    <cellStyle name="20% - Accent1 3 2 3 2 5 3 5 3" xfId="19117" xr:uid="{00000000-0005-0000-0000-0000F6490000}"/>
    <cellStyle name="20% - Accent1 3 2 3 2 5 3 6" xfId="19118" xr:uid="{00000000-0005-0000-0000-0000F7490000}"/>
    <cellStyle name="20% - Accent1 3 2 3 2 5 3 6 2" xfId="19119" xr:uid="{00000000-0005-0000-0000-0000F8490000}"/>
    <cellStyle name="20% - Accent1 3 2 3 2 5 3 6 2 2" xfId="19120" xr:uid="{00000000-0005-0000-0000-0000F9490000}"/>
    <cellStyle name="20% - Accent1 3 2 3 2 5 3 6 3" xfId="19121" xr:uid="{00000000-0005-0000-0000-0000FA490000}"/>
    <cellStyle name="20% - Accent1 3 2 3 2 5 3 7" xfId="19122" xr:uid="{00000000-0005-0000-0000-0000FB490000}"/>
    <cellStyle name="20% - Accent1 3 2 3 2 5 3 7 2" xfId="19123" xr:uid="{00000000-0005-0000-0000-0000FC490000}"/>
    <cellStyle name="20% - Accent1 3 2 3 2 5 3 8" xfId="19124" xr:uid="{00000000-0005-0000-0000-0000FD490000}"/>
    <cellStyle name="20% - Accent1 3 2 3 2 5 3 8 2" xfId="19125" xr:uid="{00000000-0005-0000-0000-0000FE490000}"/>
    <cellStyle name="20% - Accent1 3 2 3 2 5 3 9" xfId="19126" xr:uid="{00000000-0005-0000-0000-0000FF490000}"/>
    <cellStyle name="20% - Accent1 3 2 3 2 5 4" xfId="19127" xr:uid="{00000000-0005-0000-0000-0000004A0000}"/>
    <cellStyle name="20% - Accent1 3 2 3 2 5 4 2" xfId="19128" xr:uid="{00000000-0005-0000-0000-0000014A0000}"/>
    <cellStyle name="20% - Accent1 3 2 3 2 5 4 2 2" xfId="19129" xr:uid="{00000000-0005-0000-0000-0000024A0000}"/>
    <cellStyle name="20% - Accent1 3 2 3 2 5 4 2 2 2" xfId="19130" xr:uid="{00000000-0005-0000-0000-0000034A0000}"/>
    <cellStyle name="20% - Accent1 3 2 3 2 5 4 2 3" xfId="19131" xr:uid="{00000000-0005-0000-0000-0000044A0000}"/>
    <cellStyle name="20% - Accent1 3 2 3 2 5 4 3" xfId="19132" xr:uid="{00000000-0005-0000-0000-0000054A0000}"/>
    <cellStyle name="20% - Accent1 3 2 3 2 5 4 3 2" xfId="19133" xr:uid="{00000000-0005-0000-0000-0000064A0000}"/>
    <cellStyle name="20% - Accent1 3 2 3 2 5 4 4" xfId="19134" xr:uid="{00000000-0005-0000-0000-0000074A0000}"/>
    <cellStyle name="20% - Accent1 3 2 3 2 5 5" xfId="19135" xr:uid="{00000000-0005-0000-0000-0000084A0000}"/>
    <cellStyle name="20% - Accent1 3 2 3 2 5 5 2" xfId="19136" xr:uid="{00000000-0005-0000-0000-0000094A0000}"/>
    <cellStyle name="20% - Accent1 3 2 3 2 5 5 2 2" xfId="19137" xr:uid="{00000000-0005-0000-0000-00000A4A0000}"/>
    <cellStyle name="20% - Accent1 3 2 3 2 5 5 2 2 2" xfId="19138" xr:uid="{00000000-0005-0000-0000-00000B4A0000}"/>
    <cellStyle name="20% - Accent1 3 2 3 2 5 5 2 3" xfId="19139" xr:uid="{00000000-0005-0000-0000-00000C4A0000}"/>
    <cellStyle name="20% - Accent1 3 2 3 2 5 5 3" xfId="19140" xr:uid="{00000000-0005-0000-0000-00000D4A0000}"/>
    <cellStyle name="20% - Accent1 3 2 3 2 5 5 3 2" xfId="19141" xr:uid="{00000000-0005-0000-0000-00000E4A0000}"/>
    <cellStyle name="20% - Accent1 3 2 3 2 5 5 4" xfId="19142" xr:uid="{00000000-0005-0000-0000-00000F4A0000}"/>
    <cellStyle name="20% - Accent1 3 2 3 2 5 6" xfId="19143" xr:uid="{00000000-0005-0000-0000-0000104A0000}"/>
    <cellStyle name="20% - Accent1 3 2 3 2 5 6 2" xfId="19144" xr:uid="{00000000-0005-0000-0000-0000114A0000}"/>
    <cellStyle name="20% - Accent1 3 2 3 2 5 6 2 2" xfId="19145" xr:uid="{00000000-0005-0000-0000-0000124A0000}"/>
    <cellStyle name="20% - Accent1 3 2 3 2 5 6 2 2 2" xfId="19146" xr:uid="{00000000-0005-0000-0000-0000134A0000}"/>
    <cellStyle name="20% - Accent1 3 2 3 2 5 6 2 3" xfId="19147" xr:uid="{00000000-0005-0000-0000-0000144A0000}"/>
    <cellStyle name="20% - Accent1 3 2 3 2 5 6 3" xfId="19148" xr:uid="{00000000-0005-0000-0000-0000154A0000}"/>
    <cellStyle name="20% - Accent1 3 2 3 2 5 6 3 2" xfId="19149" xr:uid="{00000000-0005-0000-0000-0000164A0000}"/>
    <cellStyle name="20% - Accent1 3 2 3 2 5 6 4" xfId="19150" xr:uid="{00000000-0005-0000-0000-0000174A0000}"/>
    <cellStyle name="20% - Accent1 3 2 3 2 5 7" xfId="19151" xr:uid="{00000000-0005-0000-0000-0000184A0000}"/>
    <cellStyle name="20% - Accent1 3 2 3 2 5 7 2" xfId="19152" xr:uid="{00000000-0005-0000-0000-0000194A0000}"/>
    <cellStyle name="20% - Accent1 3 2 3 2 5 7 2 2" xfId="19153" xr:uid="{00000000-0005-0000-0000-00001A4A0000}"/>
    <cellStyle name="20% - Accent1 3 2 3 2 5 7 3" xfId="19154" xr:uid="{00000000-0005-0000-0000-00001B4A0000}"/>
    <cellStyle name="20% - Accent1 3 2 3 2 5 8" xfId="19155" xr:uid="{00000000-0005-0000-0000-00001C4A0000}"/>
    <cellStyle name="20% - Accent1 3 2 3 2 5 8 2" xfId="19156" xr:uid="{00000000-0005-0000-0000-00001D4A0000}"/>
    <cellStyle name="20% - Accent1 3 2 3 2 5 8 2 2" xfId="19157" xr:uid="{00000000-0005-0000-0000-00001E4A0000}"/>
    <cellStyle name="20% - Accent1 3 2 3 2 5 8 3" xfId="19158" xr:uid="{00000000-0005-0000-0000-00001F4A0000}"/>
    <cellStyle name="20% - Accent1 3 2 3 2 5 9" xfId="19159" xr:uid="{00000000-0005-0000-0000-0000204A0000}"/>
    <cellStyle name="20% - Accent1 3 2 3 2 5 9 2" xfId="19160" xr:uid="{00000000-0005-0000-0000-0000214A0000}"/>
    <cellStyle name="20% - Accent1 3 2 3 2 6" xfId="19161" xr:uid="{00000000-0005-0000-0000-0000224A0000}"/>
    <cellStyle name="20% - Accent1 3 2 3 2 6 2" xfId="19162" xr:uid="{00000000-0005-0000-0000-0000234A0000}"/>
    <cellStyle name="20% - Accent1 3 2 3 2 6 2 2" xfId="19163" xr:uid="{00000000-0005-0000-0000-0000244A0000}"/>
    <cellStyle name="20% - Accent1 3 2 3 2 6 2 2 2" xfId="19164" xr:uid="{00000000-0005-0000-0000-0000254A0000}"/>
    <cellStyle name="20% - Accent1 3 2 3 2 6 2 2 2 2" xfId="19165" xr:uid="{00000000-0005-0000-0000-0000264A0000}"/>
    <cellStyle name="20% - Accent1 3 2 3 2 6 2 2 3" xfId="19166" xr:uid="{00000000-0005-0000-0000-0000274A0000}"/>
    <cellStyle name="20% - Accent1 3 2 3 2 6 2 3" xfId="19167" xr:uid="{00000000-0005-0000-0000-0000284A0000}"/>
    <cellStyle name="20% - Accent1 3 2 3 2 6 2 3 2" xfId="19168" xr:uid="{00000000-0005-0000-0000-0000294A0000}"/>
    <cellStyle name="20% - Accent1 3 2 3 2 6 2 4" xfId="19169" xr:uid="{00000000-0005-0000-0000-00002A4A0000}"/>
    <cellStyle name="20% - Accent1 3 2 3 2 6 3" xfId="19170" xr:uid="{00000000-0005-0000-0000-00002B4A0000}"/>
    <cellStyle name="20% - Accent1 3 2 3 2 6 3 2" xfId="19171" xr:uid="{00000000-0005-0000-0000-00002C4A0000}"/>
    <cellStyle name="20% - Accent1 3 2 3 2 6 3 2 2" xfId="19172" xr:uid="{00000000-0005-0000-0000-00002D4A0000}"/>
    <cellStyle name="20% - Accent1 3 2 3 2 6 3 2 2 2" xfId="19173" xr:uid="{00000000-0005-0000-0000-00002E4A0000}"/>
    <cellStyle name="20% - Accent1 3 2 3 2 6 3 2 3" xfId="19174" xr:uid="{00000000-0005-0000-0000-00002F4A0000}"/>
    <cellStyle name="20% - Accent1 3 2 3 2 6 3 3" xfId="19175" xr:uid="{00000000-0005-0000-0000-0000304A0000}"/>
    <cellStyle name="20% - Accent1 3 2 3 2 6 3 3 2" xfId="19176" xr:uid="{00000000-0005-0000-0000-0000314A0000}"/>
    <cellStyle name="20% - Accent1 3 2 3 2 6 3 4" xfId="19177" xr:uid="{00000000-0005-0000-0000-0000324A0000}"/>
    <cellStyle name="20% - Accent1 3 2 3 2 6 4" xfId="19178" xr:uid="{00000000-0005-0000-0000-0000334A0000}"/>
    <cellStyle name="20% - Accent1 3 2 3 2 6 4 2" xfId="19179" xr:uid="{00000000-0005-0000-0000-0000344A0000}"/>
    <cellStyle name="20% - Accent1 3 2 3 2 6 4 2 2" xfId="19180" xr:uid="{00000000-0005-0000-0000-0000354A0000}"/>
    <cellStyle name="20% - Accent1 3 2 3 2 6 4 2 2 2" xfId="19181" xr:uid="{00000000-0005-0000-0000-0000364A0000}"/>
    <cellStyle name="20% - Accent1 3 2 3 2 6 4 2 3" xfId="19182" xr:uid="{00000000-0005-0000-0000-0000374A0000}"/>
    <cellStyle name="20% - Accent1 3 2 3 2 6 4 3" xfId="19183" xr:uid="{00000000-0005-0000-0000-0000384A0000}"/>
    <cellStyle name="20% - Accent1 3 2 3 2 6 4 3 2" xfId="19184" xr:uid="{00000000-0005-0000-0000-0000394A0000}"/>
    <cellStyle name="20% - Accent1 3 2 3 2 6 4 4" xfId="19185" xr:uid="{00000000-0005-0000-0000-00003A4A0000}"/>
    <cellStyle name="20% - Accent1 3 2 3 2 6 5" xfId="19186" xr:uid="{00000000-0005-0000-0000-00003B4A0000}"/>
    <cellStyle name="20% - Accent1 3 2 3 2 6 5 2" xfId="19187" xr:uid="{00000000-0005-0000-0000-00003C4A0000}"/>
    <cellStyle name="20% - Accent1 3 2 3 2 6 5 2 2" xfId="19188" xr:uid="{00000000-0005-0000-0000-00003D4A0000}"/>
    <cellStyle name="20% - Accent1 3 2 3 2 6 5 3" xfId="19189" xr:uid="{00000000-0005-0000-0000-00003E4A0000}"/>
    <cellStyle name="20% - Accent1 3 2 3 2 6 6" xfId="19190" xr:uid="{00000000-0005-0000-0000-00003F4A0000}"/>
    <cellStyle name="20% - Accent1 3 2 3 2 6 6 2" xfId="19191" xr:uid="{00000000-0005-0000-0000-0000404A0000}"/>
    <cellStyle name="20% - Accent1 3 2 3 2 6 6 2 2" xfId="19192" xr:uid="{00000000-0005-0000-0000-0000414A0000}"/>
    <cellStyle name="20% - Accent1 3 2 3 2 6 6 3" xfId="19193" xr:uid="{00000000-0005-0000-0000-0000424A0000}"/>
    <cellStyle name="20% - Accent1 3 2 3 2 6 7" xfId="19194" xr:uid="{00000000-0005-0000-0000-0000434A0000}"/>
    <cellStyle name="20% - Accent1 3 2 3 2 6 7 2" xfId="19195" xr:uid="{00000000-0005-0000-0000-0000444A0000}"/>
    <cellStyle name="20% - Accent1 3 2 3 2 6 8" xfId="19196" xr:uid="{00000000-0005-0000-0000-0000454A0000}"/>
    <cellStyle name="20% - Accent1 3 2 3 2 6 8 2" xfId="19197" xr:uid="{00000000-0005-0000-0000-0000464A0000}"/>
    <cellStyle name="20% - Accent1 3 2 3 2 6 9" xfId="19198" xr:uid="{00000000-0005-0000-0000-0000474A0000}"/>
    <cellStyle name="20% - Accent1 3 2 3 2 7" xfId="19199" xr:uid="{00000000-0005-0000-0000-0000484A0000}"/>
    <cellStyle name="20% - Accent1 3 2 3 2 7 2" xfId="19200" xr:uid="{00000000-0005-0000-0000-0000494A0000}"/>
    <cellStyle name="20% - Accent1 3 2 3 2 7 2 2" xfId="19201" xr:uid="{00000000-0005-0000-0000-00004A4A0000}"/>
    <cellStyle name="20% - Accent1 3 2 3 2 7 2 2 2" xfId="19202" xr:uid="{00000000-0005-0000-0000-00004B4A0000}"/>
    <cellStyle name="20% - Accent1 3 2 3 2 7 2 2 2 2" xfId="19203" xr:uid="{00000000-0005-0000-0000-00004C4A0000}"/>
    <cellStyle name="20% - Accent1 3 2 3 2 7 2 2 3" xfId="19204" xr:uid="{00000000-0005-0000-0000-00004D4A0000}"/>
    <cellStyle name="20% - Accent1 3 2 3 2 7 2 3" xfId="19205" xr:uid="{00000000-0005-0000-0000-00004E4A0000}"/>
    <cellStyle name="20% - Accent1 3 2 3 2 7 2 3 2" xfId="19206" xr:uid="{00000000-0005-0000-0000-00004F4A0000}"/>
    <cellStyle name="20% - Accent1 3 2 3 2 7 2 4" xfId="19207" xr:uid="{00000000-0005-0000-0000-0000504A0000}"/>
    <cellStyle name="20% - Accent1 3 2 3 2 7 3" xfId="19208" xr:uid="{00000000-0005-0000-0000-0000514A0000}"/>
    <cellStyle name="20% - Accent1 3 2 3 2 7 3 2" xfId="19209" xr:uid="{00000000-0005-0000-0000-0000524A0000}"/>
    <cellStyle name="20% - Accent1 3 2 3 2 7 3 2 2" xfId="19210" xr:uid="{00000000-0005-0000-0000-0000534A0000}"/>
    <cellStyle name="20% - Accent1 3 2 3 2 7 3 2 2 2" xfId="19211" xr:uid="{00000000-0005-0000-0000-0000544A0000}"/>
    <cellStyle name="20% - Accent1 3 2 3 2 7 3 2 3" xfId="19212" xr:uid="{00000000-0005-0000-0000-0000554A0000}"/>
    <cellStyle name="20% - Accent1 3 2 3 2 7 3 3" xfId="19213" xr:uid="{00000000-0005-0000-0000-0000564A0000}"/>
    <cellStyle name="20% - Accent1 3 2 3 2 7 3 3 2" xfId="19214" xr:uid="{00000000-0005-0000-0000-0000574A0000}"/>
    <cellStyle name="20% - Accent1 3 2 3 2 7 3 4" xfId="19215" xr:uid="{00000000-0005-0000-0000-0000584A0000}"/>
    <cellStyle name="20% - Accent1 3 2 3 2 7 4" xfId="19216" xr:uid="{00000000-0005-0000-0000-0000594A0000}"/>
    <cellStyle name="20% - Accent1 3 2 3 2 7 4 2" xfId="19217" xr:uid="{00000000-0005-0000-0000-00005A4A0000}"/>
    <cellStyle name="20% - Accent1 3 2 3 2 7 4 2 2" xfId="19218" xr:uid="{00000000-0005-0000-0000-00005B4A0000}"/>
    <cellStyle name="20% - Accent1 3 2 3 2 7 4 2 2 2" xfId="19219" xr:uid="{00000000-0005-0000-0000-00005C4A0000}"/>
    <cellStyle name="20% - Accent1 3 2 3 2 7 4 2 3" xfId="19220" xr:uid="{00000000-0005-0000-0000-00005D4A0000}"/>
    <cellStyle name="20% - Accent1 3 2 3 2 7 4 3" xfId="19221" xr:uid="{00000000-0005-0000-0000-00005E4A0000}"/>
    <cellStyle name="20% - Accent1 3 2 3 2 7 4 3 2" xfId="19222" xr:uid="{00000000-0005-0000-0000-00005F4A0000}"/>
    <cellStyle name="20% - Accent1 3 2 3 2 7 4 4" xfId="19223" xr:uid="{00000000-0005-0000-0000-0000604A0000}"/>
    <cellStyle name="20% - Accent1 3 2 3 2 7 5" xfId="19224" xr:uid="{00000000-0005-0000-0000-0000614A0000}"/>
    <cellStyle name="20% - Accent1 3 2 3 2 7 5 2" xfId="19225" xr:uid="{00000000-0005-0000-0000-0000624A0000}"/>
    <cellStyle name="20% - Accent1 3 2 3 2 7 5 2 2" xfId="19226" xr:uid="{00000000-0005-0000-0000-0000634A0000}"/>
    <cellStyle name="20% - Accent1 3 2 3 2 7 5 3" xfId="19227" xr:uid="{00000000-0005-0000-0000-0000644A0000}"/>
    <cellStyle name="20% - Accent1 3 2 3 2 7 6" xfId="19228" xr:uid="{00000000-0005-0000-0000-0000654A0000}"/>
    <cellStyle name="20% - Accent1 3 2 3 2 7 6 2" xfId="19229" xr:uid="{00000000-0005-0000-0000-0000664A0000}"/>
    <cellStyle name="20% - Accent1 3 2 3 2 7 6 2 2" xfId="19230" xr:uid="{00000000-0005-0000-0000-0000674A0000}"/>
    <cellStyle name="20% - Accent1 3 2 3 2 7 6 3" xfId="19231" xr:uid="{00000000-0005-0000-0000-0000684A0000}"/>
    <cellStyle name="20% - Accent1 3 2 3 2 7 7" xfId="19232" xr:uid="{00000000-0005-0000-0000-0000694A0000}"/>
    <cellStyle name="20% - Accent1 3 2 3 2 7 7 2" xfId="19233" xr:uid="{00000000-0005-0000-0000-00006A4A0000}"/>
    <cellStyle name="20% - Accent1 3 2 3 2 7 8" xfId="19234" xr:uid="{00000000-0005-0000-0000-00006B4A0000}"/>
    <cellStyle name="20% - Accent1 3 2 3 2 7 8 2" xfId="19235" xr:uid="{00000000-0005-0000-0000-00006C4A0000}"/>
    <cellStyle name="20% - Accent1 3 2 3 2 7 9" xfId="19236" xr:uid="{00000000-0005-0000-0000-00006D4A0000}"/>
    <cellStyle name="20% - Accent1 3 2 3 2 8" xfId="19237" xr:uid="{00000000-0005-0000-0000-00006E4A0000}"/>
    <cellStyle name="20% - Accent1 3 2 3 2 8 2" xfId="19238" xr:uid="{00000000-0005-0000-0000-00006F4A0000}"/>
    <cellStyle name="20% - Accent1 3 2 3 2 8 2 2" xfId="19239" xr:uid="{00000000-0005-0000-0000-0000704A0000}"/>
    <cellStyle name="20% - Accent1 3 2 3 2 8 2 2 2" xfId="19240" xr:uid="{00000000-0005-0000-0000-0000714A0000}"/>
    <cellStyle name="20% - Accent1 3 2 3 2 8 2 3" xfId="19241" xr:uid="{00000000-0005-0000-0000-0000724A0000}"/>
    <cellStyle name="20% - Accent1 3 2 3 2 8 3" xfId="19242" xr:uid="{00000000-0005-0000-0000-0000734A0000}"/>
    <cellStyle name="20% - Accent1 3 2 3 2 8 3 2" xfId="19243" xr:uid="{00000000-0005-0000-0000-0000744A0000}"/>
    <cellStyle name="20% - Accent1 3 2 3 2 8 4" xfId="19244" xr:uid="{00000000-0005-0000-0000-0000754A0000}"/>
    <cellStyle name="20% - Accent1 3 2 3 2 9" xfId="19245" xr:uid="{00000000-0005-0000-0000-0000764A0000}"/>
    <cellStyle name="20% - Accent1 3 2 3 2 9 2" xfId="19246" xr:uid="{00000000-0005-0000-0000-0000774A0000}"/>
    <cellStyle name="20% - Accent1 3 2 3 2 9 2 2" xfId="19247" xr:uid="{00000000-0005-0000-0000-0000784A0000}"/>
    <cellStyle name="20% - Accent1 3 2 3 2 9 2 2 2" xfId="19248" xr:uid="{00000000-0005-0000-0000-0000794A0000}"/>
    <cellStyle name="20% - Accent1 3 2 3 2 9 2 3" xfId="19249" xr:uid="{00000000-0005-0000-0000-00007A4A0000}"/>
    <cellStyle name="20% - Accent1 3 2 3 2 9 3" xfId="19250" xr:uid="{00000000-0005-0000-0000-00007B4A0000}"/>
    <cellStyle name="20% - Accent1 3 2 3 2 9 3 2" xfId="19251" xr:uid="{00000000-0005-0000-0000-00007C4A0000}"/>
    <cellStyle name="20% - Accent1 3 2 3 2 9 4" xfId="19252" xr:uid="{00000000-0005-0000-0000-00007D4A0000}"/>
    <cellStyle name="20% - Accent1 3 2 3 3" xfId="19253" xr:uid="{00000000-0005-0000-0000-00007E4A0000}"/>
    <cellStyle name="20% - Accent1 3 2 3 3 10" xfId="19254" xr:uid="{00000000-0005-0000-0000-00007F4A0000}"/>
    <cellStyle name="20% - Accent1 3 2 3 3 10 2" xfId="19255" xr:uid="{00000000-0005-0000-0000-0000804A0000}"/>
    <cellStyle name="20% - Accent1 3 2 3 3 10 2 2" xfId="19256" xr:uid="{00000000-0005-0000-0000-0000814A0000}"/>
    <cellStyle name="20% - Accent1 3 2 3 3 10 3" xfId="19257" xr:uid="{00000000-0005-0000-0000-0000824A0000}"/>
    <cellStyle name="20% - Accent1 3 2 3 3 11" xfId="19258" xr:uid="{00000000-0005-0000-0000-0000834A0000}"/>
    <cellStyle name="20% - Accent1 3 2 3 3 11 2" xfId="19259" xr:uid="{00000000-0005-0000-0000-0000844A0000}"/>
    <cellStyle name="20% - Accent1 3 2 3 3 11 2 2" xfId="19260" xr:uid="{00000000-0005-0000-0000-0000854A0000}"/>
    <cellStyle name="20% - Accent1 3 2 3 3 11 3" xfId="19261" xr:uid="{00000000-0005-0000-0000-0000864A0000}"/>
    <cellStyle name="20% - Accent1 3 2 3 3 12" xfId="19262" xr:uid="{00000000-0005-0000-0000-0000874A0000}"/>
    <cellStyle name="20% - Accent1 3 2 3 3 12 2" xfId="19263" xr:uid="{00000000-0005-0000-0000-0000884A0000}"/>
    <cellStyle name="20% - Accent1 3 2 3 3 13" xfId="19264" xr:uid="{00000000-0005-0000-0000-0000894A0000}"/>
    <cellStyle name="20% - Accent1 3 2 3 3 13 2" xfId="19265" xr:uid="{00000000-0005-0000-0000-00008A4A0000}"/>
    <cellStyle name="20% - Accent1 3 2 3 3 14" xfId="19266" xr:uid="{00000000-0005-0000-0000-00008B4A0000}"/>
    <cellStyle name="20% - Accent1 3 2 3 3 2" xfId="19267" xr:uid="{00000000-0005-0000-0000-00008C4A0000}"/>
    <cellStyle name="20% - Accent1 3 2 3 3 2 10" xfId="19268" xr:uid="{00000000-0005-0000-0000-00008D4A0000}"/>
    <cellStyle name="20% - Accent1 3 2 3 3 2 10 2" xfId="19269" xr:uid="{00000000-0005-0000-0000-00008E4A0000}"/>
    <cellStyle name="20% - Accent1 3 2 3 3 2 11" xfId="19270" xr:uid="{00000000-0005-0000-0000-00008F4A0000}"/>
    <cellStyle name="20% - Accent1 3 2 3 3 2 2" xfId="19271" xr:uid="{00000000-0005-0000-0000-0000904A0000}"/>
    <cellStyle name="20% - Accent1 3 2 3 3 2 2 2" xfId="19272" xr:uid="{00000000-0005-0000-0000-0000914A0000}"/>
    <cellStyle name="20% - Accent1 3 2 3 3 2 2 2 2" xfId="19273" xr:uid="{00000000-0005-0000-0000-0000924A0000}"/>
    <cellStyle name="20% - Accent1 3 2 3 3 2 2 2 2 2" xfId="19274" xr:uid="{00000000-0005-0000-0000-0000934A0000}"/>
    <cellStyle name="20% - Accent1 3 2 3 3 2 2 2 2 2 2" xfId="19275" xr:uid="{00000000-0005-0000-0000-0000944A0000}"/>
    <cellStyle name="20% - Accent1 3 2 3 3 2 2 2 2 3" xfId="19276" xr:uid="{00000000-0005-0000-0000-0000954A0000}"/>
    <cellStyle name="20% - Accent1 3 2 3 3 2 2 2 3" xfId="19277" xr:uid="{00000000-0005-0000-0000-0000964A0000}"/>
    <cellStyle name="20% - Accent1 3 2 3 3 2 2 2 3 2" xfId="19278" xr:uid="{00000000-0005-0000-0000-0000974A0000}"/>
    <cellStyle name="20% - Accent1 3 2 3 3 2 2 2 4" xfId="19279" xr:uid="{00000000-0005-0000-0000-0000984A0000}"/>
    <cellStyle name="20% - Accent1 3 2 3 3 2 2 3" xfId="19280" xr:uid="{00000000-0005-0000-0000-0000994A0000}"/>
    <cellStyle name="20% - Accent1 3 2 3 3 2 2 3 2" xfId="19281" xr:uid="{00000000-0005-0000-0000-00009A4A0000}"/>
    <cellStyle name="20% - Accent1 3 2 3 3 2 2 3 2 2" xfId="19282" xr:uid="{00000000-0005-0000-0000-00009B4A0000}"/>
    <cellStyle name="20% - Accent1 3 2 3 3 2 2 3 2 2 2" xfId="19283" xr:uid="{00000000-0005-0000-0000-00009C4A0000}"/>
    <cellStyle name="20% - Accent1 3 2 3 3 2 2 3 2 3" xfId="19284" xr:uid="{00000000-0005-0000-0000-00009D4A0000}"/>
    <cellStyle name="20% - Accent1 3 2 3 3 2 2 3 3" xfId="19285" xr:uid="{00000000-0005-0000-0000-00009E4A0000}"/>
    <cellStyle name="20% - Accent1 3 2 3 3 2 2 3 3 2" xfId="19286" xr:uid="{00000000-0005-0000-0000-00009F4A0000}"/>
    <cellStyle name="20% - Accent1 3 2 3 3 2 2 3 4" xfId="19287" xr:uid="{00000000-0005-0000-0000-0000A04A0000}"/>
    <cellStyle name="20% - Accent1 3 2 3 3 2 2 4" xfId="19288" xr:uid="{00000000-0005-0000-0000-0000A14A0000}"/>
    <cellStyle name="20% - Accent1 3 2 3 3 2 2 4 2" xfId="19289" xr:uid="{00000000-0005-0000-0000-0000A24A0000}"/>
    <cellStyle name="20% - Accent1 3 2 3 3 2 2 4 2 2" xfId="19290" xr:uid="{00000000-0005-0000-0000-0000A34A0000}"/>
    <cellStyle name="20% - Accent1 3 2 3 3 2 2 4 2 2 2" xfId="19291" xr:uid="{00000000-0005-0000-0000-0000A44A0000}"/>
    <cellStyle name="20% - Accent1 3 2 3 3 2 2 4 2 3" xfId="19292" xr:uid="{00000000-0005-0000-0000-0000A54A0000}"/>
    <cellStyle name="20% - Accent1 3 2 3 3 2 2 4 3" xfId="19293" xr:uid="{00000000-0005-0000-0000-0000A64A0000}"/>
    <cellStyle name="20% - Accent1 3 2 3 3 2 2 4 3 2" xfId="19294" xr:uid="{00000000-0005-0000-0000-0000A74A0000}"/>
    <cellStyle name="20% - Accent1 3 2 3 3 2 2 4 4" xfId="19295" xr:uid="{00000000-0005-0000-0000-0000A84A0000}"/>
    <cellStyle name="20% - Accent1 3 2 3 3 2 2 5" xfId="19296" xr:uid="{00000000-0005-0000-0000-0000A94A0000}"/>
    <cellStyle name="20% - Accent1 3 2 3 3 2 2 5 2" xfId="19297" xr:uid="{00000000-0005-0000-0000-0000AA4A0000}"/>
    <cellStyle name="20% - Accent1 3 2 3 3 2 2 5 2 2" xfId="19298" xr:uid="{00000000-0005-0000-0000-0000AB4A0000}"/>
    <cellStyle name="20% - Accent1 3 2 3 3 2 2 5 3" xfId="19299" xr:uid="{00000000-0005-0000-0000-0000AC4A0000}"/>
    <cellStyle name="20% - Accent1 3 2 3 3 2 2 6" xfId="19300" xr:uid="{00000000-0005-0000-0000-0000AD4A0000}"/>
    <cellStyle name="20% - Accent1 3 2 3 3 2 2 6 2" xfId="19301" xr:uid="{00000000-0005-0000-0000-0000AE4A0000}"/>
    <cellStyle name="20% - Accent1 3 2 3 3 2 2 6 2 2" xfId="19302" xr:uid="{00000000-0005-0000-0000-0000AF4A0000}"/>
    <cellStyle name="20% - Accent1 3 2 3 3 2 2 6 3" xfId="19303" xr:uid="{00000000-0005-0000-0000-0000B04A0000}"/>
    <cellStyle name="20% - Accent1 3 2 3 3 2 2 7" xfId="19304" xr:uid="{00000000-0005-0000-0000-0000B14A0000}"/>
    <cellStyle name="20% - Accent1 3 2 3 3 2 2 7 2" xfId="19305" xr:uid="{00000000-0005-0000-0000-0000B24A0000}"/>
    <cellStyle name="20% - Accent1 3 2 3 3 2 2 8" xfId="19306" xr:uid="{00000000-0005-0000-0000-0000B34A0000}"/>
    <cellStyle name="20% - Accent1 3 2 3 3 2 2 8 2" xfId="19307" xr:uid="{00000000-0005-0000-0000-0000B44A0000}"/>
    <cellStyle name="20% - Accent1 3 2 3 3 2 2 9" xfId="19308" xr:uid="{00000000-0005-0000-0000-0000B54A0000}"/>
    <cellStyle name="20% - Accent1 3 2 3 3 2 3" xfId="19309" xr:uid="{00000000-0005-0000-0000-0000B64A0000}"/>
    <cellStyle name="20% - Accent1 3 2 3 3 2 3 2" xfId="19310" xr:uid="{00000000-0005-0000-0000-0000B74A0000}"/>
    <cellStyle name="20% - Accent1 3 2 3 3 2 3 2 2" xfId="19311" xr:uid="{00000000-0005-0000-0000-0000B84A0000}"/>
    <cellStyle name="20% - Accent1 3 2 3 3 2 3 2 2 2" xfId="19312" xr:uid="{00000000-0005-0000-0000-0000B94A0000}"/>
    <cellStyle name="20% - Accent1 3 2 3 3 2 3 2 2 2 2" xfId="19313" xr:uid="{00000000-0005-0000-0000-0000BA4A0000}"/>
    <cellStyle name="20% - Accent1 3 2 3 3 2 3 2 2 3" xfId="19314" xr:uid="{00000000-0005-0000-0000-0000BB4A0000}"/>
    <cellStyle name="20% - Accent1 3 2 3 3 2 3 2 3" xfId="19315" xr:uid="{00000000-0005-0000-0000-0000BC4A0000}"/>
    <cellStyle name="20% - Accent1 3 2 3 3 2 3 2 3 2" xfId="19316" xr:uid="{00000000-0005-0000-0000-0000BD4A0000}"/>
    <cellStyle name="20% - Accent1 3 2 3 3 2 3 2 4" xfId="19317" xr:uid="{00000000-0005-0000-0000-0000BE4A0000}"/>
    <cellStyle name="20% - Accent1 3 2 3 3 2 3 3" xfId="19318" xr:uid="{00000000-0005-0000-0000-0000BF4A0000}"/>
    <cellStyle name="20% - Accent1 3 2 3 3 2 3 3 2" xfId="19319" xr:uid="{00000000-0005-0000-0000-0000C04A0000}"/>
    <cellStyle name="20% - Accent1 3 2 3 3 2 3 3 2 2" xfId="19320" xr:uid="{00000000-0005-0000-0000-0000C14A0000}"/>
    <cellStyle name="20% - Accent1 3 2 3 3 2 3 3 2 2 2" xfId="19321" xr:uid="{00000000-0005-0000-0000-0000C24A0000}"/>
    <cellStyle name="20% - Accent1 3 2 3 3 2 3 3 2 3" xfId="19322" xr:uid="{00000000-0005-0000-0000-0000C34A0000}"/>
    <cellStyle name="20% - Accent1 3 2 3 3 2 3 3 3" xfId="19323" xr:uid="{00000000-0005-0000-0000-0000C44A0000}"/>
    <cellStyle name="20% - Accent1 3 2 3 3 2 3 3 3 2" xfId="19324" xr:uid="{00000000-0005-0000-0000-0000C54A0000}"/>
    <cellStyle name="20% - Accent1 3 2 3 3 2 3 3 4" xfId="19325" xr:uid="{00000000-0005-0000-0000-0000C64A0000}"/>
    <cellStyle name="20% - Accent1 3 2 3 3 2 3 4" xfId="19326" xr:uid="{00000000-0005-0000-0000-0000C74A0000}"/>
    <cellStyle name="20% - Accent1 3 2 3 3 2 3 4 2" xfId="19327" xr:uid="{00000000-0005-0000-0000-0000C84A0000}"/>
    <cellStyle name="20% - Accent1 3 2 3 3 2 3 4 2 2" xfId="19328" xr:uid="{00000000-0005-0000-0000-0000C94A0000}"/>
    <cellStyle name="20% - Accent1 3 2 3 3 2 3 4 2 2 2" xfId="19329" xr:uid="{00000000-0005-0000-0000-0000CA4A0000}"/>
    <cellStyle name="20% - Accent1 3 2 3 3 2 3 4 2 3" xfId="19330" xr:uid="{00000000-0005-0000-0000-0000CB4A0000}"/>
    <cellStyle name="20% - Accent1 3 2 3 3 2 3 4 3" xfId="19331" xr:uid="{00000000-0005-0000-0000-0000CC4A0000}"/>
    <cellStyle name="20% - Accent1 3 2 3 3 2 3 4 3 2" xfId="19332" xr:uid="{00000000-0005-0000-0000-0000CD4A0000}"/>
    <cellStyle name="20% - Accent1 3 2 3 3 2 3 4 4" xfId="19333" xr:uid="{00000000-0005-0000-0000-0000CE4A0000}"/>
    <cellStyle name="20% - Accent1 3 2 3 3 2 3 5" xfId="19334" xr:uid="{00000000-0005-0000-0000-0000CF4A0000}"/>
    <cellStyle name="20% - Accent1 3 2 3 3 2 3 5 2" xfId="19335" xr:uid="{00000000-0005-0000-0000-0000D04A0000}"/>
    <cellStyle name="20% - Accent1 3 2 3 3 2 3 5 2 2" xfId="19336" xr:uid="{00000000-0005-0000-0000-0000D14A0000}"/>
    <cellStyle name="20% - Accent1 3 2 3 3 2 3 5 3" xfId="19337" xr:uid="{00000000-0005-0000-0000-0000D24A0000}"/>
    <cellStyle name="20% - Accent1 3 2 3 3 2 3 6" xfId="19338" xr:uid="{00000000-0005-0000-0000-0000D34A0000}"/>
    <cellStyle name="20% - Accent1 3 2 3 3 2 3 6 2" xfId="19339" xr:uid="{00000000-0005-0000-0000-0000D44A0000}"/>
    <cellStyle name="20% - Accent1 3 2 3 3 2 3 6 2 2" xfId="19340" xr:uid="{00000000-0005-0000-0000-0000D54A0000}"/>
    <cellStyle name="20% - Accent1 3 2 3 3 2 3 6 3" xfId="19341" xr:uid="{00000000-0005-0000-0000-0000D64A0000}"/>
    <cellStyle name="20% - Accent1 3 2 3 3 2 3 7" xfId="19342" xr:uid="{00000000-0005-0000-0000-0000D74A0000}"/>
    <cellStyle name="20% - Accent1 3 2 3 3 2 3 7 2" xfId="19343" xr:uid="{00000000-0005-0000-0000-0000D84A0000}"/>
    <cellStyle name="20% - Accent1 3 2 3 3 2 3 8" xfId="19344" xr:uid="{00000000-0005-0000-0000-0000D94A0000}"/>
    <cellStyle name="20% - Accent1 3 2 3 3 2 3 8 2" xfId="19345" xr:uid="{00000000-0005-0000-0000-0000DA4A0000}"/>
    <cellStyle name="20% - Accent1 3 2 3 3 2 3 9" xfId="19346" xr:uid="{00000000-0005-0000-0000-0000DB4A0000}"/>
    <cellStyle name="20% - Accent1 3 2 3 3 2 4" xfId="19347" xr:uid="{00000000-0005-0000-0000-0000DC4A0000}"/>
    <cellStyle name="20% - Accent1 3 2 3 3 2 4 2" xfId="19348" xr:uid="{00000000-0005-0000-0000-0000DD4A0000}"/>
    <cellStyle name="20% - Accent1 3 2 3 3 2 4 2 2" xfId="19349" xr:uid="{00000000-0005-0000-0000-0000DE4A0000}"/>
    <cellStyle name="20% - Accent1 3 2 3 3 2 4 2 2 2" xfId="19350" xr:uid="{00000000-0005-0000-0000-0000DF4A0000}"/>
    <cellStyle name="20% - Accent1 3 2 3 3 2 4 2 3" xfId="19351" xr:uid="{00000000-0005-0000-0000-0000E04A0000}"/>
    <cellStyle name="20% - Accent1 3 2 3 3 2 4 3" xfId="19352" xr:uid="{00000000-0005-0000-0000-0000E14A0000}"/>
    <cellStyle name="20% - Accent1 3 2 3 3 2 4 3 2" xfId="19353" xr:uid="{00000000-0005-0000-0000-0000E24A0000}"/>
    <cellStyle name="20% - Accent1 3 2 3 3 2 4 4" xfId="19354" xr:uid="{00000000-0005-0000-0000-0000E34A0000}"/>
    <cellStyle name="20% - Accent1 3 2 3 3 2 5" xfId="19355" xr:uid="{00000000-0005-0000-0000-0000E44A0000}"/>
    <cellStyle name="20% - Accent1 3 2 3 3 2 5 2" xfId="19356" xr:uid="{00000000-0005-0000-0000-0000E54A0000}"/>
    <cellStyle name="20% - Accent1 3 2 3 3 2 5 2 2" xfId="19357" xr:uid="{00000000-0005-0000-0000-0000E64A0000}"/>
    <cellStyle name="20% - Accent1 3 2 3 3 2 5 2 2 2" xfId="19358" xr:uid="{00000000-0005-0000-0000-0000E74A0000}"/>
    <cellStyle name="20% - Accent1 3 2 3 3 2 5 2 3" xfId="19359" xr:uid="{00000000-0005-0000-0000-0000E84A0000}"/>
    <cellStyle name="20% - Accent1 3 2 3 3 2 5 3" xfId="19360" xr:uid="{00000000-0005-0000-0000-0000E94A0000}"/>
    <cellStyle name="20% - Accent1 3 2 3 3 2 5 3 2" xfId="19361" xr:uid="{00000000-0005-0000-0000-0000EA4A0000}"/>
    <cellStyle name="20% - Accent1 3 2 3 3 2 5 4" xfId="19362" xr:uid="{00000000-0005-0000-0000-0000EB4A0000}"/>
    <cellStyle name="20% - Accent1 3 2 3 3 2 6" xfId="19363" xr:uid="{00000000-0005-0000-0000-0000EC4A0000}"/>
    <cellStyle name="20% - Accent1 3 2 3 3 2 6 2" xfId="19364" xr:uid="{00000000-0005-0000-0000-0000ED4A0000}"/>
    <cellStyle name="20% - Accent1 3 2 3 3 2 6 2 2" xfId="19365" xr:uid="{00000000-0005-0000-0000-0000EE4A0000}"/>
    <cellStyle name="20% - Accent1 3 2 3 3 2 6 2 2 2" xfId="19366" xr:uid="{00000000-0005-0000-0000-0000EF4A0000}"/>
    <cellStyle name="20% - Accent1 3 2 3 3 2 6 2 3" xfId="19367" xr:uid="{00000000-0005-0000-0000-0000F04A0000}"/>
    <cellStyle name="20% - Accent1 3 2 3 3 2 6 3" xfId="19368" xr:uid="{00000000-0005-0000-0000-0000F14A0000}"/>
    <cellStyle name="20% - Accent1 3 2 3 3 2 6 3 2" xfId="19369" xr:uid="{00000000-0005-0000-0000-0000F24A0000}"/>
    <cellStyle name="20% - Accent1 3 2 3 3 2 6 4" xfId="19370" xr:uid="{00000000-0005-0000-0000-0000F34A0000}"/>
    <cellStyle name="20% - Accent1 3 2 3 3 2 7" xfId="19371" xr:uid="{00000000-0005-0000-0000-0000F44A0000}"/>
    <cellStyle name="20% - Accent1 3 2 3 3 2 7 2" xfId="19372" xr:uid="{00000000-0005-0000-0000-0000F54A0000}"/>
    <cellStyle name="20% - Accent1 3 2 3 3 2 7 2 2" xfId="19373" xr:uid="{00000000-0005-0000-0000-0000F64A0000}"/>
    <cellStyle name="20% - Accent1 3 2 3 3 2 7 3" xfId="19374" xr:uid="{00000000-0005-0000-0000-0000F74A0000}"/>
    <cellStyle name="20% - Accent1 3 2 3 3 2 8" xfId="19375" xr:uid="{00000000-0005-0000-0000-0000F84A0000}"/>
    <cellStyle name="20% - Accent1 3 2 3 3 2 8 2" xfId="19376" xr:uid="{00000000-0005-0000-0000-0000F94A0000}"/>
    <cellStyle name="20% - Accent1 3 2 3 3 2 8 2 2" xfId="19377" xr:uid="{00000000-0005-0000-0000-0000FA4A0000}"/>
    <cellStyle name="20% - Accent1 3 2 3 3 2 8 3" xfId="19378" xr:uid="{00000000-0005-0000-0000-0000FB4A0000}"/>
    <cellStyle name="20% - Accent1 3 2 3 3 2 9" xfId="19379" xr:uid="{00000000-0005-0000-0000-0000FC4A0000}"/>
    <cellStyle name="20% - Accent1 3 2 3 3 2 9 2" xfId="19380" xr:uid="{00000000-0005-0000-0000-0000FD4A0000}"/>
    <cellStyle name="20% - Accent1 3 2 3 3 3" xfId="19381" xr:uid="{00000000-0005-0000-0000-0000FE4A0000}"/>
    <cellStyle name="20% - Accent1 3 2 3 3 3 10" xfId="19382" xr:uid="{00000000-0005-0000-0000-0000FF4A0000}"/>
    <cellStyle name="20% - Accent1 3 2 3 3 3 10 2" xfId="19383" xr:uid="{00000000-0005-0000-0000-0000004B0000}"/>
    <cellStyle name="20% - Accent1 3 2 3 3 3 11" xfId="19384" xr:uid="{00000000-0005-0000-0000-0000014B0000}"/>
    <cellStyle name="20% - Accent1 3 2 3 3 3 2" xfId="19385" xr:uid="{00000000-0005-0000-0000-0000024B0000}"/>
    <cellStyle name="20% - Accent1 3 2 3 3 3 2 2" xfId="19386" xr:uid="{00000000-0005-0000-0000-0000034B0000}"/>
    <cellStyle name="20% - Accent1 3 2 3 3 3 2 2 2" xfId="19387" xr:uid="{00000000-0005-0000-0000-0000044B0000}"/>
    <cellStyle name="20% - Accent1 3 2 3 3 3 2 2 2 2" xfId="19388" xr:uid="{00000000-0005-0000-0000-0000054B0000}"/>
    <cellStyle name="20% - Accent1 3 2 3 3 3 2 2 2 2 2" xfId="19389" xr:uid="{00000000-0005-0000-0000-0000064B0000}"/>
    <cellStyle name="20% - Accent1 3 2 3 3 3 2 2 2 3" xfId="19390" xr:uid="{00000000-0005-0000-0000-0000074B0000}"/>
    <cellStyle name="20% - Accent1 3 2 3 3 3 2 2 3" xfId="19391" xr:uid="{00000000-0005-0000-0000-0000084B0000}"/>
    <cellStyle name="20% - Accent1 3 2 3 3 3 2 2 3 2" xfId="19392" xr:uid="{00000000-0005-0000-0000-0000094B0000}"/>
    <cellStyle name="20% - Accent1 3 2 3 3 3 2 2 4" xfId="19393" xr:uid="{00000000-0005-0000-0000-00000A4B0000}"/>
    <cellStyle name="20% - Accent1 3 2 3 3 3 2 3" xfId="19394" xr:uid="{00000000-0005-0000-0000-00000B4B0000}"/>
    <cellStyle name="20% - Accent1 3 2 3 3 3 2 3 2" xfId="19395" xr:uid="{00000000-0005-0000-0000-00000C4B0000}"/>
    <cellStyle name="20% - Accent1 3 2 3 3 3 2 3 2 2" xfId="19396" xr:uid="{00000000-0005-0000-0000-00000D4B0000}"/>
    <cellStyle name="20% - Accent1 3 2 3 3 3 2 3 2 2 2" xfId="19397" xr:uid="{00000000-0005-0000-0000-00000E4B0000}"/>
    <cellStyle name="20% - Accent1 3 2 3 3 3 2 3 2 3" xfId="19398" xr:uid="{00000000-0005-0000-0000-00000F4B0000}"/>
    <cellStyle name="20% - Accent1 3 2 3 3 3 2 3 3" xfId="19399" xr:uid="{00000000-0005-0000-0000-0000104B0000}"/>
    <cellStyle name="20% - Accent1 3 2 3 3 3 2 3 3 2" xfId="19400" xr:uid="{00000000-0005-0000-0000-0000114B0000}"/>
    <cellStyle name="20% - Accent1 3 2 3 3 3 2 3 4" xfId="19401" xr:uid="{00000000-0005-0000-0000-0000124B0000}"/>
    <cellStyle name="20% - Accent1 3 2 3 3 3 2 4" xfId="19402" xr:uid="{00000000-0005-0000-0000-0000134B0000}"/>
    <cellStyle name="20% - Accent1 3 2 3 3 3 2 4 2" xfId="19403" xr:uid="{00000000-0005-0000-0000-0000144B0000}"/>
    <cellStyle name="20% - Accent1 3 2 3 3 3 2 4 2 2" xfId="19404" xr:uid="{00000000-0005-0000-0000-0000154B0000}"/>
    <cellStyle name="20% - Accent1 3 2 3 3 3 2 4 2 2 2" xfId="19405" xr:uid="{00000000-0005-0000-0000-0000164B0000}"/>
    <cellStyle name="20% - Accent1 3 2 3 3 3 2 4 2 3" xfId="19406" xr:uid="{00000000-0005-0000-0000-0000174B0000}"/>
    <cellStyle name="20% - Accent1 3 2 3 3 3 2 4 3" xfId="19407" xr:uid="{00000000-0005-0000-0000-0000184B0000}"/>
    <cellStyle name="20% - Accent1 3 2 3 3 3 2 4 3 2" xfId="19408" xr:uid="{00000000-0005-0000-0000-0000194B0000}"/>
    <cellStyle name="20% - Accent1 3 2 3 3 3 2 4 4" xfId="19409" xr:uid="{00000000-0005-0000-0000-00001A4B0000}"/>
    <cellStyle name="20% - Accent1 3 2 3 3 3 2 5" xfId="19410" xr:uid="{00000000-0005-0000-0000-00001B4B0000}"/>
    <cellStyle name="20% - Accent1 3 2 3 3 3 2 5 2" xfId="19411" xr:uid="{00000000-0005-0000-0000-00001C4B0000}"/>
    <cellStyle name="20% - Accent1 3 2 3 3 3 2 5 2 2" xfId="19412" xr:uid="{00000000-0005-0000-0000-00001D4B0000}"/>
    <cellStyle name="20% - Accent1 3 2 3 3 3 2 5 3" xfId="19413" xr:uid="{00000000-0005-0000-0000-00001E4B0000}"/>
    <cellStyle name="20% - Accent1 3 2 3 3 3 2 6" xfId="19414" xr:uid="{00000000-0005-0000-0000-00001F4B0000}"/>
    <cellStyle name="20% - Accent1 3 2 3 3 3 2 6 2" xfId="19415" xr:uid="{00000000-0005-0000-0000-0000204B0000}"/>
    <cellStyle name="20% - Accent1 3 2 3 3 3 2 6 2 2" xfId="19416" xr:uid="{00000000-0005-0000-0000-0000214B0000}"/>
    <cellStyle name="20% - Accent1 3 2 3 3 3 2 6 3" xfId="19417" xr:uid="{00000000-0005-0000-0000-0000224B0000}"/>
    <cellStyle name="20% - Accent1 3 2 3 3 3 2 7" xfId="19418" xr:uid="{00000000-0005-0000-0000-0000234B0000}"/>
    <cellStyle name="20% - Accent1 3 2 3 3 3 2 7 2" xfId="19419" xr:uid="{00000000-0005-0000-0000-0000244B0000}"/>
    <cellStyle name="20% - Accent1 3 2 3 3 3 2 8" xfId="19420" xr:uid="{00000000-0005-0000-0000-0000254B0000}"/>
    <cellStyle name="20% - Accent1 3 2 3 3 3 2 8 2" xfId="19421" xr:uid="{00000000-0005-0000-0000-0000264B0000}"/>
    <cellStyle name="20% - Accent1 3 2 3 3 3 2 9" xfId="19422" xr:uid="{00000000-0005-0000-0000-0000274B0000}"/>
    <cellStyle name="20% - Accent1 3 2 3 3 3 3" xfId="19423" xr:uid="{00000000-0005-0000-0000-0000284B0000}"/>
    <cellStyle name="20% - Accent1 3 2 3 3 3 3 2" xfId="19424" xr:uid="{00000000-0005-0000-0000-0000294B0000}"/>
    <cellStyle name="20% - Accent1 3 2 3 3 3 3 2 2" xfId="19425" xr:uid="{00000000-0005-0000-0000-00002A4B0000}"/>
    <cellStyle name="20% - Accent1 3 2 3 3 3 3 2 2 2" xfId="19426" xr:uid="{00000000-0005-0000-0000-00002B4B0000}"/>
    <cellStyle name="20% - Accent1 3 2 3 3 3 3 2 2 2 2" xfId="19427" xr:uid="{00000000-0005-0000-0000-00002C4B0000}"/>
    <cellStyle name="20% - Accent1 3 2 3 3 3 3 2 2 3" xfId="19428" xr:uid="{00000000-0005-0000-0000-00002D4B0000}"/>
    <cellStyle name="20% - Accent1 3 2 3 3 3 3 2 3" xfId="19429" xr:uid="{00000000-0005-0000-0000-00002E4B0000}"/>
    <cellStyle name="20% - Accent1 3 2 3 3 3 3 2 3 2" xfId="19430" xr:uid="{00000000-0005-0000-0000-00002F4B0000}"/>
    <cellStyle name="20% - Accent1 3 2 3 3 3 3 2 4" xfId="19431" xr:uid="{00000000-0005-0000-0000-0000304B0000}"/>
    <cellStyle name="20% - Accent1 3 2 3 3 3 3 3" xfId="19432" xr:uid="{00000000-0005-0000-0000-0000314B0000}"/>
    <cellStyle name="20% - Accent1 3 2 3 3 3 3 3 2" xfId="19433" xr:uid="{00000000-0005-0000-0000-0000324B0000}"/>
    <cellStyle name="20% - Accent1 3 2 3 3 3 3 3 2 2" xfId="19434" xr:uid="{00000000-0005-0000-0000-0000334B0000}"/>
    <cellStyle name="20% - Accent1 3 2 3 3 3 3 3 2 2 2" xfId="19435" xr:uid="{00000000-0005-0000-0000-0000344B0000}"/>
    <cellStyle name="20% - Accent1 3 2 3 3 3 3 3 2 3" xfId="19436" xr:uid="{00000000-0005-0000-0000-0000354B0000}"/>
    <cellStyle name="20% - Accent1 3 2 3 3 3 3 3 3" xfId="19437" xr:uid="{00000000-0005-0000-0000-0000364B0000}"/>
    <cellStyle name="20% - Accent1 3 2 3 3 3 3 3 3 2" xfId="19438" xr:uid="{00000000-0005-0000-0000-0000374B0000}"/>
    <cellStyle name="20% - Accent1 3 2 3 3 3 3 3 4" xfId="19439" xr:uid="{00000000-0005-0000-0000-0000384B0000}"/>
    <cellStyle name="20% - Accent1 3 2 3 3 3 3 4" xfId="19440" xr:uid="{00000000-0005-0000-0000-0000394B0000}"/>
    <cellStyle name="20% - Accent1 3 2 3 3 3 3 4 2" xfId="19441" xr:uid="{00000000-0005-0000-0000-00003A4B0000}"/>
    <cellStyle name="20% - Accent1 3 2 3 3 3 3 4 2 2" xfId="19442" xr:uid="{00000000-0005-0000-0000-00003B4B0000}"/>
    <cellStyle name="20% - Accent1 3 2 3 3 3 3 4 2 2 2" xfId="19443" xr:uid="{00000000-0005-0000-0000-00003C4B0000}"/>
    <cellStyle name="20% - Accent1 3 2 3 3 3 3 4 2 3" xfId="19444" xr:uid="{00000000-0005-0000-0000-00003D4B0000}"/>
    <cellStyle name="20% - Accent1 3 2 3 3 3 3 4 3" xfId="19445" xr:uid="{00000000-0005-0000-0000-00003E4B0000}"/>
    <cellStyle name="20% - Accent1 3 2 3 3 3 3 4 3 2" xfId="19446" xr:uid="{00000000-0005-0000-0000-00003F4B0000}"/>
    <cellStyle name="20% - Accent1 3 2 3 3 3 3 4 4" xfId="19447" xr:uid="{00000000-0005-0000-0000-0000404B0000}"/>
    <cellStyle name="20% - Accent1 3 2 3 3 3 3 5" xfId="19448" xr:uid="{00000000-0005-0000-0000-0000414B0000}"/>
    <cellStyle name="20% - Accent1 3 2 3 3 3 3 5 2" xfId="19449" xr:uid="{00000000-0005-0000-0000-0000424B0000}"/>
    <cellStyle name="20% - Accent1 3 2 3 3 3 3 5 2 2" xfId="19450" xr:uid="{00000000-0005-0000-0000-0000434B0000}"/>
    <cellStyle name="20% - Accent1 3 2 3 3 3 3 5 3" xfId="19451" xr:uid="{00000000-0005-0000-0000-0000444B0000}"/>
    <cellStyle name="20% - Accent1 3 2 3 3 3 3 6" xfId="19452" xr:uid="{00000000-0005-0000-0000-0000454B0000}"/>
    <cellStyle name="20% - Accent1 3 2 3 3 3 3 6 2" xfId="19453" xr:uid="{00000000-0005-0000-0000-0000464B0000}"/>
    <cellStyle name="20% - Accent1 3 2 3 3 3 3 6 2 2" xfId="19454" xr:uid="{00000000-0005-0000-0000-0000474B0000}"/>
    <cellStyle name="20% - Accent1 3 2 3 3 3 3 6 3" xfId="19455" xr:uid="{00000000-0005-0000-0000-0000484B0000}"/>
    <cellStyle name="20% - Accent1 3 2 3 3 3 3 7" xfId="19456" xr:uid="{00000000-0005-0000-0000-0000494B0000}"/>
    <cellStyle name="20% - Accent1 3 2 3 3 3 3 7 2" xfId="19457" xr:uid="{00000000-0005-0000-0000-00004A4B0000}"/>
    <cellStyle name="20% - Accent1 3 2 3 3 3 3 8" xfId="19458" xr:uid="{00000000-0005-0000-0000-00004B4B0000}"/>
    <cellStyle name="20% - Accent1 3 2 3 3 3 3 8 2" xfId="19459" xr:uid="{00000000-0005-0000-0000-00004C4B0000}"/>
    <cellStyle name="20% - Accent1 3 2 3 3 3 3 9" xfId="19460" xr:uid="{00000000-0005-0000-0000-00004D4B0000}"/>
    <cellStyle name="20% - Accent1 3 2 3 3 3 4" xfId="19461" xr:uid="{00000000-0005-0000-0000-00004E4B0000}"/>
    <cellStyle name="20% - Accent1 3 2 3 3 3 4 2" xfId="19462" xr:uid="{00000000-0005-0000-0000-00004F4B0000}"/>
    <cellStyle name="20% - Accent1 3 2 3 3 3 4 2 2" xfId="19463" xr:uid="{00000000-0005-0000-0000-0000504B0000}"/>
    <cellStyle name="20% - Accent1 3 2 3 3 3 4 2 2 2" xfId="19464" xr:uid="{00000000-0005-0000-0000-0000514B0000}"/>
    <cellStyle name="20% - Accent1 3 2 3 3 3 4 2 3" xfId="19465" xr:uid="{00000000-0005-0000-0000-0000524B0000}"/>
    <cellStyle name="20% - Accent1 3 2 3 3 3 4 3" xfId="19466" xr:uid="{00000000-0005-0000-0000-0000534B0000}"/>
    <cellStyle name="20% - Accent1 3 2 3 3 3 4 3 2" xfId="19467" xr:uid="{00000000-0005-0000-0000-0000544B0000}"/>
    <cellStyle name="20% - Accent1 3 2 3 3 3 4 4" xfId="19468" xr:uid="{00000000-0005-0000-0000-0000554B0000}"/>
    <cellStyle name="20% - Accent1 3 2 3 3 3 5" xfId="19469" xr:uid="{00000000-0005-0000-0000-0000564B0000}"/>
    <cellStyle name="20% - Accent1 3 2 3 3 3 5 2" xfId="19470" xr:uid="{00000000-0005-0000-0000-0000574B0000}"/>
    <cellStyle name="20% - Accent1 3 2 3 3 3 5 2 2" xfId="19471" xr:uid="{00000000-0005-0000-0000-0000584B0000}"/>
    <cellStyle name="20% - Accent1 3 2 3 3 3 5 2 2 2" xfId="19472" xr:uid="{00000000-0005-0000-0000-0000594B0000}"/>
    <cellStyle name="20% - Accent1 3 2 3 3 3 5 2 3" xfId="19473" xr:uid="{00000000-0005-0000-0000-00005A4B0000}"/>
    <cellStyle name="20% - Accent1 3 2 3 3 3 5 3" xfId="19474" xr:uid="{00000000-0005-0000-0000-00005B4B0000}"/>
    <cellStyle name="20% - Accent1 3 2 3 3 3 5 3 2" xfId="19475" xr:uid="{00000000-0005-0000-0000-00005C4B0000}"/>
    <cellStyle name="20% - Accent1 3 2 3 3 3 5 4" xfId="19476" xr:uid="{00000000-0005-0000-0000-00005D4B0000}"/>
    <cellStyle name="20% - Accent1 3 2 3 3 3 6" xfId="19477" xr:uid="{00000000-0005-0000-0000-00005E4B0000}"/>
    <cellStyle name="20% - Accent1 3 2 3 3 3 6 2" xfId="19478" xr:uid="{00000000-0005-0000-0000-00005F4B0000}"/>
    <cellStyle name="20% - Accent1 3 2 3 3 3 6 2 2" xfId="19479" xr:uid="{00000000-0005-0000-0000-0000604B0000}"/>
    <cellStyle name="20% - Accent1 3 2 3 3 3 6 2 2 2" xfId="19480" xr:uid="{00000000-0005-0000-0000-0000614B0000}"/>
    <cellStyle name="20% - Accent1 3 2 3 3 3 6 2 3" xfId="19481" xr:uid="{00000000-0005-0000-0000-0000624B0000}"/>
    <cellStyle name="20% - Accent1 3 2 3 3 3 6 3" xfId="19482" xr:uid="{00000000-0005-0000-0000-0000634B0000}"/>
    <cellStyle name="20% - Accent1 3 2 3 3 3 6 3 2" xfId="19483" xr:uid="{00000000-0005-0000-0000-0000644B0000}"/>
    <cellStyle name="20% - Accent1 3 2 3 3 3 6 4" xfId="19484" xr:uid="{00000000-0005-0000-0000-0000654B0000}"/>
    <cellStyle name="20% - Accent1 3 2 3 3 3 7" xfId="19485" xr:uid="{00000000-0005-0000-0000-0000664B0000}"/>
    <cellStyle name="20% - Accent1 3 2 3 3 3 7 2" xfId="19486" xr:uid="{00000000-0005-0000-0000-0000674B0000}"/>
    <cellStyle name="20% - Accent1 3 2 3 3 3 7 2 2" xfId="19487" xr:uid="{00000000-0005-0000-0000-0000684B0000}"/>
    <cellStyle name="20% - Accent1 3 2 3 3 3 7 3" xfId="19488" xr:uid="{00000000-0005-0000-0000-0000694B0000}"/>
    <cellStyle name="20% - Accent1 3 2 3 3 3 8" xfId="19489" xr:uid="{00000000-0005-0000-0000-00006A4B0000}"/>
    <cellStyle name="20% - Accent1 3 2 3 3 3 8 2" xfId="19490" xr:uid="{00000000-0005-0000-0000-00006B4B0000}"/>
    <cellStyle name="20% - Accent1 3 2 3 3 3 8 2 2" xfId="19491" xr:uid="{00000000-0005-0000-0000-00006C4B0000}"/>
    <cellStyle name="20% - Accent1 3 2 3 3 3 8 3" xfId="19492" xr:uid="{00000000-0005-0000-0000-00006D4B0000}"/>
    <cellStyle name="20% - Accent1 3 2 3 3 3 9" xfId="19493" xr:uid="{00000000-0005-0000-0000-00006E4B0000}"/>
    <cellStyle name="20% - Accent1 3 2 3 3 3 9 2" xfId="19494" xr:uid="{00000000-0005-0000-0000-00006F4B0000}"/>
    <cellStyle name="20% - Accent1 3 2 3 3 4" xfId="19495" xr:uid="{00000000-0005-0000-0000-0000704B0000}"/>
    <cellStyle name="20% - Accent1 3 2 3 3 4 10" xfId="19496" xr:uid="{00000000-0005-0000-0000-0000714B0000}"/>
    <cellStyle name="20% - Accent1 3 2 3 3 4 10 2" xfId="19497" xr:uid="{00000000-0005-0000-0000-0000724B0000}"/>
    <cellStyle name="20% - Accent1 3 2 3 3 4 11" xfId="19498" xr:uid="{00000000-0005-0000-0000-0000734B0000}"/>
    <cellStyle name="20% - Accent1 3 2 3 3 4 2" xfId="19499" xr:uid="{00000000-0005-0000-0000-0000744B0000}"/>
    <cellStyle name="20% - Accent1 3 2 3 3 4 2 2" xfId="19500" xr:uid="{00000000-0005-0000-0000-0000754B0000}"/>
    <cellStyle name="20% - Accent1 3 2 3 3 4 2 2 2" xfId="19501" xr:uid="{00000000-0005-0000-0000-0000764B0000}"/>
    <cellStyle name="20% - Accent1 3 2 3 3 4 2 2 2 2" xfId="19502" xr:uid="{00000000-0005-0000-0000-0000774B0000}"/>
    <cellStyle name="20% - Accent1 3 2 3 3 4 2 2 2 2 2" xfId="19503" xr:uid="{00000000-0005-0000-0000-0000784B0000}"/>
    <cellStyle name="20% - Accent1 3 2 3 3 4 2 2 2 3" xfId="19504" xr:uid="{00000000-0005-0000-0000-0000794B0000}"/>
    <cellStyle name="20% - Accent1 3 2 3 3 4 2 2 3" xfId="19505" xr:uid="{00000000-0005-0000-0000-00007A4B0000}"/>
    <cellStyle name="20% - Accent1 3 2 3 3 4 2 2 3 2" xfId="19506" xr:uid="{00000000-0005-0000-0000-00007B4B0000}"/>
    <cellStyle name="20% - Accent1 3 2 3 3 4 2 2 4" xfId="19507" xr:uid="{00000000-0005-0000-0000-00007C4B0000}"/>
    <cellStyle name="20% - Accent1 3 2 3 3 4 2 3" xfId="19508" xr:uid="{00000000-0005-0000-0000-00007D4B0000}"/>
    <cellStyle name="20% - Accent1 3 2 3 3 4 2 3 2" xfId="19509" xr:uid="{00000000-0005-0000-0000-00007E4B0000}"/>
    <cellStyle name="20% - Accent1 3 2 3 3 4 2 3 2 2" xfId="19510" xr:uid="{00000000-0005-0000-0000-00007F4B0000}"/>
    <cellStyle name="20% - Accent1 3 2 3 3 4 2 3 2 2 2" xfId="19511" xr:uid="{00000000-0005-0000-0000-0000804B0000}"/>
    <cellStyle name="20% - Accent1 3 2 3 3 4 2 3 2 3" xfId="19512" xr:uid="{00000000-0005-0000-0000-0000814B0000}"/>
    <cellStyle name="20% - Accent1 3 2 3 3 4 2 3 3" xfId="19513" xr:uid="{00000000-0005-0000-0000-0000824B0000}"/>
    <cellStyle name="20% - Accent1 3 2 3 3 4 2 3 3 2" xfId="19514" xr:uid="{00000000-0005-0000-0000-0000834B0000}"/>
    <cellStyle name="20% - Accent1 3 2 3 3 4 2 3 4" xfId="19515" xr:uid="{00000000-0005-0000-0000-0000844B0000}"/>
    <cellStyle name="20% - Accent1 3 2 3 3 4 2 4" xfId="19516" xr:uid="{00000000-0005-0000-0000-0000854B0000}"/>
    <cellStyle name="20% - Accent1 3 2 3 3 4 2 4 2" xfId="19517" xr:uid="{00000000-0005-0000-0000-0000864B0000}"/>
    <cellStyle name="20% - Accent1 3 2 3 3 4 2 4 2 2" xfId="19518" xr:uid="{00000000-0005-0000-0000-0000874B0000}"/>
    <cellStyle name="20% - Accent1 3 2 3 3 4 2 4 2 2 2" xfId="19519" xr:uid="{00000000-0005-0000-0000-0000884B0000}"/>
    <cellStyle name="20% - Accent1 3 2 3 3 4 2 4 2 3" xfId="19520" xr:uid="{00000000-0005-0000-0000-0000894B0000}"/>
    <cellStyle name="20% - Accent1 3 2 3 3 4 2 4 3" xfId="19521" xr:uid="{00000000-0005-0000-0000-00008A4B0000}"/>
    <cellStyle name="20% - Accent1 3 2 3 3 4 2 4 3 2" xfId="19522" xr:uid="{00000000-0005-0000-0000-00008B4B0000}"/>
    <cellStyle name="20% - Accent1 3 2 3 3 4 2 4 4" xfId="19523" xr:uid="{00000000-0005-0000-0000-00008C4B0000}"/>
    <cellStyle name="20% - Accent1 3 2 3 3 4 2 5" xfId="19524" xr:uid="{00000000-0005-0000-0000-00008D4B0000}"/>
    <cellStyle name="20% - Accent1 3 2 3 3 4 2 5 2" xfId="19525" xr:uid="{00000000-0005-0000-0000-00008E4B0000}"/>
    <cellStyle name="20% - Accent1 3 2 3 3 4 2 5 2 2" xfId="19526" xr:uid="{00000000-0005-0000-0000-00008F4B0000}"/>
    <cellStyle name="20% - Accent1 3 2 3 3 4 2 5 3" xfId="19527" xr:uid="{00000000-0005-0000-0000-0000904B0000}"/>
    <cellStyle name="20% - Accent1 3 2 3 3 4 2 6" xfId="19528" xr:uid="{00000000-0005-0000-0000-0000914B0000}"/>
    <cellStyle name="20% - Accent1 3 2 3 3 4 2 6 2" xfId="19529" xr:uid="{00000000-0005-0000-0000-0000924B0000}"/>
    <cellStyle name="20% - Accent1 3 2 3 3 4 2 6 2 2" xfId="19530" xr:uid="{00000000-0005-0000-0000-0000934B0000}"/>
    <cellStyle name="20% - Accent1 3 2 3 3 4 2 6 3" xfId="19531" xr:uid="{00000000-0005-0000-0000-0000944B0000}"/>
    <cellStyle name="20% - Accent1 3 2 3 3 4 2 7" xfId="19532" xr:uid="{00000000-0005-0000-0000-0000954B0000}"/>
    <cellStyle name="20% - Accent1 3 2 3 3 4 2 7 2" xfId="19533" xr:uid="{00000000-0005-0000-0000-0000964B0000}"/>
    <cellStyle name="20% - Accent1 3 2 3 3 4 2 8" xfId="19534" xr:uid="{00000000-0005-0000-0000-0000974B0000}"/>
    <cellStyle name="20% - Accent1 3 2 3 3 4 2 8 2" xfId="19535" xr:uid="{00000000-0005-0000-0000-0000984B0000}"/>
    <cellStyle name="20% - Accent1 3 2 3 3 4 2 9" xfId="19536" xr:uid="{00000000-0005-0000-0000-0000994B0000}"/>
    <cellStyle name="20% - Accent1 3 2 3 3 4 3" xfId="19537" xr:uid="{00000000-0005-0000-0000-00009A4B0000}"/>
    <cellStyle name="20% - Accent1 3 2 3 3 4 3 2" xfId="19538" xr:uid="{00000000-0005-0000-0000-00009B4B0000}"/>
    <cellStyle name="20% - Accent1 3 2 3 3 4 3 2 2" xfId="19539" xr:uid="{00000000-0005-0000-0000-00009C4B0000}"/>
    <cellStyle name="20% - Accent1 3 2 3 3 4 3 2 2 2" xfId="19540" xr:uid="{00000000-0005-0000-0000-00009D4B0000}"/>
    <cellStyle name="20% - Accent1 3 2 3 3 4 3 2 2 2 2" xfId="19541" xr:uid="{00000000-0005-0000-0000-00009E4B0000}"/>
    <cellStyle name="20% - Accent1 3 2 3 3 4 3 2 2 3" xfId="19542" xr:uid="{00000000-0005-0000-0000-00009F4B0000}"/>
    <cellStyle name="20% - Accent1 3 2 3 3 4 3 2 3" xfId="19543" xr:uid="{00000000-0005-0000-0000-0000A04B0000}"/>
    <cellStyle name="20% - Accent1 3 2 3 3 4 3 2 3 2" xfId="19544" xr:uid="{00000000-0005-0000-0000-0000A14B0000}"/>
    <cellStyle name="20% - Accent1 3 2 3 3 4 3 2 4" xfId="19545" xr:uid="{00000000-0005-0000-0000-0000A24B0000}"/>
    <cellStyle name="20% - Accent1 3 2 3 3 4 3 3" xfId="19546" xr:uid="{00000000-0005-0000-0000-0000A34B0000}"/>
    <cellStyle name="20% - Accent1 3 2 3 3 4 3 3 2" xfId="19547" xr:uid="{00000000-0005-0000-0000-0000A44B0000}"/>
    <cellStyle name="20% - Accent1 3 2 3 3 4 3 3 2 2" xfId="19548" xr:uid="{00000000-0005-0000-0000-0000A54B0000}"/>
    <cellStyle name="20% - Accent1 3 2 3 3 4 3 3 2 2 2" xfId="19549" xr:uid="{00000000-0005-0000-0000-0000A64B0000}"/>
    <cellStyle name="20% - Accent1 3 2 3 3 4 3 3 2 3" xfId="19550" xr:uid="{00000000-0005-0000-0000-0000A74B0000}"/>
    <cellStyle name="20% - Accent1 3 2 3 3 4 3 3 3" xfId="19551" xr:uid="{00000000-0005-0000-0000-0000A84B0000}"/>
    <cellStyle name="20% - Accent1 3 2 3 3 4 3 3 3 2" xfId="19552" xr:uid="{00000000-0005-0000-0000-0000A94B0000}"/>
    <cellStyle name="20% - Accent1 3 2 3 3 4 3 3 4" xfId="19553" xr:uid="{00000000-0005-0000-0000-0000AA4B0000}"/>
    <cellStyle name="20% - Accent1 3 2 3 3 4 3 4" xfId="19554" xr:uid="{00000000-0005-0000-0000-0000AB4B0000}"/>
    <cellStyle name="20% - Accent1 3 2 3 3 4 3 4 2" xfId="19555" xr:uid="{00000000-0005-0000-0000-0000AC4B0000}"/>
    <cellStyle name="20% - Accent1 3 2 3 3 4 3 4 2 2" xfId="19556" xr:uid="{00000000-0005-0000-0000-0000AD4B0000}"/>
    <cellStyle name="20% - Accent1 3 2 3 3 4 3 4 2 2 2" xfId="19557" xr:uid="{00000000-0005-0000-0000-0000AE4B0000}"/>
    <cellStyle name="20% - Accent1 3 2 3 3 4 3 4 2 3" xfId="19558" xr:uid="{00000000-0005-0000-0000-0000AF4B0000}"/>
    <cellStyle name="20% - Accent1 3 2 3 3 4 3 4 3" xfId="19559" xr:uid="{00000000-0005-0000-0000-0000B04B0000}"/>
    <cellStyle name="20% - Accent1 3 2 3 3 4 3 4 3 2" xfId="19560" xr:uid="{00000000-0005-0000-0000-0000B14B0000}"/>
    <cellStyle name="20% - Accent1 3 2 3 3 4 3 4 4" xfId="19561" xr:uid="{00000000-0005-0000-0000-0000B24B0000}"/>
    <cellStyle name="20% - Accent1 3 2 3 3 4 3 5" xfId="19562" xr:uid="{00000000-0005-0000-0000-0000B34B0000}"/>
    <cellStyle name="20% - Accent1 3 2 3 3 4 3 5 2" xfId="19563" xr:uid="{00000000-0005-0000-0000-0000B44B0000}"/>
    <cellStyle name="20% - Accent1 3 2 3 3 4 3 5 2 2" xfId="19564" xr:uid="{00000000-0005-0000-0000-0000B54B0000}"/>
    <cellStyle name="20% - Accent1 3 2 3 3 4 3 5 3" xfId="19565" xr:uid="{00000000-0005-0000-0000-0000B64B0000}"/>
    <cellStyle name="20% - Accent1 3 2 3 3 4 3 6" xfId="19566" xr:uid="{00000000-0005-0000-0000-0000B74B0000}"/>
    <cellStyle name="20% - Accent1 3 2 3 3 4 3 6 2" xfId="19567" xr:uid="{00000000-0005-0000-0000-0000B84B0000}"/>
    <cellStyle name="20% - Accent1 3 2 3 3 4 3 6 2 2" xfId="19568" xr:uid="{00000000-0005-0000-0000-0000B94B0000}"/>
    <cellStyle name="20% - Accent1 3 2 3 3 4 3 6 3" xfId="19569" xr:uid="{00000000-0005-0000-0000-0000BA4B0000}"/>
    <cellStyle name="20% - Accent1 3 2 3 3 4 3 7" xfId="19570" xr:uid="{00000000-0005-0000-0000-0000BB4B0000}"/>
    <cellStyle name="20% - Accent1 3 2 3 3 4 3 7 2" xfId="19571" xr:uid="{00000000-0005-0000-0000-0000BC4B0000}"/>
    <cellStyle name="20% - Accent1 3 2 3 3 4 3 8" xfId="19572" xr:uid="{00000000-0005-0000-0000-0000BD4B0000}"/>
    <cellStyle name="20% - Accent1 3 2 3 3 4 3 8 2" xfId="19573" xr:uid="{00000000-0005-0000-0000-0000BE4B0000}"/>
    <cellStyle name="20% - Accent1 3 2 3 3 4 3 9" xfId="19574" xr:uid="{00000000-0005-0000-0000-0000BF4B0000}"/>
    <cellStyle name="20% - Accent1 3 2 3 3 4 4" xfId="19575" xr:uid="{00000000-0005-0000-0000-0000C04B0000}"/>
    <cellStyle name="20% - Accent1 3 2 3 3 4 4 2" xfId="19576" xr:uid="{00000000-0005-0000-0000-0000C14B0000}"/>
    <cellStyle name="20% - Accent1 3 2 3 3 4 4 2 2" xfId="19577" xr:uid="{00000000-0005-0000-0000-0000C24B0000}"/>
    <cellStyle name="20% - Accent1 3 2 3 3 4 4 2 2 2" xfId="19578" xr:uid="{00000000-0005-0000-0000-0000C34B0000}"/>
    <cellStyle name="20% - Accent1 3 2 3 3 4 4 2 3" xfId="19579" xr:uid="{00000000-0005-0000-0000-0000C44B0000}"/>
    <cellStyle name="20% - Accent1 3 2 3 3 4 4 3" xfId="19580" xr:uid="{00000000-0005-0000-0000-0000C54B0000}"/>
    <cellStyle name="20% - Accent1 3 2 3 3 4 4 3 2" xfId="19581" xr:uid="{00000000-0005-0000-0000-0000C64B0000}"/>
    <cellStyle name="20% - Accent1 3 2 3 3 4 4 4" xfId="19582" xr:uid="{00000000-0005-0000-0000-0000C74B0000}"/>
    <cellStyle name="20% - Accent1 3 2 3 3 4 5" xfId="19583" xr:uid="{00000000-0005-0000-0000-0000C84B0000}"/>
    <cellStyle name="20% - Accent1 3 2 3 3 4 5 2" xfId="19584" xr:uid="{00000000-0005-0000-0000-0000C94B0000}"/>
    <cellStyle name="20% - Accent1 3 2 3 3 4 5 2 2" xfId="19585" xr:uid="{00000000-0005-0000-0000-0000CA4B0000}"/>
    <cellStyle name="20% - Accent1 3 2 3 3 4 5 2 2 2" xfId="19586" xr:uid="{00000000-0005-0000-0000-0000CB4B0000}"/>
    <cellStyle name="20% - Accent1 3 2 3 3 4 5 2 3" xfId="19587" xr:uid="{00000000-0005-0000-0000-0000CC4B0000}"/>
    <cellStyle name="20% - Accent1 3 2 3 3 4 5 3" xfId="19588" xr:uid="{00000000-0005-0000-0000-0000CD4B0000}"/>
    <cellStyle name="20% - Accent1 3 2 3 3 4 5 3 2" xfId="19589" xr:uid="{00000000-0005-0000-0000-0000CE4B0000}"/>
    <cellStyle name="20% - Accent1 3 2 3 3 4 5 4" xfId="19590" xr:uid="{00000000-0005-0000-0000-0000CF4B0000}"/>
    <cellStyle name="20% - Accent1 3 2 3 3 4 6" xfId="19591" xr:uid="{00000000-0005-0000-0000-0000D04B0000}"/>
    <cellStyle name="20% - Accent1 3 2 3 3 4 6 2" xfId="19592" xr:uid="{00000000-0005-0000-0000-0000D14B0000}"/>
    <cellStyle name="20% - Accent1 3 2 3 3 4 6 2 2" xfId="19593" xr:uid="{00000000-0005-0000-0000-0000D24B0000}"/>
    <cellStyle name="20% - Accent1 3 2 3 3 4 6 2 2 2" xfId="19594" xr:uid="{00000000-0005-0000-0000-0000D34B0000}"/>
    <cellStyle name="20% - Accent1 3 2 3 3 4 6 2 3" xfId="19595" xr:uid="{00000000-0005-0000-0000-0000D44B0000}"/>
    <cellStyle name="20% - Accent1 3 2 3 3 4 6 3" xfId="19596" xr:uid="{00000000-0005-0000-0000-0000D54B0000}"/>
    <cellStyle name="20% - Accent1 3 2 3 3 4 6 3 2" xfId="19597" xr:uid="{00000000-0005-0000-0000-0000D64B0000}"/>
    <cellStyle name="20% - Accent1 3 2 3 3 4 6 4" xfId="19598" xr:uid="{00000000-0005-0000-0000-0000D74B0000}"/>
    <cellStyle name="20% - Accent1 3 2 3 3 4 7" xfId="19599" xr:uid="{00000000-0005-0000-0000-0000D84B0000}"/>
    <cellStyle name="20% - Accent1 3 2 3 3 4 7 2" xfId="19600" xr:uid="{00000000-0005-0000-0000-0000D94B0000}"/>
    <cellStyle name="20% - Accent1 3 2 3 3 4 7 2 2" xfId="19601" xr:uid="{00000000-0005-0000-0000-0000DA4B0000}"/>
    <cellStyle name="20% - Accent1 3 2 3 3 4 7 3" xfId="19602" xr:uid="{00000000-0005-0000-0000-0000DB4B0000}"/>
    <cellStyle name="20% - Accent1 3 2 3 3 4 8" xfId="19603" xr:uid="{00000000-0005-0000-0000-0000DC4B0000}"/>
    <cellStyle name="20% - Accent1 3 2 3 3 4 8 2" xfId="19604" xr:uid="{00000000-0005-0000-0000-0000DD4B0000}"/>
    <cellStyle name="20% - Accent1 3 2 3 3 4 8 2 2" xfId="19605" xr:uid="{00000000-0005-0000-0000-0000DE4B0000}"/>
    <cellStyle name="20% - Accent1 3 2 3 3 4 8 3" xfId="19606" xr:uid="{00000000-0005-0000-0000-0000DF4B0000}"/>
    <cellStyle name="20% - Accent1 3 2 3 3 4 9" xfId="19607" xr:uid="{00000000-0005-0000-0000-0000E04B0000}"/>
    <cellStyle name="20% - Accent1 3 2 3 3 4 9 2" xfId="19608" xr:uid="{00000000-0005-0000-0000-0000E14B0000}"/>
    <cellStyle name="20% - Accent1 3 2 3 3 5" xfId="19609" xr:uid="{00000000-0005-0000-0000-0000E24B0000}"/>
    <cellStyle name="20% - Accent1 3 2 3 3 5 2" xfId="19610" xr:uid="{00000000-0005-0000-0000-0000E34B0000}"/>
    <cellStyle name="20% - Accent1 3 2 3 3 5 2 2" xfId="19611" xr:uid="{00000000-0005-0000-0000-0000E44B0000}"/>
    <cellStyle name="20% - Accent1 3 2 3 3 5 2 2 2" xfId="19612" xr:uid="{00000000-0005-0000-0000-0000E54B0000}"/>
    <cellStyle name="20% - Accent1 3 2 3 3 5 2 2 2 2" xfId="19613" xr:uid="{00000000-0005-0000-0000-0000E64B0000}"/>
    <cellStyle name="20% - Accent1 3 2 3 3 5 2 2 3" xfId="19614" xr:uid="{00000000-0005-0000-0000-0000E74B0000}"/>
    <cellStyle name="20% - Accent1 3 2 3 3 5 2 3" xfId="19615" xr:uid="{00000000-0005-0000-0000-0000E84B0000}"/>
    <cellStyle name="20% - Accent1 3 2 3 3 5 2 3 2" xfId="19616" xr:uid="{00000000-0005-0000-0000-0000E94B0000}"/>
    <cellStyle name="20% - Accent1 3 2 3 3 5 2 4" xfId="19617" xr:uid="{00000000-0005-0000-0000-0000EA4B0000}"/>
    <cellStyle name="20% - Accent1 3 2 3 3 5 3" xfId="19618" xr:uid="{00000000-0005-0000-0000-0000EB4B0000}"/>
    <cellStyle name="20% - Accent1 3 2 3 3 5 3 2" xfId="19619" xr:uid="{00000000-0005-0000-0000-0000EC4B0000}"/>
    <cellStyle name="20% - Accent1 3 2 3 3 5 3 2 2" xfId="19620" xr:uid="{00000000-0005-0000-0000-0000ED4B0000}"/>
    <cellStyle name="20% - Accent1 3 2 3 3 5 3 2 2 2" xfId="19621" xr:uid="{00000000-0005-0000-0000-0000EE4B0000}"/>
    <cellStyle name="20% - Accent1 3 2 3 3 5 3 2 3" xfId="19622" xr:uid="{00000000-0005-0000-0000-0000EF4B0000}"/>
    <cellStyle name="20% - Accent1 3 2 3 3 5 3 3" xfId="19623" xr:uid="{00000000-0005-0000-0000-0000F04B0000}"/>
    <cellStyle name="20% - Accent1 3 2 3 3 5 3 3 2" xfId="19624" xr:uid="{00000000-0005-0000-0000-0000F14B0000}"/>
    <cellStyle name="20% - Accent1 3 2 3 3 5 3 4" xfId="19625" xr:uid="{00000000-0005-0000-0000-0000F24B0000}"/>
    <cellStyle name="20% - Accent1 3 2 3 3 5 4" xfId="19626" xr:uid="{00000000-0005-0000-0000-0000F34B0000}"/>
    <cellStyle name="20% - Accent1 3 2 3 3 5 4 2" xfId="19627" xr:uid="{00000000-0005-0000-0000-0000F44B0000}"/>
    <cellStyle name="20% - Accent1 3 2 3 3 5 4 2 2" xfId="19628" xr:uid="{00000000-0005-0000-0000-0000F54B0000}"/>
    <cellStyle name="20% - Accent1 3 2 3 3 5 4 2 2 2" xfId="19629" xr:uid="{00000000-0005-0000-0000-0000F64B0000}"/>
    <cellStyle name="20% - Accent1 3 2 3 3 5 4 2 3" xfId="19630" xr:uid="{00000000-0005-0000-0000-0000F74B0000}"/>
    <cellStyle name="20% - Accent1 3 2 3 3 5 4 3" xfId="19631" xr:uid="{00000000-0005-0000-0000-0000F84B0000}"/>
    <cellStyle name="20% - Accent1 3 2 3 3 5 4 3 2" xfId="19632" xr:uid="{00000000-0005-0000-0000-0000F94B0000}"/>
    <cellStyle name="20% - Accent1 3 2 3 3 5 4 4" xfId="19633" xr:uid="{00000000-0005-0000-0000-0000FA4B0000}"/>
    <cellStyle name="20% - Accent1 3 2 3 3 5 5" xfId="19634" xr:uid="{00000000-0005-0000-0000-0000FB4B0000}"/>
    <cellStyle name="20% - Accent1 3 2 3 3 5 5 2" xfId="19635" xr:uid="{00000000-0005-0000-0000-0000FC4B0000}"/>
    <cellStyle name="20% - Accent1 3 2 3 3 5 5 2 2" xfId="19636" xr:uid="{00000000-0005-0000-0000-0000FD4B0000}"/>
    <cellStyle name="20% - Accent1 3 2 3 3 5 5 3" xfId="19637" xr:uid="{00000000-0005-0000-0000-0000FE4B0000}"/>
    <cellStyle name="20% - Accent1 3 2 3 3 5 6" xfId="19638" xr:uid="{00000000-0005-0000-0000-0000FF4B0000}"/>
    <cellStyle name="20% - Accent1 3 2 3 3 5 6 2" xfId="19639" xr:uid="{00000000-0005-0000-0000-0000004C0000}"/>
    <cellStyle name="20% - Accent1 3 2 3 3 5 6 2 2" xfId="19640" xr:uid="{00000000-0005-0000-0000-0000014C0000}"/>
    <cellStyle name="20% - Accent1 3 2 3 3 5 6 3" xfId="19641" xr:uid="{00000000-0005-0000-0000-0000024C0000}"/>
    <cellStyle name="20% - Accent1 3 2 3 3 5 7" xfId="19642" xr:uid="{00000000-0005-0000-0000-0000034C0000}"/>
    <cellStyle name="20% - Accent1 3 2 3 3 5 7 2" xfId="19643" xr:uid="{00000000-0005-0000-0000-0000044C0000}"/>
    <cellStyle name="20% - Accent1 3 2 3 3 5 8" xfId="19644" xr:uid="{00000000-0005-0000-0000-0000054C0000}"/>
    <cellStyle name="20% - Accent1 3 2 3 3 5 8 2" xfId="19645" xr:uid="{00000000-0005-0000-0000-0000064C0000}"/>
    <cellStyle name="20% - Accent1 3 2 3 3 5 9" xfId="19646" xr:uid="{00000000-0005-0000-0000-0000074C0000}"/>
    <cellStyle name="20% - Accent1 3 2 3 3 6" xfId="19647" xr:uid="{00000000-0005-0000-0000-0000084C0000}"/>
    <cellStyle name="20% - Accent1 3 2 3 3 6 2" xfId="19648" xr:uid="{00000000-0005-0000-0000-0000094C0000}"/>
    <cellStyle name="20% - Accent1 3 2 3 3 6 2 2" xfId="19649" xr:uid="{00000000-0005-0000-0000-00000A4C0000}"/>
    <cellStyle name="20% - Accent1 3 2 3 3 6 2 2 2" xfId="19650" xr:uid="{00000000-0005-0000-0000-00000B4C0000}"/>
    <cellStyle name="20% - Accent1 3 2 3 3 6 2 2 2 2" xfId="19651" xr:uid="{00000000-0005-0000-0000-00000C4C0000}"/>
    <cellStyle name="20% - Accent1 3 2 3 3 6 2 2 3" xfId="19652" xr:uid="{00000000-0005-0000-0000-00000D4C0000}"/>
    <cellStyle name="20% - Accent1 3 2 3 3 6 2 3" xfId="19653" xr:uid="{00000000-0005-0000-0000-00000E4C0000}"/>
    <cellStyle name="20% - Accent1 3 2 3 3 6 2 3 2" xfId="19654" xr:uid="{00000000-0005-0000-0000-00000F4C0000}"/>
    <cellStyle name="20% - Accent1 3 2 3 3 6 2 4" xfId="19655" xr:uid="{00000000-0005-0000-0000-0000104C0000}"/>
    <cellStyle name="20% - Accent1 3 2 3 3 6 3" xfId="19656" xr:uid="{00000000-0005-0000-0000-0000114C0000}"/>
    <cellStyle name="20% - Accent1 3 2 3 3 6 3 2" xfId="19657" xr:uid="{00000000-0005-0000-0000-0000124C0000}"/>
    <cellStyle name="20% - Accent1 3 2 3 3 6 3 2 2" xfId="19658" xr:uid="{00000000-0005-0000-0000-0000134C0000}"/>
    <cellStyle name="20% - Accent1 3 2 3 3 6 3 2 2 2" xfId="19659" xr:uid="{00000000-0005-0000-0000-0000144C0000}"/>
    <cellStyle name="20% - Accent1 3 2 3 3 6 3 2 3" xfId="19660" xr:uid="{00000000-0005-0000-0000-0000154C0000}"/>
    <cellStyle name="20% - Accent1 3 2 3 3 6 3 3" xfId="19661" xr:uid="{00000000-0005-0000-0000-0000164C0000}"/>
    <cellStyle name="20% - Accent1 3 2 3 3 6 3 3 2" xfId="19662" xr:uid="{00000000-0005-0000-0000-0000174C0000}"/>
    <cellStyle name="20% - Accent1 3 2 3 3 6 3 4" xfId="19663" xr:uid="{00000000-0005-0000-0000-0000184C0000}"/>
    <cellStyle name="20% - Accent1 3 2 3 3 6 4" xfId="19664" xr:uid="{00000000-0005-0000-0000-0000194C0000}"/>
    <cellStyle name="20% - Accent1 3 2 3 3 6 4 2" xfId="19665" xr:uid="{00000000-0005-0000-0000-00001A4C0000}"/>
    <cellStyle name="20% - Accent1 3 2 3 3 6 4 2 2" xfId="19666" xr:uid="{00000000-0005-0000-0000-00001B4C0000}"/>
    <cellStyle name="20% - Accent1 3 2 3 3 6 4 2 2 2" xfId="19667" xr:uid="{00000000-0005-0000-0000-00001C4C0000}"/>
    <cellStyle name="20% - Accent1 3 2 3 3 6 4 2 3" xfId="19668" xr:uid="{00000000-0005-0000-0000-00001D4C0000}"/>
    <cellStyle name="20% - Accent1 3 2 3 3 6 4 3" xfId="19669" xr:uid="{00000000-0005-0000-0000-00001E4C0000}"/>
    <cellStyle name="20% - Accent1 3 2 3 3 6 4 3 2" xfId="19670" xr:uid="{00000000-0005-0000-0000-00001F4C0000}"/>
    <cellStyle name="20% - Accent1 3 2 3 3 6 4 4" xfId="19671" xr:uid="{00000000-0005-0000-0000-0000204C0000}"/>
    <cellStyle name="20% - Accent1 3 2 3 3 6 5" xfId="19672" xr:uid="{00000000-0005-0000-0000-0000214C0000}"/>
    <cellStyle name="20% - Accent1 3 2 3 3 6 5 2" xfId="19673" xr:uid="{00000000-0005-0000-0000-0000224C0000}"/>
    <cellStyle name="20% - Accent1 3 2 3 3 6 5 2 2" xfId="19674" xr:uid="{00000000-0005-0000-0000-0000234C0000}"/>
    <cellStyle name="20% - Accent1 3 2 3 3 6 5 3" xfId="19675" xr:uid="{00000000-0005-0000-0000-0000244C0000}"/>
    <cellStyle name="20% - Accent1 3 2 3 3 6 6" xfId="19676" xr:uid="{00000000-0005-0000-0000-0000254C0000}"/>
    <cellStyle name="20% - Accent1 3 2 3 3 6 6 2" xfId="19677" xr:uid="{00000000-0005-0000-0000-0000264C0000}"/>
    <cellStyle name="20% - Accent1 3 2 3 3 6 6 2 2" xfId="19678" xr:uid="{00000000-0005-0000-0000-0000274C0000}"/>
    <cellStyle name="20% - Accent1 3 2 3 3 6 6 3" xfId="19679" xr:uid="{00000000-0005-0000-0000-0000284C0000}"/>
    <cellStyle name="20% - Accent1 3 2 3 3 6 7" xfId="19680" xr:uid="{00000000-0005-0000-0000-0000294C0000}"/>
    <cellStyle name="20% - Accent1 3 2 3 3 6 7 2" xfId="19681" xr:uid="{00000000-0005-0000-0000-00002A4C0000}"/>
    <cellStyle name="20% - Accent1 3 2 3 3 6 8" xfId="19682" xr:uid="{00000000-0005-0000-0000-00002B4C0000}"/>
    <cellStyle name="20% - Accent1 3 2 3 3 6 8 2" xfId="19683" xr:uid="{00000000-0005-0000-0000-00002C4C0000}"/>
    <cellStyle name="20% - Accent1 3 2 3 3 6 9" xfId="19684" xr:uid="{00000000-0005-0000-0000-00002D4C0000}"/>
    <cellStyle name="20% - Accent1 3 2 3 3 7" xfId="19685" xr:uid="{00000000-0005-0000-0000-00002E4C0000}"/>
    <cellStyle name="20% - Accent1 3 2 3 3 7 2" xfId="19686" xr:uid="{00000000-0005-0000-0000-00002F4C0000}"/>
    <cellStyle name="20% - Accent1 3 2 3 3 7 2 2" xfId="19687" xr:uid="{00000000-0005-0000-0000-0000304C0000}"/>
    <cellStyle name="20% - Accent1 3 2 3 3 7 2 2 2" xfId="19688" xr:uid="{00000000-0005-0000-0000-0000314C0000}"/>
    <cellStyle name="20% - Accent1 3 2 3 3 7 2 3" xfId="19689" xr:uid="{00000000-0005-0000-0000-0000324C0000}"/>
    <cellStyle name="20% - Accent1 3 2 3 3 7 3" xfId="19690" xr:uid="{00000000-0005-0000-0000-0000334C0000}"/>
    <cellStyle name="20% - Accent1 3 2 3 3 7 3 2" xfId="19691" xr:uid="{00000000-0005-0000-0000-0000344C0000}"/>
    <cellStyle name="20% - Accent1 3 2 3 3 7 4" xfId="19692" xr:uid="{00000000-0005-0000-0000-0000354C0000}"/>
    <cellStyle name="20% - Accent1 3 2 3 3 8" xfId="19693" xr:uid="{00000000-0005-0000-0000-0000364C0000}"/>
    <cellStyle name="20% - Accent1 3 2 3 3 8 2" xfId="19694" xr:uid="{00000000-0005-0000-0000-0000374C0000}"/>
    <cellStyle name="20% - Accent1 3 2 3 3 8 2 2" xfId="19695" xr:uid="{00000000-0005-0000-0000-0000384C0000}"/>
    <cellStyle name="20% - Accent1 3 2 3 3 8 2 2 2" xfId="19696" xr:uid="{00000000-0005-0000-0000-0000394C0000}"/>
    <cellStyle name="20% - Accent1 3 2 3 3 8 2 3" xfId="19697" xr:uid="{00000000-0005-0000-0000-00003A4C0000}"/>
    <cellStyle name="20% - Accent1 3 2 3 3 8 3" xfId="19698" xr:uid="{00000000-0005-0000-0000-00003B4C0000}"/>
    <cellStyle name="20% - Accent1 3 2 3 3 8 3 2" xfId="19699" xr:uid="{00000000-0005-0000-0000-00003C4C0000}"/>
    <cellStyle name="20% - Accent1 3 2 3 3 8 4" xfId="19700" xr:uid="{00000000-0005-0000-0000-00003D4C0000}"/>
    <cellStyle name="20% - Accent1 3 2 3 3 9" xfId="19701" xr:uid="{00000000-0005-0000-0000-00003E4C0000}"/>
    <cellStyle name="20% - Accent1 3 2 3 3 9 2" xfId="19702" xr:uid="{00000000-0005-0000-0000-00003F4C0000}"/>
    <cellStyle name="20% - Accent1 3 2 3 3 9 2 2" xfId="19703" xr:uid="{00000000-0005-0000-0000-0000404C0000}"/>
    <cellStyle name="20% - Accent1 3 2 3 3 9 2 2 2" xfId="19704" xr:uid="{00000000-0005-0000-0000-0000414C0000}"/>
    <cellStyle name="20% - Accent1 3 2 3 3 9 2 3" xfId="19705" xr:uid="{00000000-0005-0000-0000-0000424C0000}"/>
    <cellStyle name="20% - Accent1 3 2 3 3 9 3" xfId="19706" xr:uid="{00000000-0005-0000-0000-0000434C0000}"/>
    <cellStyle name="20% - Accent1 3 2 3 3 9 3 2" xfId="19707" xr:uid="{00000000-0005-0000-0000-0000444C0000}"/>
    <cellStyle name="20% - Accent1 3 2 3 3 9 4" xfId="19708" xr:uid="{00000000-0005-0000-0000-0000454C0000}"/>
    <cellStyle name="20% - Accent1 3 2 3 4" xfId="19709" xr:uid="{00000000-0005-0000-0000-0000464C0000}"/>
    <cellStyle name="20% - Accent1 3 2 3 4 10" xfId="19710" xr:uid="{00000000-0005-0000-0000-0000474C0000}"/>
    <cellStyle name="20% - Accent1 3 2 3 4 10 2" xfId="19711" xr:uid="{00000000-0005-0000-0000-0000484C0000}"/>
    <cellStyle name="20% - Accent1 3 2 3 4 11" xfId="19712" xr:uid="{00000000-0005-0000-0000-0000494C0000}"/>
    <cellStyle name="20% - Accent1 3 2 3 4 2" xfId="19713" xr:uid="{00000000-0005-0000-0000-00004A4C0000}"/>
    <cellStyle name="20% - Accent1 3 2 3 4 2 2" xfId="19714" xr:uid="{00000000-0005-0000-0000-00004B4C0000}"/>
    <cellStyle name="20% - Accent1 3 2 3 4 2 2 2" xfId="19715" xr:uid="{00000000-0005-0000-0000-00004C4C0000}"/>
    <cellStyle name="20% - Accent1 3 2 3 4 2 2 2 2" xfId="19716" xr:uid="{00000000-0005-0000-0000-00004D4C0000}"/>
    <cellStyle name="20% - Accent1 3 2 3 4 2 2 2 2 2" xfId="19717" xr:uid="{00000000-0005-0000-0000-00004E4C0000}"/>
    <cellStyle name="20% - Accent1 3 2 3 4 2 2 2 3" xfId="19718" xr:uid="{00000000-0005-0000-0000-00004F4C0000}"/>
    <cellStyle name="20% - Accent1 3 2 3 4 2 2 3" xfId="19719" xr:uid="{00000000-0005-0000-0000-0000504C0000}"/>
    <cellStyle name="20% - Accent1 3 2 3 4 2 2 3 2" xfId="19720" xr:uid="{00000000-0005-0000-0000-0000514C0000}"/>
    <cellStyle name="20% - Accent1 3 2 3 4 2 2 4" xfId="19721" xr:uid="{00000000-0005-0000-0000-0000524C0000}"/>
    <cellStyle name="20% - Accent1 3 2 3 4 2 3" xfId="19722" xr:uid="{00000000-0005-0000-0000-0000534C0000}"/>
    <cellStyle name="20% - Accent1 3 2 3 4 2 3 2" xfId="19723" xr:uid="{00000000-0005-0000-0000-0000544C0000}"/>
    <cellStyle name="20% - Accent1 3 2 3 4 2 3 2 2" xfId="19724" xr:uid="{00000000-0005-0000-0000-0000554C0000}"/>
    <cellStyle name="20% - Accent1 3 2 3 4 2 3 2 2 2" xfId="19725" xr:uid="{00000000-0005-0000-0000-0000564C0000}"/>
    <cellStyle name="20% - Accent1 3 2 3 4 2 3 2 3" xfId="19726" xr:uid="{00000000-0005-0000-0000-0000574C0000}"/>
    <cellStyle name="20% - Accent1 3 2 3 4 2 3 3" xfId="19727" xr:uid="{00000000-0005-0000-0000-0000584C0000}"/>
    <cellStyle name="20% - Accent1 3 2 3 4 2 3 3 2" xfId="19728" xr:uid="{00000000-0005-0000-0000-0000594C0000}"/>
    <cellStyle name="20% - Accent1 3 2 3 4 2 3 4" xfId="19729" xr:uid="{00000000-0005-0000-0000-00005A4C0000}"/>
    <cellStyle name="20% - Accent1 3 2 3 4 2 4" xfId="19730" xr:uid="{00000000-0005-0000-0000-00005B4C0000}"/>
    <cellStyle name="20% - Accent1 3 2 3 4 2 4 2" xfId="19731" xr:uid="{00000000-0005-0000-0000-00005C4C0000}"/>
    <cellStyle name="20% - Accent1 3 2 3 4 2 4 2 2" xfId="19732" xr:uid="{00000000-0005-0000-0000-00005D4C0000}"/>
    <cellStyle name="20% - Accent1 3 2 3 4 2 4 2 2 2" xfId="19733" xr:uid="{00000000-0005-0000-0000-00005E4C0000}"/>
    <cellStyle name="20% - Accent1 3 2 3 4 2 4 2 3" xfId="19734" xr:uid="{00000000-0005-0000-0000-00005F4C0000}"/>
    <cellStyle name="20% - Accent1 3 2 3 4 2 4 3" xfId="19735" xr:uid="{00000000-0005-0000-0000-0000604C0000}"/>
    <cellStyle name="20% - Accent1 3 2 3 4 2 4 3 2" xfId="19736" xr:uid="{00000000-0005-0000-0000-0000614C0000}"/>
    <cellStyle name="20% - Accent1 3 2 3 4 2 4 4" xfId="19737" xr:uid="{00000000-0005-0000-0000-0000624C0000}"/>
    <cellStyle name="20% - Accent1 3 2 3 4 2 5" xfId="19738" xr:uid="{00000000-0005-0000-0000-0000634C0000}"/>
    <cellStyle name="20% - Accent1 3 2 3 4 2 5 2" xfId="19739" xr:uid="{00000000-0005-0000-0000-0000644C0000}"/>
    <cellStyle name="20% - Accent1 3 2 3 4 2 5 2 2" xfId="19740" xr:uid="{00000000-0005-0000-0000-0000654C0000}"/>
    <cellStyle name="20% - Accent1 3 2 3 4 2 5 3" xfId="19741" xr:uid="{00000000-0005-0000-0000-0000664C0000}"/>
    <cellStyle name="20% - Accent1 3 2 3 4 2 6" xfId="19742" xr:uid="{00000000-0005-0000-0000-0000674C0000}"/>
    <cellStyle name="20% - Accent1 3 2 3 4 2 6 2" xfId="19743" xr:uid="{00000000-0005-0000-0000-0000684C0000}"/>
    <cellStyle name="20% - Accent1 3 2 3 4 2 6 2 2" xfId="19744" xr:uid="{00000000-0005-0000-0000-0000694C0000}"/>
    <cellStyle name="20% - Accent1 3 2 3 4 2 6 3" xfId="19745" xr:uid="{00000000-0005-0000-0000-00006A4C0000}"/>
    <cellStyle name="20% - Accent1 3 2 3 4 2 7" xfId="19746" xr:uid="{00000000-0005-0000-0000-00006B4C0000}"/>
    <cellStyle name="20% - Accent1 3 2 3 4 2 7 2" xfId="19747" xr:uid="{00000000-0005-0000-0000-00006C4C0000}"/>
    <cellStyle name="20% - Accent1 3 2 3 4 2 8" xfId="19748" xr:uid="{00000000-0005-0000-0000-00006D4C0000}"/>
    <cellStyle name="20% - Accent1 3 2 3 4 2 8 2" xfId="19749" xr:uid="{00000000-0005-0000-0000-00006E4C0000}"/>
    <cellStyle name="20% - Accent1 3 2 3 4 2 9" xfId="19750" xr:uid="{00000000-0005-0000-0000-00006F4C0000}"/>
    <cellStyle name="20% - Accent1 3 2 3 4 3" xfId="19751" xr:uid="{00000000-0005-0000-0000-0000704C0000}"/>
    <cellStyle name="20% - Accent1 3 2 3 4 3 2" xfId="19752" xr:uid="{00000000-0005-0000-0000-0000714C0000}"/>
    <cellStyle name="20% - Accent1 3 2 3 4 3 2 2" xfId="19753" xr:uid="{00000000-0005-0000-0000-0000724C0000}"/>
    <cellStyle name="20% - Accent1 3 2 3 4 3 2 2 2" xfId="19754" xr:uid="{00000000-0005-0000-0000-0000734C0000}"/>
    <cellStyle name="20% - Accent1 3 2 3 4 3 2 2 2 2" xfId="19755" xr:uid="{00000000-0005-0000-0000-0000744C0000}"/>
    <cellStyle name="20% - Accent1 3 2 3 4 3 2 2 3" xfId="19756" xr:uid="{00000000-0005-0000-0000-0000754C0000}"/>
    <cellStyle name="20% - Accent1 3 2 3 4 3 2 3" xfId="19757" xr:uid="{00000000-0005-0000-0000-0000764C0000}"/>
    <cellStyle name="20% - Accent1 3 2 3 4 3 2 3 2" xfId="19758" xr:uid="{00000000-0005-0000-0000-0000774C0000}"/>
    <cellStyle name="20% - Accent1 3 2 3 4 3 2 4" xfId="19759" xr:uid="{00000000-0005-0000-0000-0000784C0000}"/>
    <cellStyle name="20% - Accent1 3 2 3 4 3 3" xfId="19760" xr:uid="{00000000-0005-0000-0000-0000794C0000}"/>
    <cellStyle name="20% - Accent1 3 2 3 4 3 3 2" xfId="19761" xr:uid="{00000000-0005-0000-0000-00007A4C0000}"/>
    <cellStyle name="20% - Accent1 3 2 3 4 3 3 2 2" xfId="19762" xr:uid="{00000000-0005-0000-0000-00007B4C0000}"/>
    <cellStyle name="20% - Accent1 3 2 3 4 3 3 2 2 2" xfId="19763" xr:uid="{00000000-0005-0000-0000-00007C4C0000}"/>
    <cellStyle name="20% - Accent1 3 2 3 4 3 3 2 3" xfId="19764" xr:uid="{00000000-0005-0000-0000-00007D4C0000}"/>
    <cellStyle name="20% - Accent1 3 2 3 4 3 3 3" xfId="19765" xr:uid="{00000000-0005-0000-0000-00007E4C0000}"/>
    <cellStyle name="20% - Accent1 3 2 3 4 3 3 3 2" xfId="19766" xr:uid="{00000000-0005-0000-0000-00007F4C0000}"/>
    <cellStyle name="20% - Accent1 3 2 3 4 3 3 4" xfId="19767" xr:uid="{00000000-0005-0000-0000-0000804C0000}"/>
    <cellStyle name="20% - Accent1 3 2 3 4 3 4" xfId="19768" xr:uid="{00000000-0005-0000-0000-0000814C0000}"/>
    <cellStyle name="20% - Accent1 3 2 3 4 3 4 2" xfId="19769" xr:uid="{00000000-0005-0000-0000-0000824C0000}"/>
    <cellStyle name="20% - Accent1 3 2 3 4 3 4 2 2" xfId="19770" xr:uid="{00000000-0005-0000-0000-0000834C0000}"/>
    <cellStyle name="20% - Accent1 3 2 3 4 3 4 2 2 2" xfId="19771" xr:uid="{00000000-0005-0000-0000-0000844C0000}"/>
    <cellStyle name="20% - Accent1 3 2 3 4 3 4 2 3" xfId="19772" xr:uid="{00000000-0005-0000-0000-0000854C0000}"/>
    <cellStyle name="20% - Accent1 3 2 3 4 3 4 3" xfId="19773" xr:uid="{00000000-0005-0000-0000-0000864C0000}"/>
    <cellStyle name="20% - Accent1 3 2 3 4 3 4 3 2" xfId="19774" xr:uid="{00000000-0005-0000-0000-0000874C0000}"/>
    <cellStyle name="20% - Accent1 3 2 3 4 3 4 4" xfId="19775" xr:uid="{00000000-0005-0000-0000-0000884C0000}"/>
    <cellStyle name="20% - Accent1 3 2 3 4 3 5" xfId="19776" xr:uid="{00000000-0005-0000-0000-0000894C0000}"/>
    <cellStyle name="20% - Accent1 3 2 3 4 3 5 2" xfId="19777" xr:uid="{00000000-0005-0000-0000-00008A4C0000}"/>
    <cellStyle name="20% - Accent1 3 2 3 4 3 5 2 2" xfId="19778" xr:uid="{00000000-0005-0000-0000-00008B4C0000}"/>
    <cellStyle name="20% - Accent1 3 2 3 4 3 5 3" xfId="19779" xr:uid="{00000000-0005-0000-0000-00008C4C0000}"/>
    <cellStyle name="20% - Accent1 3 2 3 4 3 6" xfId="19780" xr:uid="{00000000-0005-0000-0000-00008D4C0000}"/>
    <cellStyle name="20% - Accent1 3 2 3 4 3 6 2" xfId="19781" xr:uid="{00000000-0005-0000-0000-00008E4C0000}"/>
    <cellStyle name="20% - Accent1 3 2 3 4 3 6 2 2" xfId="19782" xr:uid="{00000000-0005-0000-0000-00008F4C0000}"/>
    <cellStyle name="20% - Accent1 3 2 3 4 3 6 3" xfId="19783" xr:uid="{00000000-0005-0000-0000-0000904C0000}"/>
    <cellStyle name="20% - Accent1 3 2 3 4 3 7" xfId="19784" xr:uid="{00000000-0005-0000-0000-0000914C0000}"/>
    <cellStyle name="20% - Accent1 3 2 3 4 3 7 2" xfId="19785" xr:uid="{00000000-0005-0000-0000-0000924C0000}"/>
    <cellStyle name="20% - Accent1 3 2 3 4 3 8" xfId="19786" xr:uid="{00000000-0005-0000-0000-0000934C0000}"/>
    <cellStyle name="20% - Accent1 3 2 3 4 3 8 2" xfId="19787" xr:uid="{00000000-0005-0000-0000-0000944C0000}"/>
    <cellStyle name="20% - Accent1 3 2 3 4 3 9" xfId="19788" xr:uid="{00000000-0005-0000-0000-0000954C0000}"/>
    <cellStyle name="20% - Accent1 3 2 3 4 4" xfId="19789" xr:uid="{00000000-0005-0000-0000-0000964C0000}"/>
    <cellStyle name="20% - Accent1 3 2 3 4 4 2" xfId="19790" xr:uid="{00000000-0005-0000-0000-0000974C0000}"/>
    <cellStyle name="20% - Accent1 3 2 3 4 4 2 2" xfId="19791" xr:uid="{00000000-0005-0000-0000-0000984C0000}"/>
    <cellStyle name="20% - Accent1 3 2 3 4 4 2 2 2" xfId="19792" xr:uid="{00000000-0005-0000-0000-0000994C0000}"/>
    <cellStyle name="20% - Accent1 3 2 3 4 4 2 3" xfId="19793" xr:uid="{00000000-0005-0000-0000-00009A4C0000}"/>
    <cellStyle name="20% - Accent1 3 2 3 4 4 3" xfId="19794" xr:uid="{00000000-0005-0000-0000-00009B4C0000}"/>
    <cellStyle name="20% - Accent1 3 2 3 4 4 3 2" xfId="19795" xr:uid="{00000000-0005-0000-0000-00009C4C0000}"/>
    <cellStyle name="20% - Accent1 3 2 3 4 4 4" xfId="19796" xr:uid="{00000000-0005-0000-0000-00009D4C0000}"/>
    <cellStyle name="20% - Accent1 3 2 3 4 5" xfId="19797" xr:uid="{00000000-0005-0000-0000-00009E4C0000}"/>
    <cellStyle name="20% - Accent1 3 2 3 4 5 2" xfId="19798" xr:uid="{00000000-0005-0000-0000-00009F4C0000}"/>
    <cellStyle name="20% - Accent1 3 2 3 4 5 2 2" xfId="19799" xr:uid="{00000000-0005-0000-0000-0000A04C0000}"/>
    <cellStyle name="20% - Accent1 3 2 3 4 5 2 2 2" xfId="19800" xr:uid="{00000000-0005-0000-0000-0000A14C0000}"/>
    <cellStyle name="20% - Accent1 3 2 3 4 5 2 3" xfId="19801" xr:uid="{00000000-0005-0000-0000-0000A24C0000}"/>
    <cellStyle name="20% - Accent1 3 2 3 4 5 3" xfId="19802" xr:uid="{00000000-0005-0000-0000-0000A34C0000}"/>
    <cellStyle name="20% - Accent1 3 2 3 4 5 3 2" xfId="19803" xr:uid="{00000000-0005-0000-0000-0000A44C0000}"/>
    <cellStyle name="20% - Accent1 3 2 3 4 5 4" xfId="19804" xr:uid="{00000000-0005-0000-0000-0000A54C0000}"/>
    <cellStyle name="20% - Accent1 3 2 3 4 6" xfId="19805" xr:uid="{00000000-0005-0000-0000-0000A64C0000}"/>
    <cellStyle name="20% - Accent1 3 2 3 4 6 2" xfId="19806" xr:uid="{00000000-0005-0000-0000-0000A74C0000}"/>
    <cellStyle name="20% - Accent1 3 2 3 4 6 2 2" xfId="19807" xr:uid="{00000000-0005-0000-0000-0000A84C0000}"/>
    <cellStyle name="20% - Accent1 3 2 3 4 6 2 2 2" xfId="19808" xr:uid="{00000000-0005-0000-0000-0000A94C0000}"/>
    <cellStyle name="20% - Accent1 3 2 3 4 6 2 3" xfId="19809" xr:uid="{00000000-0005-0000-0000-0000AA4C0000}"/>
    <cellStyle name="20% - Accent1 3 2 3 4 6 3" xfId="19810" xr:uid="{00000000-0005-0000-0000-0000AB4C0000}"/>
    <cellStyle name="20% - Accent1 3 2 3 4 6 3 2" xfId="19811" xr:uid="{00000000-0005-0000-0000-0000AC4C0000}"/>
    <cellStyle name="20% - Accent1 3 2 3 4 6 4" xfId="19812" xr:uid="{00000000-0005-0000-0000-0000AD4C0000}"/>
    <cellStyle name="20% - Accent1 3 2 3 4 7" xfId="19813" xr:uid="{00000000-0005-0000-0000-0000AE4C0000}"/>
    <cellStyle name="20% - Accent1 3 2 3 4 7 2" xfId="19814" xr:uid="{00000000-0005-0000-0000-0000AF4C0000}"/>
    <cellStyle name="20% - Accent1 3 2 3 4 7 2 2" xfId="19815" xr:uid="{00000000-0005-0000-0000-0000B04C0000}"/>
    <cellStyle name="20% - Accent1 3 2 3 4 7 3" xfId="19816" xr:uid="{00000000-0005-0000-0000-0000B14C0000}"/>
    <cellStyle name="20% - Accent1 3 2 3 4 8" xfId="19817" xr:uid="{00000000-0005-0000-0000-0000B24C0000}"/>
    <cellStyle name="20% - Accent1 3 2 3 4 8 2" xfId="19818" xr:uid="{00000000-0005-0000-0000-0000B34C0000}"/>
    <cellStyle name="20% - Accent1 3 2 3 4 8 2 2" xfId="19819" xr:uid="{00000000-0005-0000-0000-0000B44C0000}"/>
    <cellStyle name="20% - Accent1 3 2 3 4 8 3" xfId="19820" xr:uid="{00000000-0005-0000-0000-0000B54C0000}"/>
    <cellStyle name="20% - Accent1 3 2 3 4 9" xfId="19821" xr:uid="{00000000-0005-0000-0000-0000B64C0000}"/>
    <cellStyle name="20% - Accent1 3 2 3 4 9 2" xfId="19822" xr:uid="{00000000-0005-0000-0000-0000B74C0000}"/>
    <cellStyle name="20% - Accent1 3 2 3 5" xfId="19823" xr:uid="{00000000-0005-0000-0000-0000B84C0000}"/>
    <cellStyle name="20% - Accent1 3 2 3 5 10" xfId="19824" xr:uid="{00000000-0005-0000-0000-0000B94C0000}"/>
    <cellStyle name="20% - Accent1 3 2 3 5 10 2" xfId="19825" xr:uid="{00000000-0005-0000-0000-0000BA4C0000}"/>
    <cellStyle name="20% - Accent1 3 2 3 5 11" xfId="19826" xr:uid="{00000000-0005-0000-0000-0000BB4C0000}"/>
    <cellStyle name="20% - Accent1 3 2 3 5 2" xfId="19827" xr:uid="{00000000-0005-0000-0000-0000BC4C0000}"/>
    <cellStyle name="20% - Accent1 3 2 3 5 2 2" xfId="19828" xr:uid="{00000000-0005-0000-0000-0000BD4C0000}"/>
    <cellStyle name="20% - Accent1 3 2 3 5 2 2 2" xfId="19829" xr:uid="{00000000-0005-0000-0000-0000BE4C0000}"/>
    <cellStyle name="20% - Accent1 3 2 3 5 2 2 2 2" xfId="19830" xr:uid="{00000000-0005-0000-0000-0000BF4C0000}"/>
    <cellStyle name="20% - Accent1 3 2 3 5 2 2 2 2 2" xfId="19831" xr:uid="{00000000-0005-0000-0000-0000C04C0000}"/>
    <cellStyle name="20% - Accent1 3 2 3 5 2 2 2 3" xfId="19832" xr:uid="{00000000-0005-0000-0000-0000C14C0000}"/>
    <cellStyle name="20% - Accent1 3 2 3 5 2 2 3" xfId="19833" xr:uid="{00000000-0005-0000-0000-0000C24C0000}"/>
    <cellStyle name="20% - Accent1 3 2 3 5 2 2 3 2" xfId="19834" xr:uid="{00000000-0005-0000-0000-0000C34C0000}"/>
    <cellStyle name="20% - Accent1 3 2 3 5 2 2 4" xfId="19835" xr:uid="{00000000-0005-0000-0000-0000C44C0000}"/>
    <cellStyle name="20% - Accent1 3 2 3 5 2 3" xfId="19836" xr:uid="{00000000-0005-0000-0000-0000C54C0000}"/>
    <cellStyle name="20% - Accent1 3 2 3 5 2 3 2" xfId="19837" xr:uid="{00000000-0005-0000-0000-0000C64C0000}"/>
    <cellStyle name="20% - Accent1 3 2 3 5 2 3 2 2" xfId="19838" xr:uid="{00000000-0005-0000-0000-0000C74C0000}"/>
    <cellStyle name="20% - Accent1 3 2 3 5 2 3 2 2 2" xfId="19839" xr:uid="{00000000-0005-0000-0000-0000C84C0000}"/>
    <cellStyle name="20% - Accent1 3 2 3 5 2 3 2 3" xfId="19840" xr:uid="{00000000-0005-0000-0000-0000C94C0000}"/>
    <cellStyle name="20% - Accent1 3 2 3 5 2 3 3" xfId="19841" xr:uid="{00000000-0005-0000-0000-0000CA4C0000}"/>
    <cellStyle name="20% - Accent1 3 2 3 5 2 3 3 2" xfId="19842" xr:uid="{00000000-0005-0000-0000-0000CB4C0000}"/>
    <cellStyle name="20% - Accent1 3 2 3 5 2 3 4" xfId="19843" xr:uid="{00000000-0005-0000-0000-0000CC4C0000}"/>
    <cellStyle name="20% - Accent1 3 2 3 5 2 4" xfId="19844" xr:uid="{00000000-0005-0000-0000-0000CD4C0000}"/>
    <cellStyle name="20% - Accent1 3 2 3 5 2 4 2" xfId="19845" xr:uid="{00000000-0005-0000-0000-0000CE4C0000}"/>
    <cellStyle name="20% - Accent1 3 2 3 5 2 4 2 2" xfId="19846" xr:uid="{00000000-0005-0000-0000-0000CF4C0000}"/>
    <cellStyle name="20% - Accent1 3 2 3 5 2 4 2 2 2" xfId="19847" xr:uid="{00000000-0005-0000-0000-0000D04C0000}"/>
    <cellStyle name="20% - Accent1 3 2 3 5 2 4 2 3" xfId="19848" xr:uid="{00000000-0005-0000-0000-0000D14C0000}"/>
    <cellStyle name="20% - Accent1 3 2 3 5 2 4 3" xfId="19849" xr:uid="{00000000-0005-0000-0000-0000D24C0000}"/>
    <cellStyle name="20% - Accent1 3 2 3 5 2 4 3 2" xfId="19850" xr:uid="{00000000-0005-0000-0000-0000D34C0000}"/>
    <cellStyle name="20% - Accent1 3 2 3 5 2 4 4" xfId="19851" xr:uid="{00000000-0005-0000-0000-0000D44C0000}"/>
    <cellStyle name="20% - Accent1 3 2 3 5 2 5" xfId="19852" xr:uid="{00000000-0005-0000-0000-0000D54C0000}"/>
    <cellStyle name="20% - Accent1 3 2 3 5 2 5 2" xfId="19853" xr:uid="{00000000-0005-0000-0000-0000D64C0000}"/>
    <cellStyle name="20% - Accent1 3 2 3 5 2 5 2 2" xfId="19854" xr:uid="{00000000-0005-0000-0000-0000D74C0000}"/>
    <cellStyle name="20% - Accent1 3 2 3 5 2 5 3" xfId="19855" xr:uid="{00000000-0005-0000-0000-0000D84C0000}"/>
    <cellStyle name="20% - Accent1 3 2 3 5 2 6" xfId="19856" xr:uid="{00000000-0005-0000-0000-0000D94C0000}"/>
    <cellStyle name="20% - Accent1 3 2 3 5 2 6 2" xfId="19857" xr:uid="{00000000-0005-0000-0000-0000DA4C0000}"/>
    <cellStyle name="20% - Accent1 3 2 3 5 2 6 2 2" xfId="19858" xr:uid="{00000000-0005-0000-0000-0000DB4C0000}"/>
    <cellStyle name="20% - Accent1 3 2 3 5 2 6 3" xfId="19859" xr:uid="{00000000-0005-0000-0000-0000DC4C0000}"/>
    <cellStyle name="20% - Accent1 3 2 3 5 2 7" xfId="19860" xr:uid="{00000000-0005-0000-0000-0000DD4C0000}"/>
    <cellStyle name="20% - Accent1 3 2 3 5 2 7 2" xfId="19861" xr:uid="{00000000-0005-0000-0000-0000DE4C0000}"/>
    <cellStyle name="20% - Accent1 3 2 3 5 2 8" xfId="19862" xr:uid="{00000000-0005-0000-0000-0000DF4C0000}"/>
    <cellStyle name="20% - Accent1 3 2 3 5 2 8 2" xfId="19863" xr:uid="{00000000-0005-0000-0000-0000E04C0000}"/>
    <cellStyle name="20% - Accent1 3 2 3 5 2 9" xfId="19864" xr:uid="{00000000-0005-0000-0000-0000E14C0000}"/>
    <cellStyle name="20% - Accent1 3 2 3 5 3" xfId="19865" xr:uid="{00000000-0005-0000-0000-0000E24C0000}"/>
    <cellStyle name="20% - Accent1 3 2 3 5 3 2" xfId="19866" xr:uid="{00000000-0005-0000-0000-0000E34C0000}"/>
    <cellStyle name="20% - Accent1 3 2 3 5 3 2 2" xfId="19867" xr:uid="{00000000-0005-0000-0000-0000E44C0000}"/>
    <cellStyle name="20% - Accent1 3 2 3 5 3 2 2 2" xfId="19868" xr:uid="{00000000-0005-0000-0000-0000E54C0000}"/>
    <cellStyle name="20% - Accent1 3 2 3 5 3 2 2 2 2" xfId="19869" xr:uid="{00000000-0005-0000-0000-0000E64C0000}"/>
    <cellStyle name="20% - Accent1 3 2 3 5 3 2 2 3" xfId="19870" xr:uid="{00000000-0005-0000-0000-0000E74C0000}"/>
    <cellStyle name="20% - Accent1 3 2 3 5 3 2 3" xfId="19871" xr:uid="{00000000-0005-0000-0000-0000E84C0000}"/>
    <cellStyle name="20% - Accent1 3 2 3 5 3 2 3 2" xfId="19872" xr:uid="{00000000-0005-0000-0000-0000E94C0000}"/>
    <cellStyle name="20% - Accent1 3 2 3 5 3 2 4" xfId="19873" xr:uid="{00000000-0005-0000-0000-0000EA4C0000}"/>
    <cellStyle name="20% - Accent1 3 2 3 5 3 3" xfId="19874" xr:uid="{00000000-0005-0000-0000-0000EB4C0000}"/>
    <cellStyle name="20% - Accent1 3 2 3 5 3 3 2" xfId="19875" xr:uid="{00000000-0005-0000-0000-0000EC4C0000}"/>
    <cellStyle name="20% - Accent1 3 2 3 5 3 3 2 2" xfId="19876" xr:uid="{00000000-0005-0000-0000-0000ED4C0000}"/>
    <cellStyle name="20% - Accent1 3 2 3 5 3 3 2 2 2" xfId="19877" xr:uid="{00000000-0005-0000-0000-0000EE4C0000}"/>
    <cellStyle name="20% - Accent1 3 2 3 5 3 3 2 3" xfId="19878" xr:uid="{00000000-0005-0000-0000-0000EF4C0000}"/>
    <cellStyle name="20% - Accent1 3 2 3 5 3 3 3" xfId="19879" xr:uid="{00000000-0005-0000-0000-0000F04C0000}"/>
    <cellStyle name="20% - Accent1 3 2 3 5 3 3 3 2" xfId="19880" xr:uid="{00000000-0005-0000-0000-0000F14C0000}"/>
    <cellStyle name="20% - Accent1 3 2 3 5 3 3 4" xfId="19881" xr:uid="{00000000-0005-0000-0000-0000F24C0000}"/>
    <cellStyle name="20% - Accent1 3 2 3 5 3 4" xfId="19882" xr:uid="{00000000-0005-0000-0000-0000F34C0000}"/>
    <cellStyle name="20% - Accent1 3 2 3 5 3 4 2" xfId="19883" xr:uid="{00000000-0005-0000-0000-0000F44C0000}"/>
    <cellStyle name="20% - Accent1 3 2 3 5 3 4 2 2" xfId="19884" xr:uid="{00000000-0005-0000-0000-0000F54C0000}"/>
    <cellStyle name="20% - Accent1 3 2 3 5 3 4 2 2 2" xfId="19885" xr:uid="{00000000-0005-0000-0000-0000F64C0000}"/>
    <cellStyle name="20% - Accent1 3 2 3 5 3 4 2 3" xfId="19886" xr:uid="{00000000-0005-0000-0000-0000F74C0000}"/>
    <cellStyle name="20% - Accent1 3 2 3 5 3 4 3" xfId="19887" xr:uid="{00000000-0005-0000-0000-0000F84C0000}"/>
    <cellStyle name="20% - Accent1 3 2 3 5 3 4 3 2" xfId="19888" xr:uid="{00000000-0005-0000-0000-0000F94C0000}"/>
    <cellStyle name="20% - Accent1 3 2 3 5 3 4 4" xfId="19889" xr:uid="{00000000-0005-0000-0000-0000FA4C0000}"/>
    <cellStyle name="20% - Accent1 3 2 3 5 3 5" xfId="19890" xr:uid="{00000000-0005-0000-0000-0000FB4C0000}"/>
    <cellStyle name="20% - Accent1 3 2 3 5 3 5 2" xfId="19891" xr:uid="{00000000-0005-0000-0000-0000FC4C0000}"/>
    <cellStyle name="20% - Accent1 3 2 3 5 3 5 2 2" xfId="19892" xr:uid="{00000000-0005-0000-0000-0000FD4C0000}"/>
    <cellStyle name="20% - Accent1 3 2 3 5 3 5 3" xfId="19893" xr:uid="{00000000-0005-0000-0000-0000FE4C0000}"/>
    <cellStyle name="20% - Accent1 3 2 3 5 3 6" xfId="19894" xr:uid="{00000000-0005-0000-0000-0000FF4C0000}"/>
    <cellStyle name="20% - Accent1 3 2 3 5 3 6 2" xfId="19895" xr:uid="{00000000-0005-0000-0000-0000004D0000}"/>
    <cellStyle name="20% - Accent1 3 2 3 5 3 6 2 2" xfId="19896" xr:uid="{00000000-0005-0000-0000-0000014D0000}"/>
    <cellStyle name="20% - Accent1 3 2 3 5 3 6 3" xfId="19897" xr:uid="{00000000-0005-0000-0000-0000024D0000}"/>
    <cellStyle name="20% - Accent1 3 2 3 5 3 7" xfId="19898" xr:uid="{00000000-0005-0000-0000-0000034D0000}"/>
    <cellStyle name="20% - Accent1 3 2 3 5 3 7 2" xfId="19899" xr:uid="{00000000-0005-0000-0000-0000044D0000}"/>
    <cellStyle name="20% - Accent1 3 2 3 5 3 8" xfId="19900" xr:uid="{00000000-0005-0000-0000-0000054D0000}"/>
    <cellStyle name="20% - Accent1 3 2 3 5 3 8 2" xfId="19901" xr:uid="{00000000-0005-0000-0000-0000064D0000}"/>
    <cellStyle name="20% - Accent1 3 2 3 5 3 9" xfId="19902" xr:uid="{00000000-0005-0000-0000-0000074D0000}"/>
    <cellStyle name="20% - Accent1 3 2 3 5 4" xfId="19903" xr:uid="{00000000-0005-0000-0000-0000084D0000}"/>
    <cellStyle name="20% - Accent1 3 2 3 5 4 2" xfId="19904" xr:uid="{00000000-0005-0000-0000-0000094D0000}"/>
    <cellStyle name="20% - Accent1 3 2 3 5 4 2 2" xfId="19905" xr:uid="{00000000-0005-0000-0000-00000A4D0000}"/>
    <cellStyle name="20% - Accent1 3 2 3 5 4 2 2 2" xfId="19906" xr:uid="{00000000-0005-0000-0000-00000B4D0000}"/>
    <cellStyle name="20% - Accent1 3 2 3 5 4 2 3" xfId="19907" xr:uid="{00000000-0005-0000-0000-00000C4D0000}"/>
    <cellStyle name="20% - Accent1 3 2 3 5 4 3" xfId="19908" xr:uid="{00000000-0005-0000-0000-00000D4D0000}"/>
    <cellStyle name="20% - Accent1 3 2 3 5 4 3 2" xfId="19909" xr:uid="{00000000-0005-0000-0000-00000E4D0000}"/>
    <cellStyle name="20% - Accent1 3 2 3 5 4 4" xfId="19910" xr:uid="{00000000-0005-0000-0000-00000F4D0000}"/>
    <cellStyle name="20% - Accent1 3 2 3 5 5" xfId="19911" xr:uid="{00000000-0005-0000-0000-0000104D0000}"/>
    <cellStyle name="20% - Accent1 3 2 3 5 5 2" xfId="19912" xr:uid="{00000000-0005-0000-0000-0000114D0000}"/>
    <cellStyle name="20% - Accent1 3 2 3 5 5 2 2" xfId="19913" xr:uid="{00000000-0005-0000-0000-0000124D0000}"/>
    <cellStyle name="20% - Accent1 3 2 3 5 5 2 2 2" xfId="19914" xr:uid="{00000000-0005-0000-0000-0000134D0000}"/>
    <cellStyle name="20% - Accent1 3 2 3 5 5 2 3" xfId="19915" xr:uid="{00000000-0005-0000-0000-0000144D0000}"/>
    <cellStyle name="20% - Accent1 3 2 3 5 5 3" xfId="19916" xr:uid="{00000000-0005-0000-0000-0000154D0000}"/>
    <cellStyle name="20% - Accent1 3 2 3 5 5 3 2" xfId="19917" xr:uid="{00000000-0005-0000-0000-0000164D0000}"/>
    <cellStyle name="20% - Accent1 3 2 3 5 5 4" xfId="19918" xr:uid="{00000000-0005-0000-0000-0000174D0000}"/>
    <cellStyle name="20% - Accent1 3 2 3 5 6" xfId="19919" xr:uid="{00000000-0005-0000-0000-0000184D0000}"/>
    <cellStyle name="20% - Accent1 3 2 3 5 6 2" xfId="19920" xr:uid="{00000000-0005-0000-0000-0000194D0000}"/>
    <cellStyle name="20% - Accent1 3 2 3 5 6 2 2" xfId="19921" xr:uid="{00000000-0005-0000-0000-00001A4D0000}"/>
    <cellStyle name="20% - Accent1 3 2 3 5 6 2 2 2" xfId="19922" xr:uid="{00000000-0005-0000-0000-00001B4D0000}"/>
    <cellStyle name="20% - Accent1 3 2 3 5 6 2 3" xfId="19923" xr:uid="{00000000-0005-0000-0000-00001C4D0000}"/>
    <cellStyle name="20% - Accent1 3 2 3 5 6 3" xfId="19924" xr:uid="{00000000-0005-0000-0000-00001D4D0000}"/>
    <cellStyle name="20% - Accent1 3 2 3 5 6 3 2" xfId="19925" xr:uid="{00000000-0005-0000-0000-00001E4D0000}"/>
    <cellStyle name="20% - Accent1 3 2 3 5 6 4" xfId="19926" xr:uid="{00000000-0005-0000-0000-00001F4D0000}"/>
    <cellStyle name="20% - Accent1 3 2 3 5 7" xfId="19927" xr:uid="{00000000-0005-0000-0000-0000204D0000}"/>
    <cellStyle name="20% - Accent1 3 2 3 5 7 2" xfId="19928" xr:uid="{00000000-0005-0000-0000-0000214D0000}"/>
    <cellStyle name="20% - Accent1 3 2 3 5 7 2 2" xfId="19929" xr:uid="{00000000-0005-0000-0000-0000224D0000}"/>
    <cellStyle name="20% - Accent1 3 2 3 5 7 3" xfId="19930" xr:uid="{00000000-0005-0000-0000-0000234D0000}"/>
    <cellStyle name="20% - Accent1 3 2 3 5 8" xfId="19931" xr:uid="{00000000-0005-0000-0000-0000244D0000}"/>
    <cellStyle name="20% - Accent1 3 2 3 5 8 2" xfId="19932" xr:uid="{00000000-0005-0000-0000-0000254D0000}"/>
    <cellStyle name="20% - Accent1 3 2 3 5 8 2 2" xfId="19933" xr:uid="{00000000-0005-0000-0000-0000264D0000}"/>
    <cellStyle name="20% - Accent1 3 2 3 5 8 3" xfId="19934" xr:uid="{00000000-0005-0000-0000-0000274D0000}"/>
    <cellStyle name="20% - Accent1 3 2 3 5 9" xfId="19935" xr:uid="{00000000-0005-0000-0000-0000284D0000}"/>
    <cellStyle name="20% - Accent1 3 2 3 5 9 2" xfId="19936" xr:uid="{00000000-0005-0000-0000-0000294D0000}"/>
    <cellStyle name="20% - Accent1 3 2 3 6" xfId="19937" xr:uid="{00000000-0005-0000-0000-00002A4D0000}"/>
    <cellStyle name="20% - Accent1 3 2 3 6 10" xfId="19938" xr:uid="{00000000-0005-0000-0000-00002B4D0000}"/>
    <cellStyle name="20% - Accent1 3 2 3 6 10 2" xfId="19939" xr:uid="{00000000-0005-0000-0000-00002C4D0000}"/>
    <cellStyle name="20% - Accent1 3 2 3 6 11" xfId="19940" xr:uid="{00000000-0005-0000-0000-00002D4D0000}"/>
    <cellStyle name="20% - Accent1 3 2 3 6 2" xfId="19941" xr:uid="{00000000-0005-0000-0000-00002E4D0000}"/>
    <cellStyle name="20% - Accent1 3 2 3 6 2 2" xfId="19942" xr:uid="{00000000-0005-0000-0000-00002F4D0000}"/>
    <cellStyle name="20% - Accent1 3 2 3 6 2 2 2" xfId="19943" xr:uid="{00000000-0005-0000-0000-0000304D0000}"/>
    <cellStyle name="20% - Accent1 3 2 3 6 2 2 2 2" xfId="19944" xr:uid="{00000000-0005-0000-0000-0000314D0000}"/>
    <cellStyle name="20% - Accent1 3 2 3 6 2 2 2 2 2" xfId="19945" xr:uid="{00000000-0005-0000-0000-0000324D0000}"/>
    <cellStyle name="20% - Accent1 3 2 3 6 2 2 2 3" xfId="19946" xr:uid="{00000000-0005-0000-0000-0000334D0000}"/>
    <cellStyle name="20% - Accent1 3 2 3 6 2 2 3" xfId="19947" xr:uid="{00000000-0005-0000-0000-0000344D0000}"/>
    <cellStyle name="20% - Accent1 3 2 3 6 2 2 3 2" xfId="19948" xr:uid="{00000000-0005-0000-0000-0000354D0000}"/>
    <cellStyle name="20% - Accent1 3 2 3 6 2 2 4" xfId="19949" xr:uid="{00000000-0005-0000-0000-0000364D0000}"/>
    <cellStyle name="20% - Accent1 3 2 3 6 2 3" xfId="19950" xr:uid="{00000000-0005-0000-0000-0000374D0000}"/>
    <cellStyle name="20% - Accent1 3 2 3 6 2 3 2" xfId="19951" xr:uid="{00000000-0005-0000-0000-0000384D0000}"/>
    <cellStyle name="20% - Accent1 3 2 3 6 2 3 2 2" xfId="19952" xr:uid="{00000000-0005-0000-0000-0000394D0000}"/>
    <cellStyle name="20% - Accent1 3 2 3 6 2 3 2 2 2" xfId="19953" xr:uid="{00000000-0005-0000-0000-00003A4D0000}"/>
    <cellStyle name="20% - Accent1 3 2 3 6 2 3 2 3" xfId="19954" xr:uid="{00000000-0005-0000-0000-00003B4D0000}"/>
    <cellStyle name="20% - Accent1 3 2 3 6 2 3 3" xfId="19955" xr:uid="{00000000-0005-0000-0000-00003C4D0000}"/>
    <cellStyle name="20% - Accent1 3 2 3 6 2 3 3 2" xfId="19956" xr:uid="{00000000-0005-0000-0000-00003D4D0000}"/>
    <cellStyle name="20% - Accent1 3 2 3 6 2 3 4" xfId="19957" xr:uid="{00000000-0005-0000-0000-00003E4D0000}"/>
    <cellStyle name="20% - Accent1 3 2 3 6 2 4" xfId="19958" xr:uid="{00000000-0005-0000-0000-00003F4D0000}"/>
    <cellStyle name="20% - Accent1 3 2 3 6 2 4 2" xfId="19959" xr:uid="{00000000-0005-0000-0000-0000404D0000}"/>
    <cellStyle name="20% - Accent1 3 2 3 6 2 4 2 2" xfId="19960" xr:uid="{00000000-0005-0000-0000-0000414D0000}"/>
    <cellStyle name="20% - Accent1 3 2 3 6 2 4 2 2 2" xfId="19961" xr:uid="{00000000-0005-0000-0000-0000424D0000}"/>
    <cellStyle name="20% - Accent1 3 2 3 6 2 4 2 3" xfId="19962" xr:uid="{00000000-0005-0000-0000-0000434D0000}"/>
    <cellStyle name="20% - Accent1 3 2 3 6 2 4 3" xfId="19963" xr:uid="{00000000-0005-0000-0000-0000444D0000}"/>
    <cellStyle name="20% - Accent1 3 2 3 6 2 4 3 2" xfId="19964" xr:uid="{00000000-0005-0000-0000-0000454D0000}"/>
    <cellStyle name="20% - Accent1 3 2 3 6 2 4 4" xfId="19965" xr:uid="{00000000-0005-0000-0000-0000464D0000}"/>
    <cellStyle name="20% - Accent1 3 2 3 6 2 5" xfId="19966" xr:uid="{00000000-0005-0000-0000-0000474D0000}"/>
    <cellStyle name="20% - Accent1 3 2 3 6 2 5 2" xfId="19967" xr:uid="{00000000-0005-0000-0000-0000484D0000}"/>
    <cellStyle name="20% - Accent1 3 2 3 6 2 5 2 2" xfId="19968" xr:uid="{00000000-0005-0000-0000-0000494D0000}"/>
    <cellStyle name="20% - Accent1 3 2 3 6 2 5 3" xfId="19969" xr:uid="{00000000-0005-0000-0000-00004A4D0000}"/>
    <cellStyle name="20% - Accent1 3 2 3 6 2 6" xfId="19970" xr:uid="{00000000-0005-0000-0000-00004B4D0000}"/>
    <cellStyle name="20% - Accent1 3 2 3 6 2 6 2" xfId="19971" xr:uid="{00000000-0005-0000-0000-00004C4D0000}"/>
    <cellStyle name="20% - Accent1 3 2 3 6 2 6 2 2" xfId="19972" xr:uid="{00000000-0005-0000-0000-00004D4D0000}"/>
    <cellStyle name="20% - Accent1 3 2 3 6 2 6 3" xfId="19973" xr:uid="{00000000-0005-0000-0000-00004E4D0000}"/>
    <cellStyle name="20% - Accent1 3 2 3 6 2 7" xfId="19974" xr:uid="{00000000-0005-0000-0000-00004F4D0000}"/>
    <cellStyle name="20% - Accent1 3 2 3 6 2 7 2" xfId="19975" xr:uid="{00000000-0005-0000-0000-0000504D0000}"/>
    <cellStyle name="20% - Accent1 3 2 3 6 2 8" xfId="19976" xr:uid="{00000000-0005-0000-0000-0000514D0000}"/>
    <cellStyle name="20% - Accent1 3 2 3 6 2 8 2" xfId="19977" xr:uid="{00000000-0005-0000-0000-0000524D0000}"/>
    <cellStyle name="20% - Accent1 3 2 3 6 2 9" xfId="19978" xr:uid="{00000000-0005-0000-0000-0000534D0000}"/>
    <cellStyle name="20% - Accent1 3 2 3 6 3" xfId="19979" xr:uid="{00000000-0005-0000-0000-0000544D0000}"/>
    <cellStyle name="20% - Accent1 3 2 3 6 3 2" xfId="19980" xr:uid="{00000000-0005-0000-0000-0000554D0000}"/>
    <cellStyle name="20% - Accent1 3 2 3 6 3 2 2" xfId="19981" xr:uid="{00000000-0005-0000-0000-0000564D0000}"/>
    <cellStyle name="20% - Accent1 3 2 3 6 3 2 2 2" xfId="19982" xr:uid="{00000000-0005-0000-0000-0000574D0000}"/>
    <cellStyle name="20% - Accent1 3 2 3 6 3 2 2 2 2" xfId="19983" xr:uid="{00000000-0005-0000-0000-0000584D0000}"/>
    <cellStyle name="20% - Accent1 3 2 3 6 3 2 2 3" xfId="19984" xr:uid="{00000000-0005-0000-0000-0000594D0000}"/>
    <cellStyle name="20% - Accent1 3 2 3 6 3 2 3" xfId="19985" xr:uid="{00000000-0005-0000-0000-00005A4D0000}"/>
    <cellStyle name="20% - Accent1 3 2 3 6 3 2 3 2" xfId="19986" xr:uid="{00000000-0005-0000-0000-00005B4D0000}"/>
    <cellStyle name="20% - Accent1 3 2 3 6 3 2 4" xfId="19987" xr:uid="{00000000-0005-0000-0000-00005C4D0000}"/>
    <cellStyle name="20% - Accent1 3 2 3 6 3 3" xfId="19988" xr:uid="{00000000-0005-0000-0000-00005D4D0000}"/>
    <cellStyle name="20% - Accent1 3 2 3 6 3 3 2" xfId="19989" xr:uid="{00000000-0005-0000-0000-00005E4D0000}"/>
    <cellStyle name="20% - Accent1 3 2 3 6 3 3 2 2" xfId="19990" xr:uid="{00000000-0005-0000-0000-00005F4D0000}"/>
    <cellStyle name="20% - Accent1 3 2 3 6 3 3 2 2 2" xfId="19991" xr:uid="{00000000-0005-0000-0000-0000604D0000}"/>
    <cellStyle name="20% - Accent1 3 2 3 6 3 3 2 3" xfId="19992" xr:uid="{00000000-0005-0000-0000-0000614D0000}"/>
    <cellStyle name="20% - Accent1 3 2 3 6 3 3 3" xfId="19993" xr:uid="{00000000-0005-0000-0000-0000624D0000}"/>
    <cellStyle name="20% - Accent1 3 2 3 6 3 3 3 2" xfId="19994" xr:uid="{00000000-0005-0000-0000-0000634D0000}"/>
    <cellStyle name="20% - Accent1 3 2 3 6 3 3 4" xfId="19995" xr:uid="{00000000-0005-0000-0000-0000644D0000}"/>
    <cellStyle name="20% - Accent1 3 2 3 6 3 4" xfId="19996" xr:uid="{00000000-0005-0000-0000-0000654D0000}"/>
    <cellStyle name="20% - Accent1 3 2 3 6 3 4 2" xfId="19997" xr:uid="{00000000-0005-0000-0000-0000664D0000}"/>
    <cellStyle name="20% - Accent1 3 2 3 6 3 4 2 2" xfId="19998" xr:uid="{00000000-0005-0000-0000-0000674D0000}"/>
    <cellStyle name="20% - Accent1 3 2 3 6 3 4 2 2 2" xfId="19999" xr:uid="{00000000-0005-0000-0000-0000684D0000}"/>
    <cellStyle name="20% - Accent1 3 2 3 6 3 4 2 3" xfId="20000" xr:uid="{00000000-0005-0000-0000-0000694D0000}"/>
    <cellStyle name="20% - Accent1 3 2 3 6 3 4 3" xfId="20001" xr:uid="{00000000-0005-0000-0000-00006A4D0000}"/>
    <cellStyle name="20% - Accent1 3 2 3 6 3 4 3 2" xfId="20002" xr:uid="{00000000-0005-0000-0000-00006B4D0000}"/>
    <cellStyle name="20% - Accent1 3 2 3 6 3 4 4" xfId="20003" xr:uid="{00000000-0005-0000-0000-00006C4D0000}"/>
    <cellStyle name="20% - Accent1 3 2 3 6 3 5" xfId="20004" xr:uid="{00000000-0005-0000-0000-00006D4D0000}"/>
    <cellStyle name="20% - Accent1 3 2 3 6 3 5 2" xfId="20005" xr:uid="{00000000-0005-0000-0000-00006E4D0000}"/>
    <cellStyle name="20% - Accent1 3 2 3 6 3 5 2 2" xfId="20006" xr:uid="{00000000-0005-0000-0000-00006F4D0000}"/>
    <cellStyle name="20% - Accent1 3 2 3 6 3 5 3" xfId="20007" xr:uid="{00000000-0005-0000-0000-0000704D0000}"/>
    <cellStyle name="20% - Accent1 3 2 3 6 3 6" xfId="20008" xr:uid="{00000000-0005-0000-0000-0000714D0000}"/>
    <cellStyle name="20% - Accent1 3 2 3 6 3 6 2" xfId="20009" xr:uid="{00000000-0005-0000-0000-0000724D0000}"/>
    <cellStyle name="20% - Accent1 3 2 3 6 3 6 2 2" xfId="20010" xr:uid="{00000000-0005-0000-0000-0000734D0000}"/>
    <cellStyle name="20% - Accent1 3 2 3 6 3 6 3" xfId="20011" xr:uid="{00000000-0005-0000-0000-0000744D0000}"/>
    <cellStyle name="20% - Accent1 3 2 3 6 3 7" xfId="20012" xr:uid="{00000000-0005-0000-0000-0000754D0000}"/>
    <cellStyle name="20% - Accent1 3 2 3 6 3 7 2" xfId="20013" xr:uid="{00000000-0005-0000-0000-0000764D0000}"/>
    <cellStyle name="20% - Accent1 3 2 3 6 3 8" xfId="20014" xr:uid="{00000000-0005-0000-0000-0000774D0000}"/>
    <cellStyle name="20% - Accent1 3 2 3 6 3 8 2" xfId="20015" xr:uid="{00000000-0005-0000-0000-0000784D0000}"/>
    <cellStyle name="20% - Accent1 3 2 3 6 3 9" xfId="20016" xr:uid="{00000000-0005-0000-0000-0000794D0000}"/>
    <cellStyle name="20% - Accent1 3 2 3 6 4" xfId="20017" xr:uid="{00000000-0005-0000-0000-00007A4D0000}"/>
    <cellStyle name="20% - Accent1 3 2 3 6 4 2" xfId="20018" xr:uid="{00000000-0005-0000-0000-00007B4D0000}"/>
    <cellStyle name="20% - Accent1 3 2 3 6 4 2 2" xfId="20019" xr:uid="{00000000-0005-0000-0000-00007C4D0000}"/>
    <cellStyle name="20% - Accent1 3 2 3 6 4 2 2 2" xfId="20020" xr:uid="{00000000-0005-0000-0000-00007D4D0000}"/>
    <cellStyle name="20% - Accent1 3 2 3 6 4 2 3" xfId="20021" xr:uid="{00000000-0005-0000-0000-00007E4D0000}"/>
    <cellStyle name="20% - Accent1 3 2 3 6 4 3" xfId="20022" xr:uid="{00000000-0005-0000-0000-00007F4D0000}"/>
    <cellStyle name="20% - Accent1 3 2 3 6 4 3 2" xfId="20023" xr:uid="{00000000-0005-0000-0000-0000804D0000}"/>
    <cellStyle name="20% - Accent1 3 2 3 6 4 4" xfId="20024" xr:uid="{00000000-0005-0000-0000-0000814D0000}"/>
    <cellStyle name="20% - Accent1 3 2 3 6 5" xfId="20025" xr:uid="{00000000-0005-0000-0000-0000824D0000}"/>
    <cellStyle name="20% - Accent1 3 2 3 6 5 2" xfId="20026" xr:uid="{00000000-0005-0000-0000-0000834D0000}"/>
    <cellStyle name="20% - Accent1 3 2 3 6 5 2 2" xfId="20027" xr:uid="{00000000-0005-0000-0000-0000844D0000}"/>
    <cellStyle name="20% - Accent1 3 2 3 6 5 2 2 2" xfId="20028" xr:uid="{00000000-0005-0000-0000-0000854D0000}"/>
    <cellStyle name="20% - Accent1 3 2 3 6 5 2 3" xfId="20029" xr:uid="{00000000-0005-0000-0000-0000864D0000}"/>
    <cellStyle name="20% - Accent1 3 2 3 6 5 3" xfId="20030" xr:uid="{00000000-0005-0000-0000-0000874D0000}"/>
    <cellStyle name="20% - Accent1 3 2 3 6 5 3 2" xfId="20031" xr:uid="{00000000-0005-0000-0000-0000884D0000}"/>
    <cellStyle name="20% - Accent1 3 2 3 6 5 4" xfId="20032" xr:uid="{00000000-0005-0000-0000-0000894D0000}"/>
    <cellStyle name="20% - Accent1 3 2 3 6 6" xfId="20033" xr:uid="{00000000-0005-0000-0000-00008A4D0000}"/>
    <cellStyle name="20% - Accent1 3 2 3 6 6 2" xfId="20034" xr:uid="{00000000-0005-0000-0000-00008B4D0000}"/>
    <cellStyle name="20% - Accent1 3 2 3 6 6 2 2" xfId="20035" xr:uid="{00000000-0005-0000-0000-00008C4D0000}"/>
    <cellStyle name="20% - Accent1 3 2 3 6 6 2 2 2" xfId="20036" xr:uid="{00000000-0005-0000-0000-00008D4D0000}"/>
    <cellStyle name="20% - Accent1 3 2 3 6 6 2 3" xfId="20037" xr:uid="{00000000-0005-0000-0000-00008E4D0000}"/>
    <cellStyle name="20% - Accent1 3 2 3 6 6 3" xfId="20038" xr:uid="{00000000-0005-0000-0000-00008F4D0000}"/>
    <cellStyle name="20% - Accent1 3 2 3 6 6 3 2" xfId="20039" xr:uid="{00000000-0005-0000-0000-0000904D0000}"/>
    <cellStyle name="20% - Accent1 3 2 3 6 6 4" xfId="20040" xr:uid="{00000000-0005-0000-0000-0000914D0000}"/>
    <cellStyle name="20% - Accent1 3 2 3 6 7" xfId="20041" xr:uid="{00000000-0005-0000-0000-0000924D0000}"/>
    <cellStyle name="20% - Accent1 3 2 3 6 7 2" xfId="20042" xr:uid="{00000000-0005-0000-0000-0000934D0000}"/>
    <cellStyle name="20% - Accent1 3 2 3 6 7 2 2" xfId="20043" xr:uid="{00000000-0005-0000-0000-0000944D0000}"/>
    <cellStyle name="20% - Accent1 3 2 3 6 7 3" xfId="20044" xr:uid="{00000000-0005-0000-0000-0000954D0000}"/>
    <cellStyle name="20% - Accent1 3 2 3 6 8" xfId="20045" xr:uid="{00000000-0005-0000-0000-0000964D0000}"/>
    <cellStyle name="20% - Accent1 3 2 3 6 8 2" xfId="20046" xr:uid="{00000000-0005-0000-0000-0000974D0000}"/>
    <cellStyle name="20% - Accent1 3 2 3 6 8 2 2" xfId="20047" xr:uid="{00000000-0005-0000-0000-0000984D0000}"/>
    <cellStyle name="20% - Accent1 3 2 3 6 8 3" xfId="20048" xr:uid="{00000000-0005-0000-0000-0000994D0000}"/>
    <cellStyle name="20% - Accent1 3 2 3 6 9" xfId="20049" xr:uid="{00000000-0005-0000-0000-00009A4D0000}"/>
    <cellStyle name="20% - Accent1 3 2 3 6 9 2" xfId="20050" xr:uid="{00000000-0005-0000-0000-00009B4D0000}"/>
    <cellStyle name="20% - Accent1 3 2 3 7" xfId="20051" xr:uid="{00000000-0005-0000-0000-00009C4D0000}"/>
    <cellStyle name="20% - Accent1 3 2 3 7 2" xfId="20052" xr:uid="{00000000-0005-0000-0000-00009D4D0000}"/>
    <cellStyle name="20% - Accent1 3 2 3 7 2 2" xfId="20053" xr:uid="{00000000-0005-0000-0000-00009E4D0000}"/>
    <cellStyle name="20% - Accent1 3 2 3 7 2 2 2" xfId="20054" xr:uid="{00000000-0005-0000-0000-00009F4D0000}"/>
    <cellStyle name="20% - Accent1 3 2 3 7 2 2 2 2" xfId="20055" xr:uid="{00000000-0005-0000-0000-0000A04D0000}"/>
    <cellStyle name="20% - Accent1 3 2 3 7 2 2 3" xfId="20056" xr:uid="{00000000-0005-0000-0000-0000A14D0000}"/>
    <cellStyle name="20% - Accent1 3 2 3 7 2 3" xfId="20057" xr:uid="{00000000-0005-0000-0000-0000A24D0000}"/>
    <cellStyle name="20% - Accent1 3 2 3 7 2 3 2" xfId="20058" xr:uid="{00000000-0005-0000-0000-0000A34D0000}"/>
    <cellStyle name="20% - Accent1 3 2 3 7 2 4" xfId="20059" xr:uid="{00000000-0005-0000-0000-0000A44D0000}"/>
    <cellStyle name="20% - Accent1 3 2 3 7 3" xfId="20060" xr:uid="{00000000-0005-0000-0000-0000A54D0000}"/>
    <cellStyle name="20% - Accent1 3 2 3 7 3 2" xfId="20061" xr:uid="{00000000-0005-0000-0000-0000A64D0000}"/>
    <cellStyle name="20% - Accent1 3 2 3 7 3 2 2" xfId="20062" xr:uid="{00000000-0005-0000-0000-0000A74D0000}"/>
    <cellStyle name="20% - Accent1 3 2 3 7 3 2 2 2" xfId="20063" xr:uid="{00000000-0005-0000-0000-0000A84D0000}"/>
    <cellStyle name="20% - Accent1 3 2 3 7 3 2 3" xfId="20064" xr:uid="{00000000-0005-0000-0000-0000A94D0000}"/>
    <cellStyle name="20% - Accent1 3 2 3 7 3 3" xfId="20065" xr:uid="{00000000-0005-0000-0000-0000AA4D0000}"/>
    <cellStyle name="20% - Accent1 3 2 3 7 3 3 2" xfId="20066" xr:uid="{00000000-0005-0000-0000-0000AB4D0000}"/>
    <cellStyle name="20% - Accent1 3 2 3 7 3 4" xfId="20067" xr:uid="{00000000-0005-0000-0000-0000AC4D0000}"/>
    <cellStyle name="20% - Accent1 3 2 3 7 4" xfId="20068" xr:uid="{00000000-0005-0000-0000-0000AD4D0000}"/>
    <cellStyle name="20% - Accent1 3 2 3 7 4 2" xfId="20069" xr:uid="{00000000-0005-0000-0000-0000AE4D0000}"/>
    <cellStyle name="20% - Accent1 3 2 3 7 4 2 2" xfId="20070" xr:uid="{00000000-0005-0000-0000-0000AF4D0000}"/>
    <cellStyle name="20% - Accent1 3 2 3 7 4 2 2 2" xfId="20071" xr:uid="{00000000-0005-0000-0000-0000B04D0000}"/>
    <cellStyle name="20% - Accent1 3 2 3 7 4 2 3" xfId="20072" xr:uid="{00000000-0005-0000-0000-0000B14D0000}"/>
    <cellStyle name="20% - Accent1 3 2 3 7 4 3" xfId="20073" xr:uid="{00000000-0005-0000-0000-0000B24D0000}"/>
    <cellStyle name="20% - Accent1 3 2 3 7 4 3 2" xfId="20074" xr:uid="{00000000-0005-0000-0000-0000B34D0000}"/>
    <cellStyle name="20% - Accent1 3 2 3 7 4 4" xfId="20075" xr:uid="{00000000-0005-0000-0000-0000B44D0000}"/>
    <cellStyle name="20% - Accent1 3 2 3 7 5" xfId="20076" xr:uid="{00000000-0005-0000-0000-0000B54D0000}"/>
    <cellStyle name="20% - Accent1 3 2 3 7 5 2" xfId="20077" xr:uid="{00000000-0005-0000-0000-0000B64D0000}"/>
    <cellStyle name="20% - Accent1 3 2 3 7 5 2 2" xfId="20078" xr:uid="{00000000-0005-0000-0000-0000B74D0000}"/>
    <cellStyle name="20% - Accent1 3 2 3 7 5 3" xfId="20079" xr:uid="{00000000-0005-0000-0000-0000B84D0000}"/>
    <cellStyle name="20% - Accent1 3 2 3 7 6" xfId="20080" xr:uid="{00000000-0005-0000-0000-0000B94D0000}"/>
    <cellStyle name="20% - Accent1 3 2 3 7 6 2" xfId="20081" xr:uid="{00000000-0005-0000-0000-0000BA4D0000}"/>
    <cellStyle name="20% - Accent1 3 2 3 7 6 2 2" xfId="20082" xr:uid="{00000000-0005-0000-0000-0000BB4D0000}"/>
    <cellStyle name="20% - Accent1 3 2 3 7 6 3" xfId="20083" xr:uid="{00000000-0005-0000-0000-0000BC4D0000}"/>
    <cellStyle name="20% - Accent1 3 2 3 7 7" xfId="20084" xr:uid="{00000000-0005-0000-0000-0000BD4D0000}"/>
    <cellStyle name="20% - Accent1 3 2 3 7 7 2" xfId="20085" xr:uid="{00000000-0005-0000-0000-0000BE4D0000}"/>
    <cellStyle name="20% - Accent1 3 2 3 7 8" xfId="20086" xr:uid="{00000000-0005-0000-0000-0000BF4D0000}"/>
    <cellStyle name="20% - Accent1 3 2 3 7 8 2" xfId="20087" xr:uid="{00000000-0005-0000-0000-0000C04D0000}"/>
    <cellStyle name="20% - Accent1 3 2 3 7 9" xfId="20088" xr:uid="{00000000-0005-0000-0000-0000C14D0000}"/>
    <cellStyle name="20% - Accent1 3 2 3 8" xfId="20089" xr:uid="{00000000-0005-0000-0000-0000C24D0000}"/>
    <cellStyle name="20% - Accent1 3 2 3 8 2" xfId="20090" xr:uid="{00000000-0005-0000-0000-0000C34D0000}"/>
    <cellStyle name="20% - Accent1 3 2 3 8 2 2" xfId="20091" xr:uid="{00000000-0005-0000-0000-0000C44D0000}"/>
    <cellStyle name="20% - Accent1 3 2 3 8 2 2 2" xfId="20092" xr:uid="{00000000-0005-0000-0000-0000C54D0000}"/>
    <cellStyle name="20% - Accent1 3 2 3 8 2 2 2 2" xfId="20093" xr:uid="{00000000-0005-0000-0000-0000C64D0000}"/>
    <cellStyle name="20% - Accent1 3 2 3 8 2 2 3" xfId="20094" xr:uid="{00000000-0005-0000-0000-0000C74D0000}"/>
    <cellStyle name="20% - Accent1 3 2 3 8 2 3" xfId="20095" xr:uid="{00000000-0005-0000-0000-0000C84D0000}"/>
    <cellStyle name="20% - Accent1 3 2 3 8 2 3 2" xfId="20096" xr:uid="{00000000-0005-0000-0000-0000C94D0000}"/>
    <cellStyle name="20% - Accent1 3 2 3 8 2 4" xfId="20097" xr:uid="{00000000-0005-0000-0000-0000CA4D0000}"/>
    <cellStyle name="20% - Accent1 3 2 3 8 3" xfId="20098" xr:uid="{00000000-0005-0000-0000-0000CB4D0000}"/>
    <cellStyle name="20% - Accent1 3 2 3 8 3 2" xfId="20099" xr:uid="{00000000-0005-0000-0000-0000CC4D0000}"/>
    <cellStyle name="20% - Accent1 3 2 3 8 3 2 2" xfId="20100" xr:uid="{00000000-0005-0000-0000-0000CD4D0000}"/>
    <cellStyle name="20% - Accent1 3 2 3 8 3 2 2 2" xfId="20101" xr:uid="{00000000-0005-0000-0000-0000CE4D0000}"/>
    <cellStyle name="20% - Accent1 3 2 3 8 3 2 3" xfId="20102" xr:uid="{00000000-0005-0000-0000-0000CF4D0000}"/>
    <cellStyle name="20% - Accent1 3 2 3 8 3 3" xfId="20103" xr:uid="{00000000-0005-0000-0000-0000D04D0000}"/>
    <cellStyle name="20% - Accent1 3 2 3 8 3 3 2" xfId="20104" xr:uid="{00000000-0005-0000-0000-0000D14D0000}"/>
    <cellStyle name="20% - Accent1 3 2 3 8 3 4" xfId="20105" xr:uid="{00000000-0005-0000-0000-0000D24D0000}"/>
    <cellStyle name="20% - Accent1 3 2 3 8 4" xfId="20106" xr:uid="{00000000-0005-0000-0000-0000D34D0000}"/>
    <cellStyle name="20% - Accent1 3 2 3 8 4 2" xfId="20107" xr:uid="{00000000-0005-0000-0000-0000D44D0000}"/>
    <cellStyle name="20% - Accent1 3 2 3 8 4 2 2" xfId="20108" xr:uid="{00000000-0005-0000-0000-0000D54D0000}"/>
    <cellStyle name="20% - Accent1 3 2 3 8 4 2 2 2" xfId="20109" xr:uid="{00000000-0005-0000-0000-0000D64D0000}"/>
    <cellStyle name="20% - Accent1 3 2 3 8 4 2 3" xfId="20110" xr:uid="{00000000-0005-0000-0000-0000D74D0000}"/>
    <cellStyle name="20% - Accent1 3 2 3 8 4 3" xfId="20111" xr:uid="{00000000-0005-0000-0000-0000D84D0000}"/>
    <cellStyle name="20% - Accent1 3 2 3 8 4 3 2" xfId="20112" xr:uid="{00000000-0005-0000-0000-0000D94D0000}"/>
    <cellStyle name="20% - Accent1 3 2 3 8 4 4" xfId="20113" xr:uid="{00000000-0005-0000-0000-0000DA4D0000}"/>
    <cellStyle name="20% - Accent1 3 2 3 8 5" xfId="20114" xr:uid="{00000000-0005-0000-0000-0000DB4D0000}"/>
    <cellStyle name="20% - Accent1 3 2 3 8 5 2" xfId="20115" xr:uid="{00000000-0005-0000-0000-0000DC4D0000}"/>
    <cellStyle name="20% - Accent1 3 2 3 8 5 2 2" xfId="20116" xr:uid="{00000000-0005-0000-0000-0000DD4D0000}"/>
    <cellStyle name="20% - Accent1 3 2 3 8 5 3" xfId="20117" xr:uid="{00000000-0005-0000-0000-0000DE4D0000}"/>
    <cellStyle name="20% - Accent1 3 2 3 8 6" xfId="20118" xr:uid="{00000000-0005-0000-0000-0000DF4D0000}"/>
    <cellStyle name="20% - Accent1 3 2 3 8 6 2" xfId="20119" xr:uid="{00000000-0005-0000-0000-0000E04D0000}"/>
    <cellStyle name="20% - Accent1 3 2 3 8 6 2 2" xfId="20120" xr:uid="{00000000-0005-0000-0000-0000E14D0000}"/>
    <cellStyle name="20% - Accent1 3 2 3 8 6 3" xfId="20121" xr:uid="{00000000-0005-0000-0000-0000E24D0000}"/>
    <cellStyle name="20% - Accent1 3 2 3 8 7" xfId="20122" xr:uid="{00000000-0005-0000-0000-0000E34D0000}"/>
    <cellStyle name="20% - Accent1 3 2 3 8 7 2" xfId="20123" xr:uid="{00000000-0005-0000-0000-0000E44D0000}"/>
    <cellStyle name="20% - Accent1 3 2 3 8 8" xfId="20124" xr:uid="{00000000-0005-0000-0000-0000E54D0000}"/>
    <cellStyle name="20% - Accent1 3 2 3 8 8 2" xfId="20125" xr:uid="{00000000-0005-0000-0000-0000E64D0000}"/>
    <cellStyle name="20% - Accent1 3 2 3 8 9" xfId="20126" xr:uid="{00000000-0005-0000-0000-0000E74D0000}"/>
    <cellStyle name="20% - Accent1 3 2 3 9" xfId="20127" xr:uid="{00000000-0005-0000-0000-0000E84D0000}"/>
    <cellStyle name="20% - Accent1 3 2 3 9 2" xfId="20128" xr:uid="{00000000-0005-0000-0000-0000E94D0000}"/>
    <cellStyle name="20% - Accent1 3 2 3 9 2 2" xfId="20129" xr:uid="{00000000-0005-0000-0000-0000EA4D0000}"/>
    <cellStyle name="20% - Accent1 3 2 3 9 2 2 2" xfId="20130" xr:uid="{00000000-0005-0000-0000-0000EB4D0000}"/>
    <cellStyle name="20% - Accent1 3 2 3 9 2 3" xfId="20131" xr:uid="{00000000-0005-0000-0000-0000EC4D0000}"/>
    <cellStyle name="20% - Accent1 3 2 3 9 3" xfId="20132" xr:uid="{00000000-0005-0000-0000-0000ED4D0000}"/>
    <cellStyle name="20% - Accent1 3 2 3 9 3 2" xfId="20133" xr:uid="{00000000-0005-0000-0000-0000EE4D0000}"/>
    <cellStyle name="20% - Accent1 3 2 3 9 4" xfId="20134" xr:uid="{00000000-0005-0000-0000-0000EF4D0000}"/>
    <cellStyle name="20% - Accent1 3 2 4" xfId="20135" xr:uid="{00000000-0005-0000-0000-0000F04D0000}"/>
    <cellStyle name="20% - Accent1 3 2 4 10" xfId="20136" xr:uid="{00000000-0005-0000-0000-0000F14D0000}"/>
    <cellStyle name="20% - Accent1 3 2 4 10 2" xfId="20137" xr:uid="{00000000-0005-0000-0000-0000F24D0000}"/>
    <cellStyle name="20% - Accent1 3 2 4 10 2 2" xfId="20138" xr:uid="{00000000-0005-0000-0000-0000F34D0000}"/>
    <cellStyle name="20% - Accent1 3 2 4 10 2 2 2" xfId="20139" xr:uid="{00000000-0005-0000-0000-0000F44D0000}"/>
    <cellStyle name="20% - Accent1 3 2 4 10 2 3" xfId="20140" xr:uid="{00000000-0005-0000-0000-0000F54D0000}"/>
    <cellStyle name="20% - Accent1 3 2 4 10 3" xfId="20141" xr:uid="{00000000-0005-0000-0000-0000F64D0000}"/>
    <cellStyle name="20% - Accent1 3 2 4 10 3 2" xfId="20142" xr:uid="{00000000-0005-0000-0000-0000F74D0000}"/>
    <cellStyle name="20% - Accent1 3 2 4 10 4" xfId="20143" xr:uid="{00000000-0005-0000-0000-0000F84D0000}"/>
    <cellStyle name="20% - Accent1 3 2 4 11" xfId="20144" xr:uid="{00000000-0005-0000-0000-0000F94D0000}"/>
    <cellStyle name="20% - Accent1 3 2 4 11 2" xfId="20145" xr:uid="{00000000-0005-0000-0000-0000FA4D0000}"/>
    <cellStyle name="20% - Accent1 3 2 4 11 2 2" xfId="20146" xr:uid="{00000000-0005-0000-0000-0000FB4D0000}"/>
    <cellStyle name="20% - Accent1 3 2 4 11 2 2 2" xfId="20147" xr:uid="{00000000-0005-0000-0000-0000FC4D0000}"/>
    <cellStyle name="20% - Accent1 3 2 4 11 2 3" xfId="20148" xr:uid="{00000000-0005-0000-0000-0000FD4D0000}"/>
    <cellStyle name="20% - Accent1 3 2 4 11 3" xfId="20149" xr:uid="{00000000-0005-0000-0000-0000FE4D0000}"/>
    <cellStyle name="20% - Accent1 3 2 4 11 3 2" xfId="20150" xr:uid="{00000000-0005-0000-0000-0000FF4D0000}"/>
    <cellStyle name="20% - Accent1 3 2 4 11 4" xfId="20151" xr:uid="{00000000-0005-0000-0000-0000004E0000}"/>
    <cellStyle name="20% - Accent1 3 2 4 12" xfId="20152" xr:uid="{00000000-0005-0000-0000-0000014E0000}"/>
    <cellStyle name="20% - Accent1 3 2 4 12 2" xfId="20153" xr:uid="{00000000-0005-0000-0000-0000024E0000}"/>
    <cellStyle name="20% - Accent1 3 2 4 12 2 2" xfId="20154" xr:uid="{00000000-0005-0000-0000-0000034E0000}"/>
    <cellStyle name="20% - Accent1 3 2 4 12 3" xfId="20155" xr:uid="{00000000-0005-0000-0000-0000044E0000}"/>
    <cellStyle name="20% - Accent1 3 2 4 13" xfId="20156" xr:uid="{00000000-0005-0000-0000-0000054E0000}"/>
    <cellStyle name="20% - Accent1 3 2 4 13 2" xfId="20157" xr:uid="{00000000-0005-0000-0000-0000064E0000}"/>
    <cellStyle name="20% - Accent1 3 2 4 13 2 2" xfId="20158" xr:uid="{00000000-0005-0000-0000-0000074E0000}"/>
    <cellStyle name="20% - Accent1 3 2 4 13 3" xfId="20159" xr:uid="{00000000-0005-0000-0000-0000084E0000}"/>
    <cellStyle name="20% - Accent1 3 2 4 14" xfId="20160" xr:uid="{00000000-0005-0000-0000-0000094E0000}"/>
    <cellStyle name="20% - Accent1 3 2 4 14 2" xfId="20161" xr:uid="{00000000-0005-0000-0000-00000A4E0000}"/>
    <cellStyle name="20% - Accent1 3 2 4 15" xfId="20162" xr:uid="{00000000-0005-0000-0000-00000B4E0000}"/>
    <cellStyle name="20% - Accent1 3 2 4 15 2" xfId="20163" xr:uid="{00000000-0005-0000-0000-00000C4E0000}"/>
    <cellStyle name="20% - Accent1 3 2 4 16" xfId="20164" xr:uid="{00000000-0005-0000-0000-00000D4E0000}"/>
    <cellStyle name="20% - Accent1 3 2 4 2" xfId="20165" xr:uid="{00000000-0005-0000-0000-00000E4E0000}"/>
    <cellStyle name="20% - Accent1 3 2 4 2 10" xfId="20166" xr:uid="{00000000-0005-0000-0000-00000F4E0000}"/>
    <cellStyle name="20% - Accent1 3 2 4 2 10 2" xfId="20167" xr:uid="{00000000-0005-0000-0000-0000104E0000}"/>
    <cellStyle name="20% - Accent1 3 2 4 2 10 2 2" xfId="20168" xr:uid="{00000000-0005-0000-0000-0000114E0000}"/>
    <cellStyle name="20% - Accent1 3 2 4 2 10 2 2 2" xfId="20169" xr:uid="{00000000-0005-0000-0000-0000124E0000}"/>
    <cellStyle name="20% - Accent1 3 2 4 2 10 2 3" xfId="20170" xr:uid="{00000000-0005-0000-0000-0000134E0000}"/>
    <cellStyle name="20% - Accent1 3 2 4 2 10 3" xfId="20171" xr:uid="{00000000-0005-0000-0000-0000144E0000}"/>
    <cellStyle name="20% - Accent1 3 2 4 2 10 3 2" xfId="20172" xr:uid="{00000000-0005-0000-0000-0000154E0000}"/>
    <cellStyle name="20% - Accent1 3 2 4 2 10 4" xfId="20173" xr:uid="{00000000-0005-0000-0000-0000164E0000}"/>
    <cellStyle name="20% - Accent1 3 2 4 2 11" xfId="20174" xr:uid="{00000000-0005-0000-0000-0000174E0000}"/>
    <cellStyle name="20% - Accent1 3 2 4 2 11 2" xfId="20175" xr:uid="{00000000-0005-0000-0000-0000184E0000}"/>
    <cellStyle name="20% - Accent1 3 2 4 2 11 2 2" xfId="20176" xr:uid="{00000000-0005-0000-0000-0000194E0000}"/>
    <cellStyle name="20% - Accent1 3 2 4 2 11 3" xfId="20177" xr:uid="{00000000-0005-0000-0000-00001A4E0000}"/>
    <cellStyle name="20% - Accent1 3 2 4 2 12" xfId="20178" xr:uid="{00000000-0005-0000-0000-00001B4E0000}"/>
    <cellStyle name="20% - Accent1 3 2 4 2 12 2" xfId="20179" xr:uid="{00000000-0005-0000-0000-00001C4E0000}"/>
    <cellStyle name="20% - Accent1 3 2 4 2 12 2 2" xfId="20180" xr:uid="{00000000-0005-0000-0000-00001D4E0000}"/>
    <cellStyle name="20% - Accent1 3 2 4 2 12 3" xfId="20181" xr:uid="{00000000-0005-0000-0000-00001E4E0000}"/>
    <cellStyle name="20% - Accent1 3 2 4 2 13" xfId="20182" xr:uid="{00000000-0005-0000-0000-00001F4E0000}"/>
    <cellStyle name="20% - Accent1 3 2 4 2 13 2" xfId="20183" xr:uid="{00000000-0005-0000-0000-0000204E0000}"/>
    <cellStyle name="20% - Accent1 3 2 4 2 14" xfId="20184" xr:uid="{00000000-0005-0000-0000-0000214E0000}"/>
    <cellStyle name="20% - Accent1 3 2 4 2 14 2" xfId="20185" xr:uid="{00000000-0005-0000-0000-0000224E0000}"/>
    <cellStyle name="20% - Accent1 3 2 4 2 15" xfId="20186" xr:uid="{00000000-0005-0000-0000-0000234E0000}"/>
    <cellStyle name="20% - Accent1 3 2 4 2 2" xfId="20187" xr:uid="{00000000-0005-0000-0000-0000244E0000}"/>
    <cellStyle name="20% - Accent1 3 2 4 2 2 10" xfId="20188" xr:uid="{00000000-0005-0000-0000-0000254E0000}"/>
    <cellStyle name="20% - Accent1 3 2 4 2 2 10 2" xfId="20189" xr:uid="{00000000-0005-0000-0000-0000264E0000}"/>
    <cellStyle name="20% - Accent1 3 2 4 2 2 10 2 2" xfId="20190" xr:uid="{00000000-0005-0000-0000-0000274E0000}"/>
    <cellStyle name="20% - Accent1 3 2 4 2 2 10 3" xfId="20191" xr:uid="{00000000-0005-0000-0000-0000284E0000}"/>
    <cellStyle name="20% - Accent1 3 2 4 2 2 11" xfId="20192" xr:uid="{00000000-0005-0000-0000-0000294E0000}"/>
    <cellStyle name="20% - Accent1 3 2 4 2 2 11 2" xfId="20193" xr:uid="{00000000-0005-0000-0000-00002A4E0000}"/>
    <cellStyle name="20% - Accent1 3 2 4 2 2 11 2 2" xfId="20194" xr:uid="{00000000-0005-0000-0000-00002B4E0000}"/>
    <cellStyle name="20% - Accent1 3 2 4 2 2 11 3" xfId="20195" xr:uid="{00000000-0005-0000-0000-00002C4E0000}"/>
    <cellStyle name="20% - Accent1 3 2 4 2 2 12" xfId="20196" xr:uid="{00000000-0005-0000-0000-00002D4E0000}"/>
    <cellStyle name="20% - Accent1 3 2 4 2 2 12 2" xfId="20197" xr:uid="{00000000-0005-0000-0000-00002E4E0000}"/>
    <cellStyle name="20% - Accent1 3 2 4 2 2 13" xfId="20198" xr:uid="{00000000-0005-0000-0000-00002F4E0000}"/>
    <cellStyle name="20% - Accent1 3 2 4 2 2 13 2" xfId="20199" xr:uid="{00000000-0005-0000-0000-0000304E0000}"/>
    <cellStyle name="20% - Accent1 3 2 4 2 2 14" xfId="20200" xr:uid="{00000000-0005-0000-0000-0000314E0000}"/>
    <cellStyle name="20% - Accent1 3 2 4 2 2 2" xfId="20201" xr:uid="{00000000-0005-0000-0000-0000324E0000}"/>
    <cellStyle name="20% - Accent1 3 2 4 2 2 2 10" xfId="20202" xr:uid="{00000000-0005-0000-0000-0000334E0000}"/>
    <cellStyle name="20% - Accent1 3 2 4 2 2 2 10 2" xfId="20203" xr:uid="{00000000-0005-0000-0000-0000344E0000}"/>
    <cellStyle name="20% - Accent1 3 2 4 2 2 2 11" xfId="20204" xr:uid="{00000000-0005-0000-0000-0000354E0000}"/>
    <cellStyle name="20% - Accent1 3 2 4 2 2 2 2" xfId="20205" xr:uid="{00000000-0005-0000-0000-0000364E0000}"/>
    <cellStyle name="20% - Accent1 3 2 4 2 2 2 2 2" xfId="20206" xr:uid="{00000000-0005-0000-0000-0000374E0000}"/>
    <cellStyle name="20% - Accent1 3 2 4 2 2 2 2 2 2" xfId="20207" xr:uid="{00000000-0005-0000-0000-0000384E0000}"/>
    <cellStyle name="20% - Accent1 3 2 4 2 2 2 2 2 2 2" xfId="20208" xr:uid="{00000000-0005-0000-0000-0000394E0000}"/>
    <cellStyle name="20% - Accent1 3 2 4 2 2 2 2 2 2 2 2" xfId="20209" xr:uid="{00000000-0005-0000-0000-00003A4E0000}"/>
    <cellStyle name="20% - Accent1 3 2 4 2 2 2 2 2 2 3" xfId="20210" xr:uid="{00000000-0005-0000-0000-00003B4E0000}"/>
    <cellStyle name="20% - Accent1 3 2 4 2 2 2 2 2 3" xfId="20211" xr:uid="{00000000-0005-0000-0000-00003C4E0000}"/>
    <cellStyle name="20% - Accent1 3 2 4 2 2 2 2 2 3 2" xfId="20212" xr:uid="{00000000-0005-0000-0000-00003D4E0000}"/>
    <cellStyle name="20% - Accent1 3 2 4 2 2 2 2 2 4" xfId="20213" xr:uid="{00000000-0005-0000-0000-00003E4E0000}"/>
    <cellStyle name="20% - Accent1 3 2 4 2 2 2 2 3" xfId="20214" xr:uid="{00000000-0005-0000-0000-00003F4E0000}"/>
    <cellStyle name="20% - Accent1 3 2 4 2 2 2 2 3 2" xfId="20215" xr:uid="{00000000-0005-0000-0000-0000404E0000}"/>
    <cellStyle name="20% - Accent1 3 2 4 2 2 2 2 3 2 2" xfId="20216" xr:uid="{00000000-0005-0000-0000-0000414E0000}"/>
    <cellStyle name="20% - Accent1 3 2 4 2 2 2 2 3 2 2 2" xfId="20217" xr:uid="{00000000-0005-0000-0000-0000424E0000}"/>
    <cellStyle name="20% - Accent1 3 2 4 2 2 2 2 3 2 3" xfId="20218" xr:uid="{00000000-0005-0000-0000-0000434E0000}"/>
    <cellStyle name="20% - Accent1 3 2 4 2 2 2 2 3 3" xfId="20219" xr:uid="{00000000-0005-0000-0000-0000444E0000}"/>
    <cellStyle name="20% - Accent1 3 2 4 2 2 2 2 3 3 2" xfId="20220" xr:uid="{00000000-0005-0000-0000-0000454E0000}"/>
    <cellStyle name="20% - Accent1 3 2 4 2 2 2 2 3 4" xfId="20221" xr:uid="{00000000-0005-0000-0000-0000464E0000}"/>
    <cellStyle name="20% - Accent1 3 2 4 2 2 2 2 4" xfId="20222" xr:uid="{00000000-0005-0000-0000-0000474E0000}"/>
    <cellStyle name="20% - Accent1 3 2 4 2 2 2 2 4 2" xfId="20223" xr:uid="{00000000-0005-0000-0000-0000484E0000}"/>
    <cellStyle name="20% - Accent1 3 2 4 2 2 2 2 4 2 2" xfId="20224" xr:uid="{00000000-0005-0000-0000-0000494E0000}"/>
    <cellStyle name="20% - Accent1 3 2 4 2 2 2 2 4 2 2 2" xfId="20225" xr:uid="{00000000-0005-0000-0000-00004A4E0000}"/>
    <cellStyle name="20% - Accent1 3 2 4 2 2 2 2 4 2 3" xfId="20226" xr:uid="{00000000-0005-0000-0000-00004B4E0000}"/>
    <cellStyle name="20% - Accent1 3 2 4 2 2 2 2 4 3" xfId="20227" xr:uid="{00000000-0005-0000-0000-00004C4E0000}"/>
    <cellStyle name="20% - Accent1 3 2 4 2 2 2 2 4 3 2" xfId="20228" xr:uid="{00000000-0005-0000-0000-00004D4E0000}"/>
    <cellStyle name="20% - Accent1 3 2 4 2 2 2 2 4 4" xfId="20229" xr:uid="{00000000-0005-0000-0000-00004E4E0000}"/>
    <cellStyle name="20% - Accent1 3 2 4 2 2 2 2 5" xfId="20230" xr:uid="{00000000-0005-0000-0000-00004F4E0000}"/>
    <cellStyle name="20% - Accent1 3 2 4 2 2 2 2 5 2" xfId="20231" xr:uid="{00000000-0005-0000-0000-0000504E0000}"/>
    <cellStyle name="20% - Accent1 3 2 4 2 2 2 2 5 2 2" xfId="20232" xr:uid="{00000000-0005-0000-0000-0000514E0000}"/>
    <cellStyle name="20% - Accent1 3 2 4 2 2 2 2 5 3" xfId="20233" xr:uid="{00000000-0005-0000-0000-0000524E0000}"/>
    <cellStyle name="20% - Accent1 3 2 4 2 2 2 2 6" xfId="20234" xr:uid="{00000000-0005-0000-0000-0000534E0000}"/>
    <cellStyle name="20% - Accent1 3 2 4 2 2 2 2 6 2" xfId="20235" xr:uid="{00000000-0005-0000-0000-0000544E0000}"/>
    <cellStyle name="20% - Accent1 3 2 4 2 2 2 2 6 2 2" xfId="20236" xr:uid="{00000000-0005-0000-0000-0000554E0000}"/>
    <cellStyle name="20% - Accent1 3 2 4 2 2 2 2 6 3" xfId="20237" xr:uid="{00000000-0005-0000-0000-0000564E0000}"/>
    <cellStyle name="20% - Accent1 3 2 4 2 2 2 2 7" xfId="20238" xr:uid="{00000000-0005-0000-0000-0000574E0000}"/>
    <cellStyle name="20% - Accent1 3 2 4 2 2 2 2 7 2" xfId="20239" xr:uid="{00000000-0005-0000-0000-0000584E0000}"/>
    <cellStyle name="20% - Accent1 3 2 4 2 2 2 2 8" xfId="20240" xr:uid="{00000000-0005-0000-0000-0000594E0000}"/>
    <cellStyle name="20% - Accent1 3 2 4 2 2 2 2 8 2" xfId="20241" xr:uid="{00000000-0005-0000-0000-00005A4E0000}"/>
    <cellStyle name="20% - Accent1 3 2 4 2 2 2 2 9" xfId="20242" xr:uid="{00000000-0005-0000-0000-00005B4E0000}"/>
    <cellStyle name="20% - Accent1 3 2 4 2 2 2 3" xfId="20243" xr:uid="{00000000-0005-0000-0000-00005C4E0000}"/>
    <cellStyle name="20% - Accent1 3 2 4 2 2 2 3 2" xfId="20244" xr:uid="{00000000-0005-0000-0000-00005D4E0000}"/>
    <cellStyle name="20% - Accent1 3 2 4 2 2 2 3 2 2" xfId="20245" xr:uid="{00000000-0005-0000-0000-00005E4E0000}"/>
    <cellStyle name="20% - Accent1 3 2 4 2 2 2 3 2 2 2" xfId="20246" xr:uid="{00000000-0005-0000-0000-00005F4E0000}"/>
    <cellStyle name="20% - Accent1 3 2 4 2 2 2 3 2 2 2 2" xfId="20247" xr:uid="{00000000-0005-0000-0000-0000604E0000}"/>
    <cellStyle name="20% - Accent1 3 2 4 2 2 2 3 2 2 3" xfId="20248" xr:uid="{00000000-0005-0000-0000-0000614E0000}"/>
    <cellStyle name="20% - Accent1 3 2 4 2 2 2 3 2 3" xfId="20249" xr:uid="{00000000-0005-0000-0000-0000624E0000}"/>
    <cellStyle name="20% - Accent1 3 2 4 2 2 2 3 2 3 2" xfId="20250" xr:uid="{00000000-0005-0000-0000-0000634E0000}"/>
    <cellStyle name="20% - Accent1 3 2 4 2 2 2 3 2 4" xfId="20251" xr:uid="{00000000-0005-0000-0000-0000644E0000}"/>
    <cellStyle name="20% - Accent1 3 2 4 2 2 2 3 3" xfId="20252" xr:uid="{00000000-0005-0000-0000-0000654E0000}"/>
    <cellStyle name="20% - Accent1 3 2 4 2 2 2 3 3 2" xfId="20253" xr:uid="{00000000-0005-0000-0000-0000664E0000}"/>
    <cellStyle name="20% - Accent1 3 2 4 2 2 2 3 3 2 2" xfId="20254" xr:uid="{00000000-0005-0000-0000-0000674E0000}"/>
    <cellStyle name="20% - Accent1 3 2 4 2 2 2 3 3 2 2 2" xfId="20255" xr:uid="{00000000-0005-0000-0000-0000684E0000}"/>
    <cellStyle name="20% - Accent1 3 2 4 2 2 2 3 3 2 3" xfId="20256" xr:uid="{00000000-0005-0000-0000-0000694E0000}"/>
    <cellStyle name="20% - Accent1 3 2 4 2 2 2 3 3 3" xfId="20257" xr:uid="{00000000-0005-0000-0000-00006A4E0000}"/>
    <cellStyle name="20% - Accent1 3 2 4 2 2 2 3 3 3 2" xfId="20258" xr:uid="{00000000-0005-0000-0000-00006B4E0000}"/>
    <cellStyle name="20% - Accent1 3 2 4 2 2 2 3 3 4" xfId="20259" xr:uid="{00000000-0005-0000-0000-00006C4E0000}"/>
    <cellStyle name="20% - Accent1 3 2 4 2 2 2 3 4" xfId="20260" xr:uid="{00000000-0005-0000-0000-00006D4E0000}"/>
    <cellStyle name="20% - Accent1 3 2 4 2 2 2 3 4 2" xfId="20261" xr:uid="{00000000-0005-0000-0000-00006E4E0000}"/>
    <cellStyle name="20% - Accent1 3 2 4 2 2 2 3 4 2 2" xfId="20262" xr:uid="{00000000-0005-0000-0000-00006F4E0000}"/>
    <cellStyle name="20% - Accent1 3 2 4 2 2 2 3 4 2 2 2" xfId="20263" xr:uid="{00000000-0005-0000-0000-0000704E0000}"/>
    <cellStyle name="20% - Accent1 3 2 4 2 2 2 3 4 2 3" xfId="20264" xr:uid="{00000000-0005-0000-0000-0000714E0000}"/>
    <cellStyle name="20% - Accent1 3 2 4 2 2 2 3 4 3" xfId="20265" xr:uid="{00000000-0005-0000-0000-0000724E0000}"/>
    <cellStyle name="20% - Accent1 3 2 4 2 2 2 3 4 3 2" xfId="20266" xr:uid="{00000000-0005-0000-0000-0000734E0000}"/>
    <cellStyle name="20% - Accent1 3 2 4 2 2 2 3 4 4" xfId="20267" xr:uid="{00000000-0005-0000-0000-0000744E0000}"/>
    <cellStyle name="20% - Accent1 3 2 4 2 2 2 3 5" xfId="20268" xr:uid="{00000000-0005-0000-0000-0000754E0000}"/>
    <cellStyle name="20% - Accent1 3 2 4 2 2 2 3 5 2" xfId="20269" xr:uid="{00000000-0005-0000-0000-0000764E0000}"/>
    <cellStyle name="20% - Accent1 3 2 4 2 2 2 3 5 2 2" xfId="20270" xr:uid="{00000000-0005-0000-0000-0000774E0000}"/>
    <cellStyle name="20% - Accent1 3 2 4 2 2 2 3 5 3" xfId="20271" xr:uid="{00000000-0005-0000-0000-0000784E0000}"/>
    <cellStyle name="20% - Accent1 3 2 4 2 2 2 3 6" xfId="20272" xr:uid="{00000000-0005-0000-0000-0000794E0000}"/>
    <cellStyle name="20% - Accent1 3 2 4 2 2 2 3 6 2" xfId="20273" xr:uid="{00000000-0005-0000-0000-00007A4E0000}"/>
    <cellStyle name="20% - Accent1 3 2 4 2 2 2 3 6 2 2" xfId="20274" xr:uid="{00000000-0005-0000-0000-00007B4E0000}"/>
    <cellStyle name="20% - Accent1 3 2 4 2 2 2 3 6 3" xfId="20275" xr:uid="{00000000-0005-0000-0000-00007C4E0000}"/>
    <cellStyle name="20% - Accent1 3 2 4 2 2 2 3 7" xfId="20276" xr:uid="{00000000-0005-0000-0000-00007D4E0000}"/>
    <cellStyle name="20% - Accent1 3 2 4 2 2 2 3 7 2" xfId="20277" xr:uid="{00000000-0005-0000-0000-00007E4E0000}"/>
    <cellStyle name="20% - Accent1 3 2 4 2 2 2 3 8" xfId="20278" xr:uid="{00000000-0005-0000-0000-00007F4E0000}"/>
    <cellStyle name="20% - Accent1 3 2 4 2 2 2 3 8 2" xfId="20279" xr:uid="{00000000-0005-0000-0000-0000804E0000}"/>
    <cellStyle name="20% - Accent1 3 2 4 2 2 2 3 9" xfId="20280" xr:uid="{00000000-0005-0000-0000-0000814E0000}"/>
    <cellStyle name="20% - Accent1 3 2 4 2 2 2 4" xfId="20281" xr:uid="{00000000-0005-0000-0000-0000824E0000}"/>
    <cellStyle name="20% - Accent1 3 2 4 2 2 2 4 2" xfId="20282" xr:uid="{00000000-0005-0000-0000-0000834E0000}"/>
    <cellStyle name="20% - Accent1 3 2 4 2 2 2 4 2 2" xfId="20283" xr:uid="{00000000-0005-0000-0000-0000844E0000}"/>
    <cellStyle name="20% - Accent1 3 2 4 2 2 2 4 2 2 2" xfId="20284" xr:uid="{00000000-0005-0000-0000-0000854E0000}"/>
    <cellStyle name="20% - Accent1 3 2 4 2 2 2 4 2 3" xfId="20285" xr:uid="{00000000-0005-0000-0000-0000864E0000}"/>
    <cellStyle name="20% - Accent1 3 2 4 2 2 2 4 3" xfId="20286" xr:uid="{00000000-0005-0000-0000-0000874E0000}"/>
    <cellStyle name="20% - Accent1 3 2 4 2 2 2 4 3 2" xfId="20287" xr:uid="{00000000-0005-0000-0000-0000884E0000}"/>
    <cellStyle name="20% - Accent1 3 2 4 2 2 2 4 4" xfId="20288" xr:uid="{00000000-0005-0000-0000-0000894E0000}"/>
    <cellStyle name="20% - Accent1 3 2 4 2 2 2 5" xfId="20289" xr:uid="{00000000-0005-0000-0000-00008A4E0000}"/>
    <cellStyle name="20% - Accent1 3 2 4 2 2 2 5 2" xfId="20290" xr:uid="{00000000-0005-0000-0000-00008B4E0000}"/>
    <cellStyle name="20% - Accent1 3 2 4 2 2 2 5 2 2" xfId="20291" xr:uid="{00000000-0005-0000-0000-00008C4E0000}"/>
    <cellStyle name="20% - Accent1 3 2 4 2 2 2 5 2 2 2" xfId="20292" xr:uid="{00000000-0005-0000-0000-00008D4E0000}"/>
    <cellStyle name="20% - Accent1 3 2 4 2 2 2 5 2 3" xfId="20293" xr:uid="{00000000-0005-0000-0000-00008E4E0000}"/>
    <cellStyle name="20% - Accent1 3 2 4 2 2 2 5 3" xfId="20294" xr:uid="{00000000-0005-0000-0000-00008F4E0000}"/>
    <cellStyle name="20% - Accent1 3 2 4 2 2 2 5 3 2" xfId="20295" xr:uid="{00000000-0005-0000-0000-0000904E0000}"/>
    <cellStyle name="20% - Accent1 3 2 4 2 2 2 5 4" xfId="20296" xr:uid="{00000000-0005-0000-0000-0000914E0000}"/>
    <cellStyle name="20% - Accent1 3 2 4 2 2 2 6" xfId="20297" xr:uid="{00000000-0005-0000-0000-0000924E0000}"/>
    <cellStyle name="20% - Accent1 3 2 4 2 2 2 6 2" xfId="20298" xr:uid="{00000000-0005-0000-0000-0000934E0000}"/>
    <cellStyle name="20% - Accent1 3 2 4 2 2 2 6 2 2" xfId="20299" xr:uid="{00000000-0005-0000-0000-0000944E0000}"/>
    <cellStyle name="20% - Accent1 3 2 4 2 2 2 6 2 2 2" xfId="20300" xr:uid="{00000000-0005-0000-0000-0000954E0000}"/>
    <cellStyle name="20% - Accent1 3 2 4 2 2 2 6 2 3" xfId="20301" xr:uid="{00000000-0005-0000-0000-0000964E0000}"/>
    <cellStyle name="20% - Accent1 3 2 4 2 2 2 6 3" xfId="20302" xr:uid="{00000000-0005-0000-0000-0000974E0000}"/>
    <cellStyle name="20% - Accent1 3 2 4 2 2 2 6 3 2" xfId="20303" xr:uid="{00000000-0005-0000-0000-0000984E0000}"/>
    <cellStyle name="20% - Accent1 3 2 4 2 2 2 6 4" xfId="20304" xr:uid="{00000000-0005-0000-0000-0000994E0000}"/>
    <cellStyle name="20% - Accent1 3 2 4 2 2 2 7" xfId="20305" xr:uid="{00000000-0005-0000-0000-00009A4E0000}"/>
    <cellStyle name="20% - Accent1 3 2 4 2 2 2 7 2" xfId="20306" xr:uid="{00000000-0005-0000-0000-00009B4E0000}"/>
    <cellStyle name="20% - Accent1 3 2 4 2 2 2 7 2 2" xfId="20307" xr:uid="{00000000-0005-0000-0000-00009C4E0000}"/>
    <cellStyle name="20% - Accent1 3 2 4 2 2 2 7 3" xfId="20308" xr:uid="{00000000-0005-0000-0000-00009D4E0000}"/>
    <cellStyle name="20% - Accent1 3 2 4 2 2 2 8" xfId="20309" xr:uid="{00000000-0005-0000-0000-00009E4E0000}"/>
    <cellStyle name="20% - Accent1 3 2 4 2 2 2 8 2" xfId="20310" xr:uid="{00000000-0005-0000-0000-00009F4E0000}"/>
    <cellStyle name="20% - Accent1 3 2 4 2 2 2 8 2 2" xfId="20311" xr:uid="{00000000-0005-0000-0000-0000A04E0000}"/>
    <cellStyle name="20% - Accent1 3 2 4 2 2 2 8 3" xfId="20312" xr:uid="{00000000-0005-0000-0000-0000A14E0000}"/>
    <cellStyle name="20% - Accent1 3 2 4 2 2 2 9" xfId="20313" xr:uid="{00000000-0005-0000-0000-0000A24E0000}"/>
    <cellStyle name="20% - Accent1 3 2 4 2 2 2 9 2" xfId="20314" xr:uid="{00000000-0005-0000-0000-0000A34E0000}"/>
    <cellStyle name="20% - Accent1 3 2 4 2 2 3" xfId="20315" xr:uid="{00000000-0005-0000-0000-0000A44E0000}"/>
    <cellStyle name="20% - Accent1 3 2 4 2 2 3 10" xfId="20316" xr:uid="{00000000-0005-0000-0000-0000A54E0000}"/>
    <cellStyle name="20% - Accent1 3 2 4 2 2 3 10 2" xfId="20317" xr:uid="{00000000-0005-0000-0000-0000A64E0000}"/>
    <cellStyle name="20% - Accent1 3 2 4 2 2 3 11" xfId="20318" xr:uid="{00000000-0005-0000-0000-0000A74E0000}"/>
    <cellStyle name="20% - Accent1 3 2 4 2 2 3 2" xfId="20319" xr:uid="{00000000-0005-0000-0000-0000A84E0000}"/>
    <cellStyle name="20% - Accent1 3 2 4 2 2 3 2 2" xfId="20320" xr:uid="{00000000-0005-0000-0000-0000A94E0000}"/>
    <cellStyle name="20% - Accent1 3 2 4 2 2 3 2 2 2" xfId="20321" xr:uid="{00000000-0005-0000-0000-0000AA4E0000}"/>
    <cellStyle name="20% - Accent1 3 2 4 2 2 3 2 2 2 2" xfId="20322" xr:uid="{00000000-0005-0000-0000-0000AB4E0000}"/>
    <cellStyle name="20% - Accent1 3 2 4 2 2 3 2 2 2 2 2" xfId="20323" xr:uid="{00000000-0005-0000-0000-0000AC4E0000}"/>
    <cellStyle name="20% - Accent1 3 2 4 2 2 3 2 2 2 3" xfId="20324" xr:uid="{00000000-0005-0000-0000-0000AD4E0000}"/>
    <cellStyle name="20% - Accent1 3 2 4 2 2 3 2 2 3" xfId="20325" xr:uid="{00000000-0005-0000-0000-0000AE4E0000}"/>
    <cellStyle name="20% - Accent1 3 2 4 2 2 3 2 2 3 2" xfId="20326" xr:uid="{00000000-0005-0000-0000-0000AF4E0000}"/>
    <cellStyle name="20% - Accent1 3 2 4 2 2 3 2 2 4" xfId="20327" xr:uid="{00000000-0005-0000-0000-0000B04E0000}"/>
    <cellStyle name="20% - Accent1 3 2 4 2 2 3 2 3" xfId="20328" xr:uid="{00000000-0005-0000-0000-0000B14E0000}"/>
    <cellStyle name="20% - Accent1 3 2 4 2 2 3 2 3 2" xfId="20329" xr:uid="{00000000-0005-0000-0000-0000B24E0000}"/>
    <cellStyle name="20% - Accent1 3 2 4 2 2 3 2 3 2 2" xfId="20330" xr:uid="{00000000-0005-0000-0000-0000B34E0000}"/>
    <cellStyle name="20% - Accent1 3 2 4 2 2 3 2 3 2 2 2" xfId="20331" xr:uid="{00000000-0005-0000-0000-0000B44E0000}"/>
    <cellStyle name="20% - Accent1 3 2 4 2 2 3 2 3 2 3" xfId="20332" xr:uid="{00000000-0005-0000-0000-0000B54E0000}"/>
    <cellStyle name="20% - Accent1 3 2 4 2 2 3 2 3 3" xfId="20333" xr:uid="{00000000-0005-0000-0000-0000B64E0000}"/>
    <cellStyle name="20% - Accent1 3 2 4 2 2 3 2 3 3 2" xfId="20334" xr:uid="{00000000-0005-0000-0000-0000B74E0000}"/>
    <cellStyle name="20% - Accent1 3 2 4 2 2 3 2 3 4" xfId="20335" xr:uid="{00000000-0005-0000-0000-0000B84E0000}"/>
    <cellStyle name="20% - Accent1 3 2 4 2 2 3 2 4" xfId="20336" xr:uid="{00000000-0005-0000-0000-0000B94E0000}"/>
    <cellStyle name="20% - Accent1 3 2 4 2 2 3 2 4 2" xfId="20337" xr:uid="{00000000-0005-0000-0000-0000BA4E0000}"/>
    <cellStyle name="20% - Accent1 3 2 4 2 2 3 2 4 2 2" xfId="20338" xr:uid="{00000000-0005-0000-0000-0000BB4E0000}"/>
    <cellStyle name="20% - Accent1 3 2 4 2 2 3 2 4 2 2 2" xfId="20339" xr:uid="{00000000-0005-0000-0000-0000BC4E0000}"/>
    <cellStyle name="20% - Accent1 3 2 4 2 2 3 2 4 2 3" xfId="20340" xr:uid="{00000000-0005-0000-0000-0000BD4E0000}"/>
    <cellStyle name="20% - Accent1 3 2 4 2 2 3 2 4 3" xfId="20341" xr:uid="{00000000-0005-0000-0000-0000BE4E0000}"/>
    <cellStyle name="20% - Accent1 3 2 4 2 2 3 2 4 3 2" xfId="20342" xr:uid="{00000000-0005-0000-0000-0000BF4E0000}"/>
    <cellStyle name="20% - Accent1 3 2 4 2 2 3 2 4 4" xfId="20343" xr:uid="{00000000-0005-0000-0000-0000C04E0000}"/>
    <cellStyle name="20% - Accent1 3 2 4 2 2 3 2 5" xfId="20344" xr:uid="{00000000-0005-0000-0000-0000C14E0000}"/>
    <cellStyle name="20% - Accent1 3 2 4 2 2 3 2 5 2" xfId="20345" xr:uid="{00000000-0005-0000-0000-0000C24E0000}"/>
    <cellStyle name="20% - Accent1 3 2 4 2 2 3 2 5 2 2" xfId="20346" xr:uid="{00000000-0005-0000-0000-0000C34E0000}"/>
    <cellStyle name="20% - Accent1 3 2 4 2 2 3 2 5 3" xfId="20347" xr:uid="{00000000-0005-0000-0000-0000C44E0000}"/>
    <cellStyle name="20% - Accent1 3 2 4 2 2 3 2 6" xfId="20348" xr:uid="{00000000-0005-0000-0000-0000C54E0000}"/>
    <cellStyle name="20% - Accent1 3 2 4 2 2 3 2 6 2" xfId="20349" xr:uid="{00000000-0005-0000-0000-0000C64E0000}"/>
    <cellStyle name="20% - Accent1 3 2 4 2 2 3 2 6 2 2" xfId="20350" xr:uid="{00000000-0005-0000-0000-0000C74E0000}"/>
    <cellStyle name="20% - Accent1 3 2 4 2 2 3 2 6 3" xfId="20351" xr:uid="{00000000-0005-0000-0000-0000C84E0000}"/>
    <cellStyle name="20% - Accent1 3 2 4 2 2 3 2 7" xfId="20352" xr:uid="{00000000-0005-0000-0000-0000C94E0000}"/>
    <cellStyle name="20% - Accent1 3 2 4 2 2 3 2 7 2" xfId="20353" xr:uid="{00000000-0005-0000-0000-0000CA4E0000}"/>
    <cellStyle name="20% - Accent1 3 2 4 2 2 3 2 8" xfId="20354" xr:uid="{00000000-0005-0000-0000-0000CB4E0000}"/>
    <cellStyle name="20% - Accent1 3 2 4 2 2 3 2 8 2" xfId="20355" xr:uid="{00000000-0005-0000-0000-0000CC4E0000}"/>
    <cellStyle name="20% - Accent1 3 2 4 2 2 3 2 9" xfId="20356" xr:uid="{00000000-0005-0000-0000-0000CD4E0000}"/>
    <cellStyle name="20% - Accent1 3 2 4 2 2 3 3" xfId="20357" xr:uid="{00000000-0005-0000-0000-0000CE4E0000}"/>
    <cellStyle name="20% - Accent1 3 2 4 2 2 3 3 2" xfId="20358" xr:uid="{00000000-0005-0000-0000-0000CF4E0000}"/>
    <cellStyle name="20% - Accent1 3 2 4 2 2 3 3 2 2" xfId="20359" xr:uid="{00000000-0005-0000-0000-0000D04E0000}"/>
    <cellStyle name="20% - Accent1 3 2 4 2 2 3 3 2 2 2" xfId="20360" xr:uid="{00000000-0005-0000-0000-0000D14E0000}"/>
    <cellStyle name="20% - Accent1 3 2 4 2 2 3 3 2 2 2 2" xfId="20361" xr:uid="{00000000-0005-0000-0000-0000D24E0000}"/>
    <cellStyle name="20% - Accent1 3 2 4 2 2 3 3 2 2 3" xfId="20362" xr:uid="{00000000-0005-0000-0000-0000D34E0000}"/>
    <cellStyle name="20% - Accent1 3 2 4 2 2 3 3 2 3" xfId="20363" xr:uid="{00000000-0005-0000-0000-0000D44E0000}"/>
    <cellStyle name="20% - Accent1 3 2 4 2 2 3 3 2 3 2" xfId="20364" xr:uid="{00000000-0005-0000-0000-0000D54E0000}"/>
    <cellStyle name="20% - Accent1 3 2 4 2 2 3 3 2 4" xfId="20365" xr:uid="{00000000-0005-0000-0000-0000D64E0000}"/>
    <cellStyle name="20% - Accent1 3 2 4 2 2 3 3 3" xfId="20366" xr:uid="{00000000-0005-0000-0000-0000D74E0000}"/>
    <cellStyle name="20% - Accent1 3 2 4 2 2 3 3 3 2" xfId="20367" xr:uid="{00000000-0005-0000-0000-0000D84E0000}"/>
    <cellStyle name="20% - Accent1 3 2 4 2 2 3 3 3 2 2" xfId="20368" xr:uid="{00000000-0005-0000-0000-0000D94E0000}"/>
    <cellStyle name="20% - Accent1 3 2 4 2 2 3 3 3 2 2 2" xfId="20369" xr:uid="{00000000-0005-0000-0000-0000DA4E0000}"/>
    <cellStyle name="20% - Accent1 3 2 4 2 2 3 3 3 2 3" xfId="20370" xr:uid="{00000000-0005-0000-0000-0000DB4E0000}"/>
    <cellStyle name="20% - Accent1 3 2 4 2 2 3 3 3 3" xfId="20371" xr:uid="{00000000-0005-0000-0000-0000DC4E0000}"/>
    <cellStyle name="20% - Accent1 3 2 4 2 2 3 3 3 3 2" xfId="20372" xr:uid="{00000000-0005-0000-0000-0000DD4E0000}"/>
    <cellStyle name="20% - Accent1 3 2 4 2 2 3 3 3 4" xfId="20373" xr:uid="{00000000-0005-0000-0000-0000DE4E0000}"/>
    <cellStyle name="20% - Accent1 3 2 4 2 2 3 3 4" xfId="20374" xr:uid="{00000000-0005-0000-0000-0000DF4E0000}"/>
    <cellStyle name="20% - Accent1 3 2 4 2 2 3 3 4 2" xfId="20375" xr:uid="{00000000-0005-0000-0000-0000E04E0000}"/>
    <cellStyle name="20% - Accent1 3 2 4 2 2 3 3 4 2 2" xfId="20376" xr:uid="{00000000-0005-0000-0000-0000E14E0000}"/>
    <cellStyle name="20% - Accent1 3 2 4 2 2 3 3 4 2 2 2" xfId="20377" xr:uid="{00000000-0005-0000-0000-0000E24E0000}"/>
    <cellStyle name="20% - Accent1 3 2 4 2 2 3 3 4 2 3" xfId="20378" xr:uid="{00000000-0005-0000-0000-0000E34E0000}"/>
    <cellStyle name="20% - Accent1 3 2 4 2 2 3 3 4 3" xfId="20379" xr:uid="{00000000-0005-0000-0000-0000E44E0000}"/>
    <cellStyle name="20% - Accent1 3 2 4 2 2 3 3 4 3 2" xfId="20380" xr:uid="{00000000-0005-0000-0000-0000E54E0000}"/>
    <cellStyle name="20% - Accent1 3 2 4 2 2 3 3 4 4" xfId="20381" xr:uid="{00000000-0005-0000-0000-0000E64E0000}"/>
    <cellStyle name="20% - Accent1 3 2 4 2 2 3 3 5" xfId="20382" xr:uid="{00000000-0005-0000-0000-0000E74E0000}"/>
    <cellStyle name="20% - Accent1 3 2 4 2 2 3 3 5 2" xfId="20383" xr:uid="{00000000-0005-0000-0000-0000E84E0000}"/>
    <cellStyle name="20% - Accent1 3 2 4 2 2 3 3 5 2 2" xfId="20384" xr:uid="{00000000-0005-0000-0000-0000E94E0000}"/>
    <cellStyle name="20% - Accent1 3 2 4 2 2 3 3 5 3" xfId="20385" xr:uid="{00000000-0005-0000-0000-0000EA4E0000}"/>
    <cellStyle name="20% - Accent1 3 2 4 2 2 3 3 6" xfId="20386" xr:uid="{00000000-0005-0000-0000-0000EB4E0000}"/>
    <cellStyle name="20% - Accent1 3 2 4 2 2 3 3 6 2" xfId="20387" xr:uid="{00000000-0005-0000-0000-0000EC4E0000}"/>
    <cellStyle name="20% - Accent1 3 2 4 2 2 3 3 6 2 2" xfId="20388" xr:uid="{00000000-0005-0000-0000-0000ED4E0000}"/>
    <cellStyle name="20% - Accent1 3 2 4 2 2 3 3 6 3" xfId="20389" xr:uid="{00000000-0005-0000-0000-0000EE4E0000}"/>
    <cellStyle name="20% - Accent1 3 2 4 2 2 3 3 7" xfId="20390" xr:uid="{00000000-0005-0000-0000-0000EF4E0000}"/>
    <cellStyle name="20% - Accent1 3 2 4 2 2 3 3 7 2" xfId="20391" xr:uid="{00000000-0005-0000-0000-0000F04E0000}"/>
    <cellStyle name="20% - Accent1 3 2 4 2 2 3 3 8" xfId="20392" xr:uid="{00000000-0005-0000-0000-0000F14E0000}"/>
    <cellStyle name="20% - Accent1 3 2 4 2 2 3 3 8 2" xfId="20393" xr:uid="{00000000-0005-0000-0000-0000F24E0000}"/>
    <cellStyle name="20% - Accent1 3 2 4 2 2 3 3 9" xfId="20394" xr:uid="{00000000-0005-0000-0000-0000F34E0000}"/>
    <cellStyle name="20% - Accent1 3 2 4 2 2 3 4" xfId="20395" xr:uid="{00000000-0005-0000-0000-0000F44E0000}"/>
    <cellStyle name="20% - Accent1 3 2 4 2 2 3 4 2" xfId="20396" xr:uid="{00000000-0005-0000-0000-0000F54E0000}"/>
    <cellStyle name="20% - Accent1 3 2 4 2 2 3 4 2 2" xfId="20397" xr:uid="{00000000-0005-0000-0000-0000F64E0000}"/>
    <cellStyle name="20% - Accent1 3 2 4 2 2 3 4 2 2 2" xfId="20398" xr:uid="{00000000-0005-0000-0000-0000F74E0000}"/>
    <cellStyle name="20% - Accent1 3 2 4 2 2 3 4 2 3" xfId="20399" xr:uid="{00000000-0005-0000-0000-0000F84E0000}"/>
    <cellStyle name="20% - Accent1 3 2 4 2 2 3 4 3" xfId="20400" xr:uid="{00000000-0005-0000-0000-0000F94E0000}"/>
    <cellStyle name="20% - Accent1 3 2 4 2 2 3 4 3 2" xfId="20401" xr:uid="{00000000-0005-0000-0000-0000FA4E0000}"/>
    <cellStyle name="20% - Accent1 3 2 4 2 2 3 4 4" xfId="20402" xr:uid="{00000000-0005-0000-0000-0000FB4E0000}"/>
    <cellStyle name="20% - Accent1 3 2 4 2 2 3 5" xfId="20403" xr:uid="{00000000-0005-0000-0000-0000FC4E0000}"/>
    <cellStyle name="20% - Accent1 3 2 4 2 2 3 5 2" xfId="20404" xr:uid="{00000000-0005-0000-0000-0000FD4E0000}"/>
    <cellStyle name="20% - Accent1 3 2 4 2 2 3 5 2 2" xfId="20405" xr:uid="{00000000-0005-0000-0000-0000FE4E0000}"/>
    <cellStyle name="20% - Accent1 3 2 4 2 2 3 5 2 2 2" xfId="20406" xr:uid="{00000000-0005-0000-0000-0000FF4E0000}"/>
    <cellStyle name="20% - Accent1 3 2 4 2 2 3 5 2 3" xfId="20407" xr:uid="{00000000-0005-0000-0000-0000004F0000}"/>
    <cellStyle name="20% - Accent1 3 2 4 2 2 3 5 3" xfId="20408" xr:uid="{00000000-0005-0000-0000-0000014F0000}"/>
    <cellStyle name="20% - Accent1 3 2 4 2 2 3 5 3 2" xfId="20409" xr:uid="{00000000-0005-0000-0000-0000024F0000}"/>
    <cellStyle name="20% - Accent1 3 2 4 2 2 3 5 4" xfId="20410" xr:uid="{00000000-0005-0000-0000-0000034F0000}"/>
    <cellStyle name="20% - Accent1 3 2 4 2 2 3 6" xfId="20411" xr:uid="{00000000-0005-0000-0000-0000044F0000}"/>
    <cellStyle name="20% - Accent1 3 2 4 2 2 3 6 2" xfId="20412" xr:uid="{00000000-0005-0000-0000-0000054F0000}"/>
    <cellStyle name="20% - Accent1 3 2 4 2 2 3 6 2 2" xfId="20413" xr:uid="{00000000-0005-0000-0000-0000064F0000}"/>
    <cellStyle name="20% - Accent1 3 2 4 2 2 3 6 2 2 2" xfId="20414" xr:uid="{00000000-0005-0000-0000-0000074F0000}"/>
    <cellStyle name="20% - Accent1 3 2 4 2 2 3 6 2 3" xfId="20415" xr:uid="{00000000-0005-0000-0000-0000084F0000}"/>
    <cellStyle name="20% - Accent1 3 2 4 2 2 3 6 3" xfId="20416" xr:uid="{00000000-0005-0000-0000-0000094F0000}"/>
    <cellStyle name="20% - Accent1 3 2 4 2 2 3 6 3 2" xfId="20417" xr:uid="{00000000-0005-0000-0000-00000A4F0000}"/>
    <cellStyle name="20% - Accent1 3 2 4 2 2 3 6 4" xfId="20418" xr:uid="{00000000-0005-0000-0000-00000B4F0000}"/>
    <cellStyle name="20% - Accent1 3 2 4 2 2 3 7" xfId="20419" xr:uid="{00000000-0005-0000-0000-00000C4F0000}"/>
    <cellStyle name="20% - Accent1 3 2 4 2 2 3 7 2" xfId="20420" xr:uid="{00000000-0005-0000-0000-00000D4F0000}"/>
    <cellStyle name="20% - Accent1 3 2 4 2 2 3 7 2 2" xfId="20421" xr:uid="{00000000-0005-0000-0000-00000E4F0000}"/>
    <cellStyle name="20% - Accent1 3 2 4 2 2 3 7 3" xfId="20422" xr:uid="{00000000-0005-0000-0000-00000F4F0000}"/>
    <cellStyle name="20% - Accent1 3 2 4 2 2 3 8" xfId="20423" xr:uid="{00000000-0005-0000-0000-0000104F0000}"/>
    <cellStyle name="20% - Accent1 3 2 4 2 2 3 8 2" xfId="20424" xr:uid="{00000000-0005-0000-0000-0000114F0000}"/>
    <cellStyle name="20% - Accent1 3 2 4 2 2 3 8 2 2" xfId="20425" xr:uid="{00000000-0005-0000-0000-0000124F0000}"/>
    <cellStyle name="20% - Accent1 3 2 4 2 2 3 8 3" xfId="20426" xr:uid="{00000000-0005-0000-0000-0000134F0000}"/>
    <cellStyle name="20% - Accent1 3 2 4 2 2 3 9" xfId="20427" xr:uid="{00000000-0005-0000-0000-0000144F0000}"/>
    <cellStyle name="20% - Accent1 3 2 4 2 2 3 9 2" xfId="20428" xr:uid="{00000000-0005-0000-0000-0000154F0000}"/>
    <cellStyle name="20% - Accent1 3 2 4 2 2 4" xfId="20429" xr:uid="{00000000-0005-0000-0000-0000164F0000}"/>
    <cellStyle name="20% - Accent1 3 2 4 2 2 4 10" xfId="20430" xr:uid="{00000000-0005-0000-0000-0000174F0000}"/>
    <cellStyle name="20% - Accent1 3 2 4 2 2 4 10 2" xfId="20431" xr:uid="{00000000-0005-0000-0000-0000184F0000}"/>
    <cellStyle name="20% - Accent1 3 2 4 2 2 4 11" xfId="20432" xr:uid="{00000000-0005-0000-0000-0000194F0000}"/>
    <cellStyle name="20% - Accent1 3 2 4 2 2 4 2" xfId="20433" xr:uid="{00000000-0005-0000-0000-00001A4F0000}"/>
    <cellStyle name="20% - Accent1 3 2 4 2 2 4 2 2" xfId="20434" xr:uid="{00000000-0005-0000-0000-00001B4F0000}"/>
    <cellStyle name="20% - Accent1 3 2 4 2 2 4 2 2 2" xfId="20435" xr:uid="{00000000-0005-0000-0000-00001C4F0000}"/>
    <cellStyle name="20% - Accent1 3 2 4 2 2 4 2 2 2 2" xfId="20436" xr:uid="{00000000-0005-0000-0000-00001D4F0000}"/>
    <cellStyle name="20% - Accent1 3 2 4 2 2 4 2 2 2 2 2" xfId="20437" xr:uid="{00000000-0005-0000-0000-00001E4F0000}"/>
    <cellStyle name="20% - Accent1 3 2 4 2 2 4 2 2 2 3" xfId="20438" xr:uid="{00000000-0005-0000-0000-00001F4F0000}"/>
    <cellStyle name="20% - Accent1 3 2 4 2 2 4 2 2 3" xfId="20439" xr:uid="{00000000-0005-0000-0000-0000204F0000}"/>
    <cellStyle name="20% - Accent1 3 2 4 2 2 4 2 2 3 2" xfId="20440" xr:uid="{00000000-0005-0000-0000-0000214F0000}"/>
    <cellStyle name="20% - Accent1 3 2 4 2 2 4 2 2 4" xfId="20441" xr:uid="{00000000-0005-0000-0000-0000224F0000}"/>
    <cellStyle name="20% - Accent1 3 2 4 2 2 4 2 3" xfId="20442" xr:uid="{00000000-0005-0000-0000-0000234F0000}"/>
    <cellStyle name="20% - Accent1 3 2 4 2 2 4 2 3 2" xfId="20443" xr:uid="{00000000-0005-0000-0000-0000244F0000}"/>
    <cellStyle name="20% - Accent1 3 2 4 2 2 4 2 3 2 2" xfId="20444" xr:uid="{00000000-0005-0000-0000-0000254F0000}"/>
    <cellStyle name="20% - Accent1 3 2 4 2 2 4 2 3 2 2 2" xfId="20445" xr:uid="{00000000-0005-0000-0000-0000264F0000}"/>
    <cellStyle name="20% - Accent1 3 2 4 2 2 4 2 3 2 3" xfId="20446" xr:uid="{00000000-0005-0000-0000-0000274F0000}"/>
    <cellStyle name="20% - Accent1 3 2 4 2 2 4 2 3 3" xfId="20447" xr:uid="{00000000-0005-0000-0000-0000284F0000}"/>
    <cellStyle name="20% - Accent1 3 2 4 2 2 4 2 3 3 2" xfId="20448" xr:uid="{00000000-0005-0000-0000-0000294F0000}"/>
    <cellStyle name="20% - Accent1 3 2 4 2 2 4 2 3 4" xfId="20449" xr:uid="{00000000-0005-0000-0000-00002A4F0000}"/>
    <cellStyle name="20% - Accent1 3 2 4 2 2 4 2 4" xfId="20450" xr:uid="{00000000-0005-0000-0000-00002B4F0000}"/>
    <cellStyle name="20% - Accent1 3 2 4 2 2 4 2 4 2" xfId="20451" xr:uid="{00000000-0005-0000-0000-00002C4F0000}"/>
    <cellStyle name="20% - Accent1 3 2 4 2 2 4 2 4 2 2" xfId="20452" xr:uid="{00000000-0005-0000-0000-00002D4F0000}"/>
    <cellStyle name="20% - Accent1 3 2 4 2 2 4 2 4 2 2 2" xfId="20453" xr:uid="{00000000-0005-0000-0000-00002E4F0000}"/>
    <cellStyle name="20% - Accent1 3 2 4 2 2 4 2 4 2 3" xfId="20454" xr:uid="{00000000-0005-0000-0000-00002F4F0000}"/>
    <cellStyle name="20% - Accent1 3 2 4 2 2 4 2 4 3" xfId="20455" xr:uid="{00000000-0005-0000-0000-0000304F0000}"/>
    <cellStyle name="20% - Accent1 3 2 4 2 2 4 2 4 3 2" xfId="20456" xr:uid="{00000000-0005-0000-0000-0000314F0000}"/>
    <cellStyle name="20% - Accent1 3 2 4 2 2 4 2 4 4" xfId="20457" xr:uid="{00000000-0005-0000-0000-0000324F0000}"/>
    <cellStyle name="20% - Accent1 3 2 4 2 2 4 2 5" xfId="20458" xr:uid="{00000000-0005-0000-0000-0000334F0000}"/>
    <cellStyle name="20% - Accent1 3 2 4 2 2 4 2 5 2" xfId="20459" xr:uid="{00000000-0005-0000-0000-0000344F0000}"/>
    <cellStyle name="20% - Accent1 3 2 4 2 2 4 2 5 2 2" xfId="20460" xr:uid="{00000000-0005-0000-0000-0000354F0000}"/>
    <cellStyle name="20% - Accent1 3 2 4 2 2 4 2 5 3" xfId="20461" xr:uid="{00000000-0005-0000-0000-0000364F0000}"/>
    <cellStyle name="20% - Accent1 3 2 4 2 2 4 2 6" xfId="20462" xr:uid="{00000000-0005-0000-0000-0000374F0000}"/>
    <cellStyle name="20% - Accent1 3 2 4 2 2 4 2 6 2" xfId="20463" xr:uid="{00000000-0005-0000-0000-0000384F0000}"/>
    <cellStyle name="20% - Accent1 3 2 4 2 2 4 2 6 2 2" xfId="20464" xr:uid="{00000000-0005-0000-0000-0000394F0000}"/>
    <cellStyle name="20% - Accent1 3 2 4 2 2 4 2 6 3" xfId="20465" xr:uid="{00000000-0005-0000-0000-00003A4F0000}"/>
    <cellStyle name="20% - Accent1 3 2 4 2 2 4 2 7" xfId="20466" xr:uid="{00000000-0005-0000-0000-00003B4F0000}"/>
    <cellStyle name="20% - Accent1 3 2 4 2 2 4 2 7 2" xfId="20467" xr:uid="{00000000-0005-0000-0000-00003C4F0000}"/>
    <cellStyle name="20% - Accent1 3 2 4 2 2 4 2 8" xfId="20468" xr:uid="{00000000-0005-0000-0000-00003D4F0000}"/>
    <cellStyle name="20% - Accent1 3 2 4 2 2 4 2 8 2" xfId="20469" xr:uid="{00000000-0005-0000-0000-00003E4F0000}"/>
    <cellStyle name="20% - Accent1 3 2 4 2 2 4 2 9" xfId="20470" xr:uid="{00000000-0005-0000-0000-00003F4F0000}"/>
    <cellStyle name="20% - Accent1 3 2 4 2 2 4 3" xfId="20471" xr:uid="{00000000-0005-0000-0000-0000404F0000}"/>
    <cellStyle name="20% - Accent1 3 2 4 2 2 4 3 2" xfId="20472" xr:uid="{00000000-0005-0000-0000-0000414F0000}"/>
    <cellStyle name="20% - Accent1 3 2 4 2 2 4 3 2 2" xfId="20473" xr:uid="{00000000-0005-0000-0000-0000424F0000}"/>
    <cellStyle name="20% - Accent1 3 2 4 2 2 4 3 2 2 2" xfId="20474" xr:uid="{00000000-0005-0000-0000-0000434F0000}"/>
    <cellStyle name="20% - Accent1 3 2 4 2 2 4 3 2 2 2 2" xfId="20475" xr:uid="{00000000-0005-0000-0000-0000444F0000}"/>
    <cellStyle name="20% - Accent1 3 2 4 2 2 4 3 2 2 3" xfId="20476" xr:uid="{00000000-0005-0000-0000-0000454F0000}"/>
    <cellStyle name="20% - Accent1 3 2 4 2 2 4 3 2 3" xfId="20477" xr:uid="{00000000-0005-0000-0000-0000464F0000}"/>
    <cellStyle name="20% - Accent1 3 2 4 2 2 4 3 2 3 2" xfId="20478" xr:uid="{00000000-0005-0000-0000-0000474F0000}"/>
    <cellStyle name="20% - Accent1 3 2 4 2 2 4 3 2 4" xfId="20479" xr:uid="{00000000-0005-0000-0000-0000484F0000}"/>
    <cellStyle name="20% - Accent1 3 2 4 2 2 4 3 3" xfId="20480" xr:uid="{00000000-0005-0000-0000-0000494F0000}"/>
    <cellStyle name="20% - Accent1 3 2 4 2 2 4 3 3 2" xfId="20481" xr:uid="{00000000-0005-0000-0000-00004A4F0000}"/>
    <cellStyle name="20% - Accent1 3 2 4 2 2 4 3 3 2 2" xfId="20482" xr:uid="{00000000-0005-0000-0000-00004B4F0000}"/>
    <cellStyle name="20% - Accent1 3 2 4 2 2 4 3 3 2 2 2" xfId="20483" xr:uid="{00000000-0005-0000-0000-00004C4F0000}"/>
    <cellStyle name="20% - Accent1 3 2 4 2 2 4 3 3 2 3" xfId="20484" xr:uid="{00000000-0005-0000-0000-00004D4F0000}"/>
    <cellStyle name="20% - Accent1 3 2 4 2 2 4 3 3 3" xfId="20485" xr:uid="{00000000-0005-0000-0000-00004E4F0000}"/>
    <cellStyle name="20% - Accent1 3 2 4 2 2 4 3 3 3 2" xfId="20486" xr:uid="{00000000-0005-0000-0000-00004F4F0000}"/>
    <cellStyle name="20% - Accent1 3 2 4 2 2 4 3 3 4" xfId="20487" xr:uid="{00000000-0005-0000-0000-0000504F0000}"/>
    <cellStyle name="20% - Accent1 3 2 4 2 2 4 3 4" xfId="20488" xr:uid="{00000000-0005-0000-0000-0000514F0000}"/>
    <cellStyle name="20% - Accent1 3 2 4 2 2 4 3 4 2" xfId="20489" xr:uid="{00000000-0005-0000-0000-0000524F0000}"/>
    <cellStyle name="20% - Accent1 3 2 4 2 2 4 3 4 2 2" xfId="20490" xr:uid="{00000000-0005-0000-0000-0000534F0000}"/>
    <cellStyle name="20% - Accent1 3 2 4 2 2 4 3 4 2 2 2" xfId="20491" xr:uid="{00000000-0005-0000-0000-0000544F0000}"/>
    <cellStyle name="20% - Accent1 3 2 4 2 2 4 3 4 2 3" xfId="20492" xr:uid="{00000000-0005-0000-0000-0000554F0000}"/>
    <cellStyle name="20% - Accent1 3 2 4 2 2 4 3 4 3" xfId="20493" xr:uid="{00000000-0005-0000-0000-0000564F0000}"/>
    <cellStyle name="20% - Accent1 3 2 4 2 2 4 3 4 3 2" xfId="20494" xr:uid="{00000000-0005-0000-0000-0000574F0000}"/>
    <cellStyle name="20% - Accent1 3 2 4 2 2 4 3 4 4" xfId="20495" xr:uid="{00000000-0005-0000-0000-0000584F0000}"/>
    <cellStyle name="20% - Accent1 3 2 4 2 2 4 3 5" xfId="20496" xr:uid="{00000000-0005-0000-0000-0000594F0000}"/>
    <cellStyle name="20% - Accent1 3 2 4 2 2 4 3 5 2" xfId="20497" xr:uid="{00000000-0005-0000-0000-00005A4F0000}"/>
    <cellStyle name="20% - Accent1 3 2 4 2 2 4 3 5 2 2" xfId="20498" xr:uid="{00000000-0005-0000-0000-00005B4F0000}"/>
    <cellStyle name="20% - Accent1 3 2 4 2 2 4 3 5 3" xfId="20499" xr:uid="{00000000-0005-0000-0000-00005C4F0000}"/>
    <cellStyle name="20% - Accent1 3 2 4 2 2 4 3 6" xfId="20500" xr:uid="{00000000-0005-0000-0000-00005D4F0000}"/>
    <cellStyle name="20% - Accent1 3 2 4 2 2 4 3 6 2" xfId="20501" xr:uid="{00000000-0005-0000-0000-00005E4F0000}"/>
    <cellStyle name="20% - Accent1 3 2 4 2 2 4 3 6 2 2" xfId="20502" xr:uid="{00000000-0005-0000-0000-00005F4F0000}"/>
    <cellStyle name="20% - Accent1 3 2 4 2 2 4 3 6 3" xfId="20503" xr:uid="{00000000-0005-0000-0000-0000604F0000}"/>
    <cellStyle name="20% - Accent1 3 2 4 2 2 4 3 7" xfId="20504" xr:uid="{00000000-0005-0000-0000-0000614F0000}"/>
    <cellStyle name="20% - Accent1 3 2 4 2 2 4 3 7 2" xfId="20505" xr:uid="{00000000-0005-0000-0000-0000624F0000}"/>
    <cellStyle name="20% - Accent1 3 2 4 2 2 4 3 8" xfId="20506" xr:uid="{00000000-0005-0000-0000-0000634F0000}"/>
    <cellStyle name="20% - Accent1 3 2 4 2 2 4 3 8 2" xfId="20507" xr:uid="{00000000-0005-0000-0000-0000644F0000}"/>
    <cellStyle name="20% - Accent1 3 2 4 2 2 4 3 9" xfId="20508" xr:uid="{00000000-0005-0000-0000-0000654F0000}"/>
    <cellStyle name="20% - Accent1 3 2 4 2 2 4 4" xfId="20509" xr:uid="{00000000-0005-0000-0000-0000664F0000}"/>
    <cellStyle name="20% - Accent1 3 2 4 2 2 4 4 2" xfId="20510" xr:uid="{00000000-0005-0000-0000-0000674F0000}"/>
    <cellStyle name="20% - Accent1 3 2 4 2 2 4 4 2 2" xfId="20511" xr:uid="{00000000-0005-0000-0000-0000684F0000}"/>
    <cellStyle name="20% - Accent1 3 2 4 2 2 4 4 2 2 2" xfId="20512" xr:uid="{00000000-0005-0000-0000-0000694F0000}"/>
    <cellStyle name="20% - Accent1 3 2 4 2 2 4 4 2 3" xfId="20513" xr:uid="{00000000-0005-0000-0000-00006A4F0000}"/>
    <cellStyle name="20% - Accent1 3 2 4 2 2 4 4 3" xfId="20514" xr:uid="{00000000-0005-0000-0000-00006B4F0000}"/>
    <cellStyle name="20% - Accent1 3 2 4 2 2 4 4 3 2" xfId="20515" xr:uid="{00000000-0005-0000-0000-00006C4F0000}"/>
    <cellStyle name="20% - Accent1 3 2 4 2 2 4 4 4" xfId="20516" xr:uid="{00000000-0005-0000-0000-00006D4F0000}"/>
    <cellStyle name="20% - Accent1 3 2 4 2 2 4 5" xfId="20517" xr:uid="{00000000-0005-0000-0000-00006E4F0000}"/>
    <cellStyle name="20% - Accent1 3 2 4 2 2 4 5 2" xfId="20518" xr:uid="{00000000-0005-0000-0000-00006F4F0000}"/>
    <cellStyle name="20% - Accent1 3 2 4 2 2 4 5 2 2" xfId="20519" xr:uid="{00000000-0005-0000-0000-0000704F0000}"/>
    <cellStyle name="20% - Accent1 3 2 4 2 2 4 5 2 2 2" xfId="20520" xr:uid="{00000000-0005-0000-0000-0000714F0000}"/>
    <cellStyle name="20% - Accent1 3 2 4 2 2 4 5 2 3" xfId="20521" xr:uid="{00000000-0005-0000-0000-0000724F0000}"/>
    <cellStyle name="20% - Accent1 3 2 4 2 2 4 5 3" xfId="20522" xr:uid="{00000000-0005-0000-0000-0000734F0000}"/>
    <cellStyle name="20% - Accent1 3 2 4 2 2 4 5 3 2" xfId="20523" xr:uid="{00000000-0005-0000-0000-0000744F0000}"/>
    <cellStyle name="20% - Accent1 3 2 4 2 2 4 5 4" xfId="20524" xr:uid="{00000000-0005-0000-0000-0000754F0000}"/>
    <cellStyle name="20% - Accent1 3 2 4 2 2 4 6" xfId="20525" xr:uid="{00000000-0005-0000-0000-0000764F0000}"/>
    <cellStyle name="20% - Accent1 3 2 4 2 2 4 6 2" xfId="20526" xr:uid="{00000000-0005-0000-0000-0000774F0000}"/>
    <cellStyle name="20% - Accent1 3 2 4 2 2 4 6 2 2" xfId="20527" xr:uid="{00000000-0005-0000-0000-0000784F0000}"/>
    <cellStyle name="20% - Accent1 3 2 4 2 2 4 6 2 2 2" xfId="20528" xr:uid="{00000000-0005-0000-0000-0000794F0000}"/>
    <cellStyle name="20% - Accent1 3 2 4 2 2 4 6 2 3" xfId="20529" xr:uid="{00000000-0005-0000-0000-00007A4F0000}"/>
    <cellStyle name="20% - Accent1 3 2 4 2 2 4 6 3" xfId="20530" xr:uid="{00000000-0005-0000-0000-00007B4F0000}"/>
    <cellStyle name="20% - Accent1 3 2 4 2 2 4 6 3 2" xfId="20531" xr:uid="{00000000-0005-0000-0000-00007C4F0000}"/>
    <cellStyle name="20% - Accent1 3 2 4 2 2 4 6 4" xfId="20532" xr:uid="{00000000-0005-0000-0000-00007D4F0000}"/>
    <cellStyle name="20% - Accent1 3 2 4 2 2 4 7" xfId="20533" xr:uid="{00000000-0005-0000-0000-00007E4F0000}"/>
    <cellStyle name="20% - Accent1 3 2 4 2 2 4 7 2" xfId="20534" xr:uid="{00000000-0005-0000-0000-00007F4F0000}"/>
    <cellStyle name="20% - Accent1 3 2 4 2 2 4 7 2 2" xfId="20535" xr:uid="{00000000-0005-0000-0000-0000804F0000}"/>
    <cellStyle name="20% - Accent1 3 2 4 2 2 4 7 3" xfId="20536" xr:uid="{00000000-0005-0000-0000-0000814F0000}"/>
    <cellStyle name="20% - Accent1 3 2 4 2 2 4 8" xfId="20537" xr:uid="{00000000-0005-0000-0000-0000824F0000}"/>
    <cellStyle name="20% - Accent1 3 2 4 2 2 4 8 2" xfId="20538" xr:uid="{00000000-0005-0000-0000-0000834F0000}"/>
    <cellStyle name="20% - Accent1 3 2 4 2 2 4 8 2 2" xfId="20539" xr:uid="{00000000-0005-0000-0000-0000844F0000}"/>
    <cellStyle name="20% - Accent1 3 2 4 2 2 4 8 3" xfId="20540" xr:uid="{00000000-0005-0000-0000-0000854F0000}"/>
    <cellStyle name="20% - Accent1 3 2 4 2 2 4 9" xfId="20541" xr:uid="{00000000-0005-0000-0000-0000864F0000}"/>
    <cellStyle name="20% - Accent1 3 2 4 2 2 4 9 2" xfId="20542" xr:uid="{00000000-0005-0000-0000-0000874F0000}"/>
    <cellStyle name="20% - Accent1 3 2 4 2 2 5" xfId="20543" xr:uid="{00000000-0005-0000-0000-0000884F0000}"/>
    <cellStyle name="20% - Accent1 3 2 4 2 2 5 2" xfId="20544" xr:uid="{00000000-0005-0000-0000-0000894F0000}"/>
    <cellStyle name="20% - Accent1 3 2 4 2 2 5 2 2" xfId="20545" xr:uid="{00000000-0005-0000-0000-00008A4F0000}"/>
    <cellStyle name="20% - Accent1 3 2 4 2 2 5 2 2 2" xfId="20546" xr:uid="{00000000-0005-0000-0000-00008B4F0000}"/>
    <cellStyle name="20% - Accent1 3 2 4 2 2 5 2 2 2 2" xfId="20547" xr:uid="{00000000-0005-0000-0000-00008C4F0000}"/>
    <cellStyle name="20% - Accent1 3 2 4 2 2 5 2 2 3" xfId="20548" xr:uid="{00000000-0005-0000-0000-00008D4F0000}"/>
    <cellStyle name="20% - Accent1 3 2 4 2 2 5 2 3" xfId="20549" xr:uid="{00000000-0005-0000-0000-00008E4F0000}"/>
    <cellStyle name="20% - Accent1 3 2 4 2 2 5 2 3 2" xfId="20550" xr:uid="{00000000-0005-0000-0000-00008F4F0000}"/>
    <cellStyle name="20% - Accent1 3 2 4 2 2 5 2 4" xfId="20551" xr:uid="{00000000-0005-0000-0000-0000904F0000}"/>
    <cellStyle name="20% - Accent1 3 2 4 2 2 5 3" xfId="20552" xr:uid="{00000000-0005-0000-0000-0000914F0000}"/>
    <cellStyle name="20% - Accent1 3 2 4 2 2 5 3 2" xfId="20553" xr:uid="{00000000-0005-0000-0000-0000924F0000}"/>
    <cellStyle name="20% - Accent1 3 2 4 2 2 5 3 2 2" xfId="20554" xr:uid="{00000000-0005-0000-0000-0000934F0000}"/>
    <cellStyle name="20% - Accent1 3 2 4 2 2 5 3 2 2 2" xfId="20555" xr:uid="{00000000-0005-0000-0000-0000944F0000}"/>
    <cellStyle name="20% - Accent1 3 2 4 2 2 5 3 2 3" xfId="20556" xr:uid="{00000000-0005-0000-0000-0000954F0000}"/>
    <cellStyle name="20% - Accent1 3 2 4 2 2 5 3 3" xfId="20557" xr:uid="{00000000-0005-0000-0000-0000964F0000}"/>
    <cellStyle name="20% - Accent1 3 2 4 2 2 5 3 3 2" xfId="20558" xr:uid="{00000000-0005-0000-0000-0000974F0000}"/>
    <cellStyle name="20% - Accent1 3 2 4 2 2 5 3 4" xfId="20559" xr:uid="{00000000-0005-0000-0000-0000984F0000}"/>
    <cellStyle name="20% - Accent1 3 2 4 2 2 5 4" xfId="20560" xr:uid="{00000000-0005-0000-0000-0000994F0000}"/>
    <cellStyle name="20% - Accent1 3 2 4 2 2 5 4 2" xfId="20561" xr:uid="{00000000-0005-0000-0000-00009A4F0000}"/>
    <cellStyle name="20% - Accent1 3 2 4 2 2 5 4 2 2" xfId="20562" xr:uid="{00000000-0005-0000-0000-00009B4F0000}"/>
    <cellStyle name="20% - Accent1 3 2 4 2 2 5 4 2 2 2" xfId="20563" xr:uid="{00000000-0005-0000-0000-00009C4F0000}"/>
    <cellStyle name="20% - Accent1 3 2 4 2 2 5 4 2 3" xfId="20564" xr:uid="{00000000-0005-0000-0000-00009D4F0000}"/>
    <cellStyle name="20% - Accent1 3 2 4 2 2 5 4 3" xfId="20565" xr:uid="{00000000-0005-0000-0000-00009E4F0000}"/>
    <cellStyle name="20% - Accent1 3 2 4 2 2 5 4 3 2" xfId="20566" xr:uid="{00000000-0005-0000-0000-00009F4F0000}"/>
    <cellStyle name="20% - Accent1 3 2 4 2 2 5 4 4" xfId="20567" xr:uid="{00000000-0005-0000-0000-0000A04F0000}"/>
    <cellStyle name="20% - Accent1 3 2 4 2 2 5 5" xfId="20568" xr:uid="{00000000-0005-0000-0000-0000A14F0000}"/>
    <cellStyle name="20% - Accent1 3 2 4 2 2 5 5 2" xfId="20569" xr:uid="{00000000-0005-0000-0000-0000A24F0000}"/>
    <cellStyle name="20% - Accent1 3 2 4 2 2 5 5 2 2" xfId="20570" xr:uid="{00000000-0005-0000-0000-0000A34F0000}"/>
    <cellStyle name="20% - Accent1 3 2 4 2 2 5 5 3" xfId="20571" xr:uid="{00000000-0005-0000-0000-0000A44F0000}"/>
    <cellStyle name="20% - Accent1 3 2 4 2 2 5 6" xfId="20572" xr:uid="{00000000-0005-0000-0000-0000A54F0000}"/>
    <cellStyle name="20% - Accent1 3 2 4 2 2 5 6 2" xfId="20573" xr:uid="{00000000-0005-0000-0000-0000A64F0000}"/>
    <cellStyle name="20% - Accent1 3 2 4 2 2 5 6 2 2" xfId="20574" xr:uid="{00000000-0005-0000-0000-0000A74F0000}"/>
    <cellStyle name="20% - Accent1 3 2 4 2 2 5 6 3" xfId="20575" xr:uid="{00000000-0005-0000-0000-0000A84F0000}"/>
    <cellStyle name="20% - Accent1 3 2 4 2 2 5 7" xfId="20576" xr:uid="{00000000-0005-0000-0000-0000A94F0000}"/>
    <cellStyle name="20% - Accent1 3 2 4 2 2 5 7 2" xfId="20577" xr:uid="{00000000-0005-0000-0000-0000AA4F0000}"/>
    <cellStyle name="20% - Accent1 3 2 4 2 2 5 8" xfId="20578" xr:uid="{00000000-0005-0000-0000-0000AB4F0000}"/>
    <cellStyle name="20% - Accent1 3 2 4 2 2 5 8 2" xfId="20579" xr:uid="{00000000-0005-0000-0000-0000AC4F0000}"/>
    <cellStyle name="20% - Accent1 3 2 4 2 2 5 9" xfId="20580" xr:uid="{00000000-0005-0000-0000-0000AD4F0000}"/>
    <cellStyle name="20% - Accent1 3 2 4 2 2 6" xfId="20581" xr:uid="{00000000-0005-0000-0000-0000AE4F0000}"/>
    <cellStyle name="20% - Accent1 3 2 4 2 2 6 2" xfId="20582" xr:uid="{00000000-0005-0000-0000-0000AF4F0000}"/>
    <cellStyle name="20% - Accent1 3 2 4 2 2 6 2 2" xfId="20583" xr:uid="{00000000-0005-0000-0000-0000B04F0000}"/>
    <cellStyle name="20% - Accent1 3 2 4 2 2 6 2 2 2" xfId="20584" xr:uid="{00000000-0005-0000-0000-0000B14F0000}"/>
    <cellStyle name="20% - Accent1 3 2 4 2 2 6 2 2 2 2" xfId="20585" xr:uid="{00000000-0005-0000-0000-0000B24F0000}"/>
    <cellStyle name="20% - Accent1 3 2 4 2 2 6 2 2 3" xfId="20586" xr:uid="{00000000-0005-0000-0000-0000B34F0000}"/>
    <cellStyle name="20% - Accent1 3 2 4 2 2 6 2 3" xfId="20587" xr:uid="{00000000-0005-0000-0000-0000B44F0000}"/>
    <cellStyle name="20% - Accent1 3 2 4 2 2 6 2 3 2" xfId="20588" xr:uid="{00000000-0005-0000-0000-0000B54F0000}"/>
    <cellStyle name="20% - Accent1 3 2 4 2 2 6 2 4" xfId="20589" xr:uid="{00000000-0005-0000-0000-0000B64F0000}"/>
    <cellStyle name="20% - Accent1 3 2 4 2 2 6 3" xfId="20590" xr:uid="{00000000-0005-0000-0000-0000B74F0000}"/>
    <cellStyle name="20% - Accent1 3 2 4 2 2 6 3 2" xfId="20591" xr:uid="{00000000-0005-0000-0000-0000B84F0000}"/>
    <cellStyle name="20% - Accent1 3 2 4 2 2 6 3 2 2" xfId="20592" xr:uid="{00000000-0005-0000-0000-0000B94F0000}"/>
    <cellStyle name="20% - Accent1 3 2 4 2 2 6 3 2 2 2" xfId="20593" xr:uid="{00000000-0005-0000-0000-0000BA4F0000}"/>
    <cellStyle name="20% - Accent1 3 2 4 2 2 6 3 2 3" xfId="20594" xr:uid="{00000000-0005-0000-0000-0000BB4F0000}"/>
    <cellStyle name="20% - Accent1 3 2 4 2 2 6 3 3" xfId="20595" xr:uid="{00000000-0005-0000-0000-0000BC4F0000}"/>
    <cellStyle name="20% - Accent1 3 2 4 2 2 6 3 3 2" xfId="20596" xr:uid="{00000000-0005-0000-0000-0000BD4F0000}"/>
    <cellStyle name="20% - Accent1 3 2 4 2 2 6 3 4" xfId="20597" xr:uid="{00000000-0005-0000-0000-0000BE4F0000}"/>
    <cellStyle name="20% - Accent1 3 2 4 2 2 6 4" xfId="20598" xr:uid="{00000000-0005-0000-0000-0000BF4F0000}"/>
    <cellStyle name="20% - Accent1 3 2 4 2 2 6 4 2" xfId="20599" xr:uid="{00000000-0005-0000-0000-0000C04F0000}"/>
    <cellStyle name="20% - Accent1 3 2 4 2 2 6 4 2 2" xfId="20600" xr:uid="{00000000-0005-0000-0000-0000C14F0000}"/>
    <cellStyle name="20% - Accent1 3 2 4 2 2 6 4 2 2 2" xfId="20601" xr:uid="{00000000-0005-0000-0000-0000C24F0000}"/>
    <cellStyle name="20% - Accent1 3 2 4 2 2 6 4 2 3" xfId="20602" xr:uid="{00000000-0005-0000-0000-0000C34F0000}"/>
    <cellStyle name="20% - Accent1 3 2 4 2 2 6 4 3" xfId="20603" xr:uid="{00000000-0005-0000-0000-0000C44F0000}"/>
    <cellStyle name="20% - Accent1 3 2 4 2 2 6 4 3 2" xfId="20604" xr:uid="{00000000-0005-0000-0000-0000C54F0000}"/>
    <cellStyle name="20% - Accent1 3 2 4 2 2 6 4 4" xfId="20605" xr:uid="{00000000-0005-0000-0000-0000C64F0000}"/>
    <cellStyle name="20% - Accent1 3 2 4 2 2 6 5" xfId="20606" xr:uid="{00000000-0005-0000-0000-0000C74F0000}"/>
    <cellStyle name="20% - Accent1 3 2 4 2 2 6 5 2" xfId="20607" xr:uid="{00000000-0005-0000-0000-0000C84F0000}"/>
    <cellStyle name="20% - Accent1 3 2 4 2 2 6 5 2 2" xfId="20608" xr:uid="{00000000-0005-0000-0000-0000C94F0000}"/>
    <cellStyle name="20% - Accent1 3 2 4 2 2 6 5 3" xfId="20609" xr:uid="{00000000-0005-0000-0000-0000CA4F0000}"/>
    <cellStyle name="20% - Accent1 3 2 4 2 2 6 6" xfId="20610" xr:uid="{00000000-0005-0000-0000-0000CB4F0000}"/>
    <cellStyle name="20% - Accent1 3 2 4 2 2 6 6 2" xfId="20611" xr:uid="{00000000-0005-0000-0000-0000CC4F0000}"/>
    <cellStyle name="20% - Accent1 3 2 4 2 2 6 6 2 2" xfId="20612" xr:uid="{00000000-0005-0000-0000-0000CD4F0000}"/>
    <cellStyle name="20% - Accent1 3 2 4 2 2 6 6 3" xfId="20613" xr:uid="{00000000-0005-0000-0000-0000CE4F0000}"/>
    <cellStyle name="20% - Accent1 3 2 4 2 2 6 7" xfId="20614" xr:uid="{00000000-0005-0000-0000-0000CF4F0000}"/>
    <cellStyle name="20% - Accent1 3 2 4 2 2 6 7 2" xfId="20615" xr:uid="{00000000-0005-0000-0000-0000D04F0000}"/>
    <cellStyle name="20% - Accent1 3 2 4 2 2 6 8" xfId="20616" xr:uid="{00000000-0005-0000-0000-0000D14F0000}"/>
    <cellStyle name="20% - Accent1 3 2 4 2 2 6 8 2" xfId="20617" xr:uid="{00000000-0005-0000-0000-0000D24F0000}"/>
    <cellStyle name="20% - Accent1 3 2 4 2 2 6 9" xfId="20618" xr:uid="{00000000-0005-0000-0000-0000D34F0000}"/>
    <cellStyle name="20% - Accent1 3 2 4 2 2 7" xfId="20619" xr:uid="{00000000-0005-0000-0000-0000D44F0000}"/>
    <cellStyle name="20% - Accent1 3 2 4 2 2 7 2" xfId="20620" xr:uid="{00000000-0005-0000-0000-0000D54F0000}"/>
    <cellStyle name="20% - Accent1 3 2 4 2 2 7 2 2" xfId="20621" xr:uid="{00000000-0005-0000-0000-0000D64F0000}"/>
    <cellStyle name="20% - Accent1 3 2 4 2 2 7 2 2 2" xfId="20622" xr:uid="{00000000-0005-0000-0000-0000D74F0000}"/>
    <cellStyle name="20% - Accent1 3 2 4 2 2 7 2 3" xfId="20623" xr:uid="{00000000-0005-0000-0000-0000D84F0000}"/>
    <cellStyle name="20% - Accent1 3 2 4 2 2 7 3" xfId="20624" xr:uid="{00000000-0005-0000-0000-0000D94F0000}"/>
    <cellStyle name="20% - Accent1 3 2 4 2 2 7 3 2" xfId="20625" xr:uid="{00000000-0005-0000-0000-0000DA4F0000}"/>
    <cellStyle name="20% - Accent1 3 2 4 2 2 7 4" xfId="20626" xr:uid="{00000000-0005-0000-0000-0000DB4F0000}"/>
    <cellStyle name="20% - Accent1 3 2 4 2 2 8" xfId="20627" xr:uid="{00000000-0005-0000-0000-0000DC4F0000}"/>
    <cellStyle name="20% - Accent1 3 2 4 2 2 8 2" xfId="20628" xr:uid="{00000000-0005-0000-0000-0000DD4F0000}"/>
    <cellStyle name="20% - Accent1 3 2 4 2 2 8 2 2" xfId="20629" xr:uid="{00000000-0005-0000-0000-0000DE4F0000}"/>
    <cellStyle name="20% - Accent1 3 2 4 2 2 8 2 2 2" xfId="20630" xr:uid="{00000000-0005-0000-0000-0000DF4F0000}"/>
    <cellStyle name="20% - Accent1 3 2 4 2 2 8 2 3" xfId="20631" xr:uid="{00000000-0005-0000-0000-0000E04F0000}"/>
    <cellStyle name="20% - Accent1 3 2 4 2 2 8 3" xfId="20632" xr:uid="{00000000-0005-0000-0000-0000E14F0000}"/>
    <cellStyle name="20% - Accent1 3 2 4 2 2 8 3 2" xfId="20633" xr:uid="{00000000-0005-0000-0000-0000E24F0000}"/>
    <cellStyle name="20% - Accent1 3 2 4 2 2 8 4" xfId="20634" xr:uid="{00000000-0005-0000-0000-0000E34F0000}"/>
    <cellStyle name="20% - Accent1 3 2 4 2 2 9" xfId="20635" xr:uid="{00000000-0005-0000-0000-0000E44F0000}"/>
    <cellStyle name="20% - Accent1 3 2 4 2 2 9 2" xfId="20636" xr:uid="{00000000-0005-0000-0000-0000E54F0000}"/>
    <cellStyle name="20% - Accent1 3 2 4 2 2 9 2 2" xfId="20637" xr:uid="{00000000-0005-0000-0000-0000E64F0000}"/>
    <cellStyle name="20% - Accent1 3 2 4 2 2 9 2 2 2" xfId="20638" xr:uid="{00000000-0005-0000-0000-0000E74F0000}"/>
    <cellStyle name="20% - Accent1 3 2 4 2 2 9 2 3" xfId="20639" xr:uid="{00000000-0005-0000-0000-0000E84F0000}"/>
    <cellStyle name="20% - Accent1 3 2 4 2 2 9 3" xfId="20640" xr:uid="{00000000-0005-0000-0000-0000E94F0000}"/>
    <cellStyle name="20% - Accent1 3 2 4 2 2 9 3 2" xfId="20641" xr:uid="{00000000-0005-0000-0000-0000EA4F0000}"/>
    <cellStyle name="20% - Accent1 3 2 4 2 2 9 4" xfId="20642" xr:uid="{00000000-0005-0000-0000-0000EB4F0000}"/>
    <cellStyle name="20% - Accent1 3 2 4 2 3" xfId="20643" xr:uid="{00000000-0005-0000-0000-0000EC4F0000}"/>
    <cellStyle name="20% - Accent1 3 2 4 2 3 10" xfId="20644" xr:uid="{00000000-0005-0000-0000-0000ED4F0000}"/>
    <cellStyle name="20% - Accent1 3 2 4 2 3 10 2" xfId="20645" xr:uid="{00000000-0005-0000-0000-0000EE4F0000}"/>
    <cellStyle name="20% - Accent1 3 2 4 2 3 11" xfId="20646" xr:uid="{00000000-0005-0000-0000-0000EF4F0000}"/>
    <cellStyle name="20% - Accent1 3 2 4 2 3 2" xfId="20647" xr:uid="{00000000-0005-0000-0000-0000F04F0000}"/>
    <cellStyle name="20% - Accent1 3 2 4 2 3 2 2" xfId="20648" xr:uid="{00000000-0005-0000-0000-0000F14F0000}"/>
    <cellStyle name="20% - Accent1 3 2 4 2 3 2 2 2" xfId="20649" xr:uid="{00000000-0005-0000-0000-0000F24F0000}"/>
    <cellStyle name="20% - Accent1 3 2 4 2 3 2 2 2 2" xfId="20650" xr:uid="{00000000-0005-0000-0000-0000F34F0000}"/>
    <cellStyle name="20% - Accent1 3 2 4 2 3 2 2 2 2 2" xfId="20651" xr:uid="{00000000-0005-0000-0000-0000F44F0000}"/>
    <cellStyle name="20% - Accent1 3 2 4 2 3 2 2 2 3" xfId="20652" xr:uid="{00000000-0005-0000-0000-0000F54F0000}"/>
    <cellStyle name="20% - Accent1 3 2 4 2 3 2 2 3" xfId="20653" xr:uid="{00000000-0005-0000-0000-0000F64F0000}"/>
    <cellStyle name="20% - Accent1 3 2 4 2 3 2 2 3 2" xfId="20654" xr:uid="{00000000-0005-0000-0000-0000F74F0000}"/>
    <cellStyle name="20% - Accent1 3 2 4 2 3 2 2 4" xfId="20655" xr:uid="{00000000-0005-0000-0000-0000F84F0000}"/>
    <cellStyle name="20% - Accent1 3 2 4 2 3 2 3" xfId="20656" xr:uid="{00000000-0005-0000-0000-0000F94F0000}"/>
    <cellStyle name="20% - Accent1 3 2 4 2 3 2 3 2" xfId="20657" xr:uid="{00000000-0005-0000-0000-0000FA4F0000}"/>
    <cellStyle name="20% - Accent1 3 2 4 2 3 2 3 2 2" xfId="20658" xr:uid="{00000000-0005-0000-0000-0000FB4F0000}"/>
    <cellStyle name="20% - Accent1 3 2 4 2 3 2 3 2 2 2" xfId="20659" xr:uid="{00000000-0005-0000-0000-0000FC4F0000}"/>
    <cellStyle name="20% - Accent1 3 2 4 2 3 2 3 2 3" xfId="20660" xr:uid="{00000000-0005-0000-0000-0000FD4F0000}"/>
    <cellStyle name="20% - Accent1 3 2 4 2 3 2 3 3" xfId="20661" xr:uid="{00000000-0005-0000-0000-0000FE4F0000}"/>
    <cellStyle name="20% - Accent1 3 2 4 2 3 2 3 3 2" xfId="20662" xr:uid="{00000000-0005-0000-0000-0000FF4F0000}"/>
    <cellStyle name="20% - Accent1 3 2 4 2 3 2 3 4" xfId="20663" xr:uid="{00000000-0005-0000-0000-000000500000}"/>
    <cellStyle name="20% - Accent1 3 2 4 2 3 2 4" xfId="20664" xr:uid="{00000000-0005-0000-0000-000001500000}"/>
    <cellStyle name="20% - Accent1 3 2 4 2 3 2 4 2" xfId="20665" xr:uid="{00000000-0005-0000-0000-000002500000}"/>
    <cellStyle name="20% - Accent1 3 2 4 2 3 2 4 2 2" xfId="20666" xr:uid="{00000000-0005-0000-0000-000003500000}"/>
    <cellStyle name="20% - Accent1 3 2 4 2 3 2 4 2 2 2" xfId="20667" xr:uid="{00000000-0005-0000-0000-000004500000}"/>
    <cellStyle name="20% - Accent1 3 2 4 2 3 2 4 2 3" xfId="20668" xr:uid="{00000000-0005-0000-0000-000005500000}"/>
    <cellStyle name="20% - Accent1 3 2 4 2 3 2 4 3" xfId="20669" xr:uid="{00000000-0005-0000-0000-000006500000}"/>
    <cellStyle name="20% - Accent1 3 2 4 2 3 2 4 3 2" xfId="20670" xr:uid="{00000000-0005-0000-0000-000007500000}"/>
    <cellStyle name="20% - Accent1 3 2 4 2 3 2 4 4" xfId="20671" xr:uid="{00000000-0005-0000-0000-000008500000}"/>
    <cellStyle name="20% - Accent1 3 2 4 2 3 2 5" xfId="20672" xr:uid="{00000000-0005-0000-0000-000009500000}"/>
    <cellStyle name="20% - Accent1 3 2 4 2 3 2 5 2" xfId="20673" xr:uid="{00000000-0005-0000-0000-00000A500000}"/>
    <cellStyle name="20% - Accent1 3 2 4 2 3 2 5 2 2" xfId="20674" xr:uid="{00000000-0005-0000-0000-00000B500000}"/>
    <cellStyle name="20% - Accent1 3 2 4 2 3 2 5 3" xfId="20675" xr:uid="{00000000-0005-0000-0000-00000C500000}"/>
    <cellStyle name="20% - Accent1 3 2 4 2 3 2 6" xfId="20676" xr:uid="{00000000-0005-0000-0000-00000D500000}"/>
    <cellStyle name="20% - Accent1 3 2 4 2 3 2 6 2" xfId="20677" xr:uid="{00000000-0005-0000-0000-00000E500000}"/>
    <cellStyle name="20% - Accent1 3 2 4 2 3 2 6 2 2" xfId="20678" xr:uid="{00000000-0005-0000-0000-00000F500000}"/>
    <cellStyle name="20% - Accent1 3 2 4 2 3 2 6 3" xfId="20679" xr:uid="{00000000-0005-0000-0000-000010500000}"/>
    <cellStyle name="20% - Accent1 3 2 4 2 3 2 7" xfId="20680" xr:uid="{00000000-0005-0000-0000-000011500000}"/>
    <cellStyle name="20% - Accent1 3 2 4 2 3 2 7 2" xfId="20681" xr:uid="{00000000-0005-0000-0000-000012500000}"/>
    <cellStyle name="20% - Accent1 3 2 4 2 3 2 8" xfId="20682" xr:uid="{00000000-0005-0000-0000-000013500000}"/>
    <cellStyle name="20% - Accent1 3 2 4 2 3 2 8 2" xfId="20683" xr:uid="{00000000-0005-0000-0000-000014500000}"/>
    <cellStyle name="20% - Accent1 3 2 4 2 3 2 9" xfId="20684" xr:uid="{00000000-0005-0000-0000-000015500000}"/>
    <cellStyle name="20% - Accent1 3 2 4 2 3 3" xfId="20685" xr:uid="{00000000-0005-0000-0000-000016500000}"/>
    <cellStyle name="20% - Accent1 3 2 4 2 3 3 2" xfId="20686" xr:uid="{00000000-0005-0000-0000-000017500000}"/>
    <cellStyle name="20% - Accent1 3 2 4 2 3 3 2 2" xfId="20687" xr:uid="{00000000-0005-0000-0000-000018500000}"/>
    <cellStyle name="20% - Accent1 3 2 4 2 3 3 2 2 2" xfId="20688" xr:uid="{00000000-0005-0000-0000-000019500000}"/>
    <cellStyle name="20% - Accent1 3 2 4 2 3 3 2 2 2 2" xfId="20689" xr:uid="{00000000-0005-0000-0000-00001A500000}"/>
    <cellStyle name="20% - Accent1 3 2 4 2 3 3 2 2 3" xfId="20690" xr:uid="{00000000-0005-0000-0000-00001B500000}"/>
    <cellStyle name="20% - Accent1 3 2 4 2 3 3 2 3" xfId="20691" xr:uid="{00000000-0005-0000-0000-00001C500000}"/>
    <cellStyle name="20% - Accent1 3 2 4 2 3 3 2 3 2" xfId="20692" xr:uid="{00000000-0005-0000-0000-00001D500000}"/>
    <cellStyle name="20% - Accent1 3 2 4 2 3 3 2 4" xfId="20693" xr:uid="{00000000-0005-0000-0000-00001E500000}"/>
    <cellStyle name="20% - Accent1 3 2 4 2 3 3 3" xfId="20694" xr:uid="{00000000-0005-0000-0000-00001F500000}"/>
    <cellStyle name="20% - Accent1 3 2 4 2 3 3 3 2" xfId="20695" xr:uid="{00000000-0005-0000-0000-000020500000}"/>
    <cellStyle name="20% - Accent1 3 2 4 2 3 3 3 2 2" xfId="20696" xr:uid="{00000000-0005-0000-0000-000021500000}"/>
    <cellStyle name="20% - Accent1 3 2 4 2 3 3 3 2 2 2" xfId="20697" xr:uid="{00000000-0005-0000-0000-000022500000}"/>
    <cellStyle name="20% - Accent1 3 2 4 2 3 3 3 2 3" xfId="20698" xr:uid="{00000000-0005-0000-0000-000023500000}"/>
    <cellStyle name="20% - Accent1 3 2 4 2 3 3 3 3" xfId="20699" xr:uid="{00000000-0005-0000-0000-000024500000}"/>
    <cellStyle name="20% - Accent1 3 2 4 2 3 3 3 3 2" xfId="20700" xr:uid="{00000000-0005-0000-0000-000025500000}"/>
    <cellStyle name="20% - Accent1 3 2 4 2 3 3 3 4" xfId="20701" xr:uid="{00000000-0005-0000-0000-000026500000}"/>
    <cellStyle name="20% - Accent1 3 2 4 2 3 3 4" xfId="20702" xr:uid="{00000000-0005-0000-0000-000027500000}"/>
    <cellStyle name="20% - Accent1 3 2 4 2 3 3 4 2" xfId="20703" xr:uid="{00000000-0005-0000-0000-000028500000}"/>
    <cellStyle name="20% - Accent1 3 2 4 2 3 3 4 2 2" xfId="20704" xr:uid="{00000000-0005-0000-0000-000029500000}"/>
    <cellStyle name="20% - Accent1 3 2 4 2 3 3 4 2 2 2" xfId="20705" xr:uid="{00000000-0005-0000-0000-00002A500000}"/>
    <cellStyle name="20% - Accent1 3 2 4 2 3 3 4 2 3" xfId="20706" xr:uid="{00000000-0005-0000-0000-00002B500000}"/>
    <cellStyle name="20% - Accent1 3 2 4 2 3 3 4 3" xfId="20707" xr:uid="{00000000-0005-0000-0000-00002C500000}"/>
    <cellStyle name="20% - Accent1 3 2 4 2 3 3 4 3 2" xfId="20708" xr:uid="{00000000-0005-0000-0000-00002D500000}"/>
    <cellStyle name="20% - Accent1 3 2 4 2 3 3 4 4" xfId="20709" xr:uid="{00000000-0005-0000-0000-00002E500000}"/>
    <cellStyle name="20% - Accent1 3 2 4 2 3 3 5" xfId="20710" xr:uid="{00000000-0005-0000-0000-00002F500000}"/>
    <cellStyle name="20% - Accent1 3 2 4 2 3 3 5 2" xfId="20711" xr:uid="{00000000-0005-0000-0000-000030500000}"/>
    <cellStyle name="20% - Accent1 3 2 4 2 3 3 5 2 2" xfId="20712" xr:uid="{00000000-0005-0000-0000-000031500000}"/>
    <cellStyle name="20% - Accent1 3 2 4 2 3 3 5 3" xfId="20713" xr:uid="{00000000-0005-0000-0000-000032500000}"/>
    <cellStyle name="20% - Accent1 3 2 4 2 3 3 6" xfId="20714" xr:uid="{00000000-0005-0000-0000-000033500000}"/>
    <cellStyle name="20% - Accent1 3 2 4 2 3 3 6 2" xfId="20715" xr:uid="{00000000-0005-0000-0000-000034500000}"/>
    <cellStyle name="20% - Accent1 3 2 4 2 3 3 6 2 2" xfId="20716" xr:uid="{00000000-0005-0000-0000-000035500000}"/>
    <cellStyle name="20% - Accent1 3 2 4 2 3 3 6 3" xfId="20717" xr:uid="{00000000-0005-0000-0000-000036500000}"/>
    <cellStyle name="20% - Accent1 3 2 4 2 3 3 7" xfId="20718" xr:uid="{00000000-0005-0000-0000-000037500000}"/>
    <cellStyle name="20% - Accent1 3 2 4 2 3 3 7 2" xfId="20719" xr:uid="{00000000-0005-0000-0000-000038500000}"/>
    <cellStyle name="20% - Accent1 3 2 4 2 3 3 8" xfId="20720" xr:uid="{00000000-0005-0000-0000-000039500000}"/>
    <cellStyle name="20% - Accent1 3 2 4 2 3 3 8 2" xfId="20721" xr:uid="{00000000-0005-0000-0000-00003A500000}"/>
    <cellStyle name="20% - Accent1 3 2 4 2 3 3 9" xfId="20722" xr:uid="{00000000-0005-0000-0000-00003B500000}"/>
    <cellStyle name="20% - Accent1 3 2 4 2 3 4" xfId="20723" xr:uid="{00000000-0005-0000-0000-00003C500000}"/>
    <cellStyle name="20% - Accent1 3 2 4 2 3 4 2" xfId="20724" xr:uid="{00000000-0005-0000-0000-00003D500000}"/>
    <cellStyle name="20% - Accent1 3 2 4 2 3 4 2 2" xfId="20725" xr:uid="{00000000-0005-0000-0000-00003E500000}"/>
    <cellStyle name="20% - Accent1 3 2 4 2 3 4 2 2 2" xfId="20726" xr:uid="{00000000-0005-0000-0000-00003F500000}"/>
    <cellStyle name="20% - Accent1 3 2 4 2 3 4 2 3" xfId="20727" xr:uid="{00000000-0005-0000-0000-000040500000}"/>
    <cellStyle name="20% - Accent1 3 2 4 2 3 4 3" xfId="20728" xr:uid="{00000000-0005-0000-0000-000041500000}"/>
    <cellStyle name="20% - Accent1 3 2 4 2 3 4 3 2" xfId="20729" xr:uid="{00000000-0005-0000-0000-000042500000}"/>
    <cellStyle name="20% - Accent1 3 2 4 2 3 4 4" xfId="20730" xr:uid="{00000000-0005-0000-0000-000043500000}"/>
    <cellStyle name="20% - Accent1 3 2 4 2 3 5" xfId="20731" xr:uid="{00000000-0005-0000-0000-000044500000}"/>
    <cellStyle name="20% - Accent1 3 2 4 2 3 5 2" xfId="20732" xr:uid="{00000000-0005-0000-0000-000045500000}"/>
    <cellStyle name="20% - Accent1 3 2 4 2 3 5 2 2" xfId="20733" xr:uid="{00000000-0005-0000-0000-000046500000}"/>
    <cellStyle name="20% - Accent1 3 2 4 2 3 5 2 2 2" xfId="20734" xr:uid="{00000000-0005-0000-0000-000047500000}"/>
    <cellStyle name="20% - Accent1 3 2 4 2 3 5 2 3" xfId="20735" xr:uid="{00000000-0005-0000-0000-000048500000}"/>
    <cellStyle name="20% - Accent1 3 2 4 2 3 5 3" xfId="20736" xr:uid="{00000000-0005-0000-0000-000049500000}"/>
    <cellStyle name="20% - Accent1 3 2 4 2 3 5 3 2" xfId="20737" xr:uid="{00000000-0005-0000-0000-00004A500000}"/>
    <cellStyle name="20% - Accent1 3 2 4 2 3 5 4" xfId="20738" xr:uid="{00000000-0005-0000-0000-00004B500000}"/>
    <cellStyle name="20% - Accent1 3 2 4 2 3 6" xfId="20739" xr:uid="{00000000-0005-0000-0000-00004C500000}"/>
    <cellStyle name="20% - Accent1 3 2 4 2 3 6 2" xfId="20740" xr:uid="{00000000-0005-0000-0000-00004D500000}"/>
    <cellStyle name="20% - Accent1 3 2 4 2 3 6 2 2" xfId="20741" xr:uid="{00000000-0005-0000-0000-00004E500000}"/>
    <cellStyle name="20% - Accent1 3 2 4 2 3 6 2 2 2" xfId="20742" xr:uid="{00000000-0005-0000-0000-00004F500000}"/>
    <cellStyle name="20% - Accent1 3 2 4 2 3 6 2 3" xfId="20743" xr:uid="{00000000-0005-0000-0000-000050500000}"/>
    <cellStyle name="20% - Accent1 3 2 4 2 3 6 3" xfId="20744" xr:uid="{00000000-0005-0000-0000-000051500000}"/>
    <cellStyle name="20% - Accent1 3 2 4 2 3 6 3 2" xfId="20745" xr:uid="{00000000-0005-0000-0000-000052500000}"/>
    <cellStyle name="20% - Accent1 3 2 4 2 3 6 4" xfId="20746" xr:uid="{00000000-0005-0000-0000-000053500000}"/>
    <cellStyle name="20% - Accent1 3 2 4 2 3 7" xfId="20747" xr:uid="{00000000-0005-0000-0000-000054500000}"/>
    <cellStyle name="20% - Accent1 3 2 4 2 3 7 2" xfId="20748" xr:uid="{00000000-0005-0000-0000-000055500000}"/>
    <cellStyle name="20% - Accent1 3 2 4 2 3 7 2 2" xfId="20749" xr:uid="{00000000-0005-0000-0000-000056500000}"/>
    <cellStyle name="20% - Accent1 3 2 4 2 3 7 3" xfId="20750" xr:uid="{00000000-0005-0000-0000-000057500000}"/>
    <cellStyle name="20% - Accent1 3 2 4 2 3 8" xfId="20751" xr:uid="{00000000-0005-0000-0000-000058500000}"/>
    <cellStyle name="20% - Accent1 3 2 4 2 3 8 2" xfId="20752" xr:uid="{00000000-0005-0000-0000-000059500000}"/>
    <cellStyle name="20% - Accent1 3 2 4 2 3 8 2 2" xfId="20753" xr:uid="{00000000-0005-0000-0000-00005A500000}"/>
    <cellStyle name="20% - Accent1 3 2 4 2 3 8 3" xfId="20754" xr:uid="{00000000-0005-0000-0000-00005B500000}"/>
    <cellStyle name="20% - Accent1 3 2 4 2 3 9" xfId="20755" xr:uid="{00000000-0005-0000-0000-00005C500000}"/>
    <cellStyle name="20% - Accent1 3 2 4 2 3 9 2" xfId="20756" xr:uid="{00000000-0005-0000-0000-00005D500000}"/>
    <cellStyle name="20% - Accent1 3 2 4 2 4" xfId="20757" xr:uid="{00000000-0005-0000-0000-00005E500000}"/>
    <cellStyle name="20% - Accent1 3 2 4 2 4 10" xfId="20758" xr:uid="{00000000-0005-0000-0000-00005F500000}"/>
    <cellStyle name="20% - Accent1 3 2 4 2 4 10 2" xfId="20759" xr:uid="{00000000-0005-0000-0000-000060500000}"/>
    <cellStyle name="20% - Accent1 3 2 4 2 4 11" xfId="20760" xr:uid="{00000000-0005-0000-0000-000061500000}"/>
    <cellStyle name="20% - Accent1 3 2 4 2 4 2" xfId="20761" xr:uid="{00000000-0005-0000-0000-000062500000}"/>
    <cellStyle name="20% - Accent1 3 2 4 2 4 2 2" xfId="20762" xr:uid="{00000000-0005-0000-0000-000063500000}"/>
    <cellStyle name="20% - Accent1 3 2 4 2 4 2 2 2" xfId="20763" xr:uid="{00000000-0005-0000-0000-000064500000}"/>
    <cellStyle name="20% - Accent1 3 2 4 2 4 2 2 2 2" xfId="20764" xr:uid="{00000000-0005-0000-0000-000065500000}"/>
    <cellStyle name="20% - Accent1 3 2 4 2 4 2 2 2 2 2" xfId="20765" xr:uid="{00000000-0005-0000-0000-000066500000}"/>
    <cellStyle name="20% - Accent1 3 2 4 2 4 2 2 2 3" xfId="20766" xr:uid="{00000000-0005-0000-0000-000067500000}"/>
    <cellStyle name="20% - Accent1 3 2 4 2 4 2 2 3" xfId="20767" xr:uid="{00000000-0005-0000-0000-000068500000}"/>
    <cellStyle name="20% - Accent1 3 2 4 2 4 2 2 3 2" xfId="20768" xr:uid="{00000000-0005-0000-0000-000069500000}"/>
    <cellStyle name="20% - Accent1 3 2 4 2 4 2 2 4" xfId="20769" xr:uid="{00000000-0005-0000-0000-00006A500000}"/>
    <cellStyle name="20% - Accent1 3 2 4 2 4 2 3" xfId="20770" xr:uid="{00000000-0005-0000-0000-00006B500000}"/>
    <cellStyle name="20% - Accent1 3 2 4 2 4 2 3 2" xfId="20771" xr:uid="{00000000-0005-0000-0000-00006C500000}"/>
    <cellStyle name="20% - Accent1 3 2 4 2 4 2 3 2 2" xfId="20772" xr:uid="{00000000-0005-0000-0000-00006D500000}"/>
    <cellStyle name="20% - Accent1 3 2 4 2 4 2 3 2 2 2" xfId="20773" xr:uid="{00000000-0005-0000-0000-00006E500000}"/>
    <cellStyle name="20% - Accent1 3 2 4 2 4 2 3 2 3" xfId="20774" xr:uid="{00000000-0005-0000-0000-00006F500000}"/>
    <cellStyle name="20% - Accent1 3 2 4 2 4 2 3 3" xfId="20775" xr:uid="{00000000-0005-0000-0000-000070500000}"/>
    <cellStyle name="20% - Accent1 3 2 4 2 4 2 3 3 2" xfId="20776" xr:uid="{00000000-0005-0000-0000-000071500000}"/>
    <cellStyle name="20% - Accent1 3 2 4 2 4 2 3 4" xfId="20777" xr:uid="{00000000-0005-0000-0000-000072500000}"/>
    <cellStyle name="20% - Accent1 3 2 4 2 4 2 4" xfId="20778" xr:uid="{00000000-0005-0000-0000-000073500000}"/>
    <cellStyle name="20% - Accent1 3 2 4 2 4 2 4 2" xfId="20779" xr:uid="{00000000-0005-0000-0000-000074500000}"/>
    <cellStyle name="20% - Accent1 3 2 4 2 4 2 4 2 2" xfId="20780" xr:uid="{00000000-0005-0000-0000-000075500000}"/>
    <cellStyle name="20% - Accent1 3 2 4 2 4 2 4 2 2 2" xfId="20781" xr:uid="{00000000-0005-0000-0000-000076500000}"/>
    <cellStyle name="20% - Accent1 3 2 4 2 4 2 4 2 3" xfId="20782" xr:uid="{00000000-0005-0000-0000-000077500000}"/>
    <cellStyle name="20% - Accent1 3 2 4 2 4 2 4 3" xfId="20783" xr:uid="{00000000-0005-0000-0000-000078500000}"/>
    <cellStyle name="20% - Accent1 3 2 4 2 4 2 4 3 2" xfId="20784" xr:uid="{00000000-0005-0000-0000-000079500000}"/>
    <cellStyle name="20% - Accent1 3 2 4 2 4 2 4 4" xfId="20785" xr:uid="{00000000-0005-0000-0000-00007A500000}"/>
    <cellStyle name="20% - Accent1 3 2 4 2 4 2 5" xfId="20786" xr:uid="{00000000-0005-0000-0000-00007B500000}"/>
    <cellStyle name="20% - Accent1 3 2 4 2 4 2 5 2" xfId="20787" xr:uid="{00000000-0005-0000-0000-00007C500000}"/>
    <cellStyle name="20% - Accent1 3 2 4 2 4 2 5 2 2" xfId="20788" xr:uid="{00000000-0005-0000-0000-00007D500000}"/>
    <cellStyle name="20% - Accent1 3 2 4 2 4 2 5 3" xfId="20789" xr:uid="{00000000-0005-0000-0000-00007E500000}"/>
    <cellStyle name="20% - Accent1 3 2 4 2 4 2 6" xfId="20790" xr:uid="{00000000-0005-0000-0000-00007F500000}"/>
    <cellStyle name="20% - Accent1 3 2 4 2 4 2 6 2" xfId="20791" xr:uid="{00000000-0005-0000-0000-000080500000}"/>
    <cellStyle name="20% - Accent1 3 2 4 2 4 2 6 2 2" xfId="20792" xr:uid="{00000000-0005-0000-0000-000081500000}"/>
    <cellStyle name="20% - Accent1 3 2 4 2 4 2 6 3" xfId="20793" xr:uid="{00000000-0005-0000-0000-000082500000}"/>
    <cellStyle name="20% - Accent1 3 2 4 2 4 2 7" xfId="20794" xr:uid="{00000000-0005-0000-0000-000083500000}"/>
    <cellStyle name="20% - Accent1 3 2 4 2 4 2 7 2" xfId="20795" xr:uid="{00000000-0005-0000-0000-000084500000}"/>
    <cellStyle name="20% - Accent1 3 2 4 2 4 2 8" xfId="20796" xr:uid="{00000000-0005-0000-0000-000085500000}"/>
    <cellStyle name="20% - Accent1 3 2 4 2 4 2 8 2" xfId="20797" xr:uid="{00000000-0005-0000-0000-000086500000}"/>
    <cellStyle name="20% - Accent1 3 2 4 2 4 2 9" xfId="20798" xr:uid="{00000000-0005-0000-0000-000087500000}"/>
    <cellStyle name="20% - Accent1 3 2 4 2 4 3" xfId="20799" xr:uid="{00000000-0005-0000-0000-000088500000}"/>
    <cellStyle name="20% - Accent1 3 2 4 2 4 3 2" xfId="20800" xr:uid="{00000000-0005-0000-0000-000089500000}"/>
    <cellStyle name="20% - Accent1 3 2 4 2 4 3 2 2" xfId="20801" xr:uid="{00000000-0005-0000-0000-00008A500000}"/>
    <cellStyle name="20% - Accent1 3 2 4 2 4 3 2 2 2" xfId="20802" xr:uid="{00000000-0005-0000-0000-00008B500000}"/>
    <cellStyle name="20% - Accent1 3 2 4 2 4 3 2 2 2 2" xfId="20803" xr:uid="{00000000-0005-0000-0000-00008C500000}"/>
    <cellStyle name="20% - Accent1 3 2 4 2 4 3 2 2 3" xfId="20804" xr:uid="{00000000-0005-0000-0000-00008D500000}"/>
    <cellStyle name="20% - Accent1 3 2 4 2 4 3 2 3" xfId="20805" xr:uid="{00000000-0005-0000-0000-00008E500000}"/>
    <cellStyle name="20% - Accent1 3 2 4 2 4 3 2 3 2" xfId="20806" xr:uid="{00000000-0005-0000-0000-00008F500000}"/>
    <cellStyle name="20% - Accent1 3 2 4 2 4 3 2 4" xfId="20807" xr:uid="{00000000-0005-0000-0000-000090500000}"/>
    <cellStyle name="20% - Accent1 3 2 4 2 4 3 3" xfId="20808" xr:uid="{00000000-0005-0000-0000-000091500000}"/>
    <cellStyle name="20% - Accent1 3 2 4 2 4 3 3 2" xfId="20809" xr:uid="{00000000-0005-0000-0000-000092500000}"/>
    <cellStyle name="20% - Accent1 3 2 4 2 4 3 3 2 2" xfId="20810" xr:uid="{00000000-0005-0000-0000-000093500000}"/>
    <cellStyle name="20% - Accent1 3 2 4 2 4 3 3 2 2 2" xfId="20811" xr:uid="{00000000-0005-0000-0000-000094500000}"/>
    <cellStyle name="20% - Accent1 3 2 4 2 4 3 3 2 3" xfId="20812" xr:uid="{00000000-0005-0000-0000-000095500000}"/>
    <cellStyle name="20% - Accent1 3 2 4 2 4 3 3 3" xfId="20813" xr:uid="{00000000-0005-0000-0000-000096500000}"/>
    <cellStyle name="20% - Accent1 3 2 4 2 4 3 3 3 2" xfId="20814" xr:uid="{00000000-0005-0000-0000-000097500000}"/>
    <cellStyle name="20% - Accent1 3 2 4 2 4 3 3 4" xfId="20815" xr:uid="{00000000-0005-0000-0000-000098500000}"/>
    <cellStyle name="20% - Accent1 3 2 4 2 4 3 4" xfId="20816" xr:uid="{00000000-0005-0000-0000-000099500000}"/>
    <cellStyle name="20% - Accent1 3 2 4 2 4 3 4 2" xfId="20817" xr:uid="{00000000-0005-0000-0000-00009A500000}"/>
    <cellStyle name="20% - Accent1 3 2 4 2 4 3 4 2 2" xfId="20818" xr:uid="{00000000-0005-0000-0000-00009B500000}"/>
    <cellStyle name="20% - Accent1 3 2 4 2 4 3 4 2 2 2" xfId="20819" xr:uid="{00000000-0005-0000-0000-00009C500000}"/>
    <cellStyle name="20% - Accent1 3 2 4 2 4 3 4 2 3" xfId="20820" xr:uid="{00000000-0005-0000-0000-00009D500000}"/>
    <cellStyle name="20% - Accent1 3 2 4 2 4 3 4 3" xfId="20821" xr:uid="{00000000-0005-0000-0000-00009E500000}"/>
    <cellStyle name="20% - Accent1 3 2 4 2 4 3 4 3 2" xfId="20822" xr:uid="{00000000-0005-0000-0000-00009F500000}"/>
    <cellStyle name="20% - Accent1 3 2 4 2 4 3 4 4" xfId="20823" xr:uid="{00000000-0005-0000-0000-0000A0500000}"/>
    <cellStyle name="20% - Accent1 3 2 4 2 4 3 5" xfId="20824" xr:uid="{00000000-0005-0000-0000-0000A1500000}"/>
    <cellStyle name="20% - Accent1 3 2 4 2 4 3 5 2" xfId="20825" xr:uid="{00000000-0005-0000-0000-0000A2500000}"/>
    <cellStyle name="20% - Accent1 3 2 4 2 4 3 5 2 2" xfId="20826" xr:uid="{00000000-0005-0000-0000-0000A3500000}"/>
    <cellStyle name="20% - Accent1 3 2 4 2 4 3 5 3" xfId="20827" xr:uid="{00000000-0005-0000-0000-0000A4500000}"/>
    <cellStyle name="20% - Accent1 3 2 4 2 4 3 6" xfId="20828" xr:uid="{00000000-0005-0000-0000-0000A5500000}"/>
    <cellStyle name="20% - Accent1 3 2 4 2 4 3 6 2" xfId="20829" xr:uid="{00000000-0005-0000-0000-0000A6500000}"/>
    <cellStyle name="20% - Accent1 3 2 4 2 4 3 6 2 2" xfId="20830" xr:uid="{00000000-0005-0000-0000-0000A7500000}"/>
    <cellStyle name="20% - Accent1 3 2 4 2 4 3 6 3" xfId="20831" xr:uid="{00000000-0005-0000-0000-0000A8500000}"/>
    <cellStyle name="20% - Accent1 3 2 4 2 4 3 7" xfId="20832" xr:uid="{00000000-0005-0000-0000-0000A9500000}"/>
    <cellStyle name="20% - Accent1 3 2 4 2 4 3 7 2" xfId="20833" xr:uid="{00000000-0005-0000-0000-0000AA500000}"/>
    <cellStyle name="20% - Accent1 3 2 4 2 4 3 8" xfId="20834" xr:uid="{00000000-0005-0000-0000-0000AB500000}"/>
    <cellStyle name="20% - Accent1 3 2 4 2 4 3 8 2" xfId="20835" xr:uid="{00000000-0005-0000-0000-0000AC500000}"/>
    <cellStyle name="20% - Accent1 3 2 4 2 4 3 9" xfId="20836" xr:uid="{00000000-0005-0000-0000-0000AD500000}"/>
    <cellStyle name="20% - Accent1 3 2 4 2 4 4" xfId="20837" xr:uid="{00000000-0005-0000-0000-0000AE500000}"/>
    <cellStyle name="20% - Accent1 3 2 4 2 4 4 2" xfId="20838" xr:uid="{00000000-0005-0000-0000-0000AF500000}"/>
    <cellStyle name="20% - Accent1 3 2 4 2 4 4 2 2" xfId="20839" xr:uid="{00000000-0005-0000-0000-0000B0500000}"/>
    <cellStyle name="20% - Accent1 3 2 4 2 4 4 2 2 2" xfId="20840" xr:uid="{00000000-0005-0000-0000-0000B1500000}"/>
    <cellStyle name="20% - Accent1 3 2 4 2 4 4 2 3" xfId="20841" xr:uid="{00000000-0005-0000-0000-0000B2500000}"/>
    <cellStyle name="20% - Accent1 3 2 4 2 4 4 3" xfId="20842" xr:uid="{00000000-0005-0000-0000-0000B3500000}"/>
    <cellStyle name="20% - Accent1 3 2 4 2 4 4 3 2" xfId="20843" xr:uid="{00000000-0005-0000-0000-0000B4500000}"/>
    <cellStyle name="20% - Accent1 3 2 4 2 4 4 4" xfId="20844" xr:uid="{00000000-0005-0000-0000-0000B5500000}"/>
    <cellStyle name="20% - Accent1 3 2 4 2 4 5" xfId="20845" xr:uid="{00000000-0005-0000-0000-0000B6500000}"/>
    <cellStyle name="20% - Accent1 3 2 4 2 4 5 2" xfId="20846" xr:uid="{00000000-0005-0000-0000-0000B7500000}"/>
    <cellStyle name="20% - Accent1 3 2 4 2 4 5 2 2" xfId="20847" xr:uid="{00000000-0005-0000-0000-0000B8500000}"/>
    <cellStyle name="20% - Accent1 3 2 4 2 4 5 2 2 2" xfId="20848" xr:uid="{00000000-0005-0000-0000-0000B9500000}"/>
    <cellStyle name="20% - Accent1 3 2 4 2 4 5 2 3" xfId="20849" xr:uid="{00000000-0005-0000-0000-0000BA500000}"/>
    <cellStyle name="20% - Accent1 3 2 4 2 4 5 3" xfId="20850" xr:uid="{00000000-0005-0000-0000-0000BB500000}"/>
    <cellStyle name="20% - Accent1 3 2 4 2 4 5 3 2" xfId="20851" xr:uid="{00000000-0005-0000-0000-0000BC500000}"/>
    <cellStyle name="20% - Accent1 3 2 4 2 4 5 4" xfId="20852" xr:uid="{00000000-0005-0000-0000-0000BD500000}"/>
    <cellStyle name="20% - Accent1 3 2 4 2 4 6" xfId="20853" xr:uid="{00000000-0005-0000-0000-0000BE500000}"/>
    <cellStyle name="20% - Accent1 3 2 4 2 4 6 2" xfId="20854" xr:uid="{00000000-0005-0000-0000-0000BF500000}"/>
    <cellStyle name="20% - Accent1 3 2 4 2 4 6 2 2" xfId="20855" xr:uid="{00000000-0005-0000-0000-0000C0500000}"/>
    <cellStyle name="20% - Accent1 3 2 4 2 4 6 2 2 2" xfId="20856" xr:uid="{00000000-0005-0000-0000-0000C1500000}"/>
    <cellStyle name="20% - Accent1 3 2 4 2 4 6 2 3" xfId="20857" xr:uid="{00000000-0005-0000-0000-0000C2500000}"/>
    <cellStyle name="20% - Accent1 3 2 4 2 4 6 3" xfId="20858" xr:uid="{00000000-0005-0000-0000-0000C3500000}"/>
    <cellStyle name="20% - Accent1 3 2 4 2 4 6 3 2" xfId="20859" xr:uid="{00000000-0005-0000-0000-0000C4500000}"/>
    <cellStyle name="20% - Accent1 3 2 4 2 4 6 4" xfId="20860" xr:uid="{00000000-0005-0000-0000-0000C5500000}"/>
    <cellStyle name="20% - Accent1 3 2 4 2 4 7" xfId="20861" xr:uid="{00000000-0005-0000-0000-0000C6500000}"/>
    <cellStyle name="20% - Accent1 3 2 4 2 4 7 2" xfId="20862" xr:uid="{00000000-0005-0000-0000-0000C7500000}"/>
    <cellStyle name="20% - Accent1 3 2 4 2 4 7 2 2" xfId="20863" xr:uid="{00000000-0005-0000-0000-0000C8500000}"/>
    <cellStyle name="20% - Accent1 3 2 4 2 4 7 3" xfId="20864" xr:uid="{00000000-0005-0000-0000-0000C9500000}"/>
    <cellStyle name="20% - Accent1 3 2 4 2 4 8" xfId="20865" xr:uid="{00000000-0005-0000-0000-0000CA500000}"/>
    <cellStyle name="20% - Accent1 3 2 4 2 4 8 2" xfId="20866" xr:uid="{00000000-0005-0000-0000-0000CB500000}"/>
    <cellStyle name="20% - Accent1 3 2 4 2 4 8 2 2" xfId="20867" xr:uid="{00000000-0005-0000-0000-0000CC500000}"/>
    <cellStyle name="20% - Accent1 3 2 4 2 4 8 3" xfId="20868" xr:uid="{00000000-0005-0000-0000-0000CD500000}"/>
    <cellStyle name="20% - Accent1 3 2 4 2 4 9" xfId="20869" xr:uid="{00000000-0005-0000-0000-0000CE500000}"/>
    <cellStyle name="20% - Accent1 3 2 4 2 4 9 2" xfId="20870" xr:uid="{00000000-0005-0000-0000-0000CF500000}"/>
    <cellStyle name="20% - Accent1 3 2 4 2 5" xfId="20871" xr:uid="{00000000-0005-0000-0000-0000D0500000}"/>
    <cellStyle name="20% - Accent1 3 2 4 2 5 10" xfId="20872" xr:uid="{00000000-0005-0000-0000-0000D1500000}"/>
    <cellStyle name="20% - Accent1 3 2 4 2 5 10 2" xfId="20873" xr:uid="{00000000-0005-0000-0000-0000D2500000}"/>
    <cellStyle name="20% - Accent1 3 2 4 2 5 11" xfId="20874" xr:uid="{00000000-0005-0000-0000-0000D3500000}"/>
    <cellStyle name="20% - Accent1 3 2 4 2 5 2" xfId="20875" xr:uid="{00000000-0005-0000-0000-0000D4500000}"/>
    <cellStyle name="20% - Accent1 3 2 4 2 5 2 2" xfId="20876" xr:uid="{00000000-0005-0000-0000-0000D5500000}"/>
    <cellStyle name="20% - Accent1 3 2 4 2 5 2 2 2" xfId="20877" xr:uid="{00000000-0005-0000-0000-0000D6500000}"/>
    <cellStyle name="20% - Accent1 3 2 4 2 5 2 2 2 2" xfId="20878" xr:uid="{00000000-0005-0000-0000-0000D7500000}"/>
    <cellStyle name="20% - Accent1 3 2 4 2 5 2 2 2 2 2" xfId="20879" xr:uid="{00000000-0005-0000-0000-0000D8500000}"/>
    <cellStyle name="20% - Accent1 3 2 4 2 5 2 2 2 3" xfId="20880" xr:uid="{00000000-0005-0000-0000-0000D9500000}"/>
    <cellStyle name="20% - Accent1 3 2 4 2 5 2 2 3" xfId="20881" xr:uid="{00000000-0005-0000-0000-0000DA500000}"/>
    <cellStyle name="20% - Accent1 3 2 4 2 5 2 2 3 2" xfId="20882" xr:uid="{00000000-0005-0000-0000-0000DB500000}"/>
    <cellStyle name="20% - Accent1 3 2 4 2 5 2 2 4" xfId="20883" xr:uid="{00000000-0005-0000-0000-0000DC500000}"/>
    <cellStyle name="20% - Accent1 3 2 4 2 5 2 3" xfId="20884" xr:uid="{00000000-0005-0000-0000-0000DD500000}"/>
    <cellStyle name="20% - Accent1 3 2 4 2 5 2 3 2" xfId="20885" xr:uid="{00000000-0005-0000-0000-0000DE500000}"/>
    <cellStyle name="20% - Accent1 3 2 4 2 5 2 3 2 2" xfId="20886" xr:uid="{00000000-0005-0000-0000-0000DF500000}"/>
    <cellStyle name="20% - Accent1 3 2 4 2 5 2 3 2 2 2" xfId="20887" xr:uid="{00000000-0005-0000-0000-0000E0500000}"/>
    <cellStyle name="20% - Accent1 3 2 4 2 5 2 3 2 3" xfId="20888" xr:uid="{00000000-0005-0000-0000-0000E1500000}"/>
    <cellStyle name="20% - Accent1 3 2 4 2 5 2 3 3" xfId="20889" xr:uid="{00000000-0005-0000-0000-0000E2500000}"/>
    <cellStyle name="20% - Accent1 3 2 4 2 5 2 3 3 2" xfId="20890" xr:uid="{00000000-0005-0000-0000-0000E3500000}"/>
    <cellStyle name="20% - Accent1 3 2 4 2 5 2 3 4" xfId="20891" xr:uid="{00000000-0005-0000-0000-0000E4500000}"/>
    <cellStyle name="20% - Accent1 3 2 4 2 5 2 4" xfId="20892" xr:uid="{00000000-0005-0000-0000-0000E5500000}"/>
    <cellStyle name="20% - Accent1 3 2 4 2 5 2 4 2" xfId="20893" xr:uid="{00000000-0005-0000-0000-0000E6500000}"/>
    <cellStyle name="20% - Accent1 3 2 4 2 5 2 4 2 2" xfId="20894" xr:uid="{00000000-0005-0000-0000-0000E7500000}"/>
    <cellStyle name="20% - Accent1 3 2 4 2 5 2 4 2 2 2" xfId="20895" xr:uid="{00000000-0005-0000-0000-0000E8500000}"/>
    <cellStyle name="20% - Accent1 3 2 4 2 5 2 4 2 3" xfId="20896" xr:uid="{00000000-0005-0000-0000-0000E9500000}"/>
    <cellStyle name="20% - Accent1 3 2 4 2 5 2 4 3" xfId="20897" xr:uid="{00000000-0005-0000-0000-0000EA500000}"/>
    <cellStyle name="20% - Accent1 3 2 4 2 5 2 4 3 2" xfId="20898" xr:uid="{00000000-0005-0000-0000-0000EB500000}"/>
    <cellStyle name="20% - Accent1 3 2 4 2 5 2 4 4" xfId="20899" xr:uid="{00000000-0005-0000-0000-0000EC500000}"/>
    <cellStyle name="20% - Accent1 3 2 4 2 5 2 5" xfId="20900" xr:uid="{00000000-0005-0000-0000-0000ED500000}"/>
    <cellStyle name="20% - Accent1 3 2 4 2 5 2 5 2" xfId="20901" xr:uid="{00000000-0005-0000-0000-0000EE500000}"/>
    <cellStyle name="20% - Accent1 3 2 4 2 5 2 5 2 2" xfId="20902" xr:uid="{00000000-0005-0000-0000-0000EF500000}"/>
    <cellStyle name="20% - Accent1 3 2 4 2 5 2 5 3" xfId="20903" xr:uid="{00000000-0005-0000-0000-0000F0500000}"/>
    <cellStyle name="20% - Accent1 3 2 4 2 5 2 6" xfId="20904" xr:uid="{00000000-0005-0000-0000-0000F1500000}"/>
    <cellStyle name="20% - Accent1 3 2 4 2 5 2 6 2" xfId="20905" xr:uid="{00000000-0005-0000-0000-0000F2500000}"/>
    <cellStyle name="20% - Accent1 3 2 4 2 5 2 6 2 2" xfId="20906" xr:uid="{00000000-0005-0000-0000-0000F3500000}"/>
    <cellStyle name="20% - Accent1 3 2 4 2 5 2 6 3" xfId="20907" xr:uid="{00000000-0005-0000-0000-0000F4500000}"/>
    <cellStyle name="20% - Accent1 3 2 4 2 5 2 7" xfId="20908" xr:uid="{00000000-0005-0000-0000-0000F5500000}"/>
    <cellStyle name="20% - Accent1 3 2 4 2 5 2 7 2" xfId="20909" xr:uid="{00000000-0005-0000-0000-0000F6500000}"/>
    <cellStyle name="20% - Accent1 3 2 4 2 5 2 8" xfId="20910" xr:uid="{00000000-0005-0000-0000-0000F7500000}"/>
    <cellStyle name="20% - Accent1 3 2 4 2 5 2 8 2" xfId="20911" xr:uid="{00000000-0005-0000-0000-0000F8500000}"/>
    <cellStyle name="20% - Accent1 3 2 4 2 5 2 9" xfId="20912" xr:uid="{00000000-0005-0000-0000-0000F9500000}"/>
    <cellStyle name="20% - Accent1 3 2 4 2 5 3" xfId="20913" xr:uid="{00000000-0005-0000-0000-0000FA500000}"/>
    <cellStyle name="20% - Accent1 3 2 4 2 5 3 2" xfId="20914" xr:uid="{00000000-0005-0000-0000-0000FB500000}"/>
    <cellStyle name="20% - Accent1 3 2 4 2 5 3 2 2" xfId="20915" xr:uid="{00000000-0005-0000-0000-0000FC500000}"/>
    <cellStyle name="20% - Accent1 3 2 4 2 5 3 2 2 2" xfId="20916" xr:uid="{00000000-0005-0000-0000-0000FD500000}"/>
    <cellStyle name="20% - Accent1 3 2 4 2 5 3 2 2 2 2" xfId="20917" xr:uid="{00000000-0005-0000-0000-0000FE500000}"/>
    <cellStyle name="20% - Accent1 3 2 4 2 5 3 2 2 3" xfId="20918" xr:uid="{00000000-0005-0000-0000-0000FF500000}"/>
    <cellStyle name="20% - Accent1 3 2 4 2 5 3 2 3" xfId="20919" xr:uid="{00000000-0005-0000-0000-000000510000}"/>
    <cellStyle name="20% - Accent1 3 2 4 2 5 3 2 3 2" xfId="20920" xr:uid="{00000000-0005-0000-0000-000001510000}"/>
    <cellStyle name="20% - Accent1 3 2 4 2 5 3 2 4" xfId="20921" xr:uid="{00000000-0005-0000-0000-000002510000}"/>
    <cellStyle name="20% - Accent1 3 2 4 2 5 3 3" xfId="20922" xr:uid="{00000000-0005-0000-0000-000003510000}"/>
    <cellStyle name="20% - Accent1 3 2 4 2 5 3 3 2" xfId="20923" xr:uid="{00000000-0005-0000-0000-000004510000}"/>
    <cellStyle name="20% - Accent1 3 2 4 2 5 3 3 2 2" xfId="20924" xr:uid="{00000000-0005-0000-0000-000005510000}"/>
    <cellStyle name="20% - Accent1 3 2 4 2 5 3 3 2 2 2" xfId="20925" xr:uid="{00000000-0005-0000-0000-000006510000}"/>
    <cellStyle name="20% - Accent1 3 2 4 2 5 3 3 2 3" xfId="20926" xr:uid="{00000000-0005-0000-0000-000007510000}"/>
    <cellStyle name="20% - Accent1 3 2 4 2 5 3 3 3" xfId="20927" xr:uid="{00000000-0005-0000-0000-000008510000}"/>
    <cellStyle name="20% - Accent1 3 2 4 2 5 3 3 3 2" xfId="20928" xr:uid="{00000000-0005-0000-0000-000009510000}"/>
    <cellStyle name="20% - Accent1 3 2 4 2 5 3 3 4" xfId="20929" xr:uid="{00000000-0005-0000-0000-00000A510000}"/>
    <cellStyle name="20% - Accent1 3 2 4 2 5 3 4" xfId="20930" xr:uid="{00000000-0005-0000-0000-00000B510000}"/>
    <cellStyle name="20% - Accent1 3 2 4 2 5 3 4 2" xfId="20931" xr:uid="{00000000-0005-0000-0000-00000C510000}"/>
    <cellStyle name="20% - Accent1 3 2 4 2 5 3 4 2 2" xfId="20932" xr:uid="{00000000-0005-0000-0000-00000D510000}"/>
    <cellStyle name="20% - Accent1 3 2 4 2 5 3 4 2 2 2" xfId="20933" xr:uid="{00000000-0005-0000-0000-00000E510000}"/>
    <cellStyle name="20% - Accent1 3 2 4 2 5 3 4 2 3" xfId="20934" xr:uid="{00000000-0005-0000-0000-00000F510000}"/>
    <cellStyle name="20% - Accent1 3 2 4 2 5 3 4 3" xfId="20935" xr:uid="{00000000-0005-0000-0000-000010510000}"/>
    <cellStyle name="20% - Accent1 3 2 4 2 5 3 4 3 2" xfId="20936" xr:uid="{00000000-0005-0000-0000-000011510000}"/>
    <cellStyle name="20% - Accent1 3 2 4 2 5 3 4 4" xfId="20937" xr:uid="{00000000-0005-0000-0000-000012510000}"/>
    <cellStyle name="20% - Accent1 3 2 4 2 5 3 5" xfId="20938" xr:uid="{00000000-0005-0000-0000-000013510000}"/>
    <cellStyle name="20% - Accent1 3 2 4 2 5 3 5 2" xfId="20939" xr:uid="{00000000-0005-0000-0000-000014510000}"/>
    <cellStyle name="20% - Accent1 3 2 4 2 5 3 5 2 2" xfId="20940" xr:uid="{00000000-0005-0000-0000-000015510000}"/>
    <cellStyle name="20% - Accent1 3 2 4 2 5 3 5 3" xfId="20941" xr:uid="{00000000-0005-0000-0000-000016510000}"/>
    <cellStyle name="20% - Accent1 3 2 4 2 5 3 6" xfId="20942" xr:uid="{00000000-0005-0000-0000-000017510000}"/>
    <cellStyle name="20% - Accent1 3 2 4 2 5 3 6 2" xfId="20943" xr:uid="{00000000-0005-0000-0000-000018510000}"/>
    <cellStyle name="20% - Accent1 3 2 4 2 5 3 6 2 2" xfId="20944" xr:uid="{00000000-0005-0000-0000-000019510000}"/>
    <cellStyle name="20% - Accent1 3 2 4 2 5 3 6 3" xfId="20945" xr:uid="{00000000-0005-0000-0000-00001A510000}"/>
    <cellStyle name="20% - Accent1 3 2 4 2 5 3 7" xfId="20946" xr:uid="{00000000-0005-0000-0000-00001B510000}"/>
    <cellStyle name="20% - Accent1 3 2 4 2 5 3 7 2" xfId="20947" xr:uid="{00000000-0005-0000-0000-00001C510000}"/>
    <cellStyle name="20% - Accent1 3 2 4 2 5 3 8" xfId="20948" xr:uid="{00000000-0005-0000-0000-00001D510000}"/>
    <cellStyle name="20% - Accent1 3 2 4 2 5 3 8 2" xfId="20949" xr:uid="{00000000-0005-0000-0000-00001E510000}"/>
    <cellStyle name="20% - Accent1 3 2 4 2 5 3 9" xfId="20950" xr:uid="{00000000-0005-0000-0000-00001F510000}"/>
    <cellStyle name="20% - Accent1 3 2 4 2 5 4" xfId="20951" xr:uid="{00000000-0005-0000-0000-000020510000}"/>
    <cellStyle name="20% - Accent1 3 2 4 2 5 4 2" xfId="20952" xr:uid="{00000000-0005-0000-0000-000021510000}"/>
    <cellStyle name="20% - Accent1 3 2 4 2 5 4 2 2" xfId="20953" xr:uid="{00000000-0005-0000-0000-000022510000}"/>
    <cellStyle name="20% - Accent1 3 2 4 2 5 4 2 2 2" xfId="20954" xr:uid="{00000000-0005-0000-0000-000023510000}"/>
    <cellStyle name="20% - Accent1 3 2 4 2 5 4 2 3" xfId="20955" xr:uid="{00000000-0005-0000-0000-000024510000}"/>
    <cellStyle name="20% - Accent1 3 2 4 2 5 4 3" xfId="20956" xr:uid="{00000000-0005-0000-0000-000025510000}"/>
    <cellStyle name="20% - Accent1 3 2 4 2 5 4 3 2" xfId="20957" xr:uid="{00000000-0005-0000-0000-000026510000}"/>
    <cellStyle name="20% - Accent1 3 2 4 2 5 4 4" xfId="20958" xr:uid="{00000000-0005-0000-0000-000027510000}"/>
    <cellStyle name="20% - Accent1 3 2 4 2 5 5" xfId="20959" xr:uid="{00000000-0005-0000-0000-000028510000}"/>
    <cellStyle name="20% - Accent1 3 2 4 2 5 5 2" xfId="20960" xr:uid="{00000000-0005-0000-0000-000029510000}"/>
    <cellStyle name="20% - Accent1 3 2 4 2 5 5 2 2" xfId="20961" xr:uid="{00000000-0005-0000-0000-00002A510000}"/>
    <cellStyle name="20% - Accent1 3 2 4 2 5 5 2 2 2" xfId="20962" xr:uid="{00000000-0005-0000-0000-00002B510000}"/>
    <cellStyle name="20% - Accent1 3 2 4 2 5 5 2 3" xfId="20963" xr:uid="{00000000-0005-0000-0000-00002C510000}"/>
    <cellStyle name="20% - Accent1 3 2 4 2 5 5 3" xfId="20964" xr:uid="{00000000-0005-0000-0000-00002D510000}"/>
    <cellStyle name="20% - Accent1 3 2 4 2 5 5 3 2" xfId="20965" xr:uid="{00000000-0005-0000-0000-00002E510000}"/>
    <cellStyle name="20% - Accent1 3 2 4 2 5 5 4" xfId="20966" xr:uid="{00000000-0005-0000-0000-00002F510000}"/>
    <cellStyle name="20% - Accent1 3 2 4 2 5 6" xfId="20967" xr:uid="{00000000-0005-0000-0000-000030510000}"/>
    <cellStyle name="20% - Accent1 3 2 4 2 5 6 2" xfId="20968" xr:uid="{00000000-0005-0000-0000-000031510000}"/>
    <cellStyle name="20% - Accent1 3 2 4 2 5 6 2 2" xfId="20969" xr:uid="{00000000-0005-0000-0000-000032510000}"/>
    <cellStyle name="20% - Accent1 3 2 4 2 5 6 2 2 2" xfId="20970" xr:uid="{00000000-0005-0000-0000-000033510000}"/>
    <cellStyle name="20% - Accent1 3 2 4 2 5 6 2 3" xfId="20971" xr:uid="{00000000-0005-0000-0000-000034510000}"/>
    <cellStyle name="20% - Accent1 3 2 4 2 5 6 3" xfId="20972" xr:uid="{00000000-0005-0000-0000-000035510000}"/>
    <cellStyle name="20% - Accent1 3 2 4 2 5 6 3 2" xfId="20973" xr:uid="{00000000-0005-0000-0000-000036510000}"/>
    <cellStyle name="20% - Accent1 3 2 4 2 5 6 4" xfId="20974" xr:uid="{00000000-0005-0000-0000-000037510000}"/>
    <cellStyle name="20% - Accent1 3 2 4 2 5 7" xfId="20975" xr:uid="{00000000-0005-0000-0000-000038510000}"/>
    <cellStyle name="20% - Accent1 3 2 4 2 5 7 2" xfId="20976" xr:uid="{00000000-0005-0000-0000-000039510000}"/>
    <cellStyle name="20% - Accent1 3 2 4 2 5 7 2 2" xfId="20977" xr:uid="{00000000-0005-0000-0000-00003A510000}"/>
    <cellStyle name="20% - Accent1 3 2 4 2 5 7 3" xfId="20978" xr:uid="{00000000-0005-0000-0000-00003B510000}"/>
    <cellStyle name="20% - Accent1 3 2 4 2 5 8" xfId="20979" xr:uid="{00000000-0005-0000-0000-00003C510000}"/>
    <cellStyle name="20% - Accent1 3 2 4 2 5 8 2" xfId="20980" xr:uid="{00000000-0005-0000-0000-00003D510000}"/>
    <cellStyle name="20% - Accent1 3 2 4 2 5 8 2 2" xfId="20981" xr:uid="{00000000-0005-0000-0000-00003E510000}"/>
    <cellStyle name="20% - Accent1 3 2 4 2 5 8 3" xfId="20982" xr:uid="{00000000-0005-0000-0000-00003F510000}"/>
    <cellStyle name="20% - Accent1 3 2 4 2 5 9" xfId="20983" xr:uid="{00000000-0005-0000-0000-000040510000}"/>
    <cellStyle name="20% - Accent1 3 2 4 2 5 9 2" xfId="20984" xr:uid="{00000000-0005-0000-0000-000041510000}"/>
    <cellStyle name="20% - Accent1 3 2 4 2 6" xfId="20985" xr:uid="{00000000-0005-0000-0000-000042510000}"/>
    <cellStyle name="20% - Accent1 3 2 4 2 6 2" xfId="20986" xr:uid="{00000000-0005-0000-0000-000043510000}"/>
    <cellStyle name="20% - Accent1 3 2 4 2 6 2 2" xfId="20987" xr:uid="{00000000-0005-0000-0000-000044510000}"/>
    <cellStyle name="20% - Accent1 3 2 4 2 6 2 2 2" xfId="20988" xr:uid="{00000000-0005-0000-0000-000045510000}"/>
    <cellStyle name="20% - Accent1 3 2 4 2 6 2 2 2 2" xfId="20989" xr:uid="{00000000-0005-0000-0000-000046510000}"/>
    <cellStyle name="20% - Accent1 3 2 4 2 6 2 2 3" xfId="20990" xr:uid="{00000000-0005-0000-0000-000047510000}"/>
    <cellStyle name="20% - Accent1 3 2 4 2 6 2 3" xfId="20991" xr:uid="{00000000-0005-0000-0000-000048510000}"/>
    <cellStyle name="20% - Accent1 3 2 4 2 6 2 3 2" xfId="20992" xr:uid="{00000000-0005-0000-0000-000049510000}"/>
    <cellStyle name="20% - Accent1 3 2 4 2 6 2 4" xfId="20993" xr:uid="{00000000-0005-0000-0000-00004A510000}"/>
    <cellStyle name="20% - Accent1 3 2 4 2 6 3" xfId="20994" xr:uid="{00000000-0005-0000-0000-00004B510000}"/>
    <cellStyle name="20% - Accent1 3 2 4 2 6 3 2" xfId="20995" xr:uid="{00000000-0005-0000-0000-00004C510000}"/>
    <cellStyle name="20% - Accent1 3 2 4 2 6 3 2 2" xfId="20996" xr:uid="{00000000-0005-0000-0000-00004D510000}"/>
    <cellStyle name="20% - Accent1 3 2 4 2 6 3 2 2 2" xfId="20997" xr:uid="{00000000-0005-0000-0000-00004E510000}"/>
    <cellStyle name="20% - Accent1 3 2 4 2 6 3 2 3" xfId="20998" xr:uid="{00000000-0005-0000-0000-00004F510000}"/>
    <cellStyle name="20% - Accent1 3 2 4 2 6 3 3" xfId="20999" xr:uid="{00000000-0005-0000-0000-000050510000}"/>
    <cellStyle name="20% - Accent1 3 2 4 2 6 3 3 2" xfId="21000" xr:uid="{00000000-0005-0000-0000-000051510000}"/>
    <cellStyle name="20% - Accent1 3 2 4 2 6 3 4" xfId="21001" xr:uid="{00000000-0005-0000-0000-000052510000}"/>
    <cellStyle name="20% - Accent1 3 2 4 2 6 4" xfId="21002" xr:uid="{00000000-0005-0000-0000-000053510000}"/>
    <cellStyle name="20% - Accent1 3 2 4 2 6 4 2" xfId="21003" xr:uid="{00000000-0005-0000-0000-000054510000}"/>
    <cellStyle name="20% - Accent1 3 2 4 2 6 4 2 2" xfId="21004" xr:uid="{00000000-0005-0000-0000-000055510000}"/>
    <cellStyle name="20% - Accent1 3 2 4 2 6 4 2 2 2" xfId="21005" xr:uid="{00000000-0005-0000-0000-000056510000}"/>
    <cellStyle name="20% - Accent1 3 2 4 2 6 4 2 3" xfId="21006" xr:uid="{00000000-0005-0000-0000-000057510000}"/>
    <cellStyle name="20% - Accent1 3 2 4 2 6 4 3" xfId="21007" xr:uid="{00000000-0005-0000-0000-000058510000}"/>
    <cellStyle name="20% - Accent1 3 2 4 2 6 4 3 2" xfId="21008" xr:uid="{00000000-0005-0000-0000-000059510000}"/>
    <cellStyle name="20% - Accent1 3 2 4 2 6 4 4" xfId="21009" xr:uid="{00000000-0005-0000-0000-00005A510000}"/>
    <cellStyle name="20% - Accent1 3 2 4 2 6 5" xfId="21010" xr:uid="{00000000-0005-0000-0000-00005B510000}"/>
    <cellStyle name="20% - Accent1 3 2 4 2 6 5 2" xfId="21011" xr:uid="{00000000-0005-0000-0000-00005C510000}"/>
    <cellStyle name="20% - Accent1 3 2 4 2 6 5 2 2" xfId="21012" xr:uid="{00000000-0005-0000-0000-00005D510000}"/>
    <cellStyle name="20% - Accent1 3 2 4 2 6 5 3" xfId="21013" xr:uid="{00000000-0005-0000-0000-00005E510000}"/>
    <cellStyle name="20% - Accent1 3 2 4 2 6 6" xfId="21014" xr:uid="{00000000-0005-0000-0000-00005F510000}"/>
    <cellStyle name="20% - Accent1 3 2 4 2 6 6 2" xfId="21015" xr:uid="{00000000-0005-0000-0000-000060510000}"/>
    <cellStyle name="20% - Accent1 3 2 4 2 6 6 2 2" xfId="21016" xr:uid="{00000000-0005-0000-0000-000061510000}"/>
    <cellStyle name="20% - Accent1 3 2 4 2 6 6 3" xfId="21017" xr:uid="{00000000-0005-0000-0000-000062510000}"/>
    <cellStyle name="20% - Accent1 3 2 4 2 6 7" xfId="21018" xr:uid="{00000000-0005-0000-0000-000063510000}"/>
    <cellStyle name="20% - Accent1 3 2 4 2 6 7 2" xfId="21019" xr:uid="{00000000-0005-0000-0000-000064510000}"/>
    <cellStyle name="20% - Accent1 3 2 4 2 6 8" xfId="21020" xr:uid="{00000000-0005-0000-0000-000065510000}"/>
    <cellStyle name="20% - Accent1 3 2 4 2 6 8 2" xfId="21021" xr:uid="{00000000-0005-0000-0000-000066510000}"/>
    <cellStyle name="20% - Accent1 3 2 4 2 6 9" xfId="21022" xr:uid="{00000000-0005-0000-0000-000067510000}"/>
    <cellStyle name="20% - Accent1 3 2 4 2 7" xfId="21023" xr:uid="{00000000-0005-0000-0000-000068510000}"/>
    <cellStyle name="20% - Accent1 3 2 4 2 7 2" xfId="21024" xr:uid="{00000000-0005-0000-0000-000069510000}"/>
    <cellStyle name="20% - Accent1 3 2 4 2 7 2 2" xfId="21025" xr:uid="{00000000-0005-0000-0000-00006A510000}"/>
    <cellStyle name="20% - Accent1 3 2 4 2 7 2 2 2" xfId="21026" xr:uid="{00000000-0005-0000-0000-00006B510000}"/>
    <cellStyle name="20% - Accent1 3 2 4 2 7 2 2 2 2" xfId="21027" xr:uid="{00000000-0005-0000-0000-00006C510000}"/>
    <cellStyle name="20% - Accent1 3 2 4 2 7 2 2 3" xfId="21028" xr:uid="{00000000-0005-0000-0000-00006D510000}"/>
    <cellStyle name="20% - Accent1 3 2 4 2 7 2 3" xfId="21029" xr:uid="{00000000-0005-0000-0000-00006E510000}"/>
    <cellStyle name="20% - Accent1 3 2 4 2 7 2 3 2" xfId="21030" xr:uid="{00000000-0005-0000-0000-00006F510000}"/>
    <cellStyle name="20% - Accent1 3 2 4 2 7 2 4" xfId="21031" xr:uid="{00000000-0005-0000-0000-000070510000}"/>
    <cellStyle name="20% - Accent1 3 2 4 2 7 3" xfId="21032" xr:uid="{00000000-0005-0000-0000-000071510000}"/>
    <cellStyle name="20% - Accent1 3 2 4 2 7 3 2" xfId="21033" xr:uid="{00000000-0005-0000-0000-000072510000}"/>
    <cellStyle name="20% - Accent1 3 2 4 2 7 3 2 2" xfId="21034" xr:uid="{00000000-0005-0000-0000-000073510000}"/>
    <cellStyle name="20% - Accent1 3 2 4 2 7 3 2 2 2" xfId="21035" xr:uid="{00000000-0005-0000-0000-000074510000}"/>
    <cellStyle name="20% - Accent1 3 2 4 2 7 3 2 3" xfId="21036" xr:uid="{00000000-0005-0000-0000-000075510000}"/>
    <cellStyle name="20% - Accent1 3 2 4 2 7 3 3" xfId="21037" xr:uid="{00000000-0005-0000-0000-000076510000}"/>
    <cellStyle name="20% - Accent1 3 2 4 2 7 3 3 2" xfId="21038" xr:uid="{00000000-0005-0000-0000-000077510000}"/>
    <cellStyle name="20% - Accent1 3 2 4 2 7 3 4" xfId="21039" xr:uid="{00000000-0005-0000-0000-000078510000}"/>
    <cellStyle name="20% - Accent1 3 2 4 2 7 4" xfId="21040" xr:uid="{00000000-0005-0000-0000-000079510000}"/>
    <cellStyle name="20% - Accent1 3 2 4 2 7 4 2" xfId="21041" xr:uid="{00000000-0005-0000-0000-00007A510000}"/>
    <cellStyle name="20% - Accent1 3 2 4 2 7 4 2 2" xfId="21042" xr:uid="{00000000-0005-0000-0000-00007B510000}"/>
    <cellStyle name="20% - Accent1 3 2 4 2 7 4 2 2 2" xfId="21043" xr:uid="{00000000-0005-0000-0000-00007C510000}"/>
    <cellStyle name="20% - Accent1 3 2 4 2 7 4 2 3" xfId="21044" xr:uid="{00000000-0005-0000-0000-00007D510000}"/>
    <cellStyle name="20% - Accent1 3 2 4 2 7 4 3" xfId="21045" xr:uid="{00000000-0005-0000-0000-00007E510000}"/>
    <cellStyle name="20% - Accent1 3 2 4 2 7 4 3 2" xfId="21046" xr:uid="{00000000-0005-0000-0000-00007F510000}"/>
    <cellStyle name="20% - Accent1 3 2 4 2 7 4 4" xfId="21047" xr:uid="{00000000-0005-0000-0000-000080510000}"/>
    <cellStyle name="20% - Accent1 3 2 4 2 7 5" xfId="21048" xr:uid="{00000000-0005-0000-0000-000081510000}"/>
    <cellStyle name="20% - Accent1 3 2 4 2 7 5 2" xfId="21049" xr:uid="{00000000-0005-0000-0000-000082510000}"/>
    <cellStyle name="20% - Accent1 3 2 4 2 7 5 2 2" xfId="21050" xr:uid="{00000000-0005-0000-0000-000083510000}"/>
    <cellStyle name="20% - Accent1 3 2 4 2 7 5 3" xfId="21051" xr:uid="{00000000-0005-0000-0000-000084510000}"/>
    <cellStyle name="20% - Accent1 3 2 4 2 7 6" xfId="21052" xr:uid="{00000000-0005-0000-0000-000085510000}"/>
    <cellStyle name="20% - Accent1 3 2 4 2 7 6 2" xfId="21053" xr:uid="{00000000-0005-0000-0000-000086510000}"/>
    <cellStyle name="20% - Accent1 3 2 4 2 7 6 2 2" xfId="21054" xr:uid="{00000000-0005-0000-0000-000087510000}"/>
    <cellStyle name="20% - Accent1 3 2 4 2 7 6 3" xfId="21055" xr:uid="{00000000-0005-0000-0000-000088510000}"/>
    <cellStyle name="20% - Accent1 3 2 4 2 7 7" xfId="21056" xr:uid="{00000000-0005-0000-0000-000089510000}"/>
    <cellStyle name="20% - Accent1 3 2 4 2 7 7 2" xfId="21057" xr:uid="{00000000-0005-0000-0000-00008A510000}"/>
    <cellStyle name="20% - Accent1 3 2 4 2 7 8" xfId="21058" xr:uid="{00000000-0005-0000-0000-00008B510000}"/>
    <cellStyle name="20% - Accent1 3 2 4 2 7 8 2" xfId="21059" xr:uid="{00000000-0005-0000-0000-00008C510000}"/>
    <cellStyle name="20% - Accent1 3 2 4 2 7 9" xfId="21060" xr:uid="{00000000-0005-0000-0000-00008D510000}"/>
    <cellStyle name="20% - Accent1 3 2 4 2 8" xfId="21061" xr:uid="{00000000-0005-0000-0000-00008E510000}"/>
    <cellStyle name="20% - Accent1 3 2 4 2 8 2" xfId="21062" xr:uid="{00000000-0005-0000-0000-00008F510000}"/>
    <cellStyle name="20% - Accent1 3 2 4 2 8 2 2" xfId="21063" xr:uid="{00000000-0005-0000-0000-000090510000}"/>
    <cellStyle name="20% - Accent1 3 2 4 2 8 2 2 2" xfId="21064" xr:uid="{00000000-0005-0000-0000-000091510000}"/>
    <cellStyle name="20% - Accent1 3 2 4 2 8 2 3" xfId="21065" xr:uid="{00000000-0005-0000-0000-000092510000}"/>
    <cellStyle name="20% - Accent1 3 2 4 2 8 3" xfId="21066" xr:uid="{00000000-0005-0000-0000-000093510000}"/>
    <cellStyle name="20% - Accent1 3 2 4 2 8 3 2" xfId="21067" xr:uid="{00000000-0005-0000-0000-000094510000}"/>
    <cellStyle name="20% - Accent1 3 2 4 2 8 4" xfId="21068" xr:uid="{00000000-0005-0000-0000-000095510000}"/>
    <cellStyle name="20% - Accent1 3 2 4 2 9" xfId="21069" xr:uid="{00000000-0005-0000-0000-000096510000}"/>
    <cellStyle name="20% - Accent1 3 2 4 2 9 2" xfId="21070" xr:uid="{00000000-0005-0000-0000-000097510000}"/>
    <cellStyle name="20% - Accent1 3 2 4 2 9 2 2" xfId="21071" xr:uid="{00000000-0005-0000-0000-000098510000}"/>
    <cellStyle name="20% - Accent1 3 2 4 2 9 2 2 2" xfId="21072" xr:uid="{00000000-0005-0000-0000-000099510000}"/>
    <cellStyle name="20% - Accent1 3 2 4 2 9 2 3" xfId="21073" xr:uid="{00000000-0005-0000-0000-00009A510000}"/>
    <cellStyle name="20% - Accent1 3 2 4 2 9 3" xfId="21074" xr:uid="{00000000-0005-0000-0000-00009B510000}"/>
    <cellStyle name="20% - Accent1 3 2 4 2 9 3 2" xfId="21075" xr:uid="{00000000-0005-0000-0000-00009C510000}"/>
    <cellStyle name="20% - Accent1 3 2 4 2 9 4" xfId="21076" xr:uid="{00000000-0005-0000-0000-00009D510000}"/>
    <cellStyle name="20% - Accent1 3 2 4 3" xfId="21077" xr:uid="{00000000-0005-0000-0000-00009E510000}"/>
    <cellStyle name="20% - Accent1 3 2 4 3 10" xfId="21078" xr:uid="{00000000-0005-0000-0000-00009F510000}"/>
    <cellStyle name="20% - Accent1 3 2 4 3 10 2" xfId="21079" xr:uid="{00000000-0005-0000-0000-0000A0510000}"/>
    <cellStyle name="20% - Accent1 3 2 4 3 10 2 2" xfId="21080" xr:uid="{00000000-0005-0000-0000-0000A1510000}"/>
    <cellStyle name="20% - Accent1 3 2 4 3 10 3" xfId="21081" xr:uid="{00000000-0005-0000-0000-0000A2510000}"/>
    <cellStyle name="20% - Accent1 3 2 4 3 11" xfId="21082" xr:uid="{00000000-0005-0000-0000-0000A3510000}"/>
    <cellStyle name="20% - Accent1 3 2 4 3 11 2" xfId="21083" xr:uid="{00000000-0005-0000-0000-0000A4510000}"/>
    <cellStyle name="20% - Accent1 3 2 4 3 11 2 2" xfId="21084" xr:uid="{00000000-0005-0000-0000-0000A5510000}"/>
    <cellStyle name="20% - Accent1 3 2 4 3 11 3" xfId="21085" xr:uid="{00000000-0005-0000-0000-0000A6510000}"/>
    <cellStyle name="20% - Accent1 3 2 4 3 12" xfId="21086" xr:uid="{00000000-0005-0000-0000-0000A7510000}"/>
    <cellStyle name="20% - Accent1 3 2 4 3 12 2" xfId="21087" xr:uid="{00000000-0005-0000-0000-0000A8510000}"/>
    <cellStyle name="20% - Accent1 3 2 4 3 13" xfId="21088" xr:uid="{00000000-0005-0000-0000-0000A9510000}"/>
    <cellStyle name="20% - Accent1 3 2 4 3 13 2" xfId="21089" xr:uid="{00000000-0005-0000-0000-0000AA510000}"/>
    <cellStyle name="20% - Accent1 3 2 4 3 14" xfId="21090" xr:uid="{00000000-0005-0000-0000-0000AB510000}"/>
    <cellStyle name="20% - Accent1 3 2 4 3 2" xfId="21091" xr:uid="{00000000-0005-0000-0000-0000AC510000}"/>
    <cellStyle name="20% - Accent1 3 2 4 3 2 10" xfId="21092" xr:uid="{00000000-0005-0000-0000-0000AD510000}"/>
    <cellStyle name="20% - Accent1 3 2 4 3 2 10 2" xfId="21093" xr:uid="{00000000-0005-0000-0000-0000AE510000}"/>
    <cellStyle name="20% - Accent1 3 2 4 3 2 11" xfId="21094" xr:uid="{00000000-0005-0000-0000-0000AF510000}"/>
    <cellStyle name="20% - Accent1 3 2 4 3 2 2" xfId="21095" xr:uid="{00000000-0005-0000-0000-0000B0510000}"/>
    <cellStyle name="20% - Accent1 3 2 4 3 2 2 2" xfId="21096" xr:uid="{00000000-0005-0000-0000-0000B1510000}"/>
    <cellStyle name="20% - Accent1 3 2 4 3 2 2 2 2" xfId="21097" xr:uid="{00000000-0005-0000-0000-0000B2510000}"/>
    <cellStyle name="20% - Accent1 3 2 4 3 2 2 2 2 2" xfId="21098" xr:uid="{00000000-0005-0000-0000-0000B3510000}"/>
    <cellStyle name="20% - Accent1 3 2 4 3 2 2 2 2 2 2" xfId="21099" xr:uid="{00000000-0005-0000-0000-0000B4510000}"/>
    <cellStyle name="20% - Accent1 3 2 4 3 2 2 2 2 3" xfId="21100" xr:uid="{00000000-0005-0000-0000-0000B5510000}"/>
    <cellStyle name="20% - Accent1 3 2 4 3 2 2 2 3" xfId="21101" xr:uid="{00000000-0005-0000-0000-0000B6510000}"/>
    <cellStyle name="20% - Accent1 3 2 4 3 2 2 2 3 2" xfId="21102" xr:uid="{00000000-0005-0000-0000-0000B7510000}"/>
    <cellStyle name="20% - Accent1 3 2 4 3 2 2 2 4" xfId="21103" xr:uid="{00000000-0005-0000-0000-0000B8510000}"/>
    <cellStyle name="20% - Accent1 3 2 4 3 2 2 3" xfId="21104" xr:uid="{00000000-0005-0000-0000-0000B9510000}"/>
    <cellStyle name="20% - Accent1 3 2 4 3 2 2 3 2" xfId="21105" xr:uid="{00000000-0005-0000-0000-0000BA510000}"/>
    <cellStyle name="20% - Accent1 3 2 4 3 2 2 3 2 2" xfId="21106" xr:uid="{00000000-0005-0000-0000-0000BB510000}"/>
    <cellStyle name="20% - Accent1 3 2 4 3 2 2 3 2 2 2" xfId="21107" xr:uid="{00000000-0005-0000-0000-0000BC510000}"/>
    <cellStyle name="20% - Accent1 3 2 4 3 2 2 3 2 3" xfId="21108" xr:uid="{00000000-0005-0000-0000-0000BD510000}"/>
    <cellStyle name="20% - Accent1 3 2 4 3 2 2 3 3" xfId="21109" xr:uid="{00000000-0005-0000-0000-0000BE510000}"/>
    <cellStyle name="20% - Accent1 3 2 4 3 2 2 3 3 2" xfId="21110" xr:uid="{00000000-0005-0000-0000-0000BF510000}"/>
    <cellStyle name="20% - Accent1 3 2 4 3 2 2 3 4" xfId="21111" xr:uid="{00000000-0005-0000-0000-0000C0510000}"/>
    <cellStyle name="20% - Accent1 3 2 4 3 2 2 4" xfId="21112" xr:uid="{00000000-0005-0000-0000-0000C1510000}"/>
    <cellStyle name="20% - Accent1 3 2 4 3 2 2 4 2" xfId="21113" xr:uid="{00000000-0005-0000-0000-0000C2510000}"/>
    <cellStyle name="20% - Accent1 3 2 4 3 2 2 4 2 2" xfId="21114" xr:uid="{00000000-0005-0000-0000-0000C3510000}"/>
    <cellStyle name="20% - Accent1 3 2 4 3 2 2 4 2 2 2" xfId="21115" xr:uid="{00000000-0005-0000-0000-0000C4510000}"/>
    <cellStyle name="20% - Accent1 3 2 4 3 2 2 4 2 3" xfId="21116" xr:uid="{00000000-0005-0000-0000-0000C5510000}"/>
    <cellStyle name="20% - Accent1 3 2 4 3 2 2 4 3" xfId="21117" xr:uid="{00000000-0005-0000-0000-0000C6510000}"/>
    <cellStyle name="20% - Accent1 3 2 4 3 2 2 4 3 2" xfId="21118" xr:uid="{00000000-0005-0000-0000-0000C7510000}"/>
    <cellStyle name="20% - Accent1 3 2 4 3 2 2 4 4" xfId="21119" xr:uid="{00000000-0005-0000-0000-0000C8510000}"/>
    <cellStyle name="20% - Accent1 3 2 4 3 2 2 5" xfId="21120" xr:uid="{00000000-0005-0000-0000-0000C9510000}"/>
    <cellStyle name="20% - Accent1 3 2 4 3 2 2 5 2" xfId="21121" xr:uid="{00000000-0005-0000-0000-0000CA510000}"/>
    <cellStyle name="20% - Accent1 3 2 4 3 2 2 5 2 2" xfId="21122" xr:uid="{00000000-0005-0000-0000-0000CB510000}"/>
    <cellStyle name="20% - Accent1 3 2 4 3 2 2 5 3" xfId="21123" xr:uid="{00000000-0005-0000-0000-0000CC510000}"/>
    <cellStyle name="20% - Accent1 3 2 4 3 2 2 6" xfId="21124" xr:uid="{00000000-0005-0000-0000-0000CD510000}"/>
    <cellStyle name="20% - Accent1 3 2 4 3 2 2 6 2" xfId="21125" xr:uid="{00000000-0005-0000-0000-0000CE510000}"/>
    <cellStyle name="20% - Accent1 3 2 4 3 2 2 6 2 2" xfId="21126" xr:uid="{00000000-0005-0000-0000-0000CF510000}"/>
    <cellStyle name="20% - Accent1 3 2 4 3 2 2 6 3" xfId="21127" xr:uid="{00000000-0005-0000-0000-0000D0510000}"/>
    <cellStyle name="20% - Accent1 3 2 4 3 2 2 7" xfId="21128" xr:uid="{00000000-0005-0000-0000-0000D1510000}"/>
    <cellStyle name="20% - Accent1 3 2 4 3 2 2 7 2" xfId="21129" xr:uid="{00000000-0005-0000-0000-0000D2510000}"/>
    <cellStyle name="20% - Accent1 3 2 4 3 2 2 8" xfId="21130" xr:uid="{00000000-0005-0000-0000-0000D3510000}"/>
    <cellStyle name="20% - Accent1 3 2 4 3 2 2 8 2" xfId="21131" xr:uid="{00000000-0005-0000-0000-0000D4510000}"/>
    <cellStyle name="20% - Accent1 3 2 4 3 2 2 9" xfId="21132" xr:uid="{00000000-0005-0000-0000-0000D5510000}"/>
    <cellStyle name="20% - Accent1 3 2 4 3 2 3" xfId="21133" xr:uid="{00000000-0005-0000-0000-0000D6510000}"/>
    <cellStyle name="20% - Accent1 3 2 4 3 2 3 2" xfId="21134" xr:uid="{00000000-0005-0000-0000-0000D7510000}"/>
    <cellStyle name="20% - Accent1 3 2 4 3 2 3 2 2" xfId="21135" xr:uid="{00000000-0005-0000-0000-0000D8510000}"/>
    <cellStyle name="20% - Accent1 3 2 4 3 2 3 2 2 2" xfId="21136" xr:uid="{00000000-0005-0000-0000-0000D9510000}"/>
    <cellStyle name="20% - Accent1 3 2 4 3 2 3 2 2 2 2" xfId="21137" xr:uid="{00000000-0005-0000-0000-0000DA510000}"/>
    <cellStyle name="20% - Accent1 3 2 4 3 2 3 2 2 3" xfId="21138" xr:uid="{00000000-0005-0000-0000-0000DB510000}"/>
    <cellStyle name="20% - Accent1 3 2 4 3 2 3 2 3" xfId="21139" xr:uid="{00000000-0005-0000-0000-0000DC510000}"/>
    <cellStyle name="20% - Accent1 3 2 4 3 2 3 2 3 2" xfId="21140" xr:uid="{00000000-0005-0000-0000-0000DD510000}"/>
    <cellStyle name="20% - Accent1 3 2 4 3 2 3 2 4" xfId="21141" xr:uid="{00000000-0005-0000-0000-0000DE510000}"/>
    <cellStyle name="20% - Accent1 3 2 4 3 2 3 3" xfId="21142" xr:uid="{00000000-0005-0000-0000-0000DF510000}"/>
    <cellStyle name="20% - Accent1 3 2 4 3 2 3 3 2" xfId="21143" xr:uid="{00000000-0005-0000-0000-0000E0510000}"/>
    <cellStyle name="20% - Accent1 3 2 4 3 2 3 3 2 2" xfId="21144" xr:uid="{00000000-0005-0000-0000-0000E1510000}"/>
    <cellStyle name="20% - Accent1 3 2 4 3 2 3 3 2 2 2" xfId="21145" xr:uid="{00000000-0005-0000-0000-0000E2510000}"/>
    <cellStyle name="20% - Accent1 3 2 4 3 2 3 3 2 3" xfId="21146" xr:uid="{00000000-0005-0000-0000-0000E3510000}"/>
    <cellStyle name="20% - Accent1 3 2 4 3 2 3 3 3" xfId="21147" xr:uid="{00000000-0005-0000-0000-0000E4510000}"/>
    <cellStyle name="20% - Accent1 3 2 4 3 2 3 3 3 2" xfId="21148" xr:uid="{00000000-0005-0000-0000-0000E5510000}"/>
    <cellStyle name="20% - Accent1 3 2 4 3 2 3 3 4" xfId="21149" xr:uid="{00000000-0005-0000-0000-0000E6510000}"/>
    <cellStyle name="20% - Accent1 3 2 4 3 2 3 4" xfId="21150" xr:uid="{00000000-0005-0000-0000-0000E7510000}"/>
    <cellStyle name="20% - Accent1 3 2 4 3 2 3 4 2" xfId="21151" xr:uid="{00000000-0005-0000-0000-0000E8510000}"/>
    <cellStyle name="20% - Accent1 3 2 4 3 2 3 4 2 2" xfId="21152" xr:uid="{00000000-0005-0000-0000-0000E9510000}"/>
    <cellStyle name="20% - Accent1 3 2 4 3 2 3 4 2 2 2" xfId="21153" xr:uid="{00000000-0005-0000-0000-0000EA510000}"/>
    <cellStyle name="20% - Accent1 3 2 4 3 2 3 4 2 3" xfId="21154" xr:uid="{00000000-0005-0000-0000-0000EB510000}"/>
    <cellStyle name="20% - Accent1 3 2 4 3 2 3 4 3" xfId="21155" xr:uid="{00000000-0005-0000-0000-0000EC510000}"/>
    <cellStyle name="20% - Accent1 3 2 4 3 2 3 4 3 2" xfId="21156" xr:uid="{00000000-0005-0000-0000-0000ED510000}"/>
    <cellStyle name="20% - Accent1 3 2 4 3 2 3 4 4" xfId="21157" xr:uid="{00000000-0005-0000-0000-0000EE510000}"/>
    <cellStyle name="20% - Accent1 3 2 4 3 2 3 5" xfId="21158" xr:uid="{00000000-0005-0000-0000-0000EF510000}"/>
    <cellStyle name="20% - Accent1 3 2 4 3 2 3 5 2" xfId="21159" xr:uid="{00000000-0005-0000-0000-0000F0510000}"/>
    <cellStyle name="20% - Accent1 3 2 4 3 2 3 5 2 2" xfId="21160" xr:uid="{00000000-0005-0000-0000-0000F1510000}"/>
    <cellStyle name="20% - Accent1 3 2 4 3 2 3 5 3" xfId="21161" xr:uid="{00000000-0005-0000-0000-0000F2510000}"/>
    <cellStyle name="20% - Accent1 3 2 4 3 2 3 6" xfId="21162" xr:uid="{00000000-0005-0000-0000-0000F3510000}"/>
    <cellStyle name="20% - Accent1 3 2 4 3 2 3 6 2" xfId="21163" xr:uid="{00000000-0005-0000-0000-0000F4510000}"/>
    <cellStyle name="20% - Accent1 3 2 4 3 2 3 6 2 2" xfId="21164" xr:uid="{00000000-0005-0000-0000-0000F5510000}"/>
    <cellStyle name="20% - Accent1 3 2 4 3 2 3 6 3" xfId="21165" xr:uid="{00000000-0005-0000-0000-0000F6510000}"/>
    <cellStyle name="20% - Accent1 3 2 4 3 2 3 7" xfId="21166" xr:uid="{00000000-0005-0000-0000-0000F7510000}"/>
    <cellStyle name="20% - Accent1 3 2 4 3 2 3 7 2" xfId="21167" xr:uid="{00000000-0005-0000-0000-0000F8510000}"/>
    <cellStyle name="20% - Accent1 3 2 4 3 2 3 8" xfId="21168" xr:uid="{00000000-0005-0000-0000-0000F9510000}"/>
    <cellStyle name="20% - Accent1 3 2 4 3 2 3 8 2" xfId="21169" xr:uid="{00000000-0005-0000-0000-0000FA510000}"/>
    <cellStyle name="20% - Accent1 3 2 4 3 2 3 9" xfId="21170" xr:uid="{00000000-0005-0000-0000-0000FB510000}"/>
    <cellStyle name="20% - Accent1 3 2 4 3 2 4" xfId="21171" xr:uid="{00000000-0005-0000-0000-0000FC510000}"/>
    <cellStyle name="20% - Accent1 3 2 4 3 2 4 2" xfId="21172" xr:uid="{00000000-0005-0000-0000-0000FD510000}"/>
    <cellStyle name="20% - Accent1 3 2 4 3 2 4 2 2" xfId="21173" xr:uid="{00000000-0005-0000-0000-0000FE510000}"/>
    <cellStyle name="20% - Accent1 3 2 4 3 2 4 2 2 2" xfId="21174" xr:uid="{00000000-0005-0000-0000-0000FF510000}"/>
    <cellStyle name="20% - Accent1 3 2 4 3 2 4 2 3" xfId="21175" xr:uid="{00000000-0005-0000-0000-000000520000}"/>
    <cellStyle name="20% - Accent1 3 2 4 3 2 4 3" xfId="21176" xr:uid="{00000000-0005-0000-0000-000001520000}"/>
    <cellStyle name="20% - Accent1 3 2 4 3 2 4 3 2" xfId="21177" xr:uid="{00000000-0005-0000-0000-000002520000}"/>
    <cellStyle name="20% - Accent1 3 2 4 3 2 4 4" xfId="21178" xr:uid="{00000000-0005-0000-0000-000003520000}"/>
    <cellStyle name="20% - Accent1 3 2 4 3 2 5" xfId="21179" xr:uid="{00000000-0005-0000-0000-000004520000}"/>
    <cellStyle name="20% - Accent1 3 2 4 3 2 5 2" xfId="21180" xr:uid="{00000000-0005-0000-0000-000005520000}"/>
    <cellStyle name="20% - Accent1 3 2 4 3 2 5 2 2" xfId="21181" xr:uid="{00000000-0005-0000-0000-000006520000}"/>
    <cellStyle name="20% - Accent1 3 2 4 3 2 5 2 2 2" xfId="21182" xr:uid="{00000000-0005-0000-0000-000007520000}"/>
    <cellStyle name="20% - Accent1 3 2 4 3 2 5 2 3" xfId="21183" xr:uid="{00000000-0005-0000-0000-000008520000}"/>
    <cellStyle name="20% - Accent1 3 2 4 3 2 5 3" xfId="21184" xr:uid="{00000000-0005-0000-0000-000009520000}"/>
    <cellStyle name="20% - Accent1 3 2 4 3 2 5 3 2" xfId="21185" xr:uid="{00000000-0005-0000-0000-00000A520000}"/>
    <cellStyle name="20% - Accent1 3 2 4 3 2 5 4" xfId="21186" xr:uid="{00000000-0005-0000-0000-00000B520000}"/>
    <cellStyle name="20% - Accent1 3 2 4 3 2 6" xfId="21187" xr:uid="{00000000-0005-0000-0000-00000C520000}"/>
    <cellStyle name="20% - Accent1 3 2 4 3 2 6 2" xfId="21188" xr:uid="{00000000-0005-0000-0000-00000D520000}"/>
    <cellStyle name="20% - Accent1 3 2 4 3 2 6 2 2" xfId="21189" xr:uid="{00000000-0005-0000-0000-00000E520000}"/>
    <cellStyle name="20% - Accent1 3 2 4 3 2 6 2 2 2" xfId="21190" xr:uid="{00000000-0005-0000-0000-00000F520000}"/>
    <cellStyle name="20% - Accent1 3 2 4 3 2 6 2 3" xfId="21191" xr:uid="{00000000-0005-0000-0000-000010520000}"/>
    <cellStyle name="20% - Accent1 3 2 4 3 2 6 3" xfId="21192" xr:uid="{00000000-0005-0000-0000-000011520000}"/>
    <cellStyle name="20% - Accent1 3 2 4 3 2 6 3 2" xfId="21193" xr:uid="{00000000-0005-0000-0000-000012520000}"/>
    <cellStyle name="20% - Accent1 3 2 4 3 2 6 4" xfId="21194" xr:uid="{00000000-0005-0000-0000-000013520000}"/>
    <cellStyle name="20% - Accent1 3 2 4 3 2 7" xfId="21195" xr:uid="{00000000-0005-0000-0000-000014520000}"/>
    <cellStyle name="20% - Accent1 3 2 4 3 2 7 2" xfId="21196" xr:uid="{00000000-0005-0000-0000-000015520000}"/>
    <cellStyle name="20% - Accent1 3 2 4 3 2 7 2 2" xfId="21197" xr:uid="{00000000-0005-0000-0000-000016520000}"/>
    <cellStyle name="20% - Accent1 3 2 4 3 2 7 3" xfId="21198" xr:uid="{00000000-0005-0000-0000-000017520000}"/>
    <cellStyle name="20% - Accent1 3 2 4 3 2 8" xfId="21199" xr:uid="{00000000-0005-0000-0000-000018520000}"/>
    <cellStyle name="20% - Accent1 3 2 4 3 2 8 2" xfId="21200" xr:uid="{00000000-0005-0000-0000-000019520000}"/>
    <cellStyle name="20% - Accent1 3 2 4 3 2 8 2 2" xfId="21201" xr:uid="{00000000-0005-0000-0000-00001A520000}"/>
    <cellStyle name="20% - Accent1 3 2 4 3 2 8 3" xfId="21202" xr:uid="{00000000-0005-0000-0000-00001B520000}"/>
    <cellStyle name="20% - Accent1 3 2 4 3 2 9" xfId="21203" xr:uid="{00000000-0005-0000-0000-00001C520000}"/>
    <cellStyle name="20% - Accent1 3 2 4 3 2 9 2" xfId="21204" xr:uid="{00000000-0005-0000-0000-00001D520000}"/>
    <cellStyle name="20% - Accent1 3 2 4 3 3" xfId="21205" xr:uid="{00000000-0005-0000-0000-00001E520000}"/>
    <cellStyle name="20% - Accent1 3 2 4 3 3 10" xfId="21206" xr:uid="{00000000-0005-0000-0000-00001F520000}"/>
    <cellStyle name="20% - Accent1 3 2 4 3 3 10 2" xfId="21207" xr:uid="{00000000-0005-0000-0000-000020520000}"/>
    <cellStyle name="20% - Accent1 3 2 4 3 3 11" xfId="21208" xr:uid="{00000000-0005-0000-0000-000021520000}"/>
    <cellStyle name="20% - Accent1 3 2 4 3 3 2" xfId="21209" xr:uid="{00000000-0005-0000-0000-000022520000}"/>
    <cellStyle name="20% - Accent1 3 2 4 3 3 2 2" xfId="21210" xr:uid="{00000000-0005-0000-0000-000023520000}"/>
    <cellStyle name="20% - Accent1 3 2 4 3 3 2 2 2" xfId="21211" xr:uid="{00000000-0005-0000-0000-000024520000}"/>
    <cellStyle name="20% - Accent1 3 2 4 3 3 2 2 2 2" xfId="21212" xr:uid="{00000000-0005-0000-0000-000025520000}"/>
    <cellStyle name="20% - Accent1 3 2 4 3 3 2 2 2 2 2" xfId="21213" xr:uid="{00000000-0005-0000-0000-000026520000}"/>
    <cellStyle name="20% - Accent1 3 2 4 3 3 2 2 2 3" xfId="21214" xr:uid="{00000000-0005-0000-0000-000027520000}"/>
    <cellStyle name="20% - Accent1 3 2 4 3 3 2 2 3" xfId="21215" xr:uid="{00000000-0005-0000-0000-000028520000}"/>
    <cellStyle name="20% - Accent1 3 2 4 3 3 2 2 3 2" xfId="21216" xr:uid="{00000000-0005-0000-0000-000029520000}"/>
    <cellStyle name="20% - Accent1 3 2 4 3 3 2 2 4" xfId="21217" xr:uid="{00000000-0005-0000-0000-00002A520000}"/>
    <cellStyle name="20% - Accent1 3 2 4 3 3 2 3" xfId="21218" xr:uid="{00000000-0005-0000-0000-00002B520000}"/>
    <cellStyle name="20% - Accent1 3 2 4 3 3 2 3 2" xfId="21219" xr:uid="{00000000-0005-0000-0000-00002C520000}"/>
    <cellStyle name="20% - Accent1 3 2 4 3 3 2 3 2 2" xfId="21220" xr:uid="{00000000-0005-0000-0000-00002D520000}"/>
    <cellStyle name="20% - Accent1 3 2 4 3 3 2 3 2 2 2" xfId="21221" xr:uid="{00000000-0005-0000-0000-00002E520000}"/>
    <cellStyle name="20% - Accent1 3 2 4 3 3 2 3 2 3" xfId="21222" xr:uid="{00000000-0005-0000-0000-00002F520000}"/>
    <cellStyle name="20% - Accent1 3 2 4 3 3 2 3 3" xfId="21223" xr:uid="{00000000-0005-0000-0000-000030520000}"/>
    <cellStyle name="20% - Accent1 3 2 4 3 3 2 3 3 2" xfId="21224" xr:uid="{00000000-0005-0000-0000-000031520000}"/>
    <cellStyle name="20% - Accent1 3 2 4 3 3 2 3 4" xfId="21225" xr:uid="{00000000-0005-0000-0000-000032520000}"/>
    <cellStyle name="20% - Accent1 3 2 4 3 3 2 4" xfId="21226" xr:uid="{00000000-0005-0000-0000-000033520000}"/>
    <cellStyle name="20% - Accent1 3 2 4 3 3 2 4 2" xfId="21227" xr:uid="{00000000-0005-0000-0000-000034520000}"/>
    <cellStyle name="20% - Accent1 3 2 4 3 3 2 4 2 2" xfId="21228" xr:uid="{00000000-0005-0000-0000-000035520000}"/>
    <cellStyle name="20% - Accent1 3 2 4 3 3 2 4 2 2 2" xfId="21229" xr:uid="{00000000-0005-0000-0000-000036520000}"/>
    <cellStyle name="20% - Accent1 3 2 4 3 3 2 4 2 3" xfId="21230" xr:uid="{00000000-0005-0000-0000-000037520000}"/>
    <cellStyle name="20% - Accent1 3 2 4 3 3 2 4 3" xfId="21231" xr:uid="{00000000-0005-0000-0000-000038520000}"/>
    <cellStyle name="20% - Accent1 3 2 4 3 3 2 4 3 2" xfId="21232" xr:uid="{00000000-0005-0000-0000-000039520000}"/>
    <cellStyle name="20% - Accent1 3 2 4 3 3 2 4 4" xfId="21233" xr:uid="{00000000-0005-0000-0000-00003A520000}"/>
    <cellStyle name="20% - Accent1 3 2 4 3 3 2 5" xfId="21234" xr:uid="{00000000-0005-0000-0000-00003B520000}"/>
    <cellStyle name="20% - Accent1 3 2 4 3 3 2 5 2" xfId="21235" xr:uid="{00000000-0005-0000-0000-00003C520000}"/>
    <cellStyle name="20% - Accent1 3 2 4 3 3 2 5 2 2" xfId="21236" xr:uid="{00000000-0005-0000-0000-00003D520000}"/>
    <cellStyle name="20% - Accent1 3 2 4 3 3 2 5 3" xfId="21237" xr:uid="{00000000-0005-0000-0000-00003E520000}"/>
    <cellStyle name="20% - Accent1 3 2 4 3 3 2 6" xfId="21238" xr:uid="{00000000-0005-0000-0000-00003F520000}"/>
    <cellStyle name="20% - Accent1 3 2 4 3 3 2 6 2" xfId="21239" xr:uid="{00000000-0005-0000-0000-000040520000}"/>
    <cellStyle name="20% - Accent1 3 2 4 3 3 2 6 2 2" xfId="21240" xr:uid="{00000000-0005-0000-0000-000041520000}"/>
    <cellStyle name="20% - Accent1 3 2 4 3 3 2 6 3" xfId="21241" xr:uid="{00000000-0005-0000-0000-000042520000}"/>
    <cellStyle name="20% - Accent1 3 2 4 3 3 2 7" xfId="21242" xr:uid="{00000000-0005-0000-0000-000043520000}"/>
    <cellStyle name="20% - Accent1 3 2 4 3 3 2 7 2" xfId="21243" xr:uid="{00000000-0005-0000-0000-000044520000}"/>
    <cellStyle name="20% - Accent1 3 2 4 3 3 2 8" xfId="21244" xr:uid="{00000000-0005-0000-0000-000045520000}"/>
    <cellStyle name="20% - Accent1 3 2 4 3 3 2 8 2" xfId="21245" xr:uid="{00000000-0005-0000-0000-000046520000}"/>
    <cellStyle name="20% - Accent1 3 2 4 3 3 2 9" xfId="21246" xr:uid="{00000000-0005-0000-0000-000047520000}"/>
    <cellStyle name="20% - Accent1 3 2 4 3 3 3" xfId="21247" xr:uid="{00000000-0005-0000-0000-000048520000}"/>
    <cellStyle name="20% - Accent1 3 2 4 3 3 3 2" xfId="21248" xr:uid="{00000000-0005-0000-0000-000049520000}"/>
    <cellStyle name="20% - Accent1 3 2 4 3 3 3 2 2" xfId="21249" xr:uid="{00000000-0005-0000-0000-00004A520000}"/>
    <cellStyle name="20% - Accent1 3 2 4 3 3 3 2 2 2" xfId="21250" xr:uid="{00000000-0005-0000-0000-00004B520000}"/>
    <cellStyle name="20% - Accent1 3 2 4 3 3 3 2 2 2 2" xfId="21251" xr:uid="{00000000-0005-0000-0000-00004C520000}"/>
    <cellStyle name="20% - Accent1 3 2 4 3 3 3 2 2 3" xfId="21252" xr:uid="{00000000-0005-0000-0000-00004D520000}"/>
    <cellStyle name="20% - Accent1 3 2 4 3 3 3 2 3" xfId="21253" xr:uid="{00000000-0005-0000-0000-00004E520000}"/>
    <cellStyle name="20% - Accent1 3 2 4 3 3 3 2 3 2" xfId="21254" xr:uid="{00000000-0005-0000-0000-00004F520000}"/>
    <cellStyle name="20% - Accent1 3 2 4 3 3 3 2 4" xfId="21255" xr:uid="{00000000-0005-0000-0000-000050520000}"/>
    <cellStyle name="20% - Accent1 3 2 4 3 3 3 3" xfId="21256" xr:uid="{00000000-0005-0000-0000-000051520000}"/>
    <cellStyle name="20% - Accent1 3 2 4 3 3 3 3 2" xfId="21257" xr:uid="{00000000-0005-0000-0000-000052520000}"/>
    <cellStyle name="20% - Accent1 3 2 4 3 3 3 3 2 2" xfId="21258" xr:uid="{00000000-0005-0000-0000-000053520000}"/>
    <cellStyle name="20% - Accent1 3 2 4 3 3 3 3 2 2 2" xfId="21259" xr:uid="{00000000-0005-0000-0000-000054520000}"/>
    <cellStyle name="20% - Accent1 3 2 4 3 3 3 3 2 3" xfId="21260" xr:uid="{00000000-0005-0000-0000-000055520000}"/>
    <cellStyle name="20% - Accent1 3 2 4 3 3 3 3 3" xfId="21261" xr:uid="{00000000-0005-0000-0000-000056520000}"/>
    <cellStyle name="20% - Accent1 3 2 4 3 3 3 3 3 2" xfId="21262" xr:uid="{00000000-0005-0000-0000-000057520000}"/>
    <cellStyle name="20% - Accent1 3 2 4 3 3 3 3 4" xfId="21263" xr:uid="{00000000-0005-0000-0000-000058520000}"/>
    <cellStyle name="20% - Accent1 3 2 4 3 3 3 4" xfId="21264" xr:uid="{00000000-0005-0000-0000-000059520000}"/>
    <cellStyle name="20% - Accent1 3 2 4 3 3 3 4 2" xfId="21265" xr:uid="{00000000-0005-0000-0000-00005A520000}"/>
    <cellStyle name="20% - Accent1 3 2 4 3 3 3 4 2 2" xfId="21266" xr:uid="{00000000-0005-0000-0000-00005B520000}"/>
    <cellStyle name="20% - Accent1 3 2 4 3 3 3 4 2 2 2" xfId="21267" xr:uid="{00000000-0005-0000-0000-00005C520000}"/>
    <cellStyle name="20% - Accent1 3 2 4 3 3 3 4 2 3" xfId="21268" xr:uid="{00000000-0005-0000-0000-00005D520000}"/>
    <cellStyle name="20% - Accent1 3 2 4 3 3 3 4 3" xfId="21269" xr:uid="{00000000-0005-0000-0000-00005E520000}"/>
    <cellStyle name="20% - Accent1 3 2 4 3 3 3 4 3 2" xfId="21270" xr:uid="{00000000-0005-0000-0000-00005F520000}"/>
    <cellStyle name="20% - Accent1 3 2 4 3 3 3 4 4" xfId="21271" xr:uid="{00000000-0005-0000-0000-000060520000}"/>
    <cellStyle name="20% - Accent1 3 2 4 3 3 3 5" xfId="21272" xr:uid="{00000000-0005-0000-0000-000061520000}"/>
    <cellStyle name="20% - Accent1 3 2 4 3 3 3 5 2" xfId="21273" xr:uid="{00000000-0005-0000-0000-000062520000}"/>
    <cellStyle name="20% - Accent1 3 2 4 3 3 3 5 2 2" xfId="21274" xr:uid="{00000000-0005-0000-0000-000063520000}"/>
    <cellStyle name="20% - Accent1 3 2 4 3 3 3 5 3" xfId="21275" xr:uid="{00000000-0005-0000-0000-000064520000}"/>
    <cellStyle name="20% - Accent1 3 2 4 3 3 3 6" xfId="21276" xr:uid="{00000000-0005-0000-0000-000065520000}"/>
    <cellStyle name="20% - Accent1 3 2 4 3 3 3 6 2" xfId="21277" xr:uid="{00000000-0005-0000-0000-000066520000}"/>
    <cellStyle name="20% - Accent1 3 2 4 3 3 3 6 2 2" xfId="21278" xr:uid="{00000000-0005-0000-0000-000067520000}"/>
    <cellStyle name="20% - Accent1 3 2 4 3 3 3 6 3" xfId="21279" xr:uid="{00000000-0005-0000-0000-000068520000}"/>
    <cellStyle name="20% - Accent1 3 2 4 3 3 3 7" xfId="21280" xr:uid="{00000000-0005-0000-0000-000069520000}"/>
    <cellStyle name="20% - Accent1 3 2 4 3 3 3 7 2" xfId="21281" xr:uid="{00000000-0005-0000-0000-00006A520000}"/>
    <cellStyle name="20% - Accent1 3 2 4 3 3 3 8" xfId="21282" xr:uid="{00000000-0005-0000-0000-00006B520000}"/>
    <cellStyle name="20% - Accent1 3 2 4 3 3 3 8 2" xfId="21283" xr:uid="{00000000-0005-0000-0000-00006C520000}"/>
    <cellStyle name="20% - Accent1 3 2 4 3 3 3 9" xfId="21284" xr:uid="{00000000-0005-0000-0000-00006D520000}"/>
    <cellStyle name="20% - Accent1 3 2 4 3 3 4" xfId="21285" xr:uid="{00000000-0005-0000-0000-00006E520000}"/>
    <cellStyle name="20% - Accent1 3 2 4 3 3 4 2" xfId="21286" xr:uid="{00000000-0005-0000-0000-00006F520000}"/>
    <cellStyle name="20% - Accent1 3 2 4 3 3 4 2 2" xfId="21287" xr:uid="{00000000-0005-0000-0000-000070520000}"/>
    <cellStyle name="20% - Accent1 3 2 4 3 3 4 2 2 2" xfId="21288" xr:uid="{00000000-0005-0000-0000-000071520000}"/>
    <cellStyle name="20% - Accent1 3 2 4 3 3 4 2 3" xfId="21289" xr:uid="{00000000-0005-0000-0000-000072520000}"/>
    <cellStyle name="20% - Accent1 3 2 4 3 3 4 3" xfId="21290" xr:uid="{00000000-0005-0000-0000-000073520000}"/>
    <cellStyle name="20% - Accent1 3 2 4 3 3 4 3 2" xfId="21291" xr:uid="{00000000-0005-0000-0000-000074520000}"/>
    <cellStyle name="20% - Accent1 3 2 4 3 3 4 4" xfId="21292" xr:uid="{00000000-0005-0000-0000-000075520000}"/>
    <cellStyle name="20% - Accent1 3 2 4 3 3 5" xfId="21293" xr:uid="{00000000-0005-0000-0000-000076520000}"/>
    <cellStyle name="20% - Accent1 3 2 4 3 3 5 2" xfId="21294" xr:uid="{00000000-0005-0000-0000-000077520000}"/>
    <cellStyle name="20% - Accent1 3 2 4 3 3 5 2 2" xfId="21295" xr:uid="{00000000-0005-0000-0000-000078520000}"/>
    <cellStyle name="20% - Accent1 3 2 4 3 3 5 2 2 2" xfId="21296" xr:uid="{00000000-0005-0000-0000-000079520000}"/>
    <cellStyle name="20% - Accent1 3 2 4 3 3 5 2 3" xfId="21297" xr:uid="{00000000-0005-0000-0000-00007A520000}"/>
    <cellStyle name="20% - Accent1 3 2 4 3 3 5 3" xfId="21298" xr:uid="{00000000-0005-0000-0000-00007B520000}"/>
    <cellStyle name="20% - Accent1 3 2 4 3 3 5 3 2" xfId="21299" xr:uid="{00000000-0005-0000-0000-00007C520000}"/>
    <cellStyle name="20% - Accent1 3 2 4 3 3 5 4" xfId="21300" xr:uid="{00000000-0005-0000-0000-00007D520000}"/>
    <cellStyle name="20% - Accent1 3 2 4 3 3 6" xfId="21301" xr:uid="{00000000-0005-0000-0000-00007E520000}"/>
    <cellStyle name="20% - Accent1 3 2 4 3 3 6 2" xfId="21302" xr:uid="{00000000-0005-0000-0000-00007F520000}"/>
    <cellStyle name="20% - Accent1 3 2 4 3 3 6 2 2" xfId="21303" xr:uid="{00000000-0005-0000-0000-000080520000}"/>
    <cellStyle name="20% - Accent1 3 2 4 3 3 6 2 2 2" xfId="21304" xr:uid="{00000000-0005-0000-0000-000081520000}"/>
    <cellStyle name="20% - Accent1 3 2 4 3 3 6 2 3" xfId="21305" xr:uid="{00000000-0005-0000-0000-000082520000}"/>
    <cellStyle name="20% - Accent1 3 2 4 3 3 6 3" xfId="21306" xr:uid="{00000000-0005-0000-0000-000083520000}"/>
    <cellStyle name="20% - Accent1 3 2 4 3 3 6 3 2" xfId="21307" xr:uid="{00000000-0005-0000-0000-000084520000}"/>
    <cellStyle name="20% - Accent1 3 2 4 3 3 6 4" xfId="21308" xr:uid="{00000000-0005-0000-0000-000085520000}"/>
    <cellStyle name="20% - Accent1 3 2 4 3 3 7" xfId="21309" xr:uid="{00000000-0005-0000-0000-000086520000}"/>
    <cellStyle name="20% - Accent1 3 2 4 3 3 7 2" xfId="21310" xr:uid="{00000000-0005-0000-0000-000087520000}"/>
    <cellStyle name="20% - Accent1 3 2 4 3 3 7 2 2" xfId="21311" xr:uid="{00000000-0005-0000-0000-000088520000}"/>
    <cellStyle name="20% - Accent1 3 2 4 3 3 7 3" xfId="21312" xr:uid="{00000000-0005-0000-0000-000089520000}"/>
    <cellStyle name="20% - Accent1 3 2 4 3 3 8" xfId="21313" xr:uid="{00000000-0005-0000-0000-00008A520000}"/>
    <cellStyle name="20% - Accent1 3 2 4 3 3 8 2" xfId="21314" xr:uid="{00000000-0005-0000-0000-00008B520000}"/>
    <cellStyle name="20% - Accent1 3 2 4 3 3 8 2 2" xfId="21315" xr:uid="{00000000-0005-0000-0000-00008C520000}"/>
    <cellStyle name="20% - Accent1 3 2 4 3 3 8 3" xfId="21316" xr:uid="{00000000-0005-0000-0000-00008D520000}"/>
    <cellStyle name="20% - Accent1 3 2 4 3 3 9" xfId="21317" xr:uid="{00000000-0005-0000-0000-00008E520000}"/>
    <cellStyle name="20% - Accent1 3 2 4 3 3 9 2" xfId="21318" xr:uid="{00000000-0005-0000-0000-00008F520000}"/>
    <cellStyle name="20% - Accent1 3 2 4 3 4" xfId="21319" xr:uid="{00000000-0005-0000-0000-000090520000}"/>
    <cellStyle name="20% - Accent1 3 2 4 3 4 10" xfId="21320" xr:uid="{00000000-0005-0000-0000-000091520000}"/>
    <cellStyle name="20% - Accent1 3 2 4 3 4 10 2" xfId="21321" xr:uid="{00000000-0005-0000-0000-000092520000}"/>
    <cellStyle name="20% - Accent1 3 2 4 3 4 11" xfId="21322" xr:uid="{00000000-0005-0000-0000-000093520000}"/>
    <cellStyle name="20% - Accent1 3 2 4 3 4 2" xfId="21323" xr:uid="{00000000-0005-0000-0000-000094520000}"/>
    <cellStyle name="20% - Accent1 3 2 4 3 4 2 2" xfId="21324" xr:uid="{00000000-0005-0000-0000-000095520000}"/>
    <cellStyle name="20% - Accent1 3 2 4 3 4 2 2 2" xfId="21325" xr:uid="{00000000-0005-0000-0000-000096520000}"/>
    <cellStyle name="20% - Accent1 3 2 4 3 4 2 2 2 2" xfId="21326" xr:uid="{00000000-0005-0000-0000-000097520000}"/>
    <cellStyle name="20% - Accent1 3 2 4 3 4 2 2 2 2 2" xfId="21327" xr:uid="{00000000-0005-0000-0000-000098520000}"/>
    <cellStyle name="20% - Accent1 3 2 4 3 4 2 2 2 3" xfId="21328" xr:uid="{00000000-0005-0000-0000-000099520000}"/>
    <cellStyle name="20% - Accent1 3 2 4 3 4 2 2 3" xfId="21329" xr:uid="{00000000-0005-0000-0000-00009A520000}"/>
    <cellStyle name="20% - Accent1 3 2 4 3 4 2 2 3 2" xfId="21330" xr:uid="{00000000-0005-0000-0000-00009B520000}"/>
    <cellStyle name="20% - Accent1 3 2 4 3 4 2 2 4" xfId="21331" xr:uid="{00000000-0005-0000-0000-00009C520000}"/>
    <cellStyle name="20% - Accent1 3 2 4 3 4 2 3" xfId="21332" xr:uid="{00000000-0005-0000-0000-00009D520000}"/>
    <cellStyle name="20% - Accent1 3 2 4 3 4 2 3 2" xfId="21333" xr:uid="{00000000-0005-0000-0000-00009E520000}"/>
    <cellStyle name="20% - Accent1 3 2 4 3 4 2 3 2 2" xfId="21334" xr:uid="{00000000-0005-0000-0000-00009F520000}"/>
    <cellStyle name="20% - Accent1 3 2 4 3 4 2 3 2 2 2" xfId="21335" xr:uid="{00000000-0005-0000-0000-0000A0520000}"/>
    <cellStyle name="20% - Accent1 3 2 4 3 4 2 3 2 3" xfId="21336" xr:uid="{00000000-0005-0000-0000-0000A1520000}"/>
    <cellStyle name="20% - Accent1 3 2 4 3 4 2 3 3" xfId="21337" xr:uid="{00000000-0005-0000-0000-0000A2520000}"/>
    <cellStyle name="20% - Accent1 3 2 4 3 4 2 3 3 2" xfId="21338" xr:uid="{00000000-0005-0000-0000-0000A3520000}"/>
    <cellStyle name="20% - Accent1 3 2 4 3 4 2 3 4" xfId="21339" xr:uid="{00000000-0005-0000-0000-0000A4520000}"/>
    <cellStyle name="20% - Accent1 3 2 4 3 4 2 4" xfId="21340" xr:uid="{00000000-0005-0000-0000-0000A5520000}"/>
    <cellStyle name="20% - Accent1 3 2 4 3 4 2 4 2" xfId="21341" xr:uid="{00000000-0005-0000-0000-0000A6520000}"/>
    <cellStyle name="20% - Accent1 3 2 4 3 4 2 4 2 2" xfId="21342" xr:uid="{00000000-0005-0000-0000-0000A7520000}"/>
    <cellStyle name="20% - Accent1 3 2 4 3 4 2 4 2 2 2" xfId="21343" xr:uid="{00000000-0005-0000-0000-0000A8520000}"/>
    <cellStyle name="20% - Accent1 3 2 4 3 4 2 4 2 3" xfId="21344" xr:uid="{00000000-0005-0000-0000-0000A9520000}"/>
    <cellStyle name="20% - Accent1 3 2 4 3 4 2 4 3" xfId="21345" xr:uid="{00000000-0005-0000-0000-0000AA520000}"/>
    <cellStyle name="20% - Accent1 3 2 4 3 4 2 4 3 2" xfId="21346" xr:uid="{00000000-0005-0000-0000-0000AB520000}"/>
    <cellStyle name="20% - Accent1 3 2 4 3 4 2 4 4" xfId="21347" xr:uid="{00000000-0005-0000-0000-0000AC520000}"/>
    <cellStyle name="20% - Accent1 3 2 4 3 4 2 5" xfId="21348" xr:uid="{00000000-0005-0000-0000-0000AD520000}"/>
    <cellStyle name="20% - Accent1 3 2 4 3 4 2 5 2" xfId="21349" xr:uid="{00000000-0005-0000-0000-0000AE520000}"/>
    <cellStyle name="20% - Accent1 3 2 4 3 4 2 5 2 2" xfId="21350" xr:uid="{00000000-0005-0000-0000-0000AF520000}"/>
    <cellStyle name="20% - Accent1 3 2 4 3 4 2 5 3" xfId="21351" xr:uid="{00000000-0005-0000-0000-0000B0520000}"/>
    <cellStyle name="20% - Accent1 3 2 4 3 4 2 6" xfId="21352" xr:uid="{00000000-0005-0000-0000-0000B1520000}"/>
    <cellStyle name="20% - Accent1 3 2 4 3 4 2 6 2" xfId="21353" xr:uid="{00000000-0005-0000-0000-0000B2520000}"/>
    <cellStyle name="20% - Accent1 3 2 4 3 4 2 6 2 2" xfId="21354" xr:uid="{00000000-0005-0000-0000-0000B3520000}"/>
    <cellStyle name="20% - Accent1 3 2 4 3 4 2 6 3" xfId="21355" xr:uid="{00000000-0005-0000-0000-0000B4520000}"/>
    <cellStyle name="20% - Accent1 3 2 4 3 4 2 7" xfId="21356" xr:uid="{00000000-0005-0000-0000-0000B5520000}"/>
    <cellStyle name="20% - Accent1 3 2 4 3 4 2 7 2" xfId="21357" xr:uid="{00000000-0005-0000-0000-0000B6520000}"/>
    <cellStyle name="20% - Accent1 3 2 4 3 4 2 8" xfId="21358" xr:uid="{00000000-0005-0000-0000-0000B7520000}"/>
    <cellStyle name="20% - Accent1 3 2 4 3 4 2 8 2" xfId="21359" xr:uid="{00000000-0005-0000-0000-0000B8520000}"/>
    <cellStyle name="20% - Accent1 3 2 4 3 4 2 9" xfId="21360" xr:uid="{00000000-0005-0000-0000-0000B9520000}"/>
    <cellStyle name="20% - Accent1 3 2 4 3 4 3" xfId="21361" xr:uid="{00000000-0005-0000-0000-0000BA520000}"/>
    <cellStyle name="20% - Accent1 3 2 4 3 4 3 2" xfId="21362" xr:uid="{00000000-0005-0000-0000-0000BB520000}"/>
    <cellStyle name="20% - Accent1 3 2 4 3 4 3 2 2" xfId="21363" xr:uid="{00000000-0005-0000-0000-0000BC520000}"/>
    <cellStyle name="20% - Accent1 3 2 4 3 4 3 2 2 2" xfId="21364" xr:uid="{00000000-0005-0000-0000-0000BD520000}"/>
    <cellStyle name="20% - Accent1 3 2 4 3 4 3 2 2 2 2" xfId="21365" xr:uid="{00000000-0005-0000-0000-0000BE520000}"/>
    <cellStyle name="20% - Accent1 3 2 4 3 4 3 2 2 3" xfId="21366" xr:uid="{00000000-0005-0000-0000-0000BF520000}"/>
    <cellStyle name="20% - Accent1 3 2 4 3 4 3 2 3" xfId="21367" xr:uid="{00000000-0005-0000-0000-0000C0520000}"/>
    <cellStyle name="20% - Accent1 3 2 4 3 4 3 2 3 2" xfId="21368" xr:uid="{00000000-0005-0000-0000-0000C1520000}"/>
    <cellStyle name="20% - Accent1 3 2 4 3 4 3 2 4" xfId="21369" xr:uid="{00000000-0005-0000-0000-0000C2520000}"/>
    <cellStyle name="20% - Accent1 3 2 4 3 4 3 3" xfId="21370" xr:uid="{00000000-0005-0000-0000-0000C3520000}"/>
    <cellStyle name="20% - Accent1 3 2 4 3 4 3 3 2" xfId="21371" xr:uid="{00000000-0005-0000-0000-0000C4520000}"/>
    <cellStyle name="20% - Accent1 3 2 4 3 4 3 3 2 2" xfId="21372" xr:uid="{00000000-0005-0000-0000-0000C5520000}"/>
    <cellStyle name="20% - Accent1 3 2 4 3 4 3 3 2 2 2" xfId="21373" xr:uid="{00000000-0005-0000-0000-0000C6520000}"/>
    <cellStyle name="20% - Accent1 3 2 4 3 4 3 3 2 3" xfId="21374" xr:uid="{00000000-0005-0000-0000-0000C7520000}"/>
    <cellStyle name="20% - Accent1 3 2 4 3 4 3 3 3" xfId="21375" xr:uid="{00000000-0005-0000-0000-0000C8520000}"/>
    <cellStyle name="20% - Accent1 3 2 4 3 4 3 3 3 2" xfId="21376" xr:uid="{00000000-0005-0000-0000-0000C9520000}"/>
    <cellStyle name="20% - Accent1 3 2 4 3 4 3 3 4" xfId="21377" xr:uid="{00000000-0005-0000-0000-0000CA520000}"/>
    <cellStyle name="20% - Accent1 3 2 4 3 4 3 4" xfId="21378" xr:uid="{00000000-0005-0000-0000-0000CB520000}"/>
    <cellStyle name="20% - Accent1 3 2 4 3 4 3 4 2" xfId="21379" xr:uid="{00000000-0005-0000-0000-0000CC520000}"/>
    <cellStyle name="20% - Accent1 3 2 4 3 4 3 4 2 2" xfId="21380" xr:uid="{00000000-0005-0000-0000-0000CD520000}"/>
    <cellStyle name="20% - Accent1 3 2 4 3 4 3 4 2 2 2" xfId="21381" xr:uid="{00000000-0005-0000-0000-0000CE520000}"/>
    <cellStyle name="20% - Accent1 3 2 4 3 4 3 4 2 3" xfId="21382" xr:uid="{00000000-0005-0000-0000-0000CF520000}"/>
    <cellStyle name="20% - Accent1 3 2 4 3 4 3 4 3" xfId="21383" xr:uid="{00000000-0005-0000-0000-0000D0520000}"/>
    <cellStyle name="20% - Accent1 3 2 4 3 4 3 4 3 2" xfId="21384" xr:uid="{00000000-0005-0000-0000-0000D1520000}"/>
    <cellStyle name="20% - Accent1 3 2 4 3 4 3 4 4" xfId="21385" xr:uid="{00000000-0005-0000-0000-0000D2520000}"/>
    <cellStyle name="20% - Accent1 3 2 4 3 4 3 5" xfId="21386" xr:uid="{00000000-0005-0000-0000-0000D3520000}"/>
    <cellStyle name="20% - Accent1 3 2 4 3 4 3 5 2" xfId="21387" xr:uid="{00000000-0005-0000-0000-0000D4520000}"/>
    <cellStyle name="20% - Accent1 3 2 4 3 4 3 5 2 2" xfId="21388" xr:uid="{00000000-0005-0000-0000-0000D5520000}"/>
    <cellStyle name="20% - Accent1 3 2 4 3 4 3 5 3" xfId="21389" xr:uid="{00000000-0005-0000-0000-0000D6520000}"/>
    <cellStyle name="20% - Accent1 3 2 4 3 4 3 6" xfId="21390" xr:uid="{00000000-0005-0000-0000-0000D7520000}"/>
    <cellStyle name="20% - Accent1 3 2 4 3 4 3 6 2" xfId="21391" xr:uid="{00000000-0005-0000-0000-0000D8520000}"/>
    <cellStyle name="20% - Accent1 3 2 4 3 4 3 6 2 2" xfId="21392" xr:uid="{00000000-0005-0000-0000-0000D9520000}"/>
    <cellStyle name="20% - Accent1 3 2 4 3 4 3 6 3" xfId="21393" xr:uid="{00000000-0005-0000-0000-0000DA520000}"/>
    <cellStyle name="20% - Accent1 3 2 4 3 4 3 7" xfId="21394" xr:uid="{00000000-0005-0000-0000-0000DB520000}"/>
    <cellStyle name="20% - Accent1 3 2 4 3 4 3 7 2" xfId="21395" xr:uid="{00000000-0005-0000-0000-0000DC520000}"/>
    <cellStyle name="20% - Accent1 3 2 4 3 4 3 8" xfId="21396" xr:uid="{00000000-0005-0000-0000-0000DD520000}"/>
    <cellStyle name="20% - Accent1 3 2 4 3 4 3 8 2" xfId="21397" xr:uid="{00000000-0005-0000-0000-0000DE520000}"/>
    <cellStyle name="20% - Accent1 3 2 4 3 4 3 9" xfId="21398" xr:uid="{00000000-0005-0000-0000-0000DF520000}"/>
    <cellStyle name="20% - Accent1 3 2 4 3 4 4" xfId="21399" xr:uid="{00000000-0005-0000-0000-0000E0520000}"/>
    <cellStyle name="20% - Accent1 3 2 4 3 4 4 2" xfId="21400" xr:uid="{00000000-0005-0000-0000-0000E1520000}"/>
    <cellStyle name="20% - Accent1 3 2 4 3 4 4 2 2" xfId="21401" xr:uid="{00000000-0005-0000-0000-0000E2520000}"/>
    <cellStyle name="20% - Accent1 3 2 4 3 4 4 2 2 2" xfId="21402" xr:uid="{00000000-0005-0000-0000-0000E3520000}"/>
    <cellStyle name="20% - Accent1 3 2 4 3 4 4 2 3" xfId="21403" xr:uid="{00000000-0005-0000-0000-0000E4520000}"/>
    <cellStyle name="20% - Accent1 3 2 4 3 4 4 3" xfId="21404" xr:uid="{00000000-0005-0000-0000-0000E5520000}"/>
    <cellStyle name="20% - Accent1 3 2 4 3 4 4 3 2" xfId="21405" xr:uid="{00000000-0005-0000-0000-0000E6520000}"/>
    <cellStyle name="20% - Accent1 3 2 4 3 4 4 4" xfId="21406" xr:uid="{00000000-0005-0000-0000-0000E7520000}"/>
    <cellStyle name="20% - Accent1 3 2 4 3 4 5" xfId="21407" xr:uid="{00000000-0005-0000-0000-0000E8520000}"/>
    <cellStyle name="20% - Accent1 3 2 4 3 4 5 2" xfId="21408" xr:uid="{00000000-0005-0000-0000-0000E9520000}"/>
    <cellStyle name="20% - Accent1 3 2 4 3 4 5 2 2" xfId="21409" xr:uid="{00000000-0005-0000-0000-0000EA520000}"/>
    <cellStyle name="20% - Accent1 3 2 4 3 4 5 2 2 2" xfId="21410" xr:uid="{00000000-0005-0000-0000-0000EB520000}"/>
    <cellStyle name="20% - Accent1 3 2 4 3 4 5 2 3" xfId="21411" xr:uid="{00000000-0005-0000-0000-0000EC520000}"/>
    <cellStyle name="20% - Accent1 3 2 4 3 4 5 3" xfId="21412" xr:uid="{00000000-0005-0000-0000-0000ED520000}"/>
    <cellStyle name="20% - Accent1 3 2 4 3 4 5 3 2" xfId="21413" xr:uid="{00000000-0005-0000-0000-0000EE520000}"/>
    <cellStyle name="20% - Accent1 3 2 4 3 4 5 4" xfId="21414" xr:uid="{00000000-0005-0000-0000-0000EF520000}"/>
    <cellStyle name="20% - Accent1 3 2 4 3 4 6" xfId="21415" xr:uid="{00000000-0005-0000-0000-0000F0520000}"/>
    <cellStyle name="20% - Accent1 3 2 4 3 4 6 2" xfId="21416" xr:uid="{00000000-0005-0000-0000-0000F1520000}"/>
    <cellStyle name="20% - Accent1 3 2 4 3 4 6 2 2" xfId="21417" xr:uid="{00000000-0005-0000-0000-0000F2520000}"/>
    <cellStyle name="20% - Accent1 3 2 4 3 4 6 2 2 2" xfId="21418" xr:uid="{00000000-0005-0000-0000-0000F3520000}"/>
    <cellStyle name="20% - Accent1 3 2 4 3 4 6 2 3" xfId="21419" xr:uid="{00000000-0005-0000-0000-0000F4520000}"/>
    <cellStyle name="20% - Accent1 3 2 4 3 4 6 3" xfId="21420" xr:uid="{00000000-0005-0000-0000-0000F5520000}"/>
    <cellStyle name="20% - Accent1 3 2 4 3 4 6 3 2" xfId="21421" xr:uid="{00000000-0005-0000-0000-0000F6520000}"/>
    <cellStyle name="20% - Accent1 3 2 4 3 4 6 4" xfId="21422" xr:uid="{00000000-0005-0000-0000-0000F7520000}"/>
    <cellStyle name="20% - Accent1 3 2 4 3 4 7" xfId="21423" xr:uid="{00000000-0005-0000-0000-0000F8520000}"/>
    <cellStyle name="20% - Accent1 3 2 4 3 4 7 2" xfId="21424" xr:uid="{00000000-0005-0000-0000-0000F9520000}"/>
    <cellStyle name="20% - Accent1 3 2 4 3 4 7 2 2" xfId="21425" xr:uid="{00000000-0005-0000-0000-0000FA520000}"/>
    <cellStyle name="20% - Accent1 3 2 4 3 4 7 3" xfId="21426" xr:uid="{00000000-0005-0000-0000-0000FB520000}"/>
    <cellStyle name="20% - Accent1 3 2 4 3 4 8" xfId="21427" xr:uid="{00000000-0005-0000-0000-0000FC520000}"/>
    <cellStyle name="20% - Accent1 3 2 4 3 4 8 2" xfId="21428" xr:uid="{00000000-0005-0000-0000-0000FD520000}"/>
    <cellStyle name="20% - Accent1 3 2 4 3 4 8 2 2" xfId="21429" xr:uid="{00000000-0005-0000-0000-0000FE520000}"/>
    <cellStyle name="20% - Accent1 3 2 4 3 4 8 3" xfId="21430" xr:uid="{00000000-0005-0000-0000-0000FF520000}"/>
    <cellStyle name="20% - Accent1 3 2 4 3 4 9" xfId="21431" xr:uid="{00000000-0005-0000-0000-000000530000}"/>
    <cellStyle name="20% - Accent1 3 2 4 3 4 9 2" xfId="21432" xr:uid="{00000000-0005-0000-0000-000001530000}"/>
    <cellStyle name="20% - Accent1 3 2 4 3 5" xfId="21433" xr:uid="{00000000-0005-0000-0000-000002530000}"/>
    <cellStyle name="20% - Accent1 3 2 4 3 5 2" xfId="21434" xr:uid="{00000000-0005-0000-0000-000003530000}"/>
    <cellStyle name="20% - Accent1 3 2 4 3 5 2 2" xfId="21435" xr:uid="{00000000-0005-0000-0000-000004530000}"/>
    <cellStyle name="20% - Accent1 3 2 4 3 5 2 2 2" xfId="21436" xr:uid="{00000000-0005-0000-0000-000005530000}"/>
    <cellStyle name="20% - Accent1 3 2 4 3 5 2 2 2 2" xfId="21437" xr:uid="{00000000-0005-0000-0000-000006530000}"/>
    <cellStyle name="20% - Accent1 3 2 4 3 5 2 2 3" xfId="21438" xr:uid="{00000000-0005-0000-0000-000007530000}"/>
    <cellStyle name="20% - Accent1 3 2 4 3 5 2 3" xfId="21439" xr:uid="{00000000-0005-0000-0000-000008530000}"/>
    <cellStyle name="20% - Accent1 3 2 4 3 5 2 3 2" xfId="21440" xr:uid="{00000000-0005-0000-0000-000009530000}"/>
    <cellStyle name="20% - Accent1 3 2 4 3 5 2 4" xfId="21441" xr:uid="{00000000-0005-0000-0000-00000A530000}"/>
    <cellStyle name="20% - Accent1 3 2 4 3 5 3" xfId="21442" xr:uid="{00000000-0005-0000-0000-00000B530000}"/>
    <cellStyle name="20% - Accent1 3 2 4 3 5 3 2" xfId="21443" xr:uid="{00000000-0005-0000-0000-00000C530000}"/>
    <cellStyle name="20% - Accent1 3 2 4 3 5 3 2 2" xfId="21444" xr:uid="{00000000-0005-0000-0000-00000D530000}"/>
    <cellStyle name="20% - Accent1 3 2 4 3 5 3 2 2 2" xfId="21445" xr:uid="{00000000-0005-0000-0000-00000E530000}"/>
    <cellStyle name="20% - Accent1 3 2 4 3 5 3 2 3" xfId="21446" xr:uid="{00000000-0005-0000-0000-00000F530000}"/>
    <cellStyle name="20% - Accent1 3 2 4 3 5 3 3" xfId="21447" xr:uid="{00000000-0005-0000-0000-000010530000}"/>
    <cellStyle name="20% - Accent1 3 2 4 3 5 3 3 2" xfId="21448" xr:uid="{00000000-0005-0000-0000-000011530000}"/>
    <cellStyle name="20% - Accent1 3 2 4 3 5 3 4" xfId="21449" xr:uid="{00000000-0005-0000-0000-000012530000}"/>
    <cellStyle name="20% - Accent1 3 2 4 3 5 4" xfId="21450" xr:uid="{00000000-0005-0000-0000-000013530000}"/>
    <cellStyle name="20% - Accent1 3 2 4 3 5 4 2" xfId="21451" xr:uid="{00000000-0005-0000-0000-000014530000}"/>
    <cellStyle name="20% - Accent1 3 2 4 3 5 4 2 2" xfId="21452" xr:uid="{00000000-0005-0000-0000-000015530000}"/>
    <cellStyle name="20% - Accent1 3 2 4 3 5 4 2 2 2" xfId="21453" xr:uid="{00000000-0005-0000-0000-000016530000}"/>
    <cellStyle name="20% - Accent1 3 2 4 3 5 4 2 3" xfId="21454" xr:uid="{00000000-0005-0000-0000-000017530000}"/>
    <cellStyle name="20% - Accent1 3 2 4 3 5 4 3" xfId="21455" xr:uid="{00000000-0005-0000-0000-000018530000}"/>
    <cellStyle name="20% - Accent1 3 2 4 3 5 4 3 2" xfId="21456" xr:uid="{00000000-0005-0000-0000-000019530000}"/>
    <cellStyle name="20% - Accent1 3 2 4 3 5 4 4" xfId="21457" xr:uid="{00000000-0005-0000-0000-00001A530000}"/>
    <cellStyle name="20% - Accent1 3 2 4 3 5 5" xfId="21458" xr:uid="{00000000-0005-0000-0000-00001B530000}"/>
    <cellStyle name="20% - Accent1 3 2 4 3 5 5 2" xfId="21459" xr:uid="{00000000-0005-0000-0000-00001C530000}"/>
    <cellStyle name="20% - Accent1 3 2 4 3 5 5 2 2" xfId="21460" xr:uid="{00000000-0005-0000-0000-00001D530000}"/>
    <cellStyle name="20% - Accent1 3 2 4 3 5 5 3" xfId="21461" xr:uid="{00000000-0005-0000-0000-00001E530000}"/>
    <cellStyle name="20% - Accent1 3 2 4 3 5 6" xfId="21462" xr:uid="{00000000-0005-0000-0000-00001F530000}"/>
    <cellStyle name="20% - Accent1 3 2 4 3 5 6 2" xfId="21463" xr:uid="{00000000-0005-0000-0000-000020530000}"/>
    <cellStyle name="20% - Accent1 3 2 4 3 5 6 2 2" xfId="21464" xr:uid="{00000000-0005-0000-0000-000021530000}"/>
    <cellStyle name="20% - Accent1 3 2 4 3 5 6 3" xfId="21465" xr:uid="{00000000-0005-0000-0000-000022530000}"/>
    <cellStyle name="20% - Accent1 3 2 4 3 5 7" xfId="21466" xr:uid="{00000000-0005-0000-0000-000023530000}"/>
    <cellStyle name="20% - Accent1 3 2 4 3 5 7 2" xfId="21467" xr:uid="{00000000-0005-0000-0000-000024530000}"/>
    <cellStyle name="20% - Accent1 3 2 4 3 5 8" xfId="21468" xr:uid="{00000000-0005-0000-0000-000025530000}"/>
    <cellStyle name="20% - Accent1 3 2 4 3 5 8 2" xfId="21469" xr:uid="{00000000-0005-0000-0000-000026530000}"/>
    <cellStyle name="20% - Accent1 3 2 4 3 5 9" xfId="21470" xr:uid="{00000000-0005-0000-0000-000027530000}"/>
    <cellStyle name="20% - Accent1 3 2 4 3 6" xfId="21471" xr:uid="{00000000-0005-0000-0000-000028530000}"/>
    <cellStyle name="20% - Accent1 3 2 4 3 6 2" xfId="21472" xr:uid="{00000000-0005-0000-0000-000029530000}"/>
    <cellStyle name="20% - Accent1 3 2 4 3 6 2 2" xfId="21473" xr:uid="{00000000-0005-0000-0000-00002A530000}"/>
    <cellStyle name="20% - Accent1 3 2 4 3 6 2 2 2" xfId="21474" xr:uid="{00000000-0005-0000-0000-00002B530000}"/>
    <cellStyle name="20% - Accent1 3 2 4 3 6 2 2 2 2" xfId="21475" xr:uid="{00000000-0005-0000-0000-00002C530000}"/>
    <cellStyle name="20% - Accent1 3 2 4 3 6 2 2 3" xfId="21476" xr:uid="{00000000-0005-0000-0000-00002D530000}"/>
    <cellStyle name="20% - Accent1 3 2 4 3 6 2 3" xfId="21477" xr:uid="{00000000-0005-0000-0000-00002E530000}"/>
    <cellStyle name="20% - Accent1 3 2 4 3 6 2 3 2" xfId="21478" xr:uid="{00000000-0005-0000-0000-00002F530000}"/>
    <cellStyle name="20% - Accent1 3 2 4 3 6 2 4" xfId="21479" xr:uid="{00000000-0005-0000-0000-000030530000}"/>
    <cellStyle name="20% - Accent1 3 2 4 3 6 3" xfId="21480" xr:uid="{00000000-0005-0000-0000-000031530000}"/>
    <cellStyle name="20% - Accent1 3 2 4 3 6 3 2" xfId="21481" xr:uid="{00000000-0005-0000-0000-000032530000}"/>
    <cellStyle name="20% - Accent1 3 2 4 3 6 3 2 2" xfId="21482" xr:uid="{00000000-0005-0000-0000-000033530000}"/>
    <cellStyle name="20% - Accent1 3 2 4 3 6 3 2 2 2" xfId="21483" xr:uid="{00000000-0005-0000-0000-000034530000}"/>
    <cellStyle name="20% - Accent1 3 2 4 3 6 3 2 3" xfId="21484" xr:uid="{00000000-0005-0000-0000-000035530000}"/>
    <cellStyle name="20% - Accent1 3 2 4 3 6 3 3" xfId="21485" xr:uid="{00000000-0005-0000-0000-000036530000}"/>
    <cellStyle name="20% - Accent1 3 2 4 3 6 3 3 2" xfId="21486" xr:uid="{00000000-0005-0000-0000-000037530000}"/>
    <cellStyle name="20% - Accent1 3 2 4 3 6 3 4" xfId="21487" xr:uid="{00000000-0005-0000-0000-000038530000}"/>
    <cellStyle name="20% - Accent1 3 2 4 3 6 4" xfId="21488" xr:uid="{00000000-0005-0000-0000-000039530000}"/>
    <cellStyle name="20% - Accent1 3 2 4 3 6 4 2" xfId="21489" xr:uid="{00000000-0005-0000-0000-00003A530000}"/>
    <cellStyle name="20% - Accent1 3 2 4 3 6 4 2 2" xfId="21490" xr:uid="{00000000-0005-0000-0000-00003B530000}"/>
    <cellStyle name="20% - Accent1 3 2 4 3 6 4 2 2 2" xfId="21491" xr:uid="{00000000-0005-0000-0000-00003C530000}"/>
    <cellStyle name="20% - Accent1 3 2 4 3 6 4 2 3" xfId="21492" xr:uid="{00000000-0005-0000-0000-00003D530000}"/>
    <cellStyle name="20% - Accent1 3 2 4 3 6 4 3" xfId="21493" xr:uid="{00000000-0005-0000-0000-00003E530000}"/>
    <cellStyle name="20% - Accent1 3 2 4 3 6 4 3 2" xfId="21494" xr:uid="{00000000-0005-0000-0000-00003F530000}"/>
    <cellStyle name="20% - Accent1 3 2 4 3 6 4 4" xfId="21495" xr:uid="{00000000-0005-0000-0000-000040530000}"/>
    <cellStyle name="20% - Accent1 3 2 4 3 6 5" xfId="21496" xr:uid="{00000000-0005-0000-0000-000041530000}"/>
    <cellStyle name="20% - Accent1 3 2 4 3 6 5 2" xfId="21497" xr:uid="{00000000-0005-0000-0000-000042530000}"/>
    <cellStyle name="20% - Accent1 3 2 4 3 6 5 2 2" xfId="21498" xr:uid="{00000000-0005-0000-0000-000043530000}"/>
    <cellStyle name="20% - Accent1 3 2 4 3 6 5 3" xfId="21499" xr:uid="{00000000-0005-0000-0000-000044530000}"/>
    <cellStyle name="20% - Accent1 3 2 4 3 6 6" xfId="21500" xr:uid="{00000000-0005-0000-0000-000045530000}"/>
    <cellStyle name="20% - Accent1 3 2 4 3 6 6 2" xfId="21501" xr:uid="{00000000-0005-0000-0000-000046530000}"/>
    <cellStyle name="20% - Accent1 3 2 4 3 6 6 2 2" xfId="21502" xr:uid="{00000000-0005-0000-0000-000047530000}"/>
    <cellStyle name="20% - Accent1 3 2 4 3 6 6 3" xfId="21503" xr:uid="{00000000-0005-0000-0000-000048530000}"/>
    <cellStyle name="20% - Accent1 3 2 4 3 6 7" xfId="21504" xr:uid="{00000000-0005-0000-0000-000049530000}"/>
    <cellStyle name="20% - Accent1 3 2 4 3 6 7 2" xfId="21505" xr:uid="{00000000-0005-0000-0000-00004A530000}"/>
    <cellStyle name="20% - Accent1 3 2 4 3 6 8" xfId="21506" xr:uid="{00000000-0005-0000-0000-00004B530000}"/>
    <cellStyle name="20% - Accent1 3 2 4 3 6 8 2" xfId="21507" xr:uid="{00000000-0005-0000-0000-00004C530000}"/>
    <cellStyle name="20% - Accent1 3 2 4 3 6 9" xfId="21508" xr:uid="{00000000-0005-0000-0000-00004D530000}"/>
    <cellStyle name="20% - Accent1 3 2 4 3 7" xfId="21509" xr:uid="{00000000-0005-0000-0000-00004E530000}"/>
    <cellStyle name="20% - Accent1 3 2 4 3 7 2" xfId="21510" xr:uid="{00000000-0005-0000-0000-00004F530000}"/>
    <cellStyle name="20% - Accent1 3 2 4 3 7 2 2" xfId="21511" xr:uid="{00000000-0005-0000-0000-000050530000}"/>
    <cellStyle name="20% - Accent1 3 2 4 3 7 2 2 2" xfId="21512" xr:uid="{00000000-0005-0000-0000-000051530000}"/>
    <cellStyle name="20% - Accent1 3 2 4 3 7 2 3" xfId="21513" xr:uid="{00000000-0005-0000-0000-000052530000}"/>
    <cellStyle name="20% - Accent1 3 2 4 3 7 3" xfId="21514" xr:uid="{00000000-0005-0000-0000-000053530000}"/>
    <cellStyle name="20% - Accent1 3 2 4 3 7 3 2" xfId="21515" xr:uid="{00000000-0005-0000-0000-000054530000}"/>
    <cellStyle name="20% - Accent1 3 2 4 3 7 4" xfId="21516" xr:uid="{00000000-0005-0000-0000-000055530000}"/>
    <cellStyle name="20% - Accent1 3 2 4 3 8" xfId="21517" xr:uid="{00000000-0005-0000-0000-000056530000}"/>
    <cellStyle name="20% - Accent1 3 2 4 3 8 2" xfId="21518" xr:uid="{00000000-0005-0000-0000-000057530000}"/>
    <cellStyle name="20% - Accent1 3 2 4 3 8 2 2" xfId="21519" xr:uid="{00000000-0005-0000-0000-000058530000}"/>
    <cellStyle name="20% - Accent1 3 2 4 3 8 2 2 2" xfId="21520" xr:uid="{00000000-0005-0000-0000-000059530000}"/>
    <cellStyle name="20% - Accent1 3 2 4 3 8 2 3" xfId="21521" xr:uid="{00000000-0005-0000-0000-00005A530000}"/>
    <cellStyle name="20% - Accent1 3 2 4 3 8 3" xfId="21522" xr:uid="{00000000-0005-0000-0000-00005B530000}"/>
    <cellStyle name="20% - Accent1 3 2 4 3 8 3 2" xfId="21523" xr:uid="{00000000-0005-0000-0000-00005C530000}"/>
    <cellStyle name="20% - Accent1 3 2 4 3 8 4" xfId="21524" xr:uid="{00000000-0005-0000-0000-00005D530000}"/>
    <cellStyle name="20% - Accent1 3 2 4 3 9" xfId="21525" xr:uid="{00000000-0005-0000-0000-00005E530000}"/>
    <cellStyle name="20% - Accent1 3 2 4 3 9 2" xfId="21526" xr:uid="{00000000-0005-0000-0000-00005F530000}"/>
    <cellStyle name="20% - Accent1 3 2 4 3 9 2 2" xfId="21527" xr:uid="{00000000-0005-0000-0000-000060530000}"/>
    <cellStyle name="20% - Accent1 3 2 4 3 9 2 2 2" xfId="21528" xr:uid="{00000000-0005-0000-0000-000061530000}"/>
    <cellStyle name="20% - Accent1 3 2 4 3 9 2 3" xfId="21529" xr:uid="{00000000-0005-0000-0000-000062530000}"/>
    <cellStyle name="20% - Accent1 3 2 4 3 9 3" xfId="21530" xr:uid="{00000000-0005-0000-0000-000063530000}"/>
    <cellStyle name="20% - Accent1 3 2 4 3 9 3 2" xfId="21531" xr:uid="{00000000-0005-0000-0000-000064530000}"/>
    <cellStyle name="20% - Accent1 3 2 4 3 9 4" xfId="21532" xr:uid="{00000000-0005-0000-0000-000065530000}"/>
    <cellStyle name="20% - Accent1 3 2 4 4" xfId="21533" xr:uid="{00000000-0005-0000-0000-000066530000}"/>
    <cellStyle name="20% - Accent1 3 2 4 4 10" xfId="21534" xr:uid="{00000000-0005-0000-0000-000067530000}"/>
    <cellStyle name="20% - Accent1 3 2 4 4 10 2" xfId="21535" xr:uid="{00000000-0005-0000-0000-000068530000}"/>
    <cellStyle name="20% - Accent1 3 2 4 4 11" xfId="21536" xr:uid="{00000000-0005-0000-0000-000069530000}"/>
    <cellStyle name="20% - Accent1 3 2 4 4 2" xfId="21537" xr:uid="{00000000-0005-0000-0000-00006A530000}"/>
    <cellStyle name="20% - Accent1 3 2 4 4 2 2" xfId="21538" xr:uid="{00000000-0005-0000-0000-00006B530000}"/>
    <cellStyle name="20% - Accent1 3 2 4 4 2 2 2" xfId="21539" xr:uid="{00000000-0005-0000-0000-00006C530000}"/>
    <cellStyle name="20% - Accent1 3 2 4 4 2 2 2 2" xfId="21540" xr:uid="{00000000-0005-0000-0000-00006D530000}"/>
    <cellStyle name="20% - Accent1 3 2 4 4 2 2 2 2 2" xfId="21541" xr:uid="{00000000-0005-0000-0000-00006E530000}"/>
    <cellStyle name="20% - Accent1 3 2 4 4 2 2 2 3" xfId="21542" xr:uid="{00000000-0005-0000-0000-00006F530000}"/>
    <cellStyle name="20% - Accent1 3 2 4 4 2 2 3" xfId="21543" xr:uid="{00000000-0005-0000-0000-000070530000}"/>
    <cellStyle name="20% - Accent1 3 2 4 4 2 2 3 2" xfId="21544" xr:uid="{00000000-0005-0000-0000-000071530000}"/>
    <cellStyle name="20% - Accent1 3 2 4 4 2 2 4" xfId="21545" xr:uid="{00000000-0005-0000-0000-000072530000}"/>
    <cellStyle name="20% - Accent1 3 2 4 4 2 3" xfId="21546" xr:uid="{00000000-0005-0000-0000-000073530000}"/>
    <cellStyle name="20% - Accent1 3 2 4 4 2 3 2" xfId="21547" xr:uid="{00000000-0005-0000-0000-000074530000}"/>
    <cellStyle name="20% - Accent1 3 2 4 4 2 3 2 2" xfId="21548" xr:uid="{00000000-0005-0000-0000-000075530000}"/>
    <cellStyle name="20% - Accent1 3 2 4 4 2 3 2 2 2" xfId="21549" xr:uid="{00000000-0005-0000-0000-000076530000}"/>
    <cellStyle name="20% - Accent1 3 2 4 4 2 3 2 3" xfId="21550" xr:uid="{00000000-0005-0000-0000-000077530000}"/>
    <cellStyle name="20% - Accent1 3 2 4 4 2 3 3" xfId="21551" xr:uid="{00000000-0005-0000-0000-000078530000}"/>
    <cellStyle name="20% - Accent1 3 2 4 4 2 3 3 2" xfId="21552" xr:uid="{00000000-0005-0000-0000-000079530000}"/>
    <cellStyle name="20% - Accent1 3 2 4 4 2 3 4" xfId="21553" xr:uid="{00000000-0005-0000-0000-00007A530000}"/>
    <cellStyle name="20% - Accent1 3 2 4 4 2 4" xfId="21554" xr:uid="{00000000-0005-0000-0000-00007B530000}"/>
    <cellStyle name="20% - Accent1 3 2 4 4 2 4 2" xfId="21555" xr:uid="{00000000-0005-0000-0000-00007C530000}"/>
    <cellStyle name="20% - Accent1 3 2 4 4 2 4 2 2" xfId="21556" xr:uid="{00000000-0005-0000-0000-00007D530000}"/>
    <cellStyle name="20% - Accent1 3 2 4 4 2 4 2 2 2" xfId="21557" xr:uid="{00000000-0005-0000-0000-00007E530000}"/>
    <cellStyle name="20% - Accent1 3 2 4 4 2 4 2 3" xfId="21558" xr:uid="{00000000-0005-0000-0000-00007F530000}"/>
    <cellStyle name="20% - Accent1 3 2 4 4 2 4 3" xfId="21559" xr:uid="{00000000-0005-0000-0000-000080530000}"/>
    <cellStyle name="20% - Accent1 3 2 4 4 2 4 3 2" xfId="21560" xr:uid="{00000000-0005-0000-0000-000081530000}"/>
    <cellStyle name="20% - Accent1 3 2 4 4 2 4 4" xfId="21561" xr:uid="{00000000-0005-0000-0000-000082530000}"/>
    <cellStyle name="20% - Accent1 3 2 4 4 2 5" xfId="21562" xr:uid="{00000000-0005-0000-0000-000083530000}"/>
    <cellStyle name="20% - Accent1 3 2 4 4 2 5 2" xfId="21563" xr:uid="{00000000-0005-0000-0000-000084530000}"/>
    <cellStyle name="20% - Accent1 3 2 4 4 2 5 2 2" xfId="21564" xr:uid="{00000000-0005-0000-0000-000085530000}"/>
    <cellStyle name="20% - Accent1 3 2 4 4 2 5 3" xfId="21565" xr:uid="{00000000-0005-0000-0000-000086530000}"/>
    <cellStyle name="20% - Accent1 3 2 4 4 2 6" xfId="21566" xr:uid="{00000000-0005-0000-0000-000087530000}"/>
    <cellStyle name="20% - Accent1 3 2 4 4 2 6 2" xfId="21567" xr:uid="{00000000-0005-0000-0000-000088530000}"/>
    <cellStyle name="20% - Accent1 3 2 4 4 2 6 2 2" xfId="21568" xr:uid="{00000000-0005-0000-0000-000089530000}"/>
    <cellStyle name="20% - Accent1 3 2 4 4 2 6 3" xfId="21569" xr:uid="{00000000-0005-0000-0000-00008A530000}"/>
    <cellStyle name="20% - Accent1 3 2 4 4 2 7" xfId="21570" xr:uid="{00000000-0005-0000-0000-00008B530000}"/>
    <cellStyle name="20% - Accent1 3 2 4 4 2 7 2" xfId="21571" xr:uid="{00000000-0005-0000-0000-00008C530000}"/>
    <cellStyle name="20% - Accent1 3 2 4 4 2 8" xfId="21572" xr:uid="{00000000-0005-0000-0000-00008D530000}"/>
    <cellStyle name="20% - Accent1 3 2 4 4 2 8 2" xfId="21573" xr:uid="{00000000-0005-0000-0000-00008E530000}"/>
    <cellStyle name="20% - Accent1 3 2 4 4 2 9" xfId="21574" xr:uid="{00000000-0005-0000-0000-00008F530000}"/>
    <cellStyle name="20% - Accent1 3 2 4 4 3" xfId="21575" xr:uid="{00000000-0005-0000-0000-000090530000}"/>
    <cellStyle name="20% - Accent1 3 2 4 4 3 2" xfId="21576" xr:uid="{00000000-0005-0000-0000-000091530000}"/>
    <cellStyle name="20% - Accent1 3 2 4 4 3 2 2" xfId="21577" xr:uid="{00000000-0005-0000-0000-000092530000}"/>
    <cellStyle name="20% - Accent1 3 2 4 4 3 2 2 2" xfId="21578" xr:uid="{00000000-0005-0000-0000-000093530000}"/>
    <cellStyle name="20% - Accent1 3 2 4 4 3 2 2 2 2" xfId="21579" xr:uid="{00000000-0005-0000-0000-000094530000}"/>
    <cellStyle name="20% - Accent1 3 2 4 4 3 2 2 3" xfId="21580" xr:uid="{00000000-0005-0000-0000-000095530000}"/>
    <cellStyle name="20% - Accent1 3 2 4 4 3 2 3" xfId="21581" xr:uid="{00000000-0005-0000-0000-000096530000}"/>
    <cellStyle name="20% - Accent1 3 2 4 4 3 2 3 2" xfId="21582" xr:uid="{00000000-0005-0000-0000-000097530000}"/>
    <cellStyle name="20% - Accent1 3 2 4 4 3 2 4" xfId="21583" xr:uid="{00000000-0005-0000-0000-000098530000}"/>
    <cellStyle name="20% - Accent1 3 2 4 4 3 3" xfId="21584" xr:uid="{00000000-0005-0000-0000-000099530000}"/>
    <cellStyle name="20% - Accent1 3 2 4 4 3 3 2" xfId="21585" xr:uid="{00000000-0005-0000-0000-00009A530000}"/>
    <cellStyle name="20% - Accent1 3 2 4 4 3 3 2 2" xfId="21586" xr:uid="{00000000-0005-0000-0000-00009B530000}"/>
    <cellStyle name="20% - Accent1 3 2 4 4 3 3 2 2 2" xfId="21587" xr:uid="{00000000-0005-0000-0000-00009C530000}"/>
    <cellStyle name="20% - Accent1 3 2 4 4 3 3 2 3" xfId="21588" xr:uid="{00000000-0005-0000-0000-00009D530000}"/>
    <cellStyle name="20% - Accent1 3 2 4 4 3 3 3" xfId="21589" xr:uid="{00000000-0005-0000-0000-00009E530000}"/>
    <cellStyle name="20% - Accent1 3 2 4 4 3 3 3 2" xfId="21590" xr:uid="{00000000-0005-0000-0000-00009F530000}"/>
    <cellStyle name="20% - Accent1 3 2 4 4 3 3 4" xfId="21591" xr:uid="{00000000-0005-0000-0000-0000A0530000}"/>
    <cellStyle name="20% - Accent1 3 2 4 4 3 4" xfId="21592" xr:uid="{00000000-0005-0000-0000-0000A1530000}"/>
    <cellStyle name="20% - Accent1 3 2 4 4 3 4 2" xfId="21593" xr:uid="{00000000-0005-0000-0000-0000A2530000}"/>
    <cellStyle name="20% - Accent1 3 2 4 4 3 4 2 2" xfId="21594" xr:uid="{00000000-0005-0000-0000-0000A3530000}"/>
    <cellStyle name="20% - Accent1 3 2 4 4 3 4 2 2 2" xfId="21595" xr:uid="{00000000-0005-0000-0000-0000A4530000}"/>
    <cellStyle name="20% - Accent1 3 2 4 4 3 4 2 3" xfId="21596" xr:uid="{00000000-0005-0000-0000-0000A5530000}"/>
    <cellStyle name="20% - Accent1 3 2 4 4 3 4 3" xfId="21597" xr:uid="{00000000-0005-0000-0000-0000A6530000}"/>
    <cellStyle name="20% - Accent1 3 2 4 4 3 4 3 2" xfId="21598" xr:uid="{00000000-0005-0000-0000-0000A7530000}"/>
    <cellStyle name="20% - Accent1 3 2 4 4 3 4 4" xfId="21599" xr:uid="{00000000-0005-0000-0000-0000A8530000}"/>
    <cellStyle name="20% - Accent1 3 2 4 4 3 5" xfId="21600" xr:uid="{00000000-0005-0000-0000-0000A9530000}"/>
    <cellStyle name="20% - Accent1 3 2 4 4 3 5 2" xfId="21601" xr:uid="{00000000-0005-0000-0000-0000AA530000}"/>
    <cellStyle name="20% - Accent1 3 2 4 4 3 5 2 2" xfId="21602" xr:uid="{00000000-0005-0000-0000-0000AB530000}"/>
    <cellStyle name="20% - Accent1 3 2 4 4 3 5 3" xfId="21603" xr:uid="{00000000-0005-0000-0000-0000AC530000}"/>
    <cellStyle name="20% - Accent1 3 2 4 4 3 6" xfId="21604" xr:uid="{00000000-0005-0000-0000-0000AD530000}"/>
    <cellStyle name="20% - Accent1 3 2 4 4 3 6 2" xfId="21605" xr:uid="{00000000-0005-0000-0000-0000AE530000}"/>
    <cellStyle name="20% - Accent1 3 2 4 4 3 6 2 2" xfId="21606" xr:uid="{00000000-0005-0000-0000-0000AF530000}"/>
    <cellStyle name="20% - Accent1 3 2 4 4 3 6 3" xfId="21607" xr:uid="{00000000-0005-0000-0000-0000B0530000}"/>
    <cellStyle name="20% - Accent1 3 2 4 4 3 7" xfId="21608" xr:uid="{00000000-0005-0000-0000-0000B1530000}"/>
    <cellStyle name="20% - Accent1 3 2 4 4 3 7 2" xfId="21609" xr:uid="{00000000-0005-0000-0000-0000B2530000}"/>
    <cellStyle name="20% - Accent1 3 2 4 4 3 8" xfId="21610" xr:uid="{00000000-0005-0000-0000-0000B3530000}"/>
    <cellStyle name="20% - Accent1 3 2 4 4 3 8 2" xfId="21611" xr:uid="{00000000-0005-0000-0000-0000B4530000}"/>
    <cellStyle name="20% - Accent1 3 2 4 4 3 9" xfId="21612" xr:uid="{00000000-0005-0000-0000-0000B5530000}"/>
    <cellStyle name="20% - Accent1 3 2 4 4 4" xfId="21613" xr:uid="{00000000-0005-0000-0000-0000B6530000}"/>
    <cellStyle name="20% - Accent1 3 2 4 4 4 2" xfId="21614" xr:uid="{00000000-0005-0000-0000-0000B7530000}"/>
    <cellStyle name="20% - Accent1 3 2 4 4 4 2 2" xfId="21615" xr:uid="{00000000-0005-0000-0000-0000B8530000}"/>
    <cellStyle name="20% - Accent1 3 2 4 4 4 2 2 2" xfId="21616" xr:uid="{00000000-0005-0000-0000-0000B9530000}"/>
    <cellStyle name="20% - Accent1 3 2 4 4 4 2 3" xfId="21617" xr:uid="{00000000-0005-0000-0000-0000BA530000}"/>
    <cellStyle name="20% - Accent1 3 2 4 4 4 3" xfId="21618" xr:uid="{00000000-0005-0000-0000-0000BB530000}"/>
    <cellStyle name="20% - Accent1 3 2 4 4 4 3 2" xfId="21619" xr:uid="{00000000-0005-0000-0000-0000BC530000}"/>
    <cellStyle name="20% - Accent1 3 2 4 4 4 4" xfId="21620" xr:uid="{00000000-0005-0000-0000-0000BD530000}"/>
    <cellStyle name="20% - Accent1 3 2 4 4 5" xfId="21621" xr:uid="{00000000-0005-0000-0000-0000BE530000}"/>
    <cellStyle name="20% - Accent1 3 2 4 4 5 2" xfId="21622" xr:uid="{00000000-0005-0000-0000-0000BF530000}"/>
    <cellStyle name="20% - Accent1 3 2 4 4 5 2 2" xfId="21623" xr:uid="{00000000-0005-0000-0000-0000C0530000}"/>
    <cellStyle name="20% - Accent1 3 2 4 4 5 2 2 2" xfId="21624" xr:uid="{00000000-0005-0000-0000-0000C1530000}"/>
    <cellStyle name="20% - Accent1 3 2 4 4 5 2 3" xfId="21625" xr:uid="{00000000-0005-0000-0000-0000C2530000}"/>
    <cellStyle name="20% - Accent1 3 2 4 4 5 3" xfId="21626" xr:uid="{00000000-0005-0000-0000-0000C3530000}"/>
    <cellStyle name="20% - Accent1 3 2 4 4 5 3 2" xfId="21627" xr:uid="{00000000-0005-0000-0000-0000C4530000}"/>
    <cellStyle name="20% - Accent1 3 2 4 4 5 4" xfId="21628" xr:uid="{00000000-0005-0000-0000-0000C5530000}"/>
    <cellStyle name="20% - Accent1 3 2 4 4 6" xfId="21629" xr:uid="{00000000-0005-0000-0000-0000C6530000}"/>
    <cellStyle name="20% - Accent1 3 2 4 4 6 2" xfId="21630" xr:uid="{00000000-0005-0000-0000-0000C7530000}"/>
    <cellStyle name="20% - Accent1 3 2 4 4 6 2 2" xfId="21631" xr:uid="{00000000-0005-0000-0000-0000C8530000}"/>
    <cellStyle name="20% - Accent1 3 2 4 4 6 2 2 2" xfId="21632" xr:uid="{00000000-0005-0000-0000-0000C9530000}"/>
    <cellStyle name="20% - Accent1 3 2 4 4 6 2 3" xfId="21633" xr:uid="{00000000-0005-0000-0000-0000CA530000}"/>
    <cellStyle name="20% - Accent1 3 2 4 4 6 3" xfId="21634" xr:uid="{00000000-0005-0000-0000-0000CB530000}"/>
    <cellStyle name="20% - Accent1 3 2 4 4 6 3 2" xfId="21635" xr:uid="{00000000-0005-0000-0000-0000CC530000}"/>
    <cellStyle name="20% - Accent1 3 2 4 4 6 4" xfId="21636" xr:uid="{00000000-0005-0000-0000-0000CD530000}"/>
    <cellStyle name="20% - Accent1 3 2 4 4 7" xfId="21637" xr:uid="{00000000-0005-0000-0000-0000CE530000}"/>
    <cellStyle name="20% - Accent1 3 2 4 4 7 2" xfId="21638" xr:uid="{00000000-0005-0000-0000-0000CF530000}"/>
    <cellStyle name="20% - Accent1 3 2 4 4 7 2 2" xfId="21639" xr:uid="{00000000-0005-0000-0000-0000D0530000}"/>
    <cellStyle name="20% - Accent1 3 2 4 4 7 3" xfId="21640" xr:uid="{00000000-0005-0000-0000-0000D1530000}"/>
    <cellStyle name="20% - Accent1 3 2 4 4 8" xfId="21641" xr:uid="{00000000-0005-0000-0000-0000D2530000}"/>
    <cellStyle name="20% - Accent1 3 2 4 4 8 2" xfId="21642" xr:uid="{00000000-0005-0000-0000-0000D3530000}"/>
    <cellStyle name="20% - Accent1 3 2 4 4 8 2 2" xfId="21643" xr:uid="{00000000-0005-0000-0000-0000D4530000}"/>
    <cellStyle name="20% - Accent1 3 2 4 4 8 3" xfId="21644" xr:uid="{00000000-0005-0000-0000-0000D5530000}"/>
    <cellStyle name="20% - Accent1 3 2 4 4 9" xfId="21645" xr:uid="{00000000-0005-0000-0000-0000D6530000}"/>
    <cellStyle name="20% - Accent1 3 2 4 4 9 2" xfId="21646" xr:uid="{00000000-0005-0000-0000-0000D7530000}"/>
    <cellStyle name="20% - Accent1 3 2 4 5" xfId="21647" xr:uid="{00000000-0005-0000-0000-0000D8530000}"/>
    <cellStyle name="20% - Accent1 3 2 4 5 10" xfId="21648" xr:uid="{00000000-0005-0000-0000-0000D9530000}"/>
    <cellStyle name="20% - Accent1 3 2 4 5 10 2" xfId="21649" xr:uid="{00000000-0005-0000-0000-0000DA530000}"/>
    <cellStyle name="20% - Accent1 3 2 4 5 11" xfId="21650" xr:uid="{00000000-0005-0000-0000-0000DB530000}"/>
    <cellStyle name="20% - Accent1 3 2 4 5 2" xfId="21651" xr:uid="{00000000-0005-0000-0000-0000DC530000}"/>
    <cellStyle name="20% - Accent1 3 2 4 5 2 2" xfId="21652" xr:uid="{00000000-0005-0000-0000-0000DD530000}"/>
    <cellStyle name="20% - Accent1 3 2 4 5 2 2 2" xfId="21653" xr:uid="{00000000-0005-0000-0000-0000DE530000}"/>
    <cellStyle name="20% - Accent1 3 2 4 5 2 2 2 2" xfId="21654" xr:uid="{00000000-0005-0000-0000-0000DF530000}"/>
    <cellStyle name="20% - Accent1 3 2 4 5 2 2 2 2 2" xfId="21655" xr:uid="{00000000-0005-0000-0000-0000E0530000}"/>
    <cellStyle name="20% - Accent1 3 2 4 5 2 2 2 3" xfId="21656" xr:uid="{00000000-0005-0000-0000-0000E1530000}"/>
    <cellStyle name="20% - Accent1 3 2 4 5 2 2 3" xfId="21657" xr:uid="{00000000-0005-0000-0000-0000E2530000}"/>
    <cellStyle name="20% - Accent1 3 2 4 5 2 2 3 2" xfId="21658" xr:uid="{00000000-0005-0000-0000-0000E3530000}"/>
    <cellStyle name="20% - Accent1 3 2 4 5 2 2 4" xfId="21659" xr:uid="{00000000-0005-0000-0000-0000E4530000}"/>
    <cellStyle name="20% - Accent1 3 2 4 5 2 3" xfId="21660" xr:uid="{00000000-0005-0000-0000-0000E5530000}"/>
    <cellStyle name="20% - Accent1 3 2 4 5 2 3 2" xfId="21661" xr:uid="{00000000-0005-0000-0000-0000E6530000}"/>
    <cellStyle name="20% - Accent1 3 2 4 5 2 3 2 2" xfId="21662" xr:uid="{00000000-0005-0000-0000-0000E7530000}"/>
    <cellStyle name="20% - Accent1 3 2 4 5 2 3 2 2 2" xfId="21663" xr:uid="{00000000-0005-0000-0000-0000E8530000}"/>
    <cellStyle name="20% - Accent1 3 2 4 5 2 3 2 3" xfId="21664" xr:uid="{00000000-0005-0000-0000-0000E9530000}"/>
    <cellStyle name="20% - Accent1 3 2 4 5 2 3 3" xfId="21665" xr:uid="{00000000-0005-0000-0000-0000EA530000}"/>
    <cellStyle name="20% - Accent1 3 2 4 5 2 3 3 2" xfId="21666" xr:uid="{00000000-0005-0000-0000-0000EB530000}"/>
    <cellStyle name="20% - Accent1 3 2 4 5 2 3 4" xfId="21667" xr:uid="{00000000-0005-0000-0000-0000EC530000}"/>
    <cellStyle name="20% - Accent1 3 2 4 5 2 4" xfId="21668" xr:uid="{00000000-0005-0000-0000-0000ED530000}"/>
    <cellStyle name="20% - Accent1 3 2 4 5 2 4 2" xfId="21669" xr:uid="{00000000-0005-0000-0000-0000EE530000}"/>
    <cellStyle name="20% - Accent1 3 2 4 5 2 4 2 2" xfId="21670" xr:uid="{00000000-0005-0000-0000-0000EF530000}"/>
    <cellStyle name="20% - Accent1 3 2 4 5 2 4 2 2 2" xfId="21671" xr:uid="{00000000-0005-0000-0000-0000F0530000}"/>
    <cellStyle name="20% - Accent1 3 2 4 5 2 4 2 3" xfId="21672" xr:uid="{00000000-0005-0000-0000-0000F1530000}"/>
    <cellStyle name="20% - Accent1 3 2 4 5 2 4 3" xfId="21673" xr:uid="{00000000-0005-0000-0000-0000F2530000}"/>
    <cellStyle name="20% - Accent1 3 2 4 5 2 4 3 2" xfId="21674" xr:uid="{00000000-0005-0000-0000-0000F3530000}"/>
    <cellStyle name="20% - Accent1 3 2 4 5 2 4 4" xfId="21675" xr:uid="{00000000-0005-0000-0000-0000F4530000}"/>
    <cellStyle name="20% - Accent1 3 2 4 5 2 5" xfId="21676" xr:uid="{00000000-0005-0000-0000-0000F5530000}"/>
    <cellStyle name="20% - Accent1 3 2 4 5 2 5 2" xfId="21677" xr:uid="{00000000-0005-0000-0000-0000F6530000}"/>
    <cellStyle name="20% - Accent1 3 2 4 5 2 5 2 2" xfId="21678" xr:uid="{00000000-0005-0000-0000-0000F7530000}"/>
    <cellStyle name="20% - Accent1 3 2 4 5 2 5 3" xfId="21679" xr:uid="{00000000-0005-0000-0000-0000F8530000}"/>
    <cellStyle name="20% - Accent1 3 2 4 5 2 6" xfId="21680" xr:uid="{00000000-0005-0000-0000-0000F9530000}"/>
    <cellStyle name="20% - Accent1 3 2 4 5 2 6 2" xfId="21681" xr:uid="{00000000-0005-0000-0000-0000FA530000}"/>
    <cellStyle name="20% - Accent1 3 2 4 5 2 6 2 2" xfId="21682" xr:uid="{00000000-0005-0000-0000-0000FB530000}"/>
    <cellStyle name="20% - Accent1 3 2 4 5 2 6 3" xfId="21683" xr:uid="{00000000-0005-0000-0000-0000FC530000}"/>
    <cellStyle name="20% - Accent1 3 2 4 5 2 7" xfId="21684" xr:uid="{00000000-0005-0000-0000-0000FD530000}"/>
    <cellStyle name="20% - Accent1 3 2 4 5 2 7 2" xfId="21685" xr:uid="{00000000-0005-0000-0000-0000FE530000}"/>
    <cellStyle name="20% - Accent1 3 2 4 5 2 8" xfId="21686" xr:uid="{00000000-0005-0000-0000-0000FF530000}"/>
    <cellStyle name="20% - Accent1 3 2 4 5 2 8 2" xfId="21687" xr:uid="{00000000-0005-0000-0000-000000540000}"/>
    <cellStyle name="20% - Accent1 3 2 4 5 2 9" xfId="21688" xr:uid="{00000000-0005-0000-0000-000001540000}"/>
    <cellStyle name="20% - Accent1 3 2 4 5 3" xfId="21689" xr:uid="{00000000-0005-0000-0000-000002540000}"/>
    <cellStyle name="20% - Accent1 3 2 4 5 3 2" xfId="21690" xr:uid="{00000000-0005-0000-0000-000003540000}"/>
    <cellStyle name="20% - Accent1 3 2 4 5 3 2 2" xfId="21691" xr:uid="{00000000-0005-0000-0000-000004540000}"/>
    <cellStyle name="20% - Accent1 3 2 4 5 3 2 2 2" xfId="21692" xr:uid="{00000000-0005-0000-0000-000005540000}"/>
    <cellStyle name="20% - Accent1 3 2 4 5 3 2 2 2 2" xfId="21693" xr:uid="{00000000-0005-0000-0000-000006540000}"/>
    <cellStyle name="20% - Accent1 3 2 4 5 3 2 2 3" xfId="21694" xr:uid="{00000000-0005-0000-0000-000007540000}"/>
    <cellStyle name="20% - Accent1 3 2 4 5 3 2 3" xfId="21695" xr:uid="{00000000-0005-0000-0000-000008540000}"/>
    <cellStyle name="20% - Accent1 3 2 4 5 3 2 3 2" xfId="21696" xr:uid="{00000000-0005-0000-0000-000009540000}"/>
    <cellStyle name="20% - Accent1 3 2 4 5 3 2 4" xfId="21697" xr:uid="{00000000-0005-0000-0000-00000A540000}"/>
    <cellStyle name="20% - Accent1 3 2 4 5 3 3" xfId="21698" xr:uid="{00000000-0005-0000-0000-00000B540000}"/>
    <cellStyle name="20% - Accent1 3 2 4 5 3 3 2" xfId="21699" xr:uid="{00000000-0005-0000-0000-00000C540000}"/>
    <cellStyle name="20% - Accent1 3 2 4 5 3 3 2 2" xfId="21700" xr:uid="{00000000-0005-0000-0000-00000D540000}"/>
    <cellStyle name="20% - Accent1 3 2 4 5 3 3 2 2 2" xfId="21701" xr:uid="{00000000-0005-0000-0000-00000E540000}"/>
    <cellStyle name="20% - Accent1 3 2 4 5 3 3 2 3" xfId="21702" xr:uid="{00000000-0005-0000-0000-00000F540000}"/>
    <cellStyle name="20% - Accent1 3 2 4 5 3 3 3" xfId="21703" xr:uid="{00000000-0005-0000-0000-000010540000}"/>
    <cellStyle name="20% - Accent1 3 2 4 5 3 3 3 2" xfId="21704" xr:uid="{00000000-0005-0000-0000-000011540000}"/>
    <cellStyle name="20% - Accent1 3 2 4 5 3 3 4" xfId="21705" xr:uid="{00000000-0005-0000-0000-000012540000}"/>
    <cellStyle name="20% - Accent1 3 2 4 5 3 4" xfId="21706" xr:uid="{00000000-0005-0000-0000-000013540000}"/>
    <cellStyle name="20% - Accent1 3 2 4 5 3 4 2" xfId="21707" xr:uid="{00000000-0005-0000-0000-000014540000}"/>
    <cellStyle name="20% - Accent1 3 2 4 5 3 4 2 2" xfId="21708" xr:uid="{00000000-0005-0000-0000-000015540000}"/>
    <cellStyle name="20% - Accent1 3 2 4 5 3 4 2 2 2" xfId="21709" xr:uid="{00000000-0005-0000-0000-000016540000}"/>
    <cellStyle name="20% - Accent1 3 2 4 5 3 4 2 3" xfId="21710" xr:uid="{00000000-0005-0000-0000-000017540000}"/>
    <cellStyle name="20% - Accent1 3 2 4 5 3 4 3" xfId="21711" xr:uid="{00000000-0005-0000-0000-000018540000}"/>
    <cellStyle name="20% - Accent1 3 2 4 5 3 4 3 2" xfId="21712" xr:uid="{00000000-0005-0000-0000-000019540000}"/>
    <cellStyle name="20% - Accent1 3 2 4 5 3 4 4" xfId="21713" xr:uid="{00000000-0005-0000-0000-00001A540000}"/>
    <cellStyle name="20% - Accent1 3 2 4 5 3 5" xfId="21714" xr:uid="{00000000-0005-0000-0000-00001B540000}"/>
    <cellStyle name="20% - Accent1 3 2 4 5 3 5 2" xfId="21715" xr:uid="{00000000-0005-0000-0000-00001C540000}"/>
    <cellStyle name="20% - Accent1 3 2 4 5 3 5 2 2" xfId="21716" xr:uid="{00000000-0005-0000-0000-00001D540000}"/>
    <cellStyle name="20% - Accent1 3 2 4 5 3 5 3" xfId="21717" xr:uid="{00000000-0005-0000-0000-00001E540000}"/>
    <cellStyle name="20% - Accent1 3 2 4 5 3 6" xfId="21718" xr:uid="{00000000-0005-0000-0000-00001F540000}"/>
    <cellStyle name="20% - Accent1 3 2 4 5 3 6 2" xfId="21719" xr:uid="{00000000-0005-0000-0000-000020540000}"/>
    <cellStyle name="20% - Accent1 3 2 4 5 3 6 2 2" xfId="21720" xr:uid="{00000000-0005-0000-0000-000021540000}"/>
    <cellStyle name="20% - Accent1 3 2 4 5 3 6 3" xfId="21721" xr:uid="{00000000-0005-0000-0000-000022540000}"/>
    <cellStyle name="20% - Accent1 3 2 4 5 3 7" xfId="21722" xr:uid="{00000000-0005-0000-0000-000023540000}"/>
    <cellStyle name="20% - Accent1 3 2 4 5 3 7 2" xfId="21723" xr:uid="{00000000-0005-0000-0000-000024540000}"/>
    <cellStyle name="20% - Accent1 3 2 4 5 3 8" xfId="21724" xr:uid="{00000000-0005-0000-0000-000025540000}"/>
    <cellStyle name="20% - Accent1 3 2 4 5 3 8 2" xfId="21725" xr:uid="{00000000-0005-0000-0000-000026540000}"/>
    <cellStyle name="20% - Accent1 3 2 4 5 3 9" xfId="21726" xr:uid="{00000000-0005-0000-0000-000027540000}"/>
    <cellStyle name="20% - Accent1 3 2 4 5 4" xfId="21727" xr:uid="{00000000-0005-0000-0000-000028540000}"/>
    <cellStyle name="20% - Accent1 3 2 4 5 4 2" xfId="21728" xr:uid="{00000000-0005-0000-0000-000029540000}"/>
    <cellStyle name="20% - Accent1 3 2 4 5 4 2 2" xfId="21729" xr:uid="{00000000-0005-0000-0000-00002A540000}"/>
    <cellStyle name="20% - Accent1 3 2 4 5 4 2 2 2" xfId="21730" xr:uid="{00000000-0005-0000-0000-00002B540000}"/>
    <cellStyle name="20% - Accent1 3 2 4 5 4 2 3" xfId="21731" xr:uid="{00000000-0005-0000-0000-00002C540000}"/>
    <cellStyle name="20% - Accent1 3 2 4 5 4 3" xfId="21732" xr:uid="{00000000-0005-0000-0000-00002D540000}"/>
    <cellStyle name="20% - Accent1 3 2 4 5 4 3 2" xfId="21733" xr:uid="{00000000-0005-0000-0000-00002E540000}"/>
    <cellStyle name="20% - Accent1 3 2 4 5 4 4" xfId="21734" xr:uid="{00000000-0005-0000-0000-00002F540000}"/>
    <cellStyle name="20% - Accent1 3 2 4 5 5" xfId="21735" xr:uid="{00000000-0005-0000-0000-000030540000}"/>
    <cellStyle name="20% - Accent1 3 2 4 5 5 2" xfId="21736" xr:uid="{00000000-0005-0000-0000-000031540000}"/>
    <cellStyle name="20% - Accent1 3 2 4 5 5 2 2" xfId="21737" xr:uid="{00000000-0005-0000-0000-000032540000}"/>
    <cellStyle name="20% - Accent1 3 2 4 5 5 2 2 2" xfId="21738" xr:uid="{00000000-0005-0000-0000-000033540000}"/>
    <cellStyle name="20% - Accent1 3 2 4 5 5 2 3" xfId="21739" xr:uid="{00000000-0005-0000-0000-000034540000}"/>
    <cellStyle name="20% - Accent1 3 2 4 5 5 3" xfId="21740" xr:uid="{00000000-0005-0000-0000-000035540000}"/>
    <cellStyle name="20% - Accent1 3 2 4 5 5 3 2" xfId="21741" xr:uid="{00000000-0005-0000-0000-000036540000}"/>
    <cellStyle name="20% - Accent1 3 2 4 5 5 4" xfId="21742" xr:uid="{00000000-0005-0000-0000-000037540000}"/>
    <cellStyle name="20% - Accent1 3 2 4 5 6" xfId="21743" xr:uid="{00000000-0005-0000-0000-000038540000}"/>
    <cellStyle name="20% - Accent1 3 2 4 5 6 2" xfId="21744" xr:uid="{00000000-0005-0000-0000-000039540000}"/>
    <cellStyle name="20% - Accent1 3 2 4 5 6 2 2" xfId="21745" xr:uid="{00000000-0005-0000-0000-00003A540000}"/>
    <cellStyle name="20% - Accent1 3 2 4 5 6 2 2 2" xfId="21746" xr:uid="{00000000-0005-0000-0000-00003B540000}"/>
    <cellStyle name="20% - Accent1 3 2 4 5 6 2 3" xfId="21747" xr:uid="{00000000-0005-0000-0000-00003C540000}"/>
    <cellStyle name="20% - Accent1 3 2 4 5 6 3" xfId="21748" xr:uid="{00000000-0005-0000-0000-00003D540000}"/>
    <cellStyle name="20% - Accent1 3 2 4 5 6 3 2" xfId="21749" xr:uid="{00000000-0005-0000-0000-00003E540000}"/>
    <cellStyle name="20% - Accent1 3 2 4 5 6 4" xfId="21750" xr:uid="{00000000-0005-0000-0000-00003F540000}"/>
    <cellStyle name="20% - Accent1 3 2 4 5 7" xfId="21751" xr:uid="{00000000-0005-0000-0000-000040540000}"/>
    <cellStyle name="20% - Accent1 3 2 4 5 7 2" xfId="21752" xr:uid="{00000000-0005-0000-0000-000041540000}"/>
    <cellStyle name="20% - Accent1 3 2 4 5 7 2 2" xfId="21753" xr:uid="{00000000-0005-0000-0000-000042540000}"/>
    <cellStyle name="20% - Accent1 3 2 4 5 7 3" xfId="21754" xr:uid="{00000000-0005-0000-0000-000043540000}"/>
    <cellStyle name="20% - Accent1 3 2 4 5 8" xfId="21755" xr:uid="{00000000-0005-0000-0000-000044540000}"/>
    <cellStyle name="20% - Accent1 3 2 4 5 8 2" xfId="21756" xr:uid="{00000000-0005-0000-0000-000045540000}"/>
    <cellStyle name="20% - Accent1 3 2 4 5 8 2 2" xfId="21757" xr:uid="{00000000-0005-0000-0000-000046540000}"/>
    <cellStyle name="20% - Accent1 3 2 4 5 8 3" xfId="21758" xr:uid="{00000000-0005-0000-0000-000047540000}"/>
    <cellStyle name="20% - Accent1 3 2 4 5 9" xfId="21759" xr:uid="{00000000-0005-0000-0000-000048540000}"/>
    <cellStyle name="20% - Accent1 3 2 4 5 9 2" xfId="21760" xr:uid="{00000000-0005-0000-0000-000049540000}"/>
    <cellStyle name="20% - Accent1 3 2 4 6" xfId="21761" xr:uid="{00000000-0005-0000-0000-00004A540000}"/>
    <cellStyle name="20% - Accent1 3 2 4 6 10" xfId="21762" xr:uid="{00000000-0005-0000-0000-00004B540000}"/>
    <cellStyle name="20% - Accent1 3 2 4 6 10 2" xfId="21763" xr:uid="{00000000-0005-0000-0000-00004C540000}"/>
    <cellStyle name="20% - Accent1 3 2 4 6 11" xfId="21764" xr:uid="{00000000-0005-0000-0000-00004D540000}"/>
    <cellStyle name="20% - Accent1 3 2 4 6 2" xfId="21765" xr:uid="{00000000-0005-0000-0000-00004E540000}"/>
    <cellStyle name="20% - Accent1 3 2 4 6 2 2" xfId="21766" xr:uid="{00000000-0005-0000-0000-00004F540000}"/>
    <cellStyle name="20% - Accent1 3 2 4 6 2 2 2" xfId="21767" xr:uid="{00000000-0005-0000-0000-000050540000}"/>
    <cellStyle name="20% - Accent1 3 2 4 6 2 2 2 2" xfId="21768" xr:uid="{00000000-0005-0000-0000-000051540000}"/>
    <cellStyle name="20% - Accent1 3 2 4 6 2 2 2 2 2" xfId="21769" xr:uid="{00000000-0005-0000-0000-000052540000}"/>
    <cellStyle name="20% - Accent1 3 2 4 6 2 2 2 3" xfId="21770" xr:uid="{00000000-0005-0000-0000-000053540000}"/>
    <cellStyle name="20% - Accent1 3 2 4 6 2 2 3" xfId="21771" xr:uid="{00000000-0005-0000-0000-000054540000}"/>
    <cellStyle name="20% - Accent1 3 2 4 6 2 2 3 2" xfId="21772" xr:uid="{00000000-0005-0000-0000-000055540000}"/>
    <cellStyle name="20% - Accent1 3 2 4 6 2 2 4" xfId="21773" xr:uid="{00000000-0005-0000-0000-000056540000}"/>
    <cellStyle name="20% - Accent1 3 2 4 6 2 3" xfId="21774" xr:uid="{00000000-0005-0000-0000-000057540000}"/>
    <cellStyle name="20% - Accent1 3 2 4 6 2 3 2" xfId="21775" xr:uid="{00000000-0005-0000-0000-000058540000}"/>
    <cellStyle name="20% - Accent1 3 2 4 6 2 3 2 2" xfId="21776" xr:uid="{00000000-0005-0000-0000-000059540000}"/>
    <cellStyle name="20% - Accent1 3 2 4 6 2 3 2 2 2" xfId="21777" xr:uid="{00000000-0005-0000-0000-00005A540000}"/>
    <cellStyle name="20% - Accent1 3 2 4 6 2 3 2 3" xfId="21778" xr:uid="{00000000-0005-0000-0000-00005B540000}"/>
    <cellStyle name="20% - Accent1 3 2 4 6 2 3 3" xfId="21779" xr:uid="{00000000-0005-0000-0000-00005C540000}"/>
    <cellStyle name="20% - Accent1 3 2 4 6 2 3 3 2" xfId="21780" xr:uid="{00000000-0005-0000-0000-00005D540000}"/>
    <cellStyle name="20% - Accent1 3 2 4 6 2 3 4" xfId="21781" xr:uid="{00000000-0005-0000-0000-00005E540000}"/>
    <cellStyle name="20% - Accent1 3 2 4 6 2 4" xfId="21782" xr:uid="{00000000-0005-0000-0000-00005F540000}"/>
    <cellStyle name="20% - Accent1 3 2 4 6 2 4 2" xfId="21783" xr:uid="{00000000-0005-0000-0000-000060540000}"/>
    <cellStyle name="20% - Accent1 3 2 4 6 2 4 2 2" xfId="21784" xr:uid="{00000000-0005-0000-0000-000061540000}"/>
    <cellStyle name="20% - Accent1 3 2 4 6 2 4 2 2 2" xfId="21785" xr:uid="{00000000-0005-0000-0000-000062540000}"/>
    <cellStyle name="20% - Accent1 3 2 4 6 2 4 2 3" xfId="21786" xr:uid="{00000000-0005-0000-0000-000063540000}"/>
    <cellStyle name="20% - Accent1 3 2 4 6 2 4 3" xfId="21787" xr:uid="{00000000-0005-0000-0000-000064540000}"/>
    <cellStyle name="20% - Accent1 3 2 4 6 2 4 3 2" xfId="21788" xr:uid="{00000000-0005-0000-0000-000065540000}"/>
    <cellStyle name="20% - Accent1 3 2 4 6 2 4 4" xfId="21789" xr:uid="{00000000-0005-0000-0000-000066540000}"/>
    <cellStyle name="20% - Accent1 3 2 4 6 2 5" xfId="21790" xr:uid="{00000000-0005-0000-0000-000067540000}"/>
    <cellStyle name="20% - Accent1 3 2 4 6 2 5 2" xfId="21791" xr:uid="{00000000-0005-0000-0000-000068540000}"/>
    <cellStyle name="20% - Accent1 3 2 4 6 2 5 2 2" xfId="21792" xr:uid="{00000000-0005-0000-0000-000069540000}"/>
    <cellStyle name="20% - Accent1 3 2 4 6 2 5 3" xfId="21793" xr:uid="{00000000-0005-0000-0000-00006A540000}"/>
    <cellStyle name="20% - Accent1 3 2 4 6 2 6" xfId="21794" xr:uid="{00000000-0005-0000-0000-00006B540000}"/>
    <cellStyle name="20% - Accent1 3 2 4 6 2 6 2" xfId="21795" xr:uid="{00000000-0005-0000-0000-00006C540000}"/>
    <cellStyle name="20% - Accent1 3 2 4 6 2 6 2 2" xfId="21796" xr:uid="{00000000-0005-0000-0000-00006D540000}"/>
    <cellStyle name="20% - Accent1 3 2 4 6 2 6 3" xfId="21797" xr:uid="{00000000-0005-0000-0000-00006E540000}"/>
    <cellStyle name="20% - Accent1 3 2 4 6 2 7" xfId="21798" xr:uid="{00000000-0005-0000-0000-00006F540000}"/>
    <cellStyle name="20% - Accent1 3 2 4 6 2 7 2" xfId="21799" xr:uid="{00000000-0005-0000-0000-000070540000}"/>
    <cellStyle name="20% - Accent1 3 2 4 6 2 8" xfId="21800" xr:uid="{00000000-0005-0000-0000-000071540000}"/>
    <cellStyle name="20% - Accent1 3 2 4 6 2 8 2" xfId="21801" xr:uid="{00000000-0005-0000-0000-000072540000}"/>
    <cellStyle name="20% - Accent1 3 2 4 6 2 9" xfId="21802" xr:uid="{00000000-0005-0000-0000-000073540000}"/>
    <cellStyle name="20% - Accent1 3 2 4 6 3" xfId="21803" xr:uid="{00000000-0005-0000-0000-000074540000}"/>
    <cellStyle name="20% - Accent1 3 2 4 6 3 2" xfId="21804" xr:uid="{00000000-0005-0000-0000-000075540000}"/>
    <cellStyle name="20% - Accent1 3 2 4 6 3 2 2" xfId="21805" xr:uid="{00000000-0005-0000-0000-000076540000}"/>
    <cellStyle name="20% - Accent1 3 2 4 6 3 2 2 2" xfId="21806" xr:uid="{00000000-0005-0000-0000-000077540000}"/>
    <cellStyle name="20% - Accent1 3 2 4 6 3 2 2 2 2" xfId="21807" xr:uid="{00000000-0005-0000-0000-000078540000}"/>
    <cellStyle name="20% - Accent1 3 2 4 6 3 2 2 3" xfId="21808" xr:uid="{00000000-0005-0000-0000-000079540000}"/>
    <cellStyle name="20% - Accent1 3 2 4 6 3 2 3" xfId="21809" xr:uid="{00000000-0005-0000-0000-00007A540000}"/>
    <cellStyle name="20% - Accent1 3 2 4 6 3 2 3 2" xfId="21810" xr:uid="{00000000-0005-0000-0000-00007B540000}"/>
    <cellStyle name="20% - Accent1 3 2 4 6 3 2 4" xfId="21811" xr:uid="{00000000-0005-0000-0000-00007C540000}"/>
    <cellStyle name="20% - Accent1 3 2 4 6 3 3" xfId="21812" xr:uid="{00000000-0005-0000-0000-00007D540000}"/>
    <cellStyle name="20% - Accent1 3 2 4 6 3 3 2" xfId="21813" xr:uid="{00000000-0005-0000-0000-00007E540000}"/>
    <cellStyle name="20% - Accent1 3 2 4 6 3 3 2 2" xfId="21814" xr:uid="{00000000-0005-0000-0000-00007F540000}"/>
    <cellStyle name="20% - Accent1 3 2 4 6 3 3 2 2 2" xfId="21815" xr:uid="{00000000-0005-0000-0000-000080540000}"/>
    <cellStyle name="20% - Accent1 3 2 4 6 3 3 2 3" xfId="21816" xr:uid="{00000000-0005-0000-0000-000081540000}"/>
    <cellStyle name="20% - Accent1 3 2 4 6 3 3 3" xfId="21817" xr:uid="{00000000-0005-0000-0000-000082540000}"/>
    <cellStyle name="20% - Accent1 3 2 4 6 3 3 3 2" xfId="21818" xr:uid="{00000000-0005-0000-0000-000083540000}"/>
    <cellStyle name="20% - Accent1 3 2 4 6 3 3 4" xfId="21819" xr:uid="{00000000-0005-0000-0000-000084540000}"/>
    <cellStyle name="20% - Accent1 3 2 4 6 3 4" xfId="21820" xr:uid="{00000000-0005-0000-0000-000085540000}"/>
    <cellStyle name="20% - Accent1 3 2 4 6 3 4 2" xfId="21821" xr:uid="{00000000-0005-0000-0000-000086540000}"/>
    <cellStyle name="20% - Accent1 3 2 4 6 3 4 2 2" xfId="21822" xr:uid="{00000000-0005-0000-0000-000087540000}"/>
    <cellStyle name="20% - Accent1 3 2 4 6 3 4 2 2 2" xfId="21823" xr:uid="{00000000-0005-0000-0000-000088540000}"/>
    <cellStyle name="20% - Accent1 3 2 4 6 3 4 2 3" xfId="21824" xr:uid="{00000000-0005-0000-0000-000089540000}"/>
    <cellStyle name="20% - Accent1 3 2 4 6 3 4 3" xfId="21825" xr:uid="{00000000-0005-0000-0000-00008A540000}"/>
    <cellStyle name="20% - Accent1 3 2 4 6 3 4 3 2" xfId="21826" xr:uid="{00000000-0005-0000-0000-00008B540000}"/>
    <cellStyle name="20% - Accent1 3 2 4 6 3 4 4" xfId="21827" xr:uid="{00000000-0005-0000-0000-00008C540000}"/>
    <cellStyle name="20% - Accent1 3 2 4 6 3 5" xfId="21828" xr:uid="{00000000-0005-0000-0000-00008D540000}"/>
    <cellStyle name="20% - Accent1 3 2 4 6 3 5 2" xfId="21829" xr:uid="{00000000-0005-0000-0000-00008E540000}"/>
    <cellStyle name="20% - Accent1 3 2 4 6 3 5 2 2" xfId="21830" xr:uid="{00000000-0005-0000-0000-00008F540000}"/>
    <cellStyle name="20% - Accent1 3 2 4 6 3 5 3" xfId="21831" xr:uid="{00000000-0005-0000-0000-000090540000}"/>
    <cellStyle name="20% - Accent1 3 2 4 6 3 6" xfId="21832" xr:uid="{00000000-0005-0000-0000-000091540000}"/>
    <cellStyle name="20% - Accent1 3 2 4 6 3 6 2" xfId="21833" xr:uid="{00000000-0005-0000-0000-000092540000}"/>
    <cellStyle name="20% - Accent1 3 2 4 6 3 6 2 2" xfId="21834" xr:uid="{00000000-0005-0000-0000-000093540000}"/>
    <cellStyle name="20% - Accent1 3 2 4 6 3 6 3" xfId="21835" xr:uid="{00000000-0005-0000-0000-000094540000}"/>
    <cellStyle name="20% - Accent1 3 2 4 6 3 7" xfId="21836" xr:uid="{00000000-0005-0000-0000-000095540000}"/>
    <cellStyle name="20% - Accent1 3 2 4 6 3 7 2" xfId="21837" xr:uid="{00000000-0005-0000-0000-000096540000}"/>
    <cellStyle name="20% - Accent1 3 2 4 6 3 8" xfId="21838" xr:uid="{00000000-0005-0000-0000-000097540000}"/>
    <cellStyle name="20% - Accent1 3 2 4 6 3 8 2" xfId="21839" xr:uid="{00000000-0005-0000-0000-000098540000}"/>
    <cellStyle name="20% - Accent1 3 2 4 6 3 9" xfId="21840" xr:uid="{00000000-0005-0000-0000-000099540000}"/>
    <cellStyle name="20% - Accent1 3 2 4 6 4" xfId="21841" xr:uid="{00000000-0005-0000-0000-00009A540000}"/>
    <cellStyle name="20% - Accent1 3 2 4 6 4 2" xfId="21842" xr:uid="{00000000-0005-0000-0000-00009B540000}"/>
    <cellStyle name="20% - Accent1 3 2 4 6 4 2 2" xfId="21843" xr:uid="{00000000-0005-0000-0000-00009C540000}"/>
    <cellStyle name="20% - Accent1 3 2 4 6 4 2 2 2" xfId="21844" xr:uid="{00000000-0005-0000-0000-00009D540000}"/>
    <cellStyle name="20% - Accent1 3 2 4 6 4 2 3" xfId="21845" xr:uid="{00000000-0005-0000-0000-00009E540000}"/>
    <cellStyle name="20% - Accent1 3 2 4 6 4 3" xfId="21846" xr:uid="{00000000-0005-0000-0000-00009F540000}"/>
    <cellStyle name="20% - Accent1 3 2 4 6 4 3 2" xfId="21847" xr:uid="{00000000-0005-0000-0000-0000A0540000}"/>
    <cellStyle name="20% - Accent1 3 2 4 6 4 4" xfId="21848" xr:uid="{00000000-0005-0000-0000-0000A1540000}"/>
    <cellStyle name="20% - Accent1 3 2 4 6 5" xfId="21849" xr:uid="{00000000-0005-0000-0000-0000A2540000}"/>
    <cellStyle name="20% - Accent1 3 2 4 6 5 2" xfId="21850" xr:uid="{00000000-0005-0000-0000-0000A3540000}"/>
    <cellStyle name="20% - Accent1 3 2 4 6 5 2 2" xfId="21851" xr:uid="{00000000-0005-0000-0000-0000A4540000}"/>
    <cellStyle name="20% - Accent1 3 2 4 6 5 2 2 2" xfId="21852" xr:uid="{00000000-0005-0000-0000-0000A5540000}"/>
    <cellStyle name="20% - Accent1 3 2 4 6 5 2 3" xfId="21853" xr:uid="{00000000-0005-0000-0000-0000A6540000}"/>
    <cellStyle name="20% - Accent1 3 2 4 6 5 3" xfId="21854" xr:uid="{00000000-0005-0000-0000-0000A7540000}"/>
    <cellStyle name="20% - Accent1 3 2 4 6 5 3 2" xfId="21855" xr:uid="{00000000-0005-0000-0000-0000A8540000}"/>
    <cellStyle name="20% - Accent1 3 2 4 6 5 4" xfId="21856" xr:uid="{00000000-0005-0000-0000-0000A9540000}"/>
    <cellStyle name="20% - Accent1 3 2 4 6 6" xfId="21857" xr:uid="{00000000-0005-0000-0000-0000AA540000}"/>
    <cellStyle name="20% - Accent1 3 2 4 6 6 2" xfId="21858" xr:uid="{00000000-0005-0000-0000-0000AB540000}"/>
    <cellStyle name="20% - Accent1 3 2 4 6 6 2 2" xfId="21859" xr:uid="{00000000-0005-0000-0000-0000AC540000}"/>
    <cellStyle name="20% - Accent1 3 2 4 6 6 2 2 2" xfId="21860" xr:uid="{00000000-0005-0000-0000-0000AD540000}"/>
    <cellStyle name="20% - Accent1 3 2 4 6 6 2 3" xfId="21861" xr:uid="{00000000-0005-0000-0000-0000AE540000}"/>
    <cellStyle name="20% - Accent1 3 2 4 6 6 3" xfId="21862" xr:uid="{00000000-0005-0000-0000-0000AF540000}"/>
    <cellStyle name="20% - Accent1 3 2 4 6 6 3 2" xfId="21863" xr:uid="{00000000-0005-0000-0000-0000B0540000}"/>
    <cellStyle name="20% - Accent1 3 2 4 6 6 4" xfId="21864" xr:uid="{00000000-0005-0000-0000-0000B1540000}"/>
    <cellStyle name="20% - Accent1 3 2 4 6 7" xfId="21865" xr:uid="{00000000-0005-0000-0000-0000B2540000}"/>
    <cellStyle name="20% - Accent1 3 2 4 6 7 2" xfId="21866" xr:uid="{00000000-0005-0000-0000-0000B3540000}"/>
    <cellStyle name="20% - Accent1 3 2 4 6 7 2 2" xfId="21867" xr:uid="{00000000-0005-0000-0000-0000B4540000}"/>
    <cellStyle name="20% - Accent1 3 2 4 6 7 3" xfId="21868" xr:uid="{00000000-0005-0000-0000-0000B5540000}"/>
    <cellStyle name="20% - Accent1 3 2 4 6 8" xfId="21869" xr:uid="{00000000-0005-0000-0000-0000B6540000}"/>
    <cellStyle name="20% - Accent1 3 2 4 6 8 2" xfId="21870" xr:uid="{00000000-0005-0000-0000-0000B7540000}"/>
    <cellStyle name="20% - Accent1 3 2 4 6 8 2 2" xfId="21871" xr:uid="{00000000-0005-0000-0000-0000B8540000}"/>
    <cellStyle name="20% - Accent1 3 2 4 6 8 3" xfId="21872" xr:uid="{00000000-0005-0000-0000-0000B9540000}"/>
    <cellStyle name="20% - Accent1 3 2 4 6 9" xfId="21873" xr:uid="{00000000-0005-0000-0000-0000BA540000}"/>
    <cellStyle name="20% - Accent1 3 2 4 6 9 2" xfId="21874" xr:uid="{00000000-0005-0000-0000-0000BB540000}"/>
    <cellStyle name="20% - Accent1 3 2 4 7" xfId="21875" xr:uid="{00000000-0005-0000-0000-0000BC540000}"/>
    <cellStyle name="20% - Accent1 3 2 4 7 2" xfId="21876" xr:uid="{00000000-0005-0000-0000-0000BD540000}"/>
    <cellStyle name="20% - Accent1 3 2 4 7 2 2" xfId="21877" xr:uid="{00000000-0005-0000-0000-0000BE540000}"/>
    <cellStyle name="20% - Accent1 3 2 4 7 2 2 2" xfId="21878" xr:uid="{00000000-0005-0000-0000-0000BF540000}"/>
    <cellStyle name="20% - Accent1 3 2 4 7 2 2 2 2" xfId="21879" xr:uid="{00000000-0005-0000-0000-0000C0540000}"/>
    <cellStyle name="20% - Accent1 3 2 4 7 2 2 3" xfId="21880" xr:uid="{00000000-0005-0000-0000-0000C1540000}"/>
    <cellStyle name="20% - Accent1 3 2 4 7 2 3" xfId="21881" xr:uid="{00000000-0005-0000-0000-0000C2540000}"/>
    <cellStyle name="20% - Accent1 3 2 4 7 2 3 2" xfId="21882" xr:uid="{00000000-0005-0000-0000-0000C3540000}"/>
    <cellStyle name="20% - Accent1 3 2 4 7 2 4" xfId="21883" xr:uid="{00000000-0005-0000-0000-0000C4540000}"/>
    <cellStyle name="20% - Accent1 3 2 4 7 3" xfId="21884" xr:uid="{00000000-0005-0000-0000-0000C5540000}"/>
    <cellStyle name="20% - Accent1 3 2 4 7 3 2" xfId="21885" xr:uid="{00000000-0005-0000-0000-0000C6540000}"/>
    <cellStyle name="20% - Accent1 3 2 4 7 3 2 2" xfId="21886" xr:uid="{00000000-0005-0000-0000-0000C7540000}"/>
    <cellStyle name="20% - Accent1 3 2 4 7 3 2 2 2" xfId="21887" xr:uid="{00000000-0005-0000-0000-0000C8540000}"/>
    <cellStyle name="20% - Accent1 3 2 4 7 3 2 3" xfId="21888" xr:uid="{00000000-0005-0000-0000-0000C9540000}"/>
    <cellStyle name="20% - Accent1 3 2 4 7 3 3" xfId="21889" xr:uid="{00000000-0005-0000-0000-0000CA540000}"/>
    <cellStyle name="20% - Accent1 3 2 4 7 3 3 2" xfId="21890" xr:uid="{00000000-0005-0000-0000-0000CB540000}"/>
    <cellStyle name="20% - Accent1 3 2 4 7 3 4" xfId="21891" xr:uid="{00000000-0005-0000-0000-0000CC540000}"/>
    <cellStyle name="20% - Accent1 3 2 4 7 4" xfId="21892" xr:uid="{00000000-0005-0000-0000-0000CD540000}"/>
    <cellStyle name="20% - Accent1 3 2 4 7 4 2" xfId="21893" xr:uid="{00000000-0005-0000-0000-0000CE540000}"/>
    <cellStyle name="20% - Accent1 3 2 4 7 4 2 2" xfId="21894" xr:uid="{00000000-0005-0000-0000-0000CF540000}"/>
    <cellStyle name="20% - Accent1 3 2 4 7 4 2 2 2" xfId="21895" xr:uid="{00000000-0005-0000-0000-0000D0540000}"/>
    <cellStyle name="20% - Accent1 3 2 4 7 4 2 3" xfId="21896" xr:uid="{00000000-0005-0000-0000-0000D1540000}"/>
    <cellStyle name="20% - Accent1 3 2 4 7 4 3" xfId="21897" xr:uid="{00000000-0005-0000-0000-0000D2540000}"/>
    <cellStyle name="20% - Accent1 3 2 4 7 4 3 2" xfId="21898" xr:uid="{00000000-0005-0000-0000-0000D3540000}"/>
    <cellStyle name="20% - Accent1 3 2 4 7 4 4" xfId="21899" xr:uid="{00000000-0005-0000-0000-0000D4540000}"/>
    <cellStyle name="20% - Accent1 3 2 4 7 5" xfId="21900" xr:uid="{00000000-0005-0000-0000-0000D5540000}"/>
    <cellStyle name="20% - Accent1 3 2 4 7 5 2" xfId="21901" xr:uid="{00000000-0005-0000-0000-0000D6540000}"/>
    <cellStyle name="20% - Accent1 3 2 4 7 5 2 2" xfId="21902" xr:uid="{00000000-0005-0000-0000-0000D7540000}"/>
    <cellStyle name="20% - Accent1 3 2 4 7 5 3" xfId="21903" xr:uid="{00000000-0005-0000-0000-0000D8540000}"/>
    <cellStyle name="20% - Accent1 3 2 4 7 6" xfId="21904" xr:uid="{00000000-0005-0000-0000-0000D9540000}"/>
    <cellStyle name="20% - Accent1 3 2 4 7 6 2" xfId="21905" xr:uid="{00000000-0005-0000-0000-0000DA540000}"/>
    <cellStyle name="20% - Accent1 3 2 4 7 6 2 2" xfId="21906" xr:uid="{00000000-0005-0000-0000-0000DB540000}"/>
    <cellStyle name="20% - Accent1 3 2 4 7 6 3" xfId="21907" xr:uid="{00000000-0005-0000-0000-0000DC540000}"/>
    <cellStyle name="20% - Accent1 3 2 4 7 7" xfId="21908" xr:uid="{00000000-0005-0000-0000-0000DD540000}"/>
    <cellStyle name="20% - Accent1 3 2 4 7 7 2" xfId="21909" xr:uid="{00000000-0005-0000-0000-0000DE540000}"/>
    <cellStyle name="20% - Accent1 3 2 4 7 8" xfId="21910" xr:uid="{00000000-0005-0000-0000-0000DF540000}"/>
    <cellStyle name="20% - Accent1 3 2 4 7 8 2" xfId="21911" xr:uid="{00000000-0005-0000-0000-0000E0540000}"/>
    <cellStyle name="20% - Accent1 3 2 4 7 9" xfId="21912" xr:uid="{00000000-0005-0000-0000-0000E1540000}"/>
    <cellStyle name="20% - Accent1 3 2 4 8" xfId="21913" xr:uid="{00000000-0005-0000-0000-0000E2540000}"/>
    <cellStyle name="20% - Accent1 3 2 4 8 2" xfId="21914" xr:uid="{00000000-0005-0000-0000-0000E3540000}"/>
    <cellStyle name="20% - Accent1 3 2 4 8 2 2" xfId="21915" xr:uid="{00000000-0005-0000-0000-0000E4540000}"/>
    <cellStyle name="20% - Accent1 3 2 4 8 2 2 2" xfId="21916" xr:uid="{00000000-0005-0000-0000-0000E5540000}"/>
    <cellStyle name="20% - Accent1 3 2 4 8 2 2 2 2" xfId="21917" xr:uid="{00000000-0005-0000-0000-0000E6540000}"/>
    <cellStyle name="20% - Accent1 3 2 4 8 2 2 3" xfId="21918" xr:uid="{00000000-0005-0000-0000-0000E7540000}"/>
    <cellStyle name="20% - Accent1 3 2 4 8 2 3" xfId="21919" xr:uid="{00000000-0005-0000-0000-0000E8540000}"/>
    <cellStyle name="20% - Accent1 3 2 4 8 2 3 2" xfId="21920" xr:uid="{00000000-0005-0000-0000-0000E9540000}"/>
    <cellStyle name="20% - Accent1 3 2 4 8 2 4" xfId="21921" xr:uid="{00000000-0005-0000-0000-0000EA540000}"/>
    <cellStyle name="20% - Accent1 3 2 4 8 3" xfId="21922" xr:uid="{00000000-0005-0000-0000-0000EB540000}"/>
    <cellStyle name="20% - Accent1 3 2 4 8 3 2" xfId="21923" xr:uid="{00000000-0005-0000-0000-0000EC540000}"/>
    <cellStyle name="20% - Accent1 3 2 4 8 3 2 2" xfId="21924" xr:uid="{00000000-0005-0000-0000-0000ED540000}"/>
    <cellStyle name="20% - Accent1 3 2 4 8 3 2 2 2" xfId="21925" xr:uid="{00000000-0005-0000-0000-0000EE540000}"/>
    <cellStyle name="20% - Accent1 3 2 4 8 3 2 3" xfId="21926" xr:uid="{00000000-0005-0000-0000-0000EF540000}"/>
    <cellStyle name="20% - Accent1 3 2 4 8 3 3" xfId="21927" xr:uid="{00000000-0005-0000-0000-0000F0540000}"/>
    <cellStyle name="20% - Accent1 3 2 4 8 3 3 2" xfId="21928" xr:uid="{00000000-0005-0000-0000-0000F1540000}"/>
    <cellStyle name="20% - Accent1 3 2 4 8 3 4" xfId="21929" xr:uid="{00000000-0005-0000-0000-0000F2540000}"/>
    <cellStyle name="20% - Accent1 3 2 4 8 4" xfId="21930" xr:uid="{00000000-0005-0000-0000-0000F3540000}"/>
    <cellStyle name="20% - Accent1 3 2 4 8 4 2" xfId="21931" xr:uid="{00000000-0005-0000-0000-0000F4540000}"/>
    <cellStyle name="20% - Accent1 3 2 4 8 4 2 2" xfId="21932" xr:uid="{00000000-0005-0000-0000-0000F5540000}"/>
    <cellStyle name="20% - Accent1 3 2 4 8 4 2 2 2" xfId="21933" xr:uid="{00000000-0005-0000-0000-0000F6540000}"/>
    <cellStyle name="20% - Accent1 3 2 4 8 4 2 3" xfId="21934" xr:uid="{00000000-0005-0000-0000-0000F7540000}"/>
    <cellStyle name="20% - Accent1 3 2 4 8 4 3" xfId="21935" xr:uid="{00000000-0005-0000-0000-0000F8540000}"/>
    <cellStyle name="20% - Accent1 3 2 4 8 4 3 2" xfId="21936" xr:uid="{00000000-0005-0000-0000-0000F9540000}"/>
    <cellStyle name="20% - Accent1 3 2 4 8 4 4" xfId="21937" xr:uid="{00000000-0005-0000-0000-0000FA540000}"/>
    <cellStyle name="20% - Accent1 3 2 4 8 5" xfId="21938" xr:uid="{00000000-0005-0000-0000-0000FB540000}"/>
    <cellStyle name="20% - Accent1 3 2 4 8 5 2" xfId="21939" xr:uid="{00000000-0005-0000-0000-0000FC540000}"/>
    <cellStyle name="20% - Accent1 3 2 4 8 5 2 2" xfId="21940" xr:uid="{00000000-0005-0000-0000-0000FD540000}"/>
    <cellStyle name="20% - Accent1 3 2 4 8 5 3" xfId="21941" xr:uid="{00000000-0005-0000-0000-0000FE540000}"/>
    <cellStyle name="20% - Accent1 3 2 4 8 6" xfId="21942" xr:uid="{00000000-0005-0000-0000-0000FF540000}"/>
    <cellStyle name="20% - Accent1 3 2 4 8 6 2" xfId="21943" xr:uid="{00000000-0005-0000-0000-000000550000}"/>
    <cellStyle name="20% - Accent1 3 2 4 8 6 2 2" xfId="21944" xr:uid="{00000000-0005-0000-0000-000001550000}"/>
    <cellStyle name="20% - Accent1 3 2 4 8 6 3" xfId="21945" xr:uid="{00000000-0005-0000-0000-000002550000}"/>
    <cellStyle name="20% - Accent1 3 2 4 8 7" xfId="21946" xr:uid="{00000000-0005-0000-0000-000003550000}"/>
    <cellStyle name="20% - Accent1 3 2 4 8 7 2" xfId="21947" xr:uid="{00000000-0005-0000-0000-000004550000}"/>
    <cellStyle name="20% - Accent1 3 2 4 8 8" xfId="21948" xr:uid="{00000000-0005-0000-0000-000005550000}"/>
    <cellStyle name="20% - Accent1 3 2 4 8 8 2" xfId="21949" xr:uid="{00000000-0005-0000-0000-000006550000}"/>
    <cellStyle name="20% - Accent1 3 2 4 8 9" xfId="21950" xr:uid="{00000000-0005-0000-0000-000007550000}"/>
    <cellStyle name="20% - Accent1 3 2 4 9" xfId="21951" xr:uid="{00000000-0005-0000-0000-000008550000}"/>
    <cellStyle name="20% - Accent1 3 2 4 9 2" xfId="21952" xr:uid="{00000000-0005-0000-0000-000009550000}"/>
    <cellStyle name="20% - Accent1 3 2 4 9 2 2" xfId="21953" xr:uid="{00000000-0005-0000-0000-00000A550000}"/>
    <cellStyle name="20% - Accent1 3 2 4 9 2 2 2" xfId="21954" xr:uid="{00000000-0005-0000-0000-00000B550000}"/>
    <cellStyle name="20% - Accent1 3 2 4 9 2 3" xfId="21955" xr:uid="{00000000-0005-0000-0000-00000C550000}"/>
    <cellStyle name="20% - Accent1 3 2 4 9 3" xfId="21956" xr:uid="{00000000-0005-0000-0000-00000D550000}"/>
    <cellStyle name="20% - Accent1 3 2 4 9 3 2" xfId="21957" xr:uid="{00000000-0005-0000-0000-00000E550000}"/>
    <cellStyle name="20% - Accent1 3 2 4 9 4" xfId="21958" xr:uid="{00000000-0005-0000-0000-00000F550000}"/>
    <cellStyle name="20% - Accent1 3 2 5" xfId="21959" xr:uid="{00000000-0005-0000-0000-000010550000}"/>
    <cellStyle name="20% - Accent1 3 2 5 10" xfId="21960" xr:uid="{00000000-0005-0000-0000-000011550000}"/>
    <cellStyle name="20% - Accent1 3 2 5 10 2" xfId="21961" xr:uid="{00000000-0005-0000-0000-000012550000}"/>
    <cellStyle name="20% - Accent1 3 2 5 10 2 2" xfId="21962" xr:uid="{00000000-0005-0000-0000-000013550000}"/>
    <cellStyle name="20% - Accent1 3 2 5 10 2 2 2" xfId="21963" xr:uid="{00000000-0005-0000-0000-000014550000}"/>
    <cellStyle name="20% - Accent1 3 2 5 10 2 3" xfId="21964" xr:uid="{00000000-0005-0000-0000-000015550000}"/>
    <cellStyle name="20% - Accent1 3 2 5 10 3" xfId="21965" xr:uid="{00000000-0005-0000-0000-000016550000}"/>
    <cellStyle name="20% - Accent1 3 2 5 10 3 2" xfId="21966" xr:uid="{00000000-0005-0000-0000-000017550000}"/>
    <cellStyle name="20% - Accent1 3 2 5 10 4" xfId="21967" xr:uid="{00000000-0005-0000-0000-000018550000}"/>
    <cellStyle name="20% - Accent1 3 2 5 11" xfId="21968" xr:uid="{00000000-0005-0000-0000-000019550000}"/>
    <cellStyle name="20% - Accent1 3 2 5 11 2" xfId="21969" xr:uid="{00000000-0005-0000-0000-00001A550000}"/>
    <cellStyle name="20% - Accent1 3 2 5 11 2 2" xfId="21970" xr:uid="{00000000-0005-0000-0000-00001B550000}"/>
    <cellStyle name="20% - Accent1 3 2 5 11 3" xfId="21971" xr:uid="{00000000-0005-0000-0000-00001C550000}"/>
    <cellStyle name="20% - Accent1 3 2 5 12" xfId="21972" xr:uid="{00000000-0005-0000-0000-00001D550000}"/>
    <cellStyle name="20% - Accent1 3 2 5 12 2" xfId="21973" xr:uid="{00000000-0005-0000-0000-00001E550000}"/>
    <cellStyle name="20% - Accent1 3 2 5 12 2 2" xfId="21974" xr:uid="{00000000-0005-0000-0000-00001F550000}"/>
    <cellStyle name="20% - Accent1 3 2 5 12 3" xfId="21975" xr:uid="{00000000-0005-0000-0000-000020550000}"/>
    <cellStyle name="20% - Accent1 3 2 5 13" xfId="21976" xr:uid="{00000000-0005-0000-0000-000021550000}"/>
    <cellStyle name="20% - Accent1 3 2 5 13 2" xfId="21977" xr:uid="{00000000-0005-0000-0000-000022550000}"/>
    <cellStyle name="20% - Accent1 3 2 5 14" xfId="21978" xr:uid="{00000000-0005-0000-0000-000023550000}"/>
    <cellStyle name="20% - Accent1 3 2 5 14 2" xfId="21979" xr:uid="{00000000-0005-0000-0000-000024550000}"/>
    <cellStyle name="20% - Accent1 3 2 5 15" xfId="21980" xr:uid="{00000000-0005-0000-0000-000025550000}"/>
    <cellStyle name="20% - Accent1 3 2 5 2" xfId="21981" xr:uid="{00000000-0005-0000-0000-000026550000}"/>
    <cellStyle name="20% - Accent1 3 2 5 2 10" xfId="21982" xr:uid="{00000000-0005-0000-0000-000027550000}"/>
    <cellStyle name="20% - Accent1 3 2 5 2 10 2" xfId="21983" xr:uid="{00000000-0005-0000-0000-000028550000}"/>
    <cellStyle name="20% - Accent1 3 2 5 2 10 2 2" xfId="21984" xr:uid="{00000000-0005-0000-0000-000029550000}"/>
    <cellStyle name="20% - Accent1 3 2 5 2 10 3" xfId="21985" xr:uid="{00000000-0005-0000-0000-00002A550000}"/>
    <cellStyle name="20% - Accent1 3 2 5 2 11" xfId="21986" xr:uid="{00000000-0005-0000-0000-00002B550000}"/>
    <cellStyle name="20% - Accent1 3 2 5 2 11 2" xfId="21987" xr:uid="{00000000-0005-0000-0000-00002C550000}"/>
    <cellStyle name="20% - Accent1 3 2 5 2 11 2 2" xfId="21988" xr:uid="{00000000-0005-0000-0000-00002D550000}"/>
    <cellStyle name="20% - Accent1 3 2 5 2 11 3" xfId="21989" xr:uid="{00000000-0005-0000-0000-00002E550000}"/>
    <cellStyle name="20% - Accent1 3 2 5 2 12" xfId="21990" xr:uid="{00000000-0005-0000-0000-00002F550000}"/>
    <cellStyle name="20% - Accent1 3 2 5 2 12 2" xfId="21991" xr:uid="{00000000-0005-0000-0000-000030550000}"/>
    <cellStyle name="20% - Accent1 3 2 5 2 13" xfId="21992" xr:uid="{00000000-0005-0000-0000-000031550000}"/>
    <cellStyle name="20% - Accent1 3 2 5 2 13 2" xfId="21993" xr:uid="{00000000-0005-0000-0000-000032550000}"/>
    <cellStyle name="20% - Accent1 3 2 5 2 14" xfId="21994" xr:uid="{00000000-0005-0000-0000-000033550000}"/>
    <cellStyle name="20% - Accent1 3 2 5 2 2" xfId="21995" xr:uid="{00000000-0005-0000-0000-000034550000}"/>
    <cellStyle name="20% - Accent1 3 2 5 2 2 10" xfId="21996" xr:uid="{00000000-0005-0000-0000-000035550000}"/>
    <cellStyle name="20% - Accent1 3 2 5 2 2 10 2" xfId="21997" xr:uid="{00000000-0005-0000-0000-000036550000}"/>
    <cellStyle name="20% - Accent1 3 2 5 2 2 11" xfId="21998" xr:uid="{00000000-0005-0000-0000-000037550000}"/>
    <cellStyle name="20% - Accent1 3 2 5 2 2 2" xfId="21999" xr:uid="{00000000-0005-0000-0000-000038550000}"/>
    <cellStyle name="20% - Accent1 3 2 5 2 2 2 2" xfId="22000" xr:uid="{00000000-0005-0000-0000-000039550000}"/>
    <cellStyle name="20% - Accent1 3 2 5 2 2 2 2 2" xfId="22001" xr:uid="{00000000-0005-0000-0000-00003A550000}"/>
    <cellStyle name="20% - Accent1 3 2 5 2 2 2 2 2 2" xfId="22002" xr:uid="{00000000-0005-0000-0000-00003B550000}"/>
    <cellStyle name="20% - Accent1 3 2 5 2 2 2 2 2 2 2" xfId="22003" xr:uid="{00000000-0005-0000-0000-00003C550000}"/>
    <cellStyle name="20% - Accent1 3 2 5 2 2 2 2 2 3" xfId="22004" xr:uid="{00000000-0005-0000-0000-00003D550000}"/>
    <cellStyle name="20% - Accent1 3 2 5 2 2 2 2 3" xfId="22005" xr:uid="{00000000-0005-0000-0000-00003E550000}"/>
    <cellStyle name="20% - Accent1 3 2 5 2 2 2 2 3 2" xfId="22006" xr:uid="{00000000-0005-0000-0000-00003F550000}"/>
    <cellStyle name="20% - Accent1 3 2 5 2 2 2 2 4" xfId="22007" xr:uid="{00000000-0005-0000-0000-000040550000}"/>
    <cellStyle name="20% - Accent1 3 2 5 2 2 2 3" xfId="22008" xr:uid="{00000000-0005-0000-0000-000041550000}"/>
    <cellStyle name="20% - Accent1 3 2 5 2 2 2 3 2" xfId="22009" xr:uid="{00000000-0005-0000-0000-000042550000}"/>
    <cellStyle name="20% - Accent1 3 2 5 2 2 2 3 2 2" xfId="22010" xr:uid="{00000000-0005-0000-0000-000043550000}"/>
    <cellStyle name="20% - Accent1 3 2 5 2 2 2 3 2 2 2" xfId="22011" xr:uid="{00000000-0005-0000-0000-000044550000}"/>
    <cellStyle name="20% - Accent1 3 2 5 2 2 2 3 2 3" xfId="22012" xr:uid="{00000000-0005-0000-0000-000045550000}"/>
    <cellStyle name="20% - Accent1 3 2 5 2 2 2 3 3" xfId="22013" xr:uid="{00000000-0005-0000-0000-000046550000}"/>
    <cellStyle name="20% - Accent1 3 2 5 2 2 2 3 3 2" xfId="22014" xr:uid="{00000000-0005-0000-0000-000047550000}"/>
    <cellStyle name="20% - Accent1 3 2 5 2 2 2 3 4" xfId="22015" xr:uid="{00000000-0005-0000-0000-000048550000}"/>
    <cellStyle name="20% - Accent1 3 2 5 2 2 2 4" xfId="22016" xr:uid="{00000000-0005-0000-0000-000049550000}"/>
    <cellStyle name="20% - Accent1 3 2 5 2 2 2 4 2" xfId="22017" xr:uid="{00000000-0005-0000-0000-00004A550000}"/>
    <cellStyle name="20% - Accent1 3 2 5 2 2 2 4 2 2" xfId="22018" xr:uid="{00000000-0005-0000-0000-00004B550000}"/>
    <cellStyle name="20% - Accent1 3 2 5 2 2 2 4 2 2 2" xfId="22019" xr:uid="{00000000-0005-0000-0000-00004C550000}"/>
    <cellStyle name="20% - Accent1 3 2 5 2 2 2 4 2 3" xfId="22020" xr:uid="{00000000-0005-0000-0000-00004D550000}"/>
    <cellStyle name="20% - Accent1 3 2 5 2 2 2 4 3" xfId="22021" xr:uid="{00000000-0005-0000-0000-00004E550000}"/>
    <cellStyle name="20% - Accent1 3 2 5 2 2 2 4 3 2" xfId="22022" xr:uid="{00000000-0005-0000-0000-00004F550000}"/>
    <cellStyle name="20% - Accent1 3 2 5 2 2 2 4 4" xfId="22023" xr:uid="{00000000-0005-0000-0000-000050550000}"/>
    <cellStyle name="20% - Accent1 3 2 5 2 2 2 5" xfId="22024" xr:uid="{00000000-0005-0000-0000-000051550000}"/>
    <cellStyle name="20% - Accent1 3 2 5 2 2 2 5 2" xfId="22025" xr:uid="{00000000-0005-0000-0000-000052550000}"/>
    <cellStyle name="20% - Accent1 3 2 5 2 2 2 5 2 2" xfId="22026" xr:uid="{00000000-0005-0000-0000-000053550000}"/>
    <cellStyle name="20% - Accent1 3 2 5 2 2 2 5 3" xfId="22027" xr:uid="{00000000-0005-0000-0000-000054550000}"/>
    <cellStyle name="20% - Accent1 3 2 5 2 2 2 6" xfId="22028" xr:uid="{00000000-0005-0000-0000-000055550000}"/>
    <cellStyle name="20% - Accent1 3 2 5 2 2 2 6 2" xfId="22029" xr:uid="{00000000-0005-0000-0000-000056550000}"/>
    <cellStyle name="20% - Accent1 3 2 5 2 2 2 6 2 2" xfId="22030" xr:uid="{00000000-0005-0000-0000-000057550000}"/>
    <cellStyle name="20% - Accent1 3 2 5 2 2 2 6 3" xfId="22031" xr:uid="{00000000-0005-0000-0000-000058550000}"/>
    <cellStyle name="20% - Accent1 3 2 5 2 2 2 7" xfId="22032" xr:uid="{00000000-0005-0000-0000-000059550000}"/>
    <cellStyle name="20% - Accent1 3 2 5 2 2 2 7 2" xfId="22033" xr:uid="{00000000-0005-0000-0000-00005A550000}"/>
    <cellStyle name="20% - Accent1 3 2 5 2 2 2 8" xfId="22034" xr:uid="{00000000-0005-0000-0000-00005B550000}"/>
    <cellStyle name="20% - Accent1 3 2 5 2 2 2 8 2" xfId="22035" xr:uid="{00000000-0005-0000-0000-00005C550000}"/>
    <cellStyle name="20% - Accent1 3 2 5 2 2 2 9" xfId="22036" xr:uid="{00000000-0005-0000-0000-00005D550000}"/>
    <cellStyle name="20% - Accent1 3 2 5 2 2 3" xfId="22037" xr:uid="{00000000-0005-0000-0000-00005E550000}"/>
    <cellStyle name="20% - Accent1 3 2 5 2 2 3 2" xfId="22038" xr:uid="{00000000-0005-0000-0000-00005F550000}"/>
    <cellStyle name="20% - Accent1 3 2 5 2 2 3 2 2" xfId="22039" xr:uid="{00000000-0005-0000-0000-000060550000}"/>
    <cellStyle name="20% - Accent1 3 2 5 2 2 3 2 2 2" xfId="22040" xr:uid="{00000000-0005-0000-0000-000061550000}"/>
    <cellStyle name="20% - Accent1 3 2 5 2 2 3 2 2 2 2" xfId="22041" xr:uid="{00000000-0005-0000-0000-000062550000}"/>
    <cellStyle name="20% - Accent1 3 2 5 2 2 3 2 2 3" xfId="22042" xr:uid="{00000000-0005-0000-0000-000063550000}"/>
    <cellStyle name="20% - Accent1 3 2 5 2 2 3 2 3" xfId="22043" xr:uid="{00000000-0005-0000-0000-000064550000}"/>
    <cellStyle name="20% - Accent1 3 2 5 2 2 3 2 3 2" xfId="22044" xr:uid="{00000000-0005-0000-0000-000065550000}"/>
    <cellStyle name="20% - Accent1 3 2 5 2 2 3 2 4" xfId="22045" xr:uid="{00000000-0005-0000-0000-000066550000}"/>
    <cellStyle name="20% - Accent1 3 2 5 2 2 3 3" xfId="22046" xr:uid="{00000000-0005-0000-0000-000067550000}"/>
    <cellStyle name="20% - Accent1 3 2 5 2 2 3 3 2" xfId="22047" xr:uid="{00000000-0005-0000-0000-000068550000}"/>
    <cellStyle name="20% - Accent1 3 2 5 2 2 3 3 2 2" xfId="22048" xr:uid="{00000000-0005-0000-0000-000069550000}"/>
    <cellStyle name="20% - Accent1 3 2 5 2 2 3 3 2 2 2" xfId="22049" xr:uid="{00000000-0005-0000-0000-00006A550000}"/>
    <cellStyle name="20% - Accent1 3 2 5 2 2 3 3 2 3" xfId="22050" xr:uid="{00000000-0005-0000-0000-00006B550000}"/>
    <cellStyle name="20% - Accent1 3 2 5 2 2 3 3 3" xfId="22051" xr:uid="{00000000-0005-0000-0000-00006C550000}"/>
    <cellStyle name="20% - Accent1 3 2 5 2 2 3 3 3 2" xfId="22052" xr:uid="{00000000-0005-0000-0000-00006D550000}"/>
    <cellStyle name="20% - Accent1 3 2 5 2 2 3 3 4" xfId="22053" xr:uid="{00000000-0005-0000-0000-00006E550000}"/>
    <cellStyle name="20% - Accent1 3 2 5 2 2 3 4" xfId="22054" xr:uid="{00000000-0005-0000-0000-00006F550000}"/>
    <cellStyle name="20% - Accent1 3 2 5 2 2 3 4 2" xfId="22055" xr:uid="{00000000-0005-0000-0000-000070550000}"/>
    <cellStyle name="20% - Accent1 3 2 5 2 2 3 4 2 2" xfId="22056" xr:uid="{00000000-0005-0000-0000-000071550000}"/>
    <cellStyle name="20% - Accent1 3 2 5 2 2 3 4 2 2 2" xfId="22057" xr:uid="{00000000-0005-0000-0000-000072550000}"/>
    <cellStyle name="20% - Accent1 3 2 5 2 2 3 4 2 3" xfId="22058" xr:uid="{00000000-0005-0000-0000-000073550000}"/>
    <cellStyle name="20% - Accent1 3 2 5 2 2 3 4 3" xfId="22059" xr:uid="{00000000-0005-0000-0000-000074550000}"/>
    <cellStyle name="20% - Accent1 3 2 5 2 2 3 4 3 2" xfId="22060" xr:uid="{00000000-0005-0000-0000-000075550000}"/>
    <cellStyle name="20% - Accent1 3 2 5 2 2 3 4 4" xfId="22061" xr:uid="{00000000-0005-0000-0000-000076550000}"/>
    <cellStyle name="20% - Accent1 3 2 5 2 2 3 5" xfId="22062" xr:uid="{00000000-0005-0000-0000-000077550000}"/>
    <cellStyle name="20% - Accent1 3 2 5 2 2 3 5 2" xfId="22063" xr:uid="{00000000-0005-0000-0000-000078550000}"/>
    <cellStyle name="20% - Accent1 3 2 5 2 2 3 5 2 2" xfId="22064" xr:uid="{00000000-0005-0000-0000-000079550000}"/>
    <cellStyle name="20% - Accent1 3 2 5 2 2 3 5 3" xfId="22065" xr:uid="{00000000-0005-0000-0000-00007A550000}"/>
    <cellStyle name="20% - Accent1 3 2 5 2 2 3 6" xfId="22066" xr:uid="{00000000-0005-0000-0000-00007B550000}"/>
    <cellStyle name="20% - Accent1 3 2 5 2 2 3 6 2" xfId="22067" xr:uid="{00000000-0005-0000-0000-00007C550000}"/>
    <cellStyle name="20% - Accent1 3 2 5 2 2 3 6 2 2" xfId="22068" xr:uid="{00000000-0005-0000-0000-00007D550000}"/>
    <cellStyle name="20% - Accent1 3 2 5 2 2 3 6 3" xfId="22069" xr:uid="{00000000-0005-0000-0000-00007E550000}"/>
    <cellStyle name="20% - Accent1 3 2 5 2 2 3 7" xfId="22070" xr:uid="{00000000-0005-0000-0000-00007F550000}"/>
    <cellStyle name="20% - Accent1 3 2 5 2 2 3 7 2" xfId="22071" xr:uid="{00000000-0005-0000-0000-000080550000}"/>
    <cellStyle name="20% - Accent1 3 2 5 2 2 3 8" xfId="22072" xr:uid="{00000000-0005-0000-0000-000081550000}"/>
    <cellStyle name="20% - Accent1 3 2 5 2 2 3 8 2" xfId="22073" xr:uid="{00000000-0005-0000-0000-000082550000}"/>
    <cellStyle name="20% - Accent1 3 2 5 2 2 3 9" xfId="22074" xr:uid="{00000000-0005-0000-0000-000083550000}"/>
    <cellStyle name="20% - Accent1 3 2 5 2 2 4" xfId="22075" xr:uid="{00000000-0005-0000-0000-000084550000}"/>
    <cellStyle name="20% - Accent1 3 2 5 2 2 4 2" xfId="22076" xr:uid="{00000000-0005-0000-0000-000085550000}"/>
    <cellStyle name="20% - Accent1 3 2 5 2 2 4 2 2" xfId="22077" xr:uid="{00000000-0005-0000-0000-000086550000}"/>
    <cellStyle name="20% - Accent1 3 2 5 2 2 4 2 2 2" xfId="22078" xr:uid="{00000000-0005-0000-0000-000087550000}"/>
    <cellStyle name="20% - Accent1 3 2 5 2 2 4 2 3" xfId="22079" xr:uid="{00000000-0005-0000-0000-000088550000}"/>
    <cellStyle name="20% - Accent1 3 2 5 2 2 4 3" xfId="22080" xr:uid="{00000000-0005-0000-0000-000089550000}"/>
    <cellStyle name="20% - Accent1 3 2 5 2 2 4 3 2" xfId="22081" xr:uid="{00000000-0005-0000-0000-00008A550000}"/>
    <cellStyle name="20% - Accent1 3 2 5 2 2 4 4" xfId="22082" xr:uid="{00000000-0005-0000-0000-00008B550000}"/>
    <cellStyle name="20% - Accent1 3 2 5 2 2 5" xfId="22083" xr:uid="{00000000-0005-0000-0000-00008C550000}"/>
    <cellStyle name="20% - Accent1 3 2 5 2 2 5 2" xfId="22084" xr:uid="{00000000-0005-0000-0000-00008D550000}"/>
    <cellStyle name="20% - Accent1 3 2 5 2 2 5 2 2" xfId="22085" xr:uid="{00000000-0005-0000-0000-00008E550000}"/>
    <cellStyle name="20% - Accent1 3 2 5 2 2 5 2 2 2" xfId="22086" xr:uid="{00000000-0005-0000-0000-00008F550000}"/>
    <cellStyle name="20% - Accent1 3 2 5 2 2 5 2 3" xfId="22087" xr:uid="{00000000-0005-0000-0000-000090550000}"/>
    <cellStyle name="20% - Accent1 3 2 5 2 2 5 3" xfId="22088" xr:uid="{00000000-0005-0000-0000-000091550000}"/>
    <cellStyle name="20% - Accent1 3 2 5 2 2 5 3 2" xfId="22089" xr:uid="{00000000-0005-0000-0000-000092550000}"/>
    <cellStyle name="20% - Accent1 3 2 5 2 2 5 4" xfId="22090" xr:uid="{00000000-0005-0000-0000-000093550000}"/>
    <cellStyle name="20% - Accent1 3 2 5 2 2 6" xfId="22091" xr:uid="{00000000-0005-0000-0000-000094550000}"/>
    <cellStyle name="20% - Accent1 3 2 5 2 2 6 2" xfId="22092" xr:uid="{00000000-0005-0000-0000-000095550000}"/>
    <cellStyle name="20% - Accent1 3 2 5 2 2 6 2 2" xfId="22093" xr:uid="{00000000-0005-0000-0000-000096550000}"/>
    <cellStyle name="20% - Accent1 3 2 5 2 2 6 2 2 2" xfId="22094" xr:uid="{00000000-0005-0000-0000-000097550000}"/>
    <cellStyle name="20% - Accent1 3 2 5 2 2 6 2 3" xfId="22095" xr:uid="{00000000-0005-0000-0000-000098550000}"/>
    <cellStyle name="20% - Accent1 3 2 5 2 2 6 3" xfId="22096" xr:uid="{00000000-0005-0000-0000-000099550000}"/>
    <cellStyle name="20% - Accent1 3 2 5 2 2 6 3 2" xfId="22097" xr:uid="{00000000-0005-0000-0000-00009A550000}"/>
    <cellStyle name="20% - Accent1 3 2 5 2 2 6 4" xfId="22098" xr:uid="{00000000-0005-0000-0000-00009B550000}"/>
    <cellStyle name="20% - Accent1 3 2 5 2 2 7" xfId="22099" xr:uid="{00000000-0005-0000-0000-00009C550000}"/>
    <cellStyle name="20% - Accent1 3 2 5 2 2 7 2" xfId="22100" xr:uid="{00000000-0005-0000-0000-00009D550000}"/>
    <cellStyle name="20% - Accent1 3 2 5 2 2 7 2 2" xfId="22101" xr:uid="{00000000-0005-0000-0000-00009E550000}"/>
    <cellStyle name="20% - Accent1 3 2 5 2 2 7 3" xfId="22102" xr:uid="{00000000-0005-0000-0000-00009F550000}"/>
    <cellStyle name="20% - Accent1 3 2 5 2 2 8" xfId="22103" xr:uid="{00000000-0005-0000-0000-0000A0550000}"/>
    <cellStyle name="20% - Accent1 3 2 5 2 2 8 2" xfId="22104" xr:uid="{00000000-0005-0000-0000-0000A1550000}"/>
    <cellStyle name="20% - Accent1 3 2 5 2 2 8 2 2" xfId="22105" xr:uid="{00000000-0005-0000-0000-0000A2550000}"/>
    <cellStyle name="20% - Accent1 3 2 5 2 2 8 3" xfId="22106" xr:uid="{00000000-0005-0000-0000-0000A3550000}"/>
    <cellStyle name="20% - Accent1 3 2 5 2 2 9" xfId="22107" xr:uid="{00000000-0005-0000-0000-0000A4550000}"/>
    <cellStyle name="20% - Accent1 3 2 5 2 2 9 2" xfId="22108" xr:uid="{00000000-0005-0000-0000-0000A5550000}"/>
    <cellStyle name="20% - Accent1 3 2 5 2 3" xfId="22109" xr:uid="{00000000-0005-0000-0000-0000A6550000}"/>
    <cellStyle name="20% - Accent1 3 2 5 2 3 10" xfId="22110" xr:uid="{00000000-0005-0000-0000-0000A7550000}"/>
    <cellStyle name="20% - Accent1 3 2 5 2 3 10 2" xfId="22111" xr:uid="{00000000-0005-0000-0000-0000A8550000}"/>
    <cellStyle name="20% - Accent1 3 2 5 2 3 11" xfId="22112" xr:uid="{00000000-0005-0000-0000-0000A9550000}"/>
    <cellStyle name="20% - Accent1 3 2 5 2 3 2" xfId="22113" xr:uid="{00000000-0005-0000-0000-0000AA550000}"/>
    <cellStyle name="20% - Accent1 3 2 5 2 3 2 2" xfId="22114" xr:uid="{00000000-0005-0000-0000-0000AB550000}"/>
    <cellStyle name="20% - Accent1 3 2 5 2 3 2 2 2" xfId="22115" xr:uid="{00000000-0005-0000-0000-0000AC550000}"/>
    <cellStyle name="20% - Accent1 3 2 5 2 3 2 2 2 2" xfId="22116" xr:uid="{00000000-0005-0000-0000-0000AD550000}"/>
    <cellStyle name="20% - Accent1 3 2 5 2 3 2 2 2 2 2" xfId="22117" xr:uid="{00000000-0005-0000-0000-0000AE550000}"/>
    <cellStyle name="20% - Accent1 3 2 5 2 3 2 2 2 3" xfId="22118" xr:uid="{00000000-0005-0000-0000-0000AF550000}"/>
    <cellStyle name="20% - Accent1 3 2 5 2 3 2 2 3" xfId="22119" xr:uid="{00000000-0005-0000-0000-0000B0550000}"/>
    <cellStyle name="20% - Accent1 3 2 5 2 3 2 2 3 2" xfId="22120" xr:uid="{00000000-0005-0000-0000-0000B1550000}"/>
    <cellStyle name="20% - Accent1 3 2 5 2 3 2 2 4" xfId="22121" xr:uid="{00000000-0005-0000-0000-0000B2550000}"/>
    <cellStyle name="20% - Accent1 3 2 5 2 3 2 3" xfId="22122" xr:uid="{00000000-0005-0000-0000-0000B3550000}"/>
    <cellStyle name="20% - Accent1 3 2 5 2 3 2 3 2" xfId="22123" xr:uid="{00000000-0005-0000-0000-0000B4550000}"/>
    <cellStyle name="20% - Accent1 3 2 5 2 3 2 3 2 2" xfId="22124" xr:uid="{00000000-0005-0000-0000-0000B5550000}"/>
    <cellStyle name="20% - Accent1 3 2 5 2 3 2 3 2 2 2" xfId="22125" xr:uid="{00000000-0005-0000-0000-0000B6550000}"/>
    <cellStyle name="20% - Accent1 3 2 5 2 3 2 3 2 3" xfId="22126" xr:uid="{00000000-0005-0000-0000-0000B7550000}"/>
    <cellStyle name="20% - Accent1 3 2 5 2 3 2 3 3" xfId="22127" xr:uid="{00000000-0005-0000-0000-0000B8550000}"/>
    <cellStyle name="20% - Accent1 3 2 5 2 3 2 3 3 2" xfId="22128" xr:uid="{00000000-0005-0000-0000-0000B9550000}"/>
    <cellStyle name="20% - Accent1 3 2 5 2 3 2 3 4" xfId="22129" xr:uid="{00000000-0005-0000-0000-0000BA550000}"/>
    <cellStyle name="20% - Accent1 3 2 5 2 3 2 4" xfId="22130" xr:uid="{00000000-0005-0000-0000-0000BB550000}"/>
    <cellStyle name="20% - Accent1 3 2 5 2 3 2 4 2" xfId="22131" xr:uid="{00000000-0005-0000-0000-0000BC550000}"/>
    <cellStyle name="20% - Accent1 3 2 5 2 3 2 4 2 2" xfId="22132" xr:uid="{00000000-0005-0000-0000-0000BD550000}"/>
    <cellStyle name="20% - Accent1 3 2 5 2 3 2 4 2 2 2" xfId="22133" xr:uid="{00000000-0005-0000-0000-0000BE550000}"/>
    <cellStyle name="20% - Accent1 3 2 5 2 3 2 4 2 3" xfId="22134" xr:uid="{00000000-0005-0000-0000-0000BF550000}"/>
    <cellStyle name="20% - Accent1 3 2 5 2 3 2 4 3" xfId="22135" xr:uid="{00000000-0005-0000-0000-0000C0550000}"/>
    <cellStyle name="20% - Accent1 3 2 5 2 3 2 4 3 2" xfId="22136" xr:uid="{00000000-0005-0000-0000-0000C1550000}"/>
    <cellStyle name="20% - Accent1 3 2 5 2 3 2 4 4" xfId="22137" xr:uid="{00000000-0005-0000-0000-0000C2550000}"/>
    <cellStyle name="20% - Accent1 3 2 5 2 3 2 5" xfId="22138" xr:uid="{00000000-0005-0000-0000-0000C3550000}"/>
    <cellStyle name="20% - Accent1 3 2 5 2 3 2 5 2" xfId="22139" xr:uid="{00000000-0005-0000-0000-0000C4550000}"/>
    <cellStyle name="20% - Accent1 3 2 5 2 3 2 5 2 2" xfId="22140" xr:uid="{00000000-0005-0000-0000-0000C5550000}"/>
    <cellStyle name="20% - Accent1 3 2 5 2 3 2 5 3" xfId="22141" xr:uid="{00000000-0005-0000-0000-0000C6550000}"/>
    <cellStyle name="20% - Accent1 3 2 5 2 3 2 6" xfId="22142" xr:uid="{00000000-0005-0000-0000-0000C7550000}"/>
    <cellStyle name="20% - Accent1 3 2 5 2 3 2 6 2" xfId="22143" xr:uid="{00000000-0005-0000-0000-0000C8550000}"/>
    <cellStyle name="20% - Accent1 3 2 5 2 3 2 6 2 2" xfId="22144" xr:uid="{00000000-0005-0000-0000-0000C9550000}"/>
    <cellStyle name="20% - Accent1 3 2 5 2 3 2 6 3" xfId="22145" xr:uid="{00000000-0005-0000-0000-0000CA550000}"/>
    <cellStyle name="20% - Accent1 3 2 5 2 3 2 7" xfId="22146" xr:uid="{00000000-0005-0000-0000-0000CB550000}"/>
    <cellStyle name="20% - Accent1 3 2 5 2 3 2 7 2" xfId="22147" xr:uid="{00000000-0005-0000-0000-0000CC550000}"/>
    <cellStyle name="20% - Accent1 3 2 5 2 3 2 8" xfId="22148" xr:uid="{00000000-0005-0000-0000-0000CD550000}"/>
    <cellStyle name="20% - Accent1 3 2 5 2 3 2 8 2" xfId="22149" xr:uid="{00000000-0005-0000-0000-0000CE550000}"/>
    <cellStyle name="20% - Accent1 3 2 5 2 3 2 9" xfId="22150" xr:uid="{00000000-0005-0000-0000-0000CF550000}"/>
    <cellStyle name="20% - Accent1 3 2 5 2 3 3" xfId="22151" xr:uid="{00000000-0005-0000-0000-0000D0550000}"/>
    <cellStyle name="20% - Accent1 3 2 5 2 3 3 2" xfId="22152" xr:uid="{00000000-0005-0000-0000-0000D1550000}"/>
    <cellStyle name="20% - Accent1 3 2 5 2 3 3 2 2" xfId="22153" xr:uid="{00000000-0005-0000-0000-0000D2550000}"/>
    <cellStyle name="20% - Accent1 3 2 5 2 3 3 2 2 2" xfId="22154" xr:uid="{00000000-0005-0000-0000-0000D3550000}"/>
    <cellStyle name="20% - Accent1 3 2 5 2 3 3 2 2 2 2" xfId="22155" xr:uid="{00000000-0005-0000-0000-0000D4550000}"/>
    <cellStyle name="20% - Accent1 3 2 5 2 3 3 2 2 3" xfId="22156" xr:uid="{00000000-0005-0000-0000-0000D5550000}"/>
    <cellStyle name="20% - Accent1 3 2 5 2 3 3 2 3" xfId="22157" xr:uid="{00000000-0005-0000-0000-0000D6550000}"/>
    <cellStyle name="20% - Accent1 3 2 5 2 3 3 2 3 2" xfId="22158" xr:uid="{00000000-0005-0000-0000-0000D7550000}"/>
    <cellStyle name="20% - Accent1 3 2 5 2 3 3 2 4" xfId="22159" xr:uid="{00000000-0005-0000-0000-0000D8550000}"/>
    <cellStyle name="20% - Accent1 3 2 5 2 3 3 3" xfId="22160" xr:uid="{00000000-0005-0000-0000-0000D9550000}"/>
    <cellStyle name="20% - Accent1 3 2 5 2 3 3 3 2" xfId="22161" xr:uid="{00000000-0005-0000-0000-0000DA550000}"/>
    <cellStyle name="20% - Accent1 3 2 5 2 3 3 3 2 2" xfId="22162" xr:uid="{00000000-0005-0000-0000-0000DB550000}"/>
    <cellStyle name="20% - Accent1 3 2 5 2 3 3 3 2 2 2" xfId="22163" xr:uid="{00000000-0005-0000-0000-0000DC550000}"/>
    <cellStyle name="20% - Accent1 3 2 5 2 3 3 3 2 3" xfId="22164" xr:uid="{00000000-0005-0000-0000-0000DD550000}"/>
    <cellStyle name="20% - Accent1 3 2 5 2 3 3 3 3" xfId="22165" xr:uid="{00000000-0005-0000-0000-0000DE550000}"/>
    <cellStyle name="20% - Accent1 3 2 5 2 3 3 3 3 2" xfId="22166" xr:uid="{00000000-0005-0000-0000-0000DF550000}"/>
    <cellStyle name="20% - Accent1 3 2 5 2 3 3 3 4" xfId="22167" xr:uid="{00000000-0005-0000-0000-0000E0550000}"/>
    <cellStyle name="20% - Accent1 3 2 5 2 3 3 4" xfId="22168" xr:uid="{00000000-0005-0000-0000-0000E1550000}"/>
    <cellStyle name="20% - Accent1 3 2 5 2 3 3 4 2" xfId="22169" xr:uid="{00000000-0005-0000-0000-0000E2550000}"/>
    <cellStyle name="20% - Accent1 3 2 5 2 3 3 4 2 2" xfId="22170" xr:uid="{00000000-0005-0000-0000-0000E3550000}"/>
    <cellStyle name="20% - Accent1 3 2 5 2 3 3 4 2 2 2" xfId="22171" xr:uid="{00000000-0005-0000-0000-0000E4550000}"/>
    <cellStyle name="20% - Accent1 3 2 5 2 3 3 4 2 3" xfId="22172" xr:uid="{00000000-0005-0000-0000-0000E5550000}"/>
    <cellStyle name="20% - Accent1 3 2 5 2 3 3 4 3" xfId="22173" xr:uid="{00000000-0005-0000-0000-0000E6550000}"/>
    <cellStyle name="20% - Accent1 3 2 5 2 3 3 4 3 2" xfId="22174" xr:uid="{00000000-0005-0000-0000-0000E7550000}"/>
    <cellStyle name="20% - Accent1 3 2 5 2 3 3 4 4" xfId="22175" xr:uid="{00000000-0005-0000-0000-0000E8550000}"/>
    <cellStyle name="20% - Accent1 3 2 5 2 3 3 5" xfId="22176" xr:uid="{00000000-0005-0000-0000-0000E9550000}"/>
    <cellStyle name="20% - Accent1 3 2 5 2 3 3 5 2" xfId="22177" xr:uid="{00000000-0005-0000-0000-0000EA550000}"/>
    <cellStyle name="20% - Accent1 3 2 5 2 3 3 5 2 2" xfId="22178" xr:uid="{00000000-0005-0000-0000-0000EB550000}"/>
    <cellStyle name="20% - Accent1 3 2 5 2 3 3 5 3" xfId="22179" xr:uid="{00000000-0005-0000-0000-0000EC550000}"/>
    <cellStyle name="20% - Accent1 3 2 5 2 3 3 6" xfId="22180" xr:uid="{00000000-0005-0000-0000-0000ED550000}"/>
    <cellStyle name="20% - Accent1 3 2 5 2 3 3 6 2" xfId="22181" xr:uid="{00000000-0005-0000-0000-0000EE550000}"/>
    <cellStyle name="20% - Accent1 3 2 5 2 3 3 6 2 2" xfId="22182" xr:uid="{00000000-0005-0000-0000-0000EF550000}"/>
    <cellStyle name="20% - Accent1 3 2 5 2 3 3 6 3" xfId="22183" xr:uid="{00000000-0005-0000-0000-0000F0550000}"/>
    <cellStyle name="20% - Accent1 3 2 5 2 3 3 7" xfId="22184" xr:uid="{00000000-0005-0000-0000-0000F1550000}"/>
    <cellStyle name="20% - Accent1 3 2 5 2 3 3 7 2" xfId="22185" xr:uid="{00000000-0005-0000-0000-0000F2550000}"/>
    <cellStyle name="20% - Accent1 3 2 5 2 3 3 8" xfId="22186" xr:uid="{00000000-0005-0000-0000-0000F3550000}"/>
    <cellStyle name="20% - Accent1 3 2 5 2 3 3 8 2" xfId="22187" xr:uid="{00000000-0005-0000-0000-0000F4550000}"/>
    <cellStyle name="20% - Accent1 3 2 5 2 3 3 9" xfId="22188" xr:uid="{00000000-0005-0000-0000-0000F5550000}"/>
    <cellStyle name="20% - Accent1 3 2 5 2 3 4" xfId="22189" xr:uid="{00000000-0005-0000-0000-0000F6550000}"/>
    <cellStyle name="20% - Accent1 3 2 5 2 3 4 2" xfId="22190" xr:uid="{00000000-0005-0000-0000-0000F7550000}"/>
    <cellStyle name="20% - Accent1 3 2 5 2 3 4 2 2" xfId="22191" xr:uid="{00000000-0005-0000-0000-0000F8550000}"/>
    <cellStyle name="20% - Accent1 3 2 5 2 3 4 2 2 2" xfId="22192" xr:uid="{00000000-0005-0000-0000-0000F9550000}"/>
    <cellStyle name="20% - Accent1 3 2 5 2 3 4 2 3" xfId="22193" xr:uid="{00000000-0005-0000-0000-0000FA550000}"/>
    <cellStyle name="20% - Accent1 3 2 5 2 3 4 3" xfId="22194" xr:uid="{00000000-0005-0000-0000-0000FB550000}"/>
    <cellStyle name="20% - Accent1 3 2 5 2 3 4 3 2" xfId="22195" xr:uid="{00000000-0005-0000-0000-0000FC550000}"/>
    <cellStyle name="20% - Accent1 3 2 5 2 3 4 4" xfId="22196" xr:uid="{00000000-0005-0000-0000-0000FD550000}"/>
    <cellStyle name="20% - Accent1 3 2 5 2 3 5" xfId="22197" xr:uid="{00000000-0005-0000-0000-0000FE550000}"/>
    <cellStyle name="20% - Accent1 3 2 5 2 3 5 2" xfId="22198" xr:uid="{00000000-0005-0000-0000-0000FF550000}"/>
    <cellStyle name="20% - Accent1 3 2 5 2 3 5 2 2" xfId="22199" xr:uid="{00000000-0005-0000-0000-000000560000}"/>
    <cellStyle name="20% - Accent1 3 2 5 2 3 5 2 2 2" xfId="22200" xr:uid="{00000000-0005-0000-0000-000001560000}"/>
    <cellStyle name="20% - Accent1 3 2 5 2 3 5 2 3" xfId="22201" xr:uid="{00000000-0005-0000-0000-000002560000}"/>
    <cellStyle name="20% - Accent1 3 2 5 2 3 5 3" xfId="22202" xr:uid="{00000000-0005-0000-0000-000003560000}"/>
    <cellStyle name="20% - Accent1 3 2 5 2 3 5 3 2" xfId="22203" xr:uid="{00000000-0005-0000-0000-000004560000}"/>
    <cellStyle name="20% - Accent1 3 2 5 2 3 5 4" xfId="22204" xr:uid="{00000000-0005-0000-0000-000005560000}"/>
    <cellStyle name="20% - Accent1 3 2 5 2 3 6" xfId="22205" xr:uid="{00000000-0005-0000-0000-000006560000}"/>
    <cellStyle name="20% - Accent1 3 2 5 2 3 6 2" xfId="22206" xr:uid="{00000000-0005-0000-0000-000007560000}"/>
    <cellStyle name="20% - Accent1 3 2 5 2 3 6 2 2" xfId="22207" xr:uid="{00000000-0005-0000-0000-000008560000}"/>
    <cellStyle name="20% - Accent1 3 2 5 2 3 6 2 2 2" xfId="22208" xr:uid="{00000000-0005-0000-0000-000009560000}"/>
    <cellStyle name="20% - Accent1 3 2 5 2 3 6 2 3" xfId="22209" xr:uid="{00000000-0005-0000-0000-00000A560000}"/>
    <cellStyle name="20% - Accent1 3 2 5 2 3 6 3" xfId="22210" xr:uid="{00000000-0005-0000-0000-00000B560000}"/>
    <cellStyle name="20% - Accent1 3 2 5 2 3 6 3 2" xfId="22211" xr:uid="{00000000-0005-0000-0000-00000C560000}"/>
    <cellStyle name="20% - Accent1 3 2 5 2 3 6 4" xfId="22212" xr:uid="{00000000-0005-0000-0000-00000D560000}"/>
    <cellStyle name="20% - Accent1 3 2 5 2 3 7" xfId="22213" xr:uid="{00000000-0005-0000-0000-00000E560000}"/>
    <cellStyle name="20% - Accent1 3 2 5 2 3 7 2" xfId="22214" xr:uid="{00000000-0005-0000-0000-00000F560000}"/>
    <cellStyle name="20% - Accent1 3 2 5 2 3 7 2 2" xfId="22215" xr:uid="{00000000-0005-0000-0000-000010560000}"/>
    <cellStyle name="20% - Accent1 3 2 5 2 3 7 3" xfId="22216" xr:uid="{00000000-0005-0000-0000-000011560000}"/>
    <cellStyle name="20% - Accent1 3 2 5 2 3 8" xfId="22217" xr:uid="{00000000-0005-0000-0000-000012560000}"/>
    <cellStyle name="20% - Accent1 3 2 5 2 3 8 2" xfId="22218" xr:uid="{00000000-0005-0000-0000-000013560000}"/>
    <cellStyle name="20% - Accent1 3 2 5 2 3 8 2 2" xfId="22219" xr:uid="{00000000-0005-0000-0000-000014560000}"/>
    <cellStyle name="20% - Accent1 3 2 5 2 3 8 3" xfId="22220" xr:uid="{00000000-0005-0000-0000-000015560000}"/>
    <cellStyle name="20% - Accent1 3 2 5 2 3 9" xfId="22221" xr:uid="{00000000-0005-0000-0000-000016560000}"/>
    <cellStyle name="20% - Accent1 3 2 5 2 3 9 2" xfId="22222" xr:uid="{00000000-0005-0000-0000-000017560000}"/>
    <cellStyle name="20% - Accent1 3 2 5 2 4" xfId="22223" xr:uid="{00000000-0005-0000-0000-000018560000}"/>
    <cellStyle name="20% - Accent1 3 2 5 2 4 10" xfId="22224" xr:uid="{00000000-0005-0000-0000-000019560000}"/>
    <cellStyle name="20% - Accent1 3 2 5 2 4 10 2" xfId="22225" xr:uid="{00000000-0005-0000-0000-00001A560000}"/>
    <cellStyle name="20% - Accent1 3 2 5 2 4 11" xfId="22226" xr:uid="{00000000-0005-0000-0000-00001B560000}"/>
    <cellStyle name="20% - Accent1 3 2 5 2 4 2" xfId="22227" xr:uid="{00000000-0005-0000-0000-00001C560000}"/>
    <cellStyle name="20% - Accent1 3 2 5 2 4 2 2" xfId="22228" xr:uid="{00000000-0005-0000-0000-00001D560000}"/>
    <cellStyle name="20% - Accent1 3 2 5 2 4 2 2 2" xfId="22229" xr:uid="{00000000-0005-0000-0000-00001E560000}"/>
    <cellStyle name="20% - Accent1 3 2 5 2 4 2 2 2 2" xfId="22230" xr:uid="{00000000-0005-0000-0000-00001F560000}"/>
    <cellStyle name="20% - Accent1 3 2 5 2 4 2 2 2 2 2" xfId="22231" xr:uid="{00000000-0005-0000-0000-000020560000}"/>
    <cellStyle name="20% - Accent1 3 2 5 2 4 2 2 2 3" xfId="22232" xr:uid="{00000000-0005-0000-0000-000021560000}"/>
    <cellStyle name="20% - Accent1 3 2 5 2 4 2 2 3" xfId="22233" xr:uid="{00000000-0005-0000-0000-000022560000}"/>
    <cellStyle name="20% - Accent1 3 2 5 2 4 2 2 3 2" xfId="22234" xr:uid="{00000000-0005-0000-0000-000023560000}"/>
    <cellStyle name="20% - Accent1 3 2 5 2 4 2 2 4" xfId="22235" xr:uid="{00000000-0005-0000-0000-000024560000}"/>
    <cellStyle name="20% - Accent1 3 2 5 2 4 2 3" xfId="22236" xr:uid="{00000000-0005-0000-0000-000025560000}"/>
    <cellStyle name="20% - Accent1 3 2 5 2 4 2 3 2" xfId="22237" xr:uid="{00000000-0005-0000-0000-000026560000}"/>
    <cellStyle name="20% - Accent1 3 2 5 2 4 2 3 2 2" xfId="22238" xr:uid="{00000000-0005-0000-0000-000027560000}"/>
    <cellStyle name="20% - Accent1 3 2 5 2 4 2 3 2 2 2" xfId="22239" xr:uid="{00000000-0005-0000-0000-000028560000}"/>
    <cellStyle name="20% - Accent1 3 2 5 2 4 2 3 2 3" xfId="22240" xr:uid="{00000000-0005-0000-0000-000029560000}"/>
    <cellStyle name="20% - Accent1 3 2 5 2 4 2 3 3" xfId="22241" xr:uid="{00000000-0005-0000-0000-00002A560000}"/>
    <cellStyle name="20% - Accent1 3 2 5 2 4 2 3 3 2" xfId="22242" xr:uid="{00000000-0005-0000-0000-00002B560000}"/>
    <cellStyle name="20% - Accent1 3 2 5 2 4 2 3 4" xfId="22243" xr:uid="{00000000-0005-0000-0000-00002C560000}"/>
    <cellStyle name="20% - Accent1 3 2 5 2 4 2 4" xfId="22244" xr:uid="{00000000-0005-0000-0000-00002D560000}"/>
    <cellStyle name="20% - Accent1 3 2 5 2 4 2 4 2" xfId="22245" xr:uid="{00000000-0005-0000-0000-00002E560000}"/>
    <cellStyle name="20% - Accent1 3 2 5 2 4 2 4 2 2" xfId="22246" xr:uid="{00000000-0005-0000-0000-00002F560000}"/>
    <cellStyle name="20% - Accent1 3 2 5 2 4 2 4 2 2 2" xfId="22247" xr:uid="{00000000-0005-0000-0000-000030560000}"/>
    <cellStyle name="20% - Accent1 3 2 5 2 4 2 4 2 3" xfId="22248" xr:uid="{00000000-0005-0000-0000-000031560000}"/>
    <cellStyle name="20% - Accent1 3 2 5 2 4 2 4 3" xfId="22249" xr:uid="{00000000-0005-0000-0000-000032560000}"/>
    <cellStyle name="20% - Accent1 3 2 5 2 4 2 4 3 2" xfId="22250" xr:uid="{00000000-0005-0000-0000-000033560000}"/>
    <cellStyle name="20% - Accent1 3 2 5 2 4 2 4 4" xfId="22251" xr:uid="{00000000-0005-0000-0000-000034560000}"/>
    <cellStyle name="20% - Accent1 3 2 5 2 4 2 5" xfId="22252" xr:uid="{00000000-0005-0000-0000-000035560000}"/>
    <cellStyle name="20% - Accent1 3 2 5 2 4 2 5 2" xfId="22253" xr:uid="{00000000-0005-0000-0000-000036560000}"/>
    <cellStyle name="20% - Accent1 3 2 5 2 4 2 5 2 2" xfId="22254" xr:uid="{00000000-0005-0000-0000-000037560000}"/>
    <cellStyle name="20% - Accent1 3 2 5 2 4 2 5 3" xfId="22255" xr:uid="{00000000-0005-0000-0000-000038560000}"/>
    <cellStyle name="20% - Accent1 3 2 5 2 4 2 6" xfId="22256" xr:uid="{00000000-0005-0000-0000-000039560000}"/>
    <cellStyle name="20% - Accent1 3 2 5 2 4 2 6 2" xfId="22257" xr:uid="{00000000-0005-0000-0000-00003A560000}"/>
    <cellStyle name="20% - Accent1 3 2 5 2 4 2 6 2 2" xfId="22258" xr:uid="{00000000-0005-0000-0000-00003B560000}"/>
    <cellStyle name="20% - Accent1 3 2 5 2 4 2 6 3" xfId="22259" xr:uid="{00000000-0005-0000-0000-00003C560000}"/>
    <cellStyle name="20% - Accent1 3 2 5 2 4 2 7" xfId="22260" xr:uid="{00000000-0005-0000-0000-00003D560000}"/>
    <cellStyle name="20% - Accent1 3 2 5 2 4 2 7 2" xfId="22261" xr:uid="{00000000-0005-0000-0000-00003E560000}"/>
    <cellStyle name="20% - Accent1 3 2 5 2 4 2 8" xfId="22262" xr:uid="{00000000-0005-0000-0000-00003F560000}"/>
    <cellStyle name="20% - Accent1 3 2 5 2 4 2 8 2" xfId="22263" xr:uid="{00000000-0005-0000-0000-000040560000}"/>
    <cellStyle name="20% - Accent1 3 2 5 2 4 2 9" xfId="22264" xr:uid="{00000000-0005-0000-0000-000041560000}"/>
    <cellStyle name="20% - Accent1 3 2 5 2 4 3" xfId="22265" xr:uid="{00000000-0005-0000-0000-000042560000}"/>
    <cellStyle name="20% - Accent1 3 2 5 2 4 3 2" xfId="22266" xr:uid="{00000000-0005-0000-0000-000043560000}"/>
    <cellStyle name="20% - Accent1 3 2 5 2 4 3 2 2" xfId="22267" xr:uid="{00000000-0005-0000-0000-000044560000}"/>
    <cellStyle name="20% - Accent1 3 2 5 2 4 3 2 2 2" xfId="22268" xr:uid="{00000000-0005-0000-0000-000045560000}"/>
    <cellStyle name="20% - Accent1 3 2 5 2 4 3 2 2 2 2" xfId="22269" xr:uid="{00000000-0005-0000-0000-000046560000}"/>
    <cellStyle name="20% - Accent1 3 2 5 2 4 3 2 2 3" xfId="22270" xr:uid="{00000000-0005-0000-0000-000047560000}"/>
    <cellStyle name="20% - Accent1 3 2 5 2 4 3 2 3" xfId="22271" xr:uid="{00000000-0005-0000-0000-000048560000}"/>
    <cellStyle name="20% - Accent1 3 2 5 2 4 3 2 3 2" xfId="22272" xr:uid="{00000000-0005-0000-0000-000049560000}"/>
    <cellStyle name="20% - Accent1 3 2 5 2 4 3 2 4" xfId="22273" xr:uid="{00000000-0005-0000-0000-00004A560000}"/>
    <cellStyle name="20% - Accent1 3 2 5 2 4 3 3" xfId="22274" xr:uid="{00000000-0005-0000-0000-00004B560000}"/>
    <cellStyle name="20% - Accent1 3 2 5 2 4 3 3 2" xfId="22275" xr:uid="{00000000-0005-0000-0000-00004C560000}"/>
    <cellStyle name="20% - Accent1 3 2 5 2 4 3 3 2 2" xfId="22276" xr:uid="{00000000-0005-0000-0000-00004D560000}"/>
    <cellStyle name="20% - Accent1 3 2 5 2 4 3 3 2 2 2" xfId="22277" xr:uid="{00000000-0005-0000-0000-00004E560000}"/>
    <cellStyle name="20% - Accent1 3 2 5 2 4 3 3 2 3" xfId="22278" xr:uid="{00000000-0005-0000-0000-00004F560000}"/>
    <cellStyle name="20% - Accent1 3 2 5 2 4 3 3 3" xfId="22279" xr:uid="{00000000-0005-0000-0000-000050560000}"/>
    <cellStyle name="20% - Accent1 3 2 5 2 4 3 3 3 2" xfId="22280" xr:uid="{00000000-0005-0000-0000-000051560000}"/>
    <cellStyle name="20% - Accent1 3 2 5 2 4 3 3 4" xfId="22281" xr:uid="{00000000-0005-0000-0000-000052560000}"/>
    <cellStyle name="20% - Accent1 3 2 5 2 4 3 4" xfId="22282" xr:uid="{00000000-0005-0000-0000-000053560000}"/>
    <cellStyle name="20% - Accent1 3 2 5 2 4 3 4 2" xfId="22283" xr:uid="{00000000-0005-0000-0000-000054560000}"/>
    <cellStyle name="20% - Accent1 3 2 5 2 4 3 4 2 2" xfId="22284" xr:uid="{00000000-0005-0000-0000-000055560000}"/>
    <cellStyle name="20% - Accent1 3 2 5 2 4 3 4 2 2 2" xfId="22285" xr:uid="{00000000-0005-0000-0000-000056560000}"/>
    <cellStyle name="20% - Accent1 3 2 5 2 4 3 4 2 3" xfId="22286" xr:uid="{00000000-0005-0000-0000-000057560000}"/>
    <cellStyle name="20% - Accent1 3 2 5 2 4 3 4 3" xfId="22287" xr:uid="{00000000-0005-0000-0000-000058560000}"/>
    <cellStyle name="20% - Accent1 3 2 5 2 4 3 4 3 2" xfId="22288" xr:uid="{00000000-0005-0000-0000-000059560000}"/>
    <cellStyle name="20% - Accent1 3 2 5 2 4 3 4 4" xfId="22289" xr:uid="{00000000-0005-0000-0000-00005A560000}"/>
    <cellStyle name="20% - Accent1 3 2 5 2 4 3 5" xfId="22290" xr:uid="{00000000-0005-0000-0000-00005B560000}"/>
    <cellStyle name="20% - Accent1 3 2 5 2 4 3 5 2" xfId="22291" xr:uid="{00000000-0005-0000-0000-00005C560000}"/>
    <cellStyle name="20% - Accent1 3 2 5 2 4 3 5 2 2" xfId="22292" xr:uid="{00000000-0005-0000-0000-00005D560000}"/>
    <cellStyle name="20% - Accent1 3 2 5 2 4 3 5 3" xfId="22293" xr:uid="{00000000-0005-0000-0000-00005E560000}"/>
    <cellStyle name="20% - Accent1 3 2 5 2 4 3 6" xfId="22294" xr:uid="{00000000-0005-0000-0000-00005F560000}"/>
    <cellStyle name="20% - Accent1 3 2 5 2 4 3 6 2" xfId="22295" xr:uid="{00000000-0005-0000-0000-000060560000}"/>
    <cellStyle name="20% - Accent1 3 2 5 2 4 3 6 2 2" xfId="22296" xr:uid="{00000000-0005-0000-0000-000061560000}"/>
    <cellStyle name="20% - Accent1 3 2 5 2 4 3 6 3" xfId="22297" xr:uid="{00000000-0005-0000-0000-000062560000}"/>
    <cellStyle name="20% - Accent1 3 2 5 2 4 3 7" xfId="22298" xr:uid="{00000000-0005-0000-0000-000063560000}"/>
    <cellStyle name="20% - Accent1 3 2 5 2 4 3 7 2" xfId="22299" xr:uid="{00000000-0005-0000-0000-000064560000}"/>
    <cellStyle name="20% - Accent1 3 2 5 2 4 3 8" xfId="22300" xr:uid="{00000000-0005-0000-0000-000065560000}"/>
    <cellStyle name="20% - Accent1 3 2 5 2 4 3 8 2" xfId="22301" xr:uid="{00000000-0005-0000-0000-000066560000}"/>
    <cellStyle name="20% - Accent1 3 2 5 2 4 3 9" xfId="22302" xr:uid="{00000000-0005-0000-0000-000067560000}"/>
    <cellStyle name="20% - Accent1 3 2 5 2 4 4" xfId="22303" xr:uid="{00000000-0005-0000-0000-000068560000}"/>
    <cellStyle name="20% - Accent1 3 2 5 2 4 4 2" xfId="22304" xr:uid="{00000000-0005-0000-0000-000069560000}"/>
    <cellStyle name="20% - Accent1 3 2 5 2 4 4 2 2" xfId="22305" xr:uid="{00000000-0005-0000-0000-00006A560000}"/>
    <cellStyle name="20% - Accent1 3 2 5 2 4 4 2 2 2" xfId="22306" xr:uid="{00000000-0005-0000-0000-00006B560000}"/>
    <cellStyle name="20% - Accent1 3 2 5 2 4 4 2 3" xfId="22307" xr:uid="{00000000-0005-0000-0000-00006C560000}"/>
    <cellStyle name="20% - Accent1 3 2 5 2 4 4 3" xfId="22308" xr:uid="{00000000-0005-0000-0000-00006D560000}"/>
    <cellStyle name="20% - Accent1 3 2 5 2 4 4 3 2" xfId="22309" xr:uid="{00000000-0005-0000-0000-00006E560000}"/>
    <cellStyle name="20% - Accent1 3 2 5 2 4 4 4" xfId="22310" xr:uid="{00000000-0005-0000-0000-00006F560000}"/>
    <cellStyle name="20% - Accent1 3 2 5 2 4 5" xfId="22311" xr:uid="{00000000-0005-0000-0000-000070560000}"/>
    <cellStyle name="20% - Accent1 3 2 5 2 4 5 2" xfId="22312" xr:uid="{00000000-0005-0000-0000-000071560000}"/>
    <cellStyle name="20% - Accent1 3 2 5 2 4 5 2 2" xfId="22313" xr:uid="{00000000-0005-0000-0000-000072560000}"/>
    <cellStyle name="20% - Accent1 3 2 5 2 4 5 2 2 2" xfId="22314" xr:uid="{00000000-0005-0000-0000-000073560000}"/>
    <cellStyle name="20% - Accent1 3 2 5 2 4 5 2 3" xfId="22315" xr:uid="{00000000-0005-0000-0000-000074560000}"/>
    <cellStyle name="20% - Accent1 3 2 5 2 4 5 3" xfId="22316" xr:uid="{00000000-0005-0000-0000-000075560000}"/>
    <cellStyle name="20% - Accent1 3 2 5 2 4 5 3 2" xfId="22317" xr:uid="{00000000-0005-0000-0000-000076560000}"/>
    <cellStyle name="20% - Accent1 3 2 5 2 4 5 4" xfId="22318" xr:uid="{00000000-0005-0000-0000-000077560000}"/>
    <cellStyle name="20% - Accent1 3 2 5 2 4 6" xfId="22319" xr:uid="{00000000-0005-0000-0000-000078560000}"/>
    <cellStyle name="20% - Accent1 3 2 5 2 4 6 2" xfId="22320" xr:uid="{00000000-0005-0000-0000-000079560000}"/>
    <cellStyle name="20% - Accent1 3 2 5 2 4 6 2 2" xfId="22321" xr:uid="{00000000-0005-0000-0000-00007A560000}"/>
    <cellStyle name="20% - Accent1 3 2 5 2 4 6 2 2 2" xfId="22322" xr:uid="{00000000-0005-0000-0000-00007B560000}"/>
    <cellStyle name="20% - Accent1 3 2 5 2 4 6 2 3" xfId="22323" xr:uid="{00000000-0005-0000-0000-00007C560000}"/>
    <cellStyle name="20% - Accent1 3 2 5 2 4 6 3" xfId="22324" xr:uid="{00000000-0005-0000-0000-00007D560000}"/>
    <cellStyle name="20% - Accent1 3 2 5 2 4 6 3 2" xfId="22325" xr:uid="{00000000-0005-0000-0000-00007E560000}"/>
    <cellStyle name="20% - Accent1 3 2 5 2 4 6 4" xfId="22326" xr:uid="{00000000-0005-0000-0000-00007F560000}"/>
    <cellStyle name="20% - Accent1 3 2 5 2 4 7" xfId="22327" xr:uid="{00000000-0005-0000-0000-000080560000}"/>
    <cellStyle name="20% - Accent1 3 2 5 2 4 7 2" xfId="22328" xr:uid="{00000000-0005-0000-0000-000081560000}"/>
    <cellStyle name="20% - Accent1 3 2 5 2 4 7 2 2" xfId="22329" xr:uid="{00000000-0005-0000-0000-000082560000}"/>
    <cellStyle name="20% - Accent1 3 2 5 2 4 7 3" xfId="22330" xr:uid="{00000000-0005-0000-0000-000083560000}"/>
    <cellStyle name="20% - Accent1 3 2 5 2 4 8" xfId="22331" xr:uid="{00000000-0005-0000-0000-000084560000}"/>
    <cellStyle name="20% - Accent1 3 2 5 2 4 8 2" xfId="22332" xr:uid="{00000000-0005-0000-0000-000085560000}"/>
    <cellStyle name="20% - Accent1 3 2 5 2 4 8 2 2" xfId="22333" xr:uid="{00000000-0005-0000-0000-000086560000}"/>
    <cellStyle name="20% - Accent1 3 2 5 2 4 8 3" xfId="22334" xr:uid="{00000000-0005-0000-0000-000087560000}"/>
    <cellStyle name="20% - Accent1 3 2 5 2 4 9" xfId="22335" xr:uid="{00000000-0005-0000-0000-000088560000}"/>
    <cellStyle name="20% - Accent1 3 2 5 2 4 9 2" xfId="22336" xr:uid="{00000000-0005-0000-0000-000089560000}"/>
    <cellStyle name="20% - Accent1 3 2 5 2 5" xfId="22337" xr:uid="{00000000-0005-0000-0000-00008A560000}"/>
    <cellStyle name="20% - Accent1 3 2 5 2 5 2" xfId="22338" xr:uid="{00000000-0005-0000-0000-00008B560000}"/>
    <cellStyle name="20% - Accent1 3 2 5 2 5 2 2" xfId="22339" xr:uid="{00000000-0005-0000-0000-00008C560000}"/>
    <cellStyle name="20% - Accent1 3 2 5 2 5 2 2 2" xfId="22340" xr:uid="{00000000-0005-0000-0000-00008D560000}"/>
    <cellStyle name="20% - Accent1 3 2 5 2 5 2 2 2 2" xfId="22341" xr:uid="{00000000-0005-0000-0000-00008E560000}"/>
    <cellStyle name="20% - Accent1 3 2 5 2 5 2 2 3" xfId="22342" xr:uid="{00000000-0005-0000-0000-00008F560000}"/>
    <cellStyle name="20% - Accent1 3 2 5 2 5 2 3" xfId="22343" xr:uid="{00000000-0005-0000-0000-000090560000}"/>
    <cellStyle name="20% - Accent1 3 2 5 2 5 2 3 2" xfId="22344" xr:uid="{00000000-0005-0000-0000-000091560000}"/>
    <cellStyle name="20% - Accent1 3 2 5 2 5 2 4" xfId="22345" xr:uid="{00000000-0005-0000-0000-000092560000}"/>
    <cellStyle name="20% - Accent1 3 2 5 2 5 3" xfId="22346" xr:uid="{00000000-0005-0000-0000-000093560000}"/>
    <cellStyle name="20% - Accent1 3 2 5 2 5 3 2" xfId="22347" xr:uid="{00000000-0005-0000-0000-000094560000}"/>
    <cellStyle name="20% - Accent1 3 2 5 2 5 3 2 2" xfId="22348" xr:uid="{00000000-0005-0000-0000-000095560000}"/>
    <cellStyle name="20% - Accent1 3 2 5 2 5 3 2 2 2" xfId="22349" xr:uid="{00000000-0005-0000-0000-000096560000}"/>
    <cellStyle name="20% - Accent1 3 2 5 2 5 3 2 3" xfId="22350" xr:uid="{00000000-0005-0000-0000-000097560000}"/>
    <cellStyle name="20% - Accent1 3 2 5 2 5 3 3" xfId="22351" xr:uid="{00000000-0005-0000-0000-000098560000}"/>
    <cellStyle name="20% - Accent1 3 2 5 2 5 3 3 2" xfId="22352" xr:uid="{00000000-0005-0000-0000-000099560000}"/>
    <cellStyle name="20% - Accent1 3 2 5 2 5 3 4" xfId="22353" xr:uid="{00000000-0005-0000-0000-00009A560000}"/>
    <cellStyle name="20% - Accent1 3 2 5 2 5 4" xfId="22354" xr:uid="{00000000-0005-0000-0000-00009B560000}"/>
    <cellStyle name="20% - Accent1 3 2 5 2 5 4 2" xfId="22355" xr:uid="{00000000-0005-0000-0000-00009C560000}"/>
    <cellStyle name="20% - Accent1 3 2 5 2 5 4 2 2" xfId="22356" xr:uid="{00000000-0005-0000-0000-00009D560000}"/>
    <cellStyle name="20% - Accent1 3 2 5 2 5 4 2 2 2" xfId="22357" xr:uid="{00000000-0005-0000-0000-00009E560000}"/>
    <cellStyle name="20% - Accent1 3 2 5 2 5 4 2 3" xfId="22358" xr:uid="{00000000-0005-0000-0000-00009F560000}"/>
    <cellStyle name="20% - Accent1 3 2 5 2 5 4 3" xfId="22359" xr:uid="{00000000-0005-0000-0000-0000A0560000}"/>
    <cellStyle name="20% - Accent1 3 2 5 2 5 4 3 2" xfId="22360" xr:uid="{00000000-0005-0000-0000-0000A1560000}"/>
    <cellStyle name="20% - Accent1 3 2 5 2 5 4 4" xfId="22361" xr:uid="{00000000-0005-0000-0000-0000A2560000}"/>
    <cellStyle name="20% - Accent1 3 2 5 2 5 5" xfId="22362" xr:uid="{00000000-0005-0000-0000-0000A3560000}"/>
    <cellStyle name="20% - Accent1 3 2 5 2 5 5 2" xfId="22363" xr:uid="{00000000-0005-0000-0000-0000A4560000}"/>
    <cellStyle name="20% - Accent1 3 2 5 2 5 5 2 2" xfId="22364" xr:uid="{00000000-0005-0000-0000-0000A5560000}"/>
    <cellStyle name="20% - Accent1 3 2 5 2 5 5 3" xfId="22365" xr:uid="{00000000-0005-0000-0000-0000A6560000}"/>
    <cellStyle name="20% - Accent1 3 2 5 2 5 6" xfId="22366" xr:uid="{00000000-0005-0000-0000-0000A7560000}"/>
    <cellStyle name="20% - Accent1 3 2 5 2 5 6 2" xfId="22367" xr:uid="{00000000-0005-0000-0000-0000A8560000}"/>
    <cellStyle name="20% - Accent1 3 2 5 2 5 6 2 2" xfId="22368" xr:uid="{00000000-0005-0000-0000-0000A9560000}"/>
    <cellStyle name="20% - Accent1 3 2 5 2 5 6 3" xfId="22369" xr:uid="{00000000-0005-0000-0000-0000AA560000}"/>
    <cellStyle name="20% - Accent1 3 2 5 2 5 7" xfId="22370" xr:uid="{00000000-0005-0000-0000-0000AB560000}"/>
    <cellStyle name="20% - Accent1 3 2 5 2 5 7 2" xfId="22371" xr:uid="{00000000-0005-0000-0000-0000AC560000}"/>
    <cellStyle name="20% - Accent1 3 2 5 2 5 8" xfId="22372" xr:uid="{00000000-0005-0000-0000-0000AD560000}"/>
    <cellStyle name="20% - Accent1 3 2 5 2 5 8 2" xfId="22373" xr:uid="{00000000-0005-0000-0000-0000AE560000}"/>
    <cellStyle name="20% - Accent1 3 2 5 2 5 9" xfId="22374" xr:uid="{00000000-0005-0000-0000-0000AF560000}"/>
    <cellStyle name="20% - Accent1 3 2 5 2 6" xfId="22375" xr:uid="{00000000-0005-0000-0000-0000B0560000}"/>
    <cellStyle name="20% - Accent1 3 2 5 2 6 2" xfId="22376" xr:uid="{00000000-0005-0000-0000-0000B1560000}"/>
    <cellStyle name="20% - Accent1 3 2 5 2 6 2 2" xfId="22377" xr:uid="{00000000-0005-0000-0000-0000B2560000}"/>
    <cellStyle name="20% - Accent1 3 2 5 2 6 2 2 2" xfId="22378" xr:uid="{00000000-0005-0000-0000-0000B3560000}"/>
    <cellStyle name="20% - Accent1 3 2 5 2 6 2 2 2 2" xfId="22379" xr:uid="{00000000-0005-0000-0000-0000B4560000}"/>
    <cellStyle name="20% - Accent1 3 2 5 2 6 2 2 3" xfId="22380" xr:uid="{00000000-0005-0000-0000-0000B5560000}"/>
    <cellStyle name="20% - Accent1 3 2 5 2 6 2 3" xfId="22381" xr:uid="{00000000-0005-0000-0000-0000B6560000}"/>
    <cellStyle name="20% - Accent1 3 2 5 2 6 2 3 2" xfId="22382" xr:uid="{00000000-0005-0000-0000-0000B7560000}"/>
    <cellStyle name="20% - Accent1 3 2 5 2 6 2 4" xfId="22383" xr:uid="{00000000-0005-0000-0000-0000B8560000}"/>
    <cellStyle name="20% - Accent1 3 2 5 2 6 3" xfId="22384" xr:uid="{00000000-0005-0000-0000-0000B9560000}"/>
    <cellStyle name="20% - Accent1 3 2 5 2 6 3 2" xfId="22385" xr:uid="{00000000-0005-0000-0000-0000BA560000}"/>
    <cellStyle name="20% - Accent1 3 2 5 2 6 3 2 2" xfId="22386" xr:uid="{00000000-0005-0000-0000-0000BB560000}"/>
    <cellStyle name="20% - Accent1 3 2 5 2 6 3 2 2 2" xfId="22387" xr:uid="{00000000-0005-0000-0000-0000BC560000}"/>
    <cellStyle name="20% - Accent1 3 2 5 2 6 3 2 3" xfId="22388" xr:uid="{00000000-0005-0000-0000-0000BD560000}"/>
    <cellStyle name="20% - Accent1 3 2 5 2 6 3 3" xfId="22389" xr:uid="{00000000-0005-0000-0000-0000BE560000}"/>
    <cellStyle name="20% - Accent1 3 2 5 2 6 3 3 2" xfId="22390" xr:uid="{00000000-0005-0000-0000-0000BF560000}"/>
    <cellStyle name="20% - Accent1 3 2 5 2 6 3 4" xfId="22391" xr:uid="{00000000-0005-0000-0000-0000C0560000}"/>
    <cellStyle name="20% - Accent1 3 2 5 2 6 4" xfId="22392" xr:uid="{00000000-0005-0000-0000-0000C1560000}"/>
    <cellStyle name="20% - Accent1 3 2 5 2 6 4 2" xfId="22393" xr:uid="{00000000-0005-0000-0000-0000C2560000}"/>
    <cellStyle name="20% - Accent1 3 2 5 2 6 4 2 2" xfId="22394" xr:uid="{00000000-0005-0000-0000-0000C3560000}"/>
    <cellStyle name="20% - Accent1 3 2 5 2 6 4 2 2 2" xfId="22395" xr:uid="{00000000-0005-0000-0000-0000C4560000}"/>
    <cellStyle name="20% - Accent1 3 2 5 2 6 4 2 3" xfId="22396" xr:uid="{00000000-0005-0000-0000-0000C5560000}"/>
    <cellStyle name="20% - Accent1 3 2 5 2 6 4 3" xfId="22397" xr:uid="{00000000-0005-0000-0000-0000C6560000}"/>
    <cellStyle name="20% - Accent1 3 2 5 2 6 4 3 2" xfId="22398" xr:uid="{00000000-0005-0000-0000-0000C7560000}"/>
    <cellStyle name="20% - Accent1 3 2 5 2 6 4 4" xfId="22399" xr:uid="{00000000-0005-0000-0000-0000C8560000}"/>
    <cellStyle name="20% - Accent1 3 2 5 2 6 5" xfId="22400" xr:uid="{00000000-0005-0000-0000-0000C9560000}"/>
    <cellStyle name="20% - Accent1 3 2 5 2 6 5 2" xfId="22401" xr:uid="{00000000-0005-0000-0000-0000CA560000}"/>
    <cellStyle name="20% - Accent1 3 2 5 2 6 5 2 2" xfId="22402" xr:uid="{00000000-0005-0000-0000-0000CB560000}"/>
    <cellStyle name="20% - Accent1 3 2 5 2 6 5 3" xfId="22403" xr:uid="{00000000-0005-0000-0000-0000CC560000}"/>
    <cellStyle name="20% - Accent1 3 2 5 2 6 6" xfId="22404" xr:uid="{00000000-0005-0000-0000-0000CD560000}"/>
    <cellStyle name="20% - Accent1 3 2 5 2 6 6 2" xfId="22405" xr:uid="{00000000-0005-0000-0000-0000CE560000}"/>
    <cellStyle name="20% - Accent1 3 2 5 2 6 6 2 2" xfId="22406" xr:uid="{00000000-0005-0000-0000-0000CF560000}"/>
    <cellStyle name="20% - Accent1 3 2 5 2 6 6 3" xfId="22407" xr:uid="{00000000-0005-0000-0000-0000D0560000}"/>
    <cellStyle name="20% - Accent1 3 2 5 2 6 7" xfId="22408" xr:uid="{00000000-0005-0000-0000-0000D1560000}"/>
    <cellStyle name="20% - Accent1 3 2 5 2 6 7 2" xfId="22409" xr:uid="{00000000-0005-0000-0000-0000D2560000}"/>
    <cellStyle name="20% - Accent1 3 2 5 2 6 8" xfId="22410" xr:uid="{00000000-0005-0000-0000-0000D3560000}"/>
    <cellStyle name="20% - Accent1 3 2 5 2 6 8 2" xfId="22411" xr:uid="{00000000-0005-0000-0000-0000D4560000}"/>
    <cellStyle name="20% - Accent1 3 2 5 2 6 9" xfId="22412" xr:uid="{00000000-0005-0000-0000-0000D5560000}"/>
    <cellStyle name="20% - Accent1 3 2 5 2 7" xfId="22413" xr:uid="{00000000-0005-0000-0000-0000D6560000}"/>
    <cellStyle name="20% - Accent1 3 2 5 2 7 2" xfId="22414" xr:uid="{00000000-0005-0000-0000-0000D7560000}"/>
    <cellStyle name="20% - Accent1 3 2 5 2 7 2 2" xfId="22415" xr:uid="{00000000-0005-0000-0000-0000D8560000}"/>
    <cellStyle name="20% - Accent1 3 2 5 2 7 2 2 2" xfId="22416" xr:uid="{00000000-0005-0000-0000-0000D9560000}"/>
    <cellStyle name="20% - Accent1 3 2 5 2 7 2 3" xfId="22417" xr:uid="{00000000-0005-0000-0000-0000DA560000}"/>
    <cellStyle name="20% - Accent1 3 2 5 2 7 3" xfId="22418" xr:uid="{00000000-0005-0000-0000-0000DB560000}"/>
    <cellStyle name="20% - Accent1 3 2 5 2 7 3 2" xfId="22419" xr:uid="{00000000-0005-0000-0000-0000DC560000}"/>
    <cellStyle name="20% - Accent1 3 2 5 2 7 4" xfId="22420" xr:uid="{00000000-0005-0000-0000-0000DD560000}"/>
    <cellStyle name="20% - Accent1 3 2 5 2 8" xfId="22421" xr:uid="{00000000-0005-0000-0000-0000DE560000}"/>
    <cellStyle name="20% - Accent1 3 2 5 2 8 2" xfId="22422" xr:uid="{00000000-0005-0000-0000-0000DF560000}"/>
    <cellStyle name="20% - Accent1 3 2 5 2 8 2 2" xfId="22423" xr:uid="{00000000-0005-0000-0000-0000E0560000}"/>
    <cellStyle name="20% - Accent1 3 2 5 2 8 2 2 2" xfId="22424" xr:uid="{00000000-0005-0000-0000-0000E1560000}"/>
    <cellStyle name="20% - Accent1 3 2 5 2 8 2 3" xfId="22425" xr:uid="{00000000-0005-0000-0000-0000E2560000}"/>
    <cellStyle name="20% - Accent1 3 2 5 2 8 3" xfId="22426" xr:uid="{00000000-0005-0000-0000-0000E3560000}"/>
    <cellStyle name="20% - Accent1 3 2 5 2 8 3 2" xfId="22427" xr:uid="{00000000-0005-0000-0000-0000E4560000}"/>
    <cellStyle name="20% - Accent1 3 2 5 2 8 4" xfId="22428" xr:uid="{00000000-0005-0000-0000-0000E5560000}"/>
    <cellStyle name="20% - Accent1 3 2 5 2 9" xfId="22429" xr:uid="{00000000-0005-0000-0000-0000E6560000}"/>
    <cellStyle name="20% - Accent1 3 2 5 2 9 2" xfId="22430" xr:uid="{00000000-0005-0000-0000-0000E7560000}"/>
    <cellStyle name="20% - Accent1 3 2 5 2 9 2 2" xfId="22431" xr:uid="{00000000-0005-0000-0000-0000E8560000}"/>
    <cellStyle name="20% - Accent1 3 2 5 2 9 2 2 2" xfId="22432" xr:uid="{00000000-0005-0000-0000-0000E9560000}"/>
    <cellStyle name="20% - Accent1 3 2 5 2 9 2 3" xfId="22433" xr:uid="{00000000-0005-0000-0000-0000EA560000}"/>
    <cellStyle name="20% - Accent1 3 2 5 2 9 3" xfId="22434" xr:uid="{00000000-0005-0000-0000-0000EB560000}"/>
    <cellStyle name="20% - Accent1 3 2 5 2 9 3 2" xfId="22435" xr:uid="{00000000-0005-0000-0000-0000EC560000}"/>
    <cellStyle name="20% - Accent1 3 2 5 2 9 4" xfId="22436" xr:uid="{00000000-0005-0000-0000-0000ED560000}"/>
    <cellStyle name="20% - Accent1 3 2 5 3" xfId="22437" xr:uid="{00000000-0005-0000-0000-0000EE560000}"/>
    <cellStyle name="20% - Accent1 3 2 5 3 10" xfId="22438" xr:uid="{00000000-0005-0000-0000-0000EF560000}"/>
    <cellStyle name="20% - Accent1 3 2 5 3 10 2" xfId="22439" xr:uid="{00000000-0005-0000-0000-0000F0560000}"/>
    <cellStyle name="20% - Accent1 3 2 5 3 11" xfId="22440" xr:uid="{00000000-0005-0000-0000-0000F1560000}"/>
    <cellStyle name="20% - Accent1 3 2 5 3 2" xfId="22441" xr:uid="{00000000-0005-0000-0000-0000F2560000}"/>
    <cellStyle name="20% - Accent1 3 2 5 3 2 2" xfId="22442" xr:uid="{00000000-0005-0000-0000-0000F3560000}"/>
    <cellStyle name="20% - Accent1 3 2 5 3 2 2 2" xfId="22443" xr:uid="{00000000-0005-0000-0000-0000F4560000}"/>
    <cellStyle name="20% - Accent1 3 2 5 3 2 2 2 2" xfId="22444" xr:uid="{00000000-0005-0000-0000-0000F5560000}"/>
    <cellStyle name="20% - Accent1 3 2 5 3 2 2 2 2 2" xfId="22445" xr:uid="{00000000-0005-0000-0000-0000F6560000}"/>
    <cellStyle name="20% - Accent1 3 2 5 3 2 2 2 3" xfId="22446" xr:uid="{00000000-0005-0000-0000-0000F7560000}"/>
    <cellStyle name="20% - Accent1 3 2 5 3 2 2 3" xfId="22447" xr:uid="{00000000-0005-0000-0000-0000F8560000}"/>
    <cellStyle name="20% - Accent1 3 2 5 3 2 2 3 2" xfId="22448" xr:uid="{00000000-0005-0000-0000-0000F9560000}"/>
    <cellStyle name="20% - Accent1 3 2 5 3 2 2 4" xfId="22449" xr:uid="{00000000-0005-0000-0000-0000FA560000}"/>
    <cellStyle name="20% - Accent1 3 2 5 3 2 3" xfId="22450" xr:uid="{00000000-0005-0000-0000-0000FB560000}"/>
    <cellStyle name="20% - Accent1 3 2 5 3 2 3 2" xfId="22451" xr:uid="{00000000-0005-0000-0000-0000FC560000}"/>
    <cellStyle name="20% - Accent1 3 2 5 3 2 3 2 2" xfId="22452" xr:uid="{00000000-0005-0000-0000-0000FD560000}"/>
    <cellStyle name="20% - Accent1 3 2 5 3 2 3 2 2 2" xfId="22453" xr:uid="{00000000-0005-0000-0000-0000FE560000}"/>
    <cellStyle name="20% - Accent1 3 2 5 3 2 3 2 3" xfId="22454" xr:uid="{00000000-0005-0000-0000-0000FF560000}"/>
    <cellStyle name="20% - Accent1 3 2 5 3 2 3 3" xfId="22455" xr:uid="{00000000-0005-0000-0000-000000570000}"/>
    <cellStyle name="20% - Accent1 3 2 5 3 2 3 3 2" xfId="22456" xr:uid="{00000000-0005-0000-0000-000001570000}"/>
    <cellStyle name="20% - Accent1 3 2 5 3 2 3 4" xfId="22457" xr:uid="{00000000-0005-0000-0000-000002570000}"/>
    <cellStyle name="20% - Accent1 3 2 5 3 2 4" xfId="22458" xr:uid="{00000000-0005-0000-0000-000003570000}"/>
    <cellStyle name="20% - Accent1 3 2 5 3 2 4 2" xfId="22459" xr:uid="{00000000-0005-0000-0000-000004570000}"/>
    <cellStyle name="20% - Accent1 3 2 5 3 2 4 2 2" xfId="22460" xr:uid="{00000000-0005-0000-0000-000005570000}"/>
    <cellStyle name="20% - Accent1 3 2 5 3 2 4 2 2 2" xfId="22461" xr:uid="{00000000-0005-0000-0000-000006570000}"/>
    <cellStyle name="20% - Accent1 3 2 5 3 2 4 2 3" xfId="22462" xr:uid="{00000000-0005-0000-0000-000007570000}"/>
    <cellStyle name="20% - Accent1 3 2 5 3 2 4 3" xfId="22463" xr:uid="{00000000-0005-0000-0000-000008570000}"/>
    <cellStyle name="20% - Accent1 3 2 5 3 2 4 3 2" xfId="22464" xr:uid="{00000000-0005-0000-0000-000009570000}"/>
    <cellStyle name="20% - Accent1 3 2 5 3 2 4 4" xfId="22465" xr:uid="{00000000-0005-0000-0000-00000A570000}"/>
    <cellStyle name="20% - Accent1 3 2 5 3 2 5" xfId="22466" xr:uid="{00000000-0005-0000-0000-00000B570000}"/>
    <cellStyle name="20% - Accent1 3 2 5 3 2 5 2" xfId="22467" xr:uid="{00000000-0005-0000-0000-00000C570000}"/>
    <cellStyle name="20% - Accent1 3 2 5 3 2 5 2 2" xfId="22468" xr:uid="{00000000-0005-0000-0000-00000D570000}"/>
    <cellStyle name="20% - Accent1 3 2 5 3 2 5 3" xfId="22469" xr:uid="{00000000-0005-0000-0000-00000E570000}"/>
    <cellStyle name="20% - Accent1 3 2 5 3 2 6" xfId="22470" xr:uid="{00000000-0005-0000-0000-00000F570000}"/>
    <cellStyle name="20% - Accent1 3 2 5 3 2 6 2" xfId="22471" xr:uid="{00000000-0005-0000-0000-000010570000}"/>
    <cellStyle name="20% - Accent1 3 2 5 3 2 6 2 2" xfId="22472" xr:uid="{00000000-0005-0000-0000-000011570000}"/>
    <cellStyle name="20% - Accent1 3 2 5 3 2 6 3" xfId="22473" xr:uid="{00000000-0005-0000-0000-000012570000}"/>
    <cellStyle name="20% - Accent1 3 2 5 3 2 7" xfId="22474" xr:uid="{00000000-0005-0000-0000-000013570000}"/>
    <cellStyle name="20% - Accent1 3 2 5 3 2 7 2" xfId="22475" xr:uid="{00000000-0005-0000-0000-000014570000}"/>
    <cellStyle name="20% - Accent1 3 2 5 3 2 8" xfId="22476" xr:uid="{00000000-0005-0000-0000-000015570000}"/>
    <cellStyle name="20% - Accent1 3 2 5 3 2 8 2" xfId="22477" xr:uid="{00000000-0005-0000-0000-000016570000}"/>
    <cellStyle name="20% - Accent1 3 2 5 3 2 9" xfId="22478" xr:uid="{00000000-0005-0000-0000-000017570000}"/>
    <cellStyle name="20% - Accent1 3 2 5 3 3" xfId="22479" xr:uid="{00000000-0005-0000-0000-000018570000}"/>
    <cellStyle name="20% - Accent1 3 2 5 3 3 2" xfId="22480" xr:uid="{00000000-0005-0000-0000-000019570000}"/>
    <cellStyle name="20% - Accent1 3 2 5 3 3 2 2" xfId="22481" xr:uid="{00000000-0005-0000-0000-00001A570000}"/>
    <cellStyle name="20% - Accent1 3 2 5 3 3 2 2 2" xfId="22482" xr:uid="{00000000-0005-0000-0000-00001B570000}"/>
    <cellStyle name="20% - Accent1 3 2 5 3 3 2 2 2 2" xfId="22483" xr:uid="{00000000-0005-0000-0000-00001C570000}"/>
    <cellStyle name="20% - Accent1 3 2 5 3 3 2 2 3" xfId="22484" xr:uid="{00000000-0005-0000-0000-00001D570000}"/>
    <cellStyle name="20% - Accent1 3 2 5 3 3 2 3" xfId="22485" xr:uid="{00000000-0005-0000-0000-00001E570000}"/>
    <cellStyle name="20% - Accent1 3 2 5 3 3 2 3 2" xfId="22486" xr:uid="{00000000-0005-0000-0000-00001F570000}"/>
    <cellStyle name="20% - Accent1 3 2 5 3 3 2 4" xfId="22487" xr:uid="{00000000-0005-0000-0000-000020570000}"/>
    <cellStyle name="20% - Accent1 3 2 5 3 3 3" xfId="22488" xr:uid="{00000000-0005-0000-0000-000021570000}"/>
    <cellStyle name="20% - Accent1 3 2 5 3 3 3 2" xfId="22489" xr:uid="{00000000-0005-0000-0000-000022570000}"/>
    <cellStyle name="20% - Accent1 3 2 5 3 3 3 2 2" xfId="22490" xr:uid="{00000000-0005-0000-0000-000023570000}"/>
    <cellStyle name="20% - Accent1 3 2 5 3 3 3 2 2 2" xfId="22491" xr:uid="{00000000-0005-0000-0000-000024570000}"/>
    <cellStyle name="20% - Accent1 3 2 5 3 3 3 2 3" xfId="22492" xr:uid="{00000000-0005-0000-0000-000025570000}"/>
    <cellStyle name="20% - Accent1 3 2 5 3 3 3 3" xfId="22493" xr:uid="{00000000-0005-0000-0000-000026570000}"/>
    <cellStyle name="20% - Accent1 3 2 5 3 3 3 3 2" xfId="22494" xr:uid="{00000000-0005-0000-0000-000027570000}"/>
    <cellStyle name="20% - Accent1 3 2 5 3 3 3 4" xfId="22495" xr:uid="{00000000-0005-0000-0000-000028570000}"/>
    <cellStyle name="20% - Accent1 3 2 5 3 3 4" xfId="22496" xr:uid="{00000000-0005-0000-0000-000029570000}"/>
    <cellStyle name="20% - Accent1 3 2 5 3 3 4 2" xfId="22497" xr:uid="{00000000-0005-0000-0000-00002A570000}"/>
    <cellStyle name="20% - Accent1 3 2 5 3 3 4 2 2" xfId="22498" xr:uid="{00000000-0005-0000-0000-00002B570000}"/>
    <cellStyle name="20% - Accent1 3 2 5 3 3 4 2 2 2" xfId="22499" xr:uid="{00000000-0005-0000-0000-00002C570000}"/>
    <cellStyle name="20% - Accent1 3 2 5 3 3 4 2 3" xfId="22500" xr:uid="{00000000-0005-0000-0000-00002D570000}"/>
    <cellStyle name="20% - Accent1 3 2 5 3 3 4 3" xfId="22501" xr:uid="{00000000-0005-0000-0000-00002E570000}"/>
    <cellStyle name="20% - Accent1 3 2 5 3 3 4 3 2" xfId="22502" xr:uid="{00000000-0005-0000-0000-00002F570000}"/>
    <cellStyle name="20% - Accent1 3 2 5 3 3 4 4" xfId="22503" xr:uid="{00000000-0005-0000-0000-000030570000}"/>
    <cellStyle name="20% - Accent1 3 2 5 3 3 5" xfId="22504" xr:uid="{00000000-0005-0000-0000-000031570000}"/>
    <cellStyle name="20% - Accent1 3 2 5 3 3 5 2" xfId="22505" xr:uid="{00000000-0005-0000-0000-000032570000}"/>
    <cellStyle name="20% - Accent1 3 2 5 3 3 5 2 2" xfId="22506" xr:uid="{00000000-0005-0000-0000-000033570000}"/>
    <cellStyle name="20% - Accent1 3 2 5 3 3 5 3" xfId="22507" xr:uid="{00000000-0005-0000-0000-000034570000}"/>
    <cellStyle name="20% - Accent1 3 2 5 3 3 6" xfId="22508" xr:uid="{00000000-0005-0000-0000-000035570000}"/>
    <cellStyle name="20% - Accent1 3 2 5 3 3 6 2" xfId="22509" xr:uid="{00000000-0005-0000-0000-000036570000}"/>
    <cellStyle name="20% - Accent1 3 2 5 3 3 6 2 2" xfId="22510" xr:uid="{00000000-0005-0000-0000-000037570000}"/>
    <cellStyle name="20% - Accent1 3 2 5 3 3 6 3" xfId="22511" xr:uid="{00000000-0005-0000-0000-000038570000}"/>
    <cellStyle name="20% - Accent1 3 2 5 3 3 7" xfId="22512" xr:uid="{00000000-0005-0000-0000-000039570000}"/>
    <cellStyle name="20% - Accent1 3 2 5 3 3 7 2" xfId="22513" xr:uid="{00000000-0005-0000-0000-00003A570000}"/>
    <cellStyle name="20% - Accent1 3 2 5 3 3 8" xfId="22514" xr:uid="{00000000-0005-0000-0000-00003B570000}"/>
    <cellStyle name="20% - Accent1 3 2 5 3 3 8 2" xfId="22515" xr:uid="{00000000-0005-0000-0000-00003C570000}"/>
    <cellStyle name="20% - Accent1 3 2 5 3 3 9" xfId="22516" xr:uid="{00000000-0005-0000-0000-00003D570000}"/>
    <cellStyle name="20% - Accent1 3 2 5 3 4" xfId="22517" xr:uid="{00000000-0005-0000-0000-00003E570000}"/>
    <cellStyle name="20% - Accent1 3 2 5 3 4 2" xfId="22518" xr:uid="{00000000-0005-0000-0000-00003F570000}"/>
    <cellStyle name="20% - Accent1 3 2 5 3 4 2 2" xfId="22519" xr:uid="{00000000-0005-0000-0000-000040570000}"/>
    <cellStyle name="20% - Accent1 3 2 5 3 4 2 2 2" xfId="22520" xr:uid="{00000000-0005-0000-0000-000041570000}"/>
    <cellStyle name="20% - Accent1 3 2 5 3 4 2 3" xfId="22521" xr:uid="{00000000-0005-0000-0000-000042570000}"/>
    <cellStyle name="20% - Accent1 3 2 5 3 4 3" xfId="22522" xr:uid="{00000000-0005-0000-0000-000043570000}"/>
    <cellStyle name="20% - Accent1 3 2 5 3 4 3 2" xfId="22523" xr:uid="{00000000-0005-0000-0000-000044570000}"/>
    <cellStyle name="20% - Accent1 3 2 5 3 4 4" xfId="22524" xr:uid="{00000000-0005-0000-0000-000045570000}"/>
    <cellStyle name="20% - Accent1 3 2 5 3 5" xfId="22525" xr:uid="{00000000-0005-0000-0000-000046570000}"/>
    <cellStyle name="20% - Accent1 3 2 5 3 5 2" xfId="22526" xr:uid="{00000000-0005-0000-0000-000047570000}"/>
    <cellStyle name="20% - Accent1 3 2 5 3 5 2 2" xfId="22527" xr:uid="{00000000-0005-0000-0000-000048570000}"/>
    <cellStyle name="20% - Accent1 3 2 5 3 5 2 2 2" xfId="22528" xr:uid="{00000000-0005-0000-0000-000049570000}"/>
    <cellStyle name="20% - Accent1 3 2 5 3 5 2 3" xfId="22529" xr:uid="{00000000-0005-0000-0000-00004A570000}"/>
    <cellStyle name="20% - Accent1 3 2 5 3 5 3" xfId="22530" xr:uid="{00000000-0005-0000-0000-00004B570000}"/>
    <cellStyle name="20% - Accent1 3 2 5 3 5 3 2" xfId="22531" xr:uid="{00000000-0005-0000-0000-00004C570000}"/>
    <cellStyle name="20% - Accent1 3 2 5 3 5 4" xfId="22532" xr:uid="{00000000-0005-0000-0000-00004D570000}"/>
    <cellStyle name="20% - Accent1 3 2 5 3 6" xfId="22533" xr:uid="{00000000-0005-0000-0000-00004E570000}"/>
    <cellStyle name="20% - Accent1 3 2 5 3 6 2" xfId="22534" xr:uid="{00000000-0005-0000-0000-00004F570000}"/>
    <cellStyle name="20% - Accent1 3 2 5 3 6 2 2" xfId="22535" xr:uid="{00000000-0005-0000-0000-000050570000}"/>
    <cellStyle name="20% - Accent1 3 2 5 3 6 2 2 2" xfId="22536" xr:uid="{00000000-0005-0000-0000-000051570000}"/>
    <cellStyle name="20% - Accent1 3 2 5 3 6 2 3" xfId="22537" xr:uid="{00000000-0005-0000-0000-000052570000}"/>
    <cellStyle name="20% - Accent1 3 2 5 3 6 3" xfId="22538" xr:uid="{00000000-0005-0000-0000-000053570000}"/>
    <cellStyle name="20% - Accent1 3 2 5 3 6 3 2" xfId="22539" xr:uid="{00000000-0005-0000-0000-000054570000}"/>
    <cellStyle name="20% - Accent1 3 2 5 3 6 4" xfId="22540" xr:uid="{00000000-0005-0000-0000-000055570000}"/>
    <cellStyle name="20% - Accent1 3 2 5 3 7" xfId="22541" xr:uid="{00000000-0005-0000-0000-000056570000}"/>
    <cellStyle name="20% - Accent1 3 2 5 3 7 2" xfId="22542" xr:uid="{00000000-0005-0000-0000-000057570000}"/>
    <cellStyle name="20% - Accent1 3 2 5 3 7 2 2" xfId="22543" xr:uid="{00000000-0005-0000-0000-000058570000}"/>
    <cellStyle name="20% - Accent1 3 2 5 3 7 3" xfId="22544" xr:uid="{00000000-0005-0000-0000-000059570000}"/>
    <cellStyle name="20% - Accent1 3 2 5 3 8" xfId="22545" xr:uid="{00000000-0005-0000-0000-00005A570000}"/>
    <cellStyle name="20% - Accent1 3 2 5 3 8 2" xfId="22546" xr:uid="{00000000-0005-0000-0000-00005B570000}"/>
    <cellStyle name="20% - Accent1 3 2 5 3 8 2 2" xfId="22547" xr:uid="{00000000-0005-0000-0000-00005C570000}"/>
    <cellStyle name="20% - Accent1 3 2 5 3 8 3" xfId="22548" xr:uid="{00000000-0005-0000-0000-00005D570000}"/>
    <cellStyle name="20% - Accent1 3 2 5 3 9" xfId="22549" xr:uid="{00000000-0005-0000-0000-00005E570000}"/>
    <cellStyle name="20% - Accent1 3 2 5 3 9 2" xfId="22550" xr:uid="{00000000-0005-0000-0000-00005F570000}"/>
    <cellStyle name="20% - Accent1 3 2 5 4" xfId="22551" xr:uid="{00000000-0005-0000-0000-000060570000}"/>
    <cellStyle name="20% - Accent1 3 2 5 4 10" xfId="22552" xr:uid="{00000000-0005-0000-0000-000061570000}"/>
    <cellStyle name="20% - Accent1 3 2 5 4 10 2" xfId="22553" xr:uid="{00000000-0005-0000-0000-000062570000}"/>
    <cellStyle name="20% - Accent1 3 2 5 4 11" xfId="22554" xr:uid="{00000000-0005-0000-0000-000063570000}"/>
    <cellStyle name="20% - Accent1 3 2 5 4 2" xfId="22555" xr:uid="{00000000-0005-0000-0000-000064570000}"/>
    <cellStyle name="20% - Accent1 3 2 5 4 2 2" xfId="22556" xr:uid="{00000000-0005-0000-0000-000065570000}"/>
    <cellStyle name="20% - Accent1 3 2 5 4 2 2 2" xfId="22557" xr:uid="{00000000-0005-0000-0000-000066570000}"/>
    <cellStyle name="20% - Accent1 3 2 5 4 2 2 2 2" xfId="22558" xr:uid="{00000000-0005-0000-0000-000067570000}"/>
    <cellStyle name="20% - Accent1 3 2 5 4 2 2 2 2 2" xfId="22559" xr:uid="{00000000-0005-0000-0000-000068570000}"/>
    <cellStyle name="20% - Accent1 3 2 5 4 2 2 2 3" xfId="22560" xr:uid="{00000000-0005-0000-0000-000069570000}"/>
    <cellStyle name="20% - Accent1 3 2 5 4 2 2 3" xfId="22561" xr:uid="{00000000-0005-0000-0000-00006A570000}"/>
    <cellStyle name="20% - Accent1 3 2 5 4 2 2 3 2" xfId="22562" xr:uid="{00000000-0005-0000-0000-00006B570000}"/>
    <cellStyle name="20% - Accent1 3 2 5 4 2 2 4" xfId="22563" xr:uid="{00000000-0005-0000-0000-00006C570000}"/>
    <cellStyle name="20% - Accent1 3 2 5 4 2 3" xfId="22564" xr:uid="{00000000-0005-0000-0000-00006D570000}"/>
    <cellStyle name="20% - Accent1 3 2 5 4 2 3 2" xfId="22565" xr:uid="{00000000-0005-0000-0000-00006E570000}"/>
    <cellStyle name="20% - Accent1 3 2 5 4 2 3 2 2" xfId="22566" xr:uid="{00000000-0005-0000-0000-00006F570000}"/>
    <cellStyle name="20% - Accent1 3 2 5 4 2 3 2 2 2" xfId="22567" xr:uid="{00000000-0005-0000-0000-000070570000}"/>
    <cellStyle name="20% - Accent1 3 2 5 4 2 3 2 3" xfId="22568" xr:uid="{00000000-0005-0000-0000-000071570000}"/>
    <cellStyle name="20% - Accent1 3 2 5 4 2 3 3" xfId="22569" xr:uid="{00000000-0005-0000-0000-000072570000}"/>
    <cellStyle name="20% - Accent1 3 2 5 4 2 3 3 2" xfId="22570" xr:uid="{00000000-0005-0000-0000-000073570000}"/>
    <cellStyle name="20% - Accent1 3 2 5 4 2 3 4" xfId="22571" xr:uid="{00000000-0005-0000-0000-000074570000}"/>
    <cellStyle name="20% - Accent1 3 2 5 4 2 4" xfId="22572" xr:uid="{00000000-0005-0000-0000-000075570000}"/>
    <cellStyle name="20% - Accent1 3 2 5 4 2 4 2" xfId="22573" xr:uid="{00000000-0005-0000-0000-000076570000}"/>
    <cellStyle name="20% - Accent1 3 2 5 4 2 4 2 2" xfId="22574" xr:uid="{00000000-0005-0000-0000-000077570000}"/>
    <cellStyle name="20% - Accent1 3 2 5 4 2 4 2 2 2" xfId="22575" xr:uid="{00000000-0005-0000-0000-000078570000}"/>
    <cellStyle name="20% - Accent1 3 2 5 4 2 4 2 3" xfId="22576" xr:uid="{00000000-0005-0000-0000-000079570000}"/>
    <cellStyle name="20% - Accent1 3 2 5 4 2 4 3" xfId="22577" xr:uid="{00000000-0005-0000-0000-00007A570000}"/>
    <cellStyle name="20% - Accent1 3 2 5 4 2 4 3 2" xfId="22578" xr:uid="{00000000-0005-0000-0000-00007B570000}"/>
    <cellStyle name="20% - Accent1 3 2 5 4 2 4 4" xfId="22579" xr:uid="{00000000-0005-0000-0000-00007C570000}"/>
    <cellStyle name="20% - Accent1 3 2 5 4 2 5" xfId="22580" xr:uid="{00000000-0005-0000-0000-00007D570000}"/>
    <cellStyle name="20% - Accent1 3 2 5 4 2 5 2" xfId="22581" xr:uid="{00000000-0005-0000-0000-00007E570000}"/>
    <cellStyle name="20% - Accent1 3 2 5 4 2 5 2 2" xfId="22582" xr:uid="{00000000-0005-0000-0000-00007F570000}"/>
    <cellStyle name="20% - Accent1 3 2 5 4 2 5 3" xfId="22583" xr:uid="{00000000-0005-0000-0000-000080570000}"/>
    <cellStyle name="20% - Accent1 3 2 5 4 2 6" xfId="22584" xr:uid="{00000000-0005-0000-0000-000081570000}"/>
    <cellStyle name="20% - Accent1 3 2 5 4 2 6 2" xfId="22585" xr:uid="{00000000-0005-0000-0000-000082570000}"/>
    <cellStyle name="20% - Accent1 3 2 5 4 2 6 2 2" xfId="22586" xr:uid="{00000000-0005-0000-0000-000083570000}"/>
    <cellStyle name="20% - Accent1 3 2 5 4 2 6 3" xfId="22587" xr:uid="{00000000-0005-0000-0000-000084570000}"/>
    <cellStyle name="20% - Accent1 3 2 5 4 2 7" xfId="22588" xr:uid="{00000000-0005-0000-0000-000085570000}"/>
    <cellStyle name="20% - Accent1 3 2 5 4 2 7 2" xfId="22589" xr:uid="{00000000-0005-0000-0000-000086570000}"/>
    <cellStyle name="20% - Accent1 3 2 5 4 2 8" xfId="22590" xr:uid="{00000000-0005-0000-0000-000087570000}"/>
    <cellStyle name="20% - Accent1 3 2 5 4 2 8 2" xfId="22591" xr:uid="{00000000-0005-0000-0000-000088570000}"/>
    <cellStyle name="20% - Accent1 3 2 5 4 2 9" xfId="22592" xr:uid="{00000000-0005-0000-0000-000089570000}"/>
    <cellStyle name="20% - Accent1 3 2 5 4 3" xfId="22593" xr:uid="{00000000-0005-0000-0000-00008A570000}"/>
    <cellStyle name="20% - Accent1 3 2 5 4 3 2" xfId="22594" xr:uid="{00000000-0005-0000-0000-00008B570000}"/>
    <cellStyle name="20% - Accent1 3 2 5 4 3 2 2" xfId="22595" xr:uid="{00000000-0005-0000-0000-00008C570000}"/>
    <cellStyle name="20% - Accent1 3 2 5 4 3 2 2 2" xfId="22596" xr:uid="{00000000-0005-0000-0000-00008D570000}"/>
    <cellStyle name="20% - Accent1 3 2 5 4 3 2 2 2 2" xfId="22597" xr:uid="{00000000-0005-0000-0000-00008E570000}"/>
    <cellStyle name="20% - Accent1 3 2 5 4 3 2 2 3" xfId="22598" xr:uid="{00000000-0005-0000-0000-00008F570000}"/>
    <cellStyle name="20% - Accent1 3 2 5 4 3 2 3" xfId="22599" xr:uid="{00000000-0005-0000-0000-000090570000}"/>
    <cellStyle name="20% - Accent1 3 2 5 4 3 2 3 2" xfId="22600" xr:uid="{00000000-0005-0000-0000-000091570000}"/>
    <cellStyle name="20% - Accent1 3 2 5 4 3 2 4" xfId="22601" xr:uid="{00000000-0005-0000-0000-000092570000}"/>
    <cellStyle name="20% - Accent1 3 2 5 4 3 3" xfId="22602" xr:uid="{00000000-0005-0000-0000-000093570000}"/>
    <cellStyle name="20% - Accent1 3 2 5 4 3 3 2" xfId="22603" xr:uid="{00000000-0005-0000-0000-000094570000}"/>
    <cellStyle name="20% - Accent1 3 2 5 4 3 3 2 2" xfId="22604" xr:uid="{00000000-0005-0000-0000-000095570000}"/>
    <cellStyle name="20% - Accent1 3 2 5 4 3 3 2 2 2" xfId="22605" xr:uid="{00000000-0005-0000-0000-000096570000}"/>
    <cellStyle name="20% - Accent1 3 2 5 4 3 3 2 3" xfId="22606" xr:uid="{00000000-0005-0000-0000-000097570000}"/>
    <cellStyle name="20% - Accent1 3 2 5 4 3 3 3" xfId="22607" xr:uid="{00000000-0005-0000-0000-000098570000}"/>
    <cellStyle name="20% - Accent1 3 2 5 4 3 3 3 2" xfId="22608" xr:uid="{00000000-0005-0000-0000-000099570000}"/>
    <cellStyle name="20% - Accent1 3 2 5 4 3 3 4" xfId="22609" xr:uid="{00000000-0005-0000-0000-00009A570000}"/>
    <cellStyle name="20% - Accent1 3 2 5 4 3 4" xfId="22610" xr:uid="{00000000-0005-0000-0000-00009B570000}"/>
    <cellStyle name="20% - Accent1 3 2 5 4 3 4 2" xfId="22611" xr:uid="{00000000-0005-0000-0000-00009C570000}"/>
    <cellStyle name="20% - Accent1 3 2 5 4 3 4 2 2" xfId="22612" xr:uid="{00000000-0005-0000-0000-00009D570000}"/>
    <cellStyle name="20% - Accent1 3 2 5 4 3 4 2 2 2" xfId="22613" xr:uid="{00000000-0005-0000-0000-00009E570000}"/>
    <cellStyle name="20% - Accent1 3 2 5 4 3 4 2 3" xfId="22614" xr:uid="{00000000-0005-0000-0000-00009F570000}"/>
    <cellStyle name="20% - Accent1 3 2 5 4 3 4 3" xfId="22615" xr:uid="{00000000-0005-0000-0000-0000A0570000}"/>
    <cellStyle name="20% - Accent1 3 2 5 4 3 4 3 2" xfId="22616" xr:uid="{00000000-0005-0000-0000-0000A1570000}"/>
    <cellStyle name="20% - Accent1 3 2 5 4 3 4 4" xfId="22617" xr:uid="{00000000-0005-0000-0000-0000A2570000}"/>
    <cellStyle name="20% - Accent1 3 2 5 4 3 5" xfId="22618" xr:uid="{00000000-0005-0000-0000-0000A3570000}"/>
    <cellStyle name="20% - Accent1 3 2 5 4 3 5 2" xfId="22619" xr:uid="{00000000-0005-0000-0000-0000A4570000}"/>
    <cellStyle name="20% - Accent1 3 2 5 4 3 5 2 2" xfId="22620" xr:uid="{00000000-0005-0000-0000-0000A5570000}"/>
    <cellStyle name="20% - Accent1 3 2 5 4 3 5 3" xfId="22621" xr:uid="{00000000-0005-0000-0000-0000A6570000}"/>
    <cellStyle name="20% - Accent1 3 2 5 4 3 6" xfId="22622" xr:uid="{00000000-0005-0000-0000-0000A7570000}"/>
    <cellStyle name="20% - Accent1 3 2 5 4 3 6 2" xfId="22623" xr:uid="{00000000-0005-0000-0000-0000A8570000}"/>
    <cellStyle name="20% - Accent1 3 2 5 4 3 6 2 2" xfId="22624" xr:uid="{00000000-0005-0000-0000-0000A9570000}"/>
    <cellStyle name="20% - Accent1 3 2 5 4 3 6 3" xfId="22625" xr:uid="{00000000-0005-0000-0000-0000AA570000}"/>
    <cellStyle name="20% - Accent1 3 2 5 4 3 7" xfId="22626" xr:uid="{00000000-0005-0000-0000-0000AB570000}"/>
    <cellStyle name="20% - Accent1 3 2 5 4 3 7 2" xfId="22627" xr:uid="{00000000-0005-0000-0000-0000AC570000}"/>
    <cellStyle name="20% - Accent1 3 2 5 4 3 8" xfId="22628" xr:uid="{00000000-0005-0000-0000-0000AD570000}"/>
    <cellStyle name="20% - Accent1 3 2 5 4 3 8 2" xfId="22629" xr:uid="{00000000-0005-0000-0000-0000AE570000}"/>
    <cellStyle name="20% - Accent1 3 2 5 4 3 9" xfId="22630" xr:uid="{00000000-0005-0000-0000-0000AF570000}"/>
    <cellStyle name="20% - Accent1 3 2 5 4 4" xfId="22631" xr:uid="{00000000-0005-0000-0000-0000B0570000}"/>
    <cellStyle name="20% - Accent1 3 2 5 4 4 2" xfId="22632" xr:uid="{00000000-0005-0000-0000-0000B1570000}"/>
    <cellStyle name="20% - Accent1 3 2 5 4 4 2 2" xfId="22633" xr:uid="{00000000-0005-0000-0000-0000B2570000}"/>
    <cellStyle name="20% - Accent1 3 2 5 4 4 2 2 2" xfId="22634" xr:uid="{00000000-0005-0000-0000-0000B3570000}"/>
    <cellStyle name="20% - Accent1 3 2 5 4 4 2 3" xfId="22635" xr:uid="{00000000-0005-0000-0000-0000B4570000}"/>
    <cellStyle name="20% - Accent1 3 2 5 4 4 3" xfId="22636" xr:uid="{00000000-0005-0000-0000-0000B5570000}"/>
    <cellStyle name="20% - Accent1 3 2 5 4 4 3 2" xfId="22637" xr:uid="{00000000-0005-0000-0000-0000B6570000}"/>
    <cellStyle name="20% - Accent1 3 2 5 4 4 4" xfId="22638" xr:uid="{00000000-0005-0000-0000-0000B7570000}"/>
    <cellStyle name="20% - Accent1 3 2 5 4 5" xfId="22639" xr:uid="{00000000-0005-0000-0000-0000B8570000}"/>
    <cellStyle name="20% - Accent1 3 2 5 4 5 2" xfId="22640" xr:uid="{00000000-0005-0000-0000-0000B9570000}"/>
    <cellStyle name="20% - Accent1 3 2 5 4 5 2 2" xfId="22641" xr:uid="{00000000-0005-0000-0000-0000BA570000}"/>
    <cellStyle name="20% - Accent1 3 2 5 4 5 2 2 2" xfId="22642" xr:uid="{00000000-0005-0000-0000-0000BB570000}"/>
    <cellStyle name="20% - Accent1 3 2 5 4 5 2 3" xfId="22643" xr:uid="{00000000-0005-0000-0000-0000BC570000}"/>
    <cellStyle name="20% - Accent1 3 2 5 4 5 3" xfId="22644" xr:uid="{00000000-0005-0000-0000-0000BD570000}"/>
    <cellStyle name="20% - Accent1 3 2 5 4 5 3 2" xfId="22645" xr:uid="{00000000-0005-0000-0000-0000BE570000}"/>
    <cellStyle name="20% - Accent1 3 2 5 4 5 4" xfId="22646" xr:uid="{00000000-0005-0000-0000-0000BF570000}"/>
    <cellStyle name="20% - Accent1 3 2 5 4 6" xfId="22647" xr:uid="{00000000-0005-0000-0000-0000C0570000}"/>
    <cellStyle name="20% - Accent1 3 2 5 4 6 2" xfId="22648" xr:uid="{00000000-0005-0000-0000-0000C1570000}"/>
    <cellStyle name="20% - Accent1 3 2 5 4 6 2 2" xfId="22649" xr:uid="{00000000-0005-0000-0000-0000C2570000}"/>
    <cellStyle name="20% - Accent1 3 2 5 4 6 2 2 2" xfId="22650" xr:uid="{00000000-0005-0000-0000-0000C3570000}"/>
    <cellStyle name="20% - Accent1 3 2 5 4 6 2 3" xfId="22651" xr:uid="{00000000-0005-0000-0000-0000C4570000}"/>
    <cellStyle name="20% - Accent1 3 2 5 4 6 3" xfId="22652" xr:uid="{00000000-0005-0000-0000-0000C5570000}"/>
    <cellStyle name="20% - Accent1 3 2 5 4 6 3 2" xfId="22653" xr:uid="{00000000-0005-0000-0000-0000C6570000}"/>
    <cellStyle name="20% - Accent1 3 2 5 4 6 4" xfId="22654" xr:uid="{00000000-0005-0000-0000-0000C7570000}"/>
    <cellStyle name="20% - Accent1 3 2 5 4 7" xfId="22655" xr:uid="{00000000-0005-0000-0000-0000C8570000}"/>
    <cellStyle name="20% - Accent1 3 2 5 4 7 2" xfId="22656" xr:uid="{00000000-0005-0000-0000-0000C9570000}"/>
    <cellStyle name="20% - Accent1 3 2 5 4 7 2 2" xfId="22657" xr:uid="{00000000-0005-0000-0000-0000CA570000}"/>
    <cellStyle name="20% - Accent1 3 2 5 4 7 3" xfId="22658" xr:uid="{00000000-0005-0000-0000-0000CB570000}"/>
    <cellStyle name="20% - Accent1 3 2 5 4 8" xfId="22659" xr:uid="{00000000-0005-0000-0000-0000CC570000}"/>
    <cellStyle name="20% - Accent1 3 2 5 4 8 2" xfId="22660" xr:uid="{00000000-0005-0000-0000-0000CD570000}"/>
    <cellStyle name="20% - Accent1 3 2 5 4 8 2 2" xfId="22661" xr:uid="{00000000-0005-0000-0000-0000CE570000}"/>
    <cellStyle name="20% - Accent1 3 2 5 4 8 3" xfId="22662" xr:uid="{00000000-0005-0000-0000-0000CF570000}"/>
    <cellStyle name="20% - Accent1 3 2 5 4 9" xfId="22663" xr:uid="{00000000-0005-0000-0000-0000D0570000}"/>
    <cellStyle name="20% - Accent1 3 2 5 4 9 2" xfId="22664" xr:uid="{00000000-0005-0000-0000-0000D1570000}"/>
    <cellStyle name="20% - Accent1 3 2 5 5" xfId="22665" xr:uid="{00000000-0005-0000-0000-0000D2570000}"/>
    <cellStyle name="20% - Accent1 3 2 5 5 10" xfId="22666" xr:uid="{00000000-0005-0000-0000-0000D3570000}"/>
    <cellStyle name="20% - Accent1 3 2 5 5 10 2" xfId="22667" xr:uid="{00000000-0005-0000-0000-0000D4570000}"/>
    <cellStyle name="20% - Accent1 3 2 5 5 11" xfId="22668" xr:uid="{00000000-0005-0000-0000-0000D5570000}"/>
    <cellStyle name="20% - Accent1 3 2 5 5 2" xfId="22669" xr:uid="{00000000-0005-0000-0000-0000D6570000}"/>
    <cellStyle name="20% - Accent1 3 2 5 5 2 2" xfId="22670" xr:uid="{00000000-0005-0000-0000-0000D7570000}"/>
    <cellStyle name="20% - Accent1 3 2 5 5 2 2 2" xfId="22671" xr:uid="{00000000-0005-0000-0000-0000D8570000}"/>
    <cellStyle name="20% - Accent1 3 2 5 5 2 2 2 2" xfId="22672" xr:uid="{00000000-0005-0000-0000-0000D9570000}"/>
    <cellStyle name="20% - Accent1 3 2 5 5 2 2 2 2 2" xfId="22673" xr:uid="{00000000-0005-0000-0000-0000DA570000}"/>
    <cellStyle name="20% - Accent1 3 2 5 5 2 2 2 3" xfId="22674" xr:uid="{00000000-0005-0000-0000-0000DB570000}"/>
    <cellStyle name="20% - Accent1 3 2 5 5 2 2 3" xfId="22675" xr:uid="{00000000-0005-0000-0000-0000DC570000}"/>
    <cellStyle name="20% - Accent1 3 2 5 5 2 2 3 2" xfId="22676" xr:uid="{00000000-0005-0000-0000-0000DD570000}"/>
    <cellStyle name="20% - Accent1 3 2 5 5 2 2 4" xfId="22677" xr:uid="{00000000-0005-0000-0000-0000DE570000}"/>
    <cellStyle name="20% - Accent1 3 2 5 5 2 3" xfId="22678" xr:uid="{00000000-0005-0000-0000-0000DF570000}"/>
    <cellStyle name="20% - Accent1 3 2 5 5 2 3 2" xfId="22679" xr:uid="{00000000-0005-0000-0000-0000E0570000}"/>
    <cellStyle name="20% - Accent1 3 2 5 5 2 3 2 2" xfId="22680" xr:uid="{00000000-0005-0000-0000-0000E1570000}"/>
    <cellStyle name="20% - Accent1 3 2 5 5 2 3 2 2 2" xfId="22681" xr:uid="{00000000-0005-0000-0000-0000E2570000}"/>
    <cellStyle name="20% - Accent1 3 2 5 5 2 3 2 3" xfId="22682" xr:uid="{00000000-0005-0000-0000-0000E3570000}"/>
    <cellStyle name="20% - Accent1 3 2 5 5 2 3 3" xfId="22683" xr:uid="{00000000-0005-0000-0000-0000E4570000}"/>
    <cellStyle name="20% - Accent1 3 2 5 5 2 3 3 2" xfId="22684" xr:uid="{00000000-0005-0000-0000-0000E5570000}"/>
    <cellStyle name="20% - Accent1 3 2 5 5 2 3 4" xfId="22685" xr:uid="{00000000-0005-0000-0000-0000E6570000}"/>
    <cellStyle name="20% - Accent1 3 2 5 5 2 4" xfId="22686" xr:uid="{00000000-0005-0000-0000-0000E7570000}"/>
    <cellStyle name="20% - Accent1 3 2 5 5 2 4 2" xfId="22687" xr:uid="{00000000-0005-0000-0000-0000E8570000}"/>
    <cellStyle name="20% - Accent1 3 2 5 5 2 4 2 2" xfId="22688" xr:uid="{00000000-0005-0000-0000-0000E9570000}"/>
    <cellStyle name="20% - Accent1 3 2 5 5 2 4 2 2 2" xfId="22689" xr:uid="{00000000-0005-0000-0000-0000EA570000}"/>
    <cellStyle name="20% - Accent1 3 2 5 5 2 4 2 3" xfId="22690" xr:uid="{00000000-0005-0000-0000-0000EB570000}"/>
    <cellStyle name="20% - Accent1 3 2 5 5 2 4 3" xfId="22691" xr:uid="{00000000-0005-0000-0000-0000EC570000}"/>
    <cellStyle name="20% - Accent1 3 2 5 5 2 4 3 2" xfId="22692" xr:uid="{00000000-0005-0000-0000-0000ED570000}"/>
    <cellStyle name="20% - Accent1 3 2 5 5 2 4 4" xfId="22693" xr:uid="{00000000-0005-0000-0000-0000EE570000}"/>
    <cellStyle name="20% - Accent1 3 2 5 5 2 5" xfId="22694" xr:uid="{00000000-0005-0000-0000-0000EF570000}"/>
    <cellStyle name="20% - Accent1 3 2 5 5 2 5 2" xfId="22695" xr:uid="{00000000-0005-0000-0000-0000F0570000}"/>
    <cellStyle name="20% - Accent1 3 2 5 5 2 5 2 2" xfId="22696" xr:uid="{00000000-0005-0000-0000-0000F1570000}"/>
    <cellStyle name="20% - Accent1 3 2 5 5 2 5 3" xfId="22697" xr:uid="{00000000-0005-0000-0000-0000F2570000}"/>
    <cellStyle name="20% - Accent1 3 2 5 5 2 6" xfId="22698" xr:uid="{00000000-0005-0000-0000-0000F3570000}"/>
    <cellStyle name="20% - Accent1 3 2 5 5 2 6 2" xfId="22699" xr:uid="{00000000-0005-0000-0000-0000F4570000}"/>
    <cellStyle name="20% - Accent1 3 2 5 5 2 6 2 2" xfId="22700" xr:uid="{00000000-0005-0000-0000-0000F5570000}"/>
    <cellStyle name="20% - Accent1 3 2 5 5 2 6 3" xfId="22701" xr:uid="{00000000-0005-0000-0000-0000F6570000}"/>
    <cellStyle name="20% - Accent1 3 2 5 5 2 7" xfId="22702" xr:uid="{00000000-0005-0000-0000-0000F7570000}"/>
    <cellStyle name="20% - Accent1 3 2 5 5 2 7 2" xfId="22703" xr:uid="{00000000-0005-0000-0000-0000F8570000}"/>
    <cellStyle name="20% - Accent1 3 2 5 5 2 8" xfId="22704" xr:uid="{00000000-0005-0000-0000-0000F9570000}"/>
    <cellStyle name="20% - Accent1 3 2 5 5 2 8 2" xfId="22705" xr:uid="{00000000-0005-0000-0000-0000FA570000}"/>
    <cellStyle name="20% - Accent1 3 2 5 5 2 9" xfId="22706" xr:uid="{00000000-0005-0000-0000-0000FB570000}"/>
    <cellStyle name="20% - Accent1 3 2 5 5 3" xfId="22707" xr:uid="{00000000-0005-0000-0000-0000FC570000}"/>
    <cellStyle name="20% - Accent1 3 2 5 5 3 2" xfId="22708" xr:uid="{00000000-0005-0000-0000-0000FD570000}"/>
    <cellStyle name="20% - Accent1 3 2 5 5 3 2 2" xfId="22709" xr:uid="{00000000-0005-0000-0000-0000FE570000}"/>
    <cellStyle name="20% - Accent1 3 2 5 5 3 2 2 2" xfId="22710" xr:uid="{00000000-0005-0000-0000-0000FF570000}"/>
    <cellStyle name="20% - Accent1 3 2 5 5 3 2 2 2 2" xfId="22711" xr:uid="{00000000-0005-0000-0000-000000580000}"/>
    <cellStyle name="20% - Accent1 3 2 5 5 3 2 2 3" xfId="22712" xr:uid="{00000000-0005-0000-0000-000001580000}"/>
    <cellStyle name="20% - Accent1 3 2 5 5 3 2 3" xfId="22713" xr:uid="{00000000-0005-0000-0000-000002580000}"/>
    <cellStyle name="20% - Accent1 3 2 5 5 3 2 3 2" xfId="22714" xr:uid="{00000000-0005-0000-0000-000003580000}"/>
    <cellStyle name="20% - Accent1 3 2 5 5 3 2 4" xfId="22715" xr:uid="{00000000-0005-0000-0000-000004580000}"/>
    <cellStyle name="20% - Accent1 3 2 5 5 3 3" xfId="22716" xr:uid="{00000000-0005-0000-0000-000005580000}"/>
    <cellStyle name="20% - Accent1 3 2 5 5 3 3 2" xfId="22717" xr:uid="{00000000-0005-0000-0000-000006580000}"/>
    <cellStyle name="20% - Accent1 3 2 5 5 3 3 2 2" xfId="22718" xr:uid="{00000000-0005-0000-0000-000007580000}"/>
    <cellStyle name="20% - Accent1 3 2 5 5 3 3 2 2 2" xfId="22719" xr:uid="{00000000-0005-0000-0000-000008580000}"/>
    <cellStyle name="20% - Accent1 3 2 5 5 3 3 2 3" xfId="22720" xr:uid="{00000000-0005-0000-0000-000009580000}"/>
    <cellStyle name="20% - Accent1 3 2 5 5 3 3 3" xfId="22721" xr:uid="{00000000-0005-0000-0000-00000A580000}"/>
    <cellStyle name="20% - Accent1 3 2 5 5 3 3 3 2" xfId="22722" xr:uid="{00000000-0005-0000-0000-00000B580000}"/>
    <cellStyle name="20% - Accent1 3 2 5 5 3 3 4" xfId="22723" xr:uid="{00000000-0005-0000-0000-00000C580000}"/>
    <cellStyle name="20% - Accent1 3 2 5 5 3 4" xfId="22724" xr:uid="{00000000-0005-0000-0000-00000D580000}"/>
    <cellStyle name="20% - Accent1 3 2 5 5 3 4 2" xfId="22725" xr:uid="{00000000-0005-0000-0000-00000E580000}"/>
    <cellStyle name="20% - Accent1 3 2 5 5 3 4 2 2" xfId="22726" xr:uid="{00000000-0005-0000-0000-00000F580000}"/>
    <cellStyle name="20% - Accent1 3 2 5 5 3 4 2 2 2" xfId="22727" xr:uid="{00000000-0005-0000-0000-000010580000}"/>
    <cellStyle name="20% - Accent1 3 2 5 5 3 4 2 3" xfId="22728" xr:uid="{00000000-0005-0000-0000-000011580000}"/>
    <cellStyle name="20% - Accent1 3 2 5 5 3 4 3" xfId="22729" xr:uid="{00000000-0005-0000-0000-000012580000}"/>
    <cellStyle name="20% - Accent1 3 2 5 5 3 4 3 2" xfId="22730" xr:uid="{00000000-0005-0000-0000-000013580000}"/>
    <cellStyle name="20% - Accent1 3 2 5 5 3 4 4" xfId="22731" xr:uid="{00000000-0005-0000-0000-000014580000}"/>
    <cellStyle name="20% - Accent1 3 2 5 5 3 5" xfId="22732" xr:uid="{00000000-0005-0000-0000-000015580000}"/>
    <cellStyle name="20% - Accent1 3 2 5 5 3 5 2" xfId="22733" xr:uid="{00000000-0005-0000-0000-000016580000}"/>
    <cellStyle name="20% - Accent1 3 2 5 5 3 5 2 2" xfId="22734" xr:uid="{00000000-0005-0000-0000-000017580000}"/>
    <cellStyle name="20% - Accent1 3 2 5 5 3 5 3" xfId="22735" xr:uid="{00000000-0005-0000-0000-000018580000}"/>
    <cellStyle name="20% - Accent1 3 2 5 5 3 6" xfId="22736" xr:uid="{00000000-0005-0000-0000-000019580000}"/>
    <cellStyle name="20% - Accent1 3 2 5 5 3 6 2" xfId="22737" xr:uid="{00000000-0005-0000-0000-00001A580000}"/>
    <cellStyle name="20% - Accent1 3 2 5 5 3 6 2 2" xfId="22738" xr:uid="{00000000-0005-0000-0000-00001B580000}"/>
    <cellStyle name="20% - Accent1 3 2 5 5 3 6 3" xfId="22739" xr:uid="{00000000-0005-0000-0000-00001C580000}"/>
    <cellStyle name="20% - Accent1 3 2 5 5 3 7" xfId="22740" xr:uid="{00000000-0005-0000-0000-00001D580000}"/>
    <cellStyle name="20% - Accent1 3 2 5 5 3 7 2" xfId="22741" xr:uid="{00000000-0005-0000-0000-00001E580000}"/>
    <cellStyle name="20% - Accent1 3 2 5 5 3 8" xfId="22742" xr:uid="{00000000-0005-0000-0000-00001F580000}"/>
    <cellStyle name="20% - Accent1 3 2 5 5 3 8 2" xfId="22743" xr:uid="{00000000-0005-0000-0000-000020580000}"/>
    <cellStyle name="20% - Accent1 3 2 5 5 3 9" xfId="22744" xr:uid="{00000000-0005-0000-0000-000021580000}"/>
    <cellStyle name="20% - Accent1 3 2 5 5 4" xfId="22745" xr:uid="{00000000-0005-0000-0000-000022580000}"/>
    <cellStyle name="20% - Accent1 3 2 5 5 4 2" xfId="22746" xr:uid="{00000000-0005-0000-0000-000023580000}"/>
    <cellStyle name="20% - Accent1 3 2 5 5 4 2 2" xfId="22747" xr:uid="{00000000-0005-0000-0000-000024580000}"/>
    <cellStyle name="20% - Accent1 3 2 5 5 4 2 2 2" xfId="22748" xr:uid="{00000000-0005-0000-0000-000025580000}"/>
    <cellStyle name="20% - Accent1 3 2 5 5 4 2 3" xfId="22749" xr:uid="{00000000-0005-0000-0000-000026580000}"/>
    <cellStyle name="20% - Accent1 3 2 5 5 4 3" xfId="22750" xr:uid="{00000000-0005-0000-0000-000027580000}"/>
    <cellStyle name="20% - Accent1 3 2 5 5 4 3 2" xfId="22751" xr:uid="{00000000-0005-0000-0000-000028580000}"/>
    <cellStyle name="20% - Accent1 3 2 5 5 4 4" xfId="22752" xr:uid="{00000000-0005-0000-0000-000029580000}"/>
    <cellStyle name="20% - Accent1 3 2 5 5 5" xfId="22753" xr:uid="{00000000-0005-0000-0000-00002A580000}"/>
    <cellStyle name="20% - Accent1 3 2 5 5 5 2" xfId="22754" xr:uid="{00000000-0005-0000-0000-00002B580000}"/>
    <cellStyle name="20% - Accent1 3 2 5 5 5 2 2" xfId="22755" xr:uid="{00000000-0005-0000-0000-00002C580000}"/>
    <cellStyle name="20% - Accent1 3 2 5 5 5 2 2 2" xfId="22756" xr:uid="{00000000-0005-0000-0000-00002D580000}"/>
    <cellStyle name="20% - Accent1 3 2 5 5 5 2 3" xfId="22757" xr:uid="{00000000-0005-0000-0000-00002E580000}"/>
    <cellStyle name="20% - Accent1 3 2 5 5 5 3" xfId="22758" xr:uid="{00000000-0005-0000-0000-00002F580000}"/>
    <cellStyle name="20% - Accent1 3 2 5 5 5 3 2" xfId="22759" xr:uid="{00000000-0005-0000-0000-000030580000}"/>
    <cellStyle name="20% - Accent1 3 2 5 5 5 4" xfId="22760" xr:uid="{00000000-0005-0000-0000-000031580000}"/>
    <cellStyle name="20% - Accent1 3 2 5 5 6" xfId="22761" xr:uid="{00000000-0005-0000-0000-000032580000}"/>
    <cellStyle name="20% - Accent1 3 2 5 5 6 2" xfId="22762" xr:uid="{00000000-0005-0000-0000-000033580000}"/>
    <cellStyle name="20% - Accent1 3 2 5 5 6 2 2" xfId="22763" xr:uid="{00000000-0005-0000-0000-000034580000}"/>
    <cellStyle name="20% - Accent1 3 2 5 5 6 2 2 2" xfId="22764" xr:uid="{00000000-0005-0000-0000-000035580000}"/>
    <cellStyle name="20% - Accent1 3 2 5 5 6 2 3" xfId="22765" xr:uid="{00000000-0005-0000-0000-000036580000}"/>
    <cellStyle name="20% - Accent1 3 2 5 5 6 3" xfId="22766" xr:uid="{00000000-0005-0000-0000-000037580000}"/>
    <cellStyle name="20% - Accent1 3 2 5 5 6 3 2" xfId="22767" xr:uid="{00000000-0005-0000-0000-000038580000}"/>
    <cellStyle name="20% - Accent1 3 2 5 5 6 4" xfId="22768" xr:uid="{00000000-0005-0000-0000-000039580000}"/>
    <cellStyle name="20% - Accent1 3 2 5 5 7" xfId="22769" xr:uid="{00000000-0005-0000-0000-00003A580000}"/>
    <cellStyle name="20% - Accent1 3 2 5 5 7 2" xfId="22770" xr:uid="{00000000-0005-0000-0000-00003B580000}"/>
    <cellStyle name="20% - Accent1 3 2 5 5 7 2 2" xfId="22771" xr:uid="{00000000-0005-0000-0000-00003C580000}"/>
    <cellStyle name="20% - Accent1 3 2 5 5 7 3" xfId="22772" xr:uid="{00000000-0005-0000-0000-00003D580000}"/>
    <cellStyle name="20% - Accent1 3 2 5 5 8" xfId="22773" xr:uid="{00000000-0005-0000-0000-00003E580000}"/>
    <cellStyle name="20% - Accent1 3 2 5 5 8 2" xfId="22774" xr:uid="{00000000-0005-0000-0000-00003F580000}"/>
    <cellStyle name="20% - Accent1 3 2 5 5 8 2 2" xfId="22775" xr:uid="{00000000-0005-0000-0000-000040580000}"/>
    <cellStyle name="20% - Accent1 3 2 5 5 8 3" xfId="22776" xr:uid="{00000000-0005-0000-0000-000041580000}"/>
    <cellStyle name="20% - Accent1 3 2 5 5 9" xfId="22777" xr:uid="{00000000-0005-0000-0000-000042580000}"/>
    <cellStyle name="20% - Accent1 3 2 5 5 9 2" xfId="22778" xr:uid="{00000000-0005-0000-0000-000043580000}"/>
    <cellStyle name="20% - Accent1 3 2 5 6" xfId="22779" xr:uid="{00000000-0005-0000-0000-000044580000}"/>
    <cellStyle name="20% - Accent1 3 2 5 6 2" xfId="22780" xr:uid="{00000000-0005-0000-0000-000045580000}"/>
    <cellStyle name="20% - Accent1 3 2 5 6 2 2" xfId="22781" xr:uid="{00000000-0005-0000-0000-000046580000}"/>
    <cellStyle name="20% - Accent1 3 2 5 6 2 2 2" xfId="22782" xr:uid="{00000000-0005-0000-0000-000047580000}"/>
    <cellStyle name="20% - Accent1 3 2 5 6 2 2 2 2" xfId="22783" xr:uid="{00000000-0005-0000-0000-000048580000}"/>
    <cellStyle name="20% - Accent1 3 2 5 6 2 2 3" xfId="22784" xr:uid="{00000000-0005-0000-0000-000049580000}"/>
    <cellStyle name="20% - Accent1 3 2 5 6 2 3" xfId="22785" xr:uid="{00000000-0005-0000-0000-00004A580000}"/>
    <cellStyle name="20% - Accent1 3 2 5 6 2 3 2" xfId="22786" xr:uid="{00000000-0005-0000-0000-00004B580000}"/>
    <cellStyle name="20% - Accent1 3 2 5 6 2 4" xfId="22787" xr:uid="{00000000-0005-0000-0000-00004C580000}"/>
    <cellStyle name="20% - Accent1 3 2 5 6 3" xfId="22788" xr:uid="{00000000-0005-0000-0000-00004D580000}"/>
    <cellStyle name="20% - Accent1 3 2 5 6 3 2" xfId="22789" xr:uid="{00000000-0005-0000-0000-00004E580000}"/>
    <cellStyle name="20% - Accent1 3 2 5 6 3 2 2" xfId="22790" xr:uid="{00000000-0005-0000-0000-00004F580000}"/>
    <cellStyle name="20% - Accent1 3 2 5 6 3 2 2 2" xfId="22791" xr:uid="{00000000-0005-0000-0000-000050580000}"/>
    <cellStyle name="20% - Accent1 3 2 5 6 3 2 3" xfId="22792" xr:uid="{00000000-0005-0000-0000-000051580000}"/>
    <cellStyle name="20% - Accent1 3 2 5 6 3 3" xfId="22793" xr:uid="{00000000-0005-0000-0000-000052580000}"/>
    <cellStyle name="20% - Accent1 3 2 5 6 3 3 2" xfId="22794" xr:uid="{00000000-0005-0000-0000-000053580000}"/>
    <cellStyle name="20% - Accent1 3 2 5 6 3 4" xfId="22795" xr:uid="{00000000-0005-0000-0000-000054580000}"/>
    <cellStyle name="20% - Accent1 3 2 5 6 4" xfId="22796" xr:uid="{00000000-0005-0000-0000-000055580000}"/>
    <cellStyle name="20% - Accent1 3 2 5 6 4 2" xfId="22797" xr:uid="{00000000-0005-0000-0000-000056580000}"/>
    <cellStyle name="20% - Accent1 3 2 5 6 4 2 2" xfId="22798" xr:uid="{00000000-0005-0000-0000-000057580000}"/>
    <cellStyle name="20% - Accent1 3 2 5 6 4 2 2 2" xfId="22799" xr:uid="{00000000-0005-0000-0000-000058580000}"/>
    <cellStyle name="20% - Accent1 3 2 5 6 4 2 3" xfId="22800" xr:uid="{00000000-0005-0000-0000-000059580000}"/>
    <cellStyle name="20% - Accent1 3 2 5 6 4 3" xfId="22801" xr:uid="{00000000-0005-0000-0000-00005A580000}"/>
    <cellStyle name="20% - Accent1 3 2 5 6 4 3 2" xfId="22802" xr:uid="{00000000-0005-0000-0000-00005B580000}"/>
    <cellStyle name="20% - Accent1 3 2 5 6 4 4" xfId="22803" xr:uid="{00000000-0005-0000-0000-00005C580000}"/>
    <cellStyle name="20% - Accent1 3 2 5 6 5" xfId="22804" xr:uid="{00000000-0005-0000-0000-00005D580000}"/>
    <cellStyle name="20% - Accent1 3 2 5 6 5 2" xfId="22805" xr:uid="{00000000-0005-0000-0000-00005E580000}"/>
    <cellStyle name="20% - Accent1 3 2 5 6 5 2 2" xfId="22806" xr:uid="{00000000-0005-0000-0000-00005F580000}"/>
    <cellStyle name="20% - Accent1 3 2 5 6 5 3" xfId="22807" xr:uid="{00000000-0005-0000-0000-000060580000}"/>
    <cellStyle name="20% - Accent1 3 2 5 6 6" xfId="22808" xr:uid="{00000000-0005-0000-0000-000061580000}"/>
    <cellStyle name="20% - Accent1 3 2 5 6 6 2" xfId="22809" xr:uid="{00000000-0005-0000-0000-000062580000}"/>
    <cellStyle name="20% - Accent1 3 2 5 6 6 2 2" xfId="22810" xr:uid="{00000000-0005-0000-0000-000063580000}"/>
    <cellStyle name="20% - Accent1 3 2 5 6 6 3" xfId="22811" xr:uid="{00000000-0005-0000-0000-000064580000}"/>
    <cellStyle name="20% - Accent1 3 2 5 6 7" xfId="22812" xr:uid="{00000000-0005-0000-0000-000065580000}"/>
    <cellStyle name="20% - Accent1 3 2 5 6 7 2" xfId="22813" xr:uid="{00000000-0005-0000-0000-000066580000}"/>
    <cellStyle name="20% - Accent1 3 2 5 6 8" xfId="22814" xr:uid="{00000000-0005-0000-0000-000067580000}"/>
    <cellStyle name="20% - Accent1 3 2 5 6 8 2" xfId="22815" xr:uid="{00000000-0005-0000-0000-000068580000}"/>
    <cellStyle name="20% - Accent1 3 2 5 6 9" xfId="22816" xr:uid="{00000000-0005-0000-0000-000069580000}"/>
    <cellStyle name="20% - Accent1 3 2 5 7" xfId="22817" xr:uid="{00000000-0005-0000-0000-00006A580000}"/>
    <cellStyle name="20% - Accent1 3 2 5 7 2" xfId="22818" xr:uid="{00000000-0005-0000-0000-00006B580000}"/>
    <cellStyle name="20% - Accent1 3 2 5 7 2 2" xfId="22819" xr:uid="{00000000-0005-0000-0000-00006C580000}"/>
    <cellStyle name="20% - Accent1 3 2 5 7 2 2 2" xfId="22820" xr:uid="{00000000-0005-0000-0000-00006D580000}"/>
    <cellStyle name="20% - Accent1 3 2 5 7 2 2 2 2" xfId="22821" xr:uid="{00000000-0005-0000-0000-00006E580000}"/>
    <cellStyle name="20% - Accent1 3 2 5 7 2 2 3" xfId="22822" xr:uid="{00000000-0005-0000-0000-00006F580000}"/>
    <cellStyle name="20% - Accent1 3 2 5 7 2 3" xfId="22823" xr:uid="{00000000-0005-0000-0000-000070580000}"/>
    <cellStyle name="20% - Accent1 3 2 5 7 2 3 2" xfId="22824" xr:uid="{00000000-0005-0000-0000-000071580000}"/>
    <cellStyle name="20% - Accent1 3 2 5 7 2 4" xfId="22825" xr:uid="{00000000-0005-0000-0000-000072580000}"/>
    <cellStyle name="20% - Accent1 3 2 5 7 3" xfId="22826" xr:uid="{00000000-0005-0000-0000-000073580000}"/>
    <cellStyle name="20% - Accent1 3 2 5 7 3 2" xfId="22827" xr:uid="{00000000-0005-0000-0000-000074580000}"/>
    <cellStyle name="20% - Accent1 3 2 5 7 3 2 2" xfId="22828" xr:uid="{00000000-0005-0000-0000-000075580000}"/>
    <cellStyle name="20% - Accent1 3 2 5 7 3 2 2 2" xfId="22829" xr:uid="{00000000-0005-0000-0000-000076580000}"/>
    <cellStyle name="20% - Accent1 3 2 5 7 3 2 3" xfId="22830" xr:uid="{00000000-0005-0000-0000-000077580000}"/>
    <cellStyle name="20% - Accent1 3 2 5 7 3 3" xfId="22831" xr:uid="{00000000-0005-0000-0000-000078580000}"/>
    <cellStyle name="20% - Accent1 3 2 5 7 3 3 2" xfId="22832" xr:uid="{00000000-0005-0000-0000-000079580000}"/>
    <cellStyle name="20% - Accent1 3 2 5 7 3 4" xfId="22833" xr:uid="{00000000-0005-0000-0000-00007A580000}"/>
    <cellStyle name="20% - Accent1 3 2 5 7 4" xfId="22834" xr:uid="{00000000-0005-0000-0000-00007B580000}"/>
    <cellStyle name="20% - Accent1 3 2 5 7 4 2" xfId="22835" xr:uid="{00000000-0005-0000-0000-00007C580000}"/>
    <cellStyle name="20% - Accent1 3 2 5 7 4 2 2" xfId="22836" xr:uid="{00000000-0005-0000-0000-00007D580000}"/>
    <cellStyle name="20% - Accent1 3 2 5 7 4 2 2 2" xfId="22837" xr:uid="{00000000-0005-0000-0000-00007E580000}"/>
    <cellStyle name="20% - Accent1 3 2 5 7 4 2 3" xfId="22838" xr:uid="{00000000-0005-0000-0000-00007F580000}"/>
    <cellStyle name="20% - Accent1 3 2 5 7 4 3" xfId="22839" xr:uid="{00000000-0005-0000-0000-000080580000}"/>
    <cellStyle name="20% - Accent1 3 2 5 7 4 3 2" xfId="22840" xr:uid="{00000000-0005-0000-0000-000081580000}"/>
    <cellStyle name="20% - Accent1 3 2 5 7 4 4" xfId="22841" xr:uid="{00000000-0005-0000-0000-000082580000}"/>
    <cellStyle name="20% - Accent1 3 2 5 7 5" xfId="22842" xr:uid="{00000000-0005-0000-0000-000083580000}"/>
    <cellStyle name="20% - Accent1 3 2 5 7 5 2" xfId="22843" xr:uid="{00000000-0005-0000-0000-000084580000}"/>
    <cellStyle name="20% - Accent1 3 2 5 7 5 2 2" xfId="22844" xr:uid="{00000000-0005-0000-0000-000085580000}"/>
    <cellStyle name="20% - Accent1 3 2 5 7 5 3" xfId="22845" xr:uid="{00000000-0005-0000-0000-000086580000}"/>
    <cellStyle name="20% - Accent1 3 2 5 7 6" xfId="22846" xr:uid="{00000000-0005-0000-0000-000087580000}"/>
    <cellStyle name="20% - Accent1 3 2 5 7 6 2" xfId="22847" xr:uid="{00000000-0005-0000-0000-000088580000}"/>
    <cellStyle name="20% - Accent1 3 2 5 7 6 2 2" xfId="22848" xr:uid="{00000000-0005-0000-0000-000089580000}"/>
    <cellStyle name="20% - Accent1 3 2 5 7 6 3" xfId="22849" xr:uid="{00000000-0005-0000-0000-00008A580000}"/>
    <cellStyle name="20% - Accent1 3 2 5 7 7" xfId="22850" xr:uid="{00000000-0005-0000-0000-00008B580000}"/>
    <cellStyle name="20% - Accent1 3 2 5 7 7 2" xfId="22851" xr:uid="{00000000-0005-0000-0000-00008C580000}"/>
    <cellStyle name="20% - Accent1 3 2 5 7 8" xfId="22852" xr:uid="{00000000-0005-0000-0000-00008D580000}"/>
    <cellStyle name="20% - Accent1 3 2 5 7 8 2" xfId="22853" xr:uid="{00000000-0005-0000-0000-00008E580000}"/>
    <cellStyle name="20% - Accent1 3 2 5 7 9" xfId="22854" xr:uid="{00000000-0005-0000-0000-00008F580000}"/>
    <cellStyle name="20% - Accent1 3 2 5 8" xfId="22855" xr:uid="{00000000-0005-0000-0000-000090580000}"/>
    <cellStyle name="20% - Accent1 3 2 5 8 2" xfId="22856" xr:uid="{00000000-0005-0000-0000-000091580000}"/>
    <cellStyle name="20% - Accent1 3 2 5 8 2 2" xfId="22857" xr:uid="{00000000-0005-0000-0000-000092580000}"/>
    <cellStyle name="20% - Accent1 3 2 5 8 2 2 2" xfId="22858" xr:uid="{00000000-0005-0000-0000-000093580000}"/>
    <cellStyle name="20% - Accent1 3 2 5 8 2 3" xfId="22859" xr:uid="{00000000-0005-0000-0000-000094580000}"/>
    <cellStyle name="20% - Accent1 3 2 5 8 3" xfId="22860" xr:uid="{00000000-0005-0000-0000-000095580000}"/>
    <cellStyle name="20% - Accent1 3 2 5 8 3 2" xfId="22861" xr:uid="{00000000-0005-0000-0000-000096580000}"/>
    <cellStyle name="20% - Accent1 3 2 5 8 4" xfId="22862" xr:uid="{00000000-0005-0000-0000-000097580000}"/>
    <cellStyle name="20% - Accent1 3 2 5 9" xfId="22863" xr:uid="{00000000-0005-0000-0000-000098580000}"/>
    <cellStyle name="20% - Accent1 3 2 5 9 2" xfId="22864" xr:uid="{00000000-0005-0000-0000-000099580000}"/>
    <cellStyle name="20% - Accent1 3 2 5 9 2 2" xfId="22865" xr:uid="{00000000-0005-0000-0000-00009A580000}"/>
    <cellStyle name="20% - Accent1 3 2 5 9 2 2 2" xfId="22866" xr:uid="{00000000-0005-0000-0000-00009B580000}"/>
    <cellStyle name="20% - Accent1 3 2 5 9 2 3" xfId="22867" xr:uid="{00000000-0005-0000-0000-00009C580000}"/>
    <cellStyle name="20% - Accent1 3 2 5 9 3" xfId="22868" xr:uid="{00000000-0005-0000-0000-00009D580000}"/>
    <cellStyle name="20% - Accent1 3 2 5 9 3 2" xfId="22869" xr:uid="{00000000-0005-0000-0000-00009E580000}"/>
    <cellStyle name="20% - Accent1 3 2 5 9 4" xfId="22870" xr:uid="{00000000-0005-0000-0000-00009F580000}"/>
    <cellStyle name="20% - Accent1 3 2 6" xfId="22871" xr:uid="{00000000-0005-0000-0000-0000A0580000}"/>
    <cellStyle name="20% - Accent1 3 2 6 10" xfId="22872" xr:uid="{00000000-0005-0000-0000-0000A1580000}"/>
    <cellStyle name="20% - Accent1 3 2 6 10 2" xfId="22873" xr:uid="{00000000-0005-0000-0000-0000A2580000}"/>
    <cellStyle name="20% - Accent1 3 2 6 10 2 2" xfId="22874" xr:uid="{00000000-0005-0000-0000-0000A3580000}"/>
    <cellStyle name="20% - Accent1 3 2 6 10 3" xfId="22875" xr:uid="{00000000-0005-0000-0000-0000A4580000}"/>
    <cellStyle name="20% - Accent1 3 2 6 11" xfId="22876" xr:uid="{00000000-0005-0000-0000-0000A5580000}"/>
    <cellStyle name="20% - Accent1 3 2 6 11 2" xfId="22877" xr:uid="{00000000-0005-0000-0000-0000A6580000}"/>
    <cellStyle name="20% - Accent1 3 2 6 11 2 2" xfId="22878" xr:uid="{00000000-0005-0000-0000-0000A7580000}"/>
    <cellStyle name="20% - Accent1 3 2 6 11 3" xfId="22879" xr:uid="{00000000-0005-0000-0000-0000A8580000}"/>
    <cellStyle name="20% - Accent1 3 2 6 12" xfId="22880" xr:uid="{00000000-0005-0000-0000-0000A9580000}"/>
    <cellStyle name="20% - Accent1 3 2 6 12 2" xfId="22881" xr:uid="{00000000-0005-0000-0000-0000AA580000}"/>
    <cellStyle name="20% - Accent1 3 2 6 13" xfId="22882" xr:uid="{00000000-0005-0000-0000-0000AB580000}"/>
    <cellStyle name="20% - Accent1 3 2 6 13 2" xfId="22883" xr:uid="{00000000-0005-0000-0000-0000AC580000}"/>
    <cellStyle name="20% - Accent1 3 2 6 14" xfId="22884" xr:uid="{00000000-0005-0000-0000-0000AD580000}"/>
    <cellStyle name="20% - Accent1 3 2 6 2" xfId="22885" xr:uid="{00000000-0005-0000-0000-0000AE580000}"/>
    <cellStyle name="20% - Accent1 3 2 6 2 10" xfId="22886" xr:uid="{00000000-0005-0000-0000-0000AF580000}"/>
    <cellStyle name="20% - Accent1 3 2 6 2 10 2" xfId="22887" xr:uid="{00000000-0005-0000-0000-0000B0580000}"/>
    <cellStyle name="20% - Accent1 3 2 6 2 11" xfId="22888" xr:uid="{00000000-0005-0000-0000-0000B1580000}"/>
    <cellStyle name="20% - Accent1 3 2 6 2 2" xfId="22889" xr:uid="{00000000-0005-0000-0000-0000B2580000}"/>
    <cellStyle name="20% - Accent1 3 2 6 2 2 2" xfId="22890" xr:uid="{00000000-0005-0000-0000-0000B3580000}"/>
    <cellStyle name="20% - Accent1 3 2 6 2 2 2 2" xfId="22891" xr:uid="{00000000-0005-0000-0000-0000B4580000}"/>
    <cellStyle name="20% - Accent1 3 2 6 2 2 2 2 2" xfId="22892" xr:uid="{00000000-0005-0000-0000-0000B5580000}"/>
    <cellStyle name="20% - Accent1 3 2 6 2 2 2 2 2 2" xfId="22893" xr:uid="{00000000-0005-0000-0000-0000B6580000}"/>
    <cellStyle name="20% - Accent1 3 2 6 2 2 2 2 3" xfId="22894" xr:uid="{00000000-0005-0000-0000-0000B7580000}"/>
    <cellStyle name="20% - Accent1 3 2 6 2 2 2 3" xfId="22895" xr:uid="{00000000-0005-0000-0000-0000B8580000}"/>
    <cellStyle name="20% - Accent1 3 2 6 2 2 2 3 2" xfId="22896" xr:uid="{00000000-0005-0000-0000-0000B9580000}"/>
    <cellStyle name="20% - Accent1 3 2 6 2 2 2 4" xfId="22897" xr:uid="{00000000-0005-0000-0000-0000BA580000}"/>
    <cellStyle name="20% - Accent1 3 2 6 2 2 3" xfId="22898" xr:uid="{00000000-0005-0000-0000-0000BB580000}"/>
    <cellStyle name="20% - Accent1 3 2 6 2 2 3 2" xfId="22899" xr:uid="{00000000-0005-0000-0000-0000BC580000}"/>
    <cellStyle name="20% - Accent1 3 2 6 2 2 3 2 2" xfId="22900" xr:uid="{00000000-0005-0000-0000-0000BD580000}"/>
    <cellStyle name="20% - Accent1 3 2 6 2 2 3 2 2 2" xfId="22901" xr:uid="{00000000-0005-0000-0000-0000BE580000}"/>
    <cellStyle name="20% - Accent1 3 2 6 2 2 3 2 3" xfId="22902" xr:uid="{00000000-0005-0000-0000-0000BF580000}"/>
    <cellStyle name="20% - Accent1 3 2 6 2 2 3 3" xfId="22903" xr:uid="{00000000-0005-0000-0000-0000C0580000}"/>
    <cellStyle name="20% - Accent1 3 2 6 2 2 3 3 2" xfId="22904" xr:uid="{00000000-0005-0000-0000-0000C1580000}"/>
    <cellStyle name="20% - Accent1 3 2 6 2 2 3 4" xfId="22905" xr:uid="{00000000-0005-0000-0000-0000C2580000}"/>
    <cellStyle name="20% - Accent1 3 2 6 2 2 4" xfId="22906" xr:uid="{00000000-0005-0000-0000-0000C3580000}"/>
    <cellStyle name="20% - Accent1 3 2 6 2 2 4 2" xfId="22907" xr:uid="{00000000-0005-0000-0000-0000C4580000}"/>
    <cellStyle name="20% - Accent1 3 2 6 2 2 4 2 2" xfId="22908" xr:uid="{00000000-0005-0000-0000-0000C5580000}"/>
    <cellStyle name="20% - Accent1 3 2 6 2 2 4 2 2 2" xfId="22909" xr:uid="{00000000-0005-0000-0000-0000C6580000}"/>
    <cellStyle name="20% - Accent1 3 2 6 2 2 4 2 3" xfId="22910" xr:uid="{00000000-0005-0000-0000-0000C7580000}"/>
    <cellStyle name="20% - Accent1 3 2 6 2 2 4 3" xfId="22911" xr:uid="{00000000-0005-0000-0000-0000C8580000}"/>
    <cellStyle name="20% - Accent1 3 2 6 2 2 4 3 2" xfId="22912" xr:uid="{00000000-0005-0000-0000-0000C9580000}"/>
    <cellStyle name="20% - Accent1 3 2 6 2 2 4 4" xfId="22913" xr:uid="{00000000-0005-0000-0000-0000CA580000}"/>
    <cellStyle name="20% - Accent1 3 2 6 2 2 5" xfId="22914" xr:uid="{00000000-0005-0000-0000-0000CB580000}"/>
    <cellStyle name="20% - Accent1 3 2 6 2 2 5 2" xfId="22915" xr:uid="{00000000-0005-0000-0000-0000CC580000}"/>
    <cellStyle name="20% - Accent1 3 2 6 2 2 5 2 2" xfId="22916" xr:uid="{00000000-0005-0000-0000-0000CD580000}"/>
    <cellStyle name="20% - Accent1 3 2 6 2 2 5 3" xfId="22917" xr:uid="{00000000-0005-0000-0000-0000CE580000}"/>
    <cellStyle name="20% - Accent1 3 2 6 2 2 6" xfId="22918" xr:uid="{00000000-0005-0000-0000-0000CF580000}"/>
    <cellStyle name="20% - Accent1 3 2 6 2 2 6 2" xfId="22919" xr:uid="{00000000-0005-0000-0000-0000D0580000}"/>
    <cellStyle name="20% - Accent1 3 2 6 2 2 6 2 2" xfId="22920" xr:uid="{00000000-0005-0000-0000-0000D1580000}"/>
    <cellStyle name="20% - Accent1 3 2 6 2 2 6 3" xfId="22921" xr:uid="{00000000-0005-0000-0000-0000D2580000}"/>
    <cellStyle name="20% - Accent1 3 2 6 2 2 7" xfId="22922" xr:uid="{00000000-0005-0000-0000-0000D3580000}"/>
    <cellStyle name="20% - Accent1 3 2 6 2 2 7 2" xfId="22923" xr:uid="{00000000-0005-0000-0000-0000D4580000}"/>
    <cellStyle name="20% - Accent1 3 2 6 2 2 8" xfId="22924" xr:uid="{00000000-0005-0000-0000-0000D5580000}"/>
    <cellStyle name="20% - Accent1 3 2 6 2 2 8 2" xfId="22925" xr:uid="{00000000-0005-0000-0000-0000D6580000}"/>
    <cellStyle name="20% - Accent1 3 2 6 2 2 9" xfId="22926" xr:uid="{00000000-0005-0000-0000-0000D7580000}"/>
    <cellStyle name="20% - Accent1 3 2 6 2 3" xfId="22927" xr:uid="{00000000-0005-0000-0000-0000D8580000}"/>
    <cellStyle name="20% - Accent1 3 2 6 2 3 2" xfId="22928" xr:uid="{00000000-0005-0000-0000-0000D9580000}"/>
    <cellStyle name="20% - Accent1 3 2 6 2 3 2 2" xfId="22929" xr:uid="{00000000-0005-0000-0000-0000DA580000}"/>
    <cellStyle name="20% - Accent1 3 2 6 2 3 2 2 2" xfId="22930" xr:uid="{00000000-0005-0000-0000-0000DB580000}"/>
    <cellStyle name="20% - Accent1 3 2 6 2 3 2 2 2 2" xfId="22931" xr:uid="{00000000-0005-0000-0000-0000DC580000}"/>
    <cellStyle name="20% - Accent1 3 2 6 2 3 2 2 3" xfId="22932" xr:uid="{00000000-0005-0000-0000-0000DD580000}"/>
    <cellStyle name="20% - Accent1 3 2 6 2 3 2 3" xfId="22933" xr:uid="{00000000-0005-0000-0000-0000DE580000}"/>
    <cellStyle name="20% - Accent1 3 2 6 2 3 2 3 2" xfId="22934" xr:uid="{00000000-0005-0000-0000-0000DF580000}"/>
    <cellStyle name="20% - Accent1 3 2 6 2 3 2 4" xfId="22935" xr:uid="{00000000-0005-0000-0000-0000E0580000}"/>
    <cellStyle name="20% - Accent1 3 2 6 2 3 3" xfId="22936" xr:uid="{00000000-0005-0000-0000-0000E1580000}"/>
    <cellStyle name="20% - Accent1 3 2 6 2 3 3 2" xfId="22937" xr:uid="{00000000-0005-0000-0000-0000E2580000}"/>
    <cellStyle name="20% - Accent1 3 2 6 2 3 3 2 2" xfId="22938" xr:uid="{00000000-0005-0000-0000-0000E3580000}"/>
    <cellStyle name="20% - Accent1 3 2 6 2 3 3 2 2 2" xfId="22939" xr:uid="{00000000-0005-0000-0000-0000E4580000}"/>
    <cellStyle name="20% - Accent1 3 2 6 2 3 3 2 3" xfId="22940" xr:uid="{00000000-0005-0000-0000-0000E5580000}"/>
    <cellStyle name="20% - Accent1 3 2 6 2 3 3 3" xfId="22941" xr:uid="{00000000-0005-0000-0000-0000E6580000}"/>
    <cellStyle name="20% - Accent1 3 2 6 2 3 3 3 2" xfId="22942" xr:uid="{00000000-0005-0000-0000-0000E7580000}"/>
    <cellStyle name="20% - Accent1 3 2 6 2 3 3 4" xfId="22943" xr:uid="{00000000-0005-0000-0000-0000E8580000}"/>
    <cellStyle name="20% - Accent1 3 2 6 2 3 4" xfId="22944" xr:uid="{00000000-0005-0000-0000-0000E9580000}"/>
    <cellStyle name="20% - Accent1 3 2 6 2 3 4 2" xfId="22945" xr:uid="{00000000-0005-0000-0000-0000EA580000}"/>
    <cellStyle name="20% - Accent1 3 2 6 2 3 4 2 2" xfId="22946" xr:uid="{00000000-0005-0000-0000-0000EB580000}"/>
    <cellStyle name="20% - Accent1 3 2 6 2 3 4 2 2 2" xfId="22947" xr:uid="{00000000-0005-0000-0000-0000EC580000}"/>
    <cellStyle name="20% - Accent1 3 2 6 2 3 4 2 3" xfId="22948" xr:uid="{00000000-0005-0000-0000-0000ED580000}"/>
    <cellStyle name="20% - Accent1 3 2 6 2 3 4 3" xfId="22949" xr:uid="{00000000-0005-0000-0000-0000EE580000}"/>
    <cellStyle name="20% - Accent1 3 2 6 2 3 4 3 2" xfId="22950" xr:uid="{00000000-0005-0000-0000-0000EF580000}"/>
    <cellStyle name="20% - Accent1 3 2 6 2 3 4 4" xfId="22951" xr:uid="{00000000-0005-0000-0000-0000F0580000}"/>
    <cellStyle name="20% - Accent1 3 2 6 2 3 5" xfId="22952" xr:uid="{00000000-0005-0000-0000-0000F1580000}"/>
    <cellStyle name="20% - Accent1 3 2 6 2 3 5 2" xfId="22953" xr:uid="{00000000-0005-0000-0000-0000F2580000}"/>
    <cellStyle name="20% - Accent1 3 2 6 2 3 5 2 2" xfId="22954" xr:uid="{00000000-0005-0000-0000-0000F3580000}"/>
    <cellStyle name="20% - Accent1 3 2 6 2 3 5 3" xfId="22955" xr:uid="{00000000-0005-0000-0000-0000F4580000}"/>
    <cellStyle name="20% - Accent1 3 2 6 2 3 6" xfId="22956" xr:uid="{00000000-0005-0000-0000-0000F5580000}"/>
    <cellStyle name="20% - Accent1 3 2 6 2 3 6 2" xfId="22957" xr:uid="{00000000-0005-0000-0000-0000F6580000}"/>
    <cellStyle name="20% - Accent1 3 2 6 2 3 6 2 2" xfId="22958" xr:uid="{00000000-0005-0000-0000-0000F7580000}"/>
    <cellStyle name="20% - Accent1 3 2 6 2 3 6 3" xfId="22959" xr:uid="{00000000-0005-0000-0000-0000F8580000}"/>
    <cellStyle name="20% - Accent1 3 2 6 2 3 7" xfId="22960" xr:uid="{00000000-0005-0000-0000-0000F9580000}"/>
    <cellStyle name="20% - Accent1 3 2 6 2 3 7 2" xfId="22961" xr:uid="{00000000-0005-0000-0000-0000FA580000}"/>
    <cellStyle name="20% - Accent1 3 2 6 2 3 8" xfId="22962" xr:uid="{00000000-0005-0000-0000-0000FB580000}"/>
    <cellStyle name="20% - Accent1 3 2 6 2 3 8 2" xfId="22963" xr:uid="{00000000-0005-0000-0000-0000FC580000}"/>
    <cellStyle name="20% - Accent1 3 2 6 2 3 9" xfId="22964" xr:uid="{00000000-0005-0000-0000-0000FD580000}"/>
    <cellStyle name="20% - Accent1 3 2 6 2 4" xfId="22965" xr:uid="{00000000-0005-0000-0000-0000FE580000}"/>
    <cellStyle name="20% - Accent1 3 2 6 2 4 2" xfId="22966" xr:uid="{00000000-0005-0000-0000-0000FF580000}"/>
    <cellStyle name="20% - Accent1 3 2 6 2 4 2 2" xfId="22967" xr:uid="{00000000-0005-0000-0000-000000590000}"/>
    <cellStyle name="20% - Accent1 3 2 6 2 4 2 2 2" xfId="22968" xr:uid="{00000000-0005-0000-0000-000001590000}"/>
    <cellStyle name="20% - Accent1 3 2 6 2 4 2 3" xfId="22969" xr:uid="{00000000-0005-0000-0000-000002590000}"/>
    <cellStyle name="20% - Accent1 3 2 6 2 4 3" xfId="22970" xr:uid="{00000000-0005-0000-0000-000003590000}"/>
    <cellStyle name="20% - Accent1 3 2 6 2 4 3 2" xfId="22971" xr:uid="{00000000-0005-0000-0000-000004590000}"/>
    <cellStyle name="20% - Accent1 3 2 6 2 4 4" xfId="22972" xr:uid="{00000000-0005-0000-0000-000005590000}"/>
    <cellStyle name="20% - Accent1 3 2 6 2 5" xfId="22973" xr:uid="{00000000-0005-0000-0000-000006590000}"/>
    <cellStyle name="20% - Accent1 3 2 6 2 5 2" xfId="22974" xr:uid="{00000000-0005-0000-0000-000007590000}"/>
    <cellStyle name="20% - Accent1 3 2 6 2 5 2 2" xfId="22975" xr:uid="{00000000-0005-0000-0000-000008590000}"/>
    <cellStyle name="20% - Accent1 3 2 6 2 5 2 2 2" xfId="22976" xr:uid="{00000000-0005-0000-0000-000009590000}"/>
    <cellStyle name="20% - Accent1 3 2 6 2 5 2 3" xfId="22977" xr:uid="{00000000-0005-0000-0000-00000A590000}"/>
    <cellStyle name="20% - Accent1 3 2 6 2 5 3" xfId="22978" xr:uid="{00000000-0005-0000-0000-00000B590000}"/>
    <cellStyle name="20% - Accent1 3 2 6 2 5 3 2" xfId="22979" xr:uid="{00000000-0005-0000-0000-00000C590000}"/>
    <cellStyle name="20% - Accent1 3 2 6 2 5 4" xfId="22980" xr:uid="{00000000-0005-0000-0000-00000D590000}"/>
    <cellStyle name="20% - Accent1 3 2 6 2 6" xfId="22981" xr:uid="{00000000-0005-0000-0000-00000E590000}"/>
    <cellStyle name="20% - Accent1 3 2 6 2 6 2" xfId="22982" xr:uid="{00000000-0005-0000-0000-00000F590000}"/>
    <cellStyle name="20% - Accent1 3 2 6 2 6 2 2" xfId="22983" xr:uid="{00000000-0005-0000-0000-000010590000}"/>
    <cellStyle name="20% - Accent1 3 2 6 2 6 2 2 2" xfId="22984" xr:uid="{00000000-0005-0000-0000-000011590000}"/>
    <cellStyle name="20% - Accent1 3 2 6 2 6 2 3" xfId="22985" xr:uid="{00000000-0005-0000-0000-000012590000}"/>
    <cellStyle name="20% - Accent1 3 2 6 2 6 3" xfId="22986" xr:uid="{00000000-0005-0000-0000-000013590000}"/>
    <cellStyle name="20% - Accent1 3 2 6 2 6 3 2" xfId="22987" xr:uid="{00000000-0005-0000-0000-000014590000}"/>
    <cellStyle name="20% - Accent1 3 2 6 2 6 4" xfId="22988" xr:uid="{00000000-0005-0000-0000-000015590000}"/>
    <cellStyle name="20% - Accent1 3 2 6 2 7" xfId="22989" xr:uid="{00000000-0005-0000-0000-000016590000}"/>
    <cellStyle name="20% - Accent1 3 2 6 2 7 2" xfId="22990" xr:uid="{00000000-0005-0000-0000-000017590000}"/>
    <cellStyle name="20% - Accent1 3 2 6 2 7 2 2" xfId="22991" xr:uid="{00000000-0005-0000-0000-000018590000}"/>
    <cellStyle name="20% - Accent1 3 2 6 2 7 3" xfId="22992" xr:uid="{00000000-0005-0000-0000-000019590000}"/>
    <cellStyle name="20% - Accent1 3 2 6 2 8" xfId="22993" xr:uid="{00000000-0005-0000-0000-00001A590000}"/>
    <cellStyle name="20% - Accent1 3 2 6 2 8 2" xfId="22994" xr:uid="{00000000-0005-0000-0000-00001B590000}"/>
    <cellStyle name="20% - Accent1 3 2 6 2 8 2 2" xfId="22995" xr:uid="{00000000-0005-0000-0000-00001C590000}"/>
    <cellStyle name="20% - Accent1 3 2 6 2 8 3" xfId="22996" xr:uid="{00000000-0005-0000-0000-00001D590000}"/>
    <cellStyle name="20% - Accent1 3 2 6 2 9" xfId="22997" xr:uid="{00000000-0005-0000-0000-00001E590000}"/>
    <cellStyle name="20% - Accent1 3 2 6 2 9 2" xfId="22998" xr:uid="{00000000-0005-0000-0000-00001F590000}"/>
    <cellStyle name="20% - Accent1 3 2 6 3" xfId="22999" xr:uid="{00000000-0005-0000-0000-000020590000}"/>
    <cellStyle name="20% - Accent1 3 2 6 3 10" xfId="23000" xr:uid="{00000000-0005-0000-0000-000021590000}"/>
    <cellStyle name="20% - Accent1 3 2 6 3 10 2" xfId="23001" xr:uid="{00000000-0005-0000-0000-000022590000}"/>
    <cellStyle name="20% - Accent1 3 2 6 3 11" xfId="23002" xr:uid="{00000000-0005-0000-0000-000023590000}"/>
    <cellStyle name="20% - Accent1 3 2 6 3 2" xfId="23003" xr:uid="{00000000-0005-0000-0000-000024590000}"/>
    <cellStyle name="20% - Accent1 3 2 6 3 2 2" xfId="23004" xr:uid="{00000000-0005-0000-0000-000025590000}"/>
    <cellStyle name="20% - Accent1 3 2 6 3 2 2 2" xfId="23005" xr:uid="{00000000-0005-0000-0000-000026590000}"/>
    <cellStyle name="20% - Accent1 3 2 6 3 2 2 2 2" xfId="23006" xr:uid="{00000000-0005-0000-0000-000027590000}"/>
    <cellStyle name="20% - Accent1 3 2 6 3 2 2 2 2 2" xfId="23007" xr:uid="{00000000-0005-0000-0000-000028590000}"/>
    <cellStyle name="20% - Accent1 3 2 6 3 2 2 2 3" xfId="23008" xr:uid="{00000000-0005-0000-0000-000029590000}"/>
    <cellStyle name="20% - Accent1 3 2 6 3 2 2 3" xfId="23009" xr:uid="{00000000-0005-0000-0000-00002A590000}"/>
    <cellStyle name="20% - Accent1 3 2 6 3 2 2 3 2" xfId="23010" xr:uid="{00000000-0005-0000-0000-00002B590000}"/>
    <cellStyle name="20% - Accent1 3 2 6 3 2 2 4" xfId="23011" xr:uid="{00000000-0005-0000-0000-00002C590000}"/>
    <cellStyle name="20% - Accent1 3 2 6 3 2 3" xfId="23012" xr:uid="{00000000-0005-0000-0000-00002D590000}"/>
    <cellStyle name="20% - Accent1 3 2 6 3 2 3 2" xfId="23013" xr:uid="{00000000-0005-0000-0000-00002E590000}"/>
    <cellStyle name="20% - Accent1 3 2 6 3 2 3 2 2" xfId="23014" xr:uid="{00000000-0005-0000-0000-00002F590000}"/>
    <cellStyle name="20% - Accent1 3 2 6 3 2 3 2 2 2" xfId="23015" xr:uid="{00000000-0005-0000-0000-000030590000}"/>
    <cellStyle name="20% - Accent1 3 2 6 3 2 3 2 3" xfId="23016" xr:uid="{00000000-0005-0000-0000-000031590000}"/>
    <cellStyle name="20% - Accent1 3 2 6 3 2 3 3" xfId="23017" xr:uid="{00000000-0005-0000-0000-000032590000}"/>
    <cellStyle name="20% - Accent1 3 2 6 3 2 3 3 2" xfId="23018" xr:uid="{00000000-0005-0000-0000-000033590000}"/>
    <cellStyle name="20% - Accent1 3 2 6 3 2 3 4" xfId="23019" xr:uid="{00000000-0005-0000-0000-000034590000}"/>
    <cellStyle name="20% - Accent1 3 2 6 3 2 4" xfId="23020" xr:uid="{00000000-0005-0000-0000-000035590000}"/>
    <cellStyle name="20% - Accent1 3 2 6 3 2 4 2" xfId="23021" xr:uid="{00000000-0005-0000-0000-000036590000}"/>
    <cellStyle name="20% - Accent1 3 2 6 3 2 4 2 2" xfId="23022" xr:uid="{00000000-0005-0000-0000-000037590000}"/>
    <cellStyle name="20% - Accent1 3 2 6 3 2 4 2 2 2" xfId="23023" xr:uid="{00000000-0005-0000-0000-000038590000}"/>
    <cellStyle name="20% - Accent1 3 2 6 3 2 4 2 3" xfId="23024" xr:uid="{00000000-0005-0000-0000-000039590000}"/>
    <cellStyle name="20% - Accent1 3 2 6 3 2 4 3" xfId="23025" xr:uid="{00000000-0005-0000-0000-00003A590000}"/>
    <cellStyle name="20% - Accent1 3 2 6 3 2 4 3 2" xfId="23026" xr:uid="{00000000-0005-0000-0000-00003B590000}"/>
    <cellStyle name="20% - Accent1 3 2 6 3 2 4 4" xfId="23027" xr:uid="{00000000-0005-0000-0000-00003C590000}"/>
    <cellStyle name="20% - Accent1 3 2 6 3 2 5" xfId="23028" xr:uid="{00000000-0005-0000-0000-00003D590000}"/>
    <cellStyle name="20% - Accent1 3 2 6 3 2 5 2" xfId="23029" xr:uid="{00000000-0005-0000-0000-00003E590000}"/>
    <cellStyle name="20% - Accent1 3 2 6 3 2 5 2 2" xfId="23030" xr:uid="{00000000-0005-0000-0000-00003F590000}"/>
    <cellStyle name="20% - Accent1 3 2 6 3 2 5 3" xfId="23031" xr:uid="{00000000-0005-0000-0000-000040590000}"/>
    <cellStyle name="20% - Accent1 3 2 6 3 2 6" xfId="23032" xr:uid="{00000000-0005-0000-0000-000041590000}"/>
    <cellStyle name="20% - Accent1 3 2 6 3 2 6 2" xfId="23033" xr:uid="{00000000-0005-0000-0000-000042590000}"/>
    <cellStyle name="20% - Accent1 3 2 6 3 2 6 2 2" xfId="23034" xr:uid="{00000000-0005-0000-0000-000043590000}"/>
    <cellStyle name="20% - Accent1 3 2 6 3 2 6 3" xfId="23035" xr:uid="{00000000-0005-0000-0000-000044590000}"/>
    <cellStyle name="20% - Accent1 3 2 6 3 2 7" xfId="23036" xr:uid="{00000000-0005-0000-0000-000045590000}"/>
    <cellStyle name="20% - Accent1 3 2 6 3 2 7 2" xfId="23037" xr:uid="{00000000-0005-0000-0000-000046590000}"/>
    <cellStyle name="20% - Accent1 3 2 6 3 2 8" xfId="23038" xr:uid="{00000000-0005-0000-0000-000047590000}"/>
    <cellStyle name="20% - Accent1 3 2 6 3 2 8 2" xfId="23039" xr:uid="{00000000-0005-0000-0000-000048590000}"/>
    <cellStyle name="20% - Accent1 3 2 6 3 2 9" xfId="23040" xr:uid="{00000000-0005-0000-0000-000049590000}"/>
    <cellStyle name="20% - Accent1 3 2 6 3 3" xfId="23041" xr:uid="{00000000-0005-0000-0000-00004A590000}"/>
    <cellStyle name="20% - Accent1 3 2 6 3 3 2" xfId="23042" xr:uid="{00000000-0005-0000-0000-00004B590000}"/>
    <cellStyle name="20% - Accent1 3 2 6 3 3 2 2" xfId="23043" xr:uid="{00000000-0005-0000-0000-00004C590000}"/>
    <cellStyle name="20% - Accent1 3 2 6 3 3 2 2 2" xfId="23044" xr:uid="{00000000-0005-0000-0000-00004D590000}"/>
    <cellStyle name="20% - Accent1 3 2 6 3 3 2 2 2 2" xfId="23045" xr:uid="{00000000-0005-0000-0000-00004E590000}"/>
    <cellStyle name="20% - Accent1 3 2 6 3 3 2 2 3" xfId="23046" xr:uid="{00000000-0005-0000-0000-00004F590000}"/>
    <cellStyle name="20% - Accent1 3 2 6 3 3 2 3" xfId="23047" xr:uid="{00000000-0005-0000-0000-000050590000}"/>
    <cellStyle name="20% - Accent1 3 2 6 3 3 2 3 2" xfId="23048" xr:uid="{00000000-0005-0000-0000-000051590000}"/>
    <cellStyle name="20% - Accent1 3 2 6 3 3 2 4" xfId="23049" xr:uid="{00000000-0005-0000-0000-000052590000}"/>
    <cellStyle name="20% - Accent1 3 2 6 3 3 3" xfId="23050" xr:uid="{00000000-0005-0000-0000-000053590000}"/>
    <cellStyle name="20% - Accent1 3 2 6 3 3 3 2" xfId="23051" xr:uid="{00000000-0005-0000-0000-000054590000}"/>
    <cellStyle name="20% - Accent1 3 2 6 3 3 3 2 2" xfId="23052" xr:uid="{00000000-0005-0000-0000-000055590000}"/>
    <cellStyle name="20% - Accent1 3 2 6 3 3 3 2 2 2" xfId="23053" xr:uid="{00000000-0005-0000-0000-000056590000}"/>
    <cellStyle name="20% - Accent1 3 2 6 3 3 3 2 3" xfId="23054" xr:uid="{00000000-0005-0000-0000-000057590000}"/>
    <cellStyle name="20% - Accent1 3 2 6 3 3 3 3" xfId="23055" xr:uid="{00000000-0005-0000-0000-000058590000}"/>
    <cellStyle name="20% - Accent1 3 2 6 3 3 3 3 2" xfId="23056" xr:uid="{00000000-0005-0000-0000-000059590000}"/>
    <cellStyle name="20% - Accent1 3 2 6 3 3 3 4" xfId="23057" xr:uid="{00000000-0005-0000-0000-00005A590000}"/>
    <cellStyle name="20% - Accent1 3 2 6 3 3 4" xfId="23058" xr:uid="{00000000-0005-0000-0000-00005B590000}"/>
    <cellStyle name="20% - Accent1 3 2 6 3 3 4 2" xfId="23059" xr:uid="{00000000-0005-0000-0000-00005C590000}"/>
    <cellStyle name="20% - Accent1 3 2 6 3 3 4 2 2" xfId="23060" xr:uid="{00000000-0005-0000-0000-00005D590000}"/>
    <cellStyle name="20% - Accent1 3 2 6 3 3 4 2 2 2" xfId="23061" xr:uid="{00000000-0005-0000-0000-00005E590000}"/>
    <cellStyle name="20% - Accent1 3 2 6 3 3 4 2 3" xfId="23062" xr:uid="{00000000-0005-0000-0000-00005F590000}"/>
    <cellStyle name="20% - Accent1 3 2 6 3 3 4 3" xfId="23063" xr:uid="{00000000-0005-0000-0000-000060590000}"/>
    <cellStyle name="20% - Accent1 3 2 6 3 3 4 3 2" xfId="23064" xr:uid="{00000000-0005-0000-0000-000061590000}"/>
    <cellStyle name="20% - Accent1 3 2 6 3 3 4 4" xfId="23065" xr:uid="{00000000-0005-0000-0000-000062590000}"/>
    <cellStyle name="20% - Accent1 3 2 6 3 3 5" xfId="23066" xr:uid="{00000000-0005-0000-0000-000063590000}"/>
    <cellStyle name="20% - Accent1 3 2 6 3 3 5 2" xfId="23067" xr:uid="{00000000-0005-0000-0000-000064590000}"/>
    <cellStyle name="20% - Accent1 3 2 6 3 3 5 2 2" xfId="23068" xr:uid="{00000000-0005-0000-0000-000065590000}"/>
    <cellStyle name="20% - Accent1 3 2 6 3 3 5 3" xfId="23069" xr:uid="{00000000-0005-0000-0000-000066590000}"/>
    <cellStyle name="20% - Accent1 3 2 6 3 3 6" xfId="23070" xr:uid="{00000000-0005-0000-0000-000067590000}"/>
    <cellStyle name="20% - Accent1 3 2 6 3 3 6 2" xfId="23071" xr:uid="{00000000-0005-0000-0000-000068590000}"/>
    <cellStyle name="20% - Accent1 3 2 6 3 3 6 2 2" xfId="23072" xr:uid="{00000000-0005-0000-0000-000069590000}"/>
    <cellStyle name="20% - Accent1 3 2 6 3 3 6 3" xfId="23073" xr:uid="{00000000-0005-0000-0000-00006A590000}"/>
    <cellStyle name="20% - Accent1 3 2 6 3 3 7" xfId="23074" xr:uid="{00000000-0005-0000-0000-00006B590000}"/>
    <cellStyle name="20% - Accent1 3 2 6 3 3 7 2" xfId="23075" xr:uid="{00000000-0005-0000-0000-00006C590000}"/>
    <cellStyle name="20% - Accent1 3 2 6 3 3 8" xfId="23076" xr:uid="{00000000-0005-0000-0000-00006D590000}"/>
    <cellStyle name="20% - Accent1 3 2 6 3 3 8 2" xfId="23077" xr:uid="{00000000-0005-0000-0000-00006E590000}"/>
    <cellStyle name="20% - Accent1 3 2 6 3 3 9" xfId="23078" xr:uid="{00000000-0005-0000-0000-00006F590000}"/>
    <cellStyle name="20% - Accent1 3 2 6 3 4" xfId="23079" xr:uid="{00000000-0005-0000-0000-000070590000}"/>
    <cellStyle name="20% - Accent1 3 2 6 3 4 2" xfId="23080" xr:uid="{00000000-0005-0000-0000-000071590000}"/>
    <cellStyle name="20% - Accent1 3 2 6 3 4 2 2" xfId="23081" xr:uid="{00000000-0005-0000-0000-000072590000}"/>
    <cellStyle name="20% - Accent1 3 2 6 3 4 2 2 2" xfId="23082" xr:uid="{00000000-0005-0000-0000-000073590000}"/>
    <cellStyle name="20% - Accent1 3 2 6 3 4 2 3" xfId="23083" xr:uid="{00000000-0005-0000-0000-000074590000}"/>
    <cellStyle name="20% - Accent1 3 2 6 3 4 3" xfId="23084" xr:uid="{00000000-0005-0000-0000-000075590000}"/>
    <cellStyle name="20% - Accent1 3 2 6 3 4 3 2" xfId="23085" xr:uid="{00000000-0005-0000-0000-000076590000}"/>
    <cellStyle name="20% - Accent1 3 2 6 3 4 4" xfId="23086" xr:uid="{00000000-0005-0000-0000-000077590000}"/>
    <cellStyle name="20% - Accent1 3 2 6 3 5" xfId="23087" xr:uid="{00000000-0005-0000-0000-000078590000}"/>
    <cellStyle name="20% - Accent1 3 2 6 3 5 2" xfId="23088" xr:uid="{00000000-0005-0000-0000-000079590000}"/>
    <cellStyle name="20% - Accent1 3 2 6 3 5 2 2" xfId="23089" xr:uid="{00000000-0005-0000-0000-00007A590000}"/>
    <cellStyle name="20% - Accent1 3 2 6 3 5 2 2 2" xfId="23090" xr:uid="{00000000-0005-0000-0000-00007B590000}"/>
    <cellStyle name="20% - Accent1 3 2 6 3 5 2 3" xfId="23091" xr:uid="{00000000-0005-0000-0000-00007C590000}"/>
    <cellStyle name="20% - Accent1 3 2 6 3 5 3" xfId="23092" xr:uid="{00000000-0005-0000-0000-00007D590000}"/>
    <cellStyle name="20% - Accent1 3 2 6 3 5 3 2" xfId="23093" xr:uid="{00000000-0005-0000-0000-00007E590000}"/>
    <cellStyle name="20% - Accent1 3 2 6 3 5 4" xfId="23094" xr:uid="{00000000-0005-0000-0000-00007F590000}"/>
    <cellStyle name="20% - Accent1 3 2 6 3 6" xfId="23095" xr:uid="{00000000-0005-0000-0000-000080590000}"/>
    <cellStyle name="20% - Accent1 3 2 6 3 6 2" xfId="23096" xr:uid="{00000000-0005-0000-0000-000081590000}"/>
    <cellStyle name="20% - Accent1 3 2 6 3 6 2 2" xfId="23097" xr:uid="{00000000-0005-0000-0000-000082590000}"/>
    <cellStyle name="20% - Accent1 3 2 6 3 6 2 2 2" xfId="23098" xr:uid="{00000000-0005-0000-0000-000083590000}"/>
    <cellStyle name="20% - Accent1 3 2 6 3 6 2 3" xfId="23099" xr:uid="{00000000-0005-0000-0000-000084590000}"/>
    <cellStyle name="20% - Accent1 3 2 6 3 6 3" xfId="23100" xr:uid="{00000000-0005-0000-0000-000085590000}"/>
    <cellStyle name="20% - Accent1 3 2 6 3 6 3 2" xfId="23101" xr:uid="{00000000-0005-0000-0000-000086590000}"/>
    <cellStyle name="20% - Accent1 3 2 6 3 6 4" xfId="23102" xr:uid="{00000000-0005-0000-0000-000087590000}"/>
    <cellStyle name="20% - Accent1 3 2 6 3 7" xfId="23103" xr:uid="{00000000-0005-0000-0000-000088590000}"/>
    <cellStyle name="20% - Accent1 3 2 6 3 7 2" xfId="23104" xr:uid="{00000000-0005-0000-0000-000089590000}"/>
    <cellStyle name="20% - Accent1 3 2 6 3 7 2 2" xfId="23105" xr:uid="{00000000-0005-0000-0000-00008A590000}"/>
    <cellStyle name="20% - Accent1 3 2 6 3 7 3" xfId="23106" xr:uid="{00000000-0005-0000-0000-00008B590000}"/>
    <cellStyle name="20% - Accent1 3 2 6 3 8" xfId="23107" xr:uid="{00000000-0005-0000-0000-00008C590000}"/>
    <cellStyle name="20% - Accent1 3 2 6 3 8 2" xfId="23108" xr:uid="{00000000-0005-0000-0000-00008D590000}"/>
    <cellStyle name="20% - Accent1 3 2 6 3 8 2 2" xfId="23109" xr:uid="{00000000-0005-0000-0000-00008E590000}"/>
    <cellStyle name="20% - Accent1 3 2 6 3 8 3" xfId="23110" xr:uid="{00000000-0005-0000-0000-00008F590000}"/>
    <cellStyle name="20% - Accent1 3 2 6 3 9" xfId="23111" xr:uid="{00000000-0005-0000-0000-000090590000}"/>
    <cellStyle name="20% - Accent1 3 2 6 3 9 2" xfId="23112" xr:uid="{00000000-0005-0000-0000-000091590000}"/>
    <cellStyle name="20% - Accent1 3 2 6 4" xfId="23113" xr:uid="{00000000-0005-0000-0000-000092590000}"/>
    <cellStyle name="20% - Accent1 3 2 6 4 10" xfId="23114" xr:uid="{00000000-0005-0000-0000-000093590000}"/>
    <cellStyle name="20% - Accent1 3 2 6 4 10 2" xfId="23115" xr:uid="{00000000-0005-0000-0000-000094590000}"/>
    <cellStyle name="20% - Accent1 3 2 6 4 11" xfId="23116" xr:uid="{00000000-0005-0000-0000-000095590000}"/>
    <cellStyle name="20% - Accent1 3 2 6 4 2" xfId="23117" xr:uid="{00000000-0005-0000-0000-000096590000}"/>
    <cellStyle name="20% - Accent1 3 2 6 4 2 2" xfId="23118" xr:uid="{00000000-0005-0000-0000-000097590000}"/>
    <cellStyle name="20% - Accent1 3 2 6 4 2 2 2" xfId="23119" xr:uid="{00000000-0005-0000-0000-000098590000}"/>
    <cellStyle name="20% - Accent1 3 2 6 4 2 2 2 2" xfId="23120" xr:uid="{00000000-0005-0000-0000-000099590000}"/>
    <cellStyle name="20% - Accent1 3 2 6 4 2 2 2 2 2" xfId="23121" xr:uid="{00000000-0005-0000-0000-00009A590000}"/>
    <cellStyle name="20% - Accent1 3 2 6 4 2 2 2 3" xfId="23122" xr:uid="{00000000-0005-0000-0000-00009B590000}"/>
    <cellStyle name="20% - Accent1 3 2 6 4 2 2 3" xfId="23123" xr:uid="{00000000-0005-0000-0000-00009C590000}"/>
    <cellStyle name="20% - Accent1 3 2 6 4 2 2 3 2" xfId="23124" xr:uid="{00000000-0005-0000-0000-00009D590000}"/>
    <cellStyle name="20% - Accent1 3 2 6 4 2 2 4" xfId="23125" xr:uid="{00000000-0005-0000-0000-00009E590000}"/>
    <cellStyle name="20% - Accent1 3 2 6 4 2 3" xfId="23126" xr:uid="{00000000-0005-0000-0000-00009F590000}"/>
    <cellStyle name="20% - Accent1 3 2 6 4 2 3 2" xfId="23127" xr:uid="{00000000-0005-0000-0000-0000A0590000}"/>
    <cellStyle name="20% - Accent1 3 2 6 4 2 3 2 2" xfId="23128" xr:uid="{00000000-0005-0000-0000-0000A1590000}"/>
    <cellStyle name="20% - Accent1 3 2 6 4 2 3 2 2 2" xfId="23129" xr:uid="{00000000-0005-0000-0000-0000A2590000}"/>
    <cellStyle name="20% - Accent1 3 2 6 4 2 3 2 3" xfId="23130" xr:uid="{00000000-0005-0000-0000-0000A3590000}"/>
    <cellStyle name="20% - Accent1 3 2 6 4 2 3 3" xfId="23131" xr:uid="{00000000-0005-0000-0000-0000A4590000}"/>
    <cellStyle name="20% - Accent1 3 2 6 4 2 3 3 2" xfId="23132" xr:uid="{00000000-0005-0000-0000-0000A5590000}"/>
    <cellStyle name="20% - Accent1 3 2 6 4 2 3 4" xfId="23133" xr:uid="{00000000-0005-0000-0000-0000A6590000}"/>
    <cellStyle name="20% - Accent1 3 2 6 4 2 4" xfId="23134" xr:uid="{00000000-0005-0000-0000-0000A7590000}"/>
    <cellStyle name="20% - Accent1 3 2 6 4 2 4 2" xfId="23135" xr:uid="{00000000-0005-0000-0000-0000A8590000}"/>
    <cellStyle name="20% - Accent1 3 2 6 4 2 4 2 2" xfId="23136" xr:uid="{00000000-0005-0000-0000-0000A9590000}"/>
    <cellStyle name="20% - Accent1 3 2 6 4 2 4 2 2 2" xfId="23137" xr:uid="{00000000-0005-0000-0000-0000AA590000}"/>
    <cellStyle name="20% - Accent1 3 2 6 4 2 4 2 3" xfId="23138" xr:uid="{00000000-0005-0000-0000-0000AB590000}"/>
    <cellStyle name="20% - Accent1 3 2 6 4 2 4 3" xfId="23139" xr:uid="{00000000-0005-0000-0000-0000AC590000}"/>
    <cellStyle name="20% - Accent1 3 2 6 4 2 4 3 2" xfId="23140" xr:uid="{00000000-0005-0000-0000-0000AD590000}"/>
    <cellStyle name="20% - Accent1 3 2 6 4 2 4 4" xfId="23141" xr:uid="{00000000-0005-0000-0000-0000AE590000}"/>
    <cellStyle name="20% - Accent1 3 2 6 4 2 5" xfId="23142" xr:uid="{00000000-0005-0000-0000-0000AF590000}"/>
    <cellStyle name="20% - Accent1 3 2 6 4 2 5 2" xfId="23143" xr:uid="{00000000-0005-0000-0000-0000B0590000}"/>
    <cellStyle name="20% - Accent1 3 2 6 4 2 5 2 2" xfId="23144" xr:uid="{00000000-0005-0000-0000-0000B1590000}"/>
    <cellStyle name="20% - Accent1 3 2 6 4 2 5 3" xfId="23145" xr:uid="{00000000-0005-0000-0000-0000B2590000}"/>
    <cellStyle name="20% - Accent1 3 2 6 4 2 6" xfId="23146" xr:uid="{00000000-0005-0000-0000-0000B3590000}"/>
    <cellStyle name="20% - Accent1 3 2 6 4 2 6 2" xfId="23147" xr:uid="{00000000-0005-0000-0000-0000B4590000}"/>
    <cellStyle name="20% - Accent1 3 2 6 4 2 6 2 2" xfId="23148" xr:uid="{00000000-0005-0000-0000-0000B5590000}"/>
    <cellStyle name="20% - Accent1 3 2 6 4 2 6 3" xfId="23149" xr:uid="{00000000-0005-0000-0000-0000B6590000}"/>
    <cellStyle name="20% - Accent1 3 2 6 4 2 7" xfId="23150" xr:uid="{00000000-0005-0000-0000-0000B7590000}"/>
    <cellStyle name="20% - Accent1 3 2 6 4 2 7 2" xfId="23151" xr:uid="{00000000-0005-0000-0000-0000B8590000}"/>
    <cellStyle name="20% - Accent1 3 2 6 4 2 8" xfId="23152" xr:uid="{00000000-0005-0000-0000-0000B9590000}"/>
    <cellStyle name="20% - Accent1 3 2 6 4 2 8 2" xfId="23153" xr:uid="{00000000-0005-0000-0000-0000BA590000}"/>
    <cellStyle name="20% - Accent1 3 2 6 4 2 9" xfId="23154" xr:uid="{00000000-0005-0000-0000-0000BB590000}"/>
    <cellStyle name="20% - Accent1 3 2 6 4 3" xfId="23155" xr:uid="{00000000-0005-0000-0000-0000BC590000}"/>
    <cellStyle name="20% - Accent1 3 2 6 4 3 2" xfId="23156" xr:uid="{00000000-0005-0000-0000-0000BD590000}"/>
    <cellStyle name="20% - Accent1 3 2 6 4 3 2 2" xfId="23157" xr:uid="{00000000-0005-0000-0000-0000BE590000}"/>
    <cellStyle name="20% - Accent1 3 2 6 4 3 2 2 2" xfId="23158" xr:uid="{00000000-0005-0000-0000-0000BF590000}"/>
    <cellStyle name="20% - Accent1 3 2 6 4 3 2 2 2 2" xfId="23159" xr:uid="{00000000-0005-0000-0000-0000C0590000}"/>
    <cellStyle name="20% - Accent1 3 2 6 4 3 2 2 3" xfId="23160" xr:uid="{00000000-0005-0000-0000-0000C1590000}"/>
    <cellStyle name="20% - Accent1 3 2 6 4 3 2 3" xfId="23161" xr:uid="{00000000-0005-0000-0000-0000C2590000}"/>
    <cellStyle name="20% - Accent1 3 2 6 4 3 2 3 2" xfId="23162" xr:uid="{00000000-0005-0000-0000-0000C3590000}"/>
    <cellStyle name="20% - Accent1 3 2 6 4 3 2 4" xfId="23163" xr:uid="{00000000-0005-0000-0000-0000C4590000}"/>
    <cellStyle name="20% - Accent1 3 2 6 4 3 3" xfId="23164" xr:uid="{00000000-0005-0000-0000-0000C5590000}"/>
    <cellStyle name="20% - Accent1 3 2 6 4 3 3 2" xfId="23165" xr:uid="{00000000-0005-0000-0000-0000C6590000}"/>
    <cellStyle name="20% - Accent1 3 2 6 4 3 3 2 2" xfId="23166" xr:uid="{00000000-0005-0000-0000-0000C7590000}"/>
    <cellStyle name="20% - Accent1 3 2 6 4 3 3 2 2 2" xfId="23167" xr:uid="{00000000-0005-0000-0000-0000C8590000}"/>
    <cellStyle name="20% - Accent1 3 2 6 4 3 3 2 3" xfId="23168" xr:uid="{00000000-0005-0000-0000-0000C9590000}"/>
    <cellStyle name="20% - Accent1 3 2 6 4 3 3 3" xfId="23169" xr:uid="{00000000-0005-0000-0000-0000CA590000}"/>
    <cellStyle name="20% - Accent1 3 2 6 4 3 3 3 2" xfId="23170" xr:uid="{00000000-0005-0000-0000-0000CB590000}"/>
    <cellStyle name="20% - Accent1 3 2 6 4 3 3 4" xfId="23171" xr:uid="{00000000-0005-0000-0000-0000CC590000}"/>
    <cellStyle name="20% - Accent1 3 2 6 4 3 4" xfId="23172" xr:uid="{00000000-0005-0000-0000-0000CD590000}"/>
    <cellStyle name="20% - Accent1 3 2 6 4 3 4 2" xfId="23173" xr:uid="{00000000-0005-0000-0000-0000CE590000}"/>
    <cellStyle name="20% - Accent1 3 2 6 4 3 4 2 2" xfId="23174" xr:uid="{00000000-0005-0000-0000-0000CF590000}"/>
    <cellStyle name="20% - Accent1 3 2 6 4 3 4 2 2 2" xfId="23175" xr:uid="{00000000-0005-0000-0000-0000D0590000}"/>
    <cellStyle name="20% - Accent1 3 2 6 4 3 4 2 3" xfId="23176" xr:uid="{00000000-0005-0000-0000-0000D1590000}"/>
    <cellStyle name="20% - Accent1 3 2 6 4 3 4 3" xfId="23177" xr:uid="{00000000-0005-0000-0000-0000D2590000}"/>
    <cellStyle name="20% - Accent1 3 2 6 4 3 4 3 2" xfId="23178" xr:uid="{00000000-0005-0000-0000-0000D3590000}"/>
    <cellStyle name="20% - Accent1 3 2 6 4 3 4 4" xfId="23179" xr:uid="{00000000-0005-0000-0000-0000D4590000}"/>
    <cellStyle name="20% - Accent1 3 2 6 4 3 5" xfId="23180" xr:uid="{00000000-0005-0000-0000-0000D5590000}"/>
    <cellStyle name="20% - Accent1 3 2 6 4 3 5 2" xfId="23181" xr:uid="{00000000-0005-0000-0000-0000D6590000}"/>
    <cellStyle name="20% - Accent1 3 2 6 4 3 5 2 2" xfId="23182" xr:uid="{00000000-0005-0000-0000-0000D7590000}"/>
    <cellStyle name="20% - Accent1 3 2 6 4 3 5 3" xfId="23183" xr:uid="{00000000-0005-0000-0000-0000D8590000}"/>
    <cellStyle name="20% - Accent1 3 2 6 4 3 6" xfId="23184" xr:uid="{00000000-0005-0000-0000-0000D9590000}"/>
    <cellStyle name="20% - Accent1 3 2 6 4 3 6 2" xfId="23185" xr:uid="{00000000-0005-0000-0000-0000DA590000}"/>
    <cellStyle name="20% - Accent1 3 2 6 4 3 6 2 2" xfId="23186" xr:uid="{00000000-0005-0000-0000-0000DB590000}"/>
    <cellStyle name="20% - Accent1 3 2 6 4 3 6 3" xfId="23187" xr:uid="{00000000-0005-0000-0000-0000DC590000}"/>
    <cellStyle name="20% - Accent1 3 2 6 4 3 7" xfId="23188" xr:uid="{00000000-0005-0000-0000-0000DD590000}"/>
    <cellStyle name="20% - Accent1 3 2 6 4 3 7 2" xfId="23189" xr:uid="{00000000-0005-0000-0000-0000DE590000}"/>
    <cellStyle name="20% - Accent1 3 2 6 4 3 8" xfId="23190" xr:uid="{00000000-0005-0000-0000-0000DF590000}"/>
    <cellStyle name="20% - Accent1 3 2 6 4 3 8 2" xfId="23191" xr:uid="{00000000-0005-0000-0000-0000E0590000}"/>
    <cellStyle name="20% - Accent1 3 2 6 4 3 9" xfId="23192" xr:uid="{00000000-0005-0000-0000-0000E1590000}"/>
    <cellStyle name="20% - Accent1 3 2 6 4 4" xfId="23193" xr:uid="{00000000-0005-0000-0000-0000E2590000}"/>
    <cellStyle name="20% - Accent1 3 2 6 4 4 2" xfId="23194" xr:uid="{00000000-0005-0000-0000-0000E3590000}"/>
    <cellStyle name="20% - Accent1 3 2 6 4 4 2 2" xfId="23195" xr:uid="{00000000-0005-0000-0000-0000E4590000}"/>
    <cellStyle name="20% - Accent1 3 2 6 4 4 2 2 2" xfId="23196" xr:uid="{00000000-0005-0000-0000-0000E5590000}"/>
    <cellStyle name="20% - Accent1 3 2 6 4 4 2 3" xfId="23197" xr:uid="{00000000-0005-0000-0000-0000E6590000}"/>
    <cellStyle name="20% - Accent1 3 2 6 4 4 3" xfId="23198" xr:uid="{00000000-0005-0000-0000-0000E7590000}"/>
    <cellStyle name="20% - Accent1 3 2 6 4 4 3 2" xfId="23199" xr:uid="{00000000-0005-0000-0000-0000E8590000}"/>
    <cellStyle name="20% - Accent1 3 2 6 4 4 4" xfId="23200" xr:uid="{00000000-0005-0000-0000-0000E9590000}"/>
    <cellStyle name="20% - Accent1 3 2 6 4 5" xfId="23201" xr:uid="{00000000-0005-0000-0000-0000EA590000}"/>
    <cellStyle name="20% - Accent1 3 2 6 4 5 2" xfId="23202" xr:uid="{00000000-0005-0000-0000-0000EB590000}"/>
    <cellStyle name="20% - Accent1 3 2 6 4 5 2 2" xfId="23203" xr:uid="{00000000-0005-0000-0000-0000EC590000}"/>
    <cellStyle name="20% - Accent1 3 2 6 4 5 2 2 2" xfId="23204" xr:uid="{00000000-0005-0000-0000-0000ED590000}"/>
    <cellStyle name="20% - Accent1 3 2 6 4 5 2 3" xfId="23205" xr:uid="{00000000-0005-0000-0000-0000EE590000}"/>
    <cellStyle name="20% - Accent1 3 2 6 4 5 3" xfId="23206" xr:uid="{00000000-0005-0000-0000-0000EF590000}"/>
    <cellStyle name="20% - Accent1 3 2 6 4 5 3 2" xfId="23207" xr:uid="{00000000-0005-0000-0000-0000F0590000}"/>
    <cellStyle name="20% - Accent1 3 2 6 4 5 4" xfId="23208" xr:uid="{00000000-0005-0000-0000-0000F1590000}"/>
    <cellStyle name="20% - Accent1 3 2 6 4 6" xfId="23209" xr:uid="{00000000-0005-0000-0000-0000F2590000}"/>
    <cellStyle name="20% - Accent1 3 2 6 4 6 2" xfId="23210" xr:uid="{00000000-0005-0000-0000-0000F3590000}"/>
    <cellStyle name="20% - Accent1 3 2 6 4 6 2 2" xfId="23211" xr:uid="{00000000-0005-0000-0000-0000F4590000}"/>
    <cellStyle name="20% - Accent1 3 2 6 4 6 2 2 2" xfId="23212" xr:uid="{00000000-0005-0000-0000-0000F5590000}"/>
    <cellStyle name="20% - Accent1 3 2 6 4 6 2 3" xfId="23213" xr:uid="{00000000-0005-0000-0000-0000F6590000}"/>
    <cellStyle name="20% - Accent1 3 2 6 4 6 3" xfId="23214" xr:uid="{00000000-0005-0000-0000-0000F7590000}"/>
    <cellStyle name="20% - Accent1 3 2 6 4 6 3 2" xfId="23215" xr:uid="{00000000-0005-0000-0000-0000F8590000}"/>
    <cellStyle name="20% - Accent1 3 2 6 4 6 4" xfId="23216" xr:uid="{00000000-0005-0000-0000-0000F9590000}"/>
    <cellStyle name="20% - Accent1 3 2 6 4 7" xfId="23217" xr:uid="{00000000-0005-0000-0000-0000FA590000}"/>
    <cellStyle name="20% - Accent1 3 2 6 4 7 2" xfId="23218" xr:uid="{00000000-0005-0000-0000-0000FB590000}"/>
    <cellStyle name="20% - Accent1 3 2 6 4 7 2 2" xfId="23219" xr:uid="{00000000-0005-0000-0000-0000FC590000}"/>
    <cellStyle name="20% - Accent1 3 2 6 4 7 3" xfId="23220" xr:uid="{00000000-0005-0000-0000-0000FD590000}"/>
    <cellStyle name="20% - Accent1 3 2 6 4 8" xfId="23221" xr:uid="{00000000-0005-0000-0000-0000FE590000}"/>
    <cellStyle name="20% - Accent1 3 2 6 4 8 2" xfId="23222" xr:uid="{00000000-0005-0000-0000-0000FF590000}"/>
    <cellStyle name="20% - Accent1 3 2 6 4 8 2 2" xfId="23223" xr:uid="{00000000-0005-0000-0000-0000005A0000}"/>
    <cellStyle name="20% - Accent1 3 2 6 4 8 3" xfId="23224" xr:uid="{00000000-0005-0000-0000-0000015A0000}"/>
    <cellStyle name="20% - Accent1 3 2 6 4 9" xfId="23225" xr:uid="{00000000-0005-0000-0000-0000025A0000}"/>
    <cellStyle name="20% - Accent1 3 2 6 4 9 2" xfId="23226" xr:uid="{00000000-0005-0000-0000-0000035A0000}"/>
    <cellStyle name="20% - Accent1 3 2 6 5" xfId="23227" xr:uid="{00000000-0005-0000-0000-0000045A0000}"/>
    <cellStyle name="20% - Accent1 3 2 6 5 2" xfId="23228" xr:uid="{00000000-0005-0000-0000-0000055A0000}"/>
    <cellStyle name="20% - Accent1 3 2 6 5 2 2" xfId="23229" xr:uid="{00000000-0005-0000-0000-0000065A0000}"/>
    <cellStyle name="20% - Accent1 3 2 6 5 2 2 2" xfId="23230" xr:uid="{00000000-0005-0000-0000-0000075A0000}"/>
    <cellStyle name="20% - Accent1 3 2 6 5 2 2 2 2" xfId="23231" xr:uid="{00000000-0005-0000-0000-0000085A0000}"/>
    <cellStyle name="20% - Accent1 3 2 6 5 2 2 3" xfId="23232" xr:uid="{00000000-0005-0000-0000-0000095A0000}"/>
    <cellStyle name="20% - Accent1 3 2 6 5 2 3" xfId="23233" xr:uid="{00000000-0005-0000-0000-00000A5A0000}"/>
    <cellStyle name="20% - Accent1 3 2 6 5 2 3 2" xfId="23234" xr:uid="{00000000-0005-0000-0000-00000B5A0000}"/>
    <cellStyle name="20% - Accent1 3 2 6 5 2 4" xfId="23235" xr:uid="{00000000-0005-0000-0000-00000C5A0000}"/>
    <cellStyle name="20% - Accent1 3 2 6 5 3" xfId="23236" xr:uid="{00000000-0005-0000-0000-00000D5A0000}"/>
    <cellStyle name="20% - Accent1 3 2 6 5 3 2" xfId="23237" xr:uid="{00000000-0005-0000-0000-00000E5A0000}"/>
    <cellStyle name="20% - Accent1 3 2 6 5 3 2 2" xfId="23238" xr:uid="{00000000-0005-0000-0000-00000F5A0000}"/>
    <cellStyle name="20% - Accent1 3 2 6 5 3 2 2 2" xfId="23239" xr:uid="{00000000-0005-0000-0000-0000105A0000}"/>
    <cellStyle name="20% - Accent1 3 2 6 5 3 2 3" xfId="23240" xr:uid="{00000000-0005-0000-0000-0000115A0000}"/>
    <cellStyle name="20% - Accent1 3 2 6 5 3 3" xfId="23241" xr:uid="{00000000-0005-0000-0000-0000125A0000}"/>
    <cellStyle name="20% - Accent1 3 2 6 5 3 3 2" xfId="23242" xr:uid="{00000000-0005-0000-0000-0000135A0000}"/>
    <cellStyle name="20% - Accent1 3 2 6 5 3 4" xfId="23243" xr:uid="{00000000-0005-0000-0000-0000145A0000}"/>
    <cellStyle name="20% - Accent1 3 2 6 5 4" xfId="23244" xr:uid="{00000000-0005-0000-0000-0000155A0000}"/>
    <cellStyle name="20% - Accent1 3 2 6 5 4 2" xfId="23245" xr:uid="{00000000-0005-0000-0000-0000165A0000}"/>
    <cellStyle name="20% - Accent1 3 2 6 5 4 2 2" xfId="23246" xr:uid="{00000000-0005-0000-0000-0000175A0000}"/>
    <cellStyle name="20% - Accent1 3 2 6 5 4 2 2 2" xfId="23247" xr:uid="{00000000-0005-0000-0000-0000185A0000}"/>
    <cellStyle name="20% - Accent1 3 2 6 5 4 2 3" xfId="23248" xr:uid="{00000000-0005-0000-0000-0000195A0000}"/>
    <cellStyle name="20% - Accent1 3 2 6 5 4 3" xfId="23249" xr:uid="{00000000-0005-0000-0000-00001A5A0000}"/>
    <cellStyle name="20% - Accent1 3 2 6 5 4 3 2" xfId="23250" xr:uid="{00000000-0005-0000-0000-00001B5A0000}"/>
    <cellStyle name="20% - Accent1 3 2 6 5 4 4" xfId="23251" xr:uid="{00000000-0005-0000-0000-00001C5A0000}"/>
    <cellStyle name="20% - Accent1 3 2 6 5 5" xfId="23252" xr:uid="{00000000-0005-0000-0000-00001D5A0000}"/>
    <cellStyle name="20% - Accent1 3 2 6 5 5 2" xfId="23253" xr:uid="{00000000-0005-0000-0000-00001E5A0000}"/>
    <cellStyle name="20% - Accent1 3 2 6 5 5 2 2" xfId="23254" xr:uid="{00000000-0005-0000-0000-00001F5A0000}"/>
    <cellStyle name="20% - Accent1 3 2 6 5 5 3" xfId="23255" xr:uid="{00000000-0005-0000-0000-0000205A0000}"/>
    <cellStyle name="20% - Accent1 3 2 6 5 6" xfId="23256" xr:uid="{00000000-0005-0000-0000-0000215A0000}"/>
    <cellStyle name="20% - Accent1 3 2 6 5 6 2" xfId="23257" xr:uid="{00000000-0005-0000-0000-0000225A0000}"/>
    <cellStyle name="20% - Accent1 3 2 6 5 6 2 2" xfId="23258" xr:uid="{00000000-0005-0000-0000-0000235A0000}"/>
    <cellStyle name="20% - Accent1 3 2 6 5 6 3" xfId="23259" xr:uid="{00000000-0005-0000-0000-0000245A0000}"/>
    <cellStyle name="20% - Accent1 3 2 6 5 7" xfId="23260" xr:uid="{00000000-0005-0000-0000-0000255A0000}"/>
    <cellStyle name="20% - Accent1 3 2 6 5 7 2" xfId="23261" xr:uid="{00000000-0005-0000-0000-0000265A0000}"/>
    <cellStyle name="20% - Accent1 3 2 6 5 8" xfId="23262" xr:uid="{00000000-0005-0000-0000-0000275A0000}"/>
    <cellStyle name="20% - Accent1 3 2 6 5 8 2" xfId="23263" xr:uid="{00000000-0005-0000-0000-0000285A0000}"/>
    <cellStyle name="20% - Accent1 3 2 6 5 9" xfId="23264" xr:uid="{00000000-0005-0000-0000-0000295A0000}"/>
    <cellStyle name="20% - Accent1 3 2 6 6" xfId="23265" xr:uid="{00000000-0005-0000-0000-00002A5A0000}"/>
    <cellStyle name="20% - Accent1 3 2 6 6 2" xfId="23266" xr:uid="{00000000-0005-0000-0000-00002B5A0000}"/>
    <cellStyle name="20% - Accent1 3 2 6 6 2 2" xfId="23267" xr:uid="{00000000-0005-0000-0000-00002C5A0000}"/>
    <cellStyle name="20% - Accent1 3 2 6 6 2 2 2" xfId="23268" xr:uid="{00000000-0005-0000-0000-00002D5A0000}"/>
    <cellStyle name="20% - Accent1 3 2 6 6 2 2 2 2" xfId="23269" xr:uid="{00000000-0005-0000-0000-00002E5A0000}"/>
    <cellStyle name="20% - Accent1 3 2 6 6 2 2 3" xfId="23270" xr:uid="{00000000-0005-0000-0000-00002F5A0000}"/>
    <cellStyle name="20% - Accent1 3 2 6 6 2 3" xfId="23271" xr:uid="{00000000-0005-0000-0000-0000305A0000}"/>
    <cellStyle name="20% - Accent1 3 2 6 6 2 3 2" xfId="23272" xr:uid="{00000000-0005-0000-0000-0000315A0000}"/>
    <cellStyle name="20% - Accent1 3 2 6 6 2 4" xfId="23273" xr:uid="{00000000-0005-0000-0000-0000325A0000}"/>
    <cellStyle name="20% - Accent1 3 2 6 6 3" xfId="23274" xr:uid="{00000000-0005-0000-0000-0000335A0000}"/>
    <cellStyle name="20% - Accent1 3 2 6 6 3 2" xfId="23275" xr:uid="{00000000-0005-0000-0000-0000345A0000}"/>
    <cellStyle name="20% - Accent1 3 2 6 6 3 2 2" xfId="23276" xr:uid="{00000000-0005-0000-0000-0000355A0000}"/>
    <cellStyle name="20% - Accent1 3 2 6 6 3 2 2 2" xfId="23277" xr:uid="{00000000-0005-0000-0000-0000365A0000}"/>
    <cellStyle name="20% - Accent1 3 2 6 6 3 2 3" xfId="23278" xr:uid="{00000000-0005-0000-0000-0000375A0000}"/>
    <cellStyle name="20% - Accent1 3 2 6 6 3 3" xfId="23279" xr:uid="{00000000-0005-0000-0000-0000385A0000}"/>
    <cellStyle name="20% - Accent1 3 2 6 6 3 3 2" xfId="23280" xr:uid="{00000000-0005-0000-0000-0000395A0000}"/>
    <cellStyle name="20% - Accent1 3 2 6 6 3 4" xfId="23281" xr:uid="{00000000-0005-0000-0000-00003A5A0000}"/>
    <cellStyle name="20% - Accent1 3 2 6 6 4" xfId="23282" xr:uid="{00000000-0005-0000-0000-00003B5A0000}"/>
    <cellStyle name="20% - Accent1 3 2 6 6 4 2" xfId="23283" xr:uid="{00000000-0005-0000-0000-00003C5A0000}"/>
    <cellStyle name="20% - Accent1 3 2 6 6 4 2 2" xfId="23284" xr:uid="{00000000-0005-0000-0000-00003D5A0000}"/>
    <cellStyle name="20% - Accent1 3 2 6 6 4 2 2 2" xfId="23285" xr:uid="{00000000-0005-0000-0000-00003E5A0000}"/>
    <cellStyle name="20% - Accent1 3 2 6 6 4 2 3" xfId="23286" xr:uid="{00000000-0005-0000-0000-00003F5A0000}"/>
    <cellStyle name="20% - Accent1 3 2 6 6 4 3" xfId="23287" xr:uid="{00000000-0005-0000-0000-0000405A0000}"/>
    <cellStyle name="20% - Accent1 3 2 6 6 4 3 2" xfId="23288" xr:uid="{00000000-0005-0000-0000-0000415A0000}"/>
    <cellStyle name="20% - Accent1 3 2 6 6 4 4" xfId="23289" xr:uid="{00000000-0005-0000-0000-0000425A0000}"/>
    <cellStyle name="20% - Accent1 3 2 6 6 5" xfId="23290" xr:uid="{00000000-0005-0000-0000-0000435A0000}"/>
    <cellStyle name="20% - Accent1 3 2 6 6 5 2" xfId="23291" xr:uid="{00000000-0005-0000-0000-0000445A0000}"/>
    <cellStyle name="20% - Accent1 3 2 6 6 5 2 2" xfId="23292" xr:uid="{00000000-0005-0000-0000-0000455A0000}"/>
    <cellStyle name="20% - Accent1 3 2 6 6 5 3" xfId="23293" xr:uid="{00000000-0005-0000-0000-0000465A0000}"/>
    <cellStyle name="20% - Accent1 3 2 6 6 6" xfId="23294" xr:uid="{00000000-0005-0000-0000-0000475A0000}"/>
    <cellStyle name="20% - Accent1 3 2 6 6 6 2" xfId="23295" xr:uid="{00000000-0005-0000-0000-0000485A0000}"/>
    <cellStyle name="20% - Accent1 3 2 6 6 6 2 2" xfId="23296" xr:uid="{00000000-0005-0000-0000-0000495A0000}"/>
    <cellStyle name="20% - Accent1 3 2 6 6 6 3" xfId="23297" xr:uid="{00000000-0005-0000-0000-00004A5A0000}"/>
    <cellStyle name="20% - Accent1 3 2 6 6 7" xfId="23298" xr:uid="{00000000-0005-0000-0000-00004B5A0000}"/>
    <cellStyle name="20% - Accent1 3 2 6 6 7 2" xfId="23299" xr:uid="{00000000-0005-0000-0000-00004C5A0000}"/>
    <cellStyle name="20% - Accent1 3 2 6 6 8" xfId="23300" xr:uid="{00000000-0005-0000-0000-00004D5A0000}"/>
    <cellStyle name="20% - Accent1 3 2 6 6 8 2" xfId="23301" xr:uid="{00000000-0005-0000-0000-00004E5A0000}"/>
    <cellStyle name="20% - Accent1 3 2 6 6 9" xfId="23302" xr:uid="{00000000-0005-0000-0000-00004F5A0000}"/>
    <cellStyle name="20% - Accent1 3 2 6 7" xfId="23303" xr:uid="{00000000-0005-0000-0000-0000505A0000}"/>
    <cellStyle name="20% - Accent1 3 2 6 7 2" xfId="23304" xr:uid="{00000000-0005-0000-0000-0000515A0000}"/>
    <cellStyle name="20% - Accent1 3 2 6 7 2 2" xfId="23305" xr:uid="{00000000-0005-0000-0000-0000525A0000}"/>
    <cellStyle name="20% - Accent1 3 2 6 7 2 2 2" xfId="23306" xr:uid="{00000000-0005-0000-0000-0000535A0000}"/>
    <cellStyle name="20% - Accent1 3 2 6 7 2 3" xfId="23307" xr:uid="{00000000-0005-0000-0000-0000545A0000}"/>
    <cellStyle name="20% - Accent1 3 2 6 7 3" xfId="23308" xr:uid="{00000000-0005-0000-0000-0000555A0000}"/>
    <cellStyle name="20% - Accent1 3 2 6 7 3 2" xfId="23309" xr:uid="{00000000-0005-0000-0000-0000565A0000}"/>
    <cellStyle name="20% - Accent1 3 2 6 7 4" xfId="23310" xr:uid="{00000000-0005-0000-0000-0000575A0000}"/>
    <cellStyle name="20% - Accent1 3 2 6 8" xfId="23311" xr:uid="{00000000-0005-0000-0000-0000585A0000}"/>
    <cellStyle name="20% - Accent1 3 2 6 8 2" xfId="23312" xr:uid="{00000000-0005-0000-0000-0000595A0000}"/>
    <cellStyle name="20% - Accent1 3 2 6 8 2 2" xfId="23313" xr:uid="{00000000-0005-0000-0000-00005A5A0000}"/>
    <cellStyle name="20% - Accent1 3 2 6 8 2 2 2" xfId="23314" xr:uid="{00000000-0005-0000-0000-00005B5A0000}"/>
    <cellStyle name="20% - Accent1 3 2 6 8 2 3" xfId="23315" xr:uid="{00000000-0005-0000-0000-00005C5A0000}"/>
    <cellStyle name="20% - Accent1 3 2 6 8 3" xfId="23316" xr:uid="{00000000-0005-0000-0000-00005D5A0000}"/>
    <cellStyle name="20% - Accent1 3 2 6 8 3 2" xfId="23317" xr:uid="{00000000-0005-0000-0000-00005E5A0000}"/>
    <cellStyle name="20% - Accent1 3 2 6 8 4" xfId="23318" xr:uid="{00000000-0005-0000-0000-00005F5A0000}"/>
    <cellStyle name="20% - Accent1 3 2 6 9" xfId="23319" xr:uid="{00000000-0005-0000-0000-0000605A0000}"/>
    <cellStyle name="20% - Accent1 3 2 6 9 2" xfId="23320" xr:uid="{00000000-0005-0000-0000-0000615A0000}"/>
    <cellStyle name="20% - Accent1 3 2 6 9 2 2" xfId="23321" xr:uid="{00000000-0005-0000-0000-0000625A0000}"/>
    <cellStyle name="20% - Accent1 3 2 6 9 2 2 2" xfId="23322" xr:uid="{00000000-0005-0000-0000-0000635A0000}"/>
    <cellStyle name="20% - Accent1 3 2 6 9 2 3" xfId="23323" xr:uid="{00000000-0005-0000-0000-0000645A0000}"/>
    <cellStyle name="20% - Accent1 3 2 6 9 3" xfId="23324" xr:uid="{00000000-0005-0000-0000-0000655A0000}"/>
    <cellStyle name="20% - Accent1 3 2 6 9 3 2" xfId="23325" xr:uid="{00000000-0005-0000-0000-0000665A0000}"/>
    <cellStyle name="20% - Accent1 3 2 6 9 4" xfId="23326" xr:uid="{00000000-0005-0000-0000-0000675A0000}"/>
    <cellStyle name="20% - Accent1 3 2 7" xfId="23327" xr:uid="{00000000-0005-0000-0000-0000685A0000}"/>
    <cellStyle name="20% - Accent1 3 2 7 10" xfId="23328" xr:uid="{00000000-0005-0000-0000-0000695A0000}"/>
    <cellStyle name="20% - Accent1 3 2 7 10 2" xfId="23329" xr:uid="{00000000-0005-0000-0000-00006A5A0000}"/>
    <cellStyle name="20% - Accent1 3 2 7 11" xfId="23330" xr:uid="{00000000-0005-0000-0000-00006B5A0000}"/>
    <cellStyle name="20% - Accent1 3 2 7 11 2" xfId="23331" xr:uid="{00000000-0005-0000-0000-00006C5A0000}"/>
    <cellStyle name="20% - Accent1 3 2 7 12" xfId="23332" xr:uid="{00000000-0005-0000-0000-00006D5A0000}"/>
    <cellStyle name="20% - Accent1 3 2 7 2" xfId="23333" xr:uid="{00000000-0005-0000-0000-00006E5A0000}"/>
    <cellStyle name="20% - Accent1 3 2 7 2 10" xfId="23334" xr:uid="{00000000-0005-0000-0000-00006F5A0000}"/>
    <cellStyle name="20% - Accent1 3 2 7 2 10 2" xfId="23335" xr:uid="{00000000-0005-0000-0000-0000705A0000}"/>
    <cellStyle name="20% - Accent1 3 2 7 2 11" xfId="23336" xr:uid="{00000000-0005-0000-0000-0000715A0000}"/>
    <cellStyle name="20% - Accent1 3 2 7 2 2" xfId="23337" xr:uid="{00000000-0005-0000-0000-0000725A0000}"/>
    <cellStyle name="20% - Accent1 3 2 7 2 2 2" xfId="23338" xr:uid="{00000000-0005-0000-0000-0000735A0000}"/>
    <cellStyle name="20% - Accent1 3 2 7 2 2 2 2" xfId="23339" xr:uid="{00000000-0005-0000-0000-0000745A0000}"/>
    <cellStyle name="20% - Accent1 3 2 7 2 2 2 2 2" xfId="23340" xr:uid="{00000000-0005-0000-0000-0000755A0000}"/>
    <cellStyle name="20% - Accent1 3 2 7 2 2 2 2 2 2" xfId="23341" xr:uid="{00000000-0005-0000-0000-0000765A0000}"/>
    <cellStyle name="20% - Accent1 3 2 7 2 2 2 2 3" xfId="23342" xr:uid="{00000000-0005-0000-0000-0000775A0000}"/>
    <cellStyle name="20% - Accent1 3 2 7 2 2 2 3" xfId="23343" xr:uid="{00000000-0005-0000-0000-0000785A0000}"/>
    <cellStyle name="20% - Accent1 3 2 7 2 2 2 3 2" xfId="23344" xr:uid="{00000000-0005-0000-0000-0000795A0000}"/>
    <cellStyle name="20% - Accent1 3 2 7 2 2 2 4" xfId="23345" xr:uid="{00000000-0005-0000-0000-00007A5A0000}"/>
    <cellStyle name="20% - Accent1 3 2 7 2 2 3" xfId="23346" xr:uid="{00000000-0005-0000-0000-00007B5A0000}"/>
    <cellStyle name="20% - Accent1 3 2 7 2 2 3 2" xfId="23347" xr:uid="{00000000-0005-0000-0000-00007C5A0000}"/>
    <cellStyle name="20% - Accent1 3 2 7 2 2 3 2 2" xfId="23348" xr:uid="{00000000-0005-0000-0000-00007D5A0000}"/>
    <cellStyle name="20% - Accent1 3 2 7 2 2 3 2 2 2" xfId="23349" xr:uid="{00000000-0005-0000-0000-00007E5A0000}"/>
    <cellStyle name="20% - Accent1 3 2 7 2 2 3 2 3" xfId="23350" xr:uid="{00000000-0005-0000-0000-00007F5A0000}"/>
    <cellStyle name="20% - Accent1 3 2 7 2 2 3 3" xfId="23351" xr:uid="{00000000-0005-0000-0000-0000805A0000}"/>
    <cellStyle name="20% - Accent1 3 2 7 2 2 3 3 2" xfId="23352" xr:uid="{00000000-0005-0000-0000-0000815A0000}"/>
    <cellStyle name="20% - Accent1 3 2 7 2 2 3 4" xfId="23353" xr:uid="{00000000-0005-0000-0000-0000825A0000}"/>
    <cellStyle name="20% - Accent1 3 2 7 2 2 4" xfId="23354" xr:uid="{00000000-0005-0000-0000-0000835A0000}"/>
    <cellStyle name="20% - Accent1 3 2 7 2 2 4 2" xfId="23355" xr:uid="{00000000-0005-0000-0000-0000845A0000}"/>
    <cellStyle name="20% - Accent1 3 2 7 2 2 4 2 2" xfId="23356" xr:uid="{00000000-0005-0000-0000-0000855A0000}"/>
    <cellStyle name="20% - Accent1 3 2 7 2 2 4 2 2 2" xfId="23357" xr:uid="{00000000-0005-0000-0000-0000865A0000}"/>
    <cellStyle name="20% - Accent1 3 2 7 2 2 4 2 3" xfId="23358" xr:uid="{00000000-0005-0000-0000-0000875A0000}"/>
    <cellStyle name="20% - Accent1 3 2 7 2 2 4 3" xfId="23359" xr:uid="{00000000-0005-0000-0000-0000885A0000}"/>
    <cellStyle name="20% - Accent1 3 2 7 2 2 4 3 2" xfId="23360" xr:uid="{00000000-0005-0000-0000-0000895A0000}"/>
    <cellStyle name="20% - Accent1 3 2 7 2 2 4 4" xfId="23361" xr:uid="{00000000-0005-0000-0000-00008A5A0000}"/>
    <cellStyle name="20% - Accent1 3 2 7 2 2 5" xfId="23362" xr:uid="{00000000-0005-0000-0000-00008B5A0000}"/>
    <cellStyle name="20% - Accent1 3 2 7 2 2 5 2" xfId="23363" xr:uid="{00000000-0005-0000-0000-00008C5A0000}"/>
    <cellStyle name="20% - Accent1 3 2 7 2 2 5 2 2" xfId="23364" xr:uid="{00000000-0005-0000-0000-00008D5A0000}"/>
    <cellStyle name="20% - Accent1 3 2 7 2 2 5 3" xfId="23365" xr:uid="{00000000-0005-0000-0000-00008E5A0000}"/>
    <cellStyle name="20% - Accent1 3 2 7 2 2 6" xfId="23366" xr:uid="{00000000-0005-0000-0000-00008F5A0000}"/>
    <cellStyle name="20% - Accent1 3 2 7 2 2 6 2" xfId="23367" xr:uid="{00000000-0005-0000-0000-0000905A0000}"/>
    <cellStyle name="20% - Accent1 3 2 7 2 2 6 2 2" xfId="23368" xr:uid="{00000000-0005-0000-0000-0000915A0000}"/>
    <cellStyle name="20% - Accent1 3 2 7 2 2 6 3" xfId="23369" xr:uid="{00000000-0005-0000-0000-0000925A0000}"/>
    <cellStyle name="20% - Accent1 3 2 7 2 2 7" xfId="23370" xr:uid="{00000000-0005-0000-0000-0000935A0000}"/>
    <cellStyle name="20% - Accent1 3 2 7 2 2 7 2" xfId="23371" xr:uid="{00000000-0005-0000-0000-0000945A0000}"/>
    <cellStyle name="20% - Accent1 3 2 7 2 2 8" xfId="23372" xr:uid="{00000000-0005-0000-0000-0000955A0000}"/>
    <cellStyle name="20% - Accent1 3 2 7 2 2 8 2" xfId="23373" xr:uid="{00000000-0005-0000-0000-0000965A0000}"/>
    <cellStyle name="20% - Accent1 3 2 7 2 2 9" xfId="23374" xr:uid="{00000000-0005-0000-0000-0000975A0000}"/>
    <cellStyle name="20% - Accent1 3 2 7 2 3" xfId="23375" xr:uid="{00000000-0005-0000-0000-0000985A0000}"/>
    <cellStyle name="20% - Accent1 3 2 7 2 3 2" xfId="23376" xr:uid="{00000000-0005-0000-0000-0000995A0000}"/>
    <cellStyle name="20% - Accent1 3 2 7 2 3 2 2" xfId="23377" xr:uid="{00000000-0005-0000-0000-00009A5A0000}"/>
    <cellStyle name="20% - Accent1 3 2 7 2 3 2 2 2" xfId="23378" xr:uid="{00000000-0005-0000-0000-00009B5A0000}"/>
    <cellStyle name="20% - Accent1 3 2 7 2 3 2 2 2 2" xfId="23379" xr:uid="{00000000-0005-0000-0000-00009C5A0000}"/>
    <cellStyle name="20% - Accent1 3 2 7 2 3 2 2 3" xfId="23380" xr:uid="{00000000-0005-0000-0000-00009D5A0000}"/>
    <cellStyle name="20% - Accent1 3 2 7 2 3 2 3" xfId="23381" xr:uid="{00000000-0005-0000-0000-00009E5A0000}"/>
    <cellStyle name="20% - Accent1 3 2 7 2 3 2 3 2" xfId="23382" xr:uid="{00000000-0005-0000-0000-00009F5A0000}"/>
    <cellStyle name="20% - Accent1 3 2 7 2 3 2 4" xfId="23383" xr:uid="{00000000-0005-0000-0000-0000A05A0000}"/>
    <cellStyle name="20% - Accent1 3 2 7 2 3 3" xfId="23384" xr:uid="{00000000-0005-0000-0000-0000A15A0000}"/>
    <cellStyle name="20% - Accent1 3 2 7 2 3 3 2" xfId="23385" xr:uid="{00000000-0005-0000-0000-0000A25A0000}"/>
    <cellStyle name="20% - Accent1 3 2 7 2 3 3 2 2" xfId="23386" xr:uid="{00000000-0005-0000-0000-0000A35A0000}"/>
    <cellStyle name="20% - Accent1 3 2 7 2 3 3 2 2 2" xfId="23387" xr:uid="{00000000-0005-0000-0000-0000A45A0000}"/>
    <cellStyle name="20% - Accent1 3 2 7 2 3 3 2 3" xfId="23388" xr:uid="{00000000-0005-0000-0000-0000A55A0000}"/>
    <cellStyle name="20% - Accent1 3 2 7 2 3 3 3" xfId="23389" xr:uid="{00000000-0005-0000-0000-0000A65A0000}"/>
    <cellStyle name="20% - Accent1 3 2 7 2 3 3 3 2" xfId="23390" xr:uid="{00000000-0005-0000-0000-0000A75A0000}"/>
    <cellStyle name="20% - Accent1 3 2 7 2 3 3 4" xfId="23391" xr:uid="{00000000-0005-0000-0000-0000A85A0000}"/>
    <cellStyle name="20% - Accent1 3 2 7 2 3 4" xfId="23392" xr:uid="{00000000-0005-0000-0000-0000A95A0000}"/>
    <cellStyle name="20% - Accent1 3 2 7 2 3 4 2" xfId="23393" xr:uid="{00000000-0005-0000-0000-0000AA5A0000}"/>
    <cellStyle name="20% - Accent1 3 2 7 2 3 4 2 2" xfId="23394" xr:uid="{00000000-0005-0000-0000-0000AB5A0000}"/>
    <cellStyle name="20% - Accent1 3 2 7 2 3 4 2 2 2" xfId="23395" xr:uid="{00000000-0005-0000-0000-0000AC5A0000}"/>
    <cellStyle name="20% - Accent1 3 2 7 2 3 4 2 3" xfId="23396" xr:uid="{00000000-0005-0000-0000-0000AD5A0000}"/>
    <cellStyle name="20% - Accent1 3 2 7 2 3 4 3" xfId="23397" xr:uid="{00000000-0005-0000-0000-0000AE5A0000}"/>
    <cellStyle name="20% - Accent1 3 2 7 2 3 4 3 2" xfId="23398" xr:uid="{00000000-0005-0000-0000-0000AF5A0000}"/>
    <cellStyle name="20% - Accent1 3 2 7 2 3 4 4" xfId="23399" xr:uid="{00000000-0005-0000-0000-0000B05A0000}"/>
    <cellStyle name="20% - Accent1 3 2 7 2 3 5" xfId="23400" xr:uid="{00000000-0005-0000-0000-0000B15A0000}"/>
    <cellStyle name="20% - Accent1 3 2 7 2 3 5 2" xfId="23401" xr:uid="{00000000-0005-0000-0000-0000B25A0000}"/>
    <cellStyle name="20% - Accent1 3 2 7 2 3 5 2 2" xfId="23402" xr:uid="{00000000-0005-0000-0000-0000B35A0000}"/>
    <cellStyle name="20% - Accent1 3 2 7 2 3 5 3" xfId="23403" xr:uid="{00000000-0005-0000-0000-0000B45A0000}"/>
    <cellStyle name="20% - Accent1 3 2 7 2 3 6" xfId="23404" xr:uid="{00000000-0005-0000-0000-0000B55A0000}"/>
    <cellStyle name="20% - Accent1 3 2 7 2 3 6 2" xfId="23405" xr:uid="{00000000-0005-0000-0000-0000B65A0000}"/>
    <cellStyle name="20% - Accent1 3 2 7 2 3 6 2 2" xfId="23406" xr:uid="{00000000-0005-0000-0000-0000B75A0000}"/>
    <cellStyle name="20% - Accent1 3 2 7 2 3 6 3" xfId="23407" xr:uid="{00000000-0005-0000-0000-0000B85A0000}"/>
    <cellStyle name="20% - Accent1 3 2 7 2 3 7" xfId="23408" xr:uid="{00000000-0005-0000-0000-0000B95A0000}"/>
    <cellStyle name="20% - Accent1 3 2 7 2 3 7 2" xfId="23409" xr:uid="{00000000-0005-0000-0000-0000BA5A0000}"/>
    <cellStyle name="20% - Accent1 3 2 7 2 3 8" xfId="23410" xr:uid="{00000000-0005-0000-0000-0000BB5A0000}"/>
    <cellStyle name="20% - Accent1 3 2 7 2 3 8 2" xfId="23411" xr:uid="{00000000-0005-0000-0000-0000BC5A0000}"/>
    <cellStyle name="20% - Accent1 3 2 7 2 3 9" xfId="23412" xr:uid="{00000000-0005-0000-0000-0000BD5A0000}"/>
    <cellStyle name="20% - Accent1 3 2 7 2 4" xfId="23413" xr:uid="{00000000-0005-0000-0000-0000BE5A0000}"/>
    <cellStyle name="20% - Accent1 3 2 7 2 4 2" xfId="23414" xr:uid="{00000000-0005-0000-0000-0000BF5A0000}"/>
    <cellStyle name="20% - Accent1 3 2 7 2 4 2 2" xfId="23415" xr:uid="{00000000-0005-0000-0000-0000C05A0000}"/>
    <cellStyle name="20% - Accent1 3 2 7 2 4 2 2 2" xfId="23416" xr:uid="{00000000-0005-0000-0000-0000C15A0000}"/>
    <cellStyle name="20% - Accent1 3 2 7 2 4 2 3" xfId="23417" xr:uid="{00000000-0005-0000-0000-0000C25A0000}"/>
    <cellStyle name="20% - Accent1 3 2 7 2 4 3" xfId="23418" xr:uid="{00000000-0005-0000-0000-0000C35A0000}"/>
    <cellStyle name="20% - Accent1 3 2 7 2 4 3 2" xfId="23419" xr:uid="{00000000-0005-0000-0000-0000C45A0000}"/>
    <cellStyle name="20% - Accent1 3 2 7 2 4 4" xfId="23420" xr:uid="{00000000-0005-0000-0000-0000C55A0000}"/>
    <cellStyle name="20% - Accent1 3 2 7 2 5" xfId="23421" xr:uid="{00000000-0005-0000-0000-0000C65A0000}"/>
    <cellStyle name="20% - Accent1 3 2 7 2 5 2" xfId="23422" xr:uid="{00000000-0005-0000-0000-0000C75A0000}"/>
    <cellStyle name="20% - Accent1 3 2 7 2 5 2 2" xfId="23423" xr:uid="{00000000-0005-0000-0000-0000C85A0000}"/>
    <cellStyle name="20% - Accent1 3 2 7 2 5 2 2 2" xfId="23424" xr:uid="{00000000-0005-0000-0000-0000C95A0000}"/>
    <cellStyle name="20% - Accent1 3 2 7 2 5 2 3" xfId="23425" xr:uid="{00000000-0005-0000-0000-0000CA5A0000}"/>
    <cellStyle name="20% - Accent1 3 2 7 2 5 3" xfId="23426" xr:uid="{00000000-0005-0000-0000-0000CB5A0000}"/>
    <cellStyle name="20% - Accent1 3 2 7 2 5 3 2" xfId="23427" xr:uid="{00000000-0005-0000-0000-0000CC5A0000}"/>
    <cellStyle name="20% - Accent1 3 2 7 2 5 4" xfId="23428" xr:uid="{00000000-0005-0000-0000-0000CD5A0000}"/>
    <cellStyle name="20% - Accent1 3 2 7 2 6" xfId="23429" xr:uid="{00000000-0005-0000-0000-0000CE5A0000}"/>
    <cellStyle name="20% - Accent1 3 2 7 2 6 2" xfId="23430" xr:uid="{00000000-0005-0000-0000-0000CF5A0000}"/>
    <cellStyle name="20% - Accent1 3 2 7 2 6 2 2" xfId="23431" xr:uid="{00000000-0005-0000-0000-0000D05A0000}"/>
    <cellStyle name="20% - Accent1 3 2 7 2 6 2 2 2" xfId="23432" xr:uid="{00000000-0005-0000-0000-0000D15A0000}"/>
    <cellStyle name="20% - Accent1 3 2 7 2 6 2 3" xfId="23433" xr:uid="{00000000-0005-0000-0000-0000D25A0000}"/>
    <cellStyle name="20% - Accent1 3 2 7 2 6 3" xfId="23434" xr:uid="{00000000-0005-0000-0000-0000D35A0000}"/>
    <cellStyle name="20% - Accent1 3 2 7 2 6 3 2" xfId="23435" xr:uid="{00000000-0005-0000-0000-0000D45A0000}"/>
    <cellStyle name="20% - Accent1 3 2 7 2 6 4" xfId="23436" xr:uid="{00000000-0005-0000-0000-0000D55A0000}"/>
    <cellStyle name="20% - Accent1 3 2 7 2 7" xfId="23437" xr:uid="{00000000-0005-0000-0000-0000D65A0000}"/>
    <cellStyle name="20% - Accent1 3 2 7 2 7 2" xfId="23438" xr:uid="{00000000-0005-0000-0000-0000D75A0000}"/>
    <cellStyle name="20% - Accent1 3 2 7 2 7 2 2" xfId="23439" xr:uid="{00000000-0005-0000-0000-0000D85A0000}"/>
    <cellStyle name="20% - Accent1 3 2 7 2 7 3" xfId="23440" xr:uid="{00000000-0005-0000-0000-0000D95A0000}"/>
    <cellStyle name="20% - Accent1 3 2 7 2 8" xfId="23441" xr:uid="{00000000-0005-0000-0000-0000DA5A0000}"/>
    <cellStyle name="20% - Accent1 3 2 7 2 8 2" xfId="23442" xr:uid="{00000000-0005-0000-0000-0000DB5A0000}"/>
    <cellStyle name="20% - Accent1 3 2 7 2 8 2 2" xfId="23443" xr:uid="{00000000-0005-0000-0000-0000DC5A0000}"/>
    <cellStyle name="20% - Accent1 3 2 7 2 8 3" xfId="23444" xr:uid="{00000000-0005-0000-0000-0000DD5A0000}"/>
    <cellStyle name="20% - Accent1 3 2 7 2 9" xfId="23445" xr:uid="{00000000-0005-0000-0000-0000DE5A0000}"/>
    <cellStyle name="20% - Accent1 3 2 7 2 9 2" xfId="23446" xr:uid="{00000000-0005-0000-0000-0000DF5A0000}"/>
    <cellStyle name="20% - Accent1 3 2 7 3" xfId="23447" xr:uid="{00000000-0005-0000-0000-0000E05A0000}"/>
    <cellStyle name="20% - Accent1 3 2 7 3 2" xfId="23448" xr:uid="{00000000-0005-0000-0000-0000E15A0000}"/>
    <cellStyle name="20% - Accent1 3 2 7 3 2 2" xfId="23449" xr:uid="{00000000-0005-0000-0000-0000E25A0000}"/>
    <cellStyle name="20% - Accent1 3 2 7 3 2 2 2" xfId="23450" xr:uid="{00000000-0005-0000-0000-0000E35A0000}"/>
    <cellStyle name="20% - Accent1 3 2 7 3 2 2 2 2" xfId="23451" xr:uid="{00000000-0005-0000-0000-0000E45A0000}"/>
    <cellStyle name="20% - Accent1 3 2 7 3 2 2 3" xfId="23452" xr:uid="{00000000-0005-0000-0000-0000E55A0000}"/>
    <cellStyle name="20% - Accent1 3 2 7 3 2 3" xfId="23453" xr:uid="{00000000-0005-0000-0000-0000E65A0000}"/>
    <cellStyle name="20% - Accent1 3 2 7 3 2 3 2" xfId="23454" xr:uid="{00000000-0005-0000-0000-0000E75A0000}"/>
    <cellStyle name="20% - Accent1 3 2 7 3 2 4" xfId="23455" xr:uid="{00000000-0005-0000-0000-0000E85A0000}"/>
    <cellStyle name="20% - Accent1 3 2 7 3 3" xfId="23456" xr:uid="{00000000-0005-0000-0000-0000E95A0000}"/>
    <cellStyle name="20% - Accent1 3 2 7 3 3 2" xfId="23457" xr:uid="{00000000-0005-0000-0000-0000EA5A0000}"/>
    <cellStyle name="20% - Accent1 3 2 7 3 3 2 2" xfId="23458" xr:uid="{00000000-0005-0000-0000-0000EB5A0000}"/>
    <cellStyle name="20% - Accent1 3 2 7 3 3 2 2 2" xfId="23459" xr:uid="{00000000-0005-0000-0000-0000EC5A0000}"/>
    <cellStyle name="20% - Accent1 3 2 7 3 3 2 3" xfId="23460" xr:uid="{00000000-0005-0000-0000-0000ED5A0000}"/>
    <cellStyle name="20% - Accent1 3 2 7 3 3 3" xfId="23461" xr:uid="{00000000-0005-0000-0000-0000EE5A0000}"/>
    <cellStyle name="20% - Accent1 3 2 7 3 3 3 2" xfId="23462" xr:uid="{00000000-0005-0000-0000-0000EF5A0000}"/>
    <cellStyle name="20% - Accent1 3 2 7 3 3 4" xfId="23463" xr:uid="{00000000-0005-0000-0000-0000F05A0000}"/>
    <cellStyle name="20% - Accent1 3 2 7 3 4" xfId="23464" xr:uid="{00000000-0005-0000-0000-0000F15A0000}"/>
    <cellStyle name="20% - Accent1 3 2 7 3 4 2" xfId="23465" xr:uid="{00000000-0005-0000-0000-0000F25A0000}"/>
    <cellStyle name="20% - Accent1 3 2 7 3 4 2 2" xfId="23466" xr:uid="{00000000-0005-0000-0000-0000F35A0000}"/>
    <cellStyle name="20% - Accent1 3 2 7 3 4 2 2 2" xfId="23467" xr:uid="{00000000-0005-0000-0000-0000F45A0000}"/>
    <cellStyle name="20% - Accent1 3 2 7 3 4 2 3" xfId="23468" xr:uid="{00000000-0005-0000-0000-0000F55A0000}"/>
    <cellStyle name="20% - Accent1 3 2 7 3 4 3" xfId="23469" xr:uid="{00000000-0005-0000-0000-0000F65A0000}"/>
    <cellStyle name="20% - Accent1 3 2 7 3 4 3 2" xfId="23470" xr:uid="{00000000-0005-0000-0000-0000F75A0000}"/>
    <cellStyle name="20% - Accent1 3 2 7 3 4 4" xfId="23471" xr:uid="{00000000-0005-0000-0000-0000F85A0000}"/>
    <cellStyle name="20% - Accent1 3 2 7 3 5" xfId="23472" xr:uid="{00000000-0005-0000-0000-0000F95A0000}"/>
    <cellStyle name="20% - Accent1 3 2 7 3 5 2" xfId="23473" xr:uid="{00000000-0005-0000-0000-0000FA5A0000}"/>
    <cellStyle name="20% - Accent1 3 2 7 3 5 2 2" xfId="23474" xr:uid="{00000000-0005-0000-0000-0000FB5A0000}"/>
    <cellStyle name="20% - Accent1 3 2 7 3 5 3" xfId="23475" xr:uid="{00000000-0005-0000-0000-0000FC5A0000}"/>
    <cellStyle name="20% - Accent1 3 2 7 3 6" xfId="23476" xr:uid="{00000000-0005-0000-0000-0000FD5A0000}"/>
    <cellStyle name="20% - Accent1 3 2 7 3 6 2" xfId="23477" xr:uid="{00000000-0005-0000-0000-0000FE5A0000}"/>
    <cellStyle name="20% - Accent1 3 2 7 3 6 2 2" xfId="23478" xr:uid="{00000000-0005-0000-0000-0000FF5A0000}"/>
    <cellStyle name="20% - Accent1 3 2 7 3 6 3" xfId="23479" xr:uid="{00000000-0005-0000-0000-0000005B0000}"/>
    <cellStyle name="20% - Accent1 3 2 7 3 7" xfId="23480" xr:uid="{00000000-0005-0000-0000-0000015B0000}"/>
    <cellStyle name="20% - Accent1 3 2 7 3 7 2" xfId="23481" xr:uid="{00000000-0005-0000-0000-0000025B0000}"/>
    <cellStyle name="20% - Accent1 3 2 7 3 8" xfId="23482" xr:uid="{00000000-0005-0000-0000-0000035B0000}"/>
    <cellStyle name="20% - Accent1 3 2 7 3 8 2" xfId="23483" xr:uid="{00000000-0005-0000-0000-0000045B0000}"/>
    <cellStyle name="20% - Accent1 3 2 7 3 9" xfId="23484" xr:uid="{00000000-0005-0000-0000-0000055B0000}"/>
    <cellStyle name="20% - Accent1 3 2 7 4" xfId="23485" xr:uid="{00000000-0005-0000-0000-0000065B0000}"/>
    <cellStyle name="20% - Accent1 3 2 7 4 2" xfId="23486" xr:uid="{00000000-0005-0000-0000-0000075B0000}"/>
    <cellStyle name="20% - Accent1 3 2 7 4 2 2" xfId="23487" xr:uid="{00000000-0005-0000-0000-0000085B0000}"/>
    <cellStyle name="20% - Accent1 3 2 7 4 2 2 2" xfId="23488" xr:uid="{00000000-0005-0000-0000-0000095B0000}"/>
    <cellStyle name="20% - Accent1 3 2 7 4 2 2 2 2" xfId="23489" xr:uid="{00000000-0005-0000-0000-00000A5B0000}"/>
    <cellStyle name="20% - Accent1 3 2 7 4 2 2 3" xfId="23490" xr:uid="{00000000-0005-0000-0000-00000B5B0000}"/>
    <cellStyle name="20% - Accent1 3 2 7 4 2 3" xfId="23491" xr:uid="{00000000-0005-0000-0000-00000C5B0000}"/>
    <cellStyle name="20% - Accent1 3 2 7 4 2 3 2" xfId="23492" xr:uid="{00000000-0005-0000-0000-00000D5B0000}"/>
    <cellStyle name="20% - Accent1 3 2 7 4 2 4" xfId="23493" xr:uid="{00000000-0005-0000-0000-00000E5B0000}"/>
    <cellStyle name="20% - Accent1 3 2 7 4 3" xfId="23494" xr:uid="{00000000-0005-0000-0000-00000F5B0000}"/>
    <cellStyle name="20% - Accent1 3 2 7 4 3 2" xfId="23495" xr:uid="{00000000-0005-0000-0000-0000105B0000}"/>
    <cellStyle name="20% - Accent1 3 2 7 4 3 2 2" xfId="23496" xr:uid="{00000000-0005-0000-0000-0000115B0000}"/>
    <cellStyle name="20% - Accent1 3 2 7 4 3 2 2 2" xfId="23497" xr:uid="{00000000-0005-0000-0000-0000125B0000}"/>
    <cellStyle name="20% - Accent1 3 2 7 4 3 2 3" xfId="23498" xr:uid="{00000000-0005-0000-0000-0000135B0000}"/>
    <cellStyle name="20% - Accent1 3 2 7 4 3 3" xfId="23499" xr:uid="{00000000-0005-0000-0000-0000145B0000}"/>
    <cellStyle name="20% - Accent1 3 2 7 4 3 3 2" xfId="23500" xr:uid="{00000000-0005-0000-0000-0000155B0000}"/>
    <cellStyle name="20% - Accent1 3 2 7 4 3 4" xfId="23501" xr:uid="{00000000-0005-0000-0000-0000165B0000}"/>
    <cellStyle name="20% - Accent1 3 2 7 4 4" xfId="23502" xr:uid="{00000000-0005-0000-0000-0000175B0000}"/>
    <cellStyle name="20% - Accent1 3 2 7 4 4 2" xfId="23503" xr:uid="{00000000-0005-0000-0000-0000185B0000}"/>
    <cellStyle name="20% - Accent1 3 2 7 4 4 2 2" xfId="23504" xr:uid="{00000000-0005-0000-0000-0000195B0000}"/>
    <cellStyle name="20% - Accent1 3 2 7 4 4 2 2 2" xfId="23505" xr:uid="{00000000-0005-0000-0000-00001A5B0000}"/>
    <cellStyle name="20% - Accent1 3 2 7 4 4 2 3" xfId="23506" xr:uid="{00000000-0005-0000-0000-00001B5B0000}"/>
    <cellStyle name="20% - Accent1 3 2 7 4 4 3" xfId="23507" xr:uid="{00000000-0005-0000-0000-00001C5B0000}"/>
    <cellStyle name="20% - Accent1 3 2 7 4 4 3 2" xfId="23508" xr:uid="{00000000-0005-0000-0000-00001D5B0000}"/>
    <cellStyle name="20% - Accent1 3 2 7 4 4 4" xfId="23509" xr:uid="{00000000-0005-0000-0000-00001E5B0000}"/>
    <cellStyle name="20% - Accent1 3 2 7 4 5" xfId="23510" xr:uid="{00000000-0005-0000-0000-00001F5B0000}"/>
    <cellStyle name="20% - Accent1 3 2 7 4 5 2" xfId="23511" xr:uid="{00000000-0005-0000-0000-0000205B0000}"/>
    <cellStyle name="20% - Accent1 3 2 7 4 5 2 2" xfId="23512" xr:uid="{00000000-0005-0000-0000-0000215B0000}"/>
    <cellStyle name="20% - Accent1 3 2 7 4 5 3" xfId="23513" xr:uid="{00000000-0005-0000-0000-0000225B0000}"/>
    <cellStyle name="20% - Accent1 3 2 7 4 6" xfId="23514" xr:uid="{00000000-0005-0000-0000-0000235B0000}"/>
    <cellStyle name="20% - Accent1 3 2 7 4 6 2" xfId="23515" xr:uid="{00000000-0005-0000-0000-0000245B0000}"/>
    <cellStyle name="20% - Accent1 3 2 7 4 6 2 2" xfId="23516" xr:uid="{00000000-0005-0000-0000-0000255B0000}"/>
    <cellStyle name="20% - Accent1 3 2 7 4 6 3" xfId="23517" xr:uid="{00000000-0005-0000-0000-0000265B0000}"/>
    <cellStyle name="20% - Accent1 3 2 7 4 7" xfId="23518" xr:uid="{00000000-0005-0000-0000-0000275B0000}"/>
    <cellStyle name="20% - Accent1 3 2 7 4 7 2" xfId="23519" xr:uid="{00000000-0005-0000-0000-0000285B0000}"/>
    <cellStyle name="20% - Accent1 3 2 7 4 8" xfId="23520" xr:uid="{00000000-0005-0000-0000-0000295B0000}"/>
    <cellStyle name="20% - Accent1 3 2 7 4 8 2" xfId="23521" xr:uid="{00000000-0005-0000-0000-00002A5B0000}"/>
    <cellStyle name="20% - Accent1 3 2 7 4 9" xfId="23522" xr:uid="{00000000-0005-0000-0000-00002B5B0000}"/>
    <cellStyle name="20% - Accent1 3 2 7 5" xfId="23523" xr:uid="{00000000-0005-0000-0000-00002C5B0000}"/>
    <cellStyle name="20% - Accent1 3 2 7 5 2" xfId="23524" xr:uid="{00000000-0005-0000-0000-00002D5B0000}"/>
    <cellStyle name="20% - Accent1 3 2 7 5 2 2" xfId="23525" xr:uid="{00000000-0005-0000-0000-00002E5B0000}"/>
    <cellStyle name="20% - Accent1 3 2 7 5 2 2 2" xfId="23526" xr:uid="{00000000-0005-0000-0000-00002F5B0000}"/>
    <cellStyle name="20% - Accent1 3 2 7 5 2 3" xfId="23527" xr:uid="{00000000-0005-0000-0000-0000305B0000}"/>
    <cellStyle name="20% - Accent1 3 2 7 5 3" xfId="23528" xr:uid="{00000000-0005-0000-0000-0000315B0000}"/>
    <cellStyle name="20% - Accent1 3 2 7 5 3 2" xfId="23529" xr:uid="{00000000-0005-0000-0000-0000325B0000}"/>
    <cellStyle name="20% - Accent1 3 2 7 5 4" xfId="23530" xr:uid="{00000000-0005-0000-0000-0000335B0000}"/>
    <cellStyle name="20% - Accent1 3 2 7 6" xfId="23531" xr:uid="{00000000-0005-0000-0000-0000345B0000}"/>
    <cellStyle name="20% - Accent1 3 2 7 6 2" xfId="23532" xr:uid="{00000000-0005-0000-0000-0000355B0000}"/>
    <cellStyle name="20% - Accent1 3 2 7 6 2 2" xfId="23533" xr:uid="{00000000-0005-0000-0000-0000365B0000}"/>
    <cellStyle name="20% - Accent1 3 2 7 6 2 2 2" xfId="23534" xr:uid="{00000000-0005-0000-0000-0000375B0000}"/>
    <cellStyle name="20% - Accent1 3 2 7 6 2 3" xfId="23535" xr:uid="{00000000-0005-0000-0000-0000385B0000}"/>
    <cellStyle name="20% - Accent1 3 2 7 6 3" xfId="23536" xr:uid="{00000000-0005-0000-0000-0000395B0000}"/>
    <cellStyle name="20% - Accent1 3 2 7 6 3 2" xfId="23537" xr:uid="{00000000-0005-0000-0000-00003A5B0000}"/>
    <cellStyle name="20% - Accent1 3 2 7 6 4" xfId="23538" xr:uid="{00000000-0005-0000-0000-00003B5B0000}"/>
    <cellStyle name="20% - Accent1 3 2 7 7" xfId="23539" xr:uid="{00000000-0005-0000-0000-00003C5B0000}"/>
    <cellStyle name="20% - Accent1 3 2 7 7 2" xfId="23540" xr:uid="{00000000-0005-0000-0000-00003D5B0000}"/>
    <cellStyle name="20% - Accent1 3 2 7 7 2 2" xfId="23541" xr:uid="{00000000-0005-0000-0000-00003E5B0000}"/>
    <cellStyle name="20% - Accent1 3 2 7 7 2 2 2" xfId="23542" xr:uid="{00000000-0005-0000-0000-00003F5B0000}"/>
    <cellStyle name="20% - Accent1 3 2 7 7 2 3" xfId="23543" xr:uid="{00000000-0005-0000-0000-0000405B0000}"/>
    <cellStyle name="20% - Accent1 3 2 7 7 3" xfId="23544" xr:uid="{00000000-0005-0000-0000-0000415B0000}"/>
    <cellStyle name="20% - Accent1 3 2 7 7 3 2" xfId="23545" xr:uid="{00000000-0005-0000-0000-0000425B0000}"/>
    <cellStyle name="20% - Accent1 3 2 7 7 4" xfId="23546" xr:uid="{00000000-0005-0000-0000-0000435B0000}"/>
    <cellStyle name="20% - Accent1 3 2 7 8" xfId="23547" xr:uid="{00000000-0005-0000-0000-0000445B0000}"/>
    <cellStyle name="20% - Accent1 3 2 7 8 2" xfId="23548" xr:uid="{00000000-0005-0000-0000-0000455B0000}"/>
    <cellStyle name="20% - Accent1 3 2 7 8 2 2" xfId="23549" xr:uid="{00000000-0005-0000-0000-0000465B0000}"/>
    <cellStyle name="20% - Accent1 3 2 7 8 3" xfId="23550" xr:uid="{00000000-0005-0000-0000-0000475B0000}"/>
    <cellStyle name="20% - Accent1 3 2 7 9" xfId="23551" xr:uid="{00000000-0005-0000-0000-0000485B0000}"/>
    <cellStyle name="20% - Accent1 3 2 7 9 2" xfId="23552" xr:uid="{00000000-0005-0000-0000-0000495B0000}"/>
    <cellStyle name="20% - Accent1 3 2 7 9 2 2" xfId="23553" xr:uid="{00000000-0005-0000-0000-00004A5B0000}"/>
    <cellStyle name="20% - Accent1 3 2 7 9 3" xfId="23554" xr:uid="{00000000-0005-0000-0000-00004B5B0000}"/>
    <cellStyle name="20% - Accent1 3 2 8" xfId="23555" xr:uid="{00000000-0005-0000-0000-00004C5B0000}"/>
    <cellStyle name="20% - Accent1 3 2 8 10" xfId="23556" xr:uid="{00000000-0005-0000-0000-00004D5B0000}"/>
    <cellStyle name="20% - Accent1 3 2 8 10 2" xfId="23557" xr:uid="{00000000-0005-0000-0000-00004E5B0000}"/>
    <cellStyle name="20% - Accent1 3 2 8 11" xfId="23558" xr:uid="{00000000-0005-0000-0000-00004F5B0000}"/>
    <cellStyle name="20% - Accent1 3 2 8 2" xfId="23559" xr:uid="{00000000-0005-0000-0000-0000505B0000}"/>
    <cellStyle name="20% - Accent1 3 2 8 2 2" xfId="23560" xr:uid="{00000000-0005-0000-0000-0000515B0000}"/>
    <cellStyle name="20% - Accent1 3 2 8 2 2 2" xfId="23561" xr:uid="{00000000-0005-0000-0000-0000525B0000}"/>
    <cellStyle name="20% - Accent1 3 2 8 2 2 2 2" xfId="23562" xr:uid="{00000000-0005-0000-0000-0000535B0000}"/>
    <cellStyle name="20% - Accent1 3 2 8 2 2 2 2 2" xfId="23563" xr:uid="{00000000-0005-0000-0000-0000545B0000}"/>
    <cellStyle name="20% - Accent1 3 2 8 2 2 2 3" xfId="23564" xr:uid="{00000000-0005-0000-0000-0000555B0000}"/>
    <cellStyle name="20% - Accent1 3 2 8 2 2 3" xfId="23565" xr:uid="{00000000-0005-0000-0000-0000565B0000}"/>
    <cellStyle name="20% - Accent1 3 2 8 2 2 3 2" xfId="23566" xr:uid="{00000000-0005-0000-0000-0000575B0000}"/>
    <cellStyle name="20% - Accent1 3 2 8 2 2 4" xfId="23567" xr:uid="{00000000-0005-0000-0000-0000585B0000}"/>
    <cellStyle name="20% - Accent1 3 2 8 2 3" xfId="23568" xr:uid="{00000000-0005-0000-0000-0000595B0000}"/>
    <cellStyle name="20% - Accent1 3 2 8 2 3 2" xfId="23569" xr:uid="{00000000-0005-0000-0000-00005A5B0000}"/>
    <cellStyle name="20% - Accent1 3 2 8 2 3 2 2" xfId="23570" xr:uid="{00000000-0005-0000-0000-00005B5B0000}"/>
    <cellStyle name="20% - Accent1 3 2 8 2 3 2 2 2" xfId="23571" xr:uid="{00000000-0005-0000-0000-00005C5B0000}"/>
    <cellStyle name="20% - Accent1 3 2 8 2 3 2 3" xfId="23572" xr:uid="{00000000-0005-0000-0000-00005D5B0000}"/>
    <cellStyle name="20% - Accent1 3 2 8 2 3 3" xfId="23573" xr:uid="{00000000-0005-0000-0000-00005E5B0000}"/>
    <cellStyle name="20% - Accent1 3 2 8 2 3 3 2" xfId="23574" xr:uid="{00000000-0005-0000-0000-00005F5B0000}"/>
    <cellStyle name="20% - Accent1 3 2 8 2 3 4" xfId="23575" xr:uid="{00000000-0005-0000-0000-0000605B0000}"/>
    <cellStyle name="20% - Accent1 3 2 8 2 4" xfId="23576" xr:uid="{00000000-0005-0000-0000-0000615B0000}"/>
    <cellStyle name="20% - Accent1 3 2 8 2 4 2" xfId="23577" xr:uid="{00000000-0005-0000-0000-0000625B0000}"/>
    <cellStyle name="20% - Accent1 3 2 8 2 4 2 2" xfId="23578" xr:uid="{00000000-0005-0000-0000-0000635B0000}"/>
    <cellStyle name="20% - Accent1 3 2 8 2 4 2 2 2" xfId="23579" xr:uid="{00000000-0005-0000-0000-0000645B0000}"/>
    <cellStyle name="20% - Accent1 3 2 8 2 4 2 3" xfId="23580" xr:uid="{00000000-0005-0000-0000-0000655B0000}"/>
    <cellStyle name="20% - Accent1 3 2 8 2 4 3" xfId="23581" xr:uid="{00000000-0005-0000-0000-0000665B0000}"/>
    <cellStyle name="20% - Accent1 3 2 8 2 4 3 2" xfId="23582" xr:uid="{00000000-0005-0000-0000-0000675B0000}"/>
    <cellStyle name="20% - Accent1 3 2 8 2 4 4" xfId="23583" xr:uid="{00000000-0005-0000-0000-0000685B0000}"/>
    <cellStyle name="20% - Accent1 3 2 8 2 5" xfId="23584" xr:uid="{00000000-0005-0000-0000-0000695B0000}"/>
    <cellStyle name="20% - Accent1 3 2 8 2 5 2" xfId="23585" xr:uid="{00000000-0005-0000-0000-00006A5B0000}"/>
    <cellStyle name="20% - Accent1 3 2 8 2 5 2 2" xfId="23586" xr:uid="{00000000-0005-0000-0000-00006B5B0000}"/>
    <cellStyle name="20% - Accent1 3 2 8 2 5 3" xfId="23587" xr:uid="{00000000-0005-0000-0000-00006C5B0000}"/>
    <cellStyle name="20% - Accent1 3 2 8 2 6" xfId="23588" xr:uid="{00000000-0005-0000-0000-00006D5B0000}"/>
    <cellStyle name="20% - Accent1 3 2 8 2 6 2" xfId="23589" xr:uid="{00000000-0005-0000-0000-00006E5B0000}"/>
    <cellStyle name="20% - Accent1 3 2 8 2 6 2 2" xfId="23590" xr:uid="{00000000-0005-0000-0000-00006F5B0000}"/>
    <cellStyle name="20% - Accent1 3 2 8 2 6 3" xfId="23591" xr:uid="{00000000-0005-0000-0000-0000705B0000}"/>
    <cellStyle name="20% - Accent1 3 2 8 2 7" xfId="23592" xr:uid="{00000000-0005-0000-0000-0000715B0000}"/>
    <cellStyle name="20% - Accent1 3 2 8 2 7 2" xfId="23593" xr:uid="{00000000-0005-0000-0000-0000725B0000}"/>
    <cellStyle name="20% - Accent1 3 2 8 2 8" xfId="23594" xr:uid="{00000000-0005-0000-0000-0000735B0000}"/>
    <cellStyle name="20% - Accent1 3 2 8 2 8 2" xfId="23595" xr:uid="{00000000-0005-0000-0000-0000745B0000}"/>
    <cellStyle name="20% - Accent1 3 2 8 2 9" xfId="23596" xr:uid="{00000000-0005-0000-0000-0000755B0000}"/>
    <cellStyle name="20% - Accent1 3 2 8 3" xfId="23597" xr:uid="{00000000-0005-0000-0000-0000765B0000}"/>
    <cellStyle name="20% - Accent1 3 2 8 3 2" xfId="23598" xr:uid="{00000000-0005-0000-0000-0000775B0000}"/>
    <cellStyle name="20% - Accent1 3 2 8 3 2 2" xfId="23599" xr:uid="{00000000-0005-0000-0000-0000785B0000}"/>
    <cellStyle name="20% - Accent1 3 2 8 3 2 2 2" xfId="23600" xr:uid="{00000000-0005-0000-0000-0000795B0000}"/>
    <cellStyle name="20% - Accent1 3 2 8 3 2 2 2 2" xfId="23601" xr:uid="{00000000-0005-0000-0000-00007A5B0000}"/>
    <cellStyle name="20% - Accent1 3 2 8 3 2 2 3" xfId="23602" xr:uid="{00000000-0005-0000-0000-00007B5B0000}"/>
    <cellStyle name="20% - Accent1 3 2 8 3 2 3" xfId="23603" xr:uid="{00000000-0005-0000-0000-00007C5B0000}"/>
    <cellStyle name="20% - Accent1 3 2 8 3 2 3 2" xfId="23604" xr:uid="{00000000-0005-0000-0000-00007D5B0000}"/>
    <cellStyle name="20% - Accent1 3 2 8 3 2 4" xfId="23605" xr:uid="{00000000-0005-0000-0000-00007E5B0000}"/>
    <cellStyle name="20% - Accent1 3 2 8 3 3" xfId="23606" xr:uid="{00000000-0005-0000-0000-00007F5B0000}"/>
    <cellStyle name="20% - Accent1 3 2 8 3 3 2" xfId="23607" xr:uid="{00000000-0005-0000-0000-0000805B0000}"/>
    <cellStyle name="20% - Accent1 3 2 8 3 3 2 2" xfId="23608" xr:uid="{00000000-0005-0000-0000-0000815B0000}"/>
    <cellStyle name="20% - Accent1 3 2 8 3 3 2 2 2" xfId="23609" xr:uid="{00000000-0005-0000-0000-0000825B0000}"/>
    <cellStyle name="20% - Accent1 3 2 8 3 3 2 3" xfId="23610" xr:uid="{00000000-0005-0000-0000-0000835B0000}"/>
    <cellStyle name="20% - Accent1 3 2 8 3 3 3" xfId="23611" xr:uid="{00000000-0005-0000-0000-0000845B0000}"/>
    <cellStyle name="20% - Accent1 3 2 8 3 3 3 2" xfId="23612" xr:uid="{00000000-0005-0000-0000-0000855B0000}"/>
    <cellStyle name="20% - Accent1 3 2 8 3 3 4" xfId="23613" xr:uid="{00000000-0005-0000-0000-0000865B0000}"/>
    <cellStyle name="20% - Accent1 3 2 8 3 4" xfId="23614" xr:uid="{00000000-0005-0000-0000-0000875B0000}"/>
    <cellStyle name="20% - Accent1 3 2 8 3 4 2" xfId="23615" xr:uid="{00000000-0005-0000-0000-0000885B0000}"/>
    <cellStyle name="20% - Accent1 3 2 8 3 4 2 2" xfId="23616" xr:uid="{00000000-0005-0000-0000-0000895B0000}"/>
    <cellStyle name="20% - Accent1 3 2 8 3 4 2 2 2" xfId="23617" xr:uid="{00000000-0005-0000-0000-00008A5B0000}"/>
    <cellStyle name="20% - Accent1 3 2 8 3 4 2 3" xfId="23618" xr:uid="{00000000-0005-0000-0000-00008B5B0000}"/>
    <cellStyle name="20% - Accent1 3 2 8 3 4 3" xfId="23619" xr:uid="{00000000-0005-0000-0000-00008C5B0000}"/>
    <cellStyle name="20% - Accent1 3 2 8 3 4 3 2" xfId="23620" xr:uid="{00000000-0005-0000-0000-00008D5B0000}"/>
    <cellStyle name="20% - Accent1 3 2 8 3 4 4" xfId="23621" xr:uid="{00000000-0005-0000-0000-00008E5B0000}"/>
    <cellStyle name="20% - Accent1 3 2 8 3 5" xfId="23622" xr:uid="{00000000-0005-0000-0000-00008F5B0000}"/>
    <cellStyle name="20% - Accent1 3 2 8 3 5 2" xfId="23623" xr:uid="{00000000-0005-0000-0000-0000905B0000}"/>
    <cellStyle name="20% - Accent1 3 2 8 3 5 2 2" xfId="23624" xr:uid="{00000000-0005-0000-0000-0000915B0000}"/>
    <cellStyle name="20% - Accent1 3 2 8 3 5 3" xfId="23625" xr:uid="{00000000-0005-0000-0000-0000925B0000}"/>
    <cellStyle name="20% - Accent1 3 2 8 3 6" xfId="23626" xr:uid="{00000000-0005-0000-0000-0000935B0000}"/>
    <cellStyle name="20% - Accent1 3 2 8 3 6 2" xfId="23627" xr:uid="{00000000-0005-0000-0000-0000945B0000}"/>
    <cellStyle name="20% - Accent1 3 2 8 3 6 2 2" xfId="23628" xr:uid="{00000000-0005-0000-0000-0000955B0000}"/>
    <cellStyle name="20% - Accent1 3 2 8 3 6 3" xfId="23629" xr:uid="{00000000-0005-0000-0000-0000965B0000}"/>
    <cellStyle name="20% - Accent1 3 2 8 3 7" xfId="23630" xr:uid="{00000000-0005-0000-0000-0000975B0000}"/>
    <cellStyle name="20% - Accent1 3 2 8 3 7 2" xfId="23631" xr:uid="{00000000-0005-0000-0000-0000985B0000}"/>
    <cellStyle name="20% - Accent1 3 2 8 3 8" xfId="23632" xr:uid="{00000000-0005-0000-0000-0000995B0000}"/>
    <cellStyle name="20% - Accent1 3 2 8 3 8 2" xfId="23633" xr:uid="{00000000-0005-0000-0000-00009A5B0000}"/>
    <cellStyle name="20% - Accent1 3 2 8 3 9" xfId="23634" xr:uid="{00000000-0005-0000-0000-00009B5B0000}"/>
    <cellStyle name="20% - Accent1 3 2 8 4" xfId="23635" xr:uid="{00000000-0005-0000-0000-00009C5B0000}"/>
    <cellStyle name="20% - Accent1 3 2 8 4 2" xfId="23636" xr:uid="{00000000-0005-0000-0000-00009D5B0000}"/>
    <cellStyle name="20% - Accent1 3 2 8 4 2 2" xfId="23637" xr:uid="{00000000-0005-0000-0000-00009E5B0000}"/>
    <cellStyle name="20% - Accent1 3 2 8 4 2 2 2" xfId="23638" xr:uid="{00000000-0005-0000-0000-00009F5B0000}"/>
    <cellStyle name="20% - Accent1 3 2 8 4 2 3" xfId="23639" xr:uid="{00000000-0005-0000-0000-0000A05B0000}"/>
    <cellStyle name="20% - Accent1 3 2 8 4 3" xfId="23640" xr:uid="{00000000-0005-0000-0000-0000A15B0000}"/>
    <cellStyle name="20% - Accent1 3 2 8 4 3 2" xfId="23641" xr:uid="{00000000-0005-0000-0000-0000A25B0000}"/>
    <cellStyle name="20% - Accent1 3 2 8 4 4" xfId="23642" xr:uid="{00000000-0005-0000-0000-0000A35B0000}"/>
    <cellStyle name="20% - Accent1 3 2 8 5" xfId="23643" xr:uid="{00000000-0005-0000-0000-0000A45B0000}"/>
    <cellStyle name="20% - Accent1 3 2 8 5 2" xfId="23644" xr:uid="{00000000-0005-0000-0000-0000A55B0000}"/>
    <cellStyle name="20% - Accent1 3 2 8 5 2 2" xfId="23645" xr:uid="{00000000-0005-0000-0000-0000A65B0000}"/>
    <cellStyle name="20% - Accent1 3 2 8 5 2 2 2" xfId="23646" xr:uid="{00000000-0005-0000-0000-0000A75B0000}"/>
    <cellStyle name="20% - Accent1 3 2 8 5 2 3" xfId="23647" xr:uid="{00000000-0005-0000-0000-0000A85B0000}"/>
    <cellStyle name="20% - Accent1 3 2 8 5 3" xfId="23648" xr:uid="{00000000-0005-0000-0000-0000A95B0000}"/>
    <cellStyle name="20% - Accent1 3 2 8 5 3 2" xfId="23649" xr:uid="{00000000-0005-0000-0000-0000AA5B0000}"/>
    <cellStyle name="20% - Accent1 3 2 8 5 4" xfId="23650" xr:uid="{00000000-0005-0000-0000-0000AB5B0000}"/>
    <cellStyle name="20% - Accent1 3 2 8 6" xfId="23651" xr:uid="{00000000-0005-0000-0000-0000AC5B0000}"/>
    <cellStyle name="20% - Accent1 3 2 8 6 2" xfId="23652" xr:uid="{00000000-0005-0000-0000-0000AD5B0000}"/>
    <cellStyle name="20% - Accent1 3 2 8 6 2 2" xfId="23653" xr:uid="{00000000-0005-0000-0000-0000AE5B0000}"/>
    <cellStyle name="20% - Accent1 3 2 8 6 2 2 2" xfId="23654" xr:uid="{00000000-0005-0000-0000-0000AF5B0000}"/>
    <cellStyle name="20% - Accent1 3 2 8 6 2 3" xfId="23655" xr:uid="{00000000-0005-0000-0000-0000B05B0000}"/>
    <cellStyle name="20% - Accent1 3 2 8 6 3" xfId="23656" xr:uid="{00000000-0005-0000-0000-0000B15B0000}"/>
    <cellStyle name="20% - Accent1 3 2 8 6 3 2" xfId="23657" xr:uid="{00000000-0005-0000-0000-0000B25B0000}"/>
    <cellStyle name="20% - Accent1 3 2 8 6 4" xfId="23658" xr:uid="{00000000-0005-0000-0000-0000B35B0000}"/>
    <cellStyle name="20% - Accent1 3 2 8 7" xfId="23659" xr:uid="{00000000-0005-0000-0000-0000B45B0000}"/>
    <cellStyle name="20% - Accent1 3 2 8 7 2" xfId="23660" xr:uid="{00000000-0005-0000-0000-0000B55B0000}"/>
    <cellStyle name="20% - Accent1 3 2 8 7 2 2" xfId="23661" xr:uid="{00000000-0005-0000-0000-0000B65B0000}"/>
    <cellStyle name="20% - Accent1 3 2 8 7 3" xfId="23662" xr:uid="{00000000-0005-0000-0000-0000B75B0000}"/>
    <cellStyle name="20% - Accent1 3 2 8 8" xfId="23663" xr:uid="{00000000-0005-0000-0000-0000B85B0000}"/>
    <cellStyle name="20% - Accent1 3 2 8 8 2" xfId="23664" xr:uid="{00000000-0005-0000-0000-0000B95B0000}"/>
    <cellStyle name="20% - Accent1 3 2 8 8 2 2" xfId="23665" xr:uid="{00000000-0005-0000-0000-0000BA5B0000}"/>
    <cellStyle name="20% - Accent1 3 2 8 8 3" xfId="23666" xr:uid="{00000000-0005-0000-0000-0000BB5B0000}"/>
    <cellStyle name="20% - Accent1 3 2 8 9" xfId="23667" xr:uid="{00000000-0005-0000-0000-0000BC5B0000}"/>
    <cellStyle name="20% - Accent1 3 2 8 9 2" xfId="23668" xr:uid="{00000000-0005-0000-0000-0000BD5B0000}"/>
    <cellStyle name="20% - Accent1 3 2 9" xfId="23669" xr:uid="{00000000-0005-0000-0000-0000BE5B0000}"/>
    <cellStyle name="20% - Accent1 3 2 9 10" xfId="23670" xr:uid="{00000000-0005-0000-0000-0000BF5B0000}"/>
    <cellStyle name="20% - Accent1 3 2 9 10 2" xfId="23671" xr:uid="{00000000-0005-0000-0000-0000C05B0000}"/>
    <cellStyle name="20% - Accent1 3 2 9 11" xfId="23672" xr:uid="{00000000-0005-0000-0000-0000C15B0000}"/>
    <cellStyle name="20% - Accent1 3 2 9 2" xfId="23673" xr:uid="{00000000-0005-0000-0000-0000C25B0000}"/>
    <cellStyle name="20% - Accent1 3 2 9 2 2" xfId="23674" xr:uid="{00000000-0005-0000-0000-0000C35B0000}"/>
    <cellStyle name="20% - Accent1 3 2 9 2 2 2" xfId="23675" xr:uid="{00000000-0005-0000-0000-0000C45B0000}"/>
    <cellStyle name="20% - Accent1 3 2 9 2 2 2 2" xfId="23676" xr:uid="{00000000-0005-0000-0000-0000C55B0000}"/>
    <cellStyle name="20% - Accent1 3 2 9 2 2 2 2 2" xfId="23677" xr:uid="{00000000-0005-0000-0000-0000C65B0000}"/>
    <cellStyle name="20% - Accent1 3 2 9 2 2 2 3" xfId="23678" xr:uid="{00000000-0005-0000-0000-0000C75B0000}"/>
    <cellStyle name="20% - Accent1 3 2 9 2 2 3" xfId="23679" xr:uid="{00000000-0005-0000-0000-0000C85B0000}"/>
    <cellStyle name="20% - Accent1 3 2 9 2 2 3 2" xfId="23680" xr:uid="{00000000-0005-0000-0000-0000C95B0000}"/>
    <cellStyle name="20% - Accent1 3 2 9 2 2 4" xfId="23681" xr:uid="{00000000-0005-0000-0000-0000CA5B0000}"/>
    <cellStyle name="20% - Accent1 3 2 9 2 3" xfId="23682" xr:uid="{00000000-0005-0000-0000-0000CB5B0000}"/>
    <cellStyle name="20% - Accent1 3 2 9 2 3 2" xfId="23683" xr:uid="{00000000-0005-0000-0000-0000CC5B0000}"/>
    <cellStyle name="20% - Accent1 3 2 9 2 3 2 2" xfId="23684" xr:uid="{00000000-0005-0000-0000-0000CD5B0000}"/>
    <cellStyle name="20% - Accent1 3 2 9 2 3 2 2 2" xfId="23685" xr:uid="{00000000-0005-0000-0000-0000CE5B0000}"/>
    <cellStyle name="20% - Accent1 3 2 9 2 3 2 3" xfId="23686" xr:uid="{00000000-0005-0000-0000-0000CF5B0000}"/>
    <cellStyle name="20% - Accent1 3 2 9 2 3 3" xfId="23687" xr:uid="{00000000-0005-0000-0000-0000D05B0000}"/>
    <cellStyle name="20% - Accent1 3 2 9 2 3 3 2" xfId="23688" xr:uid="{00000000-0005-0000-0000-0000D15B0000}"/>
    <cellStyle name="20% - Accent1 3 2 9 2 3 4" xfId="23689" xr:uid="{00000000-0005-0000-0000-0000D25B0000}"/>
    <cellStyle name="20% - Accent1 3 2 9 2 4" xfId="23690" xr:uid="{00000000-0005-0000-0000-0000D35B0000}"/>
    <cellStyle name="20% - Accent1 3 2 9 2 4 2" xfId="23691" xr:uid="{00000000-0005-0000-0000-0000D45B0000}"/>
    <cellStyle name="20% - Accent1 3 2 9 2 4 2 2" xfId="23692" xr:uid="{00000000-0005-0000-0000-0000D55B0000}"/>
    <cellStyle name="20% - Accent1 3 2 9 2 4 2 2 2" xfId="23693" xr:uid="{00000000-0005-0000-0000-0000D65B0000}"/>
    <cellStyle name="20% - Accent1 3 2 9 2 4 2 3" xfId="23694" xr:uid="{00000000-0005-0000-0000-0000D75B0000}"/>
    <cellStyle name="20% - Accent1 3 2 9 2 4 3" xfId="23695" xr:uid="{00000000-0005-0000-0000-0000D85B0000}"/>
    <cellStyle name="20% - Accent1 3 2 9 2 4 3 2" xfId="23696" xr:uid="{00000000-0005-0000-0000-0000D95B0000}"/>
    <cellStyle name="20% - Accent1 3 2 9 2 4 4" xfId="23697" xr:uid="{00000000-0005-0000-0000-0000DA5B0000}"/>
    <cellStyle name="20% - Accent1 3 2 9 2 5" xfId="23698" xr:uid="{00000000-0005-0000-0000-0000DB5B0000}"/>
    <cellStyle name="20% - Accent1 3 2 9 2 5 2" xfId="23699" xr:uid="{00000000-0005-0000-0000-0000DC5B0000}"/>
    <cellStyle name="20% - Accent1 3 2 9 2 5 2 2" xfId="23700" xr:uid="{00000000-0005-0000-0000-0000DD5B0000}"/>
    <cellStyle name="20% - Accent1 3 2 9 2 5 3" xfId="23701" xr:uid="{00000000-0005-0000-0000-0000DE5B0000}"/>
    <cellStyle name="20% - Accent1 3 2 9 2 6" xfId="23702" xr:uid="{00000000-0005-0000-0000-0000DF5B0000}"/>
    <cellStyle name="20% - Accent1 3 2 9 2 6 2" xfId="23703" xr:uid="{00000000-0005-0000-0000-0000E05B0000}"/>
    <cellStyle name="20% - Accent1 3 2 9 2 6 2 2" xfId="23704" xr:uid="{00000000-0005-0000-0000-0000E15B0000}"/>
    <cellStyle name="20% - Accent1 3 2 9 2 6 3" xfId="23705" xr:uid="{00000000-0005-0000-0000-0000E25B0000}"/>
    <cellStyle name="20% - Accent1 3 2 9 2 7" xfId="23706" xr:uid="{00000000-0005-0000-0000-0000E35B0000}"/>
    <cellStyle name="20% - Accent1 3 2 9 2 7 2" xfId="23707" xr:uid="{00000000-0005-0000-0000-0000E45B0000}"/>
    <cellStyle name="20% - Accent1 3 2 9 2 8" xfId="23708" xr:uid="{00000000-0005-0000-0000-0000E55B0000}"/>
    <cellStyle name="20% - Accent1 3 2 9 2 8 2" xfId="23709" xr:uid="{00000000-0005-0000-0000-0000E65B0000}"/>
    <cellStyle name="20% - Accent1 3 2 9 2 9" xfId="23710" xr:uid="{00000000-0005-0000-0000-0000E75B0000}"/>
    <cellStyle name="20% - Accent1 3 2 9 3" xfId="23711" xr:uid="{00000000-0005-0000-0000-0000E85B0000}"/>
    <cellStyle name="20% - Accent1 3 2 9 3 2" xfId="23712" xr:uid="{00000000-0005-0000-0000-0000E95B0000}"/>
    <cellStyle name="20% - Accent1 3 2 9 3 2 2" xfId="23713" xr:uid="{00000000-0005-0000-0000-0000EA5B0000}"/>
    <cellStyle name="20% - Accent1 3 2 9 3 2 2 2" xfId="23714" xr:uid="{00000000-0005-0000-0000-0000EB5B0000}"/>
    <cellStyle name="20% - Accent1 3 2 9 3 2 2 2 2" xfId="23715" xr:uid="{00000000-0005-0000-0000-0000EC5B0000}"/>
    <cellStyle name="20% - Accent1 3 2 9 3 2 2 3" xfId="23716" xr:uid="{00000000-0005-0000-0000-0000ED5B0000}"/>
    <cellStyle name="20% - Accent1 3 2 9 3 2 3" xfId="23717" xr:uid="{00000000-0005-0000-0000-0000EE5B0000}"/>
    <cellStyle name="20% - Accent1 3 2 9 3 2 3 2" xfId="23718" xr:uid="{00000000-0005-0000-0000-0000EF5B0000}"/>
    <cellStyle name="20% - Accent1 3 2 9 3 2 4" xfId="23719" xr:uid="{00000000-0005-0000-0000-0000F05B0000}"/>
    <cellStyle name="20% - Accent1 3 2 9 3 3" xfId="23720" xr:uid="{00000000-0005-0000-0000-0000F15B0000}"/>
    <cellStyle name="20% - Accent1 3 2 9 3 3 2" xfId="23721" xr:uid="{00000000-0005-0000-0000-0000F25B0000}"/>
    <cellStyle name="20% - Accent1 3 2 9 3 3 2 2" xfId="23722" xr:uid="{00000000-0005-0000-0000-0000F35B0000}"/>
    <cellStyle name="20% - Accent1 3 2 9 3 3 2 2 2" xfId="23723" xr:uid="{00000000-0005-0000-0000-0000F45B0000}"/>
    <cellStyle name="20% - Accent1 3 2 9 3 3 2 3" xfId="23724" xr:uid="{00000000-0005-0000-0000-0000F55B0000}"/>
    <cellStyle name="20% - Accent1 3 2 9 3 3 3" xfId="23725" xr:uid="{00000000-0005-0000-0000-0000F65B0000}"/>
    <cellStyle name="20% - Accent1 3 2 9 3 3 3 2" xfId="23726" xr:uid="{00000000-0005-0000-0000-0000F75B0000}"/>
    <cellStyle name="20% - Accent1 3 2 9 3 3 4" xfId="23727" xr:uid="{00000000-0005-0000-0000-0000F85B0000}"/>
    <cellStyle name="20% - Accent1 3 2 9 3 4" xfId="23728" xr:uid="{00000000-0005-0000-0000-0000F95B0000}"/>
    <cellStyle name="20% - Accent1 3 2 9 3 4 2" xfId="23729" xr:uid="{00000000-0005-0000-0000-0000FA5B0000}"/>
    <cellStyle name="20% - Accent1 3 2 9 3 4 2 2" xfId="23730" xr:uid="{00000000-0005-0000-0000-0000FB5B0000}"/>
    <cellStyle name="20% - Accent1 3 2 9 3 4 2 2 2" xfId="23731" xr:uid="{00000000-0005-0000-0000-0000FC5B0000}"/>
    <cellStyle name="20% - Accent1 3 2 9 3 4 2 3" xfId="23732" xr:uid="{00000000-0005-0000-0000-0000FD5B0000}"/>
    <cellStyle name="20% - Accent1 3 2 9 3 4 3" xfId="23733" xr:uid="{00000000-0005-0000-0000-0000FE5B0000}"/>
    <cellStyle name="20% - Accent1 3 2 9 3 4 3 2" xfId="23734" xr:uid="{00000000-0005-0000-0000-0000FF5B0000}"/>
    <cellStyle name="20% - Accent1 3 2 9 3 4 4" xfId="23735" xr:uid="{00000000-0005-0000-0000-0000005C0000}"/>
    <cellStyle name="20% - Accent1 3 2 9 3 5" xfId="23736" xr:uid="{00000000-0005-0000-0000-0000015C0000}"/>
    <cellStyle name="20% - Accent1 3 2 9 3 5 2" xfId="23737" xr:uid="{00000000-0005-0000-0000-0000025C0000}"/>
    <cellStyle name="20% - Accent1 3 2 9 3 5 2 2" xfId="23738" xr:uid="{00000000-0005-0000-0000-0000035C0000}"/>
    <cellStyle name="20% - Accent1 3 2 9 3 5 3" xfId="23739" xr:uid="{00000000-0005-0000-0000-0000045C0000}"/>
    <cellStyle name="20% - Accent1 3 2 9 3 6" xfId="23740" xr:uid="{00000000-0005-0000-0000-0000055C0000}"/>
    <cellStyle name="20% - Accent1 3 2 9 3 6 2" xfId="23741" xr:uid="{00000000-0005-0000-0000-0000065C0000}"/>
    <cellStyle name="20% - Accent1 3 2 9 3 6 2 2" xfId="23742" xr:uid="{00000000-0005-0000-0000-0000075C0000}"/>
    <cellStyle name="20% - Accent1 3 2 9 3 6 3" xfId="23743" xr:uid="{00000000-0005-0000-0000-0000085C0000}"/>
    <cellStyle name="20% - Accent1 3 2 9 3 7" xfId="23744" xr:uid="{00000000-0005-0000-0000-0000095C0000}"/>
    <cellStyle name="20% - Accent1 3 2 9 3 7 2" xfId="23745" xr:uid="{00000000-0005-0000-0000-00000A5C0000}"/>
    <cellStyle name="20% - Accent1 3 2 9 3 8" xfId="23746" xr:uid="{00000000-0005-0000-0000-00000B5C0000}"/>
    <cellStyle name="20% - Accent1 3 2 9 3 8 2" xfId="23747" xr:uid="{00000000-0005-0000-0000-00000C5C0000}"/>
    <cellStyle name="20% - Accent1 3 2 9 3 9" xfId="23748" xr:uid="{00000000-0005-0000-0000-00000D5C0000}"/>
    <cellStyle name="20% - Accent1 3 2 9 4" xfId="23749" xr:uid="{00000000-0005-0000-0000-00000E5C0000}"/>
    <cellStyle name="20% - Accent1 3 2 9 4 2" xfId="23750" xr:uid="{00000000-0005-0000-0000-00000F5C0000}"/>
    <cellStyle name="20% - Accent1 3 2 9 4 2 2" xfId="23751" xr:uid="{00000000-0005-0000-0000-0000105C0000}"/>
    <cellStyle name="20% - Accent1 3 2 9 4 2 2 2" xfId="23752" xr:uid="{00000000-0005-0000-0000-0000115C0000}"/>
    <cellStyle name="20% - Accent1 3 2 9 4 2 3" xfId="23753" xr:uid="{00000000-0005-0000-0000-0000125C0000}"/>
    <cellStyle name="20% - Accent1 3 2 9 4 3" xfId="23754" xr:uid="{00000000-0005-0000-0000-0000135C0000}"/>
    <cellStyle name="20% - Accent1 3 2 9 4 3 2" xfId="23755" xr:uid="{00000000-0005-0000-0000-0000145C0000}"/>
    <cellStyle name="20% - Accent1 3 2 9 4 4" xfId="23756" xr:uid="{00000000-0005-0000-0000-0000155C0000}"/>
    <cellStyle name="20% - Accent1 3 2 9 5" xfId="23757" xr:uid="{00000000-0005-0000-0000-0000165C0000}"/>
    <cellStyle name="20% - Accent1 3 2 9 5 2" xfId="23758" xr:uid="{00000000-0005-0000-0000-0000175C0000}"/>
    <cellStyle name="20% - Accent1 3 2 9 5 2 2" xfId="23759" xr:uid="{00000000-0005-0000-0000-0000185C0000}"/>
    <cellStyle name="20% - Accent1 3 2 9 5 2 2 2" xfId="23760" xr:uid="{00000000-0005-0000-0000-0000195C0000}"/>
    <cellStyle name="20% - Accent1 3 2 9 5 2 3" xfId="23761" xr:uid="{00000000-0005-0000-0000-00001A5C0000}"/>
    <cellStyle name="20% - Accent1 3 2 9 5 3" xfId="23762" xr:uid="{00000000-0005-0000-0000-00001B5C0000}"/>
    <cellStyle name="20% - Accent1 3 2 9 5 3 2" xfId="23763" xr:uid="{00000000-0005-0000-0000-00001C5C0000}"/>
    <cellStyle name="20% - Accent1 3 2 9 5 4" xfId="23764" xr:uid="{00000000-0005-0000-0000-00001D5C0000}"/>
    <cellStyle name="20% - Accent1 3 2 9 6" xfId="23765" xr:uid="{00000000-0005-0000-0000-00001E5C0000}"/>
    <cellStyle name="20% - Accent1 3 2 9 6 2" xfId="23766" xr:uid="{00000000-0005-0000-0000-00001F5C0000}"/>
    <cellStyle name="20% - Accent1 3 2 9 6 2 2" xfId="23767" xr:uid="{00000000-0005-0000-0000-0000205C0000}"/>
    <cellStyle name="20% - Accent1 3 2 9 6 2 2 2" xfId="23768" xr:uid="{00000000-0005-0000-0000-0000215C0000}"/>
    <cellStyle name="20% - Accent1 3 2 9 6 2 3" xfId="23769" xr:uid="{00000000-0005-0000-0000-0000225C0000}"/>
    <cellStyle name="20% - Accent1 3 2 9 6 3" xfId="23770" xr:uid="{00000000-0005-0000-0000-0000235C0000}"/>
    <cellStyle name="20% - Accent1 3 2 9 6 3 2" xfId="23771" xr:uid="{00000000-0005-0000-0000-0000245C0000}"/>
    <cellStyle name="20% - Accent1 3 2 9 6 4" xfId="23772" xr:uid="{00000000-0005-0000-0000-0000255C0000}"/>
    <cellStyle name="20% - Accent1 3 2 9 7" xfId="23773" xr:uid="{00000000-0005-0000-0000-0000265C0000}"/>
    <cellStyle name="20% - Accent1 3 2 9 7 2" xfId="23774" xr:uid="{00000000-0005-0000-0000-0000275C0000}"/>
    <cellStyle name="20% - Accent1 3 2 9 7 2 2" xfId="23775" xr:uid="{00000000-0005-0000-0000-0000285C0000}"/>
    <cellStyle name="20% - Accent1 3 2 9 7 3" xfId="23776" xr:uid="{00000000-0005-0000-0000-0000295C0000}"/>
    <cellStyle name="20% - Accent1 3 2 9 8" xfId="23777" xr:uid="{00000000-0005-0000-0000-00002A5C0000}"/>
    <cellStyle name="20% - Accent1 3 2 9 8 2" xfId="23778" xr:uid="{00000000-0005-0000-0000-00002B5C0000}"/>
    <cellStyle name="20% - Accent1 3 2 9 8 2 2" xfId="23779" xr:uid="{00000000-0005-0000-0000-00002C5C0000}"/>
    <cellStyle name="20% - Accent1 3 2 9 8 3" xfId="23780" xr:uid="{00000000-0005-0000-0000-00002D5C0000}"/>
    <cellStyle name="20% - Accent1 3 2 9 9" xfId="23781" xr:uid="{00000000-0005-0000-0000-00002E5C0000}"/>
    <cellStyle name="20% - Accent1 3 2 9 9 2" xfId="23782" xr:uid="{00000000-0005-0000-0000-00002F5C0000}"/>
    <cellStyle name="20% - Accent1 3 20" xfId="23783" xr:uid="{00000000-0005-0000-0000-0000305C0000}"/>
    <cellStyle name="20% - Accent1 3 20 2" xfId="23784" xr:uid="{00000000-0005-0000-0000-0000315C0000}"/>
    <cellStyle name="20% - Accent1 3 21" xfId="23785" xr:uid="{00000000-0005-0000-0000-0000325C0000}"/>
    <cellStyle name="20% - Accent1 3 3" xfId="23786" xr:uid="{00000000-0005-0000-0000-0000335C0000}"/>
    <cellStyle name="20% - Accent1 3 3 10" xfId="23787" xr:uid="{00000000-0005-0000-0000-0000345C0000}"/>
    <cellStyle name="20% - Accent1 3 3 10 2" xfId="23788" xr:uid="{00000000-0005-0000-0000-0000355C0000}"/>
    <cellStyle name="20% - Accent1 3 3 10 2 2" xfId="23789" xr:uid="{00000000-0005-0000-0000-0000365C0000}"/>
    <cellStyle name="20% - Accent1 3 3 10 2 2 2" xfId="23790" xr:uid="{00000000-0005-0000-0000-0000375C0000}"/>
    <cellStyle name="20% - Accent1 3 3 10 2 3" xfId="23791" xr:uid="{00000000-0005-0000-0000-0000385C0000}"/>
    <cellStyle name="20% - Accent1 3 3 10 3" xfId="23792" xr:uid="{00000000-0005-0000-0000-0000395C0000}"/>
    <cellStyle name="20% - Accent1 3 3 10 3 2" xfId="23793" xr:uid="{00000000-0005-0000-0000-00003A5C0000}"/>
    <cellStyle name="20% - Accent1 3 3 10 4" xfId="23794" xr:uid="{00000000-0005-0000-0000-00003B5C0000}"/>
    <cellStyle name="20% - Accent1 3 3 11" xfId="23795" xr:uid="{00000000-0005-0000-0000-00003C5C0000}"/>
    <cellStyle name="20% - Accent1 3 3 11 2" xfId="23796" xr:uid="{00000000-0005-0000-0000-00003D5C0000}"/>
    <cellStyle name="20% - Accent1 3 3 11 2 2" xfId="23797" xr:uid="{00000000-0005-0000-0000-00003E5C0000}"/>
    <cellStyle name="20% - Accent1 3 3 11 2 2 2" xfId="23798" xr:uid="{00000000-0005-0000-0000-00003F5C0000}"/>
    <cellStyle name="20% - Accent1 3 3 11 2 3" xfId="23799" xr:uid="{00000000-0005-0000-0000-0000405C0000}"/>
    <cellStyle name="20% - Accent1 3 3 11 3" xfId="23800" xr:uid="{00000000-0005-0000-0000-0000415C0000}"/>
    <cellStyle name="20% - Accent1 3 3 11 3 2" xfId="23801" xr:uid="{00000000-0005-0000-0000-0000425C0000}"/>
    <cellStyle name="20% - Accent1 3 3 11 4" xfId="23802" xr:uid="{00000000-0005-0000-0000-0000435C0000}"/>
    <cellStyle name="20% - Accent1 3 3 12" xfId="23803" xr:uid="{00000000-0005-0000-0000-0000445C0000}"/>
    <cellStyle name="20% - Accent1 3 3 12 2" xfId="23804" xr:uid="{00000000-0005-0000-0000-0000455C0000}"/>
    <cellStyle name="20% - Accent1 3 3 12 2 2" xfId="23805" xr:uid="{00000000-0005-0000-0000-0000465C0000}"/>
    <cellStyle name="20% - Accent1 3 3 12 3" xfId="23806" xr:uid="{00000000-0005-0000-0000-0000475C0000}"/>
    <cellStyle name="20% - Accent1 3 3 13" xfId="23807" xr:uid="{00000000-0005-0000-0000-0000485C0000}"/>
    <cellStyle name="20% - Accent1 3 3 13 2" xfId="23808" xr:uid="{00000000-0005-0000-0000-0000495C0000}"/>
    <cellStyle name="20% - Accent1 3 3 13 2 2" xfId="23809" xr:uid="{00000000-0005-0000-0000-00004A5C0000}"/>
    <cellStyle name="20% - Accent1 3 3 13 3" xfId="23810" xr:uid="{00000000-0005-0000-0000-00004B5C0000}"/>
    <cellStyle name="20% - Accent1 3 3 14" xfId="23811" xr:uid="{00000000-0005-0000-0000-00004C5C0000}"/>
    <cellStyle name="20% - Accent1 3 3 14 2" xfId="23812" xr:uid="{00000000-0005-0000-0000-00004D5C0000}"/>
    <cellStyle name="20% - Accent1 3 3 15" xfId="23813" xr:uid="{00000000-0005-0000-0000-00004E5C0000}"/>
    <cellStyle name="20% - Accent1 3 3 15 2" xfId="23814" xr:uid="{00000000-0005-0000-0000-00004F5C0000}"/>
    <cellStyle name="20% - Accent1 3 3 16" xfId="23815" xr:uid="{00000000-0005-0000-0000-0000505C0000}"/>
    <cellStyle name="20% - Accent1 3 3 2" xfId="23816" xr:uid="{00000000-0005-0000-0000-0000515C0000}"/>
    <cellStyle name="20% - Accent1 3 3 2 10" xfId="23817" xr:uid="{00000000-0005-0000-0000-0000525C0000}"/>
    <cellStyle name="20% - Accent1 3 3 2 10 2" xfId="23818" xr:uid="{00000000-0005-0000-0000-0000535C0000}"/>
    <cellStyle name="20% - Accent1 3 3 2 10 2 2" xfId="23819" xr:uid="{00000000-0005-0000-0000-0000545C0000}"/>
    <cellStyle name="20% - Accent1 3 3 2 10 2 2 2" xfId="23820" xr:uid="{00000000-0005-0000-0000-0000555C0000}"/>
    <cellStyle name="20% - Accent1 3 3 2 10 2 3" xfId="23821" xr:uid="{00000000-0005-0000-0000-0000565C0000}"/>
    <cellStyle name="20% - Accent1 3 3 2 10 3" xfId="23822" xr:uid="{00000000-0005-0000-0000-0000575C0000}"/>
    <cellStyle name="20% - Accent1 3 3 2 10 3 2" xfId="23823" xr:uid="{00000000-0005-0000-0000-0000585C0000}"/>
    <cellStyle name="20% - Accent1 3 3 2 10 4" xfId="23824" xr:uid="{00000000-0005-0000-0000-0000595C0000}"/>
    <cellStyle name="20% - Accent1 3 3 2 11" xfId="23825" xr:uid="{00000000-0005-0000-0000-00005A5C0000}"/>
    <cellStyle name="20% - Accent1 3 3 2 11 2" xfId="23826" xr:uid="{00000000-0005-0000-0000-00005B5C0000}"/>
    <cellStyle name="20% - Accent1 3 3 2 11 2 2" xfId="23827" xr:uid="{00000000-0005-0000-0000-00005C5C0000}"/>
    <cellStyle name="20% - Accent1 3 3 2 11 3" xfId="23828" xr:uid="{00000000-0005-0000-0000-00005D5C0000}"/>
    <cellStyle name="20% - Accent1 3 3 2 12" xfId="23829" xr:uid="{00000000-0005-0000-0000-00005E5C0000}"/>
    <cellStyle name="20% - Accent1 3 3 2 12 2" xfId="23830" xr:uid="{00000000-0005-0000-0000-00005F5C0000}"/>
    <cellStyle name="20% - Accent1 3 3 2 12 2 2" xfId="23831" xr:uid="{00000000-0005-0000-0000-0000605C0000}"/>
    <cellStyle name="20% - Accent1 3 3 2 12 3" xfId="23832" xr:uid="{00000000-0005-0000-0000-0000615C0000}"/>
    <cellStyle name="20% - Accent1 3 3 2 13" xfId="23833" xr:uid="{00000000-0005-0000-0000-0000625C0000}"/>
    <cellStyle name="20% - Accent1 3 3 2 13 2" xfId="23834" xr:uid="{00000000-0005-0000-0000-0000635C0000}"/>
    <cellStyle name="20% - Accent1 3 3 2 14" xfId="23835" xr:uid="{00000000-0005-0000-0000-0000645C0000}"/>
    <cellStyle name="20% - Accent1 3 3 2 14 2" xfId="23836" xr:uid="{00000000-0005-0000-0000-0000655C0000}"/>
    <cellStyle name="20% - Accent1 3 3 2 15" xfId="23837" xr:uid="{00000000-0005-0000-0000-0000665C0000}"/>
    <cellStyle name="20% - Accent1 3 3 2 2" xfId="23838" xr:uid="{00000000-0005-0000-0000-0000675C0000}"/>
    <cellStyle name="20% - Accent1 3 3 2 2 10" xfId="23839" xr:uid="{00000000-0005-0000-0000-0000685C0000}"/>
    <cellStyle name="20% - Accent1 3 3 2 2 10 2" xfId="23840" xr:uid="{00000000-0005-0000-0000-0000695C0000}"/>
    <cellStyle name="20% - Accent1 3 3 2 2 10 2 2" xfId="23841" xr:uid="{00000000-0005-0000-0000-00006A5C0000}"/>
    <cellStyle name="20% - Accent1 3 3 2 2 10 3" xfId="23842" xr:uid="{00000000-0005-0000-0000-00006B5C0000}"/>
    <cellStyle name="20% - Accent1 3 3 2 2 11" xfId="23843" xr:uid="{00000000-0005-0000-0000-00006C5C0000}"/>
    <cellStyle name="20% - Accent1 3 3 2 2 11 2" xfId="23844" xr:uid="{00000000-0005-0000-0000-00006D5C0000}"/>
    <cellStyle name="20% - Accent1 3 3 2 2 11 2 2" xfId="23845" xr:uid="{00000000-0005-0000-0000-00006E5C0000}"/>
    <cellStyle name="20% - Accent1 3 3 2 2 11 3" xfId="23846" xr:uid="{00000000-0005-0000-0000-00006F5C0000}"/>
    <cellStyle name="20% - Accent1 3 3 2 2 12" xfId="23847" xr:uid="{00000000-0005-0000-0000-0000705C0000}"/>
    <cellStyle name="20% - Accent1 3 3 2 2 12 2" xfId="23848" xr:uid="{00000000-0005-0000-0000-0000715C0000}"/>
    <cellStyle name="20% - Accent1 3 3 2 2 13" xfId="23849" xr:uid="{00000000-0005-0000-0000-0000725C0000}"/>
    <cellStyle name="20% - Accent1 3 3 2 2 13 2" xfId="23850" xr:uid="{00000000-0005-0000-0000-0000735C0000}"/>
    <cellStyle name="20% - Accent1 3 3 2 2 14" xfId="23851" xr:uid="{00000000-0005-0000-0000-0000745C0000}"/>
    <cellStyle name="20% - Accent1 3 3 2 2 2" xfId="23852" xr:uid="{00000000-0005-0000-0000-0000755C0000}"/>
    <cellStyle name="20% - Accent1 3 3 2 2 2 10" xfId="23853" xr:uid="{00000000-0005-0000-0000-0000765C0000}"/>
    <cellStyle name="20% - Accent1 3 3 2 2 2 10 2" xfId="23854" xr:uid="{00000000-0005-0000-0000-0000775C0000}"/>
    <cellStyle name="20% - Accent1 3 3 2 2 2 11" xfId="23855" xr:uid="{00000000-0005-0000-0000-0000785C0000}"/>
    <cellStyle name="20% - Accent1 3 3 2 2 2 2" xfId="23856" xr:uid="{00000000-0005-0000-0000-0000795C0000}"/>
    <cellStyle name="20% - Accent1 3 3 2 2 2 2 2" xfId="23857" xr:uid="{00000000-0005-0000-0000-00007A5C0000}"/>
    <cellStyle name="20% - Accent1 3 3 2 2 2 2 2 2" xfId="23858" xr:uid="{00000000-0005-0000-0000-00007B5C0000}"/>
    <cellStyle name="20% - Accent1 3 3 2 2 2 2 2 2 2" xfId="23859" xr:uid="{00000000-0005-0000-0000-00007C5C0000}"/>
    <cellStyle name="20% - Accent1 3 3 2 2 2 2 2 2 2 2" xfId="23860" xr:uid="{00000000-0005-0000-0000-00007D5C0000}"/>
    <cellStyle name="20% - Accent1 3 3 2 2 2 2 2 2 3" xfId="23861" xr:uid="{00000000-0005-0000-0000-00007E5C0000}"/>
    <cellStyle name="20% - Accent1 3 3 2 2 2 2 2 3" xfId="23862" xr:uid="{00000000-0005-0000-0000-00007F5C0000}"/>
    <cellStyle name="20% - Accent1 3 3 2 2 2 2 2 3 2" xfId="23863" xr:uid="{00000000-0005-0000-0000-0000805C0000}"/>
    <cellStyle name="20% - Accent1 3 3 2 2 2 2 2 4" xfId="23864" xr:uid="{00000000-0005-0000-0000-0000815C0000}"/>
    <cellStyle name="20% - Accent1 3 3 2 2 2 2 3" xfId="23865" xr:uid="{00000000-0005-0000-0000-0000825C0000}"/>
    <cellStyle name="20% - Accent1 3 3 2 2 2 2 3 2" xfId="23866" xr:uid="{00000000-0005-0000-0000-0000835C0000}"/>
    <cellStyle name="20% - Accent1 3 3 2 2 2 2 3 2 2" xfId="23867" xr:uid="{00000000-0005-0000-0000-0000845C0000}"/>
    <cellStyle name="20% - Accent1 3 3 2 2 2 2 3 2 2 2" xfId="23868" xr:uid="{00000000-0005-0000-0000-0000855C0000}"/>
    <cellStyle name="20% - Accent1 3 3 2 2 2 2 3 2 3" xfId="23869" xr:uid="{00000000-0005-0000-0000-0000865C0000}"/>
    <cellStyle name="20% - Accent1 3 3 2 2 2 2 3 3" xfId="23870" xr:uid="{00000000-0005-0000-0000-0000875C0000}"/>
    <cellStyle name="20% - Accent1 3 3 2 2 2 2 3 3 2" xfId="23871" xr:uid="{00000000-0005-0000-0000-0000885C0000}"/>
    <cellStyle name="20% - Accent1 3 3 2 2 2 2 3 4" xfId="23872" xr:uid="{00000000-0005-0000-0000-0000895C0000}"/>
    <cellStyle name="20% - Accent1 3 3 2 2 2 2 4" xfId="23873" xr:uid="{00000000-0005-0000-0000-00008A5C0000}"/>
    <cellStyle name="20% - Accent1 3 3 2 2 2 2 4 2" xfId="23874" xr:uid="{00000000-0005-0000-0000-00008B5C0000}"/>
    <cellStyle name="20% - Accent1 3 3 2 2 2 2 4 2 2" xfId="23875" xr:uid="{00000000-0005-0000-0000-00008C5C0000}"/>
    <cellStyle name="20% - Accent1 3 3 2 2 2 2 4 2 2 2" xfId="23876" xr:uid="{00000000-0005-0000-0000-00008D5C0000}"/>
    <cellStyle name="20% - Accent1 3 3 2 2 2 2 4 2 3" xfId="23877" xr:uid="{00000000-0005-0000-0000-00008E5C0000}"/>
    <cellStyle name="20% - Accent1 3 3 2 2 2 2 4 3" xfId="23878" xr:uid="{00000000-0005-0000-0000-00008F5C0000}"/>
    <cellStyle name="20% - Accent1 3 3 2 2 2 2 4 3 2" xfId="23879" xr:uid="{00000000-0005-0000-0000-0000905C0000}"/>
    <cellStyle name="20% - Accent1 3 3 2 2 2 2 4 4" xfId="23880" xr:uid="{00000000-0005-0000-0000-0000915C0000}"/>
    <cellStyle name="20% - Accent1 3 3 2 2 2 2 5" xfId="23881" xr:uid="{00000000-0005-0000-0000-0000925C0000}"/>
    <cellStyle name="20% - Accent1 3 3 2 2 2 2 5 2" xfId="23882" xr:uid="{00000000-0005-0000-0000-0000935C0000}"/>
    <cellStyle name="20% - Accent1 3 3 2 2 2 2 5 2 2" xfId="23883" xr:uid="{00000000-0005-0000-0000-0000945C0000}"/>
    <cellStyle name="20% - Accent1 3 3 2 2 2 2 5 3" xfId="23884" xr:uid="{00000000-0005-0000-0000-0000955C0000}"/>
    <cellStyle name="20% - Accent1 3 3 2 2 2 2 6" xfId="23885" xr:uid="{00000000-0005-0000-0000-0000965C0000}"/>
    <cellStyle name="20% - Accent1 3 3 2 2 2 2 6 2" xfId="23886" xr:uid="{00000000-0005-0000-0000-0000975C0000}"/>
    <cellStyle name="20% - Accent1 3 3 2 2 2 2 6 2 2" xfId="23887" xr:uid="{00000000-0005-0000-0000-0000985C0000}"/>
    <cellStyle name="20% - Accent1 3 3 2 2 2 2 6 3" xfId="23888" xr:uid="{00000000-0005-0000-0000-0000995C0000}"/>
    <cellStyle name="20% - Accent1 3 3 2 2 2 2 7" xfId="23889" xr:uid="{00000000-0005-0000-0000-00009A5C0000}"/>
    <cellStyle name="20% - Accent1 3 3 2 2 2 2 7 2" xfId="23890" xr:uid="{00000000-0005-0000-0000-00009B5C0000}"/>
    <cellStyle name="20% - Accent1 3 3 2 2 2 2 8" xfId="23891" xr:uid="{00000000-0005-0000-0000-00009C5C0000}"/>
    <cellStyle name="20% - Accent1 3 3 2 2 2 2 8 2" xfId="23892" xr:uid="{00000000-0005-0000-0000-00009D5C0000}"/>
    <cellStyle name="20% - Accent1 3 3 2 2 2 2 9" xfId="23893" xr:uid="{00000000-0005-0000-0000-00009E5C0000}"/>
    <cellStyle name="20% - Accent1 3 3 2 2 2 3" xfId="23894" xr:uid="{00000000-0005-0000-0000-00009F5C0000}"/>
    <cellStyle name="20% - Accent1 3 3 2 2 2 3 2" xfId="23895" xr:uid="{00000000-0005-0000-0000-0000A05C0000}"/>
    <cellStyle name="20% - Accent1 3 3 2 2 2 3 2 2" xfId="23896" xr:uid="{00000000-0005-0000-0000-0000A15C0000}"/>
    <cellStyle name="20% - Accent1 3 3 2 2 2 3 2 2 2" xfId="23897" xr:uid="{00000000-0005-0000-0000-0000A25C0000}"/>
    <cellStyle name="20% - Accent1 3 3 2 2 2 3 2 2 2 2" xfId="23898" xr:uid="{00000000-0005-0000-0000-0000A35C0000}"/>
    <cellStyle name="20% - Accent1 3 3 2 2 2 3 2 2 3" xfId="23899" xr:uid="{00000000-0005-0000-0000-0000A45C0000}"/>
    <cellStyle name="20% - Accent1 3 3 2 2 2 3 2 3" xfId="23900" xr:uid="{00000000-0005-0000-0000-0000A55C0000}"/>
    <cellStyle name="20% - Accent1 3 3 2 2 2 3 2 3 2" xfId="23901" xr:uid="{00000000-0005-0000-0000-0000A65C0000}"/>
    <cellStyle name="20% - Accent1 3 3 2 2 2 3 2 4" xfId="23902" xr:uid="{00000000-0005-0000-0000-0000A75C0000}"/>
    <cellStyle name="20% - Accent1 3 3 2 2 2 3 3" xfId="23903" xr:uid="{00000000-0005-0000-0000-0000A85C0000}"/>
    <cellStyle name="20% - Accent1 3 3 2 2 2 3 3 2" xfId="23904" xr:uid="{00000000-0005-0000-0000-0000A95C0000}"/>
    <cellStyle name="20% - Accent1 3 3 2 2 2 3 3 2 2" xfId="23905" xr:uid="{00000000-0005-0000-0000-0000AA5C0000}"/>
    <cellStyle name="20% - Accent1 3 3 2 2 2 3 3 2 2 2" xfId="23906" xr:uid="{00000000-0005-0000-0000-0000AB5C0000}"/>
    <cellStyle name="20% - Accent1 3 3 2 2 2 3 3 2 3" xfId="23907" xr:uid="{00000000-0005-0000-0000-0000AC5C0000}"/>
    <cellStyle name="20% - Accent1 3 3 2 2 2 3 3 3" xfId="23908" xr:uid="{00000000-0005-0000-0000-0000AD5C0000}"/>
    <cellStyle name="20% - Accent1 3 3 2 2 2 3 3 3 2" xfId="23909" xr:uid="{00000000-0005-0000-0000-0000AE5C0000}"/>
    <cellStyle name="20% - Accent1 3 3 2 2 2 3 3 4" xfId="23910" xr:uid="{00000000-0005-0000-0000-0000AF5C0000}"/>
    <cellStyle name="20% - Accent1 3 3 2 2 2 3 4" xfId="23911" xr:uid="{00000000-0005-0000-0000-0000B05C0000}"/>
    <cellStyle name="20% - Accent1 3 3 2 2 2 3 4 2" xfId="23912" xr:uid="{00000000-0005-0000-0000-0000B15C0000}"/>
    <cellStyle name="20% - Accent1 3 3 2 2 2 3 4 2 2" xfId="23913" xr:uid="{00000000-0005-0000-0000-0000B25C0000}"/>
    <cellStyle name="20% - Accent1 3 3 2 2 2 3 4 2 2 2" xfId="23914" xr:uid="{00000000-0005-0000-0000-0000B35C0000}"/>
    <cellStyle name="20% - Accent1 3 3 2 2 2 3 4 2 3" xfId="23915" xr:uid="{00000000-0005-0000-0000-0000B45C0000}"/>
    <cellStyle name="20% - Accent1 3 3 2 2 2 3 4 3" xfId="23916" xr:uid="{00000000-0005-0000-0000-0000B55C0000}"/>
    <cellStyle name="20% - Accent1 3 3 2 2 2 3 4 3 2" xfId="23917" xr:uid="{00000000-0005-0000-0000-0000B65C0000}"/>
    <cellStyle name="20% - Accent1 3 3 2 2 2 3 4 4" xfId="23918" xr:uid="{00000000-0005-0000-0000-0000B75C0000}"/>
    <cellStyle name="20% - Accent1 3 3 2 2 2 3 5" xfId="23919" xr:uid="{00000000-0005-0000-0000-0000B85C0000}"/>
    <cellStyle name="20% - Accent1 3 3 2 2 2 3 5 2" xfId="23920" xr:uid="{00000000-0005-0000-0000-0000B95C0000}"/>
    <cellStyle name="20% - Accent1 3 3 2 2 2 3 5 2 2" xfId="23921" xr:uid="{00000000-0005-0000-0000-0000BA5C0000}"/>
    <cellStyle name="20% - Accent1 3 3 2 2 2 3 5 3" xfId="23922" xr:uid="{00000000-0005-0000-0000-0000BB5C0000}"/>
    <cellStyle name="20% - Accent1 3 3 2 2 2 3 6" xfId="23923" xr:uid="{00000000-0005-0000-0000-0000BC5C0000}"/>
    <cellStyle name="20% - Accent1 3 3 2 2 2 3 6 2" xfId="23924" xr:uid="{00000000-0005-0000-0000-0000BD5C0000}"/>
    <cellStyle name="20% - Accent1 3 3 2 2 2 3 6 2 2" xfId="23925" xr:uid="{00000000-0005-0000-0000-0000BE5C0000}"/>
    <cellStyle name="20% - Accent1 3 3 2 2 2 3 6 3" xfId="23926" xr:uid="{00000000-0005-0000-0000-0000BF5C0000}"/>
    <cellStyle name="20% - Accent1 3 3 2 2 2 3 7" xfId="23927" xr:uid="{00000000-0005-0000-0000-0000C05C0000}"/>
    <cellStyle name="20% - Accent1 3 3 2 2 2 3 7 2" xfId="23928" xr:uid="{00000000-0005-0000-0000-0000C15C0000}"/>
    <cellStyle name="20% - Accent1 3 3 2 2 2 3 8" xfId="23929" xr:uid="{00000000-0005-0000-0000-0000C25C0000}"/>
    <cellStyle name="20% - Accent1 3 3 2 2 2 3 8 2" xfId="23930" xr:uid="{00000000-0005-0000-0000-0000C35C0000}"/>
    <cellStyle name="20% - Accent1 3 3 2 2 2 3 9" xfId="23931" xr:uid="{00000000-0005-0000-0000-0000C45C0000}"/>
    <cellStyle name="20% - Accent1 3 3 2 2 2 4" xfId="23932" xr:uid="{00000000-0005-0000-0000-0000C55C0000}"/>
    <cellStyle name="20% - Accent1 3 3 2 2 2 4 2" xfId="23933" xr:uid="{00000000-0005-0000-0000-0000C65C0000}"/>
    <cellStyle name="20% - Accent1 3 3 2 2 2 4 2 2" xfId="23934" xr:uid="{00000000-0005-0000-0000-0000C75C0000}"/>
    <cellStyle name="20% - Accent1 3 3 2 2 2 4 2 2 2" xfId="23935" xr:uid="{00000000-0005-0000-0000-0000C85C0000}"/>
    <cellStyle name="20% - Accent1 3 3 2 2 2 4 2 3" xfId="23936" xr:uid="{00000000-0005-0000-0000-0000C95C0000}"/>
    <cellStyle name="20% - Accent1 3 3 2 2 2 4 3" xfId="23937" xr:uid="{00000000-0005-0000-0000-0000CA5C0000}"/>
    <cellStyle name="20% - Accent1 3 3 2 2 2 4 3 2" xfId="23938" xr:uid="{00000000-0005-0000-0000-0000CB5C0000}"/>
    <cellStyle name="20% - Accent1 3 3 2 2 2 4 4" xfId="23939" xr:uid="{00000000-0005-0000-0000-0000CC5C0000}"/>
    <cellStyle name="20% - Accent1 3 3 2 2 2 5" xfId="23940" xr:uid="{00000000-0005-0000-0000-0000CD5C0000}"/>
    <cellStyle name="20% - Accent1 3 3 2 2 2 5 2" xfId="23941" xr:uid="{00000000-0005-0000-0000-0000CE5C0000}"/>
    <cellStyle name="20% - Accent1 3 3 2 2 2 5 2 2" xfId="23942" xr:uid="{00000000-0005-0000-0000-0000CF5C0000}"/>
    <cellStyle name="20% - Accent1 3 3 2 2 2 5 2 2 2" xfId="23943" xr:uid="{00000000-0005-0000-0000-0000D05C0000}"/>
    <cellStyle name="20% - Accent1 3 3 2 2 2 5 2 3" xfId="23944" xr:uid="{00000000-0005-0000-0000-0000D15C0000}"/>
    <cellStyle name="20% - Accent1 3 3 2 2 2 5 3" xfId="23945" xr:uid="{00000000-0005-0000-0000-0000D25C0000}"/>
    <cellStyle name="20% - Accent1 3 3 2 2 2 5 3 2" xfId="23946" xr:uid="{00000000-0005-0000-0000-0000D35C0000}"/>
    <cellStyle name="20% - Accent1 3 3 2 2 2 5 4" xfId="23947" xr:uid="{00000000-0005-0000-0000-0000D45C0000}"/>
    <cellStyle name="20% - Accent1 3 3 2 2 2 6" xfId="23948" xr:uid="{00000000-0005-0000-0000-0000D55C0000}"/>
    <cellStyle name="20% - Accent1 3 3 2 2 2 6 2" xfId="23949" xr:uid="{00000000-0005-0000-0000-0000D65C0000}"/>
    <cellStyle name="20% - Accent1 3 3 2 2 2 6 2 2" xfId="23950" xr:uid="{00000000-0005-0000-0000-0000D75C0000}"/>
    <cellStyle name="20% - Accent1 3 3 2 2 2 6 2 2 2" xfId="23951" xr:uid="{00000000-0005-0000-0000-0000D85C0000}"/>
    <cellStyle name="20% - Accent1 3 3 2 2 2 6 2 3" xfId="23952" xr:uid="{00000000-0005-0000-0000-0000D95C0000}"/>
    <cellStyle name="20% - Accent1 3 3 2 2 2 6 3" xfId="23953" xr:uid="{00000000-0005-0000-0000-0000DA5C0000}"/>
    <cellStyle name="20% - Accent1 3 3 2 2 2 6 3 2" xfId="23954" xr:uid="{00000000-0005-0000-0000-0000DB5C0000}"/>
    <cellStyle name="20% - Accent1 3 3 2 2 2 6 4" xfId="23955" xr:uid="{00000000-0005-0000-0000-0000DC5C0000}"/>
    <cellStyle name="20% - Accent1 3 3 2 2 2 7" xfId="23956" xr:uid="{00000000-0005-0000-0000-0000DD5C0000}"/>
    <cellStyle name="20% - Accent1 3 3 2 2 2 7 2" xfId="23957" xr:uid="{00000000-0005-0000-0000-0000DE5C0000}"/>
    <cellStyle name="20% - Accent1 3 3 2 2 2 7 2 2" xfId="23958" xr:uid="{00000000-0005-0000-0000-0000DF5C0000}"/>
    <cellStyle name="20% - Accent1 3 3 2 2 2 7 3" xfId="23959" xr:uid="{00000000-0005-0000-0000-0000E05C0000}"/>
    <cellStyle name="20% - Accent1 3 3 2 2 2 8" xfId="23960" xr:uid="{00000000-0005-0000-0000-0000E15C0000}"/>
    <cellStyle name="20% - Accent1 3 3 2 2 2 8 2" xfId="23961" xr:uid="{00000000-0005-0000-0000-0000E25C0000}"/>
    <cellStyle name="20% - Accent1 3 3 2 2 2 8 2 2" xfId="23962" xr:uid="{00000000-0005-0000-0000-0000E35C0000}"/>
    <cellStyle name="20% - Accent1 3 3 2 2 2 8 3" xfId="23963" xr:uid="{00000000-0005-0000-0000-0000E45C0000}"/>
    <cellStyle name="20% - Accent1 3 3 2 2 2 9" xfId="23964" xr:uid="{00000000-0005-0000-0000-0000E55C0000}"/>
    <cellStyle name="20% - Accent1 3 3 2 2 2 9 2" xfId="23965" xr:uid="{00000000-0005-0000-0000-0000E65C0000}"/>
    <cellStyle name="20% - Accent1 3 3 2 2 3" xfId="23966" xr:uid="{00000000-0005-0000-0000-0000E75C0000}"/>
    <cellStyle name="20% - Accent1 3 3 2 2 3 10" xfId="23967" xr:uid="{00000000-0005-0000-0000-0000E85C0000}"/>
    <cellStyle name="20% - Accent1 3 3 2 2 3 10 2" xfId="23968" xr:uid="{00000000-0005-0000-0000-0000E95C0000}"/>
    <cellStyle name="20% - Accent1 3 3 2 2 3 11" xfId="23969" xr:uid="{00000000-0005-0000-0000-0000EA5C0000}"/>
    <cellStyle name="20% - Accent1 3 3 2 2 3 2" xfId="23970" xr:uid="{00000000-0005-0000-0000-0000EB5C0000}"/>
    <cellStyle name="20% - Accent1 3 3 2 2 3 2 2" xfId="23971" xr:uid="{00000000-0005-0000-0000-0000EC5C0000}"/>
    <cellStyle name="20% - Accent1 3 3 2 2 3 2 2 2" xfId="23972" xr:uid="{00000000-0005-0000-0000-0000ED5C0000}"/>
    <cellStyle name="20% - Accent1 3 3 2 2 3 2 2 2 2" xfId="23973" xr:uid="{00000000-0005-0000-0000-0000EE5C0000}"/>
    <cellStyle name="20% - Accent1 3 3 2 2 3 2 2 2 2 2" xfId="23974" xr:uid="{00000000-0005-0000-0000-0000EF5C0000}"/>
    <cellStyle name="20% - Accent1 3 3 2 2 3 2 2 2 3" xfId="23975" xr:uid="{00000000-0005-0000-0000-0000F05C0000}"/>
    <cellStyle name="20% - Accent1 3 3 2 2 3 2 2 3" xfId="23976" xr:uid="{00000000-0005-0000-0000-0000F15C0000}"/>
    <cellStyle name="20% - Accent1 3 3 2 2 3 2 2 3 2" xfId="23977" xr:uid="{00000000-0005-0000-0000-0000F25C0000}"/>
    <cellStyle name="20% - Accent1 3 3 2 2 3 2 2 4" xfId="23978" xr:uid="{00000000-0005-0000-0000-0000F35C0000}"/>
    <cellStyle name="20% - Accent1 3 3 2 2 3 2 3" xfId="23979" xr:uid="{00000000-0005-0000-0000-0000F45C0000}"/>
    <cellStyle name="20% - Accent1 3 3 2 2 3 2 3 2" xfId="23980" xr:uid="{00000000-0005-0000-0000-0000F55C0000}"/>
    <cellStyle name="20% - Accent1 3 3 2 2 3 2 3 2 2" xfId="23981" xr:uid="{00000000-0005-0000-0000-0000F65C0000}"/>
    <cellStyle name="20% - Accent1 3 3 2 2 3 2 3 2 2 2" xfId="23982" xr:uid="{00000000-0005-0000-0000-0000F75C0000}"/>
    <cellStyle name="20% - Accent1 3 3 2 2 3 2 3 2 3" xfId="23983" xr:uid="{00000000-0005-0000-0000-0000F85C0000}"/>
    <cellStyle name="20% - Accent1 3 3 2 2 3 2 3 3" xfId="23984" xr:uid="{00000000-0005-0000-0000-0000F95C0000}"/>
    <cellStyle name="20% - Accent1 3 3 2 2 3 2 3 3 2" xfId="23985" xr:uid="{00000000-0005-0000-0000-0000FA5C0000}"/>
    <cellStyle name="20% - Accent1 3 3 2 2 3 2 3 4" xfId="23986" xr:uid="{00000000-0005-0000-0000-0000FB5C0000}"/>
    <cellStyle name="20% - Accent1 3 3 2 2 3 2 4" xfId="23987" xr:uid="{00000000-0005-0000-0000-0000FC5C0000}"/>
    <cellStyle name="20% - Accent1 3 3 2 2 3 2 4 2" xfId="23988" xr:uid="{00000000-0005-0000-0000-0000FD5C0000}"/>
    <cellStyle name="20% - Accent1 3 3 2 2 3 2 4 2 2" xfId="23989" xr:uid="{00000000-0005-0000-0000-0000FE5C0000}"/>
    <cellStyle name="20% - Accent1 3 3 2 2 3 2 4 2 2 2" xfId="23990" xr:uid="{00000000-0005-0000-0000-0000FF5C0000}"/>
    <cellStyle name="20% - Accent1 3 3 2 2 3 2 4 2 3" xfId="23991" xr:uid="{00000000-0005-0000-0000-0000005D0000}"/>
    <cellStyle name="20% - Accent1 3 3 2 2 3 2 4 3" xfId="23992" xr:uid="{00000000-0005-0000-0000-0000015D0000}"/>
    <cellStyle name="20% - Accent1 3 3 2 2 3 2 4 3 2" xfId="23993" xr:uid="{00000000-0005-0000-0000-0000025D0000}"/>
    <cellStyle name="20% - Accent1 3 3 2 2 3 2 4 4" xfId="23994" xr:uid="{00000000-0005-0000-0000-0000035D0000}"/>
    <cellStyle name="20% - Accent1 3 3 2 2 3 2 5" xfId="23995" xr:uid="{00000000-0005-0000-0000-0000045D0000}"/>
    <cellStyle name="20% - Accent1 3 3 2 2 3 2 5 2" xfId="23996" xr:uid="{00000000-0005-0000-0000-0000055D0000}"/>
    <cellStyle name="20% - Accent1 3 3 2 2 3 2 5 2 2" xfId="23997" xr:uid="{00000000-0005-0000-0000-0000065D0000}"/>
    <cellStyle name="20% - Accent1 3 3 2 2 3 2 5 3" xfId="23998" xr:uid="{00000000-0005-0000-0000-0000075D0000}"/>
    <cellStyle name="20% - Accent1 3 3 2 2 3 2 6" xfId="23999" xr:uid="{00000000-0005-0000-0000-0000085D0000}"/>
    <cellStyle name="20% - Accent1 3 3 2 2 3 2 6 2" xfId="24000" xr:uid="{00000000-0005-0000-0000-0000095D0000}"/>
    <cellStyle name="20% - Accent1 3 3 2 2 3 2 6 2 2" xfId="24001" xr:uid="{00000000-0005-0000-0000-00000A5D0000}"/>
    <cellStyle name="20% - Accent1 3 3 2 2 3 2 6 3" xfId="24002" xr:uid="{00000000-0005-0000-0000-00000B5D0000}"/>
    <cellStyle name="20% - Accent1 3 3 2 2 3 2 7" xfId="24003" xr:uid="{00000000-0005-0000-0000-00000C5D0000}"/>
    <cellStyle name="20% - Accent1 3 3 2 2 3 2 7 2" xfId="24004" xr:uid="{00000000-0005-0000-0000-00000D5D0000}"/>
    <cellStyle name="20% - Accent1 3 3 2 2 3 2 8" xfId="24005" xr:uid="{00000000-0005-0000-0000-00000E5D0000}"/>
    <cellStyle name="20% - Accent1 3 3 2 2 3 2 8 2" xfId="24006" xr:uid="{00000000-0005-0000-0000-00000F5D0000}"/>
    <cellStyle name="20% - Accent1 3 3 2 2 3 2 9" xfId="24007" xr:uid="{00000000-0005-0000-0000-0000105D0000}"/>
    <cellStyle name="20% - Accent1 3 3 2 2 3 3" xfId="24008" xr:uid="{00000000-0005-0000-0000-0000115D0000}"/>
    <cellStyle name="20% - Accent1 3 3 2 2 3 3 2" xfId="24009" xr:uid="{00000000-0005-0000-0000-0000125D0000}"/>
    <cellStyle name="20% - Accent1 3 3 2 2 3 3 2 2" xfId="24010" xr:uid="{00000000-0005-0000-0000-0000135D0000}"/>
    <cellStyle name="20% - Accent1 3 3 2 2 3 3 2 2 2" xfId="24011" xr:uid="{00000000-0005-0000-0000-0000145D0000}"/>
    <cellStyle name="20% - Accent1 3 3 2 2 3 3 2 2 2 2" xfId="24012" xr:uid="{00000000-0005-0000-0000-0000155D0000}"/>
    <cellStyle name="20% - Accent1 3 3 2 2 3 3 2 2 3" xfId="24013" xr:uid="{00000000-0005-0000-0000-0000165D0000}"/>
    <cellStyle name="20% - Accent1 3 3 2 2 3 3 2 3" xfId="24014" xr:uid="{00000000-0005-0000-0000-0000175D0000}"/>
    <cellStyle name="20% - Accent1 3 3 2 2 3 3 2 3 2" xfId="24015" xr:uid="{00000000-0005-0000-0000-0000185D0000}"/>
    <cellStyle name="20% - Accent1 3 3 2 2 3 3 2 4" xfId="24016" xr:uid="{00000000-0005-0000-0000-0000195D0000}"/>
    <cellStyle name="20% - Accent1 3 3 2 2 3 3 3" xfId="24017" xr:uid="{00000000-0005-0000-0000-00001A5D0000}"/>
    <cellStyle name="20% - Accent1 3 3 2 2 3 3 3 2" xfId="24018" xr:uid="{00000000-0005-0000-0000-00001B5D0000}"/>
    <cellStyle name="20% - Accent1 3 3 2 2 3 3 3 2 2" xfId="24019" xr:uid="{00000000-0005-0000-0000-00001C5D0000}"/>
    <cellStyle name="20% - Accent1 3 3 2 2 3 3 3 2 2 2" xfId="24020" xr:uid="{00000000-0005-0000-0000-00001D5D0000}"/>
    <cellStyle name="20% - Accent1 3 3 2 2 3 3 3 2 3" xfId="24021" xr:uid="{00000000-0005-0000-0000-00001E5D0000}"/>
    <cellStyle name="20% - Accent1 3 3 2 2 3 3 3 3" xfId="24022" xr:uid="{00000000-0005-0000-0000-00001F5D0000}"/>
    <cellStyle name="20% - Accent1 3 3 2 2 3 3 3 3 2" xfId="24023" xr:uid="{00000000-0005-0000-0000-0000205D0000}"/>
    <cellStyle name="20% - Accent1 3 3 2 2 3 3 3 4" xfId="24024" xr:uid="{00000000-0005-0000-0000-0000215D0000}"/>
    <cellStyle name="20% - Accent1 3 3 2 2 3 3 4" xfId="24025" xr:uid="{00000000-0005-0000-0000-0000225D0000}"/>
    <cellStyle name="20% - Accent1 3 3 2 2 3 3 4 2" xfId="24026" xr:uid="{00000000-0005-0000-0000-0000235D0000}"/>
    <cellStyle name="20% - Accent1 3 3 2 2 3 3 4 2 2" xfId="24027" xr:uid="{00000000-0005-0000-0000-0000245D0000}"/>
    <cellStyle name="20% - Accent1 3 3 2 2 3 3 4 2 2 2" xfId="24028" xr:uid="{00000000-0005-0000-0000-0000255D0000}"/>
    <cellStyle name="20% - Accent1 3 3 2 2 3 3 4 2 3" xfId="24029" xr:uid="{00000000-0005-0000-0000-0000265D0000}"/>
    <cellStyle name="20% - Accent1 3 3 2 2 3 3 4 3" xfId="24030" xr:uid="{00000000-0005-0000-0000-0000275D0000}"/>
    <cellStyle name="20% - Accent1 3 3 2 2 3 3 4 3 2" xfId="24031" xr:uid="{00000000-0005-0000-0000-0000285D0000}"/>
    <cellStyle name="20% - Accent1 3 3 2 2 3 3 4 4" xfId="24032" xr:uid="{00000000-0005-0000-0000-0000295D0000}"/>
    <cellStyle name="20% - Accent1 3 3 2 2 3 3 5" xfId="24033" xr:uid="{00000000-0005-0000-0000-00002A5D0000}"/>
    <cellStyle name="20% - Accent1 3 3 2 2 3 3 5 2" xfId="24034" xr:uid="{00000000-0005-0000-0000-00002B5D0000}"/>
    <cellStyle name="20% - Accent1 3 3 2 2 3 3 5 2 2" xfId="24035" xr:uid="{00000000-0005-0000-0000-00002C5D0000}"/>
    <cellStyle name="20% - Accent1 3 3 2 2 3 3 5 3" xfId="24036" xr:uid="{00000000-0005-0000-0000-00002D5D0000}"/>
    <cellStyle name="20% - Accent1 3 3 2 2 3 3 6" xfId="24037" xr:uid="{00000000-0005-0000-0000-00002E5D0000}"/>
    <cellStyle name="20% - Accent1 3 3 2 2 3 3 6 2" xfId="24038" xr:uid="{00000000-0005-0000-0000-00002F5D0000}"/>
    <cellStyle name="20% - Accent1 3 3 2 2 3 3 6 2 2" xfId="24039" xr:uid="{00000000-0005-0000-0000-0000305D0000}"/>
    <cellStyle name="20% - Accent1 3 3 2 2 3 3 6 3" xfId="24040" xr:uid="{00000000-0005-0000-0000-0000315D0000}"/>
    <cellStyle name="20% - Accent1 3 3 2 2 3 3 7" xfId="24041" xr:uid="{00000000-0005-0000-0000-0000325D0000}"/>
    <cellStyle name="20% - Accent1 3 3 2 2 3 3 7 2" xfId="24042" xr:uid="{00000000-0005-0000-0000-0000335D0000}"/>
    <cellStyle name="20% - Accent1 3 3 2 2 3 3 8" xfId="24043" xr:uid="{00000000-0005-0000-0000-0000345D0000}"/>
    <cellStyle name="20% - Accent1 3 3 2 2 3 3 8 2" xfId="24044" xr:uid="{00000000-0005-0000-0000-0000355D0000}"/>
    <cellStyle name="20% - Accent1 3 3 2 2 3 3 9" xfId="24045" xr:uid="{00000000-0005-0000-0000-0000365D0000}"/>
    <cellStyle name="20% - Accent1 3 3 2 2 3 4" xfId="24046" xr:uid="{00000000-0005-0000-0000-0000375D0000}"/>
    <cellStyle name="20% - Accent1 3 3 2 2 3 4 2" xfId="24047" xr:uid="{00000000-0005-0000-0000-0000385D0000}"/>
    <cellStyle name="20% - Accent1 3 3 2 2 3 4 2 2" xfId="24048" xr:uid="{00000000-0005-0000-0000-0000395D0000}"/>
    <cellStyle name="20% - Accent1 3 3 2 2 3 4 2 2 2" xfId="24049" xr:uid="{00000000-0005-0000-0000-00003A5D0000}"/>
    <cellStyle name="20% - Accent1 3 3 2 2 3 4 2 3" xfId="24050" xr:uid="{00000000-0005-0000-0000-00003B5D0000}"/>
    <cellStyle name="20% - Accent1 3 3 2 2 3 4 3" xfId="24051" xr:uid="{00000000-0005-0000-0000-00003C5D0000}"/>
    <cellStyle name="20% - Accent1 3 3 2 2 3 4 3 2" xfId="24052" xr:uid="{00000000-0005-0000-0000-00003D5D0000}"/>
    <cellStyle name="20% - Accent1 3 3 2 2 3 4 4" xfId="24053" xr:uid="{00000000-0005-0000-0000-00003E5D0000}"/>
    <cellStyle name="20% - Accent1 3 3 2 2 3 5" xfId="24054" xr:uid="{00000000-0005-0000-0000-00003F5D0000}"/>
    <cellStyle name="20% - Accent1 3 3 2 2 3 5 2" xfId="24055" xr:uid="{00000000-0005-0000-0000-0000405D0000}"/>
    <cellStyle name="20% - Accent1 3 3 2 2 3 5 2 2" xfId="24056" xr:uid="{00000000-0005-0000-0000-0000415D0000}"/>
    <cellStyle name="20% - Accent1 3 3 2 2 3 5 2 2 2" xfId="24057" xr:uid="{00000000-0005-0000-0000-0000425D0000}"/>
    <cellStyle name="20% - Accent1 3 3 2 2 3 5 2 3" xfId="24058" xr:uid="{00000000-0005-0000-0000-0000435D0000}"/>
    <cellStyle name="20% - Accent1 3 3 2 2 3 5 3" xfId="24059" xr:uid="{00000000-0005-0000-0000-0000445D0000}"/>
    <cellStyle name="20% - Accent1 3 3 2 2 3 5 3 2" xfId="24060" xr:uid="{00000000-0005-0000-0000-0000455D0000}"/>
    <cellStyle name="20% - Accent1 3 3 2 2 3 5 4" xfId="24061" xr:uid="{00000000-0005-0000-0000-0000465D0000}"/>
    <cellStyle name="20% - Accent1 3 3 2 2 3 6" xfId="24062" xr:uid="{00000000-0005-0000-0000-0000475D0000}"/>
    <cellStyle name="20% - Accent1 3 3 2 2 3 6 2" xfId="24063" xr:uid="{00000000-0005-0000-0000-0000485D0000}"/>
    <cellStyle name="20% - Accent1 3 3 2 2 3 6 2 2" xfId="24064" xr:uid="{00000000-0005-0000-0000-0000495D0000}"/>
    <cellStyle name="20% - Accent1 3 3 2 2 3 6 2 2 2" xfId="24065" xr:uid="{00000000-0005-0000-0000-00004A5D0000}"/>
    <cellStyle name="20% - Accent1 3 3 2 2 3 6 2 3" xfId="24066" xr:uid="{00000000-0005-0000-0000-00004B5D0000}"/>
    <cellStyle name="20% - Accent1 3 3 2 2 3 6 3" xfId="24067" xr:uid="{00000000-0005-0000-0000-00004C5D0000}"/>
    <cellStyle name="20% - Accent1 3 3 2 2 3 6 3 2" xfId="24068" xr:uid="{00000000-0005-0000-0000-00004D5D0000}"/>
    <cellStyle name="20% - Accent1 3 3 2 2 3 6 4" xfId="24069" xr:uid="{00000000-0005-0000-0000-00004E5D0000}"/>
    <cellStyle name="20% - Accent1 3 3 2 2 3 7" xfId="24070" xr:uid="{00000000-0005-0000-0000-00004F5D0000}"/>
    <cellStyle name="20% - Accent1 3 3 2 2 3 7 2" xfId="24071" xr:uid="{00000000-0005-0000-0000-0000505D0000}"/>
    <cellStyle name="20% - Accent1 3 3 2 2 3 7 2 2" xfId="24072" xr:uid="{00000000-0005-0000-0000-0000515D0000}"/>
    <cellStyle name="20% - Accent1 3 3 2 2 3 7 3" xfId="24073" xr:uid="{00000000-0005-0000-0000-0000525D0000}"/>
    <cellStyle name="20% - Accent1 3 3 2 2 3 8" xfId="24074" xr:uid="{00000000-0005-0000-0000-0000535D0000}"/>
    <cellStyle name="20% - Accent1 3 3 2 2 3 8 2" xfId="24075" xr:uid="{00000000-0005-0000-0000-0000545D0000}"/>
    <cellStyle name="20% - Accent1 3 3 2 2 3 8 2 2" xfId="24076" xr:uid="{00000000-0005-0000-0000-0000555D0000}"/>
    <cellStyle name="20% - Accent1 3 3 2 2 3 8 3" xfId="24077" xr:uid="{00000000-0005-0000-0000-0000565D0000}"/>
    <cellStyle name="20% - Accent1 3 3 2 2 3 9" xfId="24078" xr:uid="{00000000-0005-0000-0000-0000575D0000}"/>
    <cellStyle name="20% - Accent1 3 3 2 2 3 9 2" xfId="24079" xr:uid="{00000000-0005-0000-0000-0000585D0000}"/>
    <cellStyle name="20% - Accent1 3 3 2 2 4" xfId="24080" xr:uid="{00000000-0005-0000-0000-0000595D0000}"/>
    <cellStyle name="20% - Accent1 3 3 2 2 4 10" xfId="24081" xr:uid="{00000000-0005-0000-0000-00005A5D0000}"/>
    <cellStyle name="20% - Accent1 3 3 2 2 4 10 2" xfId="24082" xr:uid="{00000000-0005-0000-0000-00005B5D0000}"/>
    <cellStyle name="20% - Accent1 3 3 2 2 4 11" xfId="24083" xr:uid="{00000000-0005-0000-0000-00005C5D0000}"/>
    <cellStyle name="20% - Accent1 3 3 2 2 4 2" xfId="24084" xr:uid="{00000000-0005-0000-0000-00005D5D0000}"/>
    <cellStyle name="20% - Accent1 3 3 2 2 4 2 2" xfId="24085" xr:uid="{00000000-0005-0000-0000-00005E5D0000}"/>
    <cellStyle name="20% - Accent1 3 3 2 2 4 2 2 2" xfId="24086" xr:uid="{00000000-0005-0000-0000-00005F5D0000}"/>
    <cellStyle name="20% - Accent1 3 3 2 2 4 2 2 2 2" xfId="24087" xr:uid="{00000000-0005-0000-0000-0000605D0000}"/>
    <cellStyle name="20% - Accent1 3 3 2 2 4 2 2 2 2 2" xfId="24088" xr:uid="{00000000-0005-0000-0000-0000615D0000}"/>
    <cellStyle name="20% - Accent1 3 3 2 2 4 2 2 2 3" xfId="24089" xr:uid="{00000000-0005-0000-0000-0000625D0000}"/>
    <cellStyle name="20% - Accent1 3 3 2 2 4 2 2 3" xfId="24090" xr:uid="{00000000-0005-0000-0000-0000635D0000}"/>
    <cellStyle name="20% - Accent1 3 3 2 2 4 2 2 3 2" xfId="24091" xr:uid="{00000000-0005-0000-0000-0000645D0000}"/>
    <cellStyle name="20% - Accent1 3 3 2 2 4 2 2 4" xfId="24092" xr:uid="{00000000-0005-0000-0000-0000655D0000}"/>
    <cellStyle name="20% - Accent1 3 3 2 2 4 2 3" xfId="24093" xr:uid="{00000000-0005-0000-0000-0000665D0000}"/>
    <cellStyle name="20% - Accent1 3 3 2 2 4 2 3 2" xfId="24094" xr:uid="{00000000-0005-0000-0000-0000675D0000}"/>
    <cellStyle name="20% - Accent1 3 3 2 2 4 2 3 2 2" xfId="24095" xr:uid="{00000000-0005-0000-0000-0000685D0000}"/>
    <cellStyle name="20% - Accent1 3 3 2 2 4 2 3 2 2 2" xfId="24096" xr:uid="{00000000-0005-0000-0000-0000695D0000}"/>
    <cellStyle name="20% - Accent1 3 3 2 2 4 2 3 2 3" xfId="24097" xr:uid="{00000000-0005-0000-0000-00006A5D0000}"/>
    <cellStyle name="20% - Accent1 3 3 2 2 4 2 3 3" xfId="24098" xr:uid="{00000000-0005-0000-0000-00006B5D0000}"/>
    <cellStyle name="20% - Accent1 3 3 2 2 4 2 3 3 2" xfId="24099" xr:uid="{00000000-0005-0000-0000-00006C5D0000}"/>
    <cellStyle name="20% - Accent1 3 3 2 2 4 2 3 4" xfId="24100" xr:uid="{00000000-0005-0000-0000-00006D5D0000}"/>
    <cellStyle name="20% - Accent1 3 3 2 2 4 2 4" xfId="24101" xr:uid="{00000000-0005-0000-0000-00006E5D0000}"/>
    <cellStyle name="20% - Accent1 3 3 2 2 4 2 4 2" xfId="24102" xr:uid="{00000000-0005-0000-0000-00006F5D0000}"/>
    <cellStyle name="20% - Accent1 3 3 2 2 4 2 4 2 2" xfId="24103" xr:uid="{00000000-0005-0000-0000-0000705D0000}"/>
    <cellStyle name="20% - Accent1 3 3 2 2 4 2 4 2 2 2" xfId="24104" xr:uid="{00000000-0005-0000-0000-0000715D0000}"/>
    <cellStyle name="20% - Accent1 3 3 2 2 4 2 4 2 3" xfId="24105" xr:uid="{00000000-0005-0000-0000-0000725D0000}"/>
    <cellStyle name="20% - Accent1 3 3 2 2 4 2 4 3" xfId="24106" xr:uid="{00000000-0005-0000-0000-0000735D0000}"/>
    <cellStyle name="20% - Accent1 3 3 2 2 4 2 4 3 2" xfId="24107" xr:uid="{00000000-0005-0000-0000-0000745D0000}"/>
    <cellStyle name="20% - Accent1 3 3 2 2 4 2 4 4" xfId="24108" xr:uid="{00000000-0005-0000-0000-0000755D0000}"/>
    <cellStyle name="20% - Accent1 3 3 2 2 4 2 5" xfId="24109" xr:uid="{00000000-0005-0000-0000-0000765D0000}"/>
    <cellStyle name="20% - Accent1 3 3 2 2 4 2 5 2" xfId="24110" xr:uid="{00000000-0005-0000-0000-0000775D0000}"/>
    <cellStyle name="20% - Accent1 3 3 2 2 4 2 5 2 2" xfId="24111" xr:uid="{00000000-0005-0000-0000-0000785D0000}"/>
    <cellStyle name="20% - Accent1 3 3 2 2 4 2 5 3" xfId="24112" xr:uid="{00000000-0005-0000-0000-0000795D0000}"/>
    <cellStyle name="20% - Accent1 3 3 2 2 4 2 6" xfId="24113" xr:uid="{00000000-0005-0000-0000-00007A5D0000}"/>
    <cellStyle name="20% - Accent1 3 3 2 2 4 2 6 2" xfId="24114" xr:uid="{00000000-0005-0000-0000-00007B5D0000}"/>
    <cellStyle name="20% - Accent1 3 3 2 2 4 2 6 2 2" xfId="24115" xr:uid="{00000000-0005-0000-0000-00007C5D0000}"/>
    <cellStyle name="20% - Accent1 3 3 2 2 4 2 6 3" xfId="24116" xr:uid="{00000000-0005-0000-0000-00007D5D0000}"/>
    <cellStyle name="20% - Accent1 3 3 2 2 4 2 7" xfId="24117" xr:uid="{00000000-0005-0000-0000-00007E5D0000}"/>
    <cellStyle name="20% - Accent1 3 3 2 2 4 2 7 2" xfId="24118" xr:uid="{00000000-0005-0000-0000-00007F5D0000}"/>
    <cellStyle name="20% - Accent1 3 3 2 2 4 2 8" xfId="24119" xr:uid="{00000000-0005-0000-0000-0000805D0000}"/>
    <cellStyle name="20% - Accent1 3 3 2 2 4 2 8 2" xfId="24120" xr:uid="{00000000-0005-0000-0000-0000815D0000}"/>
    <cellStyle name="20% - Accent1 3 3 2 2 4 2 9" xfId="24121" xr:uid="{00000000-0005-0000-0000-0000825D0000}"/>
    <cellStyle name="20% - Accent1 3 3 2 2 4 3" xfId="24122" xr:uid="{00000000-0005-0000-0000-0000835D0000}"/>
    <cellStyle name="20% - Accent1 3 3 2 2 4 3 2" xfId="24123" xr:uid="{00000000-0005-0000-0000-0000845D0000}"/>
    <cellStyle name="20% - Accent1 3 3 2 2 4 3 2 2" xfId="24124" xr:uid="{00000000-0005-0000-0000-0000855D0000}"/>
    <cellStyle name="20% - Accent1 3 3 2 2 4 3 2 2 2" xfId="24125" xr:uid="{00000000-0005-0000-0000-0000865D0000}"/>
    <cellStyle name="20% - Accent1 3 3 2 2 4 3 2 2 2 2" xfId="24126" xr:uid="{00000000-0005-0000-0000-0000875D0000}"/>
    <cellStyle name="20% - Accent1 3 3 2 2 4 3 2 2 3" xfId="24127" xr:uid="{00000000-0005-0000-0000-0000885D0000}"/>
    <cellStyle name="20% - Accent1 3 3 2 2 4 3 2 3" xfId="24128" xr:uid="{00000000-0005-0000-0000-0000895D0000}"/>
    <cellStyle name="20% - Accent1 3 3 2 2 4 3 2 3 2" xfId="24129" xr:uid="{00000000-0005-0000-0000-00008A5D0000}"/>
    <cellStyle name="20% - Accent1 3 3 2 2 4 3 2 4" xfId="24130" xr:uid="{00000000-0005-0000-0000-00008B5D0000}"/>
    <cellStyle name="20% - Accent1 3 3 2 2 4 3 3" xfId="24131" xr:uid="{00000000-0005-0000-0000-00008C5D0000}"/>
    <cellStyle name="20% - Accent1 3 3 2 2 4 3 3 2" xfId="24132" xr:uid="{00000000-0005-0000-0000-00008D5D0000}"/>
    <cellStyle name="20% - Accent1 3 3 2 2 4 3 3 2 2" xfId="24133" xr:uid="{00000000-0005-0000-0000-00008E5D0000}"/>
    <cellStyle name="20% - Accent1 3 3 2 2 4 3 3 2 2 2" xfId="24134" xr:uid="{00000000-0005-0000-0000-00008F5D0000}"/>
    <cellStyle name="20% - Accent1 3 3 2 2 4 3 3 2 3" xfId="24135" xr:uid="{00000000-0005-0000-0000-0000905D0000}"/>
    <cellStyle name="20% - Accent1 3 3 2 2 4 3 3 3" xfId="24136" xr:uid="{00000000-0005-0000-0000-0000915D0000}"/>
    <cellStyle name="20% - Accent1 3 3 2 2 4 3 3 3 2" xfId="24137" xr:uid="{00000000-0005-0000-0000-0000925D0000}"/>
    <cellStyle name="20% - Accent1 3 3 2 2 4 3 3 4" xfId="24138" xr:uid="{00000000-0005-0000-0000-0000935D0000}"/>
    <cellStyle name="20% - Accent1 3 3 2 2 4 3 4" xfId="24139" xr:uid="{00000000-0005-0000-0000-0000945D0000}"/>
    <cellStyle name="20% - Accent1 3 3 2 2 4 3 4 2" xfId="24140" xr:uid="{00000000-0005-0000-0000-0000955D0000}"/>
    <cellStyle name="20% - Accent1 3 3 2 2 4 3 4 2 2" xfId="24141" xr:uid="{00000000-0005-0000-0000-0000965D0000}"/>
    <cellStyle name="20% - Accent1 3 3 2 2 4 3 4 2 2 2" xfId="24142" xr:uid="{00000000-0005-0000-0000-0000975D0000}"/>
    <cellStyle name="20% - Accent1 3 3 2 2 4 3 4 2 3" xfId="24143" xr:uid="{00000000-0005-0000-0000-0000985D0000}"/>
    <cellStyle name="20% - Accent1 3 3 2 2 4 3 4 3" xfId="24144" xr:uid="{00000000-0005-0000-0000-0000995D0000}"/>
    <cellStyle name="20% - Accent1 3 3 2 2 4 3 4 3 2" xfId="24145" xr:uid="{00000000-0005-0000-0000-00009A5D0000}"/>
    <cellStyle name="20% - Accent1 3 3 2 2 4 3 4 4" xfId="24146" xr:uid="{00000000-0005-0000-0000-00009B5D0000}"/>
    <cellStyle name="20% - Accent1 3 3 2 2 4 3 5" xfId="24147" xr:uid="{00000000-0005-0000-0000-00009C5D0000}"/>
    <cellStyle name="20% - Accent1 3 3 2 2 4 3 5 2" xfId="24148" xr:uid="{00000000-0005-0000-0000-00009D5D0000}"/>
    <cellStyle name="20% - Accent1 3 3 2 2 4 3 5 2 2" xfId="24149" xr:uid="{00000000-0005-0000-0000-00009E5D0000}"/>
    <cellStyle name="20% - Accent1 3 3 2 2 4 3 5 3" xfId="24150" xr:uid="{00000000-0005-0000-0000-00009F5D0000}"/>
    <cellStyle name="20% - Accent1 3 3 2 2 4 3 6" xfId="24151" xr:uid="{00000000-0005-0000-0000-0000A05D0000}"/>
    <cellStyle name="20% - Accent1 3 3 2 2 4 3 6 2" xfId="24152" xr:uid="{00000000-0005-0000-0000-0000A15D0000}"/>
    <cellStyle name="20% - Accent1 3 3 2 2 4 3 6 2 2" xfId="24153" xr:uid="{00000000-0005-0000-0000-0000A25D0000}"/>
    <cellStyle name="20% - Accent1 3 3 2 2 4 3 6 3" xfId="24154" xr:uid="{00000000-0005-0000-0000-0000A35D0000}"/>
    <cellStyle name="20% - Accent1 3 3 2 2 4 3 7" xfId="24155" xr:uid="{00000000-0005-0000-0000-0000A45D0000}"/>
    <cellStyle name="20% - Accent1 3 3 2 2 4 3 7 2" xfId="24156" xr:uid="{00000000-0005-0000-0000-0000A55D0000}"/>
    <cellStyle name="20% - Accent1 3 3 2 2 4 3 8" xfId="24157" xr:uid="{00000000-0005-0000-0000-0000A65D0000}"/>
    <cellStyle name="20% - Accent1 3 3 2 2 4 3 8 2" xfId="24158" xr:uid="{00000000-0005-0000-0000-0000A75D0000}"/>
    <cellStyle name="20% - Accent1 3 3 2 2 4 3 9" xfId="24159" xr:uid="{00000000-0005-0000-0000-0000A85D0000}"/>
    <cellStyle name="20% - Accent1 3 3 2 2 4 4" xfId="24160" xr:uid="{00000000-0005-0000-0000-0000A95D0000}"/>
    <cellStyle name="20% - Accent1 3 3 2 2 4 4 2" xfId="24161" xr:uid="{00000000-0005-0000-0000-0000AA5D0000}"/>
    <cellStyle name="20% - Accent1 3 3 2 2 4 4 2 2" xfId="24162" xr:uid="{00000000-0005-0000-0000-0000AB5D0000}"/>
    <cellStyle name="20% - Accent1 3 3 2 2 4 4 2 2 2" xfId="24163" xr:uid="{00000000-0005-0000-0000-0000AC5D0000}"/>
    <cellStyle name="20% - Accent1 3 3 2 2 4 4 2 3" xfId="24164" xr:uid="{00000000-0005-0000-0000-0000AD5D0000}"/>
    <cellStyle name="20% - Accent1 3 3 2 2 4 4 3" xfId="24165" xr:uid="{00000000-0005-0000-0000-0000AE5D0000}"/>
    <cellStyle name="20% - Accent1 3 3 2 2 4 4 3 2" xfId="24166" xr:uid="{00000000-0005-0000-0000-0000AF5D0000}"/>
    <cellStyle name="20% - Accent1 3 3 2 2 4 4 4" xfId="24167" xr:uid="{00000000-0005-0000-0000-0000B05D0000}"/>
    <cellStyle name="20% - Accent1 3 3 2 2 4 5" xfId="24168" xr:uid="{00000000-0005-0000-0000-0000B15D0000}"/>
    <cellStyle name="20% - Accent1 3 3 2 2 4 5 2" xfId="24169" xr:uid="{00000000-0005-0000-0000-0000B25D0000}"/>
    <cellStyle name="20% - Accent1 3 3 2 2 4 5 2 2" xfId="24170" xr:uid="{00000000-0005-0000-0000-0000B35D0000}"/>
    <cellStyle name="20% - Accent1 3 3 2 2 4 5 2 2 2" xfId="24171" xr:uid="{00000000-0005-0000-0000-0000B45D0000}"/>
    <cellStyle name="20% - Accent1 3 3 2 2 4 5 2 3" xfId="24172" xr:uid="{00000000-0005-0000-0000-0000B55D0000}"/>
    <cellStyle name="20% - Accent1 3 3 2 2 4 5 3" xfId="24173" xr:uid="{00000000-0005-0000-0000-0000B65D0000}"/>
    <cellStyle name="20% - Accent1 3 3 2 2 4 5 3 2" xfId="24174" xr:uid="{00000000-0005-0000-0000-0000B75D0000}"/>
    <cellStyle name="20% - Accent1 3 3 2 2 4 5 4" xfId="24175" xr:uid="{00000000-0005-0000-0000-0000B85D0000}"/>
    <cellStyle name="20% - Accent1 3 3 2 2 4 6" xfId="24176" xr:uid="{00000000-0005-0000-0000-0000B95D0000}"/>
    <cellStyle name="20% - Accent1 3 3 2 2 4 6 2" xfId="24177" xr:uid="{00000000-0005-0000-0000-0000BA5D0000}"/>
    <cellStyle name="20% - Accent1 3 3 2 2 4 6 2 2" xfId="24178" xr:uid="{00000000-0005-0000-0000-0000BB5D0000}"/>
    <cellStyle name="20% - Accent1 3 3 2 2 4 6 2 2 2" xfId="24179" xr:uid="{00000000-0005-0000-0000-0000BC5D0000}"/>
    <cellStyle name="20% - Accent1 3 3 2 2 4 6 2 3" xfId="24180" xr:uid="{00000000-0005-0000-0000-0000BD5D0000}"/>
    <cellStyle name="20% - Accent1 3 3 2 2 4 6 3" xfId="24181" xr:uid="{00000000-0005-0000-0000-0000BE5D0000}"/>
    <cellStyle name="20% - Accent1 3 3 2 2 4 6 3 2" xfId="24182" xr:uid="{00000000-0005-0000-0000-0000BF5D0000}"/>
    <cellStyle name="20% - Accent1 3 3 2 2 4 6 4" xfId="24183" xr:uid="{00000000-0005-0000-0000-0000C05D0000}"/>
    <cellStyle name="20% - Accent1 3 3 2 2 4 7" xfId="24184" xr:uid="{00000000-0005-0000-0000-0000C15D0000}"/>
    <cellStyle name="20% - Accent1 3 3 2 2 4 7 2" xfId="24185" xr:uid="{00000000-0005-0000-0000-0000C25D0000}"/>
    <cellStyle name="20% - Accent1 3 3 2 2 4 7 2 2" xfId="24186" xr:uid="{00000000-0005-0000-0000-0000C35D0000}"/>
    <cellStyle name="20% - Accent1 3 3 2 2 4 7 3" xfId="24187" xr:uid="{00000000-0005-0000-0000-0000C45D0000}"/>
    <cellStyle name="20% - Accent1 3 3 2 2 4 8" xfId="24188" xr:uid="{00000000-0005-0000-0000-0000C55D0000}"/>
    <cellStyle name="20% - Accent1 3 3 2 2 4 8 2" xfId="24189" xr:uid="{00000000-0005-0000-0000-0000C65D0000}"/>
    <cellStyle name="20% - Accent1 3 3 2 2 4 8 2 2" xfId="24190" xr:uid="{00000000-0005-0000-0000-0000C75D0000}"/>
    <cellStyle name="20% - Accent1 3 3 2 2 4 8 3" xfId="24191" xr:uid="{00000000-0005-0000-0000-0000C85D0000}"/>
    <cellStyle name="20% - Accent1 3 3 2 2 4 9" xfId="24192" xr:uid="{00000000-0005-0000-0000-0000C95D0000}"/>
    <cellStyle name="20% - Accent1 3 3 2 2 4 9 2" xfId="24193" xr:uid="{00000000-0005-0000-0000-0000CA5D0000}"/>
    <cellStyle name="20% - Accent1 3 3 2 2 5" xfId="24194" xr:uid="{00000000-0005-0000-0000-0000CB5D0000}"/>
    <cellStyle name="20% - Accent1 3 3 2 2 5 2" xfId="24195" xr:uid="{00000000-0005-0000-0000-0000CC5D0000}"/>
    <cellStyle name="20% - Accent1 3 3 2 2 5 2 2" xfId="24196" xr:uid="{00000000-0005-0000-0000-0000CD5D0000}"/>
    <cellStyle name="20% - Accent1 3 3 2 2 5 2 2 2" xfId="24197" xr:uid="{00000000-0005-0000-0000-0000CE5D0000}"/>
    <cellStyle name="20% - Accent1 3 3 2 2 5 2 2 2 2" xfId="24198" xr:uid="{00000000-0005-0000-0000-0000CF5D0000}"/>
    <cellStyle name="20% - Accent1 3 3 2 2 5 2 2 3" xfId="24199" xr:uid="{00000000-0005-0000-0000-0000D05D0000}"/>
    <cellStyle name="20% - Accent1 3 3 2 2 5 2 3" xfId="24200" xr:uid="{00000000-0005-0000-0000-0000D15D0000}"/>
    <cellStyle name="20% - Accent1 3 3 2 2 5 2 3 2" xfId="24201" xr:uid="{00000000-0005-0000-0000-0000D25D0000}"/>
    <cellStyle name="20% - Accent1 3 3 2 2 5 2 4" xfId="24202" xr:uid="{00000000-0005-0000-0000-0000D35D0000}"/>
    <cellStyle name="20% - Accent1 3 3 2 2 5 3" xfId="24203" xr:uid="{00000000-0005-0000-0000-0000D45D0000}"/>
    <cellStyle name="20% - Accent1 3 3 2 2 5 3 2" xfId="24204" xr:uid="{00000000-0005-0000-0000-0000D55D0000}"/>
    <cellStyle name="20% - Accent1 3 3 2 2 5 3 2 2" xfId="24205" xr:uid="{00000000-0005-0000-0000-0000D65D0000}"/>
    <cellStyle name="20% - Accent1 3 3 2 2 5 3 2 2 2" xfId="24206" xr:uid="{00000000-0005-0000-0000-0000D75D0000}"/>
    <cellStyle name="20% - Accent1 3 3 2 2 5 3 2 3" xfId="24207" xr:uid="{00000000-0005-0000-0000-0000D85D0000}"/>
    <cellStyle name="20% - Accent1 3 3 2 2 5 3 3" xfId="24208" xr:uid="{00000000-0005-0000-0000-0000D95D0000}"/>
    <cellStyle name="20% - Accent1 3 3 2 2 5 3 3 2" xfId="24209" xr:uid="{00000000-0005-0000-0000-0000DA5D0000}"/>
    <cellStyle name="20% - Accent1 3 3 2 2 5 3 4" xfId="24210" xr:uid="{00000000-0005-0000-0000-0000DB5D0000}"/>
    <cellStyle name="20% - Accent1 3 3 2 2 5 4" xfId="24211" xr:uid="{00000000-0005-0000-0000-0000DC5D0000}"/>
    <cellStyle name="20% - Accent1 3 3 2 2 5 4 2" xfId="24212" xr:uid="{00000000-0005-0000-0000-0000DD5D0000}"/>
    <cellStyle name="20% - Accent1 3 3 2 2 5 4 2 2" xfId="24213" xr:uid="{00000000-0005-0000-0000-0000DE5D0000}"/>
    <cellStyle name="20% - Accent1 3 3 2 2 5 4 2 2 2" xfId="24214" xr:uid="{00000000-0005-0000-0000-0000DF5D0000}"/>
    <cellStyle name="20% - Accent1 3 3 2 2 5 4 2 3" xfId="24215" xr:uid="{00000000-0005-0000-0000-0000E05D0000}"/>
    <cellStyle name="20% - Accent1 3 3 2 2 5 4 3" xfId="24216" xr:uid="{00000000-0005-0000-0000-0000E15D0000}"/>
    <cellStyle name="20% - Accent1 3 3 2 2 5 4 3 2" xfId="24217" xr:uid="{00000000-0005-0000-0000-0000E25D0000}"/>
    <cellStyle name="20% - Accent1 3 3 2 2 5 4 4" xfId="24218" xr:uid="{00000000-0005-0000-0000-0000E35D0000}"/>
    <cellStyle name="20% - Accent1 3 3 2 2 5 5" xfId="24219" xr:uid="{00000000-0005-0000-0000-0000E45D0000}"/>
    <cellStyle name="20% - Accent1 3 3 2 2 5 5 2" xfId="24220" xr:uid="{00000000-0005-0000-0000-0000E55D0000}"/>
    <cellStyle name="20% - Accent1 3 3 2 2 5 5 2 2" xfId="24221" xr:uid="{00000000-0005-0000-0000-0000E65D0000}"/>
    <cellStyle name="20% - Accent1 3 3 2 2 5 5 3" xfId="24222" xr:uid="{00000000-0005-0000-0000-0000E75D0000}"/>
    <cellStyle name="20% - Accent1 3 3 2 2 5 6" xfId="24223" xr:uid="{00000000-0005-0000-0000-0000E85D0000}"/>
    <cellStyle name="20% - Accent1 3 3 2 2 5 6 2" xfId="24224" xr:uid="{00000000-0005-0000-0000-0000E95D0000}"/>
    <cellStyle name="20% - Accent1 3 3 2 2 5 6 2 2" xfId="24225" xr:uid="{00000000-0005-0000-0000-0000EA5D0000}"/>
    <cellStyle name="20% - Accent1 3 3 2 2 5 6 3" xfId="24226" xr:uid="{00000000-0005-0000-0000-0000EB5D0000}"/>
    <cellStyle name="20% - Accent1 3 3 2 2 5 7" xfId="24227" xr:uid="{00000000-0005-0000-0000-0000EC5D0000}"/>
    <cellStyle name="20% - Accent1 3 3 2 2 5 7 2" xfId="24228" xr:uid="{00000000-0005-0000-0000-0000ED5D0000}"/>
    <cellStyle name="20% - Accent1 3 3 2 2 5 8" xfId="24229" xr:uid="{00000000-0005-0000-0000-0000EE5D0000}"/>
    <cellStyle name="20% - Accent1 3 3 2 2 5 8 2" xfId="24230" xr:uid="{00000000-0005-0000-0000-0000EF5D0000}"/>
    <cellStyle name="20% - Accent1 3 3 2 2 5 9" xfId="24231" xr:uid="{00000000-0005-0000-0000-0000F05D0000}"/>
    <cellStyle name="20% - Accent1 3 3 2 2 6" xfId="24232" xr:uid="{00000000-0005-0000-0000-0000F15D0000}"/>
    <cellStyle name="20% - Accent1 3 3 2 2 6 2" xfId="24233" xr:uid="{00000000-0005-0000-0000-0000F25D0000}"/>
    <cellStyle name="20% - Accent1 3 3 2 2 6 2 2" xfId="24234" xr:uid="{00000000-0005-0000-0000-0000F35D0000}"/>
    <cellStyle name="20% - Accent1 3 3 2 2 6 2 2 2" xfId="24235" xr:uid="{00000000-0005-0000-0000-0000F45D0000}"/>
    <cellStyle name="20% - Accent1 3 3 2 2 6 2 2 2 2" xfId="24236" xr:uid="{00000000-0005-0000-0000-0000F55D0000}"/>
    <cellStyle name="20% - Accent1 3 3 2 2 6 2 2 3" xfId="24237" xr:uid="{00000000-0005-0000-0000-0000F65D0000}"/>
    <cellStyle name="20% - Accent1 3 3 2 2 6 2 3" xfId="24238" xr:uid="{00000000-0005-0000-0000-0000F75D0000}"/>
    <cellStyle name="20% - Accent1 3 3 2 2 6 2 3 2" xfId="24239" xr:uid="{00000000-0005-0000-0000-0000F85D0000}"/>
    <cellStyle name="20% - Accent1 3 3 2 2 6 2 4" xfId="24240" xr:uid="{00000000-0005-0000-0000-0000F95D0000}"/>
    <cellStyle name="20% - Accent1 3 3 2 2 6 3" xfId="24241" xr:uid="{00000000-0005-0000-0000-0000FA5D0000}"/>
    <cellStyle name="20% - Accent1 3 3 2 2 6 3 2" xfId="24242" xr:uid="{00000000-0005-0000-0000-0000FB5D0000}"/>
    <cellStyle name="20% - Accent1 3 3 2 2 6 3 2 2" xfId="24243" xr:uid="{00000000-0005-0000-0000-0000FC5D0000}"/>
    <cellStyle name="20% - Accent1 3 3 2 2 6 3 2 2 2" xfId="24244" xr:uid="{00000000-0005-0000-0000-0000FD5D0000}"/>
    <cellStyle name="20% - Accent1 3 3 2 2 6 3 2 3" xfId="24245" xr:uid="{00000000-0005-0000-0000-0000FE5D0000}"/>
    <cellStyle name="20% - Accent1 3 3 2 2 6 3 3" xfId="24246" xr:uid="{00000000-0005-0000-0000-0000FF5D0000}"/>
    <cellStyle name="20% - Accent1 3 3 2 2 6 3 3 2" xfId="24247" xr:uid="{00000000-0005-0000-0000-0000005E0000}"/>
    <cellStyle name="20% - Accent1 3 3 2 2 6 3 4" xfId="24248" xr:uid="{00000000-0005-0000-0000-0000015E0000}"/>
    <cellStyle name="20% - Accent1 3 3 2 2 6 4" xfId="24249" xr:uid="{00000000-0005-0000-0000-0000025E0000}"/>
    <cellStyle name="20% - Accent1 3 3 2 2 6 4 2" xfId="24250" xr:uid="{00000000-0005-0000-0000-0000035E0000}"/>
    <cellStyle name="20% - Accent1 3 3 2 2 6 4 2 2" xfId="24251" xr:uid="{00000000-0005-0000-0000-0000045E0000}"/>
    <cellStyle name="20% - Accent1 3 3 2 2 6 4 2 2 2" xfId="24252" xr:uid="{00000000-0005-0000-0000-0000055E0000}"/>
    <cellStyle name="20% - Accent1 3 3 2 2 6 4 2 3" xfId="24253" xr:uid="{00000000-0005-0000-0000-0000065E0000}"/>
    <cellStyle name="20% - Accent1 3 3 2 2 6 4 3" xfId="24254" xr:uid="{00000000-0005-0000-0000-0000075E0000}"/>
    <cellStyle name="20% - Accent1 3 3 2 2 6 4 3 2" xfId="24255" xr:uid="{00000000-0005-0000-0000-0000085E0000}"/>
    <cellStyle name="20% - Accent1 3 3 2 2 6 4 4" xfId="24256" xr:uid="{00000000-0005-0000-0000-0000095E0000}"/>
    <cellStyle name="20% - Accent1 3 3 2 2 6 5" xfId="24257" xr:uid="{00000000-0005-0000-0000-00000A5E0000}"/>
    <cellStyle name="20% - Accent1 3 3 2 2 6 5 2" xfId="24258" xr:uid="{00000000-0005-0000-0000-00000B5E0000}"/>
    <cellStyle name="20% - Accent1 3 3 2 2 6 5 2 2" xfId="24259" xr:uid="{00000000-0005-0000-0000-00000C5E0000}"/>
    <cellStyle name="20% - Accent1 3 3 2 2 6 5 3" xfId="24260" xr:uid="{00000000-0005-0000-0000-00000D5E0000}"/>
    <cellStyle name="20% - Accent1 3 3 2 2 6 6" xfId="24261" xr:uid="{00000000-0005-0000-0000-00000E5E0000}"/>
    <cellStyle name="20% - Accent1 3 3 2 2 6 6 2" xfId="24262" xr:uid="{00000000-0005-0000-0000-00000F5E0000}"/>
    <cellStyle name="20% - Accent1 3 3 2 2 6 6 2 2" xfId="24263" xr:uid="{00000000-0005-0000-0000-0000105E0000}"/>
    <cellStyle name="20% - Accent1 3 3 2 2 6 6 3" xfId="24264" xr:uid="{00000000-0005-0000-0000-0000115E0000}"/>
    <cellStyle name="20% - Accent1 3 3 2 2 6 7" xfId="24265" xr:uid="{00000000-0005-0000-0000-0000125E0000}"/>
    <cellStyle name="20% - Accent1 3 3 2 2 6 7 2" xfId="24266" xr:uid="{00000000-0005-0000-0000-0000135E0000}"/>
    <cellStyle name="20% - Accent1 3 3 2 2 6 8" xfId="24267" xr:uid="{00000000-0005-0000-0000-0000145E0000}"/>
    <cellStyle name="20% - Accent1 3 3 2 2 6 8 2" xfId="24268" xr:uid="{00000000-0005-0000-0000-0000155E0000}"/>
    <cellStyle name="20% - Accent1 3 3 2 2 6 9" xfId="24269" xr:uid="{00000000-0005-0000-0000-0000165E0000}"/>
    <cellStyle name="20% - Accent1 3 3 2 2 7" xfId="24270" xr:uid="{00000000-0005-0000-0000-0000175E0000}"/>
    <cellStyle name="20% - Accent1 3 3 2 2 7 2" xfId="24271" xr:uid="{00000000-0005-0000-0000-0000185E0000}"/>
    <cellStyle name="20% - Accent1 3 3 2 2 7 2 2" xfId="24272" xr:uid="{00000000-0005-0000-0000-0000195E0000}"/>
    <cellStyle name="20% - Accent1 3 3 2 2 7 2 2 2" xfId="24273" xr:uid="{00000000-0005-0000-0000-00001A5E0000}"/>
    <cellStyle name="20% - Accent1 3 3 2 2 7 2 3" xfId="24274" xr:uid="{00000000-0005-0000-0000-00001B5E0000}"/>
    <cellStyle name="20% - Accent1 3 3 2 2 7 3" xfId="24275" xr:uid="{00000000-0005-0000-0000-00001C5E0000}"/>
    <cellStyle name="20% - Accent1 3 3 2 2 7 3 2" xfId="24276" xr:uid="{00000000-0005-0000-0000-00001D5E0000}"/>
    <cellStyle name="20% - Accent1 3 3 2 2 7 4" xfId="24277" xr:uid="{00000000-0005-0000-0000-00001E5E0000}"/>
    <cellStyle name="20% - Accent1 3 3 2 2 8" xfId="24278" xr:uid="{00000000-0005-0000-0000-00001F5E0000}"/>
    <cellStyle name="20% - Accent1 3 3 2 2 8 2" xfId="24279" xr:uid="{00000000-0005-0000-0000-0000205E0000}"/>
    <cellStyle name="20% - Accent1 3 3 2 2 8 2 2" xfId="24280" xr:uid="{00000000-0005-0000-0000-0000215E0000}"/>
    <cellStyle name="20% - Accent1 3 3 2 2 8 2 2 2" xfId="24281" xr:uid="{00000000-0005-0000-0000-0000225E0000}"/>
    <cellStyle name="20% - Accent1 3 3 2 2 8 2 3" xfId="24282" xr:uid="{00000000-0005-0000-0000-0000235E0000}"/>
    <cellStyle name="20% - Accent1 3 3 2 2 8 3" xfId="24283" xr:uid="{00000000-0005-0000-0000-0000245E0000}"/>
    <cellStyle name="20% - Accent1 3 3 2 2 8 3 2" xfId="24284" xr:uid="{00000000-0005-0000-0000-0000255E0000}"/>
    <cellStyle name="20% - Accent1 3 3 2 2 8 4" xfId="24285" xr:uid="{00000000-0005-0000-0000-0000265E0000}"/>
    <cellStyle name="20% - Accent1 3 3 2 2 9" xfId="24286" xr:uid="{00000000-0005-0000-0000-0000275E0000}"/>
    <cellStyle name="20% - Accent1 3 3 2 2 9 2" xfId="24287" xr:uid="{00000000-0005-0000-0000-0000285E0000}"/>
    <cellStyle name="20% - Accent1 3 3 2 2 9 2 2" xfId="24288" xr:uid="{00000000-0005-0000-0000-0000295E0000}"/>
    <cellStyle name="20% - Accent1 3 3 2 2 9 2 2 2" xfId="24289" xr:uid="{00000000-0005-0000-0000-00002A5E0000}"/>
    <cellStyle name="20% - Accent1 3 3 2 2 9 2 3" xfId="24290" xr:uid="{00000000-0005-0000-0000-00002B5E0000}"/>
    <cellStyle name="20% - Accent1 3 3 2 2 9 3" xfId="24291" xr:uid="{00000000-0005-0000-0000-00002C5E0000}"/>
    <cellStyle name="20% - Accent1 3 3 2 2 9 3 2" xfId="24292" xr:uid="{00000000-0005-0000-0000-00002D5E0000}"/>
    <cellStyle name="20% - Accent1 3 3 2 2 9 4" xfId="24293" xr:uid="{00000000-0005-0000-0000-00002E5E0000}"/>
    <cellStyle name="20% - Accent1 3 3 2 3" xfId="24294" xr:uid="{00000000-0005-0000-0000-00002F5E0000}"/>
    <cellStyle name="20% - Accent1 3 3 2 3 10" xfId="24295" xr:uid="{00000000-0005-0000-0000-0000305E0000}"/>
    <cellStyle name="20% - Accent1 3 3 2 3 10 2" xfId="24296" xr:uid="{00000000-0005-0000-0000-0000315E0000}"/>
    <cellStyle name="20% - Accent1 3 3 2 3 11" xfId="24297" xr:uid="{00000000-0005-0000-0000-0000325E0000}"/>
    <cellStyle name="20% - Accent1 3 3 2 3 2" xfId="24298" xr:uid="{00000000-0005-0000-0000-0000335E0000}"/>
    <cellStyle name="20% - Accent1 3 3 2 3 2 2" xfId="24299" xr:uid="{00000000-0005-0000-0000-0000345E0000}"/>
    <cellStyle name="20% - Accent1 3 3 2 3 2 2 2" xfId="24300" xr:uid="{00000000-0005-0000-0000-0000355E0000}"/>
    <cellStyle name="20% - Accent1 3 3 2 3 2 2 2 2" xfId="24301" xr:uid="{00000000-0005-0000-0000-0000365E0000}"/>
    <cellStyle name="20% - Accent1 3 3 2 3 2 2 2 2 2" xfId="24302" xr:uid="{00000000-0005-0000-0000-0000375E0000}"/>
    <cellStyle name="20% - Accent1 3 3 2 3 2 2 2 3" xfId="24303" xr:uid="{00000000-0005-0000-0000-0000385E0000}"/>
    <cellStyle name="20% - Accent1 3 3 2 3 2 2 3" xfId="24304" xr:uid="{00000000-0005-0000-0000-0000395E0000}"/>
    <cellStyle name="20% - Accent1 3 3 2 3 2 2 3 2" xfId="24305" xr:uid="{00000000-0005-0000-0000-00003A5E0000}"/>
    <cellStyle name="20% - Accent1 3 3 2 3 2 2 4" xfId="24306" xr:uid="{00000000-0005-0000-0000-00003B5E0000}"/>
    <cellStyle name="20% - Accent1 3 3 2 3 2 3" xfId="24307" xr:uid="{00000000-0005-0000-0000-00003C5E0000}"/>
    <cellStyle name="20% - Accent1 3 3 2 3 2 3 2" xfId="24308" xr:uid="{00000000-0005-0000-0000-00003D5E0000}"/>
    <cellStyle name="20% - Accent1 3 3 2 3 2 3 2 2" xfId="24309" xr:uid="{00000000-0005-0000-0000-00003E5E0000}"/>
    <cellStyle name="20% - Accent1 3 3 2 3 2 3 2 2 2" xfId="24310" xr:uid="{00000000-0005-0000-0000-00003F5E0000}"/>
    <cellStyle name="20% - Accent1 3 3 2 3 2 3 2 3" xfId="24311" xr:uid="{00000000-0005-0000-0000-0000405E0000}"/>
    <cellStyle name="20% - Accent1 3 3 2 3 2 3 3" xfId="24312" xr:uid="{00000000-0005-0000-0000-0000415E0000}"/>
    <cellStyle name="20% - Accent1 3 3 2 3 2 3 3 2" xfId="24313" xr:uid="{00000000-0005-0000-0000-0000425E0000}"/>
    <cellStyle name="20% - Accent1 3 3 2 3 2 3 4" xfId="24314" xr:uid="{00000000-0005-0000-0000-0000435E0000}"/>
    <cellStyle name="20% - Accent1 3 3 2 3 2 4" xfId="24315" xr:uid="{00000000-0005-0000-0000-0000445E0000}"/>
    <cellStyle name="20% - Accent1 3 3 2 3 2 4 2" xfId="24316" xr:uid="{00000000-0005-0000-0000-0000455E0000}"/>
    <cellStyle name="20% - Accent1 3 3 2 3 2 4 2 2" xfId="24317" xr:uid="{00000000-0005-0000-0000-0000465E0000}"/>
    <cellStyle name="20% - Accent1 3 3 2 3 2 4 2 2 2" xfId="24318" xr:uid="{00000000-0005-0000-0000-0000475E0000}"/>
    <cellStyle name="20% - Accent1 3 3 2 3 2 4 2 3" xfId="24319" xr:uid="{00000000-0005-0000-0000-0000485E0000}"/>
    <cellStyle name="20% - Accent1 3 3 2 3 2 4 3" xfId="24320" xr:uid="{00000000-0005-0000-0000-0000495E0000}"/>
    <cellStyle name="20% - Accent1 3 3 2 3 2 4 3 2" xfId="24321" xr:uid="{00000000-0005-0000-0000-00004A5E0000}"/>
    <cellStyle name="20% - Accent1 3 3 2 3 2 4 4" xfId="24322" xr:uid="{00000000-0005-0000-0000-00004B5E0000}"/>
    <cellStyle name="20% - Accent1 3 3 2 3 2 5" xfId="24323" xr:uid="{00000000-0005-0000-0000-00004C5E0000}"/>
    <cellStyle name="20% - Accent1 3 3 2 3 2 5 2" xfId="24324" xr:uid="{00000000-0005-0000-0000-00004D5E0000}"/>
    <cellStyle name="20% - Accent1 3 3 2 3 2 5 2 2" xfId="24325" xr:uid="{00000000-0005-0000-0000-00004E5E0000}"/>
    <cellStyle name="20% - Accent1 3 3 2 3 2 5 3" xfId="24326" xr:uid="{00000000-0005-0000-0000-00004F5E0000}"/>
    <cellStyle name="20% - Accent1 3 3 2 3 2 6" xfId="24327" xr:uid="{00000000-0005-0000-0000-0000505E0000}"/>
    <cellStyle name="20% - Accent1 3 3 2 3 2 6 2" xfId="24328" xr:uid="{00000000-0005-0000-0000-0000515E0000}"/>
    <cellStyle name="20% - Accent1 3 3 2 3 2 6 2 2" xfId="24329" xr:uid="{00000000-0005-0000-0000-0000525E0000}"/>
    <cellStyle name="20% - Accent1 3 3 2 3 2 6 3" xfId="24330" xr:uid="{00000000-0005-0000-0000-0000535E0000}"/>
    <cellStyle name="20% - Accent1 3 3 2 3 2 7" xfId="24331" xr:uid="{00000000-0005-0000-0000-0000545E0000}"/>
    <cellStyle name="20% - Accent1 3 3 2 3 2 7 2" xfId="24332" xr:uid="{00000000-0005-0000-0000-0000555E0000}"/>
    <cellStyle name="20% - Accent1 3 3 2 3 2 8" xfId="24333" xr:uid="{00000000-0005-0000-0000-0000565E0000}"/>
    <cellStyle name="20% - Accent1 3 3 2 3 2 8 2" xfId="24334" xr:uid="{00000000-0005-0000-0000-0000575E0000}"/>
    <cellStyle name="20% - Accent1 3 3 2 3 2 9" xfId="24335" xr:uid="{00000000-0005-0000-0000-0000585E0000}"/>
    <cellStyle name="20% - Accent1 3 3 2 3 3" xfId="24336" xr:uid="{00000000-0005-0000-0000-0000595E0000}"/>
    <cellStyle name="20% - Accent1 3 3 2 3 3 2" xfId="24337" xr:uid="{00000000-0005-0000-0000-00005A5E0000}"/>
    <cellStyle name="20% - Accent1 3 3 2 3 3 2 2" xfId="24338" xr:uid="{00000000-0005-0000-0000-00005B5E0000}"/>
    <cellStyle name="20% - Accent1 3 3 2 3 3 2 2 2" xfId="24339" xr:uid="{00000000-0005-0000-0000-00005C5E0000}"/>
    <cellStyle name="20% - Accent1 3 3 2 3 3 2 2 2 2" xfId="24340" xr:uid="{00000000-0005-0000-0000-00005D5E0000}"/>
    <cellStyle name="20% - Accent1 3 3 2 3 3 2 2 3" xfId="24341" xr:uid="{00000000-0005-0000-0000-00005E5E0000}"/>
    <cellStyle name="20% - Accent1 3 3 2 3 3 2 3" xfId="24342" xr:uid="{00000000-0005-0000-0000-00005F5E0000}"/>
    <cellStyle name="20% - Accent1 3 3 2 3 3 2 3 2" xfId="24343" xr:uid="{00000000-0005-0000-0000-0000605E0000}"/>
    <cellStyle name="20% - Accent1 3 3 2 3 3 2 4" xfId="24344" xr:uid="{00000000-0005-0000-0000-0000615E0000}"/>
    <cellStyle name="20% - Accent1 3 3 2 3 3 3" xfId="24345" xr:uid="{00000000-0005-0000-0000-0000625E0000}"/>
    <cellStyle name="20% - Accent1 3 3 2 3 3 3 2" xfId="24346" xr:uid="{00000000-0005-0000-0000-0000635E0000}"/>
    <cellStyle name="20% - Accent1 3 3 2 3 3 3 2 2" xfId="24347" xr:uid="{00000000-0005-0000-0000-0000645E0000}"/>
    <cellStyle name="20% - Accent1 3 3 2 3 3 3 2 2 2" xfId="24348" xr:uid="{00000000-0005-0000-0000-0000655E0000}"/>
    <cellStyle name="20% - Accent1 3 3 2 3 3 3 2 3" xfId="24349" xr:uid="{00000000-0005-0000-0000-0000665E0000}"/>
    <cellStyle name="20% - Accent1 3 3 2 3 3 3 3" xfId="24350" xr:uid="{00000000-0005-0000-0000-0000675E0000}"/>
    <cellStyle name="20% - Accent1 3 3 2 3 3 3 3 2" xfId="24351" xr:uid="{00000000-0005-0000-0000-0000685E0000}"/>
    <cellStyle name="20% - Accent1 3 3 2 3 3 3 4" xfId="24352" xr:uid="{00000000-0005-0000-0000-0000695E0000}"/>
    <cellStyle name="20% - Accent1 3 3 2 3 3 4" xfId="24353" xr:uid="{00000000-0005-0000-0000-00006A5E0000}"/>
    <cellStyle name="20% - Accent1 3 3 2 3 3 4 2" xfId="24354" xr:uid="{00000000-0005-0000-0000-00006B5E0000}"/>
    <cellStyle name="20% - Accent1 3 3 2 3 3 4 2 2" xfId="24355" xr:uid="{00000000-0005-0000-0000-00006C5E0000}"/>
    <cellStyle name="20% - Accent1 3 3 2 3 3 4 2 2 2" xfId="24356" xr:uid="{00000000-0005-0000-0000-00006D5E0000}"/>
    <cellStyle name="20% - Accent1 3 3 2 3 3 4 2 3" xfId="24357" xr:uid="{00000000-0005-0000-0000-00006E5E0000}"/>
    <cellStyle name="20% - Accent1 3 3 2 3 3 4 3" xfId="24358" xr:uid="{00000000-0005-0000-0000-00006F5E0000}"/>
    <cellStyle name="20% - Accent1 3 3 2 3 3 4 3 2" xfId="24359" xr:uid="{00000000-0005-0000-0000-0000705E0000}"/>
    <cellStyle name="20% - Accent1 3 3 2 3 3 4 4" xfId="24360" xr:uid="{00000000-0005-0000-0000-0000715E0000}"/>
    <cellStyle name="20% - Accent1 3 3 2 3 3 5" xfId="24361" xr:uid="{00000000-0005-0000-0000-0000725E0000}"/>
    <cellStyle name="20% - Accent1 3 3 2 3 3 5 2" xfId="24362" xr:uid="{00000000-0005-0000-0000-0000735E0000}"/>
    <cellStyle name="20% - Accent1 3 3 2 3 3 5 2 2" xfId="24363" xr:uid="{00000000-0005-0000-0000-0000745E0000}"/>
    <cellStyle name="20% - Accent1 3 3 2 3 3 5 3" xfId="24364" xr:uid="{00000000-0005-0000-0000-0000755E0000}"/>
    <cellStyle name="20% - Accent1 3 3 2 3 3 6" xfId="24365" xr:uid="{00000000-0005-0000-0000-0000765E0000}"/>
    <cellStyle name="20% - Accent1 3 3 2 3 3 6 2" xfId="24366" xr:uid="{00000000-0005-0000-0000-0000775E0000}"/>
    <cellStyle name="20% - Accent1 3 3 2 3 3 6 2 2" xfId="24367" xr:uid="{00000000-0005-0000-0000-0000785E0000}"/>
    <cellStyle name="20% - Accent1 3 3 2 3 3 6 3" xfId="24368" xr:uid="{00000000-0005-0000-0000-0000795E0000}"/>
    <cellStyle name="20% - Accent1 3 3 2 3 3 7" xfId="24369" xr:uid="{00000000-0005-0000-0000-00007A5E0000}"/>
    <cellStyle name="20% - Accent1 3 3 2 3 3 7 2" xfId="24370" xr:uid="{00000000-0005-0000-0000-00007B5E0000}"/>
    <cellStyle name="20% - Accent1 3 3 2 3 3 8" xfId="24371" xr:uid="{00000000-0005-0000-0000-00007C5E0000}"/>
    <cellStyle name="20% - Accent1 3 3 2 3 3 8 2" xfId="24372" xr:uid="{00000000-0005-0000-0000-00007D5E0000}"/>
    <cellStyle name="20% - Accent1 3 3 2 3 3 9" xfId="24373" xr:uid="{00000000-0005-0000-0000-00007E5E0000}"/>
    <cellStyle name="20% - Accent1 3 3 2 3 4" xfId="24374" xr:uid="{00000000-0005-0000-0000-00007F5E0000}"/>
    <cellStyle name="20% - Accent1 3 3 2 3 4 2" xfId="24375" xr:uid="{00000000-0005-0000-0000-0000805E0000}"/>
    <cellStyle name="20% - Accent1 3 3 2 3 4 2 2" xfId="24376" xr:uid="{00000000-0005-0000-0000-0000815E0000}"/>
    <cellStyle name="20% - Accent1 3 3 2 3 4 2 2 2" xfId="24377" xr:uid="{00000000-0005-0000-0000-0000825E0000}"/>
    <cellStyle name="20% - Accent1 3 3 2 3 4 2 3" xfId="24378" xr:uid="{00000000-0005-0000-0000-0000835E0000}"/>
    <cellStyle name="20% - Accent1 3 3 2 3 4 3" xfId="24379" xr:uid="{00000000-0005-0000-0000-0000845E0000}"/>
    <cellStyle name="20% - Accent1 3 3 2 3 4 3 2" xfId="24380" xr:uid="{00000000-0005-0000-0000-0000855E0000}"/>
    <cellStyle name="20% - Accent1 3 3 2 3 4 4" xfId="24381" xr:uid="{00000000-0005-0000-0000-0000865E0000}"/>
    <cellStyle name="20% - Accent1 3 3 2 3 5" xfId="24382" xr:uid="{00000000-0005-0000-0000-0000875E0000}"/>
    <cellStyle name="20% - Accent1 3 3 2 3 5 2" xfId="24383" xr:uid="{00000000-0005-0000-0000-0000885E0000}"/>
    <cellStyle name="20% - Accent1 3 3 2 3 5 2 2" xfId="24384" xr:uid="{00000000-0005-0000-0000-0000895E0000}"/>
    <cellStyle name="20% - Accent1 3 3 2 3 5 2 2 2" xfId="24385" xr:uid="{00000000-0005-0000-0000-00008A5E0000}"/>
    <cellStyle name="20% - Accent1 3 3 2 3 5 2 3" xfId="24386" xr:uid="{00000000-0005-0000-0000-00008B5E0000}"/>
    <cellStyle name="20% - Accent1 3 3 2 3 5 3" xfId="24387" xr:uid="{00000000-0005-0000-0000-00008C5E0000}"/>
    <cellStyle name="20% - Accent1 3 3 2 3 5 3 2" xfId="24388" xr:uid="{00000000-0005-0000-0000-00008D5E0000}"/>
    <cellStyle name="20% - Accent1 3 3 2 3 5 4" xfId="24389" xr:uid="{00000000-0005-0000-0000-00008E5E0000}"/>
    <cellStyle name="20% - Accent1 3 3 2 3 6" xfId="24390" xr:uid="{00000000-0005-0000-0000-00008F5E0000}"/>
    <cellStyle name="20% - Accent1 3 3 2 3 6 2" xfId="24391" xr:uid="{00000000-0005-0000-0000-0000905E0000}"/>
    <cellStyle name="20% - Accent1 3 3 2 3 6 2 2" xfId="24392" xr:uid="{00000000-0005-0000-0000-0000915E0000}"/>
    <cellStyle name="20% - Accent1 3 3 2 3 6 2 2 2" xfId="24393" xr:uid="{00000000-0005-0000-0000-0000925E0000}"/>
    <cellStyle name="20% - Accent1 3 3 2 3 6 2 3" xfId="24394" xr:uid="{00000000-0005-0000-0000-0000935E0000}"/>
    <cellStyle name="20% - Accent1 3 3 2 3 6 3" xfId="24395" xr:uid="{00000000-0005-0000-0000-0000945E0000}"/>
    <cellStyle name="20% - Accent1 3 3 2 3 6 3 2" xfId="24396" xr:uid="{00000000-0005-0000-0000-0000955E0000}"/>
    <cellStyle name="20% - Accent1 3 3 2 3 6 4" xfId="24397" xr:uid="{00000000-0005-0000-0000-0000965E0000}"/>
    <cellStyle name="20% - Accent1 3 3 2 3 7" xfId="24398" xr:uid="{00000000-0005-0000-0000-0000975E0000}"/>
    <cellStyle name="20% - Accent1 3 3 2 3 7 2" xfId="24399" xr:uid="{00000000-0005-0000-0000-0000985E0000}"/>
    <cellStyle name="20% - Accent1 3 3 2 3 7 2 2" xfId="24400" xr:uid="{00000000-0005-0000-0000-0000995E0000}"/>
    <cellStyle name="20% - Accent1 3 3 2 3 7 3" xfId="24401" xr:uid="{00000000-0005-0000-0000-00009A5E0000}"/>
    <cellStyle name="20% - Accent1 3 3 2 3 8" xfId="24402" xr:uid="{00000000-0005-0000-0000-00009B5E0000}"/>
    <cellStyle name="20% - Accent1 3 3 2 3 8 2" xfId="24403" xr:uid="{00000000-0005-0000-0000-00009C5E0000}"/>
    <cellStyle name="20% - Accent1 3 3 2 3 8 2 2" xfId="24404" xr:uid="{00000000-0005-0000-0000-00009D5E0000}"/>
    <cellStyle name="20% - Accent1 3 3 2 3 8 3" xfId="24405" xr:uid="{00000000-0005-0000-0000-00009E5E0000}"/>
    <cellStyle name="20% - Accent1 3 3 2 3 9" xfId="24406" xr:uid="{00000000-0005-0000-0000-00009F5E0000}"/>
    <cellStyle name="20% - Accent1 3 3 2 3 9 2" xfId="24407" xr:uid="{00000000-0005-0000-0000-0000A05E0000}"/>
    <cellStyle name="20% - Accent1 3 3 2 4" xfId="24408" xr:uid="{00000000-0005-0000-0000-0000A15E0000}"/>
    <cellStyle name="20% - Accent1 3 3 2 4 10" xfId="24409" xr:uid="{00000000-0005-0000-0000-0000A25E0000}"/>
    <cellStyle name="20% - Accent1 3 3 2 4 10 2" xfId="24410" xr:uid="{00000000-0005-0000-0000-0000A35E0000}"/>
    <cellStyle name="20% - Accent1 3 3 2 4 11" xfId="24411" xr:uid="{00000000-0005-0000-0000-0000A45E0000}"/>
    <cellStyle name="20% - Accent1 3 3 2 4 2" xfId="24412" xr:uid="{00000000-0005-0000-0000-0000A55E0000}"/>
    <cellStyle name="20% - Accent1 3 3 2 4 2 2" xfId="24413" xr:uid="{00000000-0005-0000-0000-0000A65E0000}"/>
    <cellStyle name="20% - Accent1 3 3 2 4 2 2 2" xfId="24414" xr:uid="{00000000-0005-0000-0000-0000A75E0000}"/>
    <cellStyle name="20% - Accent1 3 3 2 4 2 2 2 2" xfId="24415" xr:uid="{00000000-0005-0000-0000-0000A85E0000}"/>
    <cellStyle name="20% - Accent1 3 3 2 4 2 2 2 2 2" xfId="24416" xr:uid="{00000000-0005-0000-0000-0000A95E0000}"/>
    <cellStyle name="20% - Accent1 3 3 2 4 2 2 2 3" xfId="24417" xr:uid="{00000000-0005-0000-0000-0000AA5E0000}"/>
    <cellStyle name="20% - Accent1 3 3 2 4 2 2 3" xfId="24418" xr:uid="{00000000-0005-0000-0000-0000AB5E0000}"/>
    <cellStyle name="20% - Accent1 3 3 2 4 2 2 3 2" xfId="24419" xr:uid="{00000000-0005-0000-0000-0000AC5E0000}"/>
    <cellStyle name="20% - Accent1 3 3 2 4 2 2 4" xfId="24420" xr:uid="{00000000-0005-0000-0000-0000AD5E0000}"/>
    <cellStyle name="20% - Accent1 3 3 2 4 2 3" xfId="24421" xr:uid="{00000000-0005-0000-0000-0000AE5E0000}"/>
    <cellStyle name="20% - Accent1 3 3 2 4 2 3 2" xfId="24422" xr:uid="{00000000-0005-0000-0000-0000AF5E0000}"/>
    <cellStyle name="20% - Accent1 3 3 2 4 2 3 2 2" xfId="24423" xr:uid="{00000000-0005-0000-0000-0000B05E0000}"/>
    <cellStyle name="20% - Accent1 3 3 2 4 2 3 2 2 2" xfId="24424" xr:uid="{00000000-0005-0000-0000-0000B15E0000}"/>
    <cellStyle name="20% - Accent1 3 3 2 4 2 3 2 3" xfId="24425" xr:uid="{00000000-0005-0000-0000-0000B25E0000}"/>
    <cellStyle name="20% - Accent1 3 3 2 4 2 3 3" xfId="24426" xr:uid="{00000000-0005-0000-0000-0000B35E0000}"/>
    <cellStyle name="20% - Accent1 3 3 2 4 2 3 3 2" xfId="24427" xr:uid="{00000000-0005-0000-0000-0000B45E0000}"/>
    <cellStyle name="20% - Accent1 3 3 2 4 2 3 4" xfId="24428" xr:uid="{00000000-0005-0000-0000-0000B55E0000}"/>
    <cellStyle name="20% - Accent1 3 3 2 4 2 4" xfId="24429" xr:uid="{00000000-0005-0000-0000-0000B65E0000}"/>
    <cellStyle name="20% - Accent1 3 3 2 4 2 4 2" xfId="24430" xr:uid="{00000000-0005-0000-0000-0000B75E0000}"/>
    <cellStyle name="20% - Accent1 3 3 2 4 2 4 2 2" xfId="24431" xr:uid="{00000000-0005-0000-0000-0000B85E0000}"/>
    <cellStyle name="20% - Accent1 3 3 2 4 2 4 2 2 2" xfId="24432" xr:uid="{00000000-0005-0000-0000-0000B95E0000}"/>
    <cellStyle name="20% - Accent1 3 3 2 4 2 4 2 3" xfId="24433" xr:uid="{00000000-0005-0000-0000-0000BA5E0000}"/>
    <cellStyle name="20% - Accent1 3 3 2 4 2 4 3" xfId="24434" xr:uid="{00000000-0005-0000-0000-0000BB5E0000}"/>
    <cellStyle name="20% - Accent1 3 3 2 4 2 4 3 2" xfId="24435" xr:uid="{00000000-0005-0000-0000-0000BC5E0000}"/>
    <cellStyle name="20% - Accent1 3 3 2 4 2 4 4" xfId="24436" xr:uid="{00000000-0005-0000-0000-0000BD5E0000}"/>
    <cellStyle name="20% - Accent1 3 3 2 4 2 5" xfId="24437" xr:uid="{00000000-0005-0000-0000-0000BE5E0000}"/>
    <cellStyle name="20% - Accent1 3 3 2 4 2 5 2" xfId="24438" xr:uid="{00000000-0005-0000-0000-0000BF5E0000}"/>
    <cellStyle name="20% - Accent1 3 3 2 4 2 5 2 2" xfId="24439" xr:uid="{00000000-0005-0000-0000-0000C05E0000}"/>
    <cellStyle name="20% - Accent1 3 3 2 4 2 5 3" xfId="24440" xr:uid="{00000000-0005-0000-0000-0000C15E0000}"/>
    <cellStyle name="20% - Accent1 3 3 2 4 2 6" xfId="24441" xr:uid="{00000000-0005-0000-0000-0000C25E0000}"/>
    <cellStyle name="20% - Accent1 3 3 2 4 2 6 2" xfId="24442" xr:uid="{00000000-0005-0000-0000-0000C35E0000}"/>
    <cellStyle name="20% - Accent1 3 3 2 4 2 6 2 2" xfId="24443" xr:uid="{00000000-0005-0000-0000-0000C45E0000}"/>
    <cellStyle name="20% - Accent1 3 3 2 4 2 6 3" xfId="24444" xr:uid="{00000000-0005-0000-0000-0000C55E0000}"/>
    <cellStyle name="20% - Accent1 3 3 2 4 2 7" xfId="24445" xr:uid="{00000000-0005-0000-0000-0000C65E0000}"/>
    <cellStyle name="20% - Accent1 3 3 2 4 2 7 2" xfId="24446" xr:uid="{00000000-0005-0000-0000-0000C75E0000}"/>
    <cellStyle name="20% - Accent1 3 3 2 4 2 8" xfId="24447" xr:uid="{00000000-0005-0000-0000-0000C85E0000}"/>
    <cellStyle name="20% - Accent1 3 3 2 4 2 8 2" xfId="24448" xr:uid="{00000000-0005-0000-0000-0000C95E0000}"/>
    <cellStyle name="20% - Accent1 3 3 2 4 2 9" xfId="24449" xr:uid="{00000000-0005-0000-0000-0000CA5E0000}"/>
    <cellStyle name="20% - Accent1 3 3 2 4 3" xfId="24450" xr:uid="{00000000-0005-0000-0000-0000CB5E0000}"/>
    <cellStyle name="20% - Accent1 3 3 2 4 3 2" xfId="24451" xr:uid="{00000000-0005-0000-0000-0000CC5E0000}"/>
    <cellStyle name="20% - Accent1 3 3 2 4 3 2 2" xfId="24452" xr:uid="{00000000-0005-0000-0000-0000CD5E0000}"/>
    <cellStyle name="20% - Accent1 3 3 2 4 3 2 2 2" xfId="24453" xr:uid="{00000000-0005-0000-0000-0000CE5E0000}"/>
    <cellStyle name="20% - Accent1 3 3 2 4 3 2 2 2 2" xfId="24454" xr:uid="{00000000-0005-0000-0000-0000CF5E0000}"/>
    <cellStyle name="20% - Accent1 3 3 2 4 3 2 2 3" xfId="24455" xr:uid="{00000000-0005-0000-0000-0000D05E0000}"/>
    <cellStyle name="20% - Accent1 3 3 2 4 3 2 3" xfId="24456" xr:uid="{00000000-0005-0000-0000-0000D15E0000}"/>
    <cellStyle name="20% - Accent1 3 3 2 4 3 2 3 2" xfId="24457" xr:uid="{00000000-0005-0000-0000-0000D25E0000}"/>
    <cellStyle name="20% - Accent1 3 3 2 4 3 2 4" xfId="24458" xr:uid="{00000000-0005-0000-0000-0000D35E0000}"/>
    <cellStyle name="20% - Accent1 3 3 2 4 3 3" xfId="24459" xr:uid="{00000000-0005-0000-0000-0000D45E0000}"/>
    <cellStyle name="20% - Accent1 3 3 2 4 3 3 2" xfId="24460" xr:uid="{00000000-0005-0000-0000-0000D55E0000}"/>
    <cellStyle name="20% - Accent1 3 3 2 4 3 3 2 2" xfId="24461" xr:uid="{00000000-0005-0000-0000-0000D65E0000}"/>
    <cellStyle name="20% - Accent1 3 3 2 4 3 3 2 2 2" xfId="24462" xr:uid="{00000000-0005-0000-0000-0000D75E0000}"/>
    <cellStyle name="20% - Accent1 3 3 2 4 3 3 2 3" xfId="24463" xr:uid="{00000000-0005-0000-0000-0000D85E0000}"/>
    <cellStyle name="20% - Accent1 3 3 2 4 3 3 3" xfId="24464" xr:uid="{00000000-0005-0000-0000-0000D95E0000}"/>
    <cellStyle name="20% - Accent1 3 3 2 4 3 3 3 2" xfId="24465" xr:uid="{00000000-0005-0000-0000-0000DA5E0000}"/>
    <cellStyle name="20% - Accent1 3 3 2 4 3 3 4" xfId="24466" xr:uid="{00000000-0005-0000-0000-0000DB5E0000}"/>
    <cellStyle name="20% - Accent1 3 3 2 4 3 4" xfId="24467" xr:uid="{00000000-0005-0000-0000-0000DC5E0000}"/>
    <cellStyle name="20% - Accent1 3 3 2 4 3 4 2" xfId="24468" xr:uid="{00000000-0005-0000-0000-0000DD5E0000}"/>
    <cellStyle name="20% - Accent1 3 3 2 4 3 4 2 2" xfId="24469" xr:uid="{00000000-0005-0000-0000-0000DE5E0000}"/>
    <cellStyle name="20% - Accent1 3 3 2 4 3 4 2 2 2" xfId="24470" xr:uid="{00000000-0005-0000-0000-0000DF5E0000}"/>
    <cellStyle name="20% - Accent1 3 3 2 4 3 4 2 3" xfId="24471" xr:uid="{00000000-0005-0000-0000-0000E05E0000}"/>
    <cellStyle name="20% - Accent1 3 3 2 4 3 4 3" xfId="24472" xr:uid="{00000000-0005-0000-0000-0000E15E0000}"/>
    <cellStyle name="20% - Accent1 3 3 2 4 3 4 3 2" xfId="24473" xr:uid="{00000000-0005-0000-0000-0000E25E0000}"/>
    <cellStyle name="20% - Accent1 3 3 2 4 3 4 4" xfId="24474" xr:uid="{00000000-0005-0000-0000-0000E35E0000}"/>
    <cellStyle name="20% - Accent1 3 3 2 4 3 5" xfId="24475" xr:uid="{00000000-0005-0000-0000-0000E45E0000}"/>
    <cellStyle name="20% - Accent1 3 3 2 4 3 5 2" xfId="24476" xr:uid="{00000000-0005-0000-0000-0000E55E0000}"/>
    <cellStyle name="20% - Accent1 3 3 2 4 3 5 2 2" xfId="24477" xr:uid="{00000000-0005-0000-0000-0000E65E0000}"/>
    <cellStyle name="20% - Accent1 3 3 2 4 3 5 3" xfId="24478" xr:uid="{00000000-0005-0000-0000-0000E75E0000}"/>
    <cellStyle name="20% - Accent1 3 3 2 4 3 6" xfId="24479" xr:uid="{00000000-0005-0000-0000-0000E85E0000}"/>
    <cellStyle name="20% - Accent1 3 3 2 4 3 6 2" xfId="24480" xr:uid="{00000000-0005-0000-0000-0000E95E0000}"/>
    <cellStyle name="20% - Accent1 3 3 2 4 3 6 2 2" xfId="24481" xr:uid="{00000000-0005-0000-0000-0000EA5E0000}"/>
    <cellStyle name="20% - Accent1 3 3 2 4 3 6 3" xfId="24482" xr:uid="{00000000-0005-0000-0000-0000EB5E0000}"/>
    <cellStyle name="20% - Accent1 3 3 2 4 3 7" xfId="24483" xr:uid="{00000000-0005-0000-0000-0000EC5E0000}"/>
    <cellStyle name="20% - Accent1 3 3 2 4 3 7 2" xfId="24484" xr:uid="{00000000-0005-0000-0000-0000ED5E0000}"/>
    <cellStyle name="20% - Accent1 3 3 2 4 3 8" xfId="24485" xr:uid="{00000000-0005-0000-0000-0000EE5E0000}"/>
    <cellStyle name="20% - Accent1 3 3 2 4 3 8 2" xfId="24486" xr:uid="{00000000-0005-0000-0000-0000EF5E0000}"/>
    <cellStyle name="20% - Accent1 3 3 2 4 3 9" xfId="24487" xr:uid="{00000000-0005-0000-0000-0000F05E0000}"/>
    <cellStyle name="20% - Accent1 3 3 2 4 4" xfId="24488" xr:uid="{00000000-0005-0000-0000-0000F15E0000}"/>
    <cellStyle name="20% - Accent1 3 3 2 4 4 2" xfId="24489" xr:uid="{00000000-0005-0000-0000-0000F25E0000}"/>
    <cellStyle name="20% - Accent1 3 3 2 4 4 2 2" xfId="24490" xr:uid="{00000000-0005-0000-0000-0000F35E0000}"/>
    <cellStyle name="20% - Accent1 3 3 2 4 4 2 2 2" xfId="24491" xr:uid="{00000000-0005-0000-0000-0000F45E0000}"/>
    <cellStyle name="20% - Accent1 3 3 2 4 4 2 3" xfId="24492" xr:uid="{00000000-0005-0000-0000-0000F55E0000}"/>
    <cellStyle name="20% - Accent1 3 3 2 4 4 3" xfId="24493" xr:uid="{00000000-0005-0000-0000-0000F65E0000}"/>
    <cellStyle name="20% - Accent1 3 3 2 4 4 3 2" xfId="24494" xr:uid="{00000000-0005-0000-0000-0000F75E0000}"/>
    <cellStyle name="20% - Accent1 3 3 2 4 4 4" xfId="24495" xr:uid="{00000000-0005-0000-0000-0000F85E0000}"/>
    <cellStyle name="20% - Accent1 3 3 2 4 5" xfId="24496" xr:uid="{00000000-0005-0000-0000-0000F95E0000}"/>
    <cellStyle name="20% - Accent1 3 3 2 4 5 2" xfId="24497" xr:uid="{00000000-0005-0000-0000-0000FA5E0000}"/>
    <cellStyle name="20% - Accent1 3 3 2 4 5 2 2" xfId="24498" xr:uid="{00000000-0005-0000-0000-0000FB5E0000}"/>
    <cellStyle name="20% - Accent1 3 3 2 4 5 2 2 2" xfId="24499" xr:uid="{00000000-0005-0000-0000-0000FC5E0000}"/>
    <cellStyle name="20% - Accent1 3 3 2 4 5 2 3" xfId="24500" xr:uid="{00000000-0005-0000-0000-0000FD5E0000}"/>
    <cellStyle name="20% - Accent1 3 3 2 4 5 3" xfId="24501" xr:uid="{00000000-0005-0000-0000-0000FE5E0000}"/>
    <cellStyle name="20% - Accent1 3 3 2 4 5 3 2" xfId="24502" xr:uid="{00000000-0005-0000-0000-0000FF5E0000}"/>
    <cellStyle name="20% - Accent1 3 3 2 4 5 4" xfId="24503" xr:uid="{00000000-0005-0000-0000-0000005F0000}"/>
    <cellStyle name="20% - Accent1 3 3 2 4 6" xfId="24504" xr:uid="{00000000-0005-0000-0000-0000015F0000}"/>
    <cellStyle name="20% - Accent1 3 3 2 4 6 2" xfId="24505" xr:uid="{00000000-0005-0000-0000-0000025F0000}"/>
    <cellStyle name="20% - Accent1 3 3 2 4 6 2 2" xfId="24506" xr:uid="{00000000-0005-0000-0000-0000035F0000}"/>
    <cellStyle name="20% - Accent1 3 3 2 4 6 2 2 2" xfId="24507" xr:uid="{00000000-0005-0000-0000-0000045F0000}"/>
    <cellStyle name="20% - Accent1 3 3 2 4 6 2 3" xfId="24508" xr:uid="{00000000-0005-0000-0000-0000055F0000}"/>
    <cellStyle name="20% - Accent1 3 3 2 4 6 3" xfId="24509" xr:uid="{00000000-0005-0000-0000-0000065F0000}"/>
    <cellStyle name="20% - Accent1 3 3 2 4 6 3 2" xfId="24510" xr:uid="{00000000-0005-0000-0000-0000075F0000}"/>
    <cellStyle name="20% - Accent1 3 3 2 4 6 4" xfId="24511" xr:uid="{00000000-0005-0000-0000-0000085F0000}"/>
    <cellStyle name="20% - Accent1 3 3 2 4 7" xfId="24512" xr:uid="{00000000-0005-0000-0000-0000095F0000}"/>
    <cellStyle name="20% - Accent1 3 3 2 4 7 2" xfId="24513" xr:uid="{00000000-0005-0000-0000-00000A5F0000}"/>
    <cellStyle name="20% - Accent1 3 3 2 4 7 2 2" xfId="24514" xr:uid="{00000000-0005-0000-0000-00000B5F0000}"/>
    <cellStyle name="20% - Accent1 3 3 2 4 7 3" xfId="24515" xr:uid="{00000000-0005-0000-0000-00000C5F0000}"/>
    <cellStyle name="20% - Accent1 3 3 2 4 8" xfId="24516" xr:uid="{00000000-0005-0000-0000-00000D5F0000}"/>
    <cellStyle name="20% - Accent1 3 3 2 4 8 2" xfId="24517" xr:uid="{00000000-0005-0000-0000-00000E5F0000}"/>
    <cellStyle name="20% - Accent1 3 3 2 4 8 2 2" xfId="24518" xr:uid="{00000000-0005-0000-0000-00000F5F0000}"/>
    <cellStyle name="20% - Accent1 3 3 2 4 8 3" xfId="24519" xr:uid="{00000000-0005-0000-0000-0000105F0000}"/>
    <cellStyle name="20% - Accent1 3 3 2 4 9" xfId="24520" xr:uid="{00000000-0005-0000-0000-0000115F0000}"/>
    <cellStyle name="20% - Accent1 3 3 2 4 9 2" xfId="24521" xr:uid="{00000000-0005-0000-0000-0000125F0000}"/>
    <cellStyle name="20% - Accent1 3 3 2 5" xfId="24522" xr:uid="{00000000-0005-0000-0000-0000135F0000}"/>
    <cellStyle name="20% - Accent1 3 3 2 5 10" xfId="24523" xr:uid="{00000000-0005-0000-0000-0000145F0000}"/>
    <cellStyle name="20% - Accent1 3 3 2 5 10 2" xfId="24524" xr:uid="{00000000-0005-0000-0000-0000155F0000}"/>
    <cellStyle name="20% - Accent1 3 3 2 5 11" xfId="24525" xr:uid="{00000000-0005-0000-0000-0000165F0000}"/>
    <cellStyle name="20% - Accent1 3 3 2 5 2" xfId="24526" xr:uid="{00000000-0005-0000-0000-0000175F0000}"/>
    <cellStyle name="20% - Accent1 3 3 2 5 2 2" xfId="24527" xr:uid="{00000000-0005-0000-0000-0000185F0000}"/>
    <cellStyle name="20% - Accent1 3 3 2 5 2 2 2" xfId="24528" xr:uid="{00000000-0005-0000-0000-0000195F0000}"/>
    <cellStyle name="20% - Accent1 3 3 2 5 2 2 2 2" xfId="24529" xr:uid="{00000000-0005-0000-0000-00001A5F0000}"/>
    <cellStyle name="20% - Accent1 3 3 2 5 2 2 2 2 2" xfId="24530" xr:uid="{00000000-0005-0000-0000-00001B5F0000}"/>
    <cellStyle name="20% - Accent1 3 3 2 5 2 2 2 3" xfId="24531" xr:uid="{00000000-0005-0000-0000-00001C5F0000}"/>
    <cellStyle name="20% - Accent1 3 3 2 5 2 2 3" xfId="24532" xr:uid="{00000000-0005-0000-0000-00001D5F0000}"/>
    <cellStyle name="20% - Accent1 3 3 2 5 2 2 3 2" xfId="24533" xr:uid="{00000000-0005-0000-0000-00001E5F0000}"/>
    <cellStyle name="20% - Accent1 3 3 2 5 2 2 4" xfId="24534" xr:uid="{00000000-0005-0000-0000-00001F5F0000}"/>
    <cellStyle name="20% - Accent1 3 3 2 5 2 3" xfId="24535" xr:uid="{00000000-0005-0000-0000-0000205F0000}"/>
    <cellStyle name="20% - Accent1 3 3 2 5 2 3 2" xfId="24536" xr:uid="{00000000-0005-0000-0000-0000215F0000}"/>
    <cellStyle name="20% - Accent1 3 3 2 5 2 3 2 2" xfId="24537" xr:uid="{00000000-0005-0000-0000-0000225F0000}"/>
    <cellStyle name="20% - Accent1 3 3 2 5 2 3 2 2 2" xfId="24538" xr:uid="{00000000-0005-0000-0000-0000235F0000}"/>
    <cellStyle name="20% - Accent1 3 3 2 5 2 3 2 3" xfId="24539" xr:uid="{00000000-0005-0000-0000-0000245F0000}"/>
    <cellStyle name="20% - Accent1 3 3 2 5 2 3 3" xfId="24540" xr:uid="{00000000-0005-0000-0000-0000255F0000}"/>
    <cellStyle name="20% - Accent1 3 3 2 5 2 3 3 2" xfId="24541" xr:uid="{00000000-0005-0000-0000-0000265F0000}"/>
    <cellStyle name="20% - Accent1 3 3 2 5 2 3 4" xfId="24542" xr:uid="{00000000-0005-0000-0000-0000275F0000}"/>
    <cellStyle name="20% - Accent1 3 3 2 5 2 4" xfId="24543" xr:uid="{00000000-0005-0000-0000-0000285F0000}"/>
    <cellStyle name="20% - Accent1 3 3 2 5 2 4 2" xfId="24544" xr:uid="{00000000-0005-0000-0000-0000295F0000}"/>
    <cellStyle name="20% - Accent1 3 3 2 5 2 4 2 2" xfId="24545" xr:uid="{00000000-0005-0000-0000-00002A5F0000}"/>
    <cellStyle name="20% - Accent1 3 3 2 5 2 4 2 2 2" xfId="24546" xr:uid="{00000000-0005-0000-0000-00002B5F0000}"/>
    <cellStyle name="20% - Accent1 3 3 2 5 2 4 2 3" xfId="24547" xr:uid="{00000000-0005-0000-0000-00002C5F0000}"/>
    <cellStyle name="20% - Accent1 3 3 2 5 2 4 3" xfId="24548" xr:uid="{00000000-0005-0000-0000-00002D5F0000}"/>
    <cellStyle name="20% - Accent1 3 3 2 5 2 4 3 2" xfId="24549" xr:uid="{00000000-0005-0000-0000-00002E5F0000}"/>
    <cellStyle name="20% - Accent1 3 3 2 5 2 4 4" xfId="24550" xr:uid="{00000000-0005-0000-0000-00002F5F0000}"/>
    <cellStyle name="20% - Accent1 3 3 2 5 2 5" xfId="24551" xr:uid="{00000000-0005-0000-0000-0000305F0000}"/>
    <cellStyle name="20% - Accent1 3 3 2 5 2 5 2" xfId="24552" xr:uid="{00000000-0005-0000-0000-0000315F0000}"/>
    <cellStyle name="20% - Accent1 3 3 2 5 2 5 2 2" xfId="24553" xr:uid="{00000000-0005-0000-0000-0000325F0000}"/>
    <cellStyle name="20% - Accent1 3 3 2 5 2 5 3" xfId="24554" xr:uid="{00000000-0005-0000-0000-0000335F0000}"/>
    <cellStyle name="20% - Accent1 3 3 2 5 2 6" xfId="24555" xr:uid="{00000000-0005-0000-0000-0000345F0000}"/>
    <cellStyle name="20% - Accent1 3 3 2 5 2 6 2" xfId="24556" xr:uid="{00000000-0005-0000-0000-0000355F0000}"/>
    <cellStyle name="20% - Accent1 3 3 2 5 2 6 2 2" xfId="24557" xr:uid="{00000000-0005-0000-0000-0000365F0000}"/>
    <cellStyle name="20% - Accent1 3 3 2 5 2 6 3" xfId="24558" xr:uid="{00000000-0005-0000-0000-0000375F0000}"/>
    <cellStyle name="20% - Accent1 3 3 2 5 2 7" xfId="24559" xr:uid="{00000000-0005-0000-0000-0000385F0000}"/>
    <cellStyle name="20% - Accent1 3 3 2 5 2 7 2" xfId="24560" xr:uid="{00000000-0005-0000-0000-0000395F0000}"/>
    <cellStyle name="20% - Accent1 3 3 2 5 2 8" xfId="24561" xr:uid="{00000000-0005-0000-0000-00003A5F0000}"/>
    <cellStyle name="20% - Accent1 3 3 2 5 2 8 2" xfId="24562" xr:uid="{00000000-0005-0000-0000-00003B5F0000}"/>
    <cellStyle name="20% - Accent1 3 3 2 5 2 9" xfId="24563" xr:uid="{00000000-0005-0000-0000-00003C5F0000}"/>
    <cellStyle name="20% - Accent1 3 3 2 5 3" xfId="24564" xr:uid="{00000000-0005-0000-0000-00003D5F0000}"/>
    <cellStyle name="20% - Accent1 3 3 2 5 3 2" xfId="24565" xr:uid="{00000000-0005-0000-0000-00003E5F0000}"/>
    <cellStyle name="20% - Accent1 3 3 2 5 3 2 2" xfId="24566" xr:uid="{00000000-0005-0000-0000-00003F5F0000}"/>
    <cellStyle name="20% - Accent1 3 3 2 5 3 2 2 2" xfId="24567" xr:uid="{00000000-0005-0000-0000-0000405F0000}"/>
    <cellStyle name="20% - Accent1 3 3 2 5 3 2 2 2 2" xfId="24568" xr:uid="{00000000-0005-0000-0000-0000415F0000}"/>
    <cellStyle name="20% - Accent1 3 3 2 5 3 2 2 3" xfId="24569" xr:uid="{00000000-0005-0000-0000-0000425F0000}"/>
    <cellStyle name="20% - Accent1 3 3 2 5 3 2 3" xfId="24570" xr:uid="{00000000-0005-0000-0000-0000435F0000}"/>
    <cellStyle name="20% - Accent1 3 3 2 5 3 2 3 2" xfId="24571" xr:uid="{00000000-0005-0000-0000-0000445F0000}"/>
    <cellStyle name="20% - Accent1 3 3 2 5 3 2 4" xfId="24572" xr:uid="{00000000-0005-0000-0000-0000455F0000}"/>
    <cellStyle name="20% - Accent1 3 3 2 5 3 3" xfId="24573" xr:uid="{00000000-0005-0000-0000-0000465F0000}"/>
    <cellStyle name="20% - Accent1 3 3 2 5 3 3 2" xfId="24574" xr:uid="{00000000-0005-0000-0000-0000475F0000}"/>
    <cellStyle name="20% - Accent1 3 3 2 5 3 3 2 2" xfId="24575" xr:uid="{00000000-0005-0000-0000-0000485F0000}"/>
    <cellStyle name="20% - Accent1 3 3 2 5 3 3 2 2 2" xfId="24576" xr:uid="{00000000-0005-0000-0000-0000495F0000}"/>
    <cellStyle name="20% - Accent1 3 3 2 5 3 3 2 3" xfId="24577" xr:uid="{00000000-0005-0000-0000-00004A5F0000}"/>
    <cellStyle name="20% - Accent1 3 3 2 5 3 3 3" xfId="24578" xr:uid="{00000000-0005-0000-0000-00004B5F0000}"/>
    <cellStyle name="20% - Accent1 3 3 2 5 3 3 3 2" xfId="24579" xr:uid="{00000000-0005-0000-0000-00004C5F0000}"/>
    <cellStyle name="20% - Accent1 3 3 2 5 3 3 4" xfId="24580" xr:uid="{00000000-0005-0000-0000-00004D5F0000}"/>
    <cellStyle name="20% - Accent1 3 3 2 5 3 4" xfId="24581" xr:uid="{00000000-0005-0000-0000-00004E5F0000}"/>
    <cellStyle name="20% - Accent1 3 3 2 5 3 4 2" xfId="24582" xr:uid="{00000000-0005-0000-0000-00004F5F0000}"/>
    <cellStyle name="20% - Accent1 3 3 2 5 3 4 2 2" xfId="24583" xr:uid="{00000000-0005-0000-0000-0000505F0000}"/>
    <cellStyle name="20% - Accent1 3 3 2 5 3 4 2 2 2" xfId="24584" xr:uid="{00000000-0005-0000-0000-0000515F0000}"/>
    <cellStyle name="20% - Accent1 3 3 2 5 3 4 2 3" xfId="24585" xr:uid="{00000000-0005-0000-0000-0000525F0000}"/>
    <cellStyle name="20% - Accent1 3 3 2 5 3 4 3" xfId="24586" xr:uid="{00000000-0005-0000-0000-0000535F0000}"/>
    <cellStyle name="20% - Accent1 3 3 2 5 3 4 3 2" xfId="24587" xr:uid="{00000000-0005-0000-0000-0000545F0000}"/>
    <cellStyle name="20% - Accent1 3 3 2 5 3 4 4" xfId="24588" xr:uid="{00000000-0005-0000-0000-0000555F0000}"/>
    <cellStyle name="20% - Accent1 3 3 2 5 3 5" xfId="24589" xr:uid="{00000000-0005-0000-0000-0000565F0000}"/>
    <cellStyle name="20% - Accent1 3 3 2 5 3 5 2" xfId="24590" xr:uid="{00000000-0005-0000-0000-0000575F0000}"/>
    <cellStyle name="20% - Accent1 3 3 2 5 3 5 2 2" xfId="24591" xr:uid="{00000000-0005-0000-0000-0000585F0000}"/>
    <cellStyle name="20% - Accent1 3 3 2 5 3 5 3" xfId="24592" xr:uid="{00000000-0005-0000-0000-0000595F0000}"/>
    <cellStyle name="20% - Accent1 3 3 2 5 3 6" xfId="24593" xr:uid="{00000000-0005-0000-0000-00005A5F0000}"/>
    <cellStyle name="20% - Accent1 3 3 2 5 3 6 2" xfId="24594" xr:uid="{00000000-0005-0000-0000-00005B5F0000}"/>
    <cellStyle name="20% - Accent1 3 3 2 5 3 6 2 2" xfId="24595" xr:uid="{00000000-0005-0000-0000-00005C5F0000}"/>
    <cellStyle name="20% - Accent1 3 3 2 5 3 6 3" xfId="24596" xr:uid="{00000000-0005-0000-0000-00005D5F0000}"/>
    <cellStyle name="20% - Accent1 3 3 2 5 3 7" xfId="24597" xr:uid="{00000000-0005-0000-0000-00005E5F0000}"/>
    <cellStyle name="20% - Accent1 3 3 2 5 3 7 2" xfId="24598" xr:uid="{00000000-0005-0000-0000-00005F5F0000}"/>
    <cellStyle name="20% - Accent1 3 3 2 5 3 8" xfId="24599" xr:uid="{00000000-0005-0000-0000-0000605F0000}"/>
    <cellStyle name="20% - Accent1 3 3 2 5 3 8 2" xfId="24600" xr:uid="{00000000-0005-0000-0000-0000615F0000}"/>
    <cellStyle name="20% - Accent1 3 3 2 5 3 9" xfId="24601" xr:uid="{00000000-0005-0000-0000-0000625F0000}"/>
    <cellStyle name="20% - Accent1 3 3 2 5 4" xfId="24602" xr:uid="{00000000-0005-0000-0000-0000635F0000}"/>
    <cellStyle name="20% - Accent1 3 3 2 5 4 2" xfId="24603" xr:uid="{00000000-0005-0000-0000-0000645F0000}"/>
    <cellStyle name="20% - Accent1 3 3 2 5 4 2 2" xfId="24604" xr:uid="{00000000-0005-0000-0000-0000655F0000}"/>
    <cellStyle name="20% - Accent1 3 3 2 5 4 2 2 2" xfId="24605" xr:uid="{00000000-0005-0000-0000-0000665F0000}"/>
    <cellStyle name="20% - Accent1 3 3 2 5 4 2 3" xfId="24606" xr:uid="{00000000-0005-0000-0000-0000675F0000}"/>
    <cellStyle name="20% - Accent1 3 3 2 5 4 3" xfId="24607" xr:uid="{00000000-0005-0000-0000-0000685F0000}"/>
    <cellStyle name="20% - Accent1 3 3 2 5 4 3 2" xfId="24608" xr:uid="{00000000-0005-0000-0000-0000695F0000}"/>
    <cellStyle name="20% - Accent1 3 3 2 5 4 4" xfId="24609" xr:uid="{00000000-0005-0000-0000-00006A5F0000}"/>
    <cellStyle name="20% - Accent1 3 3 2 5 5" xfId="24610" xr:uid="{00000000-0005-0000-0000-00006B5F0000}"/>
    <cellStyle name="20% - Accent1 3 3 2 5 5 2" xfId="24611" xr:uid="{00000000-0005-0000-0000-00006C5F0000}"/>
    <cellStyle name="20% - Accent1 3 3 2 5 5 2 2" xfId="24612" xr:uid="{00000000-0005-0000-0000-00006D5F0000}"/>
    <cellStyle name="20% - Accent1 3 3 2 5 5 2 2 2" xfId="24613" xr:uid="{00000000-0005-0000-0000-00006E5F0000}"/>
    <cellStyle name="20% - Accent1 3 3 2 5 5 2 3" xfId="24614" xr:uid="{00000000-0005-0000-0000-00006F5F0000}"/>
    <cellStyle name="20% - Accent1 3 3 2 5 5 3" xfId="24615" xr:uid="{00000000-0005-0000-0000-0000705F0000}"/>
    <cellStyle name="20% - Accent1 3 3 2 5 5 3 2" xfId="24616" xr:uid="{00000000-0005-0000-0000-0000715F0000}"/>
    <cellStyle name="20% - Accent1 3 3 2 5 5 4" xfId="24617" xr:uid="{00000000-0005-0000-0000-0000725F0000}"/>
    <cellStyle name="20% - Accent1 3 3 2 5 6" xfId="24618" xr:uid="{00000000-0005-0000-0000-0000735F0000}"/>
    <cellStyle name="20% - Accent1 3 3 2 5 6 2" xfId="24619" xr:uid="{00000000-0005-0000-0000-0000745F0000}"/>
    <cellStyle name="20% - Accent1 3 3 2 5 6 2 2" xfId="24620" xr:uid="{00000000-0005-0000-0000-0000755F0000}"/>
    <cellStyle name="20% - Accent1 3 3 2 5 6 2 2 2" xfId="24621" xr:uid="{00000000-0005-0000-0000-0000765F0000}"/>
    <cellStyle name="20% - Accent1 3 3 2 5 6 2 3" xfId="24622" xr:uid="{00000000-0005-0000-0000-0000775F0000}"/>
    <cellStyle name="20% - Accent1 3 3 2 5 6 3" xfId="24623" xr:uid="{00000000-0005-0000-0000-0000785F0000}"/>
    <cellStyle name="20% - Accent1 3 3 2 5 6 3 2" xfId="24624" xr:uid="{00000000-0005-0000-0000-0000795F0000}"/>
    <cellStyle name="20% - Accent1 3 3 2 5 6 4" xfId="24625" xr:uid="{00000000-0005-0000-0000-00007A5F0000}"/>
    <cellStyle name="20% - Accent1 3 3 2 5 7" xfId="24626" xr:uid="{00000000-0005-0000-0000-00007B5F0000}"/>
    <cellStyle name="20% - Accent1 3 3 2 5 7 2" xfId="24627" xr:uid="{00000000-0005-0000-0000-00007C5F0000}"/>
    <cellStyle name="20% - Accent1 3 3 2 5 7 2 2" xfId="24628" xr:uid="{00000000-0005-0000-0000-00007D5F0000}"/>
    <cellStyle name="20% - Accent1 3 3 2 5 7 3" xfId="24629" xr:uid="{00000000-0005-0000-0000-00007E5F0000}"/>
    <cellStyle name="20% - Accent1 3 3 2 5 8" xfId="24630" xr:uid="{00000000-0005-0000-0000-00007F5F0000}"/>
    <cellStyle name="20% - Accent1 3 3 2 5 8 2" xfId="24631" xr:uid="{00000000-0005-0000-0000-0000805F0000}"/>
    <cellStyle name="20% - Accent1 3 3 2 5 8 2 2" xfId="24632" xr:uid="{00000000-0005-0000-0000-0000815F0000}"/>
    <cellStyle name="20% - Accent1 3 3 2 5 8 3" xfId="24633" xr:uid="{00000000-0005-0000-0000-0000825F0000}"/>
    <cellStyle name="20% - Accent1 3 3 2 5 9" xfId="24634" xr:uid="{00000000-0005-0000-0000-0000835F0000}"/>
    <cellStyle name="20% - Accent1 3 3 2 5 9 2" xfId="24635" xr:uid="{00000000-0005-0000-0000-0000845F0000}"/>
    <cellStyle name="20% - Accent1 3 3 2 6" xfId="24636" xr:uid="{00000000-0005-0000-0000-0000855F0000}"/>
    <cellStyle name="20% - Accent1 3 3 2 6 2" xfId="24637" xr:uid="{00000000-0005-0000-0000-0000865F0000}"/>
    <cellStyle name="20% - Accent1 3 3 2 6 2 2" xfId="24638" xr:uid="{00000000-0005-0000-0000-0000875F0000}"/>
    <cellStyle name="20% - Accent1 3 3 2 6 2 2 2" xfId="24639" xr:uid="{00000000-0005-0000-0000-0000885F0000}"/>
    <cellStyle name="20% - Accent1 3 3 2 6 2 2 2 2" xfId="24640" xr:uid="{00000000-0005-0000-0000-0000895F0000}"/>
    <cellStyle name="20% - Accent1 3 3 2 6 2 2 3" xfId="24641" xr:uid="{00000000-0005-0000-0000-00008A5F0000}"/>
    <cellStyle name="20% - Accent1 3 3 2 6 2 3" xfId="24642" xr:uid="{00000000-0005-0000-0000-00008B5F0000}"/>
    <cellStyle name="20% - Accent1 3 3 2 6 2 3 2" xfId="24643" xr:uid="{00000000-0005-0000-0000-00008C5F0000}"/>
    <cellStyle name="20% - Accent1 3 3 2 6 2 4" xfId="24644" xr:uid="{00000000-0005-0000-0000-00008D5F0000}"/>
    <cellStyle name="20% - Accent1 3 3 2 6 3" xfId="24645" xr:uid="{00000000-0005-0000-0000-00008E5F0000}"/>
    <cellStyle name="20% - Accent1 3 3 2 6 3 2" xfId="24646" xr:uid="{00000000-0005-0000-0000-00008F5F0000}"/>
    <cellStyle name="20% - Accent1 3 3 2 6 3 2 2" xfId="24647" xr:uid="{00000000-0005-0000-0000-0000905F0000}"/>
    <cellStyle name="20% - Accent1 3 3 2 6 3 2 2 2" xfId="24648" xr:uid="{00000000-0005-0000-0000-0000915F0000}"/>
    <cellStyle name="20% - Accent1 3 3 2 6 3 2 3" xfId="24649" xr:uid="{00000000-0005-0000-0000-0000925F0000}"/>
    <cellStyle name="20% - Accent1 3 3 2 6 3 3" xfId="24650" xr:uid="{00000000-0005-0000-0000-0000935F0000}"/>
    <cellStyle name="20% - Accent1 3 3 2 6 3 3 2" xfId="24651" xr:uid="{00000000-0005-0000-0000-0000945F0000}"/>
    <cellStyle name="20% - Accent1 3 3 2 6 3 4" xfId="24652" xr:uid="{00000000-0005-0000-0000-0000955F0000}"/>
    <cellStyle name="20% - Accent1 3 3 2 6 4" xfId="24653" xr:uid="{00000000-0005-0000-0000-0000965F0000}"/>
    <cellStyle name="20% - Accent1 3 3 2 6 4 2" xfId="24654" xr:uid="{00000000-0005-0000-0000-0000975F0000}"/>
    <cellStyle name="20% - Accent1 3 3 2 6 4 2 2" xfId="24655" xr:uid="{00000000-0005-0000-0000-0000985F0000}"/>
    <cellStyle name="20% - Accent1 3 3 2 6 4 2 2 2" xfId="24656" xr:uid="{00000000-0005-0000-0000-0000995F0000}"/>
    <cellStyle name="20% - Accent1 3 3 2 6 4 2 3" xfId="24657" xr:uid="{00000000-0005-0000-0000-00009A5F0000}"/>
    <cellStyle name="20% - Accent1 3 3 2 6 4 3" xfId="24658" xr:uid="{00000000-0005-0000-0000-00009B5F0000}"/>
    <cellStyle name="20% - Accent1 3 3 2 6 4 3 2" xfId="24659" xr:uid="{00000000-0005-0000-0000-00009C5F0000}"/>
    <cellStyle name="20% - Accent1 3 3 2 6 4 4" xfId="24660" xr:uid="{00000000-0005-0000-0000-00009D5F0000}"/>
    <cellStyle name="20% - Accent1 3 3 2 6 5" xfId="24661" xr:uid="{00000000-0005-0000-0000-00009E5F0000}"/>
    <cellStyle name="20% - Accent1 3 3 2 6 5 2" xfId="24662" xr:uid="{00000000-0005-0000-0000-00009F5F0000}"/>
    <cellStyle name="20% - Accent1 3 3 2 6 5 2 2" xfId="24663" xr:uid="{00000000-0005-0000-0000-0000A05F0000}"/>
    <cellStyle name="20% - Accent1 3 3 2 6 5 3" xfId="24664" xr:uid="{00000000-0005-0000-0000-0000A15F0000}"/>
    <cellStyle name="20% - Accent1 3 3 2 6 6" xfId="24665" xr:uid="{00000000-0005-0000-0000-0000A25F0000}"/>
    <cellStyle name="20% - Accent1 3 3 2 6 6 2" xfId="24666" xr:uid="{00000000-0005-0000-0000-0000A35F0000}"/>
    <cellStyle name="20% - Accent1 3 3 2 6 6 2 2" xfId="24667" xr:uid="{00000000-0005-0000-0000-0000A45F0000}"/>
    <cellStyle name="20% - Accent1 3 3 2 6 6 3" xfId="24668" xr:uid="{00000000-0005-0000-0000-0000A55F0000}"/>
    <cellStyle name="20% - Accent1 3 3 2 6 7" xfId="24669" xr:uid="{00000000-0005-0000-0000-0000A65F0000}"/>
    <cellStyle name="20% - Accent1 3 3 2 6 7 2" xfId="24670" xr:uid="{00000000-0005-0000-0000-0000A75F0000}"/>
    <cellStyle name="20% - Accent1 3 3 2 6 8" xfId="24671" xr:uid="{00000000-0005-0000-0000-0000A85F0000}"/>
    <cellStyle name="20% - Accent1 3 3 2 6 8 2" xfId="24672" xr:uid="{00000000-0005-0000-0000-0000A95F0000}"/>
    <cellStyle name="20% - Accent1 3 3 2 6 9" xfId="24673" xr:uid="{00000000-0005-0000-0000-0000AA5F0000}"/>
    <cellStyle name="20% - Accent1 3 3 2 7" xfId="24674" xr:uid="{00000000-0005-0000-0000-0000AB5F0000}"/>
    <cellStyle name="20% - Accent1 3 3 2 7 2" xfId="24675" xr:uid="{00000000-0005-0000-0000-0000AC5F0000}"/>
    <cellStyle name="20% - Accent1 3 3 2 7 2 2" xfId="24676" xr:uid="{00000000-0005-0000-0000-0000AD5F0000}"/>
    <cellStyle name="20% - Accent1 3 3 2 7 2 2 2" xfId="24677" xr:uid="{00000000-0005-0000-0000-0000AE5F0000}"/>
    <cellStyle name="20% - Accent1 3 3 2 7 2 2 2 2" xfId="24678" xr:uid="{00000000-0005-0000-0000-0000AF5F0000}"/>
    <cellStyle name="20% - Accent1 3 3 2 7 2 2 3" xfId="24679" xr:uid="{00000000-0005-0000-0000-0000B05F0000}"/>
    <cellStyle name="20% - Accent1 3 3 2 7 2 3" xfId="24680" xr:uid="{00000000-0005-0000-0000-0000B15F0000}"/>
    <cellStyle name="20% - Accent1 3 3 2 7 2 3 2" xfId="24681" xr:uid="{00000000-0005-0000-0000-0000B25F0000}"/>
    <cellStyle name="20% - Accent1 3 3 2 7 2 4" xfId="24682" xr:uid="{00000000-0005-0000-0000-0000B35F0000}"/>
    <cellStyle name="20% - Accent1 3 3 2 7 3" xfId="24683" xr:uid="{00000000-0005-0000-0000-0000B45F0000}"/>
    <cellStyle name="20% - Accent1 3 3 2 7 3 2" xfId="24684" xr:uid="{00000000-0005-0000-0000-0000B55F0000}"/>
    <cellStyle name="20% - Accent1 3 3 2 7 3 2 2" xfId="24685" xr:uid="{00000000-0005-0000-0000-0000B65F0000}"/>
    <cellStyle name="20% - Accent1 3 3 2 7 3 2 2 2" xfId="24686" xr:uid="{00000000-0005-0000-0000-0000B75F0000}"/>
    <cellStyle name="20% - Accent1 3 3 2 7 3 2 3" xfId="24687" xr:uid="{00000000-0005-0000-0000-0000B85F0000}"/>
    <cellStyle name="20% - Accent1 3 3 2 7 3 3" xfId="24688" xr:uid="{00000000-0005-0000-0000-0000B95F0000}"/>
    <cellStyle name="20% - Accent1 3 3 2 7 3 3 2" xfId="24689" xr:uid="{00000000-0005-0000-0000-0000BA5F0000}"/>
    <cellStyle name="20% - Accent1 3 3 2 7 3 4" xfId="24690" xr:uid="{00000000-0005-0000-0000-0000BB5F0000}"/>
    <cellStyle name="20% - Accent1 3 3 2 7 4" xfId="24691" xr:uid="{00000000-0005-0000-0000-0000BC5F0000}"/>
    <cellStyle name="20% - Accent1 3 3 2 7 4 2" xfId="24692" xr:uid="{00000000-0005-0000-0000-0000BD5F0000}"/>
    <cellStyle name="20% - Accent1 3 3 2 7 4 2 2" xfId="24693" xr:uid="{00000000-0005-0000-0000-0000BE5F0000}"/>
    <cellStyle name="20% - Accent1 3 3 2 7 4 2 2 2" xfId="24694" xr:uid="{00000000-0005-0000-0000-0000BF5F0000}"/>
    <cellStyle name="20% - Accent1 3 3 2 7 4 2 3" xfId="24695" xr:uid="{00000000-0005-0000-0000-0000C05F0000}"/>
    <cellStyle name="20% - Accent1 3 3 2 7 4 3" xfId="24696" xr:uid="{00000000-0005-0000-0000-0000C15F0000}"/>
    <cellStyle name="20% - Accent1 3 3 2 7 4 3 2" xfId="24697" xr:uid="{00000000-0005-0000-0000-0000C25F0000}"/>
    <cellStyle name="20% - Accent1 3 3 2 7 4 4" xfId="24698" xr:uid="{00000000-0005-0000-0000-0000C35F0000}"/>
    <cellStyle name="20% - Accent1 3 3 2 7 5" xfId="24699" xr:uid="{00000000-0005-0000-0000-0000C45F0000}"/>
    <cellStyle name="20% - Accent1 3 3 2 7 5 2" xfId="24700" xr:uid="{00000000-0005-0000-0000-0000C55F0000}"/>
    <cellStyle name="20% - Accent1 3 3 2 7 5 2 2" xfId="24701" xr:uid="{00000000-0005-0000-0000-0000C65F0000}"/>
    <cellStyle name="20% - Accent1 3 3 2 7 5 3" xfId="24702" xr:uid="{00000000-0005-0000-0000-0000C75F0000}"/>
    <cellStyle name="20% - Accent1 3 3 2 7 6" xfId="24703" xr:uid="{00000000-0005-0000-0000-0000C85F0000}"/>
    <cellStyle name="20% - Accent1 3 3 2 7 6 2" xfId="24704" xr:uid="{00000000-0005-0000-0000-0000C95F0000}"/>
    <cellStyle name="20% - Accent1 3 3 2 7 6 2 2" xfId="24705" xr:uid="{00000000-0005-0000-0000-0000CA5F0000}"/>
    <cellStyle name="20% - Accent1 3 3 2 7 6 3" xfId="24706" xr:uid="{00000000-0005-0000-0000-0000CB5F0000}"/>
    <cellStyle name="20% - Accent1 3 3 2 7 7" xfId="24707" xr:uid="{00000000-0005-0000-0000-0000CC5F0000}"/>
    <cellStyle name="20% - Accent1 3 3 2 7 7 2" xfId="24708" xr:uid="{00000000-0005-0000-0000-0000CD5F0000}"/>
    <cellStyle name="20% - Accent1 3 3 2 7 8" xfId="24709" xr:uid="{00000000-0005-0000-0000-0000CE5F0000}"/>
    <cellStyle name="20% - Accent1 3 3 2 7 8 2" xfId="24710" xr:uid="{00000000-0005-0000-0000-0000CF5F0000}"/>
    <cellStyle name="20% - Accent1 3 3 2 7 9" xfId="24711" xr:uid="{00000000-0005-0000-0000-0000D05F0000}"/>
    <cellStyle name="20% - Accent1 3 3 2 8" xfId="24712" xr:uid="{00000000-0005-0000-0000-0000D15F0000}"/>
    <cellStyle name="20% - Accent1 3 3 2 8 2" xfId="24713" xr:uid="{00000000-0005-0000-0000-0000D25F0000}"/>
    <cellStyle name="20% - Accent1 3 3 2 8 2 2" xfId="24714" xr:uid="{00000000-0005-0000-0000-0000D35F0000}"/>
    <cellStyle name="20% - Accent1 3 3 2 8 2 2 2" xfId="24715" xr:uid="{00000000-0005-0000-0000-0000D45F0000}"/>
    <cellStyle name="20% - Accent1 3 3 2 8 2 3" xfId="24716" xr:uid="{00000000-0005-0000-0000-0000D55F0000}"/>
    <cellStyle name="20% - Accent1 3 3 2 8 3" xfId="24717" xr:uid="{00000000-0005-0000-0000-0000D65F0000}"/>
    <cellStyle name="20% - Accent1 3 3 2 8 3 2" xfId="24718" xr:uid="{00000000-0005-0000-0000-0000D75F0000}"/>
    <cellStyle name="20% - Accent1 3 3 2 8 4" xfId="24719" xr:uid="{00000000-0005-0000-0000-0000D85F0000}"/>
    <cellStyle name="20% - Accent1 3 3 2 9" xfId="24720" xr:uid="{00000000-0005-0000-0000-0000D95F0000}"/>
    <cellStyle name="20% - Accent1 3 3 2 9 2" xfId="24721" xr:uid="{00000000-0005-0000-0000-0000DA5F0000}"/>
    <cellStyle name="20% - Accent1 3 3 2 9 2 2" xfId="24722" xr:uid="{00000000-0005-0000-0000-0000DB5F0000}"/>
    <cellStyle name="20% - Accent1 3 3 2 9 2 2 2" xfId="24723" xr:uid="{00000000-0005-0000-0000-0000DC5F0000}"/>
    <cellStyle name="20% - Accent1 3 3 2 9 2 3" xfId="24724" xr:uid="{00000000-0005-0000-0000-0000DD5F0000}"/>
    <cellStyle name="20% - Accent1 3 3 2 9 3" xfId="24725" xr:uid="{00000000-0005-0000-0000-0000DE5F0000}"/>
    <cellStyle name="20% - Accent1 3 3 2 9 3 2" xfId="24726" xr:uid="{00000000-0005-0000-0000-0000DF5F0000}"/>
    <cellStyle name="20% - Accent1 3 3 2 9 4" xfId="24727" xr:uid="{00000000-0005-0000-0000-0000E05F0000}"/>
    <cellStyle name="20% - Accent1 3 3 3" xfId="24728" xr:uid="{00000000-0005-0000-0000-0000E15F0000}"/>
    <cellStyle name="20% - Accent1 3 3 3 10" xfId="24729" xr:uid="{00000000-0005-0000-0000-0000E25F0000}"/>
    <cellStyle name="20% - Accent1 3 3 3 10 2" xfId="24730" xr:uid="{00000000-0005-0000-0000-0000E35F0000}"/>
    <cellStyle name="20% - Accent1 3 3 3 10 2 2" xfId="24731" xr:uid="{00000000-0005-0000-0000-0000E45F0000}"/>
    <cellStyle name="20% - Accent1 3 3 3 10 3" xfId="24732" xr:uid="{00000000-0005-0000-0000-0000E55F0000}"/>
    <cellStyle name="20% - Accent1 3 3 3 11" xfId="24733" xr:uid="{00000000-0005-0000-0000-0000E65F0000}"/>
    <cellStyle name="20% - Accent1 3 3 3 11 2" xfId="24734" xr:uid="{00000000-0005-0000-0000-0000E75F0000}"/>
    <cellStyle name="20% - Accent1 3 3 3 11 2 2" xfId="24735" xr:uid="{00000000-0005-0000-0000-0000E85F0000}"/>
    <cellStyle name="20% - Accent1 3 3 3 11 3" xfId="24736" xr:uid="{00000000-0005-0000-0000-0000E95F0000}"/>
    <cellStyle name="20% - Accent1 3 3 3 12" xfId="24737" xr:uid="{00000000-0005-0000-0000-0000EA5F0000}"/>
    <cellStyle name="20% - Accent1 3 3 3 12 2" xfId="24738" xr:uid="{00000000-0005-0000-0000-0000EB5F0000}"/>
    <cellStyle name="20% - Accent1 3 3 3 13" xfId="24739" xr:uid="{00000000-0005-0000-0000-0000EC5F0000}"/>
    <cellStyle name="20% - Accent1 3 3 3 13 2" xfId="24740" xr:uid="{00000000-0005-0000-0000-0000ED5F0000}"/>
    <cellStyle name="20% - Accent1 3 3 3 14" xfId="24741" xr:uid="{00000000-0005-0000-0000-0000EE5F0000}"/>
    <cellStyle name="20% - Accent1 3 3 3 2" xfId="24742" xr:uid="{00000000-0005-0000-0000-0000EF5F0000}"/>
    <cellStyle name="20% - Accent1 3 3 3 2 10" xfId="24743" xr:uid="{00000000-0005-0000-0000-0000F05F0000}"/>
    <cellStyle name="20% - Accent1 3 3 3 2 10 2" xfId="24744" xr:uid="{00000000-0005-0000-0000-0000F15F0000}"/>
    <cellStyle name="20% - Accent1 3 3 3 2 11" xfId="24745" xr:uid="{00000000-0005-0000-0000-0000F25F0000}"/>
    <cellStyle name="20% - Accent1 3 3 3 2 2" xfId="24746" xr:uid="{00000000-0005-0000-0000-0000F35F0000}"/>
    <cellStyle name="20% - Accent1 3 3 3 2 2 2" xfId="24747" xr:uid="{00000000-0005-0000-0000-0000F45F0000}"/>
    <cellStyle name="20% - Accent1 3 3 3 2 2 2 2" xfId="24748" xr:uid="{00000000-0005-0000-0000-0000F55F0000}"/>
    <cellStyle name="20% - Accent1 3 3 3 2 2 2 2 2" xfId="24749" xr:uid="{00000000-0005-0000-0000-0000F65F0000}"/>
    <cellStyle name="20% - Accent1 3 3 3 2 2 2 2 2 2" xfId="24750" xr:uid="{00000000-0005-0000-0000-0000F75F0000}"/>
    <cellStyle name="20% - Accent1 3 3 3 2 2 2 2 3" xfId="24751" xr:uid="{00000000-0005-0000-0000-0000F85F0000}"/>
    <cellStyle name="20% - Accent1 3 3 3 2 2 2 3" xfId="24752" xr:uid="{00000000-0005-0000-0000-0000F95F0000}"/>
    <cellStyle name="20% - Accent1 3 3 3 2 2 2 3 2" xfId="24753" xr:uid="{00000000-0005-0000-0000-0000FA5F0000}"/>
    <cellStyle name="20% - Accent1 3 3 3 2 2 2 4" xfId="24754" xr:uid="{00000000-0005-0000-0000-0000FB5F0000}"/>
    <cellStyle name="20% - Accent1 3 3 3 2 2 3" xfId="24755" xr:uid="{00000000-0005-0000-0000-0000FC5F0000}"/>
    <cellStyle name="20% - Accent1 3 3 3 2 2 3 2" xfId="24756" xr:uid="{00000000-0005-0000-0000-0000FD5F0000}"/>
    <cellStyle name="20% - Accent1 3 3 3 2 2 3 2 2" xfId="24757" xr:uid="{00000000-0005-0000-0000-0000FE5F0000}"/>
    <cellStyle name="20% - Accent1 3 3 3 2 2 3 2 2 2" xfId="24758" xr:uid="{00000000-0005-0000-0000-0000FF5F0000}"/>
    <cellStyle name="20% - Accent1 3 3 3 2 2 3 2 3" xfId="24759" xr:uid="{00000000-0005-0000-0000-000000600000}"/>
    <cellStyle name="20% - Accent1 3 3 3 2 2 3 3" xfId="24760" xr:uid="{00000000-0005-0000-0000-000001600000}"/>
    <cellStyle name="20% - Accent1 3 3 3 2 2 3 3 2" xfId="24761" xr:uid="{00000000-0005-0000-0000-000002600000}"/>
    <cellStyle name="20% - Accent1 3 3 3 2 2 3 4" xfId="24762" xr:uid="{00000000-0005-0000-0000-000003600000}"/>
    <cellStyle name="20% - Accent1 3 3 3 2 2 4" xfId="24763" xr:uid="{00000000-0005-0000-0000-000004600000}"/>
    <cellStyle name="20% - Accent1 3 3 3 2 2 4 2" xfId="24764" xr:uid="{00000000-0005-0000-0000-000005600000}"/>
    <cellStyle name="20% - Accent1 3 3 3 2 2 4 2 2" xfId="24765" xr:uid="{00000000-0005-0000-0000-000006600000}"/>
    <cellStyle name="20% - Accent1 3 3 3 2 2 4 2 2 2" xfId="24766" xr:uid="{00000000-0005-0000-0000-000007600000}"/>
    <cellStyle name="20% - Accent1 3 3 3 2 2 4 2 3" xfId="24767" xr:uid="{00000000-0005-0000-0000-000008600000}"/>
    <cellStyle name="20% - Accent1 3 3 3 2 2 4 3" xfId="24768" xr:uid="{00000000-0005-0000-0000-000009600000}"/>
    <cellStyle name="20% - Accent1 3 3 3 2 2 4 3 2" xfId="24769" xr:uid="{00000000-0005-0000-0000-00000A600000}"/>
    <cellStyle name="20% - Accent1 3 3 3 2 2 4 4" xfId="24770" xr:uid="{00000000-0005-0000-0000-00000B600000}"/>
    <cellStyle name="20% - Accent1 3 3 3 2 2 5" xfId="24771" xr:uid="{00000000-0005-0000-0000-00000C600000}"/>
    <cellStyle name="20% - Accent1 3 3 3 2 2 5 2" xfId="24772" xr:uid="{00000000-0005-0000-0000-00000D600000}"/>
    <cellStyle name="20% - Accent1 3 3 3 2 2 5 2 2" xfId="24773" xr:uid="{00000000-0005-0000-0000-00000E600000}"/>
    <cellStyle name="20% - Accent1 3 3 3 2 2 5 3" xfId="24774" xr:uid="{00000000-0005-0000-0000-00000F600000}"/>
    <cellStyle name="20% - Accent1 3 3 3 2 2 6" xfId="24775" xr:uid="{00000000-0005-0000-0000-000010600000}"/>
    <cellStyle name="20% - Accent1 3 3 3 2 2 6 2" xfId="24776" xr:uid="{00000000-0005-0000-0000-000011600000}"/>
    <cellStyle name="20% - Accent1 3 3 3 2 2 6 2 2" xfId="24777" xr:uid="{00000000-0005-0000-0000-000012600000}"/>
    <cellStyle name="20% - Accent1 3 3 3 2 2 6 3" xfId="24778" xr:uid="{00000000-0005-0000-0000-000013600000}"/>
    <cellStyle name="20% - Accent1 3 3 3 2 2 7" xfId="24779" xr:uid="{00000000-0005-0000-0000-000014600000}"/>
    <cellStyle name="20% - Accent1 3 3 3 2 2 7 2" xfId="24780" xr:uid="{00000000-0005-0000-0000-000015600000}"/>
    <cellStyle name="20% - Accent1 3 3 3 2 2 8" xfId="24781" xr:uid="{00000000-0005-0000-0000-000016600000}"/>
    <cellStyle name="20% - Accent1 3 3 3 2 2 8 2" xfId="24782" xr:uid="{00000000-0005-0000-0000-000017600000}"/>
    <cellStyle name="20% - Accent1 3 3 3 2 2 9" xfId="24783" xr:uid="{00000000-0005-0000-0000-000018600000}"/>
    <cellStyle name="20% - Accent1 3 3 3 2 3" xfId="24784" xr:uid="{00000000-0005-0000-0000-000019600000}"/>
    <cellStyle name="20% - Accent1 3 3 3 2 3 2" xfId="24785" xr:uid="{00000000-0005-0000-0000-00001A600000}"/>
    <cellStyle name="20% - Accent1 3 3 3 2 3 2 2" xfId="24786" xr:uid="{00000000-0005-0000-0000-00001B600000}"/>
    <cellStyle name="20% - Accent1 3 3 3 2 3 2 2 2" xfId="24787" xr:uid="{00000000-0005-0000-0000-00001C600000}"/>
    <cellStyle name="20% - Accent1 3 3 3 2 3 2 2 2 2" xfId="24788" xr:uid="{00000000-0005-0000-0000-00001D600000}"/>
    <cellStyle name="20% - Accent1 3 3 3 2 3 2 2 3" xfId="24789" xr:uid="{00000000-0005-0000-0000-00001E600000}"/>
    <cellStyle name="20% - Accent1 3 3 3 2 3 2 3" xfId="24790" xr:uid="{00000000-0005-0000-0000-00001F600000}"/>
    <cellStyle name="20% - Accent1 3 3 3 2 3 2 3 2" xfId="24791" xr:uid="{00000000-0005-0000-0000-000020600000}"/>
    <cellStyle name="20% - Accent1 3 3 3 2 3 2 4" xfId="24792" xr:uid="{00000000-0005-0000-0000-000021600000}"/>
    <cellStyle name="20% - Accent1 3 3 3 2 3 3" xfId="24793" xr:uid="{00000000-0005-0000-0000-000022600000}"/>
    <cellStyle name="20% - Accent1 3 3 3 2 3 3 2" xfId="24794" xr:uid="{00000000-0005-0000-0000-000023600000}"/>
    <cellStyle name="20% - Accent1 3 3 3 2 3 3 2 2" xfId="24795" xr:uid="{00000000-0005-0000-0000-000024600000}"/>
    <cellStyle name="20% - Accent1 3 3 3 2 3 3 2 2 2" xfId="24796" xr:uid="{00000000-0005-0000-0000-000025600000}"/>
    <cellStyle name="20% - Accent1 3 3 3 2 3 3 2 3" xfId="24797" xr:uid="{00000000-0005-0000-0000-000026600000}"/>
    <cellStyle name="20% - Accent1 3 3 3 2 3 3 3" xfId="24798" xr:uid="{00000000-0005-0000-0000-000027600000}"/>
    <cellStyle name="20% - Accent1 3 3 3 2 3 3 3 2" xfId="24799" xr:uid="{00000000-0005-0000-0000-000028600000}"/>
    <cellStyle name="20% - Accent1 3 3 3 2 3 3 4" xfId="24800" xr:uid="{00000000-0005-0000-0000-000029600000}"/>
    <cellStyle name="20% - Accent1 3 3 3 2 3 4" xfId="24801" xr:uid="{00000000-0005-0000-0000-00002A600000}"/>
    <cellStyle name="20% - Accent1 3 3 3 2 3 4 2" xfId="24802" xr:uid="{00000000-0005-0000-0000-00002B600000}"/>
    <cellStyle name="20% - Accent1 3 3 3 2 3 4 2 2" xfId="24803" xr:uid="{00000000-0005-0000-0000-00002C600000}"/>
    <cellStyle name="20% - Accent1 3 3 3 2 3 4 2 2 2" xfId="24804" xr:uid="{00000000-0005-0000-0000-00002D600000}"/>
    <cellStyle name="20% - Accent1 3 3 3 2 3 4 2 3" xfId="24805" xr:uid="{00000000-0005-0000-0000-00002E600000}"/>
    <cellStyle name="20% - Accent1 3 3 3 2 3 4 3" xfId="24806" xr:uid="{00000000-0005-0000-0000-00002F600000}"/>
    <cellStyle name="20% - Accent1 3 3 3 2 3 4 3 2" xfId="24807" xr:uid="{00000000-0005-0000-0000-000030600000}"/>
    <cellStyle name="20% - Accent1 3 3 3 2 3 4 4" xfId="24808" xr:uid="{00000000-0005-0000-0000-000031600000}"/>
    <cellStyle name="20% - Accent1 3 3 3 2 3 5" xfId="24809" xr:uid="{00000000-0005-0000-0000-000032600000}"/>
    <cellStyle name="20% - Accent1 3 3 3 2 3 5 2" xfId="24810" xr:uid="{00000000-0005-0000-0000-000033600000}"/>
    <cellStyle name="20% - Accent1 3 3 3 2 3 5 2 2" xfId="24811" xr:uid="{00000000-0005-0000-0000-000034600000}"/>
    <cellStyle name="20% - Accent1 3 3 3 2 3 5 3" xfId="24812" xr:uid="{00000000-0005-0000-0000-000035600000}"/>
    <cellStyle name="20% - Accent1 3 3 3 2 3 6" xfId="24813" xr:uid="{00000000-0005-0000-0000-000036600000}"/>
    <cellStyle name="20% - Accent1 3 3 3 2 3 6 2" xfId="24814" xr:uid="{00000000-0005-0000-0000-000037600000}"/>
    <cellStyle name="20% - Accent1 3 3 3 2 3 6 2 2" xfId="24815" xr:uid="{00000000-0005-0000-0000-000038600000}"/>
    <cellStyle name="20% - Accent1 3 3 3 2 3 6 3" xfId="24816" xr:uid="{00000000-0005-0000-0000-000039600000}"/>
    <cellStyle name="20% - Accent1 3 3 3 2 3 7" xfId="24817" xr:uid="{00000000-0005-0000-0000-00003A600000}"/>
    <cellStyle name="20% - Accent1 3 3 3 2 3 7 2" xfId="24818" xr:uid="{00000000-0005-0000-0000-00003B600000}"/>
    <cellStyle name="20% - Accent1 3 3 3 2 3 8" xfId="24819" xr:uid="{00000000-0005-0000-0000-00003C600000}"/>
    <cellStyle name="20% - Accent1 3 3 3 2 3 8 2" xfId="24820" xr:uid="{00000000-0005-0000-0000-00003D600000}"/>
    <cellStyle name="20% - Accent1 3 3 3 2 3 9" xfId="24821" xr:uid="{00000000-0005-0000-0000-00003E600000}"/>
    <cellStyle name="20% - Accent1 3 3 3 2 4" xfId="24822" xr:uid="{00000000-0005-0000-0000-00003F600000}"/>
    <cellStyle name="20% - Accent1 3 3 3 2 4 2" xfId="24823" xr:uid="{00000000-0005-0000-0000-000040600000}"/>
    <cellStyle name="20% - Accent1 3 3 3 2 4 2 2" xfId="24824" xr:uid="{00000000-0005-0000-0000-000041600000}"/>
    <cellStyle name="20% - Accent1 3 3 3 2 4 2 2 2" xfId="24825" xr:uid="{00000000-0005-0000-0000-000042600000}"/>
    <cellStyle name="20% - Accent1 3 3 3 2 4 2 3" xfId="24826" xr:uid="{00000000-0005-0000-0000-000043600000}"/>
    <cellStyle name="20% - Accent1 3 3 3 2 4 3" xfId="24827" xr:uid="{00000000-0005-0000-0000-000044600000}"/>
    <cellStyle name="20% - Accent1 3 3 3 2 4 3 2" xfId="24828" xr:uid="{00000000-0005-0000-0000-000045600000}"/>
    <cellStyle name="20% - Accent1 3 3 3 2 4 4" xfId="24829" xr:uid="{00000000-0005-0000-0000-000046600000}"/>
    <cellStyle name="20% - Accent1 3 3 3 2 5" xfId="24830" xr:uid="{00000000-0005-0000-0000-000047600000}"/>
    <cellStyle name="20% - Accent1 3 3 3 2 5 2" xfId="24831" xr:uid="{00000000-0005-0000-0000-000048600000}"/>
    <cellStyle name="20% - Accent1 3 3 3 2 5 2 2" xfId="24832" xr:uid="{00000000-0005-0000-0000-000049600000}"/>
    <cellStyle name="20% - Accent1 3 3 3 2 5 2 2 2" xfId="24833" xr:uid="{00000000-0005-0000-0000-00004A600000}"/>
    <cellStyle name="20% - Accent1 3 3 3 2 5 2 3" xfId="24834" xr:uid="{00000000-0005-0000-0000-00004B600000}"/>
    <cellStyle name="20% - Accent1 3 3 3 2 5 3" xfId="24835" xr:uid="{00000000-0005-0000-0000-00004C600000}"/>
    <cellStyle name="20% - Accent1 3 3 3 2 5 3 2" xfId="24836" xr:uid="{00000000-0005-0000-0000-00004D600000}"/>
    <cellStyle name="20% - Accent1 3 3 3 2 5 4" xfId="24837" xr:uid="{00000000-0005-0000-0000-00004E600000}"/>
    <cellStyle name="20% - Accent1 3 3 3 2 6" xfId="24838" xr:uid="{00000000-0005-0000-0000-00004F600000}"/>
    <cellStyle name="20% - Accent1 3 3 3 2 6 2" xfId="24839" xr:uid="{00000000-0005-0000-0000-000050600000}"/>
    <cellStyle name="20% - Accent1 3 3 3 2 6 2 2" xfId="24840" xr:uid="{00000000-0005-0000-0000-000051600000}"/>
    <cellStyle name="20% - Accent1 3 3 3 2 6 2 2 2" xfId="24841" xr:uid="{00000000-0005-0000-0000-000052600000}"/>
    <cellStyle name="20% - Accent1 3 3 3 2 6 2 3" xfId="24842" xr:uid="{00000000-0005-0000-0000-000053600000}"/>
    <cellStyle name="20% - Accent1 3 3 3 2 6 3" xfId="24843" xr:uid="{00000000-0005-0000-0000-000054600000}"/>
    <cellStyle name="20% - Accent1 3 3 3 2 6 3 2" xfId="24844" xr:uid="{00000000-0005-0000-0000-000055600000}"/>
    <cellStyle name="20% - Accent1 3 3 3 2 6 4" xfId="24845" xr:uid="{00000000-0005-0000-0000-000056600000}"/>
    <cellStyle name="20% - Accent1 3 3 3 2 7" xfId="24846" xr:uid="{00000000-0005-0000-0000-000057600000}"/>
    <cellStyle name="20% - Accent1 3 3 3 2 7 2" xfId="24847" xr:uid="{00000000-0005-0000-0000-000058600000}"/>
    <cellStyle name="20% - Accent1 3 3 3 2 7 2 2" xfId="24848" xr:uid="{00000000-0005-0000-0000-000059600000}"/>
    <cellStyle name="20% - Accent1 3 3 3 2 7 3" xfId="24849" xr:uid="{00000000-0005-0000-0000-00005A600000}"/>
    <cellStyle name="20% - Accent1 3 3 3 2 8" xfId="24850" xr:uid="{00000000-0005-0000-0000-00005B600000}"/>
    <cellStyle name="20% - Accent1 3 3 3 2 8 2" xfId="24851" xr:uid="{00000000-0005-0000-0000-00005C600000}"/>
    <cellStyle name="20% - Accent1 3 3 3 2 8 2 2" xfId="24852" xr:uid="{00000000-0005-0000-0000-00005D600000}"/>
    <cellStyle name="20% - Accent1 3 3 3 2 8 3" xfId="24853" xr:uid="{00000000-0005-0000-0000-00005E600000}"/>
    <cellStyle name="20% - Accent1 3 3 3 2 9" xfId="24854" xr:uid="{00000000-0005-0000-0000-00005F600000}"/>
    <cellStyle name="20% - Accent1 3 3 3 2 9 2" xfId="24855" xr:uid="{00000000-0005-0000-0000-000060600000}"/>
    <cellStyle name="20% - Accent1 3 3 3 3" xfId="24856" xr:uid="{00000000-0005-0000-0000-000061600000}"/>
    <cellStyle name="20% - Accent1 3 3 3 3 10" xfId="24857" xr:uid="{00000000-0005-0000-0000-000062600000}"/>
    <cellStyle name="20% - Accent1 3 3 3 3 10 2" xfId="24858" xr:uid="{00000000-0005-0000-0000-000063600000}"/>
    <cellStyle name="20% - Accent1 3 3 3 3 11" xfId="24859" xr:uid="{00000000-0005-0000-0000-000064600000}"/>
    <cellStyle name="20% - Accent1 3 3 3 3 2" xfId="24860" xr:uid="{00000000-0005-0000-0000-000065600000}"/>
    <cellStyle name="20% - Accent1 3 3 3 3 2 2" xfId="24861" xr:uid="{00000000-0005-0000-0000-000066600000}"/>
    <cellStyle name="20% - Accent1 3 3 3 3 2 2 2" xfId="24862" xr:uid="{00000000-0005-0000-0000-000067600000}"/>
    <cellStyle name="20% - Accent1 3 3 3 3 2 2 2 2" xfId="24863" xr:uid="{00000000-0005-0000-0000-000068600000}"/>
    <cellStyle name="20% - Accent1 3 3 3 3 2 2 2 2 2" xfId="24864" xr:uid="{00000000-0005-0000-0000-000069600000}"/>
    <cellStyle name="20% - Accent1 3 3 3 3 2 2 2 3" xfId="24865" xr:uid="{00000000-0005-0000-0000-00006A600000}"/>
    <cellStyle name="20% - Accent1 3 3 3 3 2 2 3" xfId="24866" xr:uid="{00000000-0005-0000-0000-00006B600000}"/>
    <cellStyle name="20% - Accent1 3 3 3 3 2 2 3 2" xfId="24867" xr:uid="{00000000-0005-0000-0000-00006C600000}"/>
    <cellStyle name="20% - Accent1 3 3 3 3 2 2 4" xfId="24868" xr:uid="{00000000-0005-0000-0000-00006D600000}"/>
    <cellStyle name="20% - Accent1 3 3 3 3 2 3" xfId="24869" xr:uid="{00000000-0005-0000-0000-00006E600000}"/>
    <cellStyle name="20% - Accent1 3 3 3 3 2 3 2" xfId="24870" xr:uid="{00000000-0005-0000-0000-00006F600000}"/>
    <cellStyle name="20% - Accent1 3 3 3 3 2 3 2 2" xfId="24871" xr:uid="{00000000-0005-0000-0000-000070600000}"/>
    <cellStyle name="20% - Accent1 3 3 3 3 2 3 2 2 2" xfId="24872" xr:uid="{00000000-0005-0000-0000-000071600000}"/>
    <cellStyle name="20% - Accent1 3 3 3 3 2 3 2 3" xfId="24873" xr:uid="{00000000-0005-0000-0000-000072600000}"/>
    <cellStyle name="20% - Accent1 3 3 3 3 2 3 3" xfId="24874" xr:uid="{00000000-0005-0000-0000-000073600000}"/>
    <cellStyle name="20% - Accent1 3 3 3 3 2 3 3 2" xfId="24875" xr:uid="{00000000-0005-0000-0000-000074600000}"/>
    <cellStyle name="20% - Accent1 3 3 3 3 2 3 4" xfId="24876" xr:uid="{00000000-0005-0000-0000-000075600000}"/>
    <cellStyle name="20% - Accent1 3 3 3 3 2 4" xfId="24877" xr:uid="{00000000-0005-0000-0000-000076600000}"/>
    <cellStyle name="20% - Accent1 3 3 3 3 2 4 2" xfId="24878" xr:uid="{00000000-0005-0000-0000-000077600000}"/>
    <cellStyle name="20% - Accent1 3 3 3 3 2 4 2 2" xfId="24879" xr:uid="{00000000-0005-0000-0000-000078600000}"/>
    <cellStyle name="20% - Accent1 3 3 3 3 2 4 2 2 2" xfId="24880" xr:uid="{00000000-0005-0000-0000-000079600000}"/>
    <cellStyle name="20% - Accent1 3 3 3 3 2 4 2 3" xfId="24881" xr:uid="{00000000-0005-0000-0000-00007A600000}"/>
    <cellStyle name="20% - Accent1 3 3 3 3 2 4 3" xfId="24882" xr:uid="{00000000-0005-0000-0000-00007B600000}"/>
    <cellStyle name="20% - Accent1 3 3 3 3 2 4 3 2" xfId="24883" xr:uid="{00000000-0005-0000-0000-00007C600000}"/>
    <cellStyle name="20% - Accent1 3 3 3 3 2 4 4" xfId="24884" xr:uid="{00000000-0005-0000-0000-00007D600000}"/>
    <cellStyle name="20% - Accent1 3 3 3 3 2 5" xfId="24885" xr:uid="{00000000-0005-0000-0000-00007E600000}"/>
    <cellStyle name="20% - Accent1 3 3 3 3 2 5 2" xfId="24886" xr:uid="{00000000-0005-0000-0000-00007F600000}"/>
    <cellStyle name="20% - Accent1 3 3 3 3 2 5 2 2" xfId="24887" xr:uid="{00000000-0005-0000-0000-000080600000}"/>
    <cellStyle name="20% - Accent1 3 3 3 3 2 5 3" xfId="24888" xr:uid="{00000000-0005-0000-0000-000081600000}"/>
    <cellStyle name="20% - Accent1 3 3 3 3 2 6" xfId="24889" xr:uid="{00000000-0005-0000-0000-000082600000}"/>
    <cellStyle name="20% - Accent1 3 3 3 3 2 6 2" xfId="24890" xr:uid="{00000000-0005-0000-0000-000083600000}"/>
    <cellStyle name="20% - Accent1 3 3 3 3 2 6 2 2" xfId="24891" xr:uid="{00000000-0005-0000-0000-000084600000}"/>
    <cellStyle name="20% - Accent1 3 3 3 3 2 6 3" xfId="24892" xr:uid="{00000000-0005-0000-0000-000085600000}"/>
    <cellStyle name="20% - Accent1 3 3 3 3 2 7" xfId="24893" xr:uid="{00000000-0005-0000-0000-000086600000}"/>
    <cellStyle name="20% - Accent1 3 3 3 3 2 7 2" xfId="24894" xr:uid="{00000000-0005-0000-0000-000087600000}"/>
    <cellStyle name="20% - Accent1 3 3 3 3 2 8" xfId="24895" xr:uid="{00000000-0005-0000-0000-000088600000}"/>
    <cellStyle name="20% - Accent1 3 3 3 3 2 8 2" xfId="24896" xr:uid="{00000000-0005-0000-0000-000089600000}"/>
    <cellStyle name="20% - Accent1 3 3 3 3 2 9" xfId="24897" xr:uid="{00000000-0005-0000-0000-00008A600000}"/>
    <cellStyle name="20% - Accent1 3 3 3 3 3" xfId="24898" xr:uid="{00000000-0005-0000-0000-00008B600000}"/>
    <cellStyle name="20% - Accent1 3 3 3 3 3 2" xfId="24899" xr:uid="{00000000-0005-0000-0000-00008C600000}"/>
    <cellStyle name="20% - Accent1 3 3 3 3 3 2 2" xfId="24900" xr:uid="{00000000-0005-0000-0000-00008D600000}"/>
    <cellStyle name="20% - Accent1 3 3 3 3 3 2 2 2" xfId="24901" xr:uid="{00000000-0005-0000-0000-00008E600000}"/>
    <cellStyle name="20% - Accent1 3 3 3 3 3 2 2 2 2" xfId="24902" xr:uid="{00000000-0005-0000-0000-00008F600000}"/>
    <cellStyle name="20% - Accent1 3 3 3 3 3 2 2 3" xfId="24903" xr:uid="{00000000-0005-0000-0000-000090600000}"/>
    <cellStyle name="20% - Accent1 3 3 3 3 3 2 3" xfId="24904" xr:uid="{00000000-0005-0000-0000-000091600000}"/>
    <cellStyle name="20% - Accent1 3 3 3 3 3 2 3 2" xfId="24905" xr:uid="{00000000-0005-0000-0000-000092600000}"/>
    <cellStyle name="20% - Accent1 3 3 3 3 3 2 4" xfId="24906" xr:uid="{00000000-0005-0000-0000-000093600000}"/>
    <cellStyle name="20% - Accent1 3 3 3 3 3 3" xfId="24907" xr:uid="{00000000-0005-0000-0000-000094600000}"/>
    <cellStyle name="20% - Accent1 3 3 3 3 3 3 2" xfId="24908" xr:uid="{00000000-0005-0000-0000-000095600000}"/>
    <cellStyle name="20% - Accent1 3 3 3 3 3 3 2 2" xfId="24909" xr:uid="{00000000-0005-0000-0000-000096600000}"/>
    <cellStyle name="20% - Accent1 3 3 3 3 3 3 2 2 2" xfId="24910" xr:uid="{00000000-0005-0000-0000-000097600000}"/>
    <cellStyle name="20% - Accent1 3 3 3 3 3 3 2 3" xfId="24911" xr:uid="{00000000-0005-0000-0000-000098600000}"/>
    <cellStyle name="20% - Accent1 3 3 3 3 3 3 3" xfId="24912" xr:uid="{00000000-0005-0000-0000-000099600000}"/>
    <cellStyle name="20% - Accent1 3 3 3 3 3 3 3 2" xfId="24913" xr:uid="{00000000-0005-0000-0000-00009A600000}"/>
    <cellStyle name="20% - Accent1 3 3 3 3 3 3 4" xfId="24914" xr:uid="{00000000-0005-0000-0000-00009B600000}"/>
    <cellStyle name="20% - Accent1 3 3 3 3 3 4" xfId="24915" xr:uid="{00000000-0005-0000-0000-00009C600000}"/>
    <cellStyle name="20% - Accent1 3 3 3 3 3 4 2" xfId="24916" xr:uid="{00000000-0005-0000-0000-00009D600000}"/>
    <cellStyle name="20% - Accent1 3 3 3 3 3 4 2 2" xfId="24917" xr:uid="{00000000-0005-0000-0000-00009E600000}"/>
    <cellStyle name="20% - Accent1 3 3 3 3 3 4 2 2 2" xfId="24918" xr:uid="{00000000-0005-0000-0000-00009F600000}"/>
    <cellStyle name="20% - Accent1 3 3 3 3 3 4 2 3" xfId="24919" xr:uid="{00000000-0005-0000-0000-0000A0600000}"/>
    <cellStyle name="20% - Accent1 3 3 3 3 3 4 3" xfId="24920" xr:uid="{00000000-0005-0000-0000-0000A1600000}"/>
    <cellStyle name="20% - Accent1 3 3 3 3 3 4 3 2" xfId="24921" xr:uid="{00000000-0005-0000-0000-0000A2600000}"/>
    <cellStyle name="20% - Accent1 3 3 3 3 3 4 4" xfId="24922" xr:uid="{00000000-0005-0000-0000-0000A3600000}"/>
    <cellStyle name="20% - Accent1 3 3 3 3 3 5" xfId="24923" xr:uid="{00000000-0005-0000-0000-0000A4600000}"/>
    <cellStyle name="20% - Accent1 3 3 3 3 3 5 2" xfId="24924" xr:uid="{00000000-0005-0000-0000-0000A5600000}"/>
    <cellStyle name="20% - Accent1 3 3 3 3 3 5 2 2" xfId="24925" xr:uid="{00000000-0005-0000-0000-0000A6600000}"/>
    <cellStyle name="20% - Accent1 3 3 3 3 3 5 3" xfId="24926" xr:uid="{00000000-0005-0000-0000-0000A7600000}"/>
    <cellStyle name="20% - Accent1 3 3 3 3 3 6" xfId="24927" xr:uid="{00000000-0005-0000-0000-0000A8600000}"/>
    <cellStyle name="20% - Accent1 3 3 3 3 3 6 2" xfId="24928" xr:uid="{00000000-0005-0000-0000-0000A9600000}"/>
    <cellStyle name="20% - Accent1 3 3 3 3 3 6 2 2" xfId="24929" xr:uid="{00000000-0005-0000-0000-0000AA600000}"/>
    <cellStyle name="20% - Accent1 3 3 3 3 3 6 3" xfId="24930" xr:uid="{00000000-0005-0000-0000-0000AB600000}"/>
    <cellStyle name="20% - Accent1 3 3 3 3 3 7" xfId="24931" xr:uid="{00000000-0005-0000-0000-0000AC600000}"/>
    <cellStyle name="20% - Accent1 3 3 3 3 3 7 2" xfId="24932" xr:uid="{00000000-0005-0000-0000-0000AD600000}"/>
    <cellStyle name="20% - Accent1 3 3 3 3 3 8" xfId="24933" xr:uid="{00000000-0005-0000-0000-0000AE600000}"/>
    <cellStyle name="20% - Accent1 3 3 3 3 3 8 2" xfId="24934" xr:uid="{00000000-0005-0000-0000-0000AF600000}"/>
    <cellStyle name="20% - Accent1 3 3 3 3 3 9" xfId="24935" xr:uid="{00000000-0005-0000-0000-0000B0600000}"/>
    <cellStyle name="20% - Accent1 3 3 3 3 4" xfId="24936" xr:uid="{00000000-0005-0000-0000-0000B1600000}"/>
    <cellStyle name="20% - Accent1 3 3 3 3 4 2" xfId="24937" xr:uid="{00000000-0005-0000-0000-0000B2600000}"/>
    <cellStyle name="20% - Accent1 3 3 3 3 4 2 2" xfId="24938" xr:uid="{00000000-0005-0000-0000-0000B3600000}"/>
    <cellStyle name="20% - Accent1 3 3 3 3 4 2 2 2" xfId="24939" xr:uid="{00000000-0005-0000-0000-0000B4600000}"/>
    <cellStyle name="20% - Accent1 3 3 3 3 4 2 3" xfId="24940" xr:uid="{00000000-0005-0000-0000-0000B5600000}"/>
    <cellStyle name="20% - Accent1 3 3 3 3 4 3" xfId="24941" xr:uid="{00000000-0005-0000-0000-0000B6600000}"/>
    <cellStyle name="20% - Accent1 3 3 3 3 4 3 2" xfId="24942" xr:uid="{00000000-0005-0000-0000-0000B7600000}"/>
    <cellStyle name="20% - Accent1 3 3 3 3 4 4" xfId="24943" xr:uid="{00000000-0005-0000-0000-0000B8600000}"/>
    <cellStyle name="20% - Accent1 3 3 3 3 5" xfId="24944" xr:uid="{00000000-0005-0000-0000-0000B9600000}"/>
    <cellStyle name="20% - Accent1 3 3 3 3 5 2" xfId="24945" xr:uid="{00000000-0005-0000-0000-0000BA600000}"/>
    <cellStyle name="20% - Accent1 3 3 3 3 5 2 2" xfId="24946" xr:uid="{00000000-0005-0000-0000-0000BB600000}"/>
    <cellStyle name="20% - Accent1 3 3 3 3 5 2 2 2" xfId="24947" xr:uid="{00000000-0005-0000-0000-0000BC600000}"/>
    <cellStyle name="20% - Accent1 3 3 3 3 5 2 3" xfId="24948" xr:uid="{00000000-0005-0000-0000-0000BD600000}"/>
    <cellStyle name="20% - Accent1 3 3 3 3 5 3" xfId="24949" xr:uid="{00000000-0005-0000-0000-0000BE600000}"/>
    <cellStyle name="20% - Accent1 3 3 3 3 5 3 2" xfId="24950" xr:uid="{00000000-0005-0000-0000-0000BF600000}"/>
    <cellStyle name="20% - Accent1 3 3 3 3 5 4" xfId="24951" xr:uid="{00000000-0005-0000-0000-0000C0600000}"/>
    <cellStyle name="20% - Accent1 3 3 3 3 6" xfId="24952" xr:uid="{00000000-0005-0000-0000-0000C1600000}"/>
    <cellStyle name="20% - Accent1 3 3 3 3 6 2" xfId="24953" xr:uid="{00000000-0005-0000-0000-0000C2600000}"/>
    <cellStyle name="20% - Accent1 3 3 3 3 6 2 2" xfId="24954" xr:uid="{00000000-0005-0000-0000-0000C3600000}"/>
    <cellStyle name="20% - Accent1 3 3 3 3 6 2 2 2" xfId="24955" xr:uid="{00000000-0005-0000-0000-0000C4600000}"/>
    <cellStyle name="20% - Accent1 3 3 3 3 6 2 3" xfId="24956" xr:uid="{00000000-0005-0000-0000-0000C5600000}"/>
    <cellStyle name="20% - Accent1 3 3 3 3 6 3" xfId="24957" xr:uid="{00000000-0005-0000-0000-0000C6600000}"/>
    <cellStyle name="20% - Accent1 3 3 3 3 6 3 2" xfId="24958" xr:uid="{00000000-0005-0000-0000-0000C7600000}"/>
    <cellStyle name="20% - Accent1 3 3 3 3 6 4" xfId="24959" xr:uid="{00000000-0005-0000-0000-0000C8600000}"/>
    <cellStyle name="20% - Accent1 3 3 3 3 7" xfId="24960" xr:uid="{00000000-0005-0000-0000-0000C9600000}"/>
    <cellStyle name="20% - Accent1 3 3 3 3 7 2" xfId="24961" xr:uid="{00000000-0005-0000-0000-0000CA600000}"/>
    <cellStyle name="20% - Accent1 3 3 3 3 7 2 2" xfId="24962" xr:uid="{00000000-0005-0000-0000-0000CB600000}"/>
    <cellStyle name="20% - Accent1 3 3 3 3 7 3" xfId="24963" xr:uid="{00000000-0005-0000-0000-0000CC600000}"/>
    <cellStyle name="20% - Accent1 3 3 3 3 8" xfId="24964" xr:uid="{00000000-0005-0000-0000-0000CD600000}"/>
    <cellStyle name="20% - Accent1 3 3 3 3 8 2" xfId="24965" xr:uid="{00000000-0005-0000-0000-0000CE600000}"/>
    <cellStyle name="20% - Accent1 3 3 3 3 8 2 2" xfId="24966" xr:uid="{00000000-0005-0000-0000-0000CF600000}"/>
    <cellStyle name="20% - Accent1 3 3 3 3 8 3" xfId="24967" xr:uid="{00000000-0005-0000-0000-0000D0600000}"/>
    <cellStyle name="20% - Accent1 3 3 3 3 9" xfId="24968" xr:uid="{00000000-0005-0000-0000-0000D1600000}"/>
    <cellStyle name="20% - Accent1 3 3 3 3 9 2" xfId="24969" xr:uid="{00000000-0005-0000-0000-0000D2600000}"/>
    <cellStyle name="20% - Accent1 3 3 3 4" xfId="24970" xr:uid="{00000000-0005-0000-0000-0000D3600000}"/>
    <cellStyle name="20% - Accent1 3 3 3 4 10" xfId="24971" xr:uid="{00000000-0005-0000-0000-0000D4600000}"/>
    <cellStyle name="20% - Accent1 3 3 3 4 10 2" xfId="24972" xr:uid="{00000000-0005-0000-0000-0000D5600000}"/>
    <cellStyle name="20% - Accent1 3 3 3 4 11" xfId="24973" xr:uid="{00000000-0005-0000-0000-0000D6600000}"/>
    <cellStyle name="20% - Accent1 3 3 3 4 2" xfId="24974" xr:uid="{00000000-0005-0000-0000-0000D7600000}"/>
    <cellStyle name="20% - Accent1 3 3 3 4 2 2" xfId="24975" xr:uid="{00000000-0005-0000-0000-0000D8600000}"/>
    <cellStyle name="20% - Accent1 3 3 3 4 2 2 2" xfId="24976" xr:uid="{00000000-0005-0000-0000-0000D9600000}"/>
    <cellStyle name="20% - Accent1 3 3 3 4 2 2 2 2" xfId="24977" xr:uid="{00000000-0005-0000-0000-0000DA600000}"/>
    <cellStyle name="20% - Accent1 3 3 3 4 2 2 2 2 2" xfId="24978" xr:uid="{00000000-0005-0000-0000-0000DB600000}"/>
    <cellStyle name="20% - Accent1 3 3 3 4 2 2 2 3" xfId="24979" xr:uid="{00000000-0005-0000-0000-0000DC600000}"/>
    <cellStyle name="20% - Accent1 3 3 3 4 2 2 3" xfId="24980" xr:uid="{00000000-0005-0000-0000-0000DD600000}"/>
    <cellStyle name="20% - Accent1 3 3 3 4 2 2 3 2" xfId="24981" xr:uid="{00000000-0005-0000-0000-0000DE600000}"/>
    <cellStyle name="20% - Accent1 3 3 3 4 2 2 4" xfId="24982" xr:uid="{00000000-0005-0000-0000-0000DF600000}"/>
    <cellStyle name="20% - Accent1 3 3 3 4 2 3" xfId="24983" xr:uid="{00000000-0005-0000-0000-0000E0600000}"/>
    <cellStyle name="20% - Accent1 3 3 3 4 2 3 2" xfId="24984" xr:uid="{00000000-0005-0000-0000-0000E1600000}"/>
    <cellStyle name="20% - Accent1 3 3 3 4 2 3 2 2" xfId="24985" xr:uid="{00000000-0005-0000-0000-0000E2600000}"/>
    <cellStyle name="20% - Accent1 3 3 3 4 2 3 2 2 2" xfId="24986" xr:uid="{00000000-0005-0000-0000-0000E3600000}"/>
    <cellStyle name="20% - Accent1 3 3 3 4 2 3 2 3" xfId="24987" xr:uid="{00000000-0005-0000-0000-0000E4600000}"/>
    <cellStyle name="20% - Accent1 3 3 3 4 2 3 3" xfId="24988" xr:uid="{00000000-0005-0000-0000-0000E5600000}"/>
    <cellStyle name="20% - Accent1 3 3 3 4 2 3 3 2" xfId="24989" xr:uid="{00000000-0005-0000-0000-0000E6600000}"/>
    <cellStyle name="20% - Accent1 3 3 3 4 2 3 4" xfId="24990" xr:uid="{00000000-0005-0000-0000-0000E7600000}"/>
    <cellStyle name="20% - Accent1 3 3 3 4 2 4" xfId="24991" xr:uid="{00000000-0005-0000-0000-0000E8600000}"/>
    <cellStyle name="20% - Accent1 3 3 3 4 2 4 2" xfId="24992" xr:uid="{00000000-0005-0000-0000-0000E9600000}"/>
    <cellStyle name="20% - Accent1 3 3 3 4 2 4 2 2" xfId="24993" xr:uid="{00000000-0005-0000-0000-0000EA600000}"/>
    <cellStyle name="20% - Accent1 3 3 3 4 2 4 2 2 2" xfId="24994" xr:uid="{00000000-0005-0000-0000-0000EB600000}"/>
    <cellStyle name="20% - Accent1 3 3 3 4 2 4 2 3" xfId="24995" xr:uid="{00000000-0005-0000-0000-0000EC600000}"/>
    <cellStyle name="20% - Accent1 3 3 3 4 2 4 3" xfId="24996" xr:uid="{00000000-0005-0000-0000-0000ED600000}"/>
    <cellStyle name="20% - Accent1 3 3 3 4 2 4 3 2" xfId="24997" xr:uid="{00000000-0005-0000-0000-0000EE600000}"/>
    <cellStyle name="20% - Accent1 3 3 3 4 2 4 4" xfId="24998" xr:uid="{00000000-0005-0000-0000-0000EF600000}"/>
    <cellStyle name="20% - Accent1 3 3 3 4 2 5" xfId="24999" xr:uid="{00000000-0005-0000-0000-0000F0600000}"/>
    <cellStyle name="20% - Accent1 3 3 3 4 2 5 2" xfId="25000" xr:uid="{00000000-0005-0000-0000-0000F1600000}"/>
    <cellStyle name="20% - Accent1 3 3 3 4 2 5 2 2" xfId="25001" xr:uid="{00000000-0005-0000-0000-0000F2600000}"/>
    <cellStyle name="20% - Accent1 3 3 3 4 2 5 3" xfId="25002" xr:uid="{00000000-0005-0000-0000-0000F3600000}"/>
    <cellStyle name="20% - Accent1 3 3 3 4 2 6" xfId="25003" xr:uid="{00000000-0005-0000-0000-0000F4600000}"/>
    <cellStyle name="20% - Accent1 3 3 3 4 2 6 2" xfId="25004" xr:uid="{00000000-0005-0000-0000-0000F5600000}"/>
    <cellStyle name="20% - Accent1 3 3 3 4 2 6 2 2" xfId="25005" xr:uid="{00000000-0005-0000-0000-0000F6600000}"/>
    <cellStyle name="20% - Accent1 3 3 3 4 2 6 3" xfId="25006" xr:uid="{00000000-0005-0000-0000-0000F7600000}"/>
    <cellStyle name="20% - Accent1 3 3 3 4 2 7" xfId="25007" xr:uid="{00000000-0005-0000-0000-0000F8600000}"/>
    <cellStyle name="20% - Accent1 3 3 3 4 2 7 2" xfId="25008" xr:uid="{00000000-0005-0000-0000-0000F9600000}"/>
    <cellStyle name="20% - Accent1 3 3 3 4 2 8" xfId="25009" xr:uid="{00000000-0005-0000-0000-0000FA600000}"/>
    <cellStyle name="20% - Accent1 3 3 3 4 2 8 2" xfId="25010" xr:uid="{00000000-0005-0000-0000-0000FB600000}"/>
    <cellStyle name="20% - Accent1 3 3 3 4 2 9" xfId="25011" xr:uid="{00000000-0005-0000-0000-0000FC600000}"/>
    <cellStyle name="20% - Accent1 3 3 3 4 3" xfId="25012" xr:uid="{00000000-0005-0000-0000-0000FD600000}"/>
    <cellStyle name="20% - Accent1 3 3 3 4 3 2" xfId="25013" xr:uid="{00000000-0005-0000-0000-0000FE600000}"/>
    <cellStyle name="20% - Accent1 3 3 3 4 3 2 2" xfId="25014" xr:uid="{00000000-0005-0000-0000-0000FF600000}"/>
    <cellStyle name="20% - Accent1 3 3 3 4 3 2 2 2" xfId="25015" xr:uid="{00000000-0005-0000-0000-000000610000}"/>
    <cellStyle name="20% - Accent1 3 3 3 4 3 2 2 2 2" xfId="25016" xr:uid="{00000000-0005-0000-0000-000001610000}"/>
    <cellStyle name="20% - Accent1 3 3 3 4 3 2 2 3" xfId="25017" xr:uid="{00000000-0005-0000-0000-000002610000}"/>
    <cellStyle name="20% - Accent1 3 3 3 4 3 2 3" xfId="25018" xr:uid="{00000000-0005-0000-0000-000003610000}"/>
    <cellStyle name="20% - Accent1 3 3 3 4 3 2 3 2" xfId="25019" xr:uid="{00000000-0005-0000-0000-000004610000}"/>
    <cellStyle name="20% - Accent1 3 3 3 4 3 2 4" xfId="25020" xr:uid="{00000000-0005-0000-0000-000005610000}"/>
    <cellStyle name="20% - Accent1 3 3 3 4 3 3" xfId="25021" xr:uid="{00000000-0005-0000-0000-000006610000}"/>
    <cellStyle name="20% - Accent1 3 3 3 4 3 3 2" xfId="25022" xr:uid="{00000000-0005-0000-0000-000007610000}"/>
    <cellStyle name="20% - Accent1 3 3 3 4 3 3 2 2" xfId="25023" xr:uid="{00000000-0005-0000-0000-000008610000}"/>
    <cellStyle name="20% - Accent1 3 3 3 4 3 3 2 2 2" xfId="25024" xr:uid="{00000000-0005-0000-0000-000009610000}"/>
    <cellStyle name="20% - Accent1 3 3 3 4 3 3 2 3" xfId="25025" xr:uid="{00000000-0005-0000-0000-00000A610000}"/>
    <cellStyle name="20% - Accent1 3 3 3 4 3 3 3" xfId="25026" xr:uid="{00000000-0005-0000-0000-00000B610000}"/>
    <cellStyle name="20% - Accent1 3 3 3 4 3 3 3 2" xfId="25027" xr:uid="{00000000-0005-0000-0000-00000C610000}"/>
    <cellStyle name="20% - Accent1 3 3 3 4 3 3 4" xfId="25028" xr:uid="{00000000-0005-0000-0000-00000D610000}"/>
    <cellStyle name="20% - Accent1 3 3 3 4 3 4" xfId="25029" xr:uid="{00000000-0005-0000-0000-00000E610000}"/>
    <cellStyle name="20% - Accent1 3 3 3 4 3 4 2" xfId="25030" xr:uid="{00000000-0005-0000-0000-00000F610000}"/>
    <cellStyle name="20% - Accent1 3 3 3 4 3 4 2 2" xfId="25031" xr:uid="{00000000-0005-0000-0000-000010610000}"/>
    <cellStyle name="20% - Accent1 3 3 3 4 3 4 2 2 2" xfId="25032" xr:uid="{00000000-0005-0000-0000-000011610000}"/>
    <cellStyle name="20% - Accent1 3 3 3 4 3 4 2 3" xfId="25033" xr:uid="{00000000-0005-0000-0000-000012610000}"/>
    <cellStyle name="20% - Accent1 3 3 3 4 3 4 3" xfId="25034" xr:uid="{00000000-0005-0000-0000-000013610000}"/>
    <cellStyle name="20% - Accent1 3 3 3 4 3 4 3 2" xfId="25035" xr:uid="{00000000-0005-0000-0000-000014610000}"/>
    <cellStyle name="20% - Accent1 3 3 3 4 3 4 4" xfId="25036" xr:uid="{00000000-0005-0000-0000-000015610000}"/>
    <cellStyle name="20% - Accent1 3 3 3 4 3 5" xfId="25037" xr:uid="{00000000-0005-0000-0000-000016610000}"/>
    <cellStyle name="20% - Accent1 3 3 3 4 3 5 2" xfId="25038" xr:uid="{00000000-0005-0000-0000-000017610000}"/>
    <cellStyle name="20% - Accent1 3 3 3 4 3 5 2 2" xfId="25039" xr:uid="{00000000-0005-0000-0000-000018610000}"/>
    <cellStyle name="20% - Accent1 3 3 3 4 3 5 3" xfId="25040" xr:uid="{00000000-0005-0000-0000-000019610000}"/>
    <cellStyle name="20% - Accent1 3 3 3 4 3 6" xfId="25041" xr:uid="{00000000-0005-0000-0000-00001A610000}"/>
    <cellStyle name="20% - Accent1 3 3 3 4 3 6 2" xfId="25042" xr:uid="{00000000-0005-0000-0000-00001B610000}"/>
    <cellStyle name="20% - Accent1 3 3 3 4 3 6 2 2" xfId="25043" xr:uid="{00000000-0005-0000-0000-00001C610000}"/>
    <cellStyle name="20% - Accent1 3 3 3 4 3 6 3" xfId="25044" xr:uid="{00000000-0005-0000-0000-00001D610000}"/>
    <cellStyle name="20% - Accent1 3 3 3 4 3 7" xfId="25045" xr:uid="{00000000-0005-0000-0000-00001E610000}"/>
    <cellStyle name="20% - Accent1 3 3 3 4 3 7 2" xfId="25046" xr:uid="{00000000-0005-0000-0000-00001F610000}"/>
    <cellStyle name="20% - Accent1 3 3 3 4 3 8" xfId="25047" xr:uid="{00000000-0005-0000-0000-000020610000}"/>
    <cellStyle name="20% - Accent1 3 3 3 4 3 8 2" xfId="25048" xr:uid="{00000000-0005-0000-0000-000021610000}"/>
    <cellStyle name="20% - Accent1 3 3 3 4 3 9" xfId="25049" xr:uid="{00000000-0005-0000-0000-000022610000}"/>
    <cellStyle name="20% - Accent1 3 3 3 4 4" xfId="25050" xr:uid="{00000000-0005-0000-0000-000023610000}"/>
    <cellStyle name="20% - Accent1 3 3 3 4 4 2" xfId="25051" xr:uid="{00000000-0005-0000-0000-000024610000}"/>
    <cellStyle name="20% - Accent1 3 3 3 4 4 2 2" xfId="25052" xr:uid="{00000000-0005-0000-0000-000025610000}"/>
    <cellStyle name="20% - Accent1 3 3 3 4 4 2 2 2" xfId="25053" xr:uid="{00000000-0005-0000-0000-000026610000}"/>
    <cellStyle name="20% - Accent1 3 3 3 4 4 2 3" xfId="25054" xr:uid="{00000000-0005-0000-0000-000027610000}"/>
    <cellStyle name="20% - Accent1 3 3 3 4 4 3" xfId="25055" xr:uid="{00000000-0005-0000-0000-000028610000}"/>
    <cellStyle name="20% - Accent1 3 3 3 4 4 3 2" xfId="25056" xr:uid="{00000000-0005-0000-0000-000029610000}"/>
    <cellStyle name="20% - Accent1 3 3 3 4 4 4" xfId="25057" xr:uid="{00000000-0005-0000-0000-00002A610000}"/>
    <cellStyle name="20% - Accent1 3 3 3 4 5" xfId="25058" xr:uid="{00000000-0005-0000-0000-00002B610000}"/>
    <cellStyle name="20% - Accent1 3 3 3 4 5 2" xfId="25059" xr:uid="{00000000-0005-0000-0000-00002C610000}"/>
    <cellStyle name="20% - Accent1 3 3 3 4 5 2 2" xfId="25060" xr:uid="{00000000-0005-0000-0000-00002D610000}"/>
    <cellStyle name="20% - Accent1 3 3 3 4 5 2 2 2" xfId="25061" xr:uid="{00000000-0005-0000-0000-00002E610000}"/>
    <cellStyle name="20% - Accent1 3 3 3 4 5 2 3" xfId="25062" xr:uid="{00000000-0005-0000-0000-00002F610000}"/>
    <cellStyle name="20% - Accent1 3 3 3 4 5 3" xfId="25063" xr:uid="{00000000-0005-0000-0000-000030610000}"/>
    <cellStyle name="20% - Accent1 3 3 3 4 5 3 2" xfId="25064" xr:uid="{00000000-0005-0000-0000-000031610000}"/>
    <cellStyle name="20% - Accent1 3 3 3 4 5 4" xfId="25065" xr:uid="{00000000-0005-0000-0000-000032610000}"/>
    <cellStyle name="20% - Accent1 3 3 3 4 6" xfId="25066" xr:uid="{00000000-0005-0000-0000-000033610000}"/>
    <cellStyle name="20% - Accent1 3 3 3 4 6 2" xfId="25067" xr:uid="{00000000-0005-0000-0000-000034610000}"/>
    <cellStyle name="20% - Accent1 3 3 3 4 6 2 2" xfId="25068" xr:uid="{00000000-0005-0000-0000-000035610000}"/>
    <cellStyle name="20% - Accent1 3 3 3 4 6 2 2 2" xfId="25069" xr:uid="{00000000-0005-0000-0000-000036610000}"/>
    <cellStyle name="20% - Accent1 3 3 3 4 6 2 3" xfId="25070" xr:uid="{00000000-0005-0000-0000-000037610000}"/>
    <cellStyle name="20% - Accent1 3 3 3 4 6 3" xfId="25071" xr:uid="{00000000-0005-0000-0000-000038610000}"/>
    <cellStyle name="20% - Accent1 3 3 3 4 6 3 2" xfId="25072" xr:uid="{00000000-0005-0000-0000-000039610000}"/>
    <cellStyle name="20% - Accent1 3 3 3 4 6 4" xfId="25073" xr:uid="{00000000-0005-0000-0000-00003A610000}"/>
    <cellStyle name="20% - Accent1 3 3 3 4 7" xfId="25074" xr:uid="{00000000-0005-0000-0000-00003B610000}"/>
    <cellStyle name="20% - Accent1 3 3 3 4 7 2" xfId="25075" xr:uid="{00000000-0005-0000-0000-00003C610000}"/>
    <cellStyle name="20% - Accent1 3 3 3 4 7 2 2" xfId="25076" xr:uid="{00000000-0005-0000-0000-00003D610000}"/>
    <cellStyle name="20% - Accent1 3 3 3 4 7 3" xfId="25077" xr:uid="{00000000-0005-0000-0000-00003E610000}"/>
    <cellStyle name="20% - Accent1 3 3 3 4 8" xfId="25078" xr:uid="{00000000-0005-0000-0000-00003F610000}"/>
    <cellStyle name="20% - Accent1 3 3 3 4 8 2" xfId="25079" xr:uid="{00000000-0005-0000-0000-000040610000}"/>
    <cellStyle name="20% - Accent1 3 3 3 4 8 2 2" xfId="25080" xr:uid="{00000000-0005-0000-0000-000041610000}"/>
    <cellStyle name="20% - Accent1 3 3 3 4 8 3" xfId="25081" xr:uid="{00000000-0005-0000-0000-000042610000}"/>
    <cellStyle name="20% - Accent1 3 3 3 4 9" xfId="25082" xr:uid="{00000000-0005-0000-0000-000043610000}"/>
    <cellStyle name="20% - Accent1 3 3 3 4 9 2" xfId="25083" xr:uid="{00000000-0005-0000-0000-000044610000}"/>
    <cellStyle name="20% - Accent1 3 3 3 5" xfId="25084" xr:uid="{00000000-0005-0000-0000-000045610000}"/>
    <cellStyle name="20% - Accent1 3 3 3 5 2" xfId="25085" xr:uid="{00000000-0005-0000-0000-000046610000}"/>
    <cellStyle name="20% - Accent1 3 3 3 5 2 2" xfId="25086" xr:uid="{00000000-0005-0000-0000-000047610000}"/>
    <cellStyle name="20% - Accent1 3 3 3 5 2 2 2" xfId="25087" xr:uid="{00000000-0005-0000-0000-000048610000}"/>
    <cellStyle name="20% - Accent1 3 3 3 5 2 2 2 2" xfId="25088" xr:uid="{00000000-0005-0000-0000-000049610000}"/>
    <cellStyle name="20% - Accent1 3 3 3 5 2 2 3" xfId="25089" xr:uid="{00000000-0005-0000-0000-00004A610000}"/>
    <cellStyle name="20% - Accent1 3 3 3 5 2 3" xfId="25090" xr:uid="{00000000-0005-0000-0000-00004B610000}"/>
    <cellStyle name="20% - Accent1 3 3 3 5 2 3 2" xfId="25091" xr:uid="{00000000-0005-0000-0000-00004C610000}"/>
    <cellStyle name="20% - Accent1 3 3 3 5 2 4" xfId="25092" xr:uid="{00000000-0005-0000-0000-00004D610000}"/>
    <cellStyle name="20% - Accent1 3 3 3 5 3" xfId="25093" xr:uid="{00000000-0005-0000-0000-00004E610000}"/>
    <cellStyle name="20% - Accent1 3 3 3 5 3 2" xfId="25094" xr:uid="{00000000-0005-0000-0000-00004F610000}"/>
    <cellStyle name="20% - Accent1 3 3 3 5 3 2 2" xfId="25095" xr:uid="{00000000-0005-0000-0000-000050610000}"/>
    <cellStyle name="20% - Accent1 3 3 3 5 3 2 2 2" xfId="25096" xr:uid="{00000000-0005-0000-0000-000051610000}"/>
    <cellStyle name="20% - Accent1 3 3 3 5 3 2 3" xfId="25097" xr:uid="{00000000-0005-0000-0000-000052610000}"/>
    <cellStyle name="20% - Accent1 3 3 3 5 3 3" xfId="25098" xr:uid="{00000000-0005-0000-0000-000053610000}"/>
    <cellStyle name="20% - Accent1 3 3 3 5 3 3 2" xfId="25099" xr:uid="{00000000-0005-0000-0000-000054610000}"/>
    <cellStyle name="20% - Accent1 3 3 3 5 3 4" xfId="25100" xr:uid="{00000000-0005-0000-0000-000055610000}"/>
    <cellStyle name="20% - Accent1 3 3 3 5 4" xfId="25101" xr:uid="{00000000-0005-0000-0000-000056610000}"/>
    <cellStyle name="20% - Accent1 3 3 3 5 4 2" xfId="25102" xr:uid="{00000000-0005-0000-0000-000057610000}"/>
    <cellStyle name="20% - Accent1 3 3 3 5 4 2 2" xfId="25103" xr:uid="{00000000-0005-0000-0000-000058610000}"/>
    <cellStyle name="20% - Accent1 3 3 3 5 4 2 2 2" xfId="25104" xr:uid="{00000000-0005-0000-0000-000059610000}"/>
    <cellStyle name="20% - Accent1 3 3 3 5 4 2 3" xfId="25105" xr:uid="{00000000-0005-0000-0000-00005A610000}"/>
    <cellStyle name="20% - Accent1 3 3 3 5 4 3" xfId="25106" xr:uid="{00000000-0005-0000-0000-00005B610000}"/>
    <cellStyle name="20% - Accent1 3 3 3 5 4 3 2" xfId="25107" xr:uid="{00000000-0005-0000-0000-00005C610000}"/>
    <cellStyle name="20% - Accent1 3 3 3 5 4 4" xfId="25108" xr:uid="{00000000-0005-0000-0000-00005D610000}"/>
    <cellStyle name="20% - Accent1 3 3 3 5 5" xfId="25109" xr:uid="{00000000-0005-0000-0000-00005E610000}"/>
    <cellStyle name="20% - Accent1 3 3 3 5 5 2" xfId="25110" xr:uid="{00000000-0005-0000-0000-00005F610000}"/>
    <cellStyle name="20% - Accent1 3 3 3 5 5 2 2" xfId="25111" xr:uid="{00000000-0005-0000-0000-000060610000}"/>
    <cellStyle name="20% - Accent1 3 3 3 5 5 3" xfId="25112" xr:uid="{00000000-0005-0000-0000-000061610000}"/>
    <cellStyle name="20% - Accent1 3 3 3 5 6" xfId="25113" xr:uid="{00000000-0005-0000-0000-000062610000}"/>
    <cellStyle name="20% - Accent1 3 3 3 5 6 2" xfId="25114" xr:uid="{00000000-0005-0000-0000-000063610000}"/>
    <cellStyle name="20% - Accent1 3 3 3 5 6 2 2" xfId="25115" xr:uid="{00000000-0005-0000-0000-000064610000}"/>
    <cellStyle name="20% - Accent1 3 3 3 5 6 3" xfId="25116" xr:uid="{00000000-0005-0000-0000-000065610000}"/>
    <cellStyle name="20% - Accent1 3 3 3 5 7" xfId="25117" xr:uid="{00000000-0005-0000-0000-000066610000}"/>
    <cellStyle name="20% - Accent1 3 3 3 5 7 2" xfId="25118" xr:uid="{00000000-0005-0000-0000-000067610000}"/>
    <cellStyle name="20% - Accent1 3 3 3 5 8" xfId="25119" xr:uid="{00000000-0005-0000-0000-000068610000}"/>
    <cellStyle name="20% - Accent1 3 3 3 5 8 2" xfId="25120" xr:uid="{00000000-0005-0000-0000-000069610000}"/>
    <cellStyle name="20% - Accent1 3 3 3 5 9" xfId="25121" xr:uid="{00000000-0005-0000-0000-00006A610000}"/>
    <cellStyle name="20% - Accent1 3 3 3 6" xfId="25122" xr:uid="{00000000-0005-0000-0000-00006B610000}"/>
    <cellStyle name="20% - Accent1 3 3 3 6 2" xfId="25123" xr:uid="{00000000-0005-0000-0000-00006C610000}"/>
    <cellStyle name="20% - Accent1 3 3 3 6 2 2" xfId="25124" xr:uid="{00000000-0005-0000-0000-00006D610000}"/>
    <cellStyle name="20% - Accent1 3 3 3 6 2 2 2" xfId="25125" xr:uid="{00000000-0005-0000-0000-00006E610000}"/>
    <cellStyle name="20% - Accent1 3 3 3 6 2 2 2 2" xfId="25126" xr:uid="{00000000-0005-0000-0000-00006F610000}"/>
    <cellStyle name="20% - Accent1 3 3 3 6 2 2 3" xfId="25127" xr:uid="{00000000-0005-0000-0000-000070610000}"/>
    <cellStyle name="20% - Accent1 3 3 3 6 2 3" xfId="25128" xr:uid="{00000000-0005-0000-0000-000071610000}"/>
    <cellStyle name="20% - Accent1 3 3 3 6 2 3 2" xfId="25129" xr:uid="{00000000-0005-0000-0000-000072610000}"/>
    <cellStyle name="20% - Accent1 3 3 3 6 2 4" xfId="25130" xr:uid="{00000000-0005-0000-0000-000073610000}"/>
    <cellStyle name="20% - Accent1 3 3 3 6 3" xfId="25131" xr:uid="{00000000-0005-0000-0000-000074610000}"/>
    <cellStyle name="20% - Accent1 3 3 3 6 3 2" xfId="25132" xr:uid="{00000000-0005-0000-0000-000075610000}"/>
    <cellStyle name="20% - Accent1 3 3 3 6 3 2 2" xfId="25133" xr:uid="{00000000-0005-0000-0000-000076610000}"/>
    <cellStyle name="20% - Accent1 3 3 3 6 3 2 2 2" xfId="25134" xr:uid="{00000000-0005-0000-0000-000077610000}"/>
    <cellStyle name="20% - Accent1 3 3 3 6 3 2 3" xfId="25135" xr:uid="{00000000-0005-0000-0000-000078610000}"/>
    <cellStyle name="20% - Accent1 3 3 3 6 3 3" xfId="25136" xr:uid="{00000000-0005-0000-0000-000079610000}"/>
    <cellStyle name="20% - Accent1 3 3 3 6 3 3 2" xfId="25137" xr:uid="{00000000-0005-0000-0000-00007A610000}"/>
    <cellStyle name="20% - Accent1 3 3 3 6 3 4" xfId="25138" xr:uid="{00000000-0005-0000-0000-00007B610000}"/>
    <cellStyle name="20% - Accent1 3 3 3 6 4" xfId="25139" xr:uid="{00000000-0005-0000-0000-00007C610000}"/>
    <cellStyle name="20% - Accent1 3 3 3 6 4 2" xfId="25140" xr:uid="{00000000-0005-0000-0000-00007D610000}"/>
    <cellStyle name="20% - Accent1 3 3 3 6 4 2 2" xfId="25141" xr:uid="{00000000-0005-0000-0000-00007E610000}"/>
    <cellStyle name="20% - Accent1 3 3 3 6 4 2 2 2" xfId="25142" xr:uid="{00000000-0005-0000-0000-00007F610000}"/>
    <cellStyle name="20% - Accent1 3 3 3 6 4 2 3" xfId="25143" xr:uid="{00000000-0005-0000-0000-000080610000}"/>
    <cellStyle name="20% - Accent1 3 3 3 6 4 3" xfId="25144" xr:uid="{00000000-0005-0000-0000-000081610000}"/>
    <cellStyle name="20% - Accent1 3 3 3 6 4 3 2" xfId="25145" xr:uid="{00000000-0005-0000-0000-000082610000}"/>
    <cellStyle name="20% - Accent1 3 3 3 6 4 4" xfId="25146" xr:uid="{00000000-0005-0000-0000-000083610000}"/>
    <cellStyle name="20% - Accent1 3 3 3 6 5" xfId="25147" xr:uid="{00000000-0005-0000-0000-000084610000}"/>
    <cellStyle name="20% - Accent1 3 3 3 6 5 2" xfId="25148" xr:uid="{00000000-0005-0000-0000-000085610000}"/>
    <cellStyle name="20% - Accent1 3 3 3 6 5 2 2" xfId="25149" xr:uid="{00000000-0005-0000-0000-000086610000}"/>
    <cellStyle name="20% - Accent1 3 3 3 6 5 3" xfId="25150" xr:uid="{00000000-0005-0000-0000-000087610000}"/>
    <cellStyle name="20% - Accent1 3 3 3 6 6" xfId="25151" xr:uid="{00000000-0005-0000-0000-000088610000}"/>
    <cellStyle name="20% - Accent1 3 3 3 6 6 2" xfId="25152" xr:uid="{00000000-0005-0000-0000-000089610000}"/>
    <cellStyle name="20% - Accent1 3 3 3 6 6 2 2" xfId="25153" xr:uid="{00000000-0005-0000-0000-00008A610000}"/>
    <cellStyle name="20% - Accent1 3 3 3 6 6 3" xfId="25154" xr:uid="{00000000-0005-0000-0000-00008B610000}"/>
    <cellStyle name="20% - Accent1 3 3 3 6 7" xfId="25155" xr:uid="{00000000-0005-0000-0000-00008C610000}"/>
    <cellStyle name="20% - Accent1 3 3 3 6 7 2" xfId="25156" xr:uid="{00000000-0005-0000-0000-00008D610000}"/>
    <cellStyle name="20% - Accent1 3 3 3 6 8" xfId="25157" xr:uid="{00000000-0005-0000-0000-00008E610000}"/>
    <cellStyle name="20% - Accent1 3 3 3 6 8 2" xfId="25158" xr:uid="{00000000-0005-0000-0000-00008F610000}"/>
    <cellStyle name="20% - Accent1 3 3 3 6 9" xfId="25159" xr:uid="{00000000-0005-0000-0000-000090610000}"/>
    <cellStyle name="20% - Accent1 3 3 3 7" xfId="25160" xr:uid="{00000000-0005-0000-0000-000091610000}"/>
    <cellStyle name="20% - Accent1 3 3 3 7 2" xfId="25161" xr:uid="{00000000-0005-0000-0000-000092610000}"/>
    <cellStyle name="20% - Accent1 3 3 3 7 2 2" xfId="25162" xr:uid="{00000000-0005-0000-0000-000093610000}"/>
    <cellStyle name="20% - Accent1 3 3 3 7 2 2 2" xfId="25163" xr:uid="{00000000-0005-0000-0000-000094610000}"/>
    <cellStyle name="20% - Accent1 3 3 3 7 2 3" xfId="25164" xr:uid="{00000000-0005-0000-0000-000095610000}"/>
    <cellStyle name="20% - Accent1 3 3 3 7 3" xfId="25165" xr:uid="{00000000-0005-0000-0000-000096610000}"/>
    <cellStyle name="20% - Accent1 3 3 3 7 3 2" xfId="25166" xr:uid="{00000000-0005-0000-0000-000097610000}"/>
    <cellStyle name="20% - Accent1 3 3 3 7 4" xfId="25167" xr:uid="{00000000-0005-0000-0000-000098610000}"/>
    <cellStyle name="20% - Accent1 3 3 3 8" xfId="25168" xr:uid="{00000000-0005-0000-0000-000099610000}"/>
    <cellStyle name="20% - Accent1 3 3 3 8 2" xfId="25169" xr:uid="{00000000-0005-0000-0000-00009A610000}"/>
    <cellStyle name="20% - Accent1 3 3 3 8 2 2" xfId="25170" xr:uid="{00000000-0005-0000-0000-00009B610000}"/>
    <cellStyle name="20% - Accent1 3 3 3 8 2 2 2" xfId="25171" xr:uid="{00000000-0005-0000-0000-00009C610000}"/>
    <cellStyle name="20% - Accent1 3 3 3 8 2 3" xfId="25172" xr:uid="{00000000-0005-0000-0000-00009D610000}"/>
    <cellStyle name="20% - Accent1 3 3 3 8 3" xfId="25173" xr:uid="{00000000-0005-0000-0000-00009E610000}"/>
    <cellStyle name="20% - Accent1 3 3 3 8 3 2" xfId="25174" xr:uid="{00000000-0005-0000-0000-00009F610000}"/>
    <cellStyle name="20% - Accent1 3 3 3 8 4" xfId="25175" xr:uid="{00000000-0005-0000-0000-0000A0610000}"/>
    <cellStyle name="20% - Accent1 3 3 3 9" xfId="25176" xr:uid="{00000000-0005-0000-0000-0000A1610000}"/>
    <cellStyle name="20% - Accent1 3 3 3 9 2" xfId="25177" xr:uid="{00000000-0005-0000-0000-0000A2610000}"/>
    <cellStyle name="20% - Accent1 3 3 3 9 2 2" xfId="25178" xr:uid="{00000000-0005-0000-0000-0000A3610000}"/>
    <cellStyle name="20% - Accent1 3 3 3 9 2 2 2" xfId="25179" xr:uid="{00000000-0005-0000-0000-0000A4610000}"/>
    <cellStyle name="20% - Accent1 3 3 3 9 2 3" xfId="25180" xr:uid="{00000000-0005-0000-0000-0000A5610000}"/>
    <cellStyle name="20% - Accent1 3 3 3 9 3" xfId="25181" xr:uid="{00000000-0005-0000-0000-0000A6610000}"/>
    <cellStyle name="20% - Accent1 3 3 3 9 3 2" xfId="25182" xr:uid="{00000000-0005-0000-0000-0000A7610000}"/>
    <cellStyle name="20% - Accent1 3 3 3 9 4" xfId="25183" xr:uid="{00000000-0005-0000-0000-0000A8610000}"/>
    <cellStyle name="20% - Accent1 3 3 4" xfId="25184" xr:uid="{00000000-0005-0000-0000-0000A9610000}"/>
    <cellStyle name="20% - Accent1 3 3 4 10" xfId="25185" xr:uid="{00000000-0005-0000-0000-0000AA610000}"/>
    <cellStyle name="20% - Accent1 3 3 4 10 2" xfId="25186" xr:uid="{00000000-0005-0000-0000-0000AB610000}"/>
    <cellStyle name="20% - Accent1 3 3 4 11" xfId="25187" xr:uid="{00000000-0005-0000-0000-0000AC610000}"/>
    <cellStyle name="20% - Accent1 3 3 4 2" xfId="25188" xr:uid="{00000000-0005-0000-0000-0000AD610000}"/>
    <cellStyle name="20% - Accent1 3 3 4 2 2" xfId="25189" xr:uid="{00000000-0005-0000-0000-0000AE610000}"/>
    <cellStyle name="20% - Accent1 3 3 4 2 2 2" xfId="25190" xr:uid="{00000000-0005-0000-0000-0000AF610000}"/>
    <cellStyle name="20% - Accent1 3 3 4 2 2 2 2" xfId="25191" xr:uid="{00000000-0005-0000-0000-0000B0610000}"/>
    <cellStyle name="20% - Accent1 3 3 4 2 2 2 2 2" xfId="25192" xr:uid="{00000000-0005-0000-0000-0000B1610000}"/>
    <cellStyle name="20% - Accent1 3 3 4 2 2 2 3" xfId="25193" xr:uid="{00000000-0005-0000-0000-0000B2610000}"/>
    <cellStyle name="20% - Accent1 3 3 4 2 2 3" xfId="25194" xr:uid="{00000000-0005-0000-0000-0000B3610000}"/>
    <cellStyle name="20% - Accent1 3 3 4 2 2 3 2" xfId="25195" xr:uid="{00000000-0005-0000-0000-0000B4610000}"/>
    <cellStyle name="20% - Accent1 3 3 4 2 2 4" xfId="25196" xr:uid="{00000000-0005-0000-0000-0000B5610000}"/>
    <cellStyle name="20% - Accent1 3 3 4 2 3" xfId="25197" xr:uid="{00000000-0005-0000-0000-0000B6610000}"/>
    <cellStyle name="20% - Accent1 3 3 4 2 3 2" xfId="25198" xr:uid="{00000000-0005-0000-0000-0000B7610000}"/>
    <cellStyle name="20% - Accent1 3 3 4 2 3 2 2" xfId="25199" xr:uid="{00000000-0005-0000-0000-0000B8610000}"/>
    <cellStyle name="20% - Accent1 3 3 4 2 3 2 2 2" xfId="25200" xr:uid="{00000000-0005-0000-0000-0000B9610000}"/>
    <cellStyle name="20% - Accent1 3 3 4 2 3 2 3" xfId="25201" xr:uid="{00000000-0005-0000-0000-0000BA610000}"/>
    <cellStyle name="20% - Accent1 3 3 4 2 3 3" xfId="25202" xr:uid="{00000000-0005-0000-0000-0000BB610000}"/>
    <cellStyle name="20% - Accent1 3 3 4 2 3 3 2" xfId="25203" xr:uid="{00000000-0005-0000-0000-0000BC610000}"/>
    <cellStyle name="20% - Accent1 3 3 4 2 3 4" xfId="25204" xr:uid="{00000000-0005-0000-0000-0000BD610000}"/>
    <cellStyle name="20% - Accent1 3 3 4 2 4" xfId="25205" xr:uid="{00000000-0005-0000-0000-0000BE610000}"/>
    <cellStyle name="20% - Accent1 3 3 4 2 4 2" xfId="25206" xr:uid="{00000000-0005-0000-0000-0000BF610000}"/>
    <cellStyle name="20% - Accent1 3 3 4 2 4 2 2" xfId="25207" xr:uid="{00000000-0005-0000-0000-0000C0610000}"/>
    <cellStyle name="20% - Accent1 3 3 4 2 4 2 2 2" xfId="25208" xr:uid="{00000000-0005-0000-0000-0000C1610000}"/>
    <cellStyle name="20% - Accent1 3 3 4 2 4 2 3" xfId="25209" xr:uid="{00000000-0005-0000-0000-0000C2610000}"/>
    <cellStyle name="20% - Accent1 3 3 4 2 4 3" xfId="25210" xr:uid="{00000000-0005-0000-0000-0000C3610000}"/>
    <cellStyle name="20% - Accent1 3 3 4 2 4 3 2" xfId="25211" xr:uid="{00000000-0005-0000-0000-0000C4610000}"/>
    <cellStyle name="20% - Accent1 3 3 4 2 4 4" xfId="25212" xr:uid="{00000000-0005-0000-0000-0000C5610000}"/>
    <cellStyle name="20% - Accent1 3 3 4 2 5" xfId="25213" xr:uid="{00000000-0005-0000-0000-0000C6610000}"/>
    <cellStyle name="20% - Accent1 3 3 4 2 5 2" xfId="25214" xr:uid="{00000000-0005-0000-0000-0000C7610000}"/>
    <cellStyle name="20% - Accent1 3 3 4 2 5 2 2" xfId="25215" xr:uid="{00000000-0005-0000-0000-0000C8610000}"/>
    <cellStyle name="20% - Accent1 3 3 4 2 5 3" xfId="25216" xr:uid="{00000000-0005-0000-0000-0000C9610000}"/>
    <cellStyle name="20% - Accent1 3 3 4 2 6" xfId="25217" xr:uid="{00000000-0005-0000-0000-0000CA610000}"/>
    <cellStyle name="20% - Accent1 3 3 4 2 6 2" xfId="25218" xr:uid="{00000000-0005-0000-0000-0000CB610000}"/>
    <cellStyle name="20% - Accent1 3 3 4 2 6 2 2" xfId="25219" xr:uid="{00000000-0005-0000-0000-0000CC610000}"/>
    <cellStyle name="20% - Accent1 3 3 4 2 6 3" xfId="25220" xr:uid="{00000000-0005-0000-0000-0000CD610000}"/>
    <cellStyle name="20% - Accent1 3 3 4 2 7" xfId="25221" xr:uid="{00000000-0005-0000-0000-0000CE610000}"/>
    <cellStyle name="20% - Accent1 3 3 4 2 7 2" xfId="25222" xr:uid="{00000000-0005-0000-0000-0000CF610000}"/>
    <cellStyle name="20% - Accent1 3 3 4 2 8" xfId="25223" xr:uid="{00000000-0005-0000-0000-0000D0610000}"/>
    <cellStyle name="20% - Accent1 3 3 4 2 8 2" xfId="25224" xr:uid="{00000000-0005-0000-0000-0000D1610000}"/>
    <cellStyle name="20% - Accent1 3 3 4 2 9" xfId="25225" xr:uid="{00000000-0005-0000-0000-0000D2610000}"/>
    <cellStyle name="20% - Accent1 3 3 4 3" xfId="25226" xr:uid="{00000000-0005-0000-0000-0000D3610000}"/>
    <cellStyle name="20% - Accent1 3 3 4 3 2" xfId="25227" xr:uid="{00000000-0005-0000-0000-0000D4610000}"/>
    <cellStyle name="20% - Accent1 3 3 4 3 2 2" xfId="25228" xr:uid="{00000000-0005-0000-0000-0000D5610000}"/>
    <cellStyle name="20% - Accent1 3 3 4 3 2 2 2" xfId="25229" xr:uid="{00000000-0005-0000-0000-0000D6610000}"/>
    <cellStyle name="20% - Accent1 3 3 4 3 2 2 2 2" xfId="25230" xr:uid="{00000000-0005-0000-0000-0000D7610000}"/>
    <cellStyle name="20% - Accent1 3 3 4 3 2 2 3" xfId="25231" xr:uid="{00000000-0005-0000-0000-0000D8610000}"/>
    <cellStyle name="20% - Accent1 3 3 4 3 2 3" xfId="25232" xr:uid="{00000000-0005-0000-0000-0000D9610000}"/>
    <cellStyle name="20% - Accent1 3 3 4 3 2 3 2" xfId="25233" xr:uid="{00000000-0005-0000-0000-0000DA610000}"/>
    <cellStyle name="20% - Accent1 3 3 4 3 2 4" xfId="25234" xr:uid="{00000000-0005-0000-0000-0000DB610000}"/>
    <cellStyle name="20% - Accent1 3 3 4 3 3" xfId="25235" xr:uid="{00000000-0005-0000-0000-0000DC610000}"/>
    <cellStyle name="20% - Accent1 3 3 4 3 3 2" xfId="25236" xr:uid="{00000000-0005-0000-0000-0000DD610000}"/>
    <cellStyle name="20% - Accent1 3 3 4 3 3 2 2" xfId="25237" xr:uid="{00000000-0005-0000-0000-0000DE610000}"/>
    <cellStyle name="20% - Accent1 3 3 4 3 3 2 2 2" xfId="25238" xr:uid="{00000000-0005-0000-0000-0000DF610000}"/>
    <cellStyle name="20% - Accent1 3 3 4 3 3 2 3" xfId="25239" xr:uid="{00000000-0005-0000-0000-0000E0610000}"/>
    <cellStyle name="20% - Accent1 3 3 4 3 3 3" xfId="25240" xr:uid="{00000000-0005-0000-0000-0000E1610000}"/>
    <cellStyle name="20% - Accent1 3 3 4 3 3 3 2" xfId="25241" xr:uid="{00000000-0005-0000-0000-0000E2610000}"/>
    <cellStyle name="20% - Accent1 3 3 4 3 3 4" xfId="25242" xr:uid="{00000000-0005-0000-0000-0000E3610000}"/>
    <cellStyle name="20% - Accent1 3 3 4 3 4" xfId="25243" xr:uid="{00000000-0005-0000-0000-0000E4610000}"/>
    <cellStyle name="20% - Accent1 3 3 4 3 4 2" xfId="25244" xr:uid="{00000000-0005-0000-0000-0000E5610000}"/>
    <cellStyle name="20% - Accent1 3 3 4 3 4 2 2" xfId="25245" xr:uid="{00000000-0005-0000-0000-0000E6610000}"/>
    <cellStyle name="20% - Accent1 3 3 4 3 4 2 2 2" xfId="25246" xr:uid="{00000000-0005-0000-0000-0000E7610000}"/>
    <cellStyle name="20% - Accent1 3 3 4 3 4 2 3" xfId="25247" xr:uid="{00000000-0005-0000-0000-0000E8610000}"/>
    <cellStyle name="20% - Accent1 3 3 4 3 4 3" xfId="25248" xr:uid="{00000000-0005-0000-0000-0000E9610000}"/>
    <cellStyle name="20% - Accent1 3 3 4 3 4 3 2" xfId="25249" xr:uid="{00000000-0005-0000-0000-0000EA610000}"/>
    <cellStyle name="20% - Accent1 3 3 4 3 4 4" xfId="25250" xr:uid="{00000000-0005-0000-0000-0000EB610000}"/>
    <cellStyle name="20% - Accent1 3 3 4 3 5" xfId="25251" xr:uid="{00000000-0005-0000-0000-0000EC610000}"/>
    <cellStyle name="20% - Accent1 3 3 4 3 5 2" xfId="25252" xr:uid="{00000000-0005-0000-0000-0000ED610000}"/>
    <cellStyle name="20% - Accent1 3 3 4 3 5 2 2" xfId="25253" xr:uid="{00000000-0005-0000-0000-0000EE610000}"/>
    <cellStyle name="20% - Accent1 3 3 4 3 5 3" xfId="25254" xr:uid="{00000000-0005-0000-0000-0000EF610000}"/>
    <cellStyle name="20% - Accent1 3 3 4 3 6" xfId="25255" xr:uid="{00000000-0005-0000-0000-0000F0610000}"/>
    <cellStyle name="20% - Accent1 3 3 4 3 6 2" xfId="25256" xr:uid="{00000000-0005-0000-0000-0000F1610000}"/>
    <cellStyle name="20% - Accent1 3 3 4 3 6 2 2" xfId="25257" xr:uid="{00000000-0005-0000-0000-0000F2610000}"/>
    <cellStyle name="20% - Accent1 3 3 4 3 6 3" xfId="25258" xr:uid="{00000000-0005-0000-0000-0000F3610000}"/>
    <cellStyle name="20% - Accent1 3 3 4 3 7" xfId="25259" xr:uid="{00000000-0005-0000-0000-0000F4610000}"/>
    <cellStyle name="20% - Accent1 3 3 4 3 7 2" xfId="25260" xr:uid="{00000000-0005-0000-0000-0000F5610000}"/>
    <cellStyle name="20% - Accent1 3 3 4 3 8" xfId="25261" xr:uid="{00000000-0005-0000-0000-0000F6610000}"/>
    <cellStyle name="20% - Accent1 3 3 4 3 8 2" xfId="25262" xr:uid="{00000000-0005-0000-0000-0000F7610000}"/>
    <cellStyle name="20% - Accent1 3 3 4 3 9" xfId="25263" xr:uid="{00000000-0005-0000-0000-0000F8610000}"/>
    <cellStyle name="20% - Accent1 3 3 4 4" xfId="25264" xr:uid="{00000000-0005-0000-0000-0000F9610000}"/>
    <cellStyle name="20% - Accent1 3 3 4 4 2" xfId="25265" xr:uid="{00000000-0005-0000-0000-0000FA610000}"/>
    <cellStyle name="20% - Accent1 3 3 4 4 2 2" xfId="25266" xr:uid="{00000000-0005-0000-0000-0000FB610000}"/>
    <cellStyle name="20% - Accent1 3 3 4 4 2 2 2" xfId="25267" xr:uid="{00000000-0005-0000-0000-0000FC610000}"/>
    <cellStyle name="20% - Accent1 3 3 4 4 2 3" xfId="25268" xr:uid="{00000000-0005-0000-0000-0000FD610000}"/>
    <cellStyle name="20% - Accent1 3 3 4 4 3" xfId="25269" xr:uid="{00000000-0005-0000-0000-0000FE610000}"/>
    <cellStyle name="20% - Accent1 3 3 4 4 3 2" xfId="25270" xr:uid="{00000000-0005-0000-0000-0000FF610000}"/>
    <cellStyle name="20% - Accent1 3 3 4 4 4" xfId="25271" xr:uid="{00000000-0005-0000-0000-000000620000}"/>
    <cellStyle name="20% - Accent1 3 3 4 5" xfId="25272" xr:uid="{00000000-0005-0000-0000-000001620000}"/>
    <cellStyle name="20% - Accent1 3 3 4 5 2" xfId="25273" xr:uid="{00000000-0005-0000-0000-000002620000}"/>
    <cellStyle name="20% - Accent1 3 3 4 5 2 2" xfId="25274" xr:uid="{00000000-0005-0000-0000-000003620000}"/>
    <cellStyle name="20% - Accent1 3 3 4 5 2 2 2" xfId="25275" xr:uid="{00000000-0005-0000-0000-000004620000}"/>
    <cellStyle name="20% - Accent1 3 3 4 5 2 3" xfId="25276" xr:uid="{00000000-0005-0000-0000-000005620000}"/>
    <cellStyle name="20% - Accent1 3 3 4 5 3" xfId="25277" xr:uid="{00000000-0005-0000-0000-000006620000}"/>
    <cellStyle name="20% - Accent1 3 3 4 5 3 2" xfId="25278" xr:uid="{00000000-0005-0000-0000-000007620000}"/>
    <cellStyle name="20% - Accent1 3 3 4 5 4" xfId="25279" xr:uid="{00000000-0005-0000-0000-000008620000}"/>
    <cellStyle name="20% - Accent1 3 3 4 6" xfId="25280" xr:uid="{00000000-0005-0000-0000-000009620000}"/>
    <cellStyle name="20% - Accent1 3 3 4 6 2" xfId="25281" xr:uid="{00000000-0005-0000-0000-00000A620000}"/>
    <cellStyle name="20% - Accent1 3 3 4 6 2 2" xfId="25282" xr:uid="{00000000-0005-0000-0000-00000B620000}"/>
    <cellStyle name="20% - Accent1 3 3 4 6 2 2 2" xfId="25283" xr:uid="{00000000-0005-0000-0000-00000C620000}"/>
    <cellStyle name="20% - Accent1 3 3 4 6 2 3" xfId="25284" xr:uid="{00000000-0005-0000-0000-00000D620000}"/>
    <cellStyle name="20% - Accent1 3 3 4 6 3" xfId="25285" xr:uid="{00000000-0005-0000-0000-00000E620000}"/>
    <cellStyle name="20% - Accent1 3 3 4 6 3 2" xfId="25286" xr:uid="{00000000-0005-0000-0000-00000F620000}"/>
    <cellStyle name="20% - Accent1 3 3 4 6 4" xfId="25287" xr:uid="{00000000-0005-0000-0000-000010620000}"/>
    <cellStyle name="20% - Accent1 3 3 4 7" xfId="25288" xr:uid="{00000000-0005-0000-0000-000011620000}"/>
    <cellStyle name="20% - Accent1 3 3 4 7 2" xfId="25289" xr:uid="{00000000-0005-0000-0000-000012620000}"/>
    <cellStyle name="20% - Accent1 3 3 4 7 2 2" xfId="25290" xr:uid="{00000000-0005-0000-0000-000013620000}"/>
    <cellStyle name="20% - Accent1 3 3 4 7 3" xfId="25291" xr:uid="{00000000-0005-0000-0000-000014620000}"/>
    <cellStyle name="20% - Accent1 3 3 4 8" xfId="25292" xr:uid="{00000000-0005-0000-0000-000015620000}"/>
    <cellStyle name="20% - Accent1 3 3 4 8 2" xfId="25293" xr:uid="{00000000-0005-0000-0000-000016620000}"/>
    <cellStyle name="20% - Accent1 3 3 4 8 2 2" xfId="25294" xr:uid="{00000000-0005-0000-0000-000017620000}"/>
    <cellStyle name="20% - Accent1 3 3 4 8 3" xfId="25295" xr:uid="{00000000-0005-0000-0000-000018620000}"/>
    <cellStyle name="20% - Accent1 3 3 4 9" xfId="25296" xr:uid="{00000000-0005-0000-0000-000019620000}"/>
    <cellStyle name="20% - Accent1 3 3 4 9 2" xfId="25297" xr:uid="{00000000-0005-0000-0000-00001A620000}"/>
    <cellStyle name="20% - Accent1 3 3 5" xfId="25298" xr:uid="{00000000-0005-0000-0000-00001B620000}"/>
    <cellStyle name="20% - Accent1 3 3 5 10" xfId="25299" xr:uid="{00000000-0005-0000-0000-00001C620000}"/>
    <cellStyle name="20% - Accent1 3 3 5 10 2" xfId="25300" xr:uid="{00000000-0005-0000-0000-00001D620000}"/>
    <cellStyle name="20% - Accent1 3 3 5 11" xfId="25301" xr:uid="{00000000-0005-0000-0000-00001E620000}"/>
    <cellStyle name="20% - Accent1 3 3 5 2" xfId="25302" xr:uid="{00000000-0005-0000-0000-00001F620000}"/>
    <cellStyle name="20% - Accent1 3 3 5 2 2" xfId="25303" xr:uid="{00000000-0005-0000-0000-000020620000}"/>
    <cellStyle name="20% - Accent1 3 3 5 2 2 2" xfId="25304" xr:uid="{00000000-0005-0000-0000-000021620000}"/>
    <cellStyle name="20% - Accent1 3 3 5 2 2 2 2" xfId="25305" xr:uid="{00000000-0005-0000-0000-000022620000}"/>
    <cellStyle name="20% - Accent1 3 3 5 2 2 2 2 2" xfId="25306" xr:uid="{00000000-0005-0000-0000-000023620000}"/>
    <cellStyle name="20% - Accent1 3 3 5 2 2 2 3" xfId="25307" xr:uid="{00000000-0005-0000-0000-000024620000}"/>
    <cellStyle name="20% - Accent1 3 3 5 2 2 3" xfId="25308" xr:uid="{00000000-0005-0000-0000-000025620000}"/>
    <cellStyle name="20% - Accent1 3 3 5 2 2 3 2" xfId="25309" xr:uid="{00000000-0005-0000-0000-000026620000}"/>
    <cellStyle name="20% - Accent1 3 3 5 2 2 4" xfId="25310" xr:uid="{00000000-0005-0000-0000-000027620000}"/>
    <cellStyle name="20% - Accent1 3 3 5 2 3" xfId="25311" xr:uid="{00000000-0005-0000-0000-000028620000}"/>
    <cellStyle name="20% - Accent1 3 3 5 2 3 2" xfId="25312" xr:uid="{00000000-0005-0000-0000-000029620000}"/>
    <cellStyle name="20% - Accent1 3 3 5 2 3 2 2" xfId="25313" xr:uid="{00000000-0005-0000-0000-00002A620000}"/>
    <cellStyle name="20% - Accent1 3 3 5 2 3 2 2 2" xfId="25314" xr:uid="{00000000-0005-0000-0000-00002B620000}"/>
    <cellStyle name="20% - Accent1 3 3 5 2 3 2 3" xfId="25315" xr:uid="{00000000-0005-0000-0000-00002C620000}"/>
    <cellStyle name="20% - Accent1 3 3 5 2 3 3" xfId="25316" xr:uid="{00000000-0005-0000-0000-00002D620000}"/>
    <cellStyle name="20% - Accent1 3 3 5 2 3 3 2" xfId="25317" xr:uid="{00000000-0005-0000-0000-00002E620000}"/>
    <cellStyle name="20% - Accent1 3 3 5 2 3 4" xfId="25318" xr:uid="{00000000-0005-0000-0000-00002F620000}"/>
    <cellStyle name="20% - Accent1 3 3 5 2 4" xfId="25319" xr:uid="{00000000-0005-0000-0000-000030620000}"/>
    <cellStyle name="20% - Accent1 3 3 5 2 4 2" xfId="25320" xr:uid="{00000000-0005-0000-0000-000031620000}"/>
    <cellStyle name="20% - Accent1 3 3 5 2 4 2 2" xfId="25321" xr:uid="{00000000-0005-0000-0000-000032620000}"/>
    <cellStyle name="20% - Accent1 3 3 5 2 4 2 2 2" xfId="25322" xr:uid="{00000000-0005-0000-0000-000033620000}"/>
    <cellStyle name="20% - Accent1 3 3 5 2 4 2 3" xfId="25323" xr:uid="{00000000-0005-0000-0000-000034620000}"/>
    <cellStyle name="20% - Accent1 3 3 5 2 4 3" xfId="25324" xr:uid="{00000000-0005-0000-0000-000035620000}"/>
    <cellStyle name="20% - Accent1 3 3 5 2 4 3 2" xfId="25325" xr:uid="{00000000-0005-0000-0000-000036620000}"/>
    <cellStyle name="20% - Accent1 3 3 5 2 4 4" xfId="25326" xr:uid="{00000000-0005-0000-0000-000037620000}"/>
    <cellStyle name="20% - Accent1 3 3 5 2 5" xfId="25327" xr:uid="{00000000-0005-0000-0000-000038620000}"/>
    <cellStyle name="20% - Accent1 3 3 5 2 5 2" xfId="25328" xr:uid="{00000000-0005-0000-0000-000039620000}"/>
    <cellStyle name="20% - Accent1 3 3 5 2 5 2 2" xfId="25329" xr:uid="{00000000-0005-0000-0000-00003A620000}"/>
    <cellStyle name="20% - Accent1 3 3 5 2 5 3" xfId="25330" xr:uid="{00000000-0005-0000-0000-00003B620000}"/>
    <cellStyle name="20% - Accent1 3 3 5 2 6" xfId="25331" xr:uid="{00000000-0005-0000-0000-00003C620000}"/>
    <cellStyle name="20% - Accent1 3 3 5 2 6 2" xfId="25332" xr:uid="{00000000-0005-0000-0000-00003D620000}"/>
    <cellStyle name="20% - Accent1 3 3 5 2 6 2 2" xfId="25333" xr:uid="{00000000-0005-0000-0000-00003E620000}"/>
    <cellStyle name="20% - Accent1 3 3 5 2 6 3" xfId="25334" xr:uid="{00000000-0005-0000-0000-00003F620000}"/>
    <cellStyle name="20% - Accent1 3 3 5 2 7" xfId="25335" xr:uid="{00000000-0005-0000-0000-000040620000}"/>
    <cellStyle name="20% - Accent1 3 3 5 2 7 2" xfId="25336" xr:uid="{00000000-0005-0000-0000-000041620000}"/>
    <cellStyle name="20% - Accent1 3 3 5 2 8" xfId="25337" xr:uid="{00000000-0005-0000-0000-000042620000}"/>
    <cellStyle name="20% - Accent1 3 3 5 2 8 2" xfId="25338" xr:uid="{00000000-0005-0000-0000-000043620000}"/>
    <cellStyle name="20% - Accent1 3 3 5 2 9" xfId="25339" xr:uid="{00000000-0005-0000-0000-000044620000}"/>
    <cellStyle name="20% - Accent1 3 3 5 3" xfId="25340" xr:uid="{00000000-0005-0000-0000-000045620000}"/>
    <cellStyle name="20% - Accent1 3 3 5 3 2" xfId="25341" xr:uid="{00000000-0005-0000-0000-000046620000}"/>
    <cellStyle name="20% - Accent1 3 3 5 3 2 2" xfId="25342" xr:uid="{00000000-0005-0000-0000-000047620000}"/>
    <cellStyle name="20% - Accent1 3 3 5 3 2 2 2" xfId="25343" xr:uid="{00000000-0005-0000-0000-000048620000}"/>
    <cellStyle name="20% - Accent1 3 3 5 3 2 2 2 2" xfId="25344" xr:uid="{00000000-0005-0000-0000-000049620000}"/>
    <cellStyle name="20% - Accent1 3 3 5 3 2 2 3" xfId="25345" xr:uid="{00000000-0005-0000-0000-00004A620000}"/>
    <cellStyle name="20% - Accent1 3 3 5 3 2 3" xfId="25346" xr:uid="{00000000-0005-0000-0000-00004B620000}"/>
    <cellStyle name="20% - Accent1 3 3 5 3 2 3 2" xfId="25347" xr:uid="{00000000-0005-0000-0000-00004C620000}"/>
    <cellStyle name="20% - Accent1 3 3 5 3 2 4" xfId="25348" xr:uid="{00000000-0005-0000-0000-00004D620000}"/>
    <cellStyle name="20% - Accent1 3 3 5 3 3" xfId="25349" xr:uid="{00000000-0005-0000-0000-00004E620000}"/>
    <cellStyle name="20% - Accent1 3 3 5 3 3 2" xfId="25350" xr:uid="{00000000-0005-0000-0000-00004F620000}"/>
    <cellStyle name="20% - Accent1 3 3 5 3 3 2 2" xfId="25351" xr:uid="{00000000-0005-0000-0000-000050620000}"/>
    <cellStyle name="20% - Accent1 3 3 5 3 3 2 2 2" xfId="25352" xr:uid="{00000000-0005-0000-0000-000051620000}"/>
    <cellStyle name="20% - Accent1 3 3 5 3 3 2 3" xfId="25353" xr:uid="{00000000-0005-0000-0000-000052620000}"/>
    <cellStyle name="20% - Accent1 3 3 5 3 3 3" xfId="25354" xr:uid="{00000000-0005-0000-0000-000053620000}"/>
    <cellStyle name="20% - Accent1 3 3 5 3 3 3 2" xfId="25355" xr:uid="{00000000-0005-0000-0000-000054620000}"/>
    <cellStyle name="20% - Accent1 3 3 5 3 3 4" xfId="25356" xr:uid="{00000000-0005-0000-0000-000055620000}"/>
    <cellStyle name="20% - Accent1 3 3 5 3 4" xfId="25357" xr:uid="{00000000-0005-0000-0000-000056620000}"/>
    <cellStyle name="20% - Accent1 3 3 5 3 4 2" xfId="25358" xr:uid="{00000000-0005-0000-0000-000057620000}"/>
    <cellStyle name="20% - Accent1 3 3 5 3 4 2 2" xfId="25359" xr:uid="{00000000-0005-0000-0000-000058620000}"/>
    <cellStyle name="20% - Accent1 3 3 5 3 4 2 2 2" xfId="25360" xr:uid="{00000000-0005-0000-0000-000059620000}"/>
    <cellStyle name="20% - Accent1 3 3 5 3 4 2 3" xfId="25361" xr:uid="{00000000-0005-0000-0000-00005A620000}"/>
    <cellStyle name="20% - Accent1 3 3 5 3 4 3" xfId="25362" xr:uid="{00000000-0005-0000-0000-00005B620000}"/>
    <cellStyle name="20% - Accent1 3 3 5 3 4 3 2" xfId="25363" xr:uid="{00000000-0005-0000-0000-00005C620000}"/>
    <cellStyle name="20% - Accent1 3 3 5 3 4 4" xfId="25364" xr:uid="{00000000-0005-0000-0000-00005D620000}"/>
    <cellStyle name="20% - Accent1 3 3 5 3 5" xfId="25365" xr:uid="{00000000-0005-0000-0000-00005E620000}"/>
    <cellStyle name="20% - Accent1 3 3 5 3 5 2" xfId="25366" xr:uid="{00000000-0005-0000-0000-00005F620000}"/>
    <cellStyle name="20% - Accent1 3 3 5 3 5 2 2" xfId="25367" xr:uid="{00000000-0005-0000-0000-000060620000}"/>
    <cellStyle name="20% - Accent1 3 3 5 3 5 3" xfId="25368" xr:uid="{00000000-0005-0000-0000-000061620000}"/>
    <cellStyle name="20% - Accent1 3 3 5 3 6" xfId="25369" xr:uid="{00000000-0005-0000-0000-000062620000}"/>
    <cellStyle name="20% - Accent1 3 3 5 3 6 2" xfId="25370" xr:uid="{00000000-0005-0000-0000-000063620000}"/>
    <cellStyle name="20% - Accent1 3 3 5 3 6 2 2" xfId="25371" xr:uid="{00000000-0005-0000-0000-000064620000}"/>
    <cellStyle name="20% - Accent1 3 3 5 3 6 3" xfId="25372" xr:uid="{00000000-0005-0000-0000-000065620000}"/>
    <cellStyle name="20% - Accent1 3 3 5 3 7" xfId="25373" xr:uid="{00000000-0005-0000-0000-000066620000}"/>
    <cellStyle name="20% - Accent1 3 3 5 3 7 2" xfId="25374" xr:uid="{00000000-0005-0000-0000-000067620000}"/>
    <cellStyle name="20% - Accent1 3 3 5 3 8" xfId="25375" xr:uid="{00000000-0005-0000-0000-000068620000}"/>
    <cellStyle name="20% - Accent1 3 3 5 3 8 2" xfId="25376" xr:uid="{00000000-0005-0000-0000-000069620000}"/>
    <cellStyle name="20% - Accent1 3 3 5 3 9" xfId="25377" xr:uid="{00000000-0005-0000-0000-00006A620000}"/>
    <cellStyle name="20% - Accent1 3 3 5 4" xfId="25378" xr:uid="{00000000-0005-0000-0000-00006B620000}"/>
    <cellStyle name="20% - Accent1 3 3 5 4 2" xfId="25379" xr:uid="{00000000-0005-0000-0000-00006C620000}"/>
    <cellStyle name="20% - Accent1 3 3 5 4 2 2" xfId="25380" xr:uid="{00000000-0005-0000-0000-00006D620000}"/>
    <cellStyle name="20% - Accent1 3 3 5 4 2 2 2" xfId="25381" xr:uid="{00000000-0005-0000-0000-00006E620000}"/>
    <cellStyle name="20% - Accent1 3 3 5 4 2 3" xfId="25382" xr:uid="{00000000-0005-0000-0000-00006F620000}"/>
    <cellStyle name="20% - Accent1 3 3 5 4 3" xfId="25383" xr:uid="{00000000-0005-0000-0000-000070620000}"/>
    <cellStyle name="20% - Accent1 3 3 5 4 3 2" xfId="25384" xr:uid="{00000000-0005-0000-0000-000071620000}"/>
    <cellStyle name="20% - Accent1 3 3 5 4 4" xfId="25385" xr:uid="{00000000-0005-0000-0000-000072620000}"/>
    <cellStyle name="20% - Accent1 3 3 5 5" xfId="25386" xr:uid="{00000000-0005-0000-0000-000073620000}"/>
    <cellStyle name="20% - Accent1 3 3 5 5 2" xfId="25387" xr:uid="{00000000-0005-0000-0000-000074620000}"/>
    <cellStyle name="20% - Accent1 3 3 5 5 2 2" xfId="25388" xr:uid="{00000000-0005-0000-0000-000075620000}"/>
    <cellStyle name="20% - Accent1 3 3 5 5 2 2 2" xfId="25389" xr:uid="{00000000-0005-0000-0000-000076620000}"/>
    <cellStyle name="20% - Accent1 3 3 5 5 2 3" xfId="25390" xr:uid="{00000000-0005-0000-0000-000077620000}"/>
    <cellStyle name="20% - Accent1 3 3 5 5 3" xfId="25391" xr:uid="{00000000-0005-0000-0000-000078620000}"/>
    <cellStyle name="20% - Accent1 3 3 5 5 3 2" xfId="25392" xr:uid="{00000000-0005-0000-0000-000079620000}"/>
    <cellStyle name="20% - Accent1 3 3 5 5 4" xfId="25393" xr:uid="{00000000-0005-0000-0000-00007A620000}"/>
    <cellStyle name="20% - Accent1 3 3 5 6" xfId="25394" xr:uid="{00000000-0005-0000-0000-00007B620000}"/>
    <cellStyle name="20% - Accent1 3 3 5 6 2" xfId="25395" xr:uid="{00000000-0005-0000-0000-00007C620000}"/>
    <cellStyle name="20% - Accent1 3 3 5 6 2 2" xfId="25396" xr:uid="{00000000-0005-0000-0000-00007D620000}"/>
    <cellStyle name="20% - Accent1 3 3 5 6 2 2 2" xfId="25397" xr:uid="{00000000-0005-0000-0000-00007E620000}"/>
    <cellStyle name="20% - Accent1 3 3 5 6 2 3" xfId="25398" xr:uid="{00000000-0005-0000-0000-00007F620000}"/>
    <cellStyle name="20% - Accent1 3 3 5 6 3" xfId="25399" xr:uid="{00000000-0005-0000-0000-000080620000}"/>
    <cellStyle name="20% - Accent1 3 3 5 6 3 2" xfId="25400" xr:uid="{00000000-0005-0000-0000-000081620000}"/>
    <cellStyle name="20% - Accent1 3 3 5 6 4" xfId="25401" xr:uid="{00000000-0005-0000-0000-000082620000}"/>
    <cellStyle name="20% - Accent1 3 3 5 7" xfId="25402" xr:uid="{00000000-0005-0000-0000-000083620000}"/>
    <cellStyle name="20% - Accent1 3 3 5 7 2" xfId="25403" xr:uid="{00000000-0005-0000-0000-000084620000}"/>
    <cellStyle name="20% - Accent1 3 3 5 7 2 2" xfId="25404" xr:uid="{00000000-0005-0000-0000-000085620000}"/>
    <cellStyle name="20% - Accent1 3 3 5 7 3" xfId="25405" xr:uid="{00000000-0005-0000-0000-000086620000}"/>
    <cellStyle name="20% - Accent1 3 3 5 8" xfId="25406" xr:uid="{00000000-0005-0000-0000-000087620000}"/>
    <cellStyle name="20% - Accent1 3 3 5 8 2" xfId="25407" xr:uid="{00000000-0005-0000-0000-000088620000}"/>
    <cellStyle name="20% - Accent1 3 3 5 8 2 2" xfId="25408" xr:uid="{00000000-0005-0000-0000-000089620000}"/>
    <cellStyle name="20% - Accent1 3 3 5 8 3" xfId="25409" xr:uid="{00000000-0005-0000-0000-00008A620000}"/>
    <cellStyle name="20% - Accent1 3 3 5 9" xfId="25410" xr:uid="{00000000-0005-0000-0000-00008B620000}"/>
    <cellStyle name="20% - Accent1 3 3 5 9 2" xfId="25411" xr:uid="{00000000-0005-0000-0000-00008C620000}"/>
    <cellStyle name="20% - Accent1 3 3 6" xfId="25412" xr:uid="{00000000-0005-0000-0000-00008D620000}"/>
    <cellStyle name="20% - Accent1 3 3 6 10" xfId="25413" xr:uid="{00000000-0005-0000-0000-00008E620000}"/>
    <cellStyle name="20% - Accent1 3 3 6 10 2" xfId="25414" xr:uid="{00000000-0005-0000-0000-00008F620000}"/>
    <cellStyle name="20% - Accent1 3 3 6 11" xfId="25415" xr:uid="{00000000-0005-0000-0000-000090620000}"/>
    <cellStyle name="20% - Accent1 3 3 6 2" xfId="25416" xr:uid="{00000000-0005-0000-0000-000091620000}"/>
    <cellStyle name="20% - Accent1 3 3 6 2 2" xfId="25417" xr:uid="{00000000-0005-0000-0000-000092620000}"/>
    <cellStyle name="20% - Accent1 3 3 6 2 2 2" xfId="25418" xr:uid="{00000000-0005-0000-0000-000093620000}"/>
    <cellStyle name="20% - Accent1 3 3 6 2 2 2 2" xfId="25419" xr:uid="{00000000-0005-0000-0000-000094620000}"/>
    <cellStyle name="20% - Accent1 3 3 6 2 2 2 2 2" xfId="25420" xr:uid="{00000000-0005-0000-0000-000095620000}"/>
    <cellStyle name="20% - Accent1 3 3 6 2 2 2 3" xfId="25421" xr:uid="{00000000-0005-0000-0000-000096620000}"/>
    <cellStyle name="20% - Accent1 3 3 6 2 2 3" xfId="25422" xr:uid="{00000000-0005-0000-0000-000097620000}"/>
    <cellStyle name="20% - Accent1 3 3 6 2 2 3 2" xfId="25423" xr:uid="{00000000-0005-0000-0000-000098620000}"/>
    <cellStyle name="20% - Accent1 3 3 6 2 2 4" xfId="25424" xr:uid="{00000000-0005-0000-0000-000099620000}"/>
    <cellStyle name="20% - Accent1 3 3 6 2 3" xfId="25425" xr:uid="{00000000-0005-0000-0000-00009A620000}"/>
    <cellStyle name="20% - Accent1 3 3 6 2 3 2" xfId="25426" xr:uid="{00000000-0005-0000-0000-00009B620000}"/>
    <cellStyle name="20% - Accent1 3 3 6 2 3 2 2" xfId="25427" xr:uid="{00000000-0005-0000-0000-00009C620000}"/>
    <cellStyle name="20% - Accent1 3 3 6 2 3 2 2 2" xfId="25428" xr:uid="{00000000-0005-0000-0000-00009D620000}"/>
    <cellStyle name="20% - Accent1 3 3 6 2 3 2 3" xfId="25429" xr:uid="{00000000-0005-0000-0000-00009E620000}"/>
    <cellStyle name="20% - Accent1 3 3 6 2 3 3" xfId="25430" xr:uid="{00000000-0005-0000-0000-00009F620000}"/>
    <cellStyle name="20% - Accent1 3 3 6 2 3 3 2" xfId="25431" xr:uid="{00000000-0005-0000-0000-0000A0620000}"/>
    <cellStyle name="20% - Accent1 3 3 6 2 3 4" xfId="25432" xr:uid="{00000000-0005-0000-0000-0000A1620000}"/>
    <cellStyle name="20% - Accent1 3 3 6 2 4" xfId="25433" xr:uid="{00000000-0005-0000-0000-0000A2620000}"/>
    <cellStyle name="20% - Accent1 3 3 6 2 4 2" xfId="25434" xr:uid="{00000000-0005-0000-0000-0000A3620000}"/>
    <cellStyle name="20% - Accent1 3 3 6 2 4 2 2" xfId="25435" xr:uid="{00000000-0005-0000-0000-0000A4620000}"/>
    <cellStyle name="20% - Accent1 3 3 6 2 4 2 2 2" xfId="25436" xr:uid="{00000000-0005-0000-0000-0000A5620000}"/>
    <cellStyle name="20% - Accent1 3 3 6 2 4 2 3" xfId="25437" xr:uid="{00000000-0005-0000-0000-0000A6620000}"/>
    <cellStyle name="20% - Accent1 3 3 6 2 4 3" xfId="25438" xr:uid="{00000000-0005-0000-0000-0000A7620000}"/>
    <cellStyle name="20% - Accent1 3 3 6 2 4 3 2" xfId="25439" xr:uid="{00000000-0005-0000-0000-0000A8620000}"/>
    <cellStyle name="20% - Accent1 3 3 6 2 4 4" xfId="25440" xr:uid="{00000000-0005-0000-0000-0000A9620000}"/>
    <cellStyle name="20% - Accent1 3 3 6 2 5" xfId="25441" xr:uid="{00000000-0005-0000-0000-0000AA620000}"/>
    <cellStyle name="20% - Accent1 3 3 6 2 5 2" xfId="25442" xr:uid="{00000000-0005-0000-0000-0000AB620000}"/>
    <cellStyle name="20% - Accent1 3 3 6 2 5 2 2" xfId="25443" xr:uid="{00000000-0005-0000-0000-0000AC620000}"/>
    <cellStyle name="20% - Accent1 3 3 6 2 5 3" xfId="25444" xr:uid="{00000000-0005-0000-0000-0000AD620000}"/>
    <cellStyle name="20% - Accent1 3 3 6 2 6" xfId="25445" xr:uid="{00000000-0005-0000-0000-0000AE620000}"/>
    <cellStyle name="20% - Accent1 3 3 6 2 6 2" xfId="25446" xr:uid="{00000000-0005-0000-0000-0000AF620000}"/>
    <cellStyle name="20% - Accent1 3 3 6 2 6 2 2" xfId="25447" xr:uid="{00000000-0005-0000-0000-0000B0620000}"/>
    <cellStyle name="20% - Accent1 3 3 6 2 6 3" xfId="25448" xr:uid="{00000000-0005-0000-0000-0000B1620000}"/>
    <cellStyle name="20% - Accent1 3 3 6 2 7" xfId="25449" xr:uid="{00000000-0005-0000-0000-0000B2620000}"/>
    <cellStyle name="20% - Accent1 3 3 6 2 7 2" xfId="25450" xr:uid="{00000000-0005-0000-0000-0000B3620000}"/>
    <cellStyle name="20% - Accent1 3 3 6 2 8" xfId="25451" xr:uid="{00000000-0005-0000-0000-0000B4620000}"/>
    <cellStyle name="20% - Accent1 3 3 6 2 8 2" xfId="25452" xr:uid="{00000000-0005-0000-0000-0000B5620000}"/>
    <cellStyle name="20% - Accent1 3 3 6 2 9" xfId="25453" xr:uid="{00000000-0005-0000-0000-0000B6620000}"/>
    <cellStyle name="20% - Accent1 3 3 6 3" xfId="25454" xr:uid="{00000000-0005-0000-0000-0000B7620000}"/>
    <cellStyle name="20% - Accent1 3 3 6 3 2" xfId="25455" xr:uid="{00000000-0005-0000-0000-0000B8620000}"/>
    <cellStyle name="20% - Accent1 3 3 6 3 2 2" xfId="25456" xr:uid="{00000000-0005-0000-0000-0000B9620000}"/>
    <cellStyle name="20% - Accent1 3 3 6 3 2 2 2" xfId="25457" xr:uid="{00000000-0005-0000-0000-0000BA620000}"/>
    <cellStyle name="20% - Accent1 3 3 6 3 2 2 2 2" xfId="25458" xr:uid="{00000000-0005-0000-0000-0000BB620000}"/>
    <cellStyle name="20% - Accent1 3 3 6 3 2 2 3" xfId="25459" xr:uid="{00000000-0005-0000-0000-0000BC620000}"/>
    <cellStyle name="20% - Accent1 3 3 6 3 2 3" xfId="25460" xr:uid="{00000000-0005-0000-0000-0000BD620000}"/>
    <cellStyle name="20% - Accent1 3 3 6 3 2 3 2" xfId="25461" xr:uid="{00000000-0005-0000-0000-0000BE620000}"/>
    <cellStyle name="20% - Accent1 3 3 6 3 2 4" xfId="25462" xr:uid="{00000000-0005-0000-0000-0000BF620000}"/>
    <cellStyle name="20% - Accent1 3 3 6 3 3" xfId="25463" xr:uid="{00000000-0005-0000-0000-0000C0620000}"/>
    <cellStyle name="20% - Accent1 3 3 6 3 3 2" xfId="25464" xr:uid="{00000000-0005-0000-0000-0000C1620000}"/>
    <cellStyle name="20% - Accent1 3 3 6 3 3 2 2" xfId="25465" xr:uid="{00000000-0005-0000-0000-0000C2620000}"/>
    <cellStyle name="20% - Accent1 3 3 6 3 3 2 2 2" xfId="25466" xr:uid="{00000000-0005-0000-0000-0000C3620000}"/>
    <cellStyle name="20% - Accent1 3 3 6 3 3 2 3" xfId="25467" xr:uid="{00000000-0005-0000-0000-0000C4620000}"/>
    <cellStyle name="20% - Accent1 3 3 6 3 3 3" xfId="25468" xr:uid="{00000000-0005-0000-0000-0000C5620000}"/>
    <cellStyle name="20% - Accent1 3 3 6 3 3 3 2" xfId="25469" xr:uid="{00000000-0005-0000-0000-0000C6620000}"/>
    <cellStyle name="20% - Accent1 3 3 6 3 3 4" xfId="25470" xr:uid="{00000000-0005-0000-0000-0000C7620000}"/>
    <cellStyle name="20% - Accent1 3 3 6 3 4" xfId="25471" xr:uid="{00000000-0005-0000-0000-0000C8620000}"/>
    <cellStyle name="20% - Accent1 3 3 6 3 4 2" xfId="25472" xr:uid="{00000000-0005-0000-0000-0000C9620000}"/>
    <cellStyle name="20% - Accent1 3 3 6 3 4 2 2" xfId="25473" xr:uid="{00000000-0005-0000-0000-0000CA620000}"/>
    <cellStyle name="20% - Accent1 3 3 6 3 4 2 2 2" xfId="25474" xr:uid="{00000000-0005-0000-0000-0000CB620000}"/>
    <cellStyle name="20% - Accent1 3 3 6 3 4 2 3" xfId="25475" xr:uid="{00000000-0005-0000-0000-0000CC620000}"/>
    <cellStyle name="20% - Accent1 3 3 6 3 4 3" xfId="25476" xr:uid="{00000000-0005-0000-0000-0000CD620000}"/>
    <cellStyle name="20% - Accent1 3 3 6 3 4 3 2" xfId="25477" xr:uid="{00000000-0005-0000-0000-0000CE620000}"/>
    <cellStyle name="20% - Accent1 3 3 6 3 4 4" xfId="25478" xr:uid="{00000000-0005-0000-0000-0000CF620000}"/>
    <cellStyle name="20% - Accent1 3 3 6 3 5" xfId="25479" xr:uid="{00000000-0005-0000-0000-0000D0620000}"/>
    <cellStyle name="20% - Accent1 3 3 6 3 5 2" xfId="25480" xr:uid="{00000000-0005-0000-0000-0000D1620000}"/>
    <cellStyle name="20% - Accent1 3 3 6 3 5 2 2" xfId="25481" xr:uid="{00000000-0005-0000-0000-0000D2620000}"/>
    <cellStyle name="20% - Accent1 3 3 6 3 5 3" xfId="25482" xr:uid="{00000000-0005-0000-0000-0000D3620000}"/>
    <cellStyle name="20% - Accent1 3 3 6 3 6" xfId="25483" xr:uid="{00000000-0005-0000-0000-0000D4620000}"/>
    <cellStyle name="20% - Accent1 3 3 6 3 6 2" xfId="25484" xr:uid="{00000000-0005-0000-0000-0000D5620000}"/>
    <cellStyle name="20% - Accent1 3 3 6 3 6 2 2" xfId="25485" xr:uid="{00000000-0005-0000-0000-0000D6620000}"/>
    <cellStyle name="20% - Accent1 3 3 6 3 6 3" xfId="25486" xr:uid="{00000000-0005-0000-0000-0000D7620000}"/>
    <cellStyle name="20% - Accent1 3 3 6 3 7" xfId="25487" xr:uid="{00000000-0005-0000-0000-0000D8620000}"/>
    <cellStyle name="20% - Accent1 3 3 6 3 7 2" xfId="25488" xr:uid="{00000000-0005-0000-0000-0000D9620000}"/>
    <cellStyle name="20% - Accent1 3 3 6 3 8" xfId="25489" xr:uid="{00000000-0005-0000-0000-0000DA620000}"/>
    <cellStyle name="20% - Accent1 3 3 6 3 8 2" xfId="25490" xr:uid="{00000000-0005-0000-0000-0000DB620000}"/>
    <cellStyle name="20% - Accent1 3 3 6 3 9" xfId="25491" xr:uid="{00000000-0005-0000-0000-0000DC620000}"/>
    <cellStyle name="20% - Accent1 3 3 6 4" xfId="25492" xr:uid="{00000000-0005-0000-0000-0000DD620000}"/>
    <cellStyle name="20% - Accent1 3 3 6 4 2" xfId="25493" xr:uid="{00000000-0005-0000-0000-0000DE620000}"/>
    <cellStyle name="20% - Accent1 3 3 6 4 2 2" xfId="25494" xr:uid="{00000000-0005-0000-0000-0000DF620000}"/>
    <cellStyle name="20% - Accent1 3 3 6 4 2 2 2" xfId="25495" xr:uid="{00000000-0005-0000-0000-0000E0620000}"/>
    <cellStyle name="20% - Accent1 3 3 6 4 2 3" xfId="25496" xr:uid="{00000000-0005-0000-0000-0000E1620000}"/>
    <cellStyle name="20% - Accent1 3 3 6 4 3" xfId="25497" xr:uid="{00000000-0005-0000-0000-0000E2620000}"/>
    <cellStyle name="20% - Accent1 3 3 6 4 3 2" xfId="25498" xr:uid="{00000000-0005-0000-0000-0000E3620000}"/>
    <cellStyle name="20% - Accent1 3 3 6 4 4" xfId="25499" xr:uid="{00000000-0005-0000-0000-0000E4620000}"/>
    <cellStyle name="20% - Accent1 3 3 6 5" xfId="25500" xr:uid="{00000000-0005-0000-0000-0000E5620000}"/>
    <cellStyle name="20% - Accent1 3 3 6 5 2" xfId="25501" xr:uid="{00000000-0005-0000-0000-0000E6620000}"/>
    <cellStyle name="20% - Accent1 3 3 6 5 2 2" xfId="25502" xr:uid="{00000000-0005-0000-0000-0000E7620000}"/>
    <cellStyle name="20% - Accent1 3 3 6 5 2 2 2" xfId="25503" xr:uid="{00000000-0005-0000-0000-0000E8620000}"/>
    <cellStyle name="20% - Accent1 3 3 6 5 2 3" xfId="25504" xr:uid="{00000000-0005-0000-0000-0000E9620000}"/>
    <cellStyle name="20% - Accent1 3 3 6 5 3" xfId="25505" xr:uid="{00000000-0005-0000-0000-0000EA620000}"/>
    <cellStyle name="20% - Accent1 3 3 6 5 3 2" xfId="25506" xr:uid="{00000000-0005-0000-0000-0000EB620000}"/>
    <cellStyle name="20% - Accent1 3 3 6 5 4" xfId="25507" xr:uid="{00000000-0005-0000-0000-0000EC620000}"/>
    <cellStyle name="20% - Accent1 3 3 6 6" xfId="25508" xr:uid="{00000000-0005-0000-0000-0000ED620000}"/>
    <cellStyle name="20% - Accent1 3 3 6 6 2" xfId="25509" xr:uid="{00000000-0005-0000-0000-0000EE620000}"/>
    <cellStyle name="20% - Accent1 3 3 6 6 2 2" xfId="25510" xr:uid="{00000000-0005-0000-0000-0000EF620000}"/>
    <cellStyle name="20% - Accent1 3 3 6 6 2 2 2" xfId="25511" xr:uid="{00000000-0005-0000-0000-0000F0620000}"/>
    <cellStyle name="20% - Accent1 3 3 6 6 2 3" xfId="25512" xr:uid="{00000000-0005-0000-0000-0000F1620000}"/>
    <cellStyle name="20% - Accent1 3 3 6 6 3" xfId="25513" xr:uid="{00000000-0005-0000-0000-0000F2620000}"/>
    <cellStyle name="20% - Accent1 3 3 6 6 3 2" xfId="25514" xr:uid="{00000000-0005-0000-0000-0000F3620000}"/>
    <cellStyle name="20% - Accent1 3 3 6 6 4" xfId="25515" xr:uid="{00000000-0005-0000-0000-0000F4620000}"/>
    <cellStyle name="20% - Accent1 3 3 6 7" xfId="25516" xr:uid="{00000000-0005-0000-0000-0000F5620000}"/>
    <cellStyle name="20% - Accent1 3 3 6 7 2" xfId="25517" xr:uid="{00000000-0005-0000-0000-0000F6620000}"/>
    <cellStyle name="20% - Accent1 3 3 6 7 2 2" xfId="25518" xr:uid="{00000000-0005-0000-0000-0000F7620000}"/>
    <cellStyle name="20% - Accent1 3 3 6 7 3" xfId="25519" xr:uid="{00000000-0005-0000-0000-0000F8620000}"/>
    <cellStyle name="20% - Accent1 3 3 6 8" xfId="25520" xr:uid="{00000000-0005-0000-0000-0000F9620000}"/>
    <cellStyle name="20% - Accent1 3 3 6 8 2" xfId="25521" xr:uid="{00000000-0005-0000-0000-0000FA620000}"/>
    <cellStyle name="20% - Accent1 3 3 6 8 2 2" xfId="25522" xr:uid="{00000000-0005-0000-0000-0000FB620000}"/>
    <cellStyle name="20% - Accent1 3 3 6 8 3" xfId="25523" xr:uid="{00000000-0005-0000-0000-0000FC620000}"/>
    <cellStyle name="20% - Accent1 3 3 6 9" xfId="25524" xr:uid="{00000000-0005-0000-0000-0000FD620000}"/>
    <cellStyle name="20% - Accent1 3 3 6 9 2" xfId="25525" xr:uid="{00000000-0005-0000-0000-0000FE620000}"/>
    <cellStyle name="20% - Accent1 3 3 7" xfId="25526" xr:uid="{00000000-0005-0000-0000-0000FF620000}"/>
    <cellStyle name="20% - Accent1 3 3 7 2" xfId="25527" xr:uid="{00000000-0005-0000-0000-000000630000}"/>
    <cellStyle name="20% - Accent1 3 3 7 2 2" xfId="25528" xr:uid="{00000000-0005-0000-0000-000001630000}"/>
    <cellStyle name="20% - Accent1 3 3 7 2 2 2" xfId="25529" xr:uid="{00000000-0005-0000-0000-000002630000}"/>
    <cellStyle name="20% - Accent1 3 3 7 2 2 2 2" xfId="25530" xr:uid="{00000000-0005-0000-0000-000003630000}"/>
    <cellStyle name="20% - Accent1 3 3 7 2 2 3" xfId="25531" xr:uid="{00000000-0005-0000-0000-000004630000}"/>
    <cellStyle name="20% - Accent1 3 3 7 2 3" xfId="25532" xr:uid="{00000000-0005-0000-0000-000005630000}"/>
    <cellStyle name="20% - Accent1 3 3 7 2 3 2" xfId="25533" xr:uid="{00000000-0005-0000-0000-000006630000}"/>
    <cellStyle name="20% - Accent1 3 3 7 2 4" xfId="25534" xr:uid="{00000000-0005-0000-0000-000007630000}"/>
    <cellStyle name="20% - Accent1 3 3 7 3" xfId="25535" xr:uid="{00000000-0005-0000-0000-000008630000}"/>
    <cellStyle name="20% - Accent1 3 3 7 3 2" xfId="25536" xr:uid="{00000000-0005-0000-0000-000009630000}"/>
    <cellStyle name="20% - Accent1 3 3 7 3 2 2" xfId="25537" xr:uid="{00000000-0005-0000-0000-00000A630000}"/>
    <cellStyle name="20% - Accent1 3 3 7 3 2 2 2" xfId="25538" xr:uid="{00000000-0005-0000-0000-00000B630000}"/>
    <cellStyle name="20% - Accent1 3 3 7 3 2 3" xfId="25539" xr:uid="{00000000-0005-0000-0000-00000C630000}"/>
    <cellStyle name="20% - Accent1 3 3 7 3 3" xfId="25540" xr:uid="{00000000-0005-0000-0000-00000D630000}"/>
    <cellStyle name="20% - Accent1 3 3 7 3 3 2" xfId="25541" xr:uid="{00000000-0005-0000-0000-00000E630000}"/>
    <cellStyle name="20% - Accent1 3 3 7 3 4" xfId="25542" xr:uid="{00000000-0005-0000-0000-00000F630000}"/>
    <cellStyle name="20% - Accent1 3 3 7 4" xfId="25543" xr:uid="{00000000-0005-0000-0000-000010630000}"/>
    <cellStyle name="20% - Accent1 3 3 7 4 2" xfId="25544" xr:uid="{00000000-0005-0000-0000-000011630000}"/>
    <cellStyle name="20% - Accent1 3 3 7 4 2 2" xfId="25545" xr:uid="{00000000-0005-0000-0000-000012630000}"/>
    <cellStyle name="20% - Accent1 3 3 7 4 2 2 2" xfId="25546" xr:uid="{00000000-0005-0000-0000-000013630000}"/>
    <cellStyle name="20% - Accent1 3 3 7 4 2 3" xfId="25547" xr:uid="{00000000-0005-0000-0000-000014630000}"/>
    <cellStyle name="20% - Accent1 3 3 7 4 3" xfId="25548" xr:uid="{00000000-0005-0000-0000-000015630000}"/>
    <cellStyle name="20% - Accent1 3 3 7 4 3 2" xfId="25549" xr:uid="{00000000-0005-0000-0000-000016630000}"/>
    <cellStyle name="20% - Accent1 3 3 7 4 4" xfId="25550" xr:uid="{00000000-0005-0000-0000-000017630000}"/>
    <cellStyle name="20% - Accent1 3 3 7 5" xfId="25551" xr:uid="{00000000-0005-0000-0000-000018630000}"/>
    <cellStyle name="20% - Accent1 3 3 7 5 2" xfId="25552" xr:uid="{00000000-0005-0000-0000-000019630000}"/>
    <cellStyle name="20% - Accent1 3 3 7 5 2 2" xfId="25553" xr:uid="{00000000-0005-0000-0000-00001A630000}"/>
    <cellStyle name="20% - Accent1 3 3 7 5 3" xfId="25554" xr:uid="{00000000-0005-0000-0000-00001B630000}"/>
    <cellStyle name="20% - Accent1 3 3 7 6" xfId="25555" xr:uid="{00000000-0005-0000-0000-00001C630000}"/>
    <cellStyle name="20% - Accent1 3 3 7 6 2" xfId="25556" xr:uid="{00000000-0005-0000-0000-00001D630000}"/>
    <cellStyle name="20% - Accent1 3 3 7 6 2 2" xfId="25557" xr:uid="{00000000-0005-0000-0000-00001E630000}"/>
    <cellStyle name="20% - Accent1 3 3 7 6 3" xfId="25558" xr:uid="{00000000-0005-0000-0000-00001F630000}"/>
    <cellStyle name="20% - Accent1 3 3 7 7" xfId="25559" xr:uid="{00000000-0005-0000-0000-000020630000}"/>
    <cellStyle name="20% - Accent1 3 3 7 7 2" xfId="25560" xr:uid="{00000000-0005-0000-0000-000021630000}"/>
    <cellStyle name="20% - Accent1 3 3 7 8" xfId="25561" xr:uid="{00000000-0005-0000-0000-000022630000}"/>
    <cellStyle name="20% - Accent1 3 3 7 8 2" xfId="25562" xr:uid="{00000000-0005-0000-0000-000023630000}"/>
    <cellStyle name="20% - Accent1 3 3 7 9" xfId="25563" xr:uid="{00000000-0005-0000-0000-000024630000}"/>
    <cellStyle name="20% - Accent1 3 3 8" xfId="25564" xr:uid="{00000000-0005-0000-0000-000025630000}"/>
    <cellStyle name="20% - Accent1 3 3 8 2" xfId="25565" xr:uid="{00000000-0005-0000-0000-000026630000}"/>
    <cellStyle name="20% - Accent1 3 3 8 2 2" xfId="25566" xr:uid="{00000000-0005-0000-0000-000027630000}"/>
    <cellStyle name="20% - Accent1 3 3 8 2 2 2" xfId="25567" xr:uid="{00000000-0005-0000-0000-000028630000}"/>
    <cellStyle name="20% - Accent1 3 3 8 2 2 2 2" xfId="25568" xr:uid="{00000000-0005-0000-0000-000029630000}"/>
    <cellStyle name="20% - Accent1 3 3 8 2 2 3" xfId="25569" xr:uid="{00000000-0005-0000-0000-00002A630000}"/>
    <cellStyle name="20% - Accent1 3 3 8 2 3" xfId="25570" xr:uid="{00000000-0005-0000-0000-00002B630000}"/>
    <cellStyle name="20% - Accent1 3 3 8 2 3 2" xfId="25571" xr:uid="{00000000-0005-0000-0000-00002C630000}"/>
    <cellStyle name="20% - Accent1 3 3 8 2 4" xfId="25572" xr:uid="{00000000-0005-0000-0000-00002D630000}"/>
    <cellStyle name="20% - Accent1 3 3 8 3" xfId="25573" xr:uid="{00000000-0005-0000-0000-00002E630000}"/>
    <cellStyle name="20% - Accent1 3 3 8 3 2" xfId="25574" xr:uid="{00000000-0005-0000-0000-00002F630000}"/>
    <cellStyle name="20% - Accent1 3 3 8 3 2 2" xfId="25575" xr:uid="{00000000-0005-0000-0000-000030630000}"/>
    <cellStyle name="20% - Accent1 3 3 8 3 2 2 2" xfId="25576" xr:uid="{00000000-0005-0000-0000-000031630000}"/>
    <cellStyle name="20% - Accent1 3 3 8 3 2 3" xfId="25577" xr:uid="{00000000-0005-0000-0000-000032630000}"/>
    <cellStyle name="20% - Accent1 3 3 8 3 3" xfId="25578" xr:uid="{00000000-0005-0000-0000-000033630000}"/>
    <cellStyle name="20% - Accent1 3 3 8 3 3 2" xfId="25579" xr:uid="{00000000-0005-0000-0000-000034630000}"/>
    <cellStyle name="20% - Accent1 3 3 8 3 4" xfId="25580" xr:uid="{00000000-0005-0000-0000-000035630000}"/>
    <cellStyle name="20% - Accent1 3 3 8 4" xfId="25581" xr:uid="{00000000-0005-0000-0000-000036630000}"/>
    <cellStyle name="20% - Accent1 3 3 8 4 2" xfId="25582" xr:uid="{00000000-0005-0000-0000-000037630000}"/>
    <cellStyle name="20% - Accent1 3 3 8 4 2 2" xfId="25583" xr:uid="{00000000-0005-0000-0000-000038630000}"/>
    <cellStyle name="20% - Accent1 3 3 8 4 2 2 2" xfId="25584" xr:uid="{00000000-0005-0000-0000-000039630000}"/>
    <cellStyle name="20% - Accent1 3 3 8 4 2 3" xfId="25585" xr:uid="{00000000-0005-0000-0000-00003A630000}"/>
    <cellStyle name="20% - Accent1 3 3 8 4 3" xfId="25586" xr:uid="{00000000-0005-0000-0000-00003B630000}"/>
    <cellStyle name="20% - Accent1 3 3 8 4 3 2" xfId="25587" xr:uid="{00000000-0005-0000-0000-00003C630000}"/>
    <cellStyle name="20% - Accent1 3 3 8 4 4" xfId="25588" xr:uid="{00000000-0005-0000-0000-00003D630000}"/>
    <cellStyle name="20% - Accent1 3 3 8 5" xfId="25589" xr:uid="{00000000-0005-0000-0000-00003E630000}"/>
    <cellStyle name="20% - Accent1 3 3 8 5 2" xfId="25590" xr:uid="{00000000-0005-0000-0000-00003F630000}"/>
    <cellStyle name="20% - Accent1 3 3 8 5 2 2" xfId="25591" xr:uid="{00000000-0005-0000-0000-000040630000}"/>
    <cellStyle name="20% - Accent1 3 3 8 5 3" xfId="25592" xr:uid="{00000000-0005-0000-0000-000041630000}"/>
    <cellStyle name="20% - Accent1 3 3 8 6" xfId="25593" xr:uid="{00000000-0005-0000-0000-000042630000}"/>
    <cellStyle name="20% - Accent1 3 3 8 6 2" xfId="25594" xr:uid="{00000000-0005-0000-0000-000043630000}"/>
    <cellStyle name="20% - Accent1 3 3 8 6 2 2" xfId="25595" xr:uid="{00000000-0005-0000-0000-000044630000}"/>
    <cellStyle name="20% - Accent1 3 3 8 6 3" xfId="25596" xr:uid="{00000000-0005-0000-0000-000045630000}"/>
    <cellStyle name="20% - Accent1 3 3 8 7" xfId="25597" xr:uid="{00000000-0005-0000-0000-000046630000}"/>
    <cellStyle name="20% - Accent1 3 3 8 7 2" xfId="25598" xr:uid="{00000000-0005-0000-0000-000047630000}"/>
    <cellStyle name="20% - Accent1 3 3 8 8" xfId="25599" xr:uid="{00000000-0005-0000-0000-000048630000}"/>
    <cellStyle name="20% - Accent1 3 3 8 8 2" xfId="25600" xr:uid="{00000000-0005-0000-0000-000049630000}"/>
    <cellStyle name="20% - Accent1 3 3 8 9" xfId="25601" xr:uid="{00000000-0005-0000-0000-00004A630000}"/>
    <cellStyle name="20% - Accent1 3 3 9" xfId="25602" xr:uid="{00000000-0005-0000-0000-00004B630000}"/>
    <cellStyle name="20% - Accent1 3 3 9 2" xfId="25603" xr:uid="{00000000-0005-0000-0000-00004C630000}"/>
    <cellStyle name="20% - Accent1 3 3 9 2 2" xfId="25604" xr:uid="{00000000-0005-0000-0000-00004D630000}"/>
    <cellStyle name="20% - Accent1 3 3 9 2 2 2" xfId="25605" xr:uid="{00000000-0005-0000-0000-00004E630000}"/>
    <cellStyle name="20% - Accent1 3 3 9 2 3" xfId="25606" xr:uid="{00000000-0005-0000-0000-00004F630000}"/>
    <cellStyle name="20% - Accent1 3 3 9 3" xfId="25607" xr:uid="{00000000-0005-0000-0000-000050630000}"/>
    <cellStyle name="20% - Accent1 3 3 9 3 2" xfId="25608" xr:uid="{00000000-0005-0000-0000-000051630000}"/>
    <cellStyle name="20% - Accent1 3 3 9 4" xfId="25609" xr:uid="{00000000-0005-0000-0000-000052630000}"/>
    <cellStyle name="20% - Accent1 3 4" xfId="25610" xr:uid="{00000000-0005-0000-0000-000053630000}"/>
    <cellStyle name="20% - Accent1 3 4 10" xfId="25611" xr:uid="{00000000-0005-0000-0000-000054630000}"/>
    <cellStyle name="20% - Accent1 3 4 10 2" xfId="25612" xr:uid="{00000000-0005-0000-0000-000055630000}"/>
    <cellStyle name="20% - Accent1 3 4 10 2 2" xfId="25613" xr:uid="{00000000-0005-0000-0000-000056630000}"/>
    <cellStyle name="20% - Accent1 3 4 10 2 2 2" xfId="25614" xr:uid="{00000000-0005-0000-0000-000057630000}"/>
    <cellStyle name="20% - Accent1 3 4 10 2 3" xfId="25615" xr:uid="{00000000-0005-0000-0000-000058630000}"/>
    <cellStyle name="20% - Accent1 3 4 10 3" xfId="25616" xr:uid="{00000000-0005-0000-0000-000059630000}"/>
    <cellStyle name="20% - Accent1 3 4 10 3 2" xfId="25617" xr:uid="{00000000-0005-0000-0000-00005A630000}"/>
    <cellStyle name="20% - Accent1 3 4 10 4" xfId="25618" xr:uid="{00000000-0005-0000-0000-00005B630000}"/>
    <cellStyle name="20% - Accent1 3 4 11" xfId="25619" xr:uid="{00000000-0005-0000-0000-00005C630000}"/>
    <cellStyle name="20% - Accent1 3 4 11 2" xfId="25620" xr:uid="{00000000-0005-0000-0000-00005D630000}"/>
    <cellStyle name="20% - Accent1 3 4 11 2 2" xfId="25621" xr:uid="{00000000-0005-0000-0000-00005E630000}"/>
    <cellStyle name="20% - Accent1 3 4 11 2 2 2" xfId="25622" xr:uid="{00000000-0005-0000-0000-00005F630000}"/>
    <cellStyle name="20% - Accent1 3 4 11 2 3" xfId="25623" xr:uid="{00000000-0005-0000-0000-000060630000}"/>
    <cellStyle name="20% - Accent1 3 4 11 3" xfId="25624" xr:uid="{00000000-0005-0000-0000-000061630000}"/>
    <cellStyle name="20% - Accent1 3 4 11 3 2" xfId="25625" xr:uid="{00000000-0005-0000-0000-000062630000}"/>
    <cellStyle name="20% - Accent1 3 4 11 4" xfId="25626" xr:uid="{00000000-0005-0000-0000-000063630000}"/>
    <cellStyle name="20% - Accent1 3 4 12" xfId="25627" xr:uid="{00000000-0005-0000-0000-000064630000}"/>
    <cellStyle name="20% - Accent1 3 4 12 2" xfId="25628" xr:uid="{00000000-0005-0000-0000-000065630000}"/>
    <cellStyle name="20% - Accent1 3 4 12 2 2" xfId="25629" xr:uid="{00000000-0005-0000-0000-000066630000}"/>
    <cellStyle name="20% - Accent1 3 4 12 3" xfId="25630" xr:uid="{00000000-0005-0000-0000-000067630000}"/>
    <cellStyle name="20% - Accent1 3 4 13" xfId="25631" xr:uid="{00000000-0005-0000-0000-000068630000}"/>
    <cellStyle name="20% - Accent1 3 4 13 2" xfId="25632" xr:uid="{00000000-0005-0000-0000-000069630000}"/>
    <cellStyle name="20% - Accent1 3 4 13 2 2" xfId="25633" xr:uid="{00000000-0005-0000-0000-00006A630000}"/>
    <cellStyle name="20% - Accent1 3 4 13 3" xfId="25634" xr:uid="{00000000-0005-0000-0000-00006B630000}"/>
    <cellStyle name="20% - Accent1 3 4 14" xfId="25635" xr:uid="{00000000-0005-0000-0000-00006C630000}"/>
    <cellStyle name="20% - Accent1 3 4 14 2" xfId="25636" xr:uid="{00000000-0005-0000-0000-00006D630000}"/>
    <cellStyle name="20% - Accent1 3 4 15" xfId="25637" xr:uid="{00000000-0005-0000-0000-00006E630000}"/>
    <cellStyle name="20% - Accent1 3 4 15 2" xfId="25638" xr:uid="{00000000-0005-0000-0000-00006F630000}"/>
    <cellStyle name="20% - Accent1 3 4 16" xfId="25639" xr:uid="{00000000-0005-0000-0000-000070630000}"/>
    <cellStyle name="20% - Accent1 3 4 2" xfId="25640" xr:uid="{00000000-0005-0000-0000-000071630000}"/>
    <cellStyle name="20% - Accent1 3 4 2 10" xfId="25641" xr:uid="{00000000-0005-0000-0000-000072630000}"/>
    <cellStyle name="20% - Accent1 3 4 2 10 2" xfId="25642" xr:uid="{00000000-0005-0000-0000-000073630000}"/>
    <cellStyle name="20% - Accent1 3 4 2 10 2 2" xfId="25643" xr:uid="{00000000-0005-0000-0000-000074630000}"/>
    <cellStyle name="20% - Accent1 3 4 2 10 2 2 2" xfId="25644" xr:uid="{00000000-0005-0000-0000-000075630000}"/>
    <cellStyle name="20% - Accent1 3 4 2 10 2 3" xfId="25645" xr:uid="{00000000-0005-0000-0000-000076630000}"/>
    <cellStyle name="20% - Accent1 3 4 2 10 3" xfId="25646" xr:uid="{00000000-0005-0000-0000-000077630000}"/>
    <cellStyle name="20% - Accent1 3 4 2 10 3 2" xfId="25647" xr:uid="{00000000-0005-0000-0000-000078630000}"/>
    <cellStyle name="20% - Accent1 3 4 2 10 4" xfId="25648" xr:uid="{00000000-0005-0000-0000-000079630000}"/>
    <cellStyle name="20% - Accent1 3 4 2 11" xfId="25649" xr:uid="{00000000-0005-0000-0000-00007A630000}"/>
    <cellStyle name="20% - Accent1 3 4 2 11 2" xfId="25650" xr:uid="{00000000-0005-0000-0000-00007B630000}"/>
    <cellStyle name="20% - Accent1 3 4 2 11 2 2" xfId="25651" xr:uid="{00000000-0005-0000-0000-00007C630000}"/>
    <cellStyle name="20% - Accent1 3 4 2 11 3" xfId="25652" xr:uid="{00000000-0005-0000-0000-00007D630000}"/>
    <cellStyle name="20% - Accent1 3 4 2 12" xfId="25653" xr:uid="{00000000-0005-0000-0000-00007E630000}"/>
    <cellStyle name="20% - Accent1 3 4 2 12 2" xfId="25654" xr:uid="{00000000-0005-0000-0000-00007F630000}"/>
    <cellStyle name="20% - Accent1 3 4 2 12 2 2" xfId="25655" xr:uid="{00000000-0005-0000-0000-000080630000}"/>
    <cellStyle name="20% - Accent1 3 4 2 12 3" xfId="25656" xr:uid="{00000000-0005-0000-0000-000081630000}"/>
    <cellStyle name="20% - Accent1 3 4 2 13" xfId="25657" xr:uid="{00000000-0005-0000-0000-000082630000}"/>
    <cellStyle name="20% - Accent1 3 4 2 13 2" xfId="25658" xr:uid="{00000000-0005-0000-0000-000083630000}"/>
    <cellStyle name="20% - Accent1 3 4 2 14" xfId="25659" xr:uid="{00000000-0005-0000-0000-000084630000}"/>
    <cellStyle name="20% - Accent1 3 4 2 14 2" xfId="25660" xr:uid="{00000000-0005-0000-0000-000085630000}"/>
    <cellStyle name="20% - Accent1 3 4 2 15" xfId="25661" xr:uid="{00000000-0005-0000-0000-000086630000}"/>
    <cellStyle name="20% - Accent1 3 4 2 2" xfId="25662" xr:uid="{00000000-0005-0000-0000-000087630000}"/>
    <cellStyle name="20% - Accent1 3 4 2 2 10" xfId="25663" xr:uid="{00000000-0005-0000-0000-000088630000}"/>
    <cellStyle name="20% - Accent1 3 4 2 2 10 2" xfId="25664" xr:uid="{00000000-0005-0000-0000-000089630000}"/>
    <cellStyle name="20% - Accent1 3 4 2 2 10 2 2" xfId="25665" xr:uid="{00000000-0005-0000-0000-00008A630000}"/>
    <cellStyle name="20% - Accent1 3 4 2 2 10 3" xfId="25666" xr:uid="{00000000-0005-0000-0000-00008B630000}"/>
    <cellStyle name="20% - Accent1 3 4 2 2 11" xfId="25667" xr:uid="{00000000-0005-0000-0000-00008C630000}"/>
    <cellStyle name="20% - Accent1 3 4 2 2 11 2" xfId="25668" xr:uid="{00000000-0005-0000-0000-00008D630000}"/>
    <cellStyle name="20% - Accent1 3 4 2 2 11 2 2" xfId="25669" xr:uid="{00000000-0005-0000-0000-00008E630000}"/>
    <cellStyle name="20% - Accent1 3 4 2 2 11 3" xfId="25670" xr:uid="{00000000-0005-0000-0000-00008F630000}"/>
    <cellStyle name="20% - Accent1 3 4 2 2 12" xfId="25671" xr:uid="{00000000-0005-0000-0000-000090630000}"/>
    <cellStyle name="20% - Accent1 3 4 2 2 12 2" xfId="25672" xr:uid="{00000000-0005-0000-0000-000091630000}"/>
    <cellStyle name="20% - Accent1 3 4 2 2 13" xfId="25673" xr:uid="{00000000-0005-0000-0000-000092630000}"/>
    <cellStyle name="20% - Accent1 3 4 2 2 13 2" xfId="25674" xr:uid="{00000000-0005-0000-0000-000093630000}"/>
    <cellStyle name="20% - Accent1 3 4 2 2 14" xfId="25675" xr:uid="{00000000-0005-0000-0000-000094630000}"/>
    <cellStyle name="20% - Accent1 3 4 2 2 2" xfId="25676" xr:uid="{00000000-0005-0000-0000-000095630000}"/>
    <cellStyle name="20% - Accent1 3 4 2 2 2 10" xfId="25677" xr:uid="{00000000-0005-0000-0000-000096630000}"/>
    <cellStyle name="20% - Accent1 3 4 2 2 2 10 2" xfId="25678" xr:uid="{00000000-0005-0000-0000-000097630000}"/>
    <cellStyle name="20% - Accent1 3 4 2 2 2 11" xfId="25679" xr:uid="{00000000-0005-0000-0000-000098630000}"/>
    <cellStyle name="20% - Accent1 3 4 2 2 2 2" xfId="25680" xr:uid="{00000000-0005-0000-0000-000099630000}"/>
    <cellStyle name="20% - Accent1 3 4 2 2 2 2 2" xfId="25681" xr:uid="{00000000-0005-0000-0000-00009A630000}"/>
    <cellStyle name="20% - Accent1 3 4 2 2 2 2 2 2" xfId="25682" xr:uid="{00000000-0005-0000-0000-00009B630000}"/>
    <cellStyle name="20% - Accent1 3 4 2 2 2 2 2 2 2" xfId="25683" xr:uid="{00000000-0005-0000-0000-00009C630000}"/>
    <cellStyle name="20% - Accent1 3 4 2 2 2 2 2 2 2 2" xfId="25684" xr:uid="{00000000-0005-0000-0000-00009D630000}"/>
    <cellStyle name="20% - Accent1 3 4 2 2 2 2 2 2 3" xfId="25685" xr:uid="{00000000-0005-0000-0000-00009E630000}"/>
    <cellStyle name="20% - Accent1 3 4 2 2 2 2 2 3" xfId="25686" xr:uid="{00000000-0005-0000-0000-00009F630000}"/>
    <cellStyle name="20% - Accent1 3 4 2 2 2 2 2 3 2" xfId="25687" xr:uid="{00000000-0005-0000-0000-0000A0630000}"/>
    <cellStyle name="20% - Accent1 3 4 2 2 2 2 2 4" xfId="25688" xr:uid="{00000000-0005-0000-0000-0000A1630000}"/>
    <cellStyle name="20% - Accent1 3 4 2 2 2 2 3" xfId="25689" xr:uid="{00000000-0005-0000-0000-0000A2630000}"/>
    <cellStyle name="20% - Accent1 3 4 2 2 2 2 3 2" xfId="25690" xr:uid="{00000000-0005-0000-0000-0000A3630000}"/>
    <cellStyle name="20% - Accent1 3 4 2 2 2 2 3 2 2" xfId="25691" xr:uid="{00000000-0005-0000-0000-0000A4630000}"/>
    <cellStyle name="20% - Accent1 3 4 2 2 2 2 3 2 2 2" xfId="25692" xr:uid="{00000000-0005-0000-0000-0000A5630000}"/>
    <cellStyle name="20% - Accent1 3 4 2 2 2 2 3 2 3" xfId="25693" xr:uid="{00000000-0005-0000-0000-0000A6630000}"/>
    <cellStyle name="20% - Accent1 3 4 2 2 2 2 3 3" xfId="25694" xr:uid="{00000000-0005-0000-0000-0000A7630000}"/>
    <cellStyle name="20% - Accent1 3 4 2 2 2 2 3 3 2" xfId="25695" xr:uid="{00000000-0005-0000-0000-0000A8630000}"/>
    <cellStyle name="20% - Accent1 3 4 2 2 2 2 3 4" xfId="25696" xr:uid="{00000000-0005-0000-0000-0000A9630000}"/>
    <cellStyle name="20% - Accent1 3 4 2 2 2 2 4" xfId="25697" xr:uid="{00000000-0005-0000-0000-0000AA630000}"/>
    <cellStyle name="20% - Accent1 3 4 2 2 2 2 4 2" xfId="25698" xr:uid="{00000000-0005-0000-0000-0000AB630000}"/>
    <cellStyle name="20% - Accent1 3 4 2 2 2 2 4 2 2" xfId="25699" xr:uid="{00000000-0005-0000-0000-0000AC630000}"/>
    <cellStyle name="20% - Accent1 3 4 2 2 2 2 4 2 2 2" xfId="25700" xr:uid="{00000000-0005-0000-0000-0000AD630000}"/>
    <cellStyle name="20% - Accent1 3 4 2 2 2 2 4 2 3" xfId="25701" xr:uid="{00000000-0005-0000-0000-0000AE630000}"/>
    <cellStyle name="20% - Accent1 3 4 2 2 2 2 4 3" xfId="25702" xr:uid="{00000000-0005-0000-0000-0000AF630000}"/>
    <cellStyle name="20% - Accent1 3 4 2 2 2 2 4 3 2" xfId="25703" xr:uid="{00000000-0005-0000-0000-0000B0630000}"/>
    <cellStyle name="20% - Accent1 3 4 2 2 2 2 4 4" xfId="25704" xr:uid="{00000000-0005-0000-0000-0000B1630000}"/>
    <cellStyle name="20% - Accent1 3 4 2 2 2 2 5" xfId="25705" xr:uid="{00000000-0005-0000-0000-0000B2630000}"/>
    <cellStyle name="20% - Accent1 3 4 2 2 2 2 5 2" xfId="25706" xr:uid="{00000000-0005-0000-0000-0000B3630000}"/>
    <cellStyle name="20% - Accent1 3 4 2 2 2 2 5 2 2" xfId="25707" xr:uid="{00000000-0005-0000-0000-0000B4630000}"/>
    <cellStyle name="20% - Accent1 3 4 2 2 2 2 5 3" xfId="25708" xr:uid="{00000000-0005-0000-0000-0000B5630000}"/>
    <cellStyle name="20% - Accent1 3 4 2 2 2 2 6" xfId="25709" xr:uid="{00000000-0005-0000-0000-0000B6630000}"/>
    <cellStyle name="20% - Accent1 3 4 2 2 2 2 6 2" xfId="25710" xr:uid="{00000000-0005-0000-0000-0000B7630000}"/>
    <cellStyle name="20% - Accent1 3 4 2 2 2 2 6 2 2" xfId="25711" xr:uid="{00000000-0005-0000-0000-0000B8630000}"/>
    <cellStyle name="20% - Accent1 3 4 2 2 2 2 6 3" xfId="25712" xr:uid="{00000000-0005-0000-0000-0000B9630000}"/>
    <cellStyle name="20% - Accent1 3 4 2 2 2 2 7" xfId="25713" xr:uid="{00000000-0005-0000-0000-0000BA630000}"/>
    <cellStyle name="20% - Accent1 3 4 2 2 2 2 7 2" xfId="25714" xr:uid="{00000000-0005-0000-0000-0000BB630000}"/>
    <cellStyle name="20% - Accent1 3 4 2 2 2 2 8" xfId="25715" xr:uid="{00000000-0005-0000-0000-0000BC630000}"/>
    <cellStyle name="20% - Accent1 3 4 2 2 2 2 8 2" xfId="25716" xr:uid="{00000000-0005-0000-0000-0000BD630000}"/>
    <cellStyle name="20% - Accent1 3 4 2 2 2 2 9" xfId="25717" xr:uid="{00000000-0005-0000-0000-0000BE630000}"/>
    <cellStyle name="20% - Accent1 3 4 2 2 2 3" xfId="25718" xr:uid="{00000000-0005-0000-0000-0000BF630000}"/>
    <cellStyle name="20% - Accent1 3 4 2 2 2 3 2" xfId="25719" xr:uid="{00000000-0005-0000-0000-0000C0630000}"/>
    <cellStyle name="20% - Accent1 3 4 2 2 2 3 2 2" xfId="25720" xr:uid="{00000000-0005-0000-0000-0000C1630000}"/>
    <cellStyle name="20% - Accent1 3 4 2 2 2 3 2 2 2" xfId="25721" xr:uid="{00000000-0005-0000-0000-0000C2630000}"/>
    <cellStyle name="20% - Accent1 3 4 2 2 2 3 2 2 2 2" xfId="25722" xr:uid="{00000000-0005-0000-0000-0000C3630000}"/>
    <cellStyle name="20% - Accent1 3 4 2 2 2 3 2 2 3" xfId="25723" xr:uid="{00000000-0005-0000-0000-0000C4630000}"/>
    <cellStyle name="20% - Accent1 3 4 2 2 2 3 2 3" xfId="25724" xr:uid="{00000000-0005-0000-0000-0000C5630000}"/>
    <cellStyle name="20% - Accent1 3 4 2 2 2 3 2 3 2" xfId="25725" xr:uid="{00000000-0005-0000-0000-0000C6630000}"/>
    <cellStyle name="20% - Accent1 3 4 2 2 2 3 2 4" xfId="25726" xr:uid="{00000000-0005-0000-0000-0000C7630000}"/>
    <cellStyle name="20% - Accent1 3 4 2 2 2 3 3" xfId="25727" xr:uid="{00000000-0005-0000-0000-0000C8630000}"/>
    <cellStyle name="20% - Accent1 3 4 2 2 2 3 3 2" xfId="25728" xr:uid="{00000000-0005-0000-0000-0000C9630000}"/>
    <cellStyle name="20% - Accent1 3 4 2 2 2 3 3 2 2" xfId="25729" xr:uid="{00000000-0005-0000-0000-0000CA630000}"/>
    <cellStyle name="20% - Accent1 3 4 2 2 2 3 3 2 2 2" xfId="25730" xr:uid="{00000000-0005-0000-0000-0000CB630000}"/>
    <cellStyle name="20% - Accent1 3 4 2 2 2 3 3 2 3" xfId="25731" xr:uid="{00000000-0005-0000-0000-0000CC630000}"/>
    <cellStyle name="20% - Accent1 3 4 2 2 2 3 3 3" xfId="25732" xr:uid="{00000000-0005-0000-0000-0000CD630000}"/>
    <cellStyle name="20% - Accent1 3 4 2 2 2 3 3 3 2" xfId="25733" xr:uid="{00000000-0005-0000-0000-0000CE630000}"/>
    <cellStyle name="20% - Accent1 3 4 2 2 2 3 3 4" xfId="25734" xr:uid="{00000000-0005-0000-0000-0000CF630000}"/>
    <cellStyle name="20% - Accent1 3 4 2 2 2 3 4" xfId="25735" xr:uid="{00000000-0005-0000-0000-0000D0630000}"/>
    <cellStyle name="20% - Accent1 3 4 2 2 2 3 4 2" xfId="25736" xr:uid="{00000000-0005-0000-0000-0000D1630000}"/>
    <cellStyle name="20% - Accent1 3 4 2 2 2 3 4 2 2" xfId="25737" xr:uid="{00000000-0005-0000-0000-0000D2630000}"/>
    <cellStyle name="20% - Accent1 3 4 2 2 2 3 4 2 2 2" xfId="25738" xr:uid="{00000000-0005-0000-0000-0000D3630000}"/>
    <cellStyle name="20% - Accent1 3 4 2 2 2 3 4 2 3" xfId="25739" xr:uid="{00000000-0005-0000-0000-0000D4630000}"/>
    <cellStyle name="20% - Accent1 3 4 2 2 2 3 4 3" xfId="25740" xr:uid="{00000000-0005-0000-0000-0000D5630000}"/>
    <cellStyle name="20% - Accent1 3 4 2 2 2 3 4 3 2" xfId="25741" xr:uid="{00000000-0005-0000-0000-0000D6630000}"/>
    <cellStyle name="20% - Accent1 3 4 2 2 2 3 4 4" xfId="25742" xr:uid="{00000000-0005-0000-0000-0000D7630000}"/>
    <cellStyle name="20% - Accent1 3 4 2 2 2 3 5" xfId="25743" xr:uid="{00000000-0005-0000-0000-0000D8630000}"/>
    <cellStyle name="20% - Accent1 3 4 2 2 2 3 5 2" xfId="25744" xr:uid="{00000000-0005-0000-0000-0000D9630000}"/>
    <cellStyle name="20% - Accent1 3 4 2 2 2 3 5 2 2" xfId="25745" xr:uid="{00000000-0005-0000-0000-0000DA630000}"/>
    <cellStyle name="20% - Accent1 3 4 2 2 2 3 5 3" xfId="25746" xr:uid="{00000000-0005-0000-0000-0000DB630000}"/>
    <cellStyle name="20% - Accent1 3 4 2 2 2 3 6" xfId="25747" xr:uid="{00000000-0005-0000-0000-0000DC630000}"/>
    <cellStyle name="20% - Accent1 3 4 2 2 2 3 6 2" xfId="25748" xr:uid="{00000000-0005-0000-0000-0000DD630000}"/>
    <cellStyle name="20% - Accent1 3 4 2 2 2 3 6 2 2" xfId="25749" xr:uid="{00000000-0005-0000-0000-0000DE630000}"/>
    <cellStyle name="20% - Accent1 3 4 2 2 2 3 6 3" xfId="25750" xr:uid="{00000000-0005-0000-0000-0000DF630000}"/>
    <cellStyle name="20% - Accent1 3 4 2 2 2 3 7" xfId="25751" xr:uid="{00000000-0005-0000-0000-0000E0630000}"/>
    <cellStyle name="20% - Accent1 3 4 2 2 2 3 7 2" xfId="25752" xr:uid="{00000000-0005-0000-0000-0000E1630000}"/>
    <cellStyle name="20% - Accent1 3 4 2 2 2 3 8" xfId="25753" xr:uid="{00000000-0005-0000-0000-0000E2630000}"/>
    <cellStyle name="20% - Accent1 3 4 2 2 2 3 8 2" xfId="25754" xr:uid="{00000000-0005-0000-0000-0000E3630000}"/>
    <cellStyle name="20% - Accent1 3 4 2 2 2 3 9" xfId="25755" xr:uid="{00000000-0005-0000-0000-0000E4630000}"/>
    <cellStyle name="20% - Accent1 3 4 2 2 2 4" xfId="25756" xr:uid="{00000000-0005-0000-0000-0000E5630000}"/>
    <cellStyle name="20% - Accent1 3 4 2 2 2 4 2" xfId="25757" xr:uid="{00000000-0005-0000-0000-0000E6630000}"/>
    <cellStyle name="20% - Accent1 3 4 2 2 2 4 2 2" xfId="25758" xr:uid="{00000000-0005-0000-0000-0000E7630000}"/>
    <cellStyle name="20% - Accent1 3 4 2 2 2 4 2 2 2" xfId="25759" xr:uid="{00000000-0005-0000-0000-0000E8630000}"/>
    <cellStyle name="20% - Accent1 3 4 2 2 2 4 2 3" xfId="25760" xr:uid="{00000000-0005-0000-0000-0000E9630000}"/>
    <cellStyle name="20% - Accent1 3 4 2 2 2 4 3" xfId="25761" xr:uid="{00000000-0005-0000-0000-0000EA630000}"/>
    <cellStyle name="20% - Accent1 3 4 2 2 2 4 3 2" xfId="25762" xr:uid="{00000000-0005-0000-0000-0000EB630000}"/>
    <cellStyle name="20% - Accent1 3 4 2 2 2 4 4" xfId="25763" xr:uid="{00000000-0005-0000-0000-0000EC630000}"/>
    <cellStyle name="20% - Accent1 3 4 2 2 2 5" xfId="25764" xr:uid="{00000000-0005-0000-0000-0000ED630000}"/>
    <cellStyle name="20% - Accent1 3 4 2 2 2 5 2" xfId="25765" xr:uid="{00000000-0005-0000-0000-0000EE630000}"/>
    <cellStyle name="20% - Accent1 3 4 2 2 2 5 2 2" xfId="25766" xr:uid="{00000000-0005-0000-0000-0000EF630000}"/>
    <cellStyle name="20% - Accent1 3 4 2 2 2 5 2 2 2" xfId="25767" xr:uid="{00000000-0005-0000-0000-0000F0630000}"/>
    <cellStyle name="20% - Accent1 3 4 2 2 2 5 2 3" xfId="25768" xr:uid="{00000000-0005-0000-0000-0000F1630000}"/>
    <cellStyle name="20% - Accent1 3 4 2 2 2 5 3" xfId="25769" xr:uid="{00000000-0005-0000-0000-0000F2630000}"/>
    <cellStyle name="20% - Accent1 3 4 2 2 2 5 3 2" xfId="25770" xr:uid="{00000000-0005-0000-0000-0000F3630000}"/>
    <cellStyle name="20% - Accent1 3 4 2 2 2 5 4" xfId="25771" xr:uid="{00000000-0005-0000-0000-0000F4630000}"/>
    <cellStyle name="20% - Accent1 3 4 2 2 2 6" xfId="25772" xr:uid="{00000000-0005-0000-0000-0000F5630000}"/>
    <cellStyle name="20% - Accent1 3 4 2 2 2 6 2" xfId="25773" xr:uid="{00000000-0005-0000-0000-0000F6630000}"/>
    <cellStyle name="20% - Accent1 3 4 2 2 2 6 2 2" xfId="25774" xr:uid="{00000000-0005-0000-0000-0000F7630000}"/>
    <cellStyle name="20% - Accent1 3 4 2 2 2 6 2 2 2" xfId="25775" xr:uid="{00000000-0005-0000-0000-0000F8630000}"/>
    <cellStyle name="20% - Accent1 3 4 2 2 2 6 2 3" xfId="25776" xr:uid="{00000000-0005-0000-0000-0000F9630000}"/>
    <cellStyle name="20% - Accent1 3 4 2 2 2 6 3" xfId="25777" xr:uid="{00000000-0005-0000-0000-0000FA630000}"/>
    <cellStyle name="20% - Accent1 3 4 2 2 2 6 3 2" xfId="25778" xr:uid="{00000000-0005-0000-0000-0000FB630000}"/>
    <cellStyle name="20% - Accent1 3 4 2 2 2 6 4" xfId="25779" xr:uid="{00000000-0005-0000-0000-0000FC630000}"/>
    <cellStyle name="20% - Accent1 3 4 2 2 2 7" xfId="25780" xr:uid="{00000000-0005-0000-0000-0000FD630000}"/>
    <cellStyle name="20% - Accent1 3 4 2 2 2 7 2" xfId="25781" xr:uid="{00000000-0005-0000-0000-0000FE630000}"/>
    <cellStyle name="20% - Accent1 3 4 2 2 2 7 2 2" xfId="25782" xr:uid="{00000000-0005-0000-0000-0000FF630000}"/>
    <cellStyle name="20% - Accent1 3 4 2 2 2 7 3" xfId="25783" xr:uid="{00000000-0005-0000-0000-000000640000}"/>
    <cellStyle name="20% - Accent1 3 4 2 2 2 8" xfId="25784" xr:uid="{00000000-0005-0000-0000-000001640000}"/>
    <cellStyle name="20% - Accent1 3 4 2 2 2 8 2" xfId="25785" xr:uid="{00000000-0005-0000-0000-000002640000}"/>
    <cellStyle name="20% - Accent1 3 4 2 2 2 8 2 2" xfId="25786" xr:uid="{00000000-0005-0000-0000-000003640000}"/>
    <cellStyle name="20% - Accent1 3 4 2 2 2 8 3" xfId="25787" xr:uid="{00000000-0005-0000-0000-000004640000}"/>
    <cellStyle name="20% - Accent1 3 4 2 2 2 9" xfId="25788" xr:uid="{00000000-0005-0000-0000-000005640000}"/>
    <cellStyle name="20% - Accent1 3 4 2 2 2 9 2" xfId="25789" xr:uid="{00000000-0005-0000-0000-000006640000}"/>
    <cellStyle name="20% - Accent1 3 4 2 2 3" xfId="25790" xr:uid="{00000000-0005-0000-0000-000007640000}"/>
    <cellStyle name="20% - Accent1 3 4 2 2 3 10" xfId="25791" xr:uid="{00000000-0005-0000-0000-000008640000}"/>
    <cellStyle name="20% - Accent1 3 4 2 2 3 10 2" xfId="25792" xr:uid="{00000000-0005-0000-0000-000009640000}"/>
    <cellStyle name="20% - Accent1 3 4 2 2 3 11" xfId="25793" xr:uid="{00000000-0005-0000-0000-00000A640000}"/>
    <cellStyle name="20% - Accent1 3 4 2 2 3 2" xfId="25794" xr:uid="{00000000-0005-0000-0000-00000B640000}"/>
    <cellStyle name="20% - Accent1 3 4 2 2 3 2 2" xfId="25795" xr:uid="{00000000-0005-0000-0000-00000C640000}"/>
    <cellStyle name="20% - Accent1 3 4 2 2 3 2 2 2" xfId="25796" xr:uid="{00000000-0005-0000-0000-00000D640000}"/>
    <cellStyle name="20% - Accent1 3 4 2 2 3 2 2 2 2" xfId="25797" xr:uid="{00000000-0005-0000-0000-00000E640000}"/>
    <cellStyle name="20% - Accent1 3 4 2 2 3 2 2 2 2 2" xfId="25798" xr:uid="{00000000-0005-0000-0000-00000F640000}"/>
    <cellStyle name="20% - Accent1 3 4 2 2 3 2 2 2 3" xfId="25799" xr:uid="{00000000-0005-0000-0000-000010640000}"/>
    <cellStyle name="20% - Accent1 3 4 2 2 3 2 2 3" xfId="25800" xr:uid="{00000000-0005-0000-0000-000011640000}"/>
    <cellStyle name="20% - Accent1 3 4 2 2 3 2 2 3 2" xfId="25801" xr:uid="{00000000-0005-0000-0000-000012640000}"/>
    <cellStyle name="20% - Accent1 3 4 2 2 3 2 2 4" xfId="25802" xr:uid="{00000000-0005-0000-0000-000013640000}"/>
    <cellStyle name="20% - Accent1 3 4 2 2 3 2 3" xfId="25803" xr:uid="{00000000-0005-0000-0000-000014640000}"/>
    <cellStyle name="20% - Accent1 3 4 2 2 3 2 3 2" xfId="25804" xr:uid="{00000000-0005-0000-0000-000015640000}"/>
    <cellStyle name="20% - Accent1 3 4 2 2 3 2 3 2 2" xfId="25805" xr:uid="{00000000-0005-0000-0000-000016640000}"/>
    <cellStyle name="20% - Accent1 3 4 2 2 3 2 3 2 2 2" xfId="25806" xr:uid="{00000000-0005-0000-0000-000017640000}"/>
    <cellStyle name="20% - Accent1 3 4 2 2 3 2 3 2 3" xfId="25807" xr:uid="{00000000-0005-0000-0000-000018640000}"/>
    <cellStyle name="20% - Accent1 3 4 2 2 3 2 3 3" xfId="25808" xr:uid="{00000000-0005-0000-0000-000019640000}"/>
    <cellStyle name="20% - Accent1 3 4 2 2 3 2 3 3 2" xfId="25809" xr:uid="{00000000-0005-0000-0000-00001A640000}"/>
    <cellStyle name="20% - Accent1 3 4 2 2 3 2 3 4" xfId="25810" xr:uid="{00000000-0005-0000-0000-00001B640000}"/>
    <cellStyle name="20% - Accent1 3 4 2 2 3 2 4" xfId="25811" xr:uid="{00000000-0005-0000-0000-00001C640000}"/>
    <cellStyle name="20% - Accent1 3 4 2 2 3 2 4 2" xfId="25812" xr:uid="{00000000-0005-0000-0000-00001D640000}"/>
    <cellStyle name="20% - Accent1 3 4 2 2 3 2 4 2 2" xfId="25813" xr:uid="{00000000-0005-0000-0000-00001E640000}"/>
    <cellStyle name="20% - Accent1 3 4 2 2 3 2 4 2 2 2" xfId="25814" xr:uid="{00000000-0005-0000-0000-00001F640000}"/>
    <cellStyle name="20% - Accent1 3 4 2 2 3 2 4 2 3" xfId="25815" xr:uid="{00000000-0005-0000-0000-000020640000}"/>
    <cellStyle name="20% - Accent1 3 4 2 2 3 2 4 3" xfId="25816" xr:uid="{00000000-0005-0000-0000-000021640000}"/>
    <cellStyle name="20% - Accent1 3 4 2 2 3 2 4 3 2" xfId="25817" xr:uid="{00000000-0005-0000-0000-000022640000}"/>
    <cellStyle name="20% - Accent1 3 4 2 2 3 2 4 4" xfId="25818" xr:uid="{00000000-0005-0000-0000-000023640000}"/>
    <cellStyle name="20% - Accent1 3 4 2 2 3 2 5" xfId="25819" xr:uid="{00000000-0005-0000-0000-000024640000}"/>
    <cellStyle name="20% - Accent1 3 4 2 2 3 2 5 2" xfId="25820" xr:uid="{00000000-0005-0000-0000-000025640000}"/>
    <cellStyle name="20% - Accent1 3 4 2 2 3 2 5 2 2" xfId="25821" xr:uid="{00000000-0005-0000-0000-000026640000}"/>
    <cellStyle name="20% - Accent1 3 4 2 2 3 2 5 3" xfId="25822" xr:uid="{00000000-0005-0000-0000-000027640000}"/>
    <cellStyle name="20% - Accent1 3 4 2 2 3 2 6" xfId="25823" xr:uid="{00000000-0005-0000-0000-000028640000}"/>
    <cellStyle name="20% - Accent1 3 4 2 2 3 2 6 2" xfId="25824" xr:uid="{00000000-0005-0000-0000-000029640000}"/>
    <cellStyle name="20% - Accent1 3 4 2 2 3 2 6 2 2" xfId="25825" xr:uid="{00000000-0005-0000-0000-00002A640000}"/>
    <cellStyle name="20% - Accent1 3 4 2 2 3 2 6 3" xfId="25826" xr:uid="{00000000-0005-0000-0000-00002B640000}"/>
    <cellStyle name="20% - Accent1 3 4 2 2 3 2 7" xfId="25827" xr:uid="{00000000-0005-0000-0000-00002C640000}"/>
    <cellStyle name="20% - Accent1 3 4 2 2 3 2 7 2" xfId="25828" xr:uid="{00000000-0005-0000-0000-00002D640000}"/>
    <cellStyle name="20% - Accent1 3 4 2 2 3 2 8" xfId="25829" xr:uid="{00000000-0005-0000-0000-00002E640000}"/>
    <cellStyle name="20% - Accent1 3 4 2 2 3 2 8 2" xfId="25830" xr:uid="{00000000-0005-0000-0000-00002F640000}"/>
    <cellStyle name="20% - Accent1 3 4 2 2 3 2 9" xfId="25831" xr:uid="{00000000-0005-0000-0000-000030640000}"/>
    <cellStyle name="20% - Accent1 3 4 2 2 3 3" xfId="25832" xr:uid="{00000000-0005-0000-0000-000031640000}"/>
    <cellStyle name="20% - Accent1 3 4 2 2 3 3 2" xfId="25833" xr:uid="{00000000-0005-0000-0000-000032640000}"/>
    <cellStyle name="20% - Accent1 3 4 2 2 3 3 2 2" xfId="25834" xr:uid="{00000000-0005-0000-0000-000033640000}"/>
    <cellStyle name="20% - Accent1 3 4 2 2 3 3 2 2 2" xfId="25835" xr:uid="{00000000-0005-0000-0000-000034640000}"/>
    <cellStyle name="20% - Accent1 3 4 2 2 3 3 2 2 2 2" xfId="25836" xr:uid="{00000000-0005-0000-0000-000035640000}"/>
    <cellStyle name="20% - Accent1 3 4 2 2 3 3 2 2 3" xfId="25837" xr:uid="{00000000-0005-0000-0000-000036640000}"/>
    <cellStyle name="20% - Accent1 3 4 2 2 3 3 2 3" xfId="25838" xr:uid="{00000000-0005-0000-0000-000037640000}"/>
    <cellStyle name="20% - Accent1 3 4 2 2 3 3 2 3 2" xfId="25839" xr:uid="{00000000-0005-0000-0000-000038640000}"/>
    <cellStyle name="20% - Accent1 3 4 2 2 3 3 2 4" xfId="25840" xr:uid="{00000000-0005-0000-0000-000039640000}"/>
    <cellStyle name="20% - Accent1 3 4 2 2 3 3 3" xfId="25841" xr:uid="{00000000-0005-0000-0000-00003A640000}"/>
    <cellStyle name="20% - Accent1 3 4 2 2 3 3 3 2" xfId="25842" xr:uid="{00000000-0005-0000-0000-00003B640000}"/>
    <cellStyle name="20% - Accent1 3 4 2 2 3 3 3 2 2" xfId="25843" xr:uid="{00000000-0005-0000-0000-00003C640000}"/>
    <cellStyle name="20% - Accent1 3 4 2 2 3 3 3 2 2 2" xfId="25844" xr:uid="{00000000-0005-0000-0000-00003D640000}"/>
    <cellStyle name="20% - Accent1 3 4 2 2 3 3 3 2 3" xfId="25845" xr:uid="{00000000-0005-0000-0000-00003E640000}"/>
    <cellStyle name="20% - Accent1 3 4 2 2 3 3 3 3" xfId="25846" xr:uid="{00000000-0005-0000-0000-00003F640000}"/>
    <cellStyle name="20% - Accent1 3 4 2 2 3 3 3 3 2" xfId="25847" xr:uid="{00000000-0005-0000-0000-000040640000}"/>
    <cellStyle name="20% - Accent1 3 4 2 2 3 3 3 4" xfId="25848" xr:uid="{00000000-0005-0000-0000-000041640000}"/>
    <cellStyle name="20% - Accent1 3 4 2 2 3 3 4" xfId="25849" xr:uid="{00000000-0005-0000-0000-000042640000}"/>
    <cellStyle name="20% - Accent1 3 4 2 2 3 3 4 2" xfId="25850" xr:uid="{00000000-0005-0000-0000-000043640000}"/>
    <cellStyle name="20% - Accent1 3 4 2 2 3 3 4 2 2" xfId="25851" xr:uid="{00000000-0005-0000-0000-000044640000}"/>
    <cellStyle name="20% - Accent1 3 4 2 2 3 3 4 2 2 2" xfId="25852" xr:uid="{00000000-0005-0000-0000-000045640000}"/>
    <cellStyle name="20% - Accent1 3 4 2 2 3 3 4 2 3" xfId="25853" xr:uid="{00000000-0005-0000-0000-000046640000}"/>
    <cellStyle name="20% - Accent1 3 4 2 2 3 3 4 3" xfId="25854" xr:uid="{00000000-0005-0000-0000-000047640000}"/>
    <cellStyle name="20% - Accent1 3 4 2 2 3 3 4 3 2" xfId="25855" xr:uid="{00000000-0005-0000-0000-000048640000}"/>
    <cellStyle name="20% - Accent1 3 4 2 2 3 3 4 4" xfId="25856" xr:uid="{00000000-0005-0000-0000-000049640000}"/>
    <cellStyle name="20% - Accent1 3 4 2 2 3 3 5" xfId="25857" xr:uid="{00000000-0005-0000-0000-00004A640000}"/>
    <cellStyle name="20% - Accent1 3 4 2 2 3 3 5 2" xfId="25858" xr:uid="{00000000-0005-0000-0000-00004B640000}"/>
    <cellStyle name="20% - Accent1 3 4 2 2 3 3 5 2 2" xfId="25859" xr:uid="{00000000-0005-0000-0000-00004C640000}"/>
    <cellStyle name="20% - Accent1 3 4 2 2 3 3 5 3" xfId="25860" xr:uid="{00000000-0005-0000-0000-00004D640000}"/>
    <cellStyle name="20% - Accent1 3 4 2 2 3 3 6" xfId="25861" xr:uid="{00000000-0005-0000-0000-00004E640000}"/>
    <cellStyle name="20% - Accent1 3 4 2 2 3 3 6 2" xfId="25862" xr:uid="{00000000-0005-0000-0000-00004F640000}"/>
    <cellStyle name="20% - Accent1 3 4 2 2 3 3 6 2 2" xfId="25863" xr:uid="{00000000-0005-0000-0000-000050640000}"/>
    <cellStyle name="20% - Accent1 3 4 2 2 3 3 6 3" xfId="25864" xr:uid="{00000000-0005-0000-0000-000051640000}"/>
    <cellStyle name="20% - Accent1 3 4 2 2 3 3 7" xfId="25865" xr:uid="{00000000-0005-0000-0000-000052640000}"/>
    <cellStyle name="20% - Accent1 3 4 2 2 3 3 7 2" xfId="25866" xr:uid="{00000000-0005-0000-0000-000053640000}"/>
    <cellStyle name="20% - Accent1 3 4 2 2 3 3 8" xfId="25867" xr:uid="{00000000-0005-0000-0000-000054640000}"/>
    <cellStyle name="20% - Accent1 3 4 2 2 3 3 8 2" xfId="25868" xr:uid="{00000000-0005-0000-0000-000055640000}"/>
    <cellStyle name="20% - Accent1 3 4 2 2 3 3 9" xfId="25869" xr:uid="{00000000-0005-0000-0000-000056640000}"/>
    <cellStyle name="20% - Accent1 3 4 2 2 3 4" xfId="25870" xr:uid="{00000000-0005-0000-0000-000057640000}"/>
    <cellStyle name="20% - Accent1 3 4 2 2 3 4 2" xfId="25871" xr:uid="{00000000-0005-0000-0000-000058640000}"/>
    <cellStyle name="20% - Accent1 3 4 2 2 3 4 2 2" xfId="25872" xr:uid="{00000000-0005-0000-0000-000059640000}"/>
    <cellStyle name="20% - Accent1 3 4 2 2 3 4 2 2 2" xfId="25873" xr:uid="{00000000-0005-0000-0000-00005A640000}"/>
    <cellStyle name="20% - Accent1 3 4 2 2 3 4 2 3" xfId="25874" xr:uid="{00000000-0005-0000-0000-00005B640000}"/>
    <cellStyle name="20% - Accent1 3 4 2 2 3 4 3" xfId="25875" xr:uid="{00000000-0005-0000-0000-00005C640000}"/>
    <cellStyle name="20% - Accent1 3 4 2 2 3 4 3 2" xfId="25876" xr:uid="{00000000-0005-0000-0000-00005D640000}"/>
    <cellStyle name="20% - Accent1 3 4 2 2 3 4 4" xfId="25877" xr:uid="{00000000-0005-0000-0000-00005E640000}"/>
    <cellStyle name="20% - Accent1 3 4 2 2 3 5" xfId="25878" xr:uid="{00000000-0005-0000-0000-00005F640000}"/>
    <cellStyle name="20% - Accent1 3 4 2 2 3 5 2" xfId="25879" xr:uid="{00000000-0005-0000-0000-000060640000}"/>
    <cellStyle name="20% - Accent1 3 4 2 2 3 5 2 2" xfId="25880" xr:uid="{00000000-0005-0000-0000-000061640000}"/>
    <cellStyle name="20% - Accent1 3 4 2 2 3 5 2 2 2" xfId="25881" xr:uid="{00000000-0005-0000-0000-000062640000}"/>
    <cellStyle name="20% - Accent1 3 4 2 2 3 5 2 3" xfId="25882" xr:uid="{00000000-0005-0000-0000-000063640000}"/>
    <cellStyle name="20% - Accent1 3 4 2 2 3 5 3" xfId="25883" xr:uid="{00000000-0005-0000-0000-000064640000}"/>
    <cellStyle name="20% - Accent1 3 4 2 2 3 5 3 2" xfId="25884" xr:uid="{00000000-0005-0000-0000-000065640000}"/>
    <cellStyle name="20% - Accent1 3 4 2 2 3 5 4" xfId="25885" xr:uid="{00000000-0005-0000-0000-000066640000}"/>
    <cellStyle name="20% - Accent1 3 4 2 2 3 6" xfId="25886" xr:uid="{00000000-0005-0000-0000-000067640000}"/>
    <cellStyle name="20% - Accent1 3 4 2 2 3 6 2" xfId="25887" xr:uid="{00000000-0005-0000-0000-000068640000}"/>
    <cellStyle name="20% - Accent1 3 4 2 2 3 6 2 2" xfId="25888" xr:uid="{00000000-0005-0000-0000-000069640000}"/>
    <cellStyle name="20% - Accent1 3 4 2 2 3 6 2 2 2" xfId="25889" xr:uid="{00000000-0005-0000-0000-00006A640000}"/>
    <cellStyle name="20% - Accent1 3 4 2 2 3 6 2 3" xfId="25890" xr:uid="{00000000-0005-0000-0000-00006B640000}"/>
    <cellStyle name="20% - Accent1 3 4 2 2 3 6 3" xfId="25891" xr:uid="{00000000-0005-0000-0000-00006C640000}"/>
    <cellStyle name="20% - Accent1 3 4 2 2 3 6 3 2" xfId="25892" xr:uid="{00000000-0005-0000-0000-00006D640000}"/>
    <cellStyle name="20% - Accent1 3 4 2 2 3 6 4" xfId="25893" xr:uid="{00000000-0005-0000-0000-00006E640000}"/>
    <cellStyle name="20% - Accent1 3 4 2 2 3 7" xfId="25894" xr:uid="{00000000-0005-0000-0000-00006F640000}"/>
    <cellStyle name="20% - Accent1 3 4 2 2 3 7 2" xfId="25895" xr:uid="{00000000-0005-0000-0000-000070640000}"/>
    <cellStyle name="20% - Accent1 3 4 2 2 3 7 2 2" xfId="25896" xr:uid="{00000000-0005-0000-0000-000071640000}"/>
    <cellStyle name="20% - Accent1 3 4 2 2 3 7 3" xfId="25897" xr:uid="{00000000-0005-0000-0000-000072640000}"/>
    <cellStyle name="20% - Accent1 3 4 2 2 3 8" xfId="25898" xr:uid="{00000000-0005-0000-0000-000073640000}"/>
    <cellStyle name="20% - Accent1 3 4 2 2 3 8 2" xfId="25899" xr:uid="{00000000-0005-0000-0000-000074640000}"/>
    <cellStyle name="20% - Accent1 3 4 2 2 3 8 2 2" xfId="25900" xr:uid="{00000000-0005-0000-0000-000075640000}"/>
    <cellStyle name="20% - Accent1 3 4 2 2 3 8 3" xfId="25901" xr:uid="{00000000-0005-0000-0000-000076640000}"/>
    <cellStyle name="20% - Accent1 3 4 2 2 3 9" xfId="25902" xr:uid="{00000000-0005-0000-0000-000077640000}"/>
    <cellStyle name="20% - Accent1 3 4 2 2 3 9 2" xfId="25903" xr:uid="{00000000-0005-0000-0000-000078640000}"/>
    <cellStyle name="20% - Accent1 3 4 2 2 4" xfId="25904" xr:uid="{00000000-0005-0000-0000-000079640000}"/>
    <cellStyle name="20% - Accent1 3 4 2 2 4 10" xfId="25905" xr:uid="{00000000-0005-0000-0000-00007A640000}"/>
    <cellStyle name="20% - Accent1 3 4 2 2 4 10 2" xfId="25906" xr:uid="{00000000-0005-0000-0000-00007B640000}"/>
    <cellStyle name="20% - Accent1 3 4 2 2 4 11" xfId="25907" xr:uid="{00000000-0005-0000-0000-00007C640000}"/>
    <cellStyle name="20% - Accent1 3 4 2 2 4 2" xfId="25908" xr:uid="{00000000-0005-0000-0000-00007D640000}"/>
    <cellStyle name="20% - Accent1 3 4 2 2 4 2 2" xfId="25909" xr:uid="{00000000-0005-0000-0000-00007E640000}"/>
    <cellStyle name="20% - Accent1 3 4 2 2 4 2 2 2" xfId="25910" xr:uid="{00000000-0005-0000-0000-00007F640000}"/>
    <cellStyle name="20% - Accent1 3 4 2 2 4 2 2 2 2" xfId="25911" xr:uid="{00000000-0005-0000-0000-000080640000}"/>
    <cellStyle name="20% - Accent1 3 4 2 2 4 2 2 2 2 2" xfId="25912" xr:uid="{00000000-0005-0000-0000-000081640000}"/>
    <cellStyle name="20% - Accent1 3 4 2 2 4 2 2 2 3" xfId="25913" xr:uid="{00000000-0005-0000-0000-000082640000}"/>
    <cellStyle name="20% - Accent1 3 4 2 2 4 2 2 3" xfId="25914" xr:uid="{00000000-0005-0000-0000-000083640000}"/>
    <cellStyle name="20% - Accent1 3 4 2 2 4 2 2 3 2" xfId="25915" xr:uid="{00000000-0005-0000-0000-000084640000}"/>
    <cellStyle name="20% - Accent1 3 4 2 2 4 2 2 4" xfId="25916" xr:uid="{00000000-0005-0000-0000-000085640000}"/>
    <cellStyle name="20% - Accent1 3 4 2 2 4 2 3" xfId="25917" xr:uid="{00000000-0005-0000-0000-000086640000}"/>
    <cellStyle name="20% - Accent1 3 4 2 2 4 2 3 2" xfId="25918" xr:uid="{00000000-0005-0000-0000-000087640000}"/>
    <cellStyle name="20% - Accent1 3 4 2 2 4 2 3 2 2" xfId="25919" xr:uid="{00000000-0005-0000-0000-000088640000}"/>
    <cellStyle name="20% - Accent1 3 4 2 2 4 2 3 2 2 2" xfId="25920" xr:uid="{00000000-0005-0000-0000-000089640000}"/>
    <cellStyle name="20% - Accent1 3 4 2 2 4 2 3 2 3" xfId="25921" xr:uid="{00000000-0005-0000-0000-00008A640000}"/>
    <cellStyle name="20% - Accent1 3 4 2 2 4 2 3 3" xfId="25922" xr:uid="{00000000-0005-0000-0000-00008B640000}"/>
    <cellStyle name="20% - Accent1 3 4 2 2 4 2 3 3 2" xfId="25923" xr:uid="{00000000-0005-0000-0000-00008C640000}"/>
    <cellStyle name="20% - Accent1 3 4 2 2 4 2 3 4" xfId="25924" xr:uid="{00000000-0005-0000-0000-00008D640000}"/>
    <cellStyle name="20% - Accent1 3 4 2 2 4 2 4" xfId="25925" xr:uid="{00000000-0005-0000-0000-00008E640000}"/>
    <cellStyle name="20% - Accent1 3 4 2 2 4 2 4 2" xfId="25926" xr:uid="{00000000-0005-0000-0000-00008F640000}"/>
    <cellStyle name="20% - Accent1 3 4 2 2 4 2 4 2 2" xfId="25927" xr:uid="{00000000-0005-0000-0000-000090640000}"/>
    <cellStyle name="20% - Accent1 3 4 2 2 4 2 4 2 2 2" xfId="25928" xr:uid="{00000000-0005-0000-0000-000091640000}"/>
    <cellStyle name="20% - Accent1 3 4 2 2 4 2 4 2 3" xfId="25929" xr:uid="{00000000-0005-0000-0000-000092640000}"/>
    <cellStyle name="20% - Accent1 3 4 2 2 4 2 4 3" xfId="25930" xr:uid="{00000000-0005-0000-0000-000093640000}"/>
    <cellStyle name="20% - Accent1 3 4 2 2 4 2 4 3 2" xfId="25931" xr:uid="{00000000-0005-0000-0000-000094640000}"/>
    <cellStyle name="20% - Accent1 3 4 2 2 4 2 4 4" xfId="25932" xr:uid="{00000000-0005-0000-0000-000095640000}"/>
    <cellStyle name="20% - Accent1 3 4 2 2 4 2 5" xfId="25933" xr:uid="{00000000-0005-0000-0000-000096640000}"/>
    <cellStyle name="20% - Accent1 3 4 2 2 4 2 5 2" xfId="25934" xr:uid="{00000000-0005-0000-0000-000097640000}"/>
    <cellStyle name="20% - Accent1 3 4 2 2 4 2 5 2 2" xfId="25935" xr:uid="{00000000-0005-0000-0000-000098640000}"/>
    <cellStyle name="20% - Accent1 3 4 2 2 4 2 5 3" xfId="25936" xr:uid="{00000000-0005-0000-0000-000099640000}"/>
    <cellStyle name="20% - Accent1 3 4 2 2 4 2 6" xfId="25937" xr:uid="{00000000-0005-0000-0000-00009A640000}"/>
    <cellStyle name="20% - Accent1 3 4 2 2 4 2 6 2" xfId="25938" xr:uid="{00000000-0005-0000-0000-00009B640000}"/>
    <cellStyle name="20% - Accent1 3 4 2 2 4 2 6 2 2" xfId="25939" xr:uid="{00000000-0005-0000-0000-00009C640000}"/>
    <cellStyle name="20% - Accent1 3 4 2 2 4 2 6 3" xfId="25940" xr:uid="{00000000-0005-0000-0000-00009D640000}"/>
    <cellStyle name="20% - Accent1 3 4 2 2 4 2 7" xfId="25941" xr:uid="{00000000-0005-0000-0000-00009E640000}"/>
    <cellStyle name="20% - Accent1 3 4 2 2 4 2 7 2" xfId="25942" xr:uid="{00000000-0005-0000-0000-00009F640000}"/>
    <cellStyle name="20% - Accent1 3 4 2 2 4 2 8" xfId="25943" xr:uid="{00000000-0005-0000-0000-0000A0640000}"/>
    <cellStyle name="20% - Accent1 3 4 2 2 4 2 8 2" xfId="25944" xr:uid="{00000000-0005-0000-0000-0000A1640000}"/>
    <cellStyle name="20% - Accent1 3 4 2 2 4 2 9" xfId="25945" xr:uid="{00000000-0005-0000-0000-0000A2640000}"/>
    <cellStyle name="20% - Accent1 3 4 2 2 4 3" xfId="25946" xr:uid="{00000000-0005-0000-0000-0000A3640000}"/>
    <cellStyle name="20% - Accent1 3 4 2 2 4 3 2" xfId="25947" xr:uid="{00000000-0005-0000-0000-0000A4640000}"/>
    <cellStyle name="20% - Accent1 3 4 2 2 4 3 2 2" xfId="25948" xr:uid="{00000000-0005-0000-0000-0000A5640000}"/>
    <cellStyle name="20% - Accent1 3 4 2 2 4 3 2 2 2" xfId="25949" xr:uid="{00000000-0005-0000-0000-0000A6640000}"/>
    <cellStyle name="20% - Accent1 3 4 2 2 4 3 2 2 2 2" xfId="25950" xr:uid="{00000000-0005-0000-0000-0000A7640000}"/>
    <cellStyle name="20% - Accent1 3 4 2 2 4 3 2 2 3" xfId="25951" xr:uid="{00000000-0005-0000-0000-0000A8640000}"/>
    <cellStyle name="20% - Accent1 3 4 2 2 4 3 2 3" xfId="25952" xr:uid="{00000000-0005-0000-0000-0000A9640000}"/>
    <cellStyle name="20% - Accent1 3 4 2 2 4 3 2 3 2" xfId="25953" xr:uid="{00000000-0005-0000-0000-0000AA640000}"/>
    <cellStyle name="20% - Accent1 3 4 2 2 4 3 2 4" xfId="25954" xr:uid="{00000000-0005-0000-0000-0000AB640000}"/>
    <cellStyle name="20% - Accent1 3 4 2 2 4 3 3" xfId="25955" xr:uid="{00000000-0005-0000-0000-0000AC640000}"/>
    <cellStyle name="20% - Accent1 3 4 2 2 4 3 3 2" xfId="25956" xr:uid="{00000000-0005-0000-0000-0000AD640000}"/>
    <cellStyle name="20% - Accent1 3 4 2 2 4 3 3 2 2" xfId="25957" xr:uid="{00000000-0005-0000-0000-0000AE640000}"/>
    <cellStyle name="20% - Accent1 3 4 2 2 4 3 3 2 2 2" xfId="25958" xr:uid="{00000000-0005-0000-0000-0000AF640000}"/>
    <cellStyle name="20% - Accent1 3 4 2 2 4 3 3 2 3" xfId="25959" xr:uid="{00000000-0005-0000-0000-0000B0640000}"/>
    <cellStyle name="20% - Accent1 3 4 2 2 4 3 3 3" xfId="25960" xr:uid="{00000000-0005-0000-0000-0000B1640000}"/>
    <cellStyle name="20% - Accent1 3 4 2 2 4 3 3 3 2" xfId="25961" xr:uid="{00000000-0005-0000-0000-0000B2640000}"/>
    <cellStyle name="20% - Accent1 3 4 2 2 4 3 3 4" xfId="25962" xr:uid="{00000000-0005-0000-0000-0000B3640000}"/>
    <cellStyle name="20% - Accent1 3 4 2 2 4 3 4" xfId="25963" xr:uid="{00000000-0005-0000-0000-0000B4640000}"/>
    <cellStyle name="20% - Accent1 3 4 2 2 4 3 4 2" xfId="25964" xr:uid="{00000000-0005-0000-0000-0000B5640000}"/>
    <cellStyle name="20% - Accent1 3 4 2 2 4 3 4 2 2" xfId="25965" xr:uid="{00000000-0005-0000-0000-0000B6640000}"/>
    <cellStyle name="20% - Accent1 3 4 2 2 4 3 4 2 2 2" xfId="25966" xr:uid="{00000000-0005-0000-0000-0000B7640000}"/>
    <cellStyle name="20% - Accent1 3 4 2 2 4 3 4 2 3" xfId="25967" xr:uid="{00000000-0005-0000-0000-0000B8640000}"/>
    <cellStyle name="20% - Accent1 3 4 2 2 4 3 4 3" xfId="25968" xr:uid="{00000000-0005-0000-0000-0000B9640000}"/>
    <cellStyle name="20% - Accent1 3 4 2 2 4 3 4 3 2" xfId="25969" xr:uid="{00000000-0005-0000-0000-0000BA640000}"/>
    <cellStyle name="20% - Accent1 3 4 2 2 4 3 4 4" xfId="25970" xr:uid="{00000000-0005-0000-0000-0000BB640000}"/>
    <cellStyle name="20% - Accent1 3 4 2 2 4 3 5" xfId="25971" xr:uid="{00000000-0005-0000-0000-0000BC640000}"/>
    <cellStyle name="20% - Accent1 3 4 2 2 4 3 5 2" xfId="25972" xr:uid="{00000000-0005-0000-0000-0000BD640000}"/>
    <cellStyle name="20% - Accent1 3 4 2 2 4 3 5 2 2" xfId="25973" xr:uid="{00000000-0005-0000-0000-0000BE640000}"/>
    <cellStyle name="20% - Accent1 3 4 2 2 4 3 5 3" xfId="25974" xr:uid="{00000000-0005-0000-0000-0000BF640000}"/>
    <cellStyle name="20% - Accent1 3 4 2 2 4 3 6" xfId="25975" xr:uid="{00000000-0005-0000-0000-0000C0640000}"/>
    <cellStyle name="20% - Accent1 3 4 2 2 4 3 6 2" xfId="25976" xr:uid="{00000000-0005-0000-0000-0000C1640000}"/>
    <cellStyle name="20% - Accent1 3 4 2 2 4 3 6 2 2" xfId="25977" xr:uid="{00000000-0005-0000-0000-0000C2640000}"/>
    <cellStyle name="20% - Accent1 3 4 2 2 4 3 6 3" xfId="25978" xr:uid="{00000000-0005-0000-0000-0000C3640000}"/>
    <cellStyle name="20% - Accent1 3 4 2 2 4 3 7" xfId="25979" xr:uid="{00000000-0005-0000-0000-0000C4640000}"/>
    <cellStyle name="20% - Accent1 3 4 2 2 4 3 7 2" xfId="25980" xr:uid="{00000000-0005-0000-0000-0000C5640000}"/>
    <cellStyle name="20% - Accent1 3 4 2 2 4 3 8" xfId="25981" xr:uid="{00000000-0005-0000-0000-0000C6640000}"/>
    <cellStyle name="20% - Accent1 3 4 2 2 4 3 8 2" xfId="25982" xr:uid="{00000000-0005-0000-0000-0000C7640000}"/>
    <cellStyle name="20% - Accent1 3 4 2 2 4 3 9" xfId="25983" xr:uid="{00000000-0005-0000-0000-0000C8640000}"/>
    <cellStyle name="20% - Accent1 3 4 2 2 4 4" xfId="25984" xr:uid="{00000000-0005-0000-0000-0000C9640000}"/>
    <cellStyle name="20% - Accent1 3 4 2 2 4 4 2" xfId="25985" xr:uid="{00000000-0005-0000-0000-0000CA640000}"/>
    <cellStyle name="20% - Accent1 3 4 2 2 4 4 2 2" xfId="25986" xr:uid="{00000000-0005-0000-0000-0000CB640000}"/>
    <cellStyle name="20% - Accent1 3 4 2 2 4 4 2 2 2" xfId="25987" xr:uid="{00000000-0005-0000-0000-0000CC640000}"/>
    <cellStyle name="20% - Accent1 3 4 2 2 4 4 2 3" xfId="25988" xr:uid="{00000000-0005-0000-0000-0000CD640000}"/>
    <cellStyle name="20% - Accent1 3 4 2 2 4 4 3" xfId="25989" xr:uid="{00000000-0005-0000-0000-0000CE640000}"/>
    <cellStyle name="20% - Accent1 3 4 2 2 4 4 3 2" xfId="25990" xr:uid="{00000000-0005-0000-0000-0000CF640000}"/>
    <cellStyle name="20% - Accent1 3 4 2 2 4 4 4" xfId="25991" xr:uid="{00000000-0005-0000-0000-0000D0640000}"/>
    <cellStyle name="20% - Accent1 3 4 2 2 4 5" xfId="25992" xr:uid="{00000000-0005-0000-0000-0000D1640000}"/>
    <cellStyle name="20% - Accent1 3 4 2 2 4 5 2" xfId="25993" xr:uid="{00000000-0005-0000-0000-0000D2640000}"/>
    <cellStyle name="20% - Accent1 3 4 2 2 4 5 2 2" xfId="25994" xr:uid="{00000000-0005-0000-0000-0000D3640000}"/>
    <cellStyle name="20% - Accent1 3 4 2 2 4 5 2 2 2" xfId="25995" xr:uid="{00000000-0005-0000-0000-0000D4640000}"/>
    <cellStyle name="20% - Accent1 3 4 2 2 4 5 2 3" xfId="25996" xr:uid="{00000000-0005-0000-0000-0000D5640000}"/>
    <cellStyle name="20% - Accent1 3 4 2 2 4 5 3" xfId="25997" xr:uid="{00000000-0005-0000-0000-0000D6640000}"/>
    <cellStyle name="20% - Accent1 3 4 2 2 4 5 3 2" xfId="25998" xr:uid="{00000000-0005-0000-0000-0000D7640000}"/>
    <cellStyle name="20% - Accent1 3 4 2 2 4 5 4" xfId="25999" xr:uid="{00000000-0005-0000-0000-0000D8640000}"/>
    <cellStyle name="20% - Accent1 3 4 2 2 4 6" xfId="26000" xr:uid="{00000000-0005-0000-0000-0000D9640000}"/>
    <cellStyle name="20% - Accent1 3 4 2 2 4 6 2" xfId="26001" xr:uid="{00000000-0005-0000-0000-0000DA640000}"/>
    <cellStyle name="20% - Accent1 3 4 2 2 4 6 2 2" xfId="26002" xr:uid="{00000000-0005-0000-0000-0000DB640000}"/>
    <cellStyle name="20% - Accent1 3 4 2 2 4 6 2 2 2" xfId="26003" xr:uid="{00000000-0005-0000-0000-0000DC640000}"/>
    <cellStyle name="20% - Accent1 3 4 2 2 4 6 2 3" xfId="26004" xr:uid="{00000000-0005-0000-0000-0000DD640000}"/>
    <cellStyle name="20% - Accent1 3 4 2 2 4 6 3" xfId="26005" xr:uid="{00000000-0005-0000-0000-0000DE640000}"/>
    <cellStyle name="20% - Accent1 3 4 2 2 4 6 3 2" xfId="26006" xr:uid="{00000000-0005-0000-0000-0000DF640000}"/>
    <cellStyle name="20% - Accent1 3 4 2 2 4 6 4" xfId="26007" xr:uid="{00000000-0005-0000-0000-0000E0640000}"/>
    <cellStyle name="20% - Accent1 3 4 2 2 4 7" xfId="26008" xr:uid="{00000000-0005-0000-0000-0000E1640000}"/>
    <cellStyle name="20% - Accent1 3 4 2 2 4 7 2" xfId="26009" xr:uid="{00000000-0005-0000-0000-0000E2640000}"/>
    <cellStyle name="20% - Accent1 3 4 2 2 4 7 2 2" xfId="26010" xr:uid="{00000000-0005-0000-0000-0000E3640000}"/>
    <cellStyle name="20% - Accent1 3 4 2 2 4 7 3" xfId="26011" xr:uid="{00000000-0005-0000-0000-0000E4640000}"/>
    <cellStyle name="20% - Accent1 3 4 2 2 4 8" xfId="26012" xr:uid="{00000000-0005-0000-0000-0000E5640000}"/>
    <cellStyle name="20% - Accent1 3 4 2 2 4 8 2" xfId="26013" xr:uid="{00000000-0005-0000-0000-0000E6640000}"/>
    <cellStyle name="20% - Accent1 3 4 2 2 4 8 2 2" xfId="26014" xr:uid="{00000000-0005-0000-0000-0000E7640000}"/>
    <cellStyle name="20% - Accent1 3 4 2 2 4 8 3" xfId="26015" xr:uid="{00000000-0005-0000-0000-0000E8640000}"/>
    <cellStyle name="20% - Accent1 3 4 2 2 4 9" xfId="26016" xr:uid="{00000000-0005-0000-0000-0000E9640000}"/>
    <cellStyle name="20% - Accent1 3 4 2 2 4 9 2" xfId="26017" xr:uid="{00000000-0005-0000-0000-0000EA640000}"/>
    <cellStyle name="20% - Accent1 3 4 2 2 5" xfId="26018" xr:uid="{00000000-0005-0000-0000-0000EB640000}"/>
    <cellStyle name="20% - Accent1 3 4 2 2 5 2" xfId="26019" xr:uid="{00000000-0005-0000-0000-0000EC640000}"/>
    <cellStyle name="20% - Accent1 3 4 2 2 5 2 2" xfId="26020" xr:uid="{00000000-0005-0000-0000-0000ED640000}"/>
    <cellStyle name="20% - Accent1 3 4 2 2 5 2 2 2" xfId="26021" xr:uid="{00000000-0005-0000-0000-0000EE640000}"/>
    <cellStyle name="20% - Accent1 3 4 2 2 5 2 2 2 2" xfId="26022" xr:uid="{00000000-0005-0000-0000-0000EF640000}"/>
    <cellStyle name="20% - Accent1 3 4 2 2 5 2 2 3" xfId="26023" xr:uid="{00000000-0005-0000-0000-0000F0640000}"/>
    <cellStyle name="20% - Accent1 3 4 2 2 5 2 3" xfId="26024" xr:uid="{00000000-0005-0000-0000-0000F1640000}"/>
    <cellStyle name="20% - Accent1 3 4 2 2 5 2 3 2" xfId="26025" xr:uid="{00000000-0005-0000-0000-0000F2640000}"/>
    <cellStyle name="20% - Accent1 3 4 2 2 5 2 4" xfId="26026" xr:uid="{00000000-0005-0000-0000-0000F3640000}"/>
    <cellStyle name="20% - Accent1 3 4 2 2 5 3" xfId="26027" xr:uid="{00000000-0005-0000-0000-0000F4640000}"/>
    <cellStyle name="20% - Accent1 3 4 2 2 5 3 2" xfId="26028" xr:uid="{00000000-0005-0000-0000-0000F5640000}"/>
    <cellStyle name="20% - Accent1 3 4 2 2 5 3 2 2" xfId="26029" xr:uid="{00000000-0005-0000-0000-0000F6640000}"/>
    <cellStyle name="20% - Accent1 3 4 2 2 5 3 2 2 2" xfId="26030" xr:uid="{00000000-0005-0000-0000-0000F7640000}"/>
    <cellStyle name="20% - Accent1 3 4 2 2 5 3 2 3" xfId="26031" xr:uid="{00000000-0005-0000-0000-0000F8640000}"/>
    <cellStyle name="20% - Accent1 3 4 2 2 5 3 3" xfId="26032" xr:uid="{00000000-0005-0000-0000-0000F9640000}"/>
    <cellStyle name="20% - Accent1 3 4 2 2 5 3 3 2" xfId="26033" xr:uid="{00000000-0005-0000-0000-0000FA640000}"/>
    <cellStyle name="20% - Accent1 3 4 2 2 5 3 4" xfId="26034" xr:uid="{00000000-0005-0000-0000-0000FB640000}"/>
    <cellStyle name="20% - Accent1 3 4 2 2 5 4" xfId="26035" xr:uid="{00000000-0005-0000-0000-0000FC640000}"/>
    <cellStyle name="20% - Accent1 3 4 2 2 5 4 2" xfId="26036" xr:uid="{00000000-0005-0000-0000-0000FD640000}"/>
    <cellStyle name="20% - Accent1 3 4 2 2 5 4 2 2" xfId="26037" xr:uid="{00000000-0005-0000-0000-0000FE640000}"/>
    <cellStyle name="20% - Accent1 3 4 2 2 5 4 2 2 2" xfId="26038" xr:uid="{00000000-0005-0000-0000-0000FF640000}"/>
    <cellStyle name="20% - Accent1 3 4 2 2 5 4 2 3" xfId="26039" xr:uid="{00000000-0005-0000-0000-000000650000}"/>
    <cellStyle name="20% - Accent1 3 4 2 2 5 4 3" xfId="26040" xr:uid="{00000000-0005-0000-0000-000001650000}"/>
    <cellStyle name="20% - Accent1 3 4 2 2 5 4 3 2" xfId="26041" xr:uid="{00000000-0005-0000-0000-000002650000}"/>
    <cellStyle name="20% - Accent1 3 4 2 2 5 4 4" xfId="26042" xr:uid="{00000000-0005-0000-0000-000003650000}"/>
    <cellStyle name="20% - Accent1 3 4 2 2 5 5" xfId="26043" xr:uid="{00000000-0005-0000-0000-000004650000}"/>
    <cellStyle name="20% - Accent1 3 4 2 2 5 5 2" xfId="26044" xr:uid="{00000000-0005-0000-0000-000005650000}"/>
    <cellStyle name="20% - Accent1 3 4 2 2 5 5 2 2" xfId="26045" xr:uid="{00000000-0005-0000-0000-000006650000}"/>
    <cellStyle name="20% - Accent1 3 4 2 2 5 5 3" xfId="26046" xr:uid="{00000000-0005-0000-0000-000007650000}"/>
    <cellStyle name="20% - Accent1 3 4 2 2 5 6" xfId="26047" xr:uid="{00000000-0005-0000-0000-000008650000}"/>
    <cellStyle name="20% - Accent1 3 4 2 2 5 6 2" xfId="26048" xr:uid="{00000000-0005-0000-0000-000009650000}"/>
    <cellStyle name="20% - Accent1 3 4 2 2 5 6 2 2" xfId="26049" xr:uid="{00000000-0005-0000-0000-00000A650000}"/>
    <cellStyle name="20% - Accent1 3 4 2 2 5 6 3" xfId="26050" xr:uid="{00000000-0005-0000-0000-00000B650000}"/>
    <cellStyle name="20% - Accent1 3 4 2 2 5 7" xfId="26051" xr:uid="{00000000-0005-0000-0000-00000C650000}"/>
    <cellStyle name="20% - Accent1 3 4 2 2 5 7 2" xfId="26052" xr:uid="{00000000-0005-0000-0000-00000D650000}"/>
    <cellStyle name="20% - Accent1 3 4 2 2 5 8" xfId="26053" xr:uid="{00000000-0005-0000-0000-00000E650000}"/>
    <cellStyle name="20% - Accent1 3 4 2 2 5 8 2" xfId="26054" xr:uid="{00000000-0005-0000-0000-00000F650000}"/>
    <cellStyle name="20% - Accent1 3 4 2 2 5 9" xfId="26055" xr:uid="{00000000-0005-0000-0000-000010650000}"/>
    <cellStyle name="20% - Accent1 3 4 2 2 6" xfId="26056" xr:uid="{00000000-0005-0000-0000-000011650000}"/>
    <cellStyle name="20% - Accent1 3 4 2 2 6 2" xfId="26057" xr:uid="{00000000-0005-0000-0000-000012650000}"/>
    <cellStyle name="20% - Accent1 3 4 2 2 6 2 2" xfId="26058" xr:uid="{00000000-0005-0000-0000-000013650000}"/>
    <cellStyle name="20% - Accent1 3 4 2 2 6 2 2 2" xfId="26059" xr:uid="{00000000-0005-0000-0000-000014650000}"/>
    <cellStyle name="20% - Accent1 3 4 2 2 6 2 2 2 2" xfId="26060" xr:uid="{00000000-0005-0000-0000-000015650000}"/>
    <cellStyle name="20% - Accent1 3 4 2 2 6 2 2 3" xfId="26061" xr:uid="{00000000-0005-0000-0000-000016650000}"/>
    <cellStyle name="20% - Accent1 3 4 2 2 6 2 3" xfId="26062" xr:uid="{00000000-0005-0000-0000-000017650000}"/>
    <cellStyle name="20% - Accent1 3 4 2 2 6 2 3 2" xfId="26063" xr:uid="{00000000-0005-0000-0000-000018650000}"/>
    <cellStyle name="20% - Accent1 3 4 2 2 6 2 4" xfId="26064" xr:uid="{00000000-0005-0000-0000-000019650000}"/>
    <cellStyle name="20% - Accent1 3 4 2 2 6 3" xfId="26065" xr:uid="{00000000-0005-0000-0000-00001A650000}"/>
    <cellStyle name="20% - Accent1 3 4 2 2 6 3 2" xfId="26066" xr:uid="{00000000-0005-0000-0000-00001B650000}"/>
    <cellStyle name="20% - Accent1 3 4 2 2 6 3 2 2" xfId="26067" xr:uid="{00000000-0005-0000-0000-00001C650000}"/>
    <cellStyle name="20% - Accent1 3 4 2 2 6 3 2 2 2" xfId="26068" xr:uid="{00000000-0005-0000-0000-00001D650000}"/>
    <cellStyle name="20% - Accent1 3 4 2 2 6 3 2 3" xfId="26069" xr:uid="{00000000-0005-0000-0000-00001E650000}"/>
    <cellStyle name="20% - Accent1 3 4 2 2 6 3 3" xfId="26070" xr:uid="{00000000-0005-0000-0000-00001F650000}"/>
    <cellStyle name="20% - Accent1 3 4 2 2 6 3 3 2" xfId="26071" xr:uid="{00000000-0005-0000-0000-000020650000}"/>
    <cellStyle name="20% - Accent1 3 4 2 2 6 3 4" xfId="26072" xr:uid="{00000000-0005-0000-0000-000021650000}"/>
    <cellStyle name="20% - Accent1 3 4 2 2 6 4" xfId="26073" xr:uid="{00000000-0005-0000-0000-000022650000}"/>
    <cellStyle name="20% - Accent1 3 4 2 2 6 4 2" xfId="26074" xr:uid="{00000000-0005-0000-0000-000023650000}"/>
    <cellStyle name="20% - Accent1 3 4 2 2 6 4 2 2" xfId="26075" xr:uid="{00000000-0005-0000-0000-000024650000}"/>
    <cellStyle name="20% - Accent1 3 4 2 2 6 4 2 2 2" xfId="26076" xr:uid="{00000000-0005-0000-0000-000025650000}"/>
    <cellStyle name="20% - Accent1 3 4 2 2 6 4 2 3" xfId="26077" xr:uid="{00000000-0005-0000-0000-000026650000}"/>
    <cellStyle name="20% - Accent1 3 4 2 2 6 4 3" xfId="26078" xr:uid="{00000000-0005-0000-0000-000027650000}"/>
    <cellStyle name="20% - Accent1 3 4 2 2 6 4 3 2" xfId="26079" xr:uid="{00000000-0005-0000-0000-000028650000}"/>
    <cellStyle name="20% - Accent1 3 4 2 2 6 4 4" xfId="26080" xr:uid="{00000000-0005-0000-0000-000029650000}"/>
    <cellStyle name="20% - Accent1 3 4 2 2 6 5" xfId="26081" xr:uid="{00000000-0005-0000-0000-00002A650000}"/>
    <cellStyle name="20% - Accent1 3 4 2 2 6 5 2" xfId="26082" xr:uid="{00000000-0005-0000-0000-00002B650000}"/>
    <cellStyle name="20% - Accent1 3 4 2 2 6 5 2 2" xfId="26083" xr:uid="{00000000-0005-0000-0000-00002C650000}"/>
    <cellStyle name="20% - Accent1 3 4 2 2 6 5 3" xfId="26084" xr:uid="{00000000-0005-0000-0000-00002D650000}"/>
    <cellStyle name="20% - Accent1 3 4 2 2 6 6" xfId="26085" xr:uid="{00000000-0005-0000-0000-00002E650000}"/>
    <cellStyle name="20% - Accent1 3 4 2 2 6 6 2" xfId="26086" xr:uid="{00000000-0005-0000-0000-00002F650000}"/>
    <cellStyle name="20% - Accent1 3 4 2 2 6 6 2 2" xfId="26087" xr:uid="{00000000-0005-0000-0000-000030650000}"/>
    <cellStyle name="20% - Accent1 3 4 2 2 6 6 3" xfId="26088" xr:uid="{00000000-0005-0000-0000-000031650000}"/>
    <cellStyle name="20% - Accent1 3 4 2 2 6 7" xfId="26089" xr:uid="{00000000-0005-0000-0000-000032650000}"/>
    <cellStyle name="20% - Accent1 3 4 2 2 6 7 2" xfId="26090" xr:uid="{00000000-0005-0000-0000-000033650000}"/>
    <cellStyle name="20% - Accent1 3 4 2 2 6 8" xfId="26091" xr:uid="{00000000-0005-0000-0000-000034650000}"/>
    <cellStyle name="20% - Accent1 3 4 2 2 6 8 2" xfId="26092" xr:uid="{00000000-0005-0000-0000-000035650000}"/>
    <cellStyle name="20% - Accent1 3 4 2 2 6 9" xfId="26093" xr:uid="{00000000-0005-0000-0000-000036650000}"/>
    <cellStyle name="20% - Accent1 3 4 2 2 7" xfId="26094" xr:uid="{00000000-0005-0000-0000-000037650000}"/>
    <cellStyle name="20% - Accent1 3 4 2 2 7 2" xfId="26095" xr:uid="{00000000-0005-0000-0000-000038650000}"/>
    <cellStyle name="20% - Accent1 3 4 2 2 7 2 2" xfId="26096" xr:uid="{00000000-0005-0000-0000-000039650000}"/>
    <cellStyle name="20% - Accent1 3 4 2 2 7 2 2 2" xfId="26097" xr:uid="{00000000-0005-0000-0000-00003A650000}"/>
    <cellStyle name="20% - Accent1 3 4 2 2 7 2 3" xfId="26098" xr:uid="{00000000-0005-0000-0000-00003B650000}"/>
    <cellStyle name="20% - Accent1 3 4 2 2 7 3" xfId="26099" xr:uid="{00000000-0005-0000-0000-00003C650000}"/>
    <cellStyle name="20% - Accent1 3 4 2 2 7 3 2" xfId="26100" xr:uid="{00000000-0005-0000-0000-00003D650000}"/>
    <cellStyle name="20% - Accent1 3 4 2 2 7 4" xfId="26101" xr:uid="{00000000-0005-0000-0000-00003E650000}"/>
    <cellStyle name="20% - Accent1 3 4 2 2 8" xfId="26102" xr:uid="{00000000-0005-0000-0000-00003F650000}"/>
    <cellStyle name="20% - Accent1 3 4 2 2 8 2" xfId="26103" xr:uid="{00000000-0005-0000-0000-000040650000}"/>
    <cellStyle name="20% - Accent1 3 4 2 2 8 2 2" xfId="26104" xr:uid="{00000000-0005-0000-0000-000041650000}"/>
    <cellStyle name="20% - Accent1 3 4 2 2 8 2 2 2" xfId="26105" xr:uid="{00000000-0005-0000-0000-000042650000}"/>
    <cellStyle name="20% - Accent1 3 4 2 2 8 2 3" xfId="26106" xr:uid="{00000000-0005-0000-0000-000043650000}"/>
    <cellStyle name="20% - Accent1 3 4 2 2 8 3" xfId="26107" xr:uid="{00000000-0005-0000-0000-000044650000}"/>
    <cellStyle name="20% - Accent1 3 4 2 2 8 3 2" xfId="26108" xr:uid="{00000000-0005-0000-0000-000045650000}"/>
    <cellStyle name="20% - Accent1 3 4 2 2 8 4" xfId="26109" xr:uid="{00000000-0005-0000-0000-000046650000}"/>
    <cellStyle name="20% - Accent1 3 4 2 2 9" xfId="26110" xr:uid="{00000000-0005-0000-0000-000047650000}"/>
    <cellStyle name="20% - Accent1 3 4 2 2 9 2" xfId="26111" xr:uid="{00000000-0005-0000-0000-000048650000}"/>
    <cellStyle name="20% - Accent1 3 4 2 2 9 2 2" xfId="26112" xr:uid="{00000000-0005-0000-0000-000049650000}"/>
    <cellStyle name="20% - Accent1 3 4 2 2 9 2 2 2" xfId="26113" xr:uid="{00000000-0005-0000-0000-00004A650000}"/>
    <cellStyle name="20% - Accent1 3 4 2 2 9 2 3" xfId="26114" xr:uid="{00000000-0005-0000-0000-00004B650000}"/>
    <cellStyle name="20% - Accent1 3 4 2 2 9 3" xfId="26115" xr:uid="{00000000-0005-0000-0000-00004C650000}"/>
    <cellStyle name="20% - Accent1 3 4 2 2 9 3 2" xfId="26116" xr:uid="{00000000-0005-0000-0000-00004D650000}"/>
    <cellStyle name="20% - Accent1 3 4 2 2 9 4" xfId="26117" xr:uid="{00000000-0005-0000-0000-00004E650000}"/>
    <cellStyle name="20% - Accent1 3 4 2 3" xfId="26118" xr:uid="{00000000-0005-0000-0000-00004F650000}"/>
    <cellStyle name="20% - Accent1 3 4 2 3 10" xfId="26119" xr:uid="{00000000-0005-0000-0000-000050650000}"/>
    <cellStyle name="20% - Accent1 3 4 2 3 10 2" xfId="26120" xr:uid="{00000000-0005-0000-0000-000051650000}"/>
    <cellStyle name="20% - Accent1 3 4 2 3 11" xfId="26121" xr:uid="{00000000-0005-0000-0000-000052650000}"/>
    <cellStyle name="20% - Accent1 3 4 2 3 2" xfId="26122" xr:uid="{00000000-0005-0000-0000-000053650000}"/>
    <cellStyle name="20% - Accent1 3 4 2 3 2 2" xfId="26123" xr:uid="{00000000-0005-0000-0000-000054650000}"/>
    <cellStyle name="20% - Accent1 3 4 2 3 2 2 2" xfId="26124" xr:uid="{00000000-0005-0000-0000-000055650000}"/>
    <cellStyle name="20% - Accent1 3 4 2 3 2 2 2 2" xfId="26125" xr:uid="{00000000-0005-0000-0000-000056650000}"/>
    <cellStyle name="20% - Accent1 3 4 2 3 2 2 2 2 2" xfId="26126" xr:uid="{00000000-0005-0000-0000-000057650000}"/>
    <cellStyle name="20% - Accent1 3 4 2 3 2 2 2 3" xfId="26127" xr:uid="{00000000-0005-0000-0000-000058650000}"/>
    <cellStyle name="20% - Accent1 3 4 2 3 2 2 3" xfId="26128" xr:uid="{00000000-0005-0000-0000-000059650000}"/>
    <cellStyle name="20% - Accent1 3 4 2 3 2 2 3 2" xfId="26129" xr:uid="{00000000-0005-0000-0000-00005A650000}"/>
    <cellStyle name="20% - Accent1 3 4 2 3 2 2 4" xfId="26130" xr:uid="{00000000-0005-0000-0000-00005B650000}"/>
    <cellStyle name="20% - Accent1 3 4 2 3 2 3" xfId="26131" xr:uid="{00000000-0005-0000-0000-00005C650000}"/>
    <cellStyle name="20% - Accent1 3 4 2 3 2 3 2" xfId="26132" xr:uid="{00000000-0005-0000-0000-00005D650000}"/>
    <cellStyle name="20% - Accent1 3 4 2 3 2 3 2 2" xfId="26133" xr:uid="{00000000-0005-0000-0000-00005E650000}"/>
    <cellStyle name="20% - Accent1 3 4 2 3 2 3 2 2 2" xfId="26134" xr:uid="{00000000-0005-0000-0000-00005F650000}"/>
    <cellStyle name="20% - Accent1 3 4 2 3 2 3 2 3" xfId="26135" xr:uid="{00000000-0005-0000-0000-000060650000}"/>
    <cellStyle name="20% - Accent1 3 4 2 3 2 3 3" xfId="26136" xr:uid="{00000000-0005-0000-0000-000061650000}"/>
    <cellStyle name="20% - Accent1 3 4 2 3 2 3 3 2" xfId="26137" xr:uid="{00000000-0005-0000-0000-000062650000}"/>
    <cellStyle name="20% - Accent1 3 4 2 3 2 3 4" xfId="26138" xr:uid="{00000000-0005-0000-0000-000063650000}"/>
    <cellStyle name="20% - Accent1 3 4 2 3 2 4" xfId="26139" xr:uid="{00000000-0005-0000-0000-000064650000}"/>
    <cellStyle name="20% - Accent1 3 4 2 3 2 4 2" xfId="26140" xr:uid="{00000000-0005-0000-0000-000065650000}"/>
    <cellStyle name="20% - Accent1 3 4 2 3 2 4 2 2" xfId="26141" xr:uid="{00000000-0005-0000-0000-000066650000}"/>
    <cellStyle name="20% - Accent1 3 4 2 3 2 4 2 2 2" xfId="26142" xr:uid="{00000000-0005-0000-0000-000067650000}"/>
    <cellStyle name="20% - Accent1 3 4 2 3 2 4 2 3" xfId="26143" xr:uid="{00000000-0005-0000-0000-000068650000}"/>
    <cellStyle name="20% - Accent1 3 4 2 3 2 4 3" xfId="26144" xr:uid="{00000000-0005-0000-0000-000069650000}"/>
    <cellStyle name="20% - Accent1 3 4 2 3 2 4 3 2" xfId="26145" xr:uid="{00000000-0005-0000-0000-00006A650000}"/>
    <cellStyle name="20% - Accent1 3 4 2 3 2 4 4" xfId="26146" xr:uid="{00000000-0005-0000-0000-00006B650000}"/>
    <cellStyle name="20% - Accent1 3 4 2 3 2 5" xfId="26147" xr:uid="{00000000-0005-0000-0000-00006C650000}"/>
    <cellStyle name="20% - Accent1 3 4 2 3 2 5 2" xfId="26148" xr:uid="{00000000-0005-0000-0000-00006D650000}"/>
    <cellStyle name="20% - Accent1 3 4 2 3 2 5 2 2" xfId="26149" xr:uid="{00000000-0005-0000-0000-00006E650000}"/>
    <cellStyle name="20% - Accent1 3 4 2 3 2 5 3" xfId="26150" xr:uid="{00000000-0005-0000-0000-00006F650000}"/>
    <cellStyle name="20% - Accent1 3 4 2 3 2 6" xfId="26151" xr:uid="{00000000-0005-0000-0000-000070650000}"/>
    <cellStyle name="20% - Accent1 3 4 2 3 2 6 2" xfId="26152" xr:uid="{00000000-0005-0000-0000-000071650000}"/>
    <cellStyle name="20% - Accent1 3 4 2 3 2 6 2 2" xfId="26153" xr:uid="{00000000-0005-0000-0000-000072650000}"/>
    <cellStyle name="20% - Accent1 3 4 2 3 2 6 3" xfId="26154" xr:uid="{00000000-0005-0000-0000-000073650000}"/>
    <cellStyle name="20% - Accent1 3 4 2 3 2 7" xfId="26155" xr:uid="{00000000-0005-0000-0000-000074650000}"/>
    <cellStyle name="20% - Accent1 3 4 2 3 2 7 2" xfId="26156" xr:uid="{00000000-0005-0000-0000-000075650000}"/>
    <cellStyle name="20% - Accent1 3 4 2 3 2 8" xfId="26157" xr:uid="{00000000-0005-0000-0000-000076650000}"/>
    <cellStyle name="20% - Accent1 3 4 2 3 2 8 2" xfId="26158" xr:uid="{00000000-0005-0000-0000-000077650000}"/>
    <cellStyle name="20% - Accent1 3 4 2 3 2 9" xfId="26159" xr:uid="{00000000-0005-0000-0000-000078650000}"/>
    <cellStyle name="20% - Accent1 3 4 2 3 3" xfId="26160" xr:uid="{00000000-0005-0000-0000-000079650000}"/>
    <cellStyle name="20% - Accent1 3 4 2 3 3 2" xfId="26161" xr:uid="{00000000-0005-0000-0000-00007A650000}"/>
    <cellStyle name="20% - Accent1 3 4 2 3 3 2 2" xfId="26162" xr:uid="{00000000-0005-0000-0000-00007B650000}"/>
    <cellStyle name="20% - Accent1 3 4 2 3 3 2 2 2" xfId="26163" xr:uid="{00000000-0005-0000-0000-00007C650000}"/>
    <cellStyle name="20% - Accent1 3 4 2 3 3 2 2 2 2" xfId="26164" xr:uid="{00000000-0005-0000-0000-00007D650000}"/>
    <cellStyle name="20% - Accent1 3 4 2 3 3 2 2 3" xfId="26165" xr:uid="{00000000-0005-0000-0000-00007E650000}"/>
    <cellStyle name="20% - Accent1 3 4 2 3 3 2 3" xfId="26166" xr:uid="{00000000-0005-0000-0000-00007F650000}"/>
    <cellStyle name="20% - Accent1 3 4 2 3 3 2 3 2" xfId="26167" xr:uid="{00000000-0005-0000-0000-000080650000}"/>
    <cellStyle name="20% - Accent1 3 4 2 3 3 2 4" xfId="26168" xr:uid="{00000000-0005-0000-0000-000081650000}"/>
    <cellStyle name="20% - Accent1 3 4 2 3 3 3" xfId="26169" xr:uid="{00000000-0005-0000-0000-000082650000}"/>
    <cellStyle name="20% - Accent1 3 4 2 3 3 3 2" xfId="26170" xr:uid="{00000000-0005-0000-0000-000083650000}"/>
    <cellStyle name="20% - Accent1 3 4 2 3 3 3 2 2" xfId="26171" xr:uid="{00000000-0005-0000-0000-000084650000}"/>
    <cellStyle name="20% - Accent1 3 4 2 3 3 3 2 2 2" xfId="26172" xr:uid="{00000000-0005-0000-0000-000085650000}"/>
    <cellStyle name="20% - Accent1 3 4 2 3 3 3 2 3" xfId="26173" xr:uid="{00000000-0005-0000-0000-000086650000}"/>
    <cellStyle name="20% - Accent1 3 4 2 3 3 3 3" xfId="26174" xr:uid="{00000000-0005-0000-0000-000087650000}"/>
    <cellStyle name="20% - Accent1 3 4 2 3 3 3 3 2" xfId="26175" xr:uid="{00000000-0005-0000-0000-000088650000}"/>
    <cellStyle name="20% - Accent1 3 4 2 3 3 3 4" xfId="26176" xr:uid="{00000000-0005-0000-0000-000089650000}"/>
    <cellStyle name="20% - Accent1 3 4 2 3 3 4" xfId="26177" xr:uid="{00000000-0005-0000-0000-00008A650000}"/>
    <cellStyle name="20% - Accent1 3 4 2 3 3 4 2" xfId="26178" xr:uid="{00000000-0005-0000-0000-00008B650000}"/>
    <cellStyle name="20% - Accent1 3 4 2 3 3 4 2 2" xfId="26179" xr:uid="{00000000-0005-0000-0000-00008C650000}"/>
    <cellStyle name="20% - Accent1 3 4 2 3 3 4 2 2 2" xfId="26180" xr:uid="{00000000-0005-0000-0000-00008D650000}"/>
    <cellStyle name="20% - Accent1 3 4 2 3 3 4 2 3" xfId="26181" xr:uid="{00000000-0005-0000-0000-00008E650000}"/>
    <cellStyle name="20% - Accent1 3 4 2 3 3 4 3" xfId="26182" xr:uid="{00000000-0005-0000-0000-00008F650000}"/>
    <cellStyle name="20% - Accent1 3 4 2 3 3 4 3 2" xfId="26183" xr:uid="{00000000-0005-0000-0000-000090650000}"/>
    <cellStyle name="20% - Accent1 3 4 2 3 3 4 4" xfId="26184" xr:uid="{00000000-0005-0000-0000-000091650000}"/>
    <cellStyle name="20% - Accent1 3 4 2 3 3 5" xfId="26185" xr:uid="{00000000-0005-0000-0000-000092650000}"/>
    <cellStyle name="20% - Accent1 3 4 2 3 3 5 2" xfId="26186" xr:uid="{00000000-0005-0000-0000-000093650000}"/>
    <cellStyle name="20% - Accent1 3 4 2 3 3 5 2 2" xfId="26187" xr:uid="{00000000-0005-0000-0000-000094650000}"/>
    <cellStyle name="20% - Accent1 3 4 2 3 3 5 3" xfId="26188" xr:uid="{00000000-0005-0000-0000-000095650000}"/>
    <cellStyle name="20% - Accent1 3 4 2 3 3 6" xfId="26189" xr:uid="{00000000-0005-0000-0000-000096650000}"/>
    <cellStyle name="20% - Accent1 3 4 2 3 3 6 2" xfId="26190" xr:uid="{00000000-0005-0000-0000-000097650000}"/>
    <cellStyle name="20% - Accent1 3 4 2 3 3 6 2 2" xfId="26191" xr:uid="{00000000-0005-0000-0000-000098650000}"/>
    <cellStyle name="20% - Accent1 3 4 2 3 3 6 3" xfId="26192" xr:uid="{00000000-0005-0000-0000-000099650000}"/>
    <cellStyle name="20% - Accent1 3 4 2 3 3 7" xfId="26193" xr:uid="{00000000-0005-0000-0000-00009A650000}"/>
    <cellStyle name="20% - Accent1 3 4 2 3 3 7 2" xfId="26194" xr:uid="{00000000-0005-0000-0000-00009B650000}"/>
    <cellStyle name="20% - Accent1 3 4 2 3 3 8" xfId="26195" xr:uid="{00000000-0005-0000-0000-00009C650000}"/>
    <cellStyle name="20% - Accent1 3 4 2 3 3 8 2" xfId="26196" xr:uid="{00000000-0005-0000-0000-00009D650000}"/>
    <cellStyle name="20% - Accent1 3 4 2 3 3 9" xfId="26197" xr:uid="{00000000-0005-0000-0000-00009E650000}"/>
    <cellStyle name="20% - Accent1 3 4 2 3 4" xfId="26198" xr:uid="{00000000-0005-0000-0000-00009F650000}"/>
    <cellStyle name="20% - Accent1 3 4 2 3 4 2" xfId="26199" xr:uid="{00000000-0005-0000-0000-0000A0650000}"/>
    <cellStyle name="20% - Accent1 3 4 2 3 4 2 2" xfId="26200" xr:uid="{00000000-0005-0000-0000-0000A1650000}"/>
    <cellStyle name="20% - Accent1 3 4 2 3 4 2 2 2" xfId="26201" xr:uid="{00000000-0005-0000-0000-0000A2650000}"/>
    <cellStyle name="20% - Accent1 3 4 2 3 4 2 3" xfId="26202" xr:uid="{00000000-0005-0000-0000-0000A3650000}"/>
    <cellStyle name="20% - Accent1 3 4 2 3 4 3" xfId="26203" xr:uid="{00000000-0005-0000-0000-0000A4650000}"/>
    <cellStyle name="20% - Accent1 3 4 2 3 4 3 2" xfId="26204" xr:uid="{00000000-0005-0000-0000-0000A5650000}"/>
    <cellStyle name="20% - Accent1 3 4 2 3 4 4" xfId="26205" xr:uid="{00000000-0005-0000-0000-0000A6650000}"/>
    <cellStyle name="20% - Accent1 3 4 2 3 5" xfId="26206" xr:uid="{00000000-0005-0000-0000-0000A7650000}"/>
    <cellStyle name="20% - Accent1 3 4 2 3 5 2" xfId="26207" xr:uid="{00000000-0005-0000-0000-0000A8650000}"/>
    <cellStyle name="20% - Accent1 3 4 2 3 5 2 2" xfId="26208" xr:uid="{00000000-0005-0000-0000-0000A9650000}"/>
    <cellStyle name="20% - Accent1 3 4 2 3 5 2 2 2" xfId="26209" xr:uid="{00000000-0005-0000-0000-0000AA650000}"/>
    <cellStyle name="20% - Accent1 3 4 2 3 5 2 3" xfId="26210" xr:uid="{00000000-0005-0000-0000-0000AB650000}"/>
    <cellStyle name="20% - Accent1 3 4 2 3 5 3" xfId="26211" xr:uid="{00000000-0005-0000-0000-0000AC650000}"/>
    <cellStyle name="20% - Accent1 3 4 2 3 5 3 2" xfId="26212" xr:uid="{00000000-0005-0000-0000-0000AD650000}"/>
    <cellStyle name="20% - Accent1 3 4 2 3 5 4" xfId="26213" xr:uid="{00000000-0005-0000-0000-0000AE650000}"/>
    <cellStyle name="20% - Accent1 3 4 2 3 6" xfId="26214" xr:uid="{00000000-0005-0000-0000-0000AF650000}"/>
    <cellStyle name="20% - Accent1 3 4 2 3 6 2" xfId="26215" xr:uid="{00000000-0005-0000-0000-0000B0650000}"/>
    <cellStyle name="20% - Accent1 3 4 2 3 6 2 2" xfId="26216" xr:uid="{00000000-0005-0000-0000-0000B1650000}"/>
    <cellStyle name="20% - Accent1 3 4 2 3 6 2 2 2" xfId="26217" xr:uid="{00000000-0005-0000-0000-0000B2650000}"/>
    <cellStyle name="20% - Accent1 3 4 2 3 6 2 3" xfId="26218" xr:uid="{00000000-0005-0000-0000-0000B3650000}"/>
    <cellStyle name="20% - Accent1 3 4 2 3 6 3" xfId="26219" xr:uid="{00000000-0005-0000-0000-0000B4650000}"/>
    <cellStyle name="20% - Accent1 3 4 2 3 6 3 2" xfId="26220" xr:uid="{00000000-0005-0000-0000-0000B5650000}"/>
    <cellStyle name="20% - Accent1 3 4 2 3 6 4" xfId="26221" xr:uid="{00000000-0005-0000-0000-0000B6650000}"/>
    <cellStyle name="20% - Accent1 3 4 2 3 7" xfId="26222" xr:uid="{00000000-0005-0000-0000-0000B7650000}"/>
    <cellStyle name="20% - Accent1 3 4 2 3 7 2" xfId="26223" xr:uid="{00000000-0005-0000-0000-0000B8650000}"/>
    <cellStyle name="20% - Accent1 3 4 2 3 7 2 2" xfId="26224" xr:uid="{00000000-0005-0000-0000-0000B9650000}"/>
    <cellStyle name="20% - Accent1 3 4 2 3 7 3" xfId="26225" xr:uid="{00000000-0005-0000-0000-0000BA650000}"/>
    <cellStyle name="20% - Accent1 3 4 2 3 8" xfId="26226" xr:uid="{00000000-0005-0000-0000-0000BB650000}"/>
    <cellStyle name="20% - Accent1 3 4 2 3 8 2" xfId="26227" xr:uid="{00000000-0005-0000-0000-0000BC650000}"/>
    <cellStyle name="20% - Accent1 3 4 2 3 8 2 2" xfId="26228" xr:uid="{00000000-0005-0000-0000-0000BD650000}"/>
    <cellStyle name="20% - Accent1 3 4 2 3 8 3" xfId="26229" xr:uid="{00000000-0005-0000-0000-0000BE650000}"/>
    <cellStyle name="20% - Accent1 3 4 2 3 9" xfId="26230" xr:uid="{00000000-0005-0000-0000-0000BF650000}"/>
    <cellStyle name="20% - Accent1 3 4 2 3 9 2" xfId="26231" xr:uid="{00000000-0005-0000-0000-0000C0650000}"/>
    <cellStyle name="20% - Accent1 3 4 2 4" xfId="26232" xr:uid="{00000000-0005-0000-0000-0000C1650000}"/>
    <cellStyle name="20% - Accent1 3 4 2 4 10" xfId="26233" xr:uid="{00000000-0005-0000-0000-0000C2650000}"/>
    <cellStyle name="20% - Accent1 3 4 2 4 10 2" xfId="26234" xr:uid="{00000000-0005-0000-0000-0000C3650000}"/>
    <cellStyle name="20% - Accent1 3 4 2 4 11" xfId="26235" xr:uid="{00000000-0005-0000-0000-0000C4650000}"/>
    <cellStyle name="20% - Accent1 3 4 2 4 2" xfId="26236" xr:uid="{00000000-0005-0000-0000-0000C5650000}"/>
    <cellStyle name="20% - Accent1 3 4 2 4 2 2" xfId="26237" xr:uid="{00000000-0005-0000-0000-0000C6650000}"/>
    <cellStyle name="20% - Accent1 3 4 2 4 2 2 2" xfId="26238" xr:uid="{00000000-0005-0000-0000-0000C7650000}"/>
    <cellStyle name="20% - Accent1 3 4 2 4 2 2 2 2" xfId="26239" xr:uid="{00000000-0005-0000-0000-0000C8650000}"/>
    <cellStyle name="20% - Accent1 3 4 2 4 2 2 2 2 2" xfId="26240" xr:uid="{00000000-0005-0000-0000-0000C9650000}"/>
    <cellStyle name="20% - Accent1 3 4 2 4 2 2 2 3" xfId="26241" xr:uid="{00000000-0005-0000-0000-0000CA650000}"/>
    <cellStyle name="20% - Accent1 3 4 2 4 2 2 3" xfId="26242" xr:uid="{00000000-0005-0000-0000-0000CB650000}"/>
    <cellStyle name="20% - Accent1 3 4 2 4 2 2 3 2" xfId="26243" xr:uid="{00000000-0005-0000-0000-0000CC650000}"/>
    <cellStyle name="20% - Accent1 3 4 2 4 2 2 4" xfId="26244" xr:uid="{00000000-0005-0000-0000-0000CD650000}"/>
    <cellStyle name="20% - Accent1 3 4 2 4 2 3" xfId="26245" xr:uid="{00000000-0005-0000-0000-0000CE650000}"/>
    <cellStyle name="20% - Accent1 3 4 2 4 2 3 2" xfId="26246" xr:uid="{00000000-0005-0000-0000-0000CF650000}"/>
    <cellStyle name="20% - Accent1 3 4 2 4 2 3 2 2" xfId="26247" xr:uid="{00000000-0005-0000-0000-0000D0650000}"/>
    <cellStyle name="20% - Accent1 3 4 2 4 2 3 2 2 2" xfId="26248" xr:uid="{00000000-0005-0000-0000-0000D1650000}"/>
    <cellStyle name="20% - Accent1 3 4 2 4 2 3 2 3" xfId="26249" xr:uid="{00000000-0005-0000-0000-0000D2650000}"/>
    <cellStyle name="20% - Accent1 3 4 2 4 2 3 3" xfId="26250" xr:uid="{00000000-0005-0000-0000-0000D3650000}"/>
    <cellStyle name="20% - Accent1 3 4 2 4 2 3 3 2" xfId="26251" xr:uid="{00000000-0005-0000-0000-0000D4650000}"/>
    <cellStyle name="20% - Accent1 3 4 2 4 2 3 4" xfId="26252" xr:uid="{00000000-0005-0000-0000-0000D5650000}"/>
    <cellStyle name="20% - Accent1 3 4 2 4 2 4" xfId="26253" xr:uid="{00000000-0005-0000-0000-0000D6650000}"/>
    <cellStyle name="20% - Accent1 3 4 2 4 2 4 2" xfId="26254" xr:uid="{00000000-0005-0000-0000-0000D7650000}"/>
    <cellStyle name="20% - Accent1 3 4 2 4 2 4 2 2" xfId="26255" xr:uid="{00000000-0005-0000-0000-0000D8650000}"/>
    <cellStyle name="20% - Accent1 3 4 2 4 2 4 2 2 2" xfId="26256" xr:uid="{00000000-0005-0000-0000-0000D9650000}"/>
    <cellStyle name="20% - Accent1 3 4 2 4 2 4 2 3" xfId="26257" xr:uid="{00000000-0005-0000-0000-0000DA650000}"/>
    <cellStyle name="20% - Accent1 3 4 2 4 2 4 3" xfId="26258" xr:uid="{00000000-0005-0000-0000-0000DB650000}"/>
    <cellStyle name="20% - Accent1 3 4 2 4 2 4 3 2" xfId="26259" xr:uid="{00000000-0005-0000-0000-0000DC650000}"/>
    <cellStyle name="20% - Accent1 3 4 2 4 2 4 4" xfId="26260" xr:uid="{00000000-0005-0000-0000-0000DD650000}"/>
    <cellStyle name="20% - Accent1 3 4 2 4 2 5" xfId="26261" xr:uid="{00000000-0005-0000-0000-0000DE650000}"/>
    <cellStyle name="20% - Accent1 3 4 2 4 2 5 2" xfId="26262" xr:uid="{00000000-0005-0000-0000-0000DF650000}"/>
    <cellStyle name="20% - Accent1 3 4 2 4 2 5 2 2" xfId="26263" xr:uid="{00000000-0005-0000-0000-0000E0650000}"/>
    <cellStyle name="20% - Accent1 3 4 2 4 2 5 3" xfId="26264" xr:uid="{00000000-0005-0000-0000-0000E1650000}"/>
    <cellStyle name="20% - Accent1 3 4 2 4 2 6" xfId="26265" xr:uid="{00000000-0005-0000-0000-0000E2650000}"/>
    <cellStyle name="20% - Accent1 3 4 2 4 2 6 2" xfId="26266" xr:uid="{00000000-0005-0000-0000-0000E3650000}"/>
    <cellStyle name="20% - Accent1 3 4 2 4 2 6 2 2" xfId="26267" xr:uid="{00000000-0005-0000-0000-0000E4650000}"/>
    <cellStyle name="20% - Accent1 3 4 2 4 2 6 3" xfId="26268" xr:uid="{00000000-0005-0000-0000-0000E5650000}"/>
    <cellStyle name="20% - Accent1 3 4 2 4 2 7" xfId="26269" xr:uid="{00000000-0005-0000-0000-0000E6650000}"/>
    <cellStyle name="20% - Accent1 3 4 2 4 2 7 2" xfId="26270" xr:uid="{00000000-0005-0000-0000-0000E7650000}"/>
    <cellStyle name="20% - Accent1 3 4 2 4 2 8" xfId="26271" xr:uid="{00000000-0005-0000-0000-0000E8650000}"/>
    <cellStyle name="20% - Accent1 3 4 2 4 2 8 2" xfId="26272" xr:uid="{00000000-0005-0000-0000-0000E9650000}"/>
    <cellStyle name="20% - Accent1 3 4 2 4 2 9" xfId="26273" xr:uid="{00000000-0005-0000-0000-0000EA650000}"/>
    <cellStyle name="20% - Accent1 3 4 2 4 3" xfId="26274" xr:uid="{00000000-0005-0000-0000-0000EB650000}"/>
    <cellStyle name="20% - Accent1 3 4 2 4 3 2" xfId="26275" xr:uid="{00000000-0005-0000-0000-0000EC650000}"/>
    <cellStyle name="20% - Accent1 3 4 2 4 3 2 2" xfId="26276" xr:uid="{00000000-0005-0000-0000-0000ED650000}"/>
    <cellStyle name="20% - Accent1 3 4 2 4 3 2 2 2" xfId="26277" xr:uid="{00000000-0005-0000-0000-0000EE650000}"/>
    <cellStyle name="20% - Accent1 3 4 2 4 3 2 2 2 2" xfId="26278" xr:uid="{00000000-0005-0000-0000-0000EF650000}"/>
    <cellStyle name="20% - Accent1 3 4 2 4 3 2 2 3" xfId="26279" xr:uid="{00000000-0005-0000-0000-0000F0650000}"/>
    <cellStyle name="20% - Accent1 3 4 2 4 3 2 3" xfId="26280" xr:uid="{00000000-0005-0000-0000-0000F1650000}"/>
    <cellStyle name="20% - Accent1 3 4 2 4 3 2 3 2" xfId="26281" xr:uid="{00000000-0005-0000-0000-0000F2650000}"/>
    <cellStyle name="20% - Accent1 3 4 2 4 3 2 4" xfId="26282" xr:uid="{00000000-0005-0000-0000-0000F3650000}"/>
    <cellStyle name="20% - Accent1 3 4 2 4 3 3" xfId="26283" xr:uid="{00000000-0005-0000-0000-0000F4650000}"/>
    <cellStyle name="20% - Accent1 3 4 2 4 3 3 2" xfId="26284" xr:uid="{00000000-0005-0000-0000-0000F5650000}"/>
    <cellStyle name="20% - Accent1 3 4 2 4 3 3 2 2" xfId="26285" xr:uid="{00000000-0005-0000-0000-0000F6650000}"/>
    <cellStyle name="20% - Accent1 3 4 2 4 3 3 2 2 2" xfId="26286" xr:uid="{00000000-0005-0000-0000-0000F7650000}"/>
    <cellStyle name="20% - Accent1 3 4 2 4 3 3 2 3" xfId="26287" xr:uid="{00000000-0005-0000-0000-0000F8650000}"/>
    <cellStyle name="20% - Accent1 3 4 2 4 3 3 3" xfId="26288" xr:uid="{00000000-0005-0000-0000-0000F9650000}"/>
    <cellStyle name="20% - Accent1 3 4 2 4 3 3 3 2" xfId="26289" xr:uid="{00000000-0005-0000-0000-0000FA650000}"/>
    <cellStyle name="20% - Accent1 3 4 2 4 3 3 4" xfId="26290" xr:uid="{00000000-0005-0000-0000-0000FB650000}"/>
    <cellStyle name="20% - Accent1 3 4 2 4 3 4" xfId="26291" xr:uid="{00000000-0005-0000-0000-0000FC650000}"/>
    <cellStyle name="20% - Accent1 3 4 2 4 3 4 2" xfId="26292" xr:uid="{00000000-0005-0000-0000-0000FD650000}"/>
    <cellStyle name="20% - Accent1 3 4 2 4 3 4 2 2" xfId="26293" xr:uid="{00000000-0005-0000-0000-0000FE650000}"/>
    <cellStyle name="20% - Accent1 3 4 2 4 3 4 2 2 2" xfId="26294" xr:uid="{00000000-0005-0000-0000-0000FF650000}"/>
    <cellStyle name="20% - Accent1 3 4 2 4 3 4 2 3" xfId="26295" xr:uid="{00000000-0005-0000-0000-000000660000}"/>
    <cellStyle name="20% - Accent1 3 4 2 4 3 4 3" xfId="26296" xr:uid="{00000000-0005-0000-0000-000001660000}"/>
    <cellStyle name="20% - Accent1 3 4 2 4 3 4 3 2" xfId="26297" xr:uid="{00000000-0005-0000-0000-000002660000}"/>
    <cellStyle name="20% - Accent1 3 4 2 4 3 4 4" xfId="26298" xr:uid="{00000000-0005-0000-0000-000003660000}"/>
    <cellStyle name="20% - Accent1 3 4 2 4 3 5" xfId="26299" xr:uid="{00000000-0005-0000-0000-000004660000}"/>
    <cellStyle name="20% - Accent1 3 4 2 4 3 5 2" xfId="26300" xr:uid="{00000000-0005-0000-0000-000005660000}"/>
    <cellStyle name="20% - Accent1 3 4 2 4 3 5 2 2" xfId="26301" xr:uid="{00000000-0005-0000-0000-000006660000}"/>
    <cellStyle name="20% - Accent1 3 4 2 4 3 5 3" xfId="26302" xr:uid="{00000000-0005-0000-0000-000007660000}"/>
    <cellStyle name="20% - Accent1 3 4 2 4 3 6" xfId="26303" xr:uid="{00000000-0005-0000-0000-000008660000}"/>
    <cellStyle name="20% - Accent1 3 4 2 4 3 6 2" xfId="26304" xr:uid="{00000000-0005-0000-0000-000009660000}"/>
    <cellStyle name="20% - Accent1 3 4 2 4 3 6 2 2" xfId="26305" xr:uid="{00000000-0005-0000-0000-00000A660000}"/>
    <cellStyle name="20% - Accent1 3 4 2 4 3 6 3" xfId="26306" xr:uid="{00000000-0005-0000-0000-00000B660000}"/>
    <cellStyle name="20% - Accent1 3 4 2 4 3 7" xfId="26307" xr:uid="{00000000-0005-0000-0000-00000C660000}"/>
    <cellStyle name="20% - Accent1 3 4 2 4 3 7 2" xfId="26308" xr:uid="{00000000-0005-0000-0000-00000D660000}"/>
    <cellStyle name="20% - Accent1 3 4 2 4 3 8" xfId="26309" xr:uid="{00000000-0005-0000-0000-00000E660000}"/>
    <cellStyle name="20% - Accent1 3 4 2 4 3 8 2" xfId="26310" xr:uid="{00000000-0005-0000-0000-00000F660000}"/>
    <cellStyle name="20% - Accent1 3 4 2 4 3 9" xfId="26311" xr:uid="{00000000-0005-0000-0000-000010660000}"/>
    <cellStyle name="20% - Accent1 3 4 2 4 4" xfId="26312" xr:uid="{00000000-0005-0000-0000-000011660000}"/>
    <cellStyle name="20% - Accent1 3 4 2 4 4 2" xfId="26313" xr:uid="{00000000-0005-0000-0000-000012660000}"/>
    <cellStyle name="20% - Accent1 3 4 2 4 4 2 2" xfId="26314" xr:uid="{00000000-0005-0000-0000-000013660000}"/>
    <cellStyle name="20% - Accent1 3 4 2 4 4 2 2 2" xfId="26315" xr:uid="{00000000-0005-0000-0000-000014660000}"/>
    <cellStyle name="20% - Accent1 3 4 2 4 4 2 3" xfId="26316" xr:uid="{00000000-0005-0000-0000-000015660000}"/>
    <cellStyle name="20% - Accent1 3 4 2 4 4 3" xfId="26317" xr:uid="{00000000-0005-0000-0000-000016660000}"/>
    <cellStyle name="20% - Accent1 3 4 2 4 4 3 2" xfId="26318" xr:uid="{00000000-0005-0000-0000-000017660000}"/>
    <cellStyle name="20% - Accent1 3 4 2 4 4 4" xfId="26319" xr:uid="{00000000-0005-0000-0000-000018660000}"/>
    <cellStyle name="20% - Accent1 3 4 2 4 5" xfId="26320" xr:uid="{00000000-0005-0000-0000-000019660000}"/>
    <cellStyle name="20% - Accent1 3 4 2 4 5 2" xfId="26321" xr:uid="{00000000-0005-0000-0000-00001A660000}"/>
    <cellStyle name="20% - Accent1 3 4 2 4 5 2 2" xfId="26322" xr:uid="{00000000-0005-0000-0000-00001B660000}"/>
    <cellStyle name="20% - Accent1 3 4 2 4 5 2 2 2" xfId="26323" xr:uid="{00000000-0005-0000-0000-00001C660000}"/>
    <cellStyle name="20% - Accent1 3 4 2 4 5 2 3" xfId="26324" xr:uid="{00000000-0005-0000-0000-00001D660000}"/>
    <cellStyle name="20% - Accent1 3 4 2 4 5 3" xfId="26325" xr:uid="{00000000-0005-0000-0000-00001E660000}"/>
    <cellStyle name="20% - Accent1 3 4 2 4 5 3 2" xfId="26326" xr:uid="{00000000-0005-0000-0000-00001F660000}"/>
    <cellStyle name="20% - Accent1 3 4 2 4 5 4" xfId="26327" xr:uid="{00000000-0005-0000-0000-000020660000}"/>
    <cellStyle name="20% - Accent1 3 4 2 4 6" xfId="26328" xr:uid="{00000000-0005-0000-0000-000021660000}"/>
    <cellStyle name="20% - Accent1 3 4 2 4 6 2" xfId="26329" xr:uid="{00000000-0005-0000-0000-000022660000}"/>
    <cellStyle name="20% - Accent1 3 4 2 4 6 2 2" xfId="26330" xr:uid="{00000000-0005-0000-0000-000023660000}"/>
    <cellStyle name="20% - Accent1 3 4 2 4 6 2 2 2" xfId="26331" xr:uid="{00000000-0005-0000-0000-000024660000}"/>
    <cellStyle name="20% - Accent1 3 4 2 4 6 2 3" xfId="26332" xr:uid="{00000000-0005-0000-0000-000025660000}"/>
    <cellStyle name="20% - Accent1 3 4 2 4 6 3" xfId="26333" xr:uid="{00000000-0005-0000-0000-000026660000}"/>
    <cellStyle name="20% - Accent1 3 4 2 4 6 3 2" xfId="26334" xr:uid="{00000000-0005-0000-0000-000027660000}"/>
    <cellStyle name="20% - Accent1 3 4 2 4 6 4" xfId="26335" xr:uid="{00000000-0005-0000-0000-000028660000}"/>
    <cellStyle name="20% - Accent1 3 4 2 4 7" xfId="26336" xr:uid="{00000000-0005-0000-0000-000029660000}"/>
    <cellStyle name="20% - Accent1 3 4 2 4 7 2" xfId="26337" xr:uid="{00000000-0005-0000-0000-00002A660000}"/>
    <cellStyle name="20% - Accent1 3 4 2 4 7 2 2" xfId="26338" xr:uid="{00000000-0005-0000-0000-00002B660000}"/>
    <cellStyle name="20% - Accent1 3 4 2 4 7 3" xfId="26339" xr:uid="{00000000-0005-0000-0000-00002C660000}"/>
    <cellStyle name="20% - Accent1 3 4 2 4 8" xfId="26340" xr:uid="{00000000-0005-0000-0000-00002D660000}"/>
    <cellStyle name="20% - Accent1 3 4 2 4 8 2" xfId="26341" xr:uid="{00000000-0005-0000-0000-00002E660000}"/>
    <cellStyle name="20% - Accent1 3 4 2 4 8 2 2" xfId="26342" xr:uid="{00000000-0005-0000-0000-00002F660000}"/>
    <cellStyle name="20% - Accent1 3 4 2 4 8 3" xfId="26343" xr:uid="{00000000-0005-0000-0000-000030660000}"/>
    <cellStyle name="20% - Accent1 3 4 2 4 9" xfId="26344" xr:uid="{00000000-0005-0000-0000-000031660000}"/>
    <cellStyle name="20% - Accent1 3 4 2 4 9 2" xfId="26345" xr:uid="{00000000-0005-0000-0000-000032660000}"/>
    <cellStyle name="20% - Accent1 3 4 2 5" xfId="26346" xr:uid="{00000000-0005-0000-0000-000033660000}"/>
    <cellStyle name="20% - Accent1 3 4 2 5 10" xfId="26347" xr:uid="{00000000-0005-0000-0000-000034660000}"/>
    <cellStyle name="20% - Accent1 3 4 2 5 10 2" xfId="26348" xr:uid="{00000000-0005-0000-0000-000035660000}"/>
    <cellStyle name="20% - Accent1 3 4 2 5 11" xfId="26349" xr:uid="{00000000-0005-0000-0000-000036660000}"/>
    <cellStyle name="20% - Accent1 3 4 2 5 2" xfId="26350" xr:uid="{00000000-0005-0000-0000-000037660000}"/>
    <cellStyle name="20% - Accent1 3 4 2 5 2 2" xfId="26351" xr:uid="{00000000-0005-0000-0000-000038660000}"/>
    <cellStyle name="20% - Accent1 3 4 2 5 2 2 2" xfId="26352" xr:uid="{00000000-0005-0000-0000-000039660000}"/>
    <cellStyle name="20% - Accent1 3 4 2 5 2 2 2 2" xfId="26353" xr:uid="{00000000-0005-0000-0000-00003A660000}"/>
    <cellStyle name="20% - Accent1 3 4 2 5 2 2 2 2 2" xfId="26354" xr:uid="{00000000-0005-0000-0000-00003B660000}"/>
    <cellStyle name="20% - Accent1 3 4 2 5 2 2 2 3" xfId="26355" xr:uid="{00000000-0005-0000-0000-00003C660000}"/>
    <cellStyle name="20% - Accent1 3 4 2 5 2 2 3" xfId="26356" xr:uid="{00000000-0005-0000-0000-00003D660000}"/>
    <cellStyle name="20% - Accent1 3 4 2 5 2 2 3 2" xfId="26357" xr:uid="{00000000-0005-0000-0000-00003E660000}"/>
    <cellStyle name="20% - Accent1 3 4 2 5 2 2 4" xfId="26358" xr:uid="{00000000-0005-0000-0000-00003F660000}"/>
    <cellStyle name="20% - Accent1 3 4 2 5 2 3" xfId="26359" xr:uid="{00000000-0005-0000-0000-000040660000}"/>
    <cellStyle name="20% - Accent1 3 4 2 5 2 3 2" xfId="26360" xr:uid="{00000000-0005-0000-0000-000041660000}"/>
    <cellStyle name="20% - Accent1 3 4 2 5 2 3 2 2" xfId="26361" xr:uid="{00000000-0005-0000-0000-000042660000}"/>
    <cellStyle name="20% - Accent1 3 4 2 5 2 3 2 2 2" xfId="26362" xr:uid="{00000000-0005-0000-0000-000043660000}"/>
    <cellStyle name="20% - Accent1 3 4 2 5 2 3 2 3" xfId="26363" xr:uid="{00000000-0005-0000-0000-000044660000}"/>
    <cellStyle name="20% - Accent1 3 4 2 5 2 3 3" xfId="26364" xr:uid="{00000000-0005-0000-0000-000045660000}"/>
    <cellStyle name="20% - Accent1 3 4 2 5 2 3 3 2" xfId="26365" xr:uid="{00000000-0005-0000-0000-000046660000}"/>
    <cellStyle name="20% - Accent1 3 4 2 5 2 3 4" xfId="26366" xr:uid="{00000000-0005-0000-0000-000047660000}"/>
    <cellStyle name="20% - Accent1 3 4 2 5 2 4" xfId="26367" xr:uid="{00000000-0005-0000-0000-000048660000}"/>
    <cellStyle name="20% - Accent1 3 4 2 5 2 4 2" xfId="26368" xr:uid="{00000000-0005-0000-0000-000049660000}"/>
    <cellStyle name="20% - Accent1 3 4 2 5 2 4 2 2" xfId="26369" xr:uid="{00000000-0005-0000-0000-00004A660000}"/>
    <cellStyle name="20% - Accent1 3 4 2 5 2 4 2 2 2" xfId="26370" xr:uid="{00000000-0005-0000-0000-00004B660000}"/>
    <cellStyle name="20% - Accent1 3 4 2 5 2 4 2 3" xfId="26371" xr:uid="{00000000-0005-0000-0000-00004C660000}"/>
    <cellStyle name="20% - Accent1 3 4 2 5 2 4 3" xfId="26372" xr:uid="{00000000-0005-0000-0000-00004D660000}"/>
    <cellStyle name="20% - Accent1 3 4 2 5 2 4 3 2" xfId="26373" xr:uid="{00000000-0005-0000-0000-00004E660000}"/>
    <cellStyle name="20% - Accent1 3 4 2 5 2 4 4" xfId="26374" xr:uid="{00000000-0005-0000-0000-00004F660000}"/>
    <cellStyle name="20% - Accent1 3 4 2 5 2 5" xfId="26375" xr:uid="{00000000-0005-0000-0000-000050660000}"/>
    <cellStyle name="20% - Accent1 3 4 2 5 2 5 2" xfId="26376" xr:uid="{00000000-0005-0000-0000-000051660000}"/>
    <cellStyle name="20% - Accent1 3 4 2 5 2 5 2 2" xfId="26377" xr:uid="{00000000-0005-0000-0000-000052660000}"/>
    <cellStyle name="20% - Accent1 3 4 2 5 2 5 3" xfId="26378" xr:uid="{00000000-0005-0000-0000-000053660000}"/>
    <cellStyle name="20% - Accent1 3 4 2 5 2 6" xfId="26379" xr:uid="{00000000-0005-0000-0000-000054660000}"/>
    <cellStyle name="20% - Accent1 3 4 2 5 2 6 2" xfId="26380" xr:uid="{00000000-0005-0000-0000-000055660000}"/>
    <cellStyle name="20% - Accent1 3 4 2 5 2 6 2 2" xfId="26381" xr:uid="{00000000-0005-0000-0000-000056660000}"/>
    <cellStyle name="20% - Accent1 3 4 2 5 2 6 3" xfId="26382" xr:uid="{00000000-0005-0000-0000-000057660000}"/>
    <cellStyle name="20% - Accent1 3 4 2 5 2 7" xfId="26383" xr:uid="{00000000-0005-0000-0000-000058660000}"/>
    <cellStyle name="20% - Accent1 3 4 2 5 2 7 2" xfId="26384" xr:uid="{00000000-0005-0000-0000-000059660000}"/>
    <cellStyle name="20% - Accent1 3 4 2 5 2 8" xfId="26385" xr:uid="{00000000-0005-0000-0000-00005A660000}"/>
    <cellStyle name="20% - Accent1 3 4 2 5 2 8 2" xfId="26386" xr:uid="{00000000-0005-0000-0000-00005B660000}"/>
    <cellStyle name="20% - Accent1 3 4 2 5 2 9" xfId="26387" xr:uid="{00000000-0005-0000-0000-00005C660000}"/>
    <cellStyle name="20% - Accent1 3 4 2 5 3" xfId="26388" xr:uid="{00000000-0005-0000-0000-00005D660000}"/>
    <cellStyle name="20% - Accent1 3 4 2 5 3 2" xfId="26389" xr:uid="{00000000-0005-0000-0000-00005E660000}"/>
    <cellStyle name="20% - Accent1 3 4 2 5 3 2 2" xfId="26390" xr:uid="{00000000-0005-0000-0000-00005F660000}"/>
    <cellStyle name="20% - Accent1 3 4 2 5 3 2 2 2" xfId="26391" xr:uid="{00000000-0005-0000-0000-000060660000}"/>
    <cellStyle name="20% - Accent1 3 4 2 5 3 2 2 2 2" xfId="26392" xr:uid="{00000000-0005-0000-0000-000061660000}"/>
    <cellStyle name="20% - Accent1 3 4 2 5 3 2 2 3" xfId="26393" xr:uid="{00000000-0005-0000-0000-000062660000}"/>
    <cellStyle name="20% - Accent1 3 4 2 5 3 2 3" xfId="26394" xr:uid="{00000000-0005-0000-0000-000063660000}"/>
    <cellStyle name="20% - Accent1 3 4 2 5 3 2 3 2" xfId="26395" xr:uid="{00000000-0005-0000-0000-000064660000}"/>
    <cellStyle name="20% - Accent1 3 4 2 5 3 2 4" xfId="26396" xr:uid="{00000000-0005-0000-0000-000065660000}"/>
    <cellStyle name="20% - Accent1 3 4 2 5 3 3" xfId="26397" xr:uid="{00000000-0005-0000-0000-000066660000}"/>
    <cellStyle name="20% - Accent1 3 4 2 5 3 3 2" xfId="26398" xr:uid="{00000000-0005-0000-0000-000067660000}"/>
    <cellStyle name="20% - Accent1 3 4 2 5 3 3 2 2" xfId="26399" xr:uid="{00000000-0005-0000-0000-000068660000}"/>
    <cellStyle name="20% - Accent1 3 4 2 5 3 3 2 2 2" xfId="26400" xr:uid="{00000000-0005-0000-0000-000069660000}"/>
    <cellStyle name="20% - Accent1 3 4 2 5 3 3 2 3" xfId="26401" xr:uid="{00000000-0005-0000-0000-00006A660000}"/>
    <cellStyle name="20% - Accent1 3 4 2 5 3 3 3" xfId="26402" xr:uid="{00000000-0005-0000-0000-00006B660000}"/>
    <cellStyle name="20% - Accent1 3 4 2 5 3 3 3 2" xfId="26403" xr:uid="{00000000-0005-0000-0000-00006C660000}"/>
    <cellStyle name="20% - Accent1 3 4 2 5 3 3 4" xfId="26404" xr:uid="{00000000-0005-0000-0000-00006D660000}"/>
    <cellStyle name="20% - Accent1 3 4 2 5 3 4" xfId="26405" xr:uid="{00000000-0005-0000-0000-00006E660000}"/>
    <cellStyle name="20% - Accent1 3 4 2 5 3 4 2" xfId="26406" xr:uid="{00000000-0005-0000-0000-00006F660000}"/>
    <cellStyle name="20% - Accent1 3 4 2 5 3 4 2 2" xfId="26407" xr:uid="{00000000-0005-0000-0000-000070660000}"/>
    <cellStyle name="20% - Accent1 3 4 2 5 3 4 2 2 2" xfId="26408" xr:uid="{00000000-0005-0000-0000-000071660000}"/>
    <cellStyle name="20% - Accent1 3 4 2 5 3 4 2 3" xfId="26409" xr:uid="{00000000-0005-0000-0000-000072660000}"/>
    <cellStyle name="20% - Accent1 3 4 2 5 3 4 3" xfId="26410" xr:uid="{00000000-0005-0000-0000-000073660000}"/>
    <cellStyle name="20% - Accent1 3 4 2 5 3 4 3 2" xfId="26411" xr:uid="{00000000-0005-0000-0000-000074660000}"/>
    <cellStyle name="20% - Accent1 3 4 2 5 3 4 4" xfId="26412" xr:uid="{00000000-0005-0000-0000-000075660000}"/>
    <cellStyle name="20% - Accent1 3 4 2 5 3 5" xfId="26413" xr:uid="{00000000-0005-0000-0000-000076660000}"/>
    <cellStyle name="20% - Accent1 3 4 2 5 3 5 2" xfId="26414" xr:uid="{00000000-0005-0000-0000-000077660000}"/>
    <cellStyle name="20% - Accent1 3 4 2 5 3 5 2 2" xfId="26415" xr:uid="{00000000-0005-0000-0000-000078660000}"/>
    <cellStyle name="20% - Accent1 3 4 2 5 3 5 3" xfId="26416" xr:uid="{00000000-0005-0000-0000-000079660000}"/>
    <cellStyle name="20% - Accent1 3 4 2 5 3 6" xfId="26417" xr:uid="{00000000-0005-0000-0000-00007A660000}"/>
    <cellStyle name="20% - Accent1 3 4 2 5 3 6 2" xfId="26418" xr:uid="{00000000-0005-0000-0000-00007B660000}"/>
    <cellStyle name="20% - Accent1 3 4 2 5 3 6 2 2" xfId="26419" xr:uid="{00000000-0005-0000-0000-00007C660000}"/>
    <cellStyle name="20% - Accent1 3 4 2 5 3 6 3" xfId="26420" xr:uid="{00000000-0005-0000-0000-00007D660000}"/>
    <cellStyle name="20% - Accent1 3 4 2 5 3 7" xfId="26421" xr:uid="{00000000-0005-0000-0000-00007E660000}"/>
    <cellStyle name="20% - Accent1 3 4 2 5 3 7 2" xfId="26422" xr:uid="{00000000-0005-0000-0000-00007F660000}"/>
    <cellStyle name="20% - Accent1 3 4 2 5 3 8" xfId="26423" xr:uid="{00000000-0005-0000-0000-000080660000}"/>
    <cellStyle name="20% - Accent1 3 4 2 5 3 8 2" xfId="26424" xr:uid="{00000000-0005-0000-0000-000081660000}"/>
    <cellStyle name="20% - Accent1 3 4 2 5 3 9" xfId="26425" xr:uid="{00000000-0005-0000-0000-000082660000}"/>
    <cellStyle name="20% - Accent1 3 4 2 5 4" xfId="26426" xr:uid="{00000000-0005-0000-0000-000083660000}"/>
    <cellStyle name="20% - Accent1 3 4 2 5 4 2" xfId="26427" xr:uid="{00000000-0005-0000-0000-000084660000}"/>
    <cellStyle name="20% - Accent1 3 4 2 5 4 2 2" xfId="26428" xr:uid="{00000000-0005-0000-0000-000085660000}"/>
    <cellStyle name="20% - Accent1 3 4 2 5 4 2 2 2" xfId="26429" xr:uid="{00000000-0005-0000-0000-000086660000}"/>
    <cellStyle name="20% - Accent1 3 4 2 5 4 2 3" xfId="26430" xr:uid="{00000000-0005-0000-0000-000087660000}"/>
    <cellStyle name="20% - Accent1 3 4 2 5 4 3" xfId="26431" xr:uid="{00000000-0005-0000-0000-000088660000}"/>
    <cellStyle name="20% - Accent1 3 4 2 5 4 3 2" xfId="26432" xr:uid="{00000000-0005-0000-0000-000089660000}"/>
    <cellStyle name="20% - Accent1 3 4 2 5 4 4" xfId="26433" xr:uid="{00000000-0005-0000-0000-00008A660000}"/>
    <cellStyle name="20% - Accent1 3 4 2 5 5" xfId="26434" xr:uid="{00000000-0005-0000-0000-00008B660000}"/>
    <cellStyle name="20% - Accent1 3 4 2 5 5 2" xfId="26435" xr:uid="{00000000-0005-0000-0000-00008C660000}"/>
    <cellStyle name="20% - Accent1 3 4 2 5 5 2 2" xfId="26436" xr:uid="{00000000-0005-0000-0000-00008D660000}"/>
    <cellStyle name="20% - Accent1 3 4 2 5 5 2 2 2" xfId="26437" xr:uid="{00000000-0005-0000-0000-00008E660000}"/>
    <cellStyle name="20% - Accent1 3 4 2 5 5 2 3" xfId="26438" xr:uid="{00000000-0005-0000-0000-00008F660000}"/>
    <cellStyle name="20% - Accent1 3 4 2 5 5 3" xfId="26439" xr:uid="{00000000-0005-0000-0000-000090660000}"/>
    <cellStyle name="20% - Accent1 3 4 2 5 5 3 2" xfId="26440" xr:uid="{00000000-0005-0000-0000-000091660000}"/>
    <cellStyle name="20% - Accent1 3 4 2 5 5 4" xfId="26441" xr:uid="{00000000-0005-0000-0000-000092660000}"/>
    <cellStyle name="20% - Accent1 3 4 2 5 6" xfId="26442" xr:uid="{00000000-0005-0000-0000-000093660000}"/>
    <cellStyle name="20% - Accent1 3 4 2 5 6 2" xfId="26443" xr:uid="{00000000-0005-0000-0000-000094660000}"/>
    <cellStyle name="20% - Accent1 3 4 2 5 6 2 2" xfId="26444" xr:uid="{00000000-0005-0000-0000-000095660000}"/>
    <cellStyle name="20% - Accent1 3 4 2 5 6 2 2 2" xfId="26445" xr:uid="{00000000-0005-0000-0000-000096660000}"/>
    <cellStyle name="20% - Accent1 3 4 2 5 6 2 3" xfId="26446" xr:uid="{00000000-0005-0000-0000-000097660000}"/>
    <cellStyle name="20% - Accent1 3 4 2 5 6 3" xfId="26447" xr:uid="{00000000-0005-0000-0000-000098660000}"/>
    <cellStyle name="20% - Accent1 3 4 2 5 6 3 2" xfId="26448" xr:uid="{00000000-0005-0000-0000-000099660000}"/>
    <cellStyle name="20% - Accent1 3 4 2 5 6 4" xfId="26449" xr:uid="{00000000-0005-0000-0000-00009A660000}"/>
    <cellStyle name="20% - Accent1 3 4 2 5 7" xfId="26450" xr:uid="{00000000-0005-0000-0000-00009B660000}"/>
    <cellStyle name="20% - Accent1 3 4 2 5 7 2" xfId="26451" xr:uid="{00000000-0005-0000-0000-00009C660000}"/>
    <cellStyle name="20% - Accent1 3 4 2 5 7 2 2" xfId="26452" xr:uid="{00000000-0005-0000-0000-00009D660000}"/>
    <cellStyle name="20% - Accent1 3 4 2 5 7 3" xfId="26453" xr:uid="{00000000-0005-0000-0000-00009E660000}"/>
    <cellStyle name="20% - Accent1 3 4 2 5 8" xfId="26454" xr:uid="{00000000-0005-0000-0000-00009F660000}"/>
    <cellStyle name="20% - Accent1 3 4 2 5 8 2" xfId="26455" xr:uid="{00000000-0005-0000-0000-0000A0660000}"/>
    <cellStyle name="20% - Accent1 3 4 2 5 8 2 2" xfId="26456" xr:uid="{00000000-0005-0000-0000-0000A1660000}"/>
    <cellStyle name="20% - Accent1 3 4 2 5 8 3" xfId="26457" xr:uid="{00000000-0005-0000-0000-0000A2660000}"/>
    <cellStyle name="20% - Accent1 3 4 2 5 9" xfId="26458" xr:uid="{00000000-0005-0000-0000-0000A3660000}"/>
    <cellStyle name="20% - Accent1 3 4 2 5 9 2" xfId="26459" xr:uid="{00000000-0005-0000-0000-0000A4660000}"/>
    <cellStyle name="20% - Accent1 3 4 2 6" xfId="26460" xr:uid="{00000000-0005-0000-0000-0000A5660000}"/>
    <cellStyle name="20% - Accent1 3 4 2 6 2" xfId="26461" xr:uid="{00000000-0005-0000-0000-0000A6660000}"/>
    <cellStyle name="20% - Accent1 3 4 2 6 2 2" xfId="26462" xr:uid="{00000000-0005-0000-0000-0000A7660000}"/>
    <cellStyle name="20% - Accent1 3 4 2 6 2 2 2" xfId="26463" xr:uid="{00000000-0005-0000-0000-0000A8660000}"/>
    <cellStyle name="20% - Accent1 3 4 2 6 2 2 2 2" xfId="26464" xr:uid="{00000000-0005-0000-0000-0000A9660000}"/>
    <cellStyle name="20% - Accent1 3 4 2 6 2 2 3" xfId="26465" xr:uid="{00000000-0005-0000-0000-0000AA660000}"/>
    <cellStyle name="20% - Accent1 3 4 2 6 2 3" xfId="26466" xr:uid="{00000000-0005-0000-0000-0000AB660000}"/>
    <cellStyle name="20% - Accent1 3 4 2 6 2 3 2" xfId="26467" xr:uid="{00000000-0005-0000-0000-0000AC660000}"/>
    <cellStyle name="20% - Accent1 3 4 2 6 2 4" xfId="26468" xr:uid="{00000000-0005-0000-0000-0000AD660000}"/>
    <cellStyle name="20% - Accent1 3 4 2 6 3" xfId="26469" xr:uid="{00000000-0005-0000-0000-0000AE660000}"/>
    <cellStyle name="20% - Accent1 3 4 2 6 3 2" xfId="26470" xr:uid="{00000000-0005-0000-0000-0000AF660000}"/>
    <cellStyle name="20% - Accent1 3 4 2 6 3 2 2" xfId="26471" xr:uid="{00000000-0005-0000-0000-0000B0660000}"/>
    <cellStyle name="20% - Accent1 3 4 2 6 3 2 2 2" xfId="26472" xr:uid="{00000000-0005-0000-0000-0000B1660000}"/>
    <cellStyle name="20% - Accent1 3 4 2 6 3 2 3" xfId="26473" xr:uid="{00000000-0005-0000-0000-0000B2660000}"/>
    <cellStyle name="20% - Accent1 3 4 2 6 3 3" xfId="26474" xr:uid="{00000000-0005-0000-0000-0000B3660000}"/>
    <cellStyle name="20% - Accent1 3 4 2 6 3 3 2" xfId="26475" xr:uid="{00000000-0005-0000-0000-0000B4660000}"/>
    <cellStyle name="20% - Accent1 3 4 2 6 3 4" xfId="26476" xr:uid="{00000000-0005-0000-0000-0000B5660000}"/>
    <cellStyle name="20% - Accent1 3 4 2 6 4" xfId="26477" xr:uid="{00000000-0005-0000-0000-0000B6660000}"/>
    <cellStyle name="20% - Accent1 3 4 2 6 4 2" xfId="26478" xr:uid="{00000000-0005-0000-0000-0000B7660000}"/>
    <cellStyle name="20% - Accent1 3 4 2 6 4 2 2" xfId="26479" xr:uid="{00000000-0005-0000-0000-0000B8660000}"/>
    <cellStyle name="20% - Accent1 3 4 2 6 4 2 2 2" xfId="26480" xr:uid="{00000000-0005-0000-0000-0000B9660000}"/>
    <cellStyle name="20% - Accent1 3 4 2 6 4 2 3" xfId="26481" xr:uid="{00000000-0005-0000-0000-0000BA660000}"/>
    <cellStyle name="20% - Accent1 3 4 2 6 4 3" xfId="26482" xr:uid="{00000000-0005-0000-0000-0000BB660000}"/>
    <cellStyle name="20% - Accent1 3 4 2 6 4 3 2" xfId="26483" xr:uid="{00000000-0005-0000-0000-0000BC660000}"/>
    <cellStyle name="20% - Accent1 3 4 2 6 4 4" xfId="26484" xr:uid="{00000000-0005-0000-0000-0000BD660000}"/>
    <cellStyle name="20% - Accent1 3 4 2 6 5" xfId="26485" xr:uid="{00000000-0005-0000-0000-0000BE660000}"/>
    <cellStyle name="20% - Accent1 3 4 2 6 5 2" xfId="26486" xr:uid="{00000000-0005-0000-0000-0000BF660000}"/>
    <cellStyle name="20% - Accent1 3 4 2 6 5 2 2" xfId="26487" xr:uid="{00000000-0005-0000-0000-0000C0660000}"/>
    <cellStyle name="20% - Accent1 3 4 2 6 5 3" xfId="26488" xr:uid="{00000000-0005-0000-0000-0000C1660000}"/>
    <cellStyle name="20% - Accent1 3 4 2 6 6" xfId="26489" xr:uid="{00000000-0005-0000-0000-0000C2660000}"/>
    <cellStyle name="20% - Accent1 3 4 2 6 6 2" xfId="26490" xr:uid="{00000000-0005-0000-0000-0000C3660000}"/>
    <cellStyle name="20% - Accent1 3 4 2 6 6 2 2" xfId="26491" xr:uid="{00000000-0005-0000-0000-0000C4660000}"/>
    <cellStyle name="20% - Accent1 3 4 2 6 6 3" xfId="26492" xr:uid="{00000000-0005-0000-0000-0000C5660000}"/>
    <cellStyle name="20% - Accent1 3 4 2 6 7" xfId="26493" xr:uid="{00000000-0005-0000-0000-0000C6660000}"/>
    <cellStyle name="20% - Accent1 3 4 2 6 7 2" xfId="26494" xr:uid="{00000000-0005-0000-0000-0000C7660000}"/>
    <cellStyle name="20% - Accent1 3 4 2 6 8" xfId="26495" xr:uid="{00000000-0005-0000-0000-0000C8660000}"/>
    <cellStyle name="20% - Accent1 3 4 2 6 8 2" xfId="26496" xr:uid="{00000000-0005-0000-0000-0000C9660000}"/>
    <cellStyle name="20% - Accent1 3 4 2 6 9" xfId="26497" xr:uid="{00000000-0005-0000-0000-0000CA660000}"/>
    <cellStyle name="20% - Accent1 3 4 2 7" xfId="26498" xr:uid="{00000000-0005-0000-0000-0000CB660000}"/>
    <cellStyle name="20% - Accent1 3 4 2 7 2" xfId="26499" xr:uid="{00000000-0005-0000-0000-0000CC660000}"/>
    <cellStyle name="20% - Accent1 3 4 2 7 2 2" xfId="26500" xr:uid="{00000000-0005-0000-0000-0000CD660000}"/>
    <cellStyle name="20% - Accent1 3 4 2 7 2 2 2" xfId="26501" xr:uid="{00000000-0005-0000-0000-0000CE660000}"/>
    <cellStyle name="20% - Accent1 3 4 2 7 2 2 2 2" xfId="26502" xr:uid="{00000000-0005-0000-0000-0000CF660000}"/>
    <cellStyle name="20% - Accent1 3 4 2 7 2 2 3" xfId="26503" xr:uid="{00000000-0005-0000-0000-0000D0660000}"/>
    <cellStyle name="20% - Accent1 3 4 2 7 2 3" xfId="26504" xr:uid="{00000000-0005-0000-0000-0000D1660000}"/>
    <cellStyle name="20% - Accent1 3 4 2 7 2 3 2" xfId="26505" xr:uid="{00000000-0005-0000-0000-0000D2660000}"/>
    <cellStyle name="20% - Accent1 3 4 2 7 2 4" xfId="26506" xr:uid="{00000000-0005-0000-0000-0000D3660000}"/>
    <cellStyle name="20% - Accent1 3 4 2 7 3" xfId="26507" xr:uid="{00000000-0005-0000-0000-0000D4660000}"/>
    <cellStyle name="20% - Accent1 3 4 2 7 3 2" xfId="26508" xr:uid="{00000000-0005-0000-0000-0000D5660000}"/>
    <cellStyle name="20% - Accent1 3 4 2 7 3 2 2" xfId="26509" xr:uid="{00000000-0005-0000-0000-0000D6660000}"/>
    <cellStyle name="20% - Accent1 3 4 2 7 3 2 2 2" xfId="26510" xr:uid="{00000000-0005-0000-0000-0000D7660000}"/>
    <cellStyle name="20% - Accent1 3 4 2 7 3 2 3" xfId="26511" xr:uid="{00000000-0005-0000-0000-0000D8660000}"/>
    <cellStyle name="20% - Accent1 3 4 2 7 3 3" xfId="26512" xr:uid="{00000000-0005-0000-0000-0000D9660000}"/>
    <cellStyle name="20% - Accent1 3 4 2 7 3 3 2" xfId="26513" xr:uid="{00000000-0005-0000-0000-0000DA660000}"/>
    <cellStyle name="20% - Accent1 3 4 2 7 3 4" xfId="26514" xr:uid="{00000000-0005-0000-0000-0000DB660000}"/>
    <cellStyle name="20% - Accent1 3 4 2 7 4" xfId="26515" xr:uid="{00000000-0005-0000-0000-0000DC660000}"/>
    <cellStyle name="20% - Accent1 3 4 2 7 4 2" xfId="26516" xr:uid="{00000000-0005-0000-0000-0000DD660000}"/>
    <cellStyle name="20% - Accent1 3 4 2 7 4 2 2" xfId="26517" xr:uid="{00000000-0005-0000-0000-0000DE660000}"/>
    <cellStyle name="20% - Accent1 3 4 2 7 4 2 2 2" xfId="26518" xr:uid="{00000000-0005-0000-0000-0000DF660000}"/>
    <cellStyle name="20% - Accent1 3 4 2 7 4 2 3" xfId="26519" xr:uid="{00000000-0005-0000-0000-0000E0660000}"/>
    <cellStyle name="20% - Accent1 3 4 2 7 4 3" xfId="26520" xr:uid="{00000000-0005-0000-0000-0000E1660000}"/>
    <cellStyle name="20% - Accent1 3 4 2 7 4 3 2" xfId="26521" xr:uid="{00000000-0005-0000-0000-0000E2660000}"/>
    <cellStyle name="20% - Accent1 3 4 2 7 4 4" xfId="26522" xr:uid="{00000000-0005-0000-0000-0000E3660000}"/>
    <cellStyle name="20% - Accent1 3 4 2 7 5" xfId="26523" xr:uid="{00000000-0005-0000-0000-0000E4660000}"/>
    <cellStyle name="20% - Accent1 3 4 2 7 5 2" xfId="26524" xr:uid="{00000000-0005-0000-0000-0000E5660000}"/>
    <cellStyle name="20% - Accent1 3 4 2 7 5 2 2" xfId="26525" xr:uid="{00000000-0005-0000-0000-0000E6660000}"/>
    <cellStyle name="20% - Accent1 3 4 2 7 5 3" xfId="26526" xr:uid="{00000000-0005-0000-0000-0000E7660000}"/>
    <cellStyle name="20% - Accent1 3 4 2 7 6" xfId="26527" xr:uid="{00000000-0005-0000-0000-0000E8660000}"/>
    <cellStyle name="20% - Accent1 3 4 2 7 6 2" xfId="26528" xr:uid="{00000000-0005-0000-0000-0000E9660000}"/>
    <cellStyle name="20% - Accent1 3 4 2 7 6 2 2" xfId="26529" xr:uid="{00000000-0005-0000-0000-0000EA660000}"/>
    <cellStyle name="20% - Accent1 3 4 2 7 6 3" xfId="26530" xr:uid="{00000000-0005-0000-0000-0000EB660000}"/>
    <cellStyle name="20% - Accent1 3 4 2 7 7" xfId="26531" xr:uid="{00000000-0005-0000-0000-0000EC660000}"/>
    <cellStyle name="20% - Accent1 3 4 2 7 7 2" xfId="26532" xr:uid="{00000000-0005-0000-0000-0000ED660000}"/>
    <cellStyle name="20% - Accent1 3 4 2 7 8" xfId="26533" xr:uid="{00000000-0005-0000-0000-0000EE660000}"/>
    <cellStyle name="20% - Accent1 3 4 2 7 8 2" xfId="26534" xr:uid="{00000000-0005-0000-0000-0000EF660000}"/>
    <cellStyle name="20% - Accent1 3 4 2 7 9" xfId="26535" xr:uid="{00000000-0005-0000-0000-0000F0660000}"/>
    <cellStyle name="20% - Accent1 3 4 2 8" xfId="26536" xr:uid="{00000000-0005-0000-0000-0000F1660000}"/>
    <cellStyle name="20% - Accent1 3 4 2 8 2" xfId="26537" xr:uid="{00000000-0005-0000-0000-0000F2660000}"/>
    <cellStyle name="20% - Accent1 3 4 2 8 2 2" xfId="26538" xr:uid="{00000000-0005-0000-0000-0000F3660000}"/>
    <cellStyle name="20% - Accent1 3 4 2 8 2 2 2" xfId="26539" xr:uid="{00000000-0005-0000-0000-0000F4660000}"/>
    <cellStyle name="20% - Accent1 3 4 2 8 2 3" xfId="26540" xr:uid="{00000000-0005-0000-0000-0000F5660000}"/>
    <cellStyle name="20% - Accent1 3 4 2 8 3" xfId="26541" xr:uid="{00000000-0005-0000-0000-0000F6660000}"/>
    <cellStyle name="20% - Accent1 3 4 2 8 3 2" xfId="26542" xr:uid="{00000000-0005-0000-0000-0000F7660000}"/>
    <cellStyle name="20% - Accent1 3 4 2 8 4" xfId="26543" xr:uid="{00000000-0005-0000-0000-0000F8660000}"/>
    <cellStyle name="20% - Accent1 3 4 2 9" xfId="26544" xr:uid="{00000000-0005-0000-0000-0000F9660000}"/>
    <cellStyle name="20% - Accent1 3 4 2 9 2" xfId="26545" xr:uid="{00000000-0005-0000-0000-0000FA660000}"/>
    <cellStyle name="20% - Accent1 3 4 2 9 2 2" xfId="26546" xr:uid="{00000000-0005-0000-0000-0000FB660000}"/>
    <cellStyle name="20% - Accent1 3 4 2 9 2 2 2" xfId="26547" xr:uid="{00000000-0005-0000-0000-0000FC660000}"/>
    <cellStyle name="20% - Accent1 3 4 2 9 2 3" xfId="26548" xr:uid="{00000000-0005-0000-0000-0000FD660000}"/>
    <cellStyle name="20% - Accent1 3 4 2 9 3" xfId="26549" xr:uid="{00000000-0005-0000-0000-0000FE660000}"/>
    <cellStyle name="20% - Accent1 3 4 2 9 3 2" xfId="26550" xr:uid="{00000000-0005-0000-0000-0000FF660000}"/>
    <cellStyle name="20% - Accent1 3 4 2 9 4" xfId="26551" xr:uid="{00000000-0005-0000-0000-000000670000}"/>
    <cellStyle name="20% - Accent1 3 4 3" xfId="26552" xr:uid="{00000000-0005-0000-0000-000001670000}"/>
    <cellStyle name="20% - Accent1 3 4 3 10" xfId="26553" xr:uid="{00000000-0005-0000-0000-000002670000}"/>
    <cellStyle name="20% - Accent1 3 4 3 10 2" xfId="26554" xr:uid="{00000000-0005-0000-0000-000003670000}"/>
    <cellStyle name="20% - Accent1 3 4 3 10 2 2" xfId="26555" xr:uid="{00000000-0005-0000-0000-000004670000}"/>
    <cellStyle name="20% - Accent1 3 4 3 10 3" xfId="26556" xr:uid="{00000000-0005-0000-0000-000005670000}"/>
    <cellStyle name="20% - Accent1 3 4 3 11" xfId="26557" xr:uid="{00000000-0005-0000-0000-000006670000}"/>
    <cellStyle name="20% - Accent1 3 4 3 11 2" xfId="26558" xr:uid="{00000000-0005-0000-0000-000007670000}"/>
    <cellStyle name="20% - Accent1 3 4 3 11 2 2" xfId="26559" xr:uid="{00000000-0005-0000-0000-000008670000}"/>
    <cellStyle name="20% - Accent1 3 4 3 11 3" xfId="26560" xr:uid="{00000000-0005-0000-0000-000009670000}"/>
    <cellStyle name="20% - Accent1 3 4 3 12" xfId="26561" xr:uid="{00000000-0005-0000-0000-00000A670000}"/>
    <cellStyle name="20% - Accent1 3 4 3 12 2" xfId="26562" xr:uid="{00000000-0005-0000-0000-00000B670000}"/>
    <cellStyle name="20% - Accent1 3 4 3 13" xfId="26563" xr:uid="{00000000-0005-0000-0000-00000C670000}"/>
    <cellStyle name="20% - Accent1 3 4 3 13 2" xfId="26564" xr:uid="{00000000-0005-0000-0000-00000D670000}"/>
    <cellStyle name="20% - Accent1 3 4 3 14" xfId="26565" xr:uid="{00000000-0005-0000-0000-00000E670000}"/>
    <cellStyle name="20% - Accent1 3 4 3 2" xfId="26566" xr:uid="{00000000-0005-0000-0000-00000F670000}"/>
    <cellStyle name="20% - Accent1 3 4 3 2 10" xfId="26567" xr:uid="{00000000-0005-0000-0000-000010670000}"/>
    <cellStyle name="20% - Accent1 3 4 3 2 10 2" xfId="26568" xr:uid="{00000000-0005-0000-0000-000011670000}"/>
    <cellStyle name="20% - Accent1 3 4 3 2 11" xfId="26569" xr:uid="{00000000-0005-0000-0000-000012670000}"/>
    <cellStyle name="20% - Accent1 3 4 3 2 2" xfId="26570" xr:uid="{00000000-0005-0000-0000-000013670000}"/>
    <cellStyle name="20% - Accent1 3 4 3 2 2 2" xfId="26571" xr:uid="{00000000-0005-0000-0000-000014670000}"/>
    <cellStyle name="20% - Accent1 3 4 3 2 2 2 2" xfId="26572" xr:uid="{00000000-0005-0000-0000-000015670000}"/>
    <cellStyle name="20% - Accent1 3 4 3 2 2 2 2 2" xfId="26573" xr:uid="{00000000-0005-0000-0000-000016670000}"/>
    <cellStyle name="20% - Accent1 3 4 3 2 2 2 2 2 2" xfId="26574" xr:uid="{00000000-0005-0000-0000-000017670000}"/>
    <cellStyle name="20% - Accent1 3 4 3 2 2 2 2 3" xfId="26575" xr:uid="{00000000-0005-0000-0000-000018670000}"/>
    <cellStyle name="20% - Accent1 3 4 3 2 2 2 3" xfId="26576" xr:uid="{00000000-0005-0000-0000-000019670000}"/>
    <cellStyle name="20% - Accent1 3 4 3 2 2 2 3 2" xfId="26577" xr:uid="{00000000-0005-0000-0000-00001A670000}"/>
    <cellStyle name="20% - Accent1 3 4 3 2 2 2 4" xfId="26578" xr:uid="{00000000-0005-0000-0000-00001B670000}"/>
    <cellStyle name="20% - Accent1 3 4 3 2 2 3" xfId="26579" xr:uid="{00000000-0005-0000-0000-00001C670000}"/>
    <cellStyle name="20% - Accent1 3 4 3 2 2 3 2" xfId="26580" xr:uid="{00000000-0005-0000-0000-00001D670000}"/>
    <cellStyle name="20% - Accent1 3 4 3 2 2 3 2 2" xfId="26581" xr:uid="{00000000-0005-0000-0000-00001E670000}"/>
    <cellStyle name="20% - Accent1 3 4 3 2 2 3 2 2 2" xfId="26582" xr:uid="{00000000-0005-0000-0000-00001F670000}"/>
    <cellStyle name="20% - Accent1 3 4 3 2 2 3 2 3" xfId="26583" xr:uid="{00000000-0005-0000-0000-000020670000}"/>
    <cellStyle name="20% - Accent1 3 4 3 2 2 3 3" xfId="26584" xr:uid="{00000000-0005-0000-0000-000021670000}"/>
    <cellStyle name="20% - Accent1 3 4 3 2 2 3 3 2" xfId="26585" xr:uid="{00000000-0005-0000-0000-000022670000}"/>
    <cellStyle name="20% - Accent1 3 4 3 2 2 3 4" xfId="26586" xr:uid="{00000000-0005-0000-0000-000023670000}"/>
    <cellStyle name="20% - Accent1 3 4 3 2 2 4" xfId="26587" xr:uid="{00000000-0005-0000-0000-000024670000}"/>
    <cellStyle name="20% - Accent1 3 4 3 2 2 4 2" xfId="26588" xr:uid="{00000000-0005-0000-0000-000025670000}"/>
    <cellStyle name="20% - Accent1 3 4 3 2 2 4 2 2" xfId="26589" xr:uid="{00000000-0005-0000-0000-000026670000}"/>
    <cellStyle name="20% - Accent1 3 4 3 2 2 4 2 2 2" xfId="26590" xr:uid="{00000000-0005-0000-0000-000027670000}"/>
    <cellStyle name="20% - Accent1 3 4 3 2 2 4 2 3" xfId="26591" xr:uid="{00000000-0005-0000-0000-000028670000}"/>
    <cellStyle name="20% - Accent1 3 4 3 2 2 4 3" xfId="26592" xr:uid="{00000000-0005-0000-0000-000029670000}"/>
    <cellStyle name="20% - Accent1 3 4 3 2 2 4 3 2" xfId="26593" xr:uid="{00000000-0005-0000-0000-00002A670000}"/>
    <cellStyle name="20% - Accent1 3 4 3 2 2 4 4" xfId="26594" xr:uid="{00000000-0005-0000-0000-00002B670000}"/>
    <cellStyle name="20% - Accent1 3 4 3 2 2 5" xfId="26595" xr:uid="{00000000-0005-0000-0000-00002C670000}"/>
    <cellStyle name="20% - Accent1 3 4 3 2 2 5 2" xfId="26596" xr:uid="{00000000-0005-0000-0000-00002D670000}"/>
    <cellStyle name="20% - Accent1 3 4 3 2 2 5 2 2" xfId="26597" xr:uid="{00000000-0005-0000-0000-00002E670000}"/>
    <cellStyle name="20% - Accent1 3 4 3 2 2 5 3" xfId="26598" xr:uid="{00000000-0005-0000-0000-00002F670000}"/>
    <cellStyle name="20% - Accent1 3 4 3 2 2 6" xfId="26599" xr:uid="{00000000-0005-0000-0000-000030670000}"/>
    <cellStyle name="20% - Accent1 3 4 3 2 2 6 2" xfId="26600" xr:uid="{00000000-0005-0000-0000-000031670000}"/>
    <cellStyle name="20% - Accent1 3 4 3 2 2 6 2 2" xfId="26601" xr:uid="{00000000-0005-0000-0000-000032670000}"/>
    <cellStyle name="20% - Accent1 3 4 3 2 2 6 3" xfId="26602" xr:uid="{00000000-0005-0000-0000-000033670000}"/>
    <cellStyle name="20% - Accent1 3 4 3 2 2 7" xfId="26603" xr:uid="{00000000-0005-0000-0000-000034670000}"/>
    <cellStyle name="20% - Accent1 3 4 3 2 2 7 2" xfId="26604" xr:uid="{00000000-0005-0000-0000-000035670000}"/>
    <cellStyle name="20% - Accent1 3 4 3 2 2 8" xfId="26605" xr:uid="{00000000-0005-0000-0000-000036670000}"/>
    <cellStyle name="20% - Accent1 3 4 3 2 2 8 2" xfId="26606" xr:uid="{00000000-0005-0000-0000-000037670000}"/>
    <cellStyle name="20% - Accent1 3 4 3 2 2 9" xfId="26607" xr:uid="{00000000-0005-0000-0000-000038670000}"/>
    <cellStyle name="20% - Accent1 3 4 3 2 3" xfId="26608" xr:uid="{00000000-0005-0000-0000-000039670000}"/>
    <cellStyle name="20% - Accent1 3 4 3 2 3 2" xfId="26609" xr:uid="{00000000-0005-0000-0000-00003A670000}"/>
    <cellStyle name="20% - Accent1 3 4 3 2 3 2 2" xfId="26610" xr:uid="{00000000-0005-0000-0000-00003B670000}"/>
    <cellStyle name="20% - Accent1 3 4 3 2 3 2 2 2" xfId="26611" xr:uid="{00000000-0005-0000-0000-00003C670000}"/>
    <cellStyle name="20% - Accent1 3 4 3 2 3 2 2 2 2" xfId="26612" xr:uid="{00000000-0005-0000-0000-00003D670000}"/>
    <cellStyle name="20% - Accent1 3 4 3 2 3 2 2 3" xfId="26613" xr:uid="{00000000-0005-0000-0000-00003E670000}"/>
    <cellStyle name="20% - Accent1 3 4 3 2 3 2 3" xfId="26614" xr:uid="{00000000-0005-0000-0000-00003F670000}"/>
    <cellStyle name="20% - Accent1 3 4 3 2 3 2 3 2" xfId="26615" xr:uid="{00000000-0005-0000-0000-000040670000}"/>
    <cellStyle name="20% - Accent1 3 4 3 2 3 2 4" xfId="26616" xr:uid="{00000000-0005-0000-0000-000041670000}"/>
    <cellStyle name="20% - Accent1 3 4 3 2 3 3" xfId="26617" xr:uid="{00000000-0005-0000-0000-000042670000}"/>
    <cellStyle name="20% - Accent1 3 4 3 2 3 3 2" xfId="26618" xr:uid="{00000000-0005-0000-0000-000043670000}"/>
    <cellStyle name="20% - Accent1 3 4 3 2 3 3 2 2" xfId="26619" xr:uid="{00000000-0005-0000-0000-000044670000}"/>
    <cellStyle name="20% - Accent1 3 4 3 2 3 3 2 2 2" xfId="26620" xr:uid="{00000000-0005-0000-0000-000045670000}"/>
    <cellStyle name="20% - Accent1 3 4 3 2 3 3 2 3" xfId="26621" xr:uid="{00000000-0005-0000-0000-000046670000}"/>
    <cellStyle name="20% - Accent1 3 4 3 2 3 3 3" xfId="26622" xr:uid="{00000000-0005-0000-0000-000047670000}"/>
    <cellStyle name="20% - Accent1 3 4 3 2 3 3 3 2" xfId="26623" xr:uid="{00000000-0005-0000-0000-000048670000}"/>
    <cellStyle name="20% - Accent1 3 4 3 2 3 3 4" xfId="26624" xr:uid="{00000000-0005-0000-0000-000049670000}"/>
    <cellStyle name="20% - Accent1 3 4 3 2 3 4" xfId="26625" xr:uid="{00000000-0005-0000-0000-00004A670000}"/>
    <cellStyle name="20% - Accent1 3 4 3 2 3 4 2" xfId="26626" xr:uid="{00000000-0005-0000-0000-00004B670000}"/>
    <cellStyle name="20% - Accent1 3 4 3 2 3 4 2 2" xfId="26627" xr:uid="{00000000-0005-0000-0000-00004C670000}"/>
    <cellStyle name="20% - Accent1 3 4 3 2 3 4 2 2 2" xfId="26628" xr:uid="{00000000-0005-0000-0000-00004D670000}"/>
    <cellStyle name="20% - Accent1 3 4 3 2 3 4 2 3" xfId="26629" xr:uid="{00000000-0005-0000-0000-00004E670000}"/>
    <cellStyle name="20% - Accent1 3 4 3 2 3 4 3" xfId="26630" xr:uid="{00000000-0005-0000-0000-00004F670000}"/>
    <cellStyle name="20% - Accent1 3 4 3 2 3 4 3 2" xfId="26631" xr:uid="{00000000-0005-0000-0000-000050670000}"/>
    <cellStyle name="20% - Accent1 3 4 3 2 3 4 4" xfId="26632" xr:uid="{00000000-0005-0000-0000-000051670000}"/>
    <cellStyle name="20% - Accent1 3 4 3 2 3 5" xfId="26633" xr:uid="{00000000-0005-0000-0000-000052670000}"/>
    <cellStyle name="20% - Accent1 3 4 3 2 3 5 2" xfId="26634" xr:uid="{00000000-0005-0000-0000-000053670000}"/>
    <cellStyle name="20% - Accent1 3 4 3 2 3 5 2 2" xfId="26635" xr:uid="{00000000-0005-0000-0000-000054670000}"/>
    <cellStyle name="20% - Accent1 3 4 3 2 3 5 3" xfId="26636" xr:uid="{00000000-0005-0000-0000-000055670000}"/>
    <cellStyle name="20% - Accent1 3 4 3 2 3 6" xfId="26637" xr:uid="{00000000-0005-0000-0000-000056670000}"/>
    <cellStyle name="20% - Accent1 3 4 3 2 3 6 2" xfId="26638" xr:uid="{00000000-0005-0000-0000-000057670000}"/>
    <cellStyle name="20% - Accent1 3 4 3 2 3 6 2 2" xfId="26639" xr:uid="{00000000-0005-0000-0000-000058670000}"/>
    <cellStyle name="20% - Accent1 3 4 3 2 3 6 3" xfId="26640" xr:uid="{00000000-0005-0000-0000-000059670000}"/>
    <cellStyle name="20% - Accent1 3 4 3 2 3 7" xfId="26641" xr:uid="{00000000-0005-0000-0000-00005A670000}"/>
    <cellStyle name="20% - Accent1 3 4 3 2 3 7 2" xfId="26642" xr:uid="{00000000-0005-0000-0000-00005B670000}"/>
    <cellStyle name="20% - Accent1 3 4 3 2 3 8" xfId="26643" xr:uid="{00000000-0005-0000-0000-00005C670000}"/>
    <cellStyle name="20% - Accent1 3 4 3 2 3 8 2" xfId="26644" xr:uid="{00000000-0005-0000-0000-00005D670000}"/>
    <cellStyle name="20% - Accent1 3 4 3 2 3 9" xfId="26645" xr:uid="{00000000-0005-0000-0000-00005E670000}"/>
    <cellStyle name="20% - Accent1 3 4 3 2 4" xfId="26646" xr:uid="{00000000-0005-0000-0000-00005F670000}"/>
    <cellStyle name="20% - Accent1 3 4 3 2 4 2" xfId="26647" xr:uid="{00000000-0005-0000-0000-000060670000}"/>
    <cellStyle name="20% - Accent1 3 4 3 2 4 2 2" xfId="26648" xr:uid="{00000000-0005-0000-0000-000061670000}"/>
    <cellStyle name="20% - Accent1 3 4 3 2 4 2 2 2" xfId="26649" xr:uid="{00000000-0005-0000-0000-000062670000}"/>
    <cellStyle name="20% - Accent1 3 4 3 2 4 2 3" xfId="26650" xr:uid="{00000000-0005-0000-0000-000063670000}"/>
    <cellStyle name="20% - Accent1 3 4 3 2 4 3" xfId="26651" xr:uid="{00000000-0005-0000-0000-000064670000}"/>
    <cellStyle name="20% - Accent1 3 4 3 2 4 3 2" xfId="26652" xr:uid="{00000000-0005-0000-0000-000065670000}"/>
    <cellStyle name="20% - Accent1 3 4 3 2 4 4" xfId="26653" xr:uid="{00000000-0005-0000-0000-000066670000}"/>
    <cellStyle name="20% - Accent1 3 4 3 2 5" xfId="26654" xr:uid="{00000000-0005-0000-0000-000067670000}"/>
    <cellStyle name="20% - Accent1 3 4 3 2 5 2" xfId="26655" xr:uid="{00000000-0005-0000-0000-000068670000}"/>
    <cellStyle name="20% - Accent1 3 4 3 2 5 2 2" xfId="26656" xr:uid="{00000000-0005-0000-0000-000069670000}"/>
    <cellStyle name="20% - Accent1 3 4 3 2 5 2 2 2" xfId="26657" xr:uid="{00000000-0005-0000-0000-00006A670000}"/>
    <cellStyle name="20% - Accent1 3 4 3 2 5 2 3" xfId="26658" xr:uid="{00000000-0005-0000-0000-00006B670000}"/>
    <cellStyle name="20% - Accent1 3 4 3 2 5 3" xfId="26659" xr:uid="{00000000-0005-0000-0000-00006C670000}"/>
    <cellStyle name="20% - Accent1 3 4 3 2 5 3 2" xfId="26660" xr:uid="{00000000-0005-0000-0000-00006D670000}"/>
    <cellStyle name="20% - Accent1 3 4 3 2 5 4" xfId="26661" xr:uid="{00000000-0005-0000-0000-00006E670000}"/>
    <cellStyle name="20% - Accent1 3 4 3 2 6" xfId="26662" xr:uid="{00000000-0005-0000-0000-00006F670000}"/>
    <cellStyle name="20% - Accent1 3 4 3 2 6 2" xfId="26663" xr:uid="{00000000-0005-0000-0000-000070670000}"/>
    <cellStyle name="20% - Accent1 3 4 3 2 6 2 2" xfId="26664" xr:uid="{00000000-0005-0000-0000-000071670000}"/>
    <cellStyle name="20% - Accent1 3 4 3 2 6 2 2 2" xfId="26665" xr:uid="{00000000-0005-0000-0000-000072670000}"/>
    <cellStyle name="20% - Accent1 3 4 3 2 6 2 3" xfId="26666" xr:uid="{00000000-0005-0000-0000-000073670000}"/>
    <cellStyle name="20% - Accent1 3 4 3 2 6 3" xfId="26667" xr:uid="{00000000-0005-0000-0000-000074670000}"/>
    <cellStyle name="20% - Accent1 3 4 3 2 6 3 2" xfId="26668" xr:uid="{00000000-0005-0000-0000-000075670000}"/>
    <cellStyle name="20% - Accent1 3 4 3 2 6 4" xfId="26669" xr:uid="{00000000-0005-0000-0000-000076670000}"/>
    <cellStyle name="20% - Accent1 3 4 3 2 7" xfId="26670" xr:uid="{00000000-0005-0000-0000-000077670000}"/>
    <cellStyle name="20% - Accent1 3 4 3 2 7 2" xfId="26671" xr:uid="{00000000-0005-0000-0000-000078670000}"/>
    <cellStyle name="20% - Accent1 3 4 3 2 7 2 2" xfId="26672" xr:uid="{00000000-0005-0000-0000-000079670000}"/>
    <cellStyle name="20% - Accent1 3 4 3 2 7 3" xfId="26673" xr:uid="{00000000-0005-0000-0000-00007A670000}"/>
    <cellStyle name="20% - Accent1 3 4 3 2 8" xfId="26674" xr:uid="{00000000-0005-0000-0000-00007B670000}"/>
    <cellStyle name="20% - Accent1 3 4 3 2 8 2" xfId="26675" xr:uid="{00000000-0005-0000-0000-00007C670000}"/>
    <cellStyle name="20% - Accent1 3 4 3 2 8 2 2" xfId="26676" xr:uid="{00000000-0005-0000-0000-00007D670000}"/>
    <cellStyle name="20% - Accent1 3 4 3 2 8 3" xfId="26677" xr:uid="{00000000-0005-0000-0000-00007E670000}"/>
    <cellStyle name="20% - Accent1 3 4 3 2 9" xfId="26678" xr:uid="{00000000-0005-0000-0000-00007F670000}"/>
    <cellStyle name="20% - Accent1 3 4 3 2 9 2" xfId="26679" xr:uid="{00000000-0005-0000-0000-000080670000}"/>
    <cellStyle name="20% - Accent1 3 4 3 3" xfId="26680" xr:uid="{00000000-0005-0000-0000-000081670000}"/>
    <cellStyle name="20% - Accent1 3 4 3 3 10" xfId="26681" xr:uid="{00000000-0005-0000-0000-000082670000}"/>
    <cellStyle name="20% - Accent1 3 4 3 3 10 2" xfId="26682" xr:uid="{00000000-0005-0000-0000-000083670000}"/>
    <cellStyle name="20% - Accent1 3 4 3 3 11" xfId="26683" xr:uid="{00000000-0005-0000-0000-000084670000}"/>
    <cellStyle name="20% - Accent1 3 4 3 3 2" xfId="26684" xr:uid="{00000000-0005-0000-0000-000085670000}"/>
    <cellStyle name="20% - Accent1 3 4 3 3 2 2" xfId="26685" xr:uid="{00000000-0005-0000-0000-000086670000}"/>
    <cellStyle name="20% - Accent1 3 4 3 3 2 2 2" xfId="26686" xr:uid="{00000000-0005-0000-0000-000087670000}"/>
    <cellStyle name="20% - Accent1 3 4 3 3 2 2 2 2" xfId="26687" xr:uid="{00000000-0005-0000-0000-000088670000}"/>
    <cellStyle name="20% - Accent1 3 4 3 3 2 2 2 2 2" xfId="26688" xr:uid="{00000000-0005-0000-0000-000089670000}"/>
    <cellStyle name="20% - Accent1 3 4 3 3 2 2 2 3" xfId="26689" xr:uid="{00000000-0005-0000-0000-00008A670000}"/>
    <cellStyle name="20% - Accent1 3 4 3 3 2 2 3" xfId="26690" xr:uid="{00000000-0005-0000-0000-00008B670000}"/>
    <cellStyle name="20% - Accent1 3 4 3 3 2 2 3 2" xfId="26691" xr:uid="{00000000-0005-0000-0000-00008C670000}"/>
    <cellStyle name="20% - Accent1 3 4 3 3 2 2 4" xfId="26692" xr:uid="{00000000-0005-0000-0000-00008D670000}"/>
    <cellStyle name="20% - Accent1 3 4 3 3 2 3" xfId="26693" xr:uid="{00000000-0005-0000-0000-00008E670000}"/>
    <cellStyle name="20% - Accent1 3 4 3 3 2 3 2" xfId="26694" xr:uid="{00000000-0005-0000-0000-00008F670000}"/>
    <cellStyle name="20% - Accent1 3 4 3 3 2 3 2 2" xfId="26695" xr:uid="{00000000-0005-0000-0000-000090670000}"/>
    <cellStyle name="20% - Accent1 3 4 3 3 2 3 2 2 2" xfId="26696" xr:uid="{00000000-0005-0000-0000-000091670000}"/>
    <cellStyle name="20% - Accent1 3 4 3 3 2 3 2 3" xfId="26697" xr:uid="{00000000-0005-0000-0000-000092670000}"/>
    <cellStyle name="20% - Accent1 3 4 3 3 2 3 3" xfId="26698" xr:uid="{00000000-0005-0000-0000-000093670000}"/>
    <cellStyle name="20% - Accent1 3 4 3 3 2 3 3 2" xfId="26699" xr:uid="{00000000-0005-0000-0000-000094670000}"/>
    <cellStyle name="20% - Accent1 3 4 3 3 2 3 4" xfId="26700" xr:uid="{00000000-0005-0000-0000-000095670000}"/>
    <cellStyle name="20% - Accent1 3 4 3 3 2 4" xfId="26701" xr:uid="{00000000-0005-0000-0000-000096670000}"/>
    <cellStyle name="20% - Accent1 3 4 3 3 2 4 2" xfId="26702" xr:uid="{00000000-0005-0000-0000-000097670000}"/>
    <cellStyle name="20% - Accent1 3 4 3 3 2 4 2 2" xfId="26703" xr:uid="{00000000-0005-0000-0000-000098670000}"/>
    <cellStyle name="20% - Accent1 3 4 3 3 2 4 2 2 2" xfId="26704" xr:uid="{00000000-0005-0000-0000-000099670000}"/>
    <cellStyle name="20% - Accent1 3 4 3 3 2 4 2 3" xfId="26705" xr:uid="{00000000-0005-0000-0000-00009A670000}"/>
    <cellStyle name="20% - Accent1 3 4 3 3 2 4 3" xfId="26706" xr:uid="{00000000-0005-0000-0000-00009B670000}"/>
    <cellStyle name="20% - Accent1 3 4 3 3 2 4 3 2" xfId="26707" xr:uid="{00000000-0005-0000-0000-00009C670000}"/>
    <cellStyle name="20% - Accent1 3 4 3 3 2 4 4" xfId="26708" xr:uid="{00000000-0005-0000-0000-00009D670000}"/>
    <cellStyle name="20% - Accent1 3 4 3 3 2 5" xfId="26709" xr:uid="{00000000-0005-0000-0000-00009E670000}"/>
    <cellStyle name="20% - Accent1 3 4 3 3 2 5 2" xfId="26710" xr:uid="{00000000-0005-0000-0000-00009F670000}"/>
    <cellStyle name="20% - Accent1 3 4 3 3 2 5 2 2" xfId="26711" xr:uid="{00000000-0005-0000-0000-0000A0670000}"/>
    <cellStyle name="20% - Accent1 3 4 3 3 2 5 3" xfId="26712" xr:uid="{00000000-0005-0000-0000-0000A1670000}"/>
    <cellStyle name="20% - Accent1 3 4 3 3 2 6" xfId="26713" xr:uid="{00000000-0005-0000-0000-0000A2670000}"/>
    <cellStyle name="20% - Accent1 3 4 3 3 2 6 2" xfId="26714" xr:uid="{00000000-0005-0000-0000-0000A3670000}"/>
    <cellStyle name="20% - Accent1 3 4 3 3 2 6 2 2" xfId="26715" xr:uid="{00000000-0005-0000-0000-0000A4670000}"/>
    <cellStyle name="20% - Accent1 3 4 3 3 2 6 3" xfId="26716" xr:uid="{00000000-0005-0000-0000-0000A5670000}"/>
    <cellStyle name="20% - Accent1 3 4 3 3 2 7" xfId="26717" xr:uid="{00000000-0005-0000-0000-0000A6670000}"/>
    <cellStyle name="20% - Accent1 3 4 3 3 2 7 2" xfId="26718" xr:uid="{00000000-0005-0000-0000-0000A7670000}"/>
    <cellStyle name="20% - Accent1 3 4 3 3 2 8" xfId="26719" xr:uid="{00000000-0005-0000-0000-0000A8670000}"/>
    <cellStyle name="20% - Accent1 3 4 3 3 2 8 2" xfId="26720" xr:uid="{00000000-0005-0000-0000-0000A9670000}"/>
    <cellStyle name="20% - Accent1 3 4 3 3 2 9" xfId="26721" xr:uid="{00000000-0005-0000-0000-0000AA670000}"/>
    <cellStyle name="20% - Accent1 3 4 3 3 3" xfId="26722" xr:uid="{00000000-0005-0000-0000-0000AB670000}"/>
    <cellStyle name="20% - Accent1 3 4 3 3 3 2" xfId="26723" xr:uid="{00000000-0005-0000-0000-0000AC670000}"/>
    <cellStyle name="20% - Accent1 3 4 3 3 3 2 2" xfId="26724" xr:uid="{00000000-0005-0000-0000-0000AD670000}"/>
    <cellStyle name="20% - Accent1 3 4 3 3 3 2 2 2" xfId="26725" xr:uid="{00000000-0005-0000-0000-0000AE670000}"/>
    <cellStyle name="20% - Accent1 3 4 3 3 3 2 2 2 2" xfId="26726" xr:uid="{00000000-0005-0000-0000-0000AF670000}"/>
    <cellStyle name="20% - Accent1 3 4 3 3 3 2 2 3" xfId="26727" xr:uid="{00000000-0005-0000-0000-0000B0670000}"/>
    <cellStyle name="20% - Accent1 3 4 3 3 3 2 3" xfId="26728" xr:uid="{00000000-0005-0000-0000-0000B1670000}"/>
    <cellStyle name="20% - Accent1 3 4 3 3 3 2 3 2" xfId="26729" xr:uid="{00000000-0005-0000-0000-0000B2670000}"/>
    <cellStyle name="20% - Accent1 3 4 3 3 3 2 4" xfId="26730" xr:uid="{00000000-0005-0000-0000-0000B3670000}"/>
    <cellStyle name="20% - Accent1 3 4 3 3 3 3" xfId="26731" xr:uid="{00000000-0005-0000-0000-0000B4670000}"/>
    <cellStyle name="20% - Accent1 3 4 3 3 3 3 2" xfId="26732" xr:uid="{00000000-0005-0000-0000-0000B5670000}"/>
    <cellStyle name="20% - Accent1 3 4 3 3 3 3 2 2" xfId="26733" xr:uid="{00000000-0005-0000-0000-0000B6670000}"/>
    <cellStyle name="20% - Accent1 3 4 3 3 3 3 2 2 2" xfId="26734" xr:uid="{00000000-0005-0000-0000-0000B7670000}"/>
    <cellStyle name="20% - Accent1 3 4 3 3 3 3 2 3" xfId="26735" xr:uid="{00000000-0005-0000-0000-0000B8670000}"/>
    <cellStyle name="20% - Accent1 3 4 3 3 3 3 3" xfId="26736" xr:uid="{00000000-0005-0000-0000-0000B9670000}"/>
    <cellStyle name="20% - Accent1 3 4 3 3 3 3 3 2" xfId="26737" xr:uid="{00000000-0005-0000-0000-0000BA670000}"/>
    <cellStyle name="20% - Accent1 3 4 3 3 3 3 4" xfId="26738" xr:uid="{00000000-0005-0000-0000-0000BB670000}"/>
    <cellStyle name="20% - Accent1 3 4 3 3 3 4" xfId="26739" xr:uid="{00000000-0005-0000-0000-0000BC670000}"/>
    <cellStyle name="20% - Accent1 3 4 3 3 3 4 2" xfId="26740" xr:uid="{00000000-0005-0000-0000-0000BD670000}"/>
    <cellStyle name="20% - Accent1 3 4 3 3 3 4 2 2" xfId="26741" xr:uid="{00000000-0005-0000-0000-0000BE670000}"/>
    <cellStyle name="20% - Accent1 3 4 3 3 3 4 2 2 2" xfId="26742" xr:uid="{00000000-0005-0000-0000-0000BF670000}"/>
    <cellStyle name="20% - Accent1 3 4 3 3 3 4 2 3" xfId="26743" xr:uid="{00000000-0005-0000-0000-0000C0670000}"/>
    <cellStyle name="20% - Accent1 3 4 3 3 3 4 3" xfId="26744" xr:uid="{00000000-0005-0000-0000-0000C1670000}"/>
    <cellStyle name="20% - Accent1 3 4 3 3 3 4 3 2" xfId="26745" xr:uid="{00000000-0005-0000-0000-0000C2670000}"/>
    <cellStyle name="20% - Accent1 3 4 3 3 3 4 4" xfId="26746" xr:uid="{00000000-0005-0000-0000-0000C3670000}"/>
    <cellStyle name="20% - Accent1 3 4 3 3 3 5" xfId="26747" xr:uid="{00000000-0005-0000-0000-0000C4670000}"/>
    <cellStyle name="20% - Accent1 3 4 3 3 3 5 2" xfId="26748" xr:uid="{00000000-0005-0000-0000-0000C5670000}"/>
    <cellStyle name="20% - Accent1 3 4 3 3 3 5 2 2" xfId="26749" xr:uid="{00000000-0005-0000-0000-0000C6670000}"/>
    <cellStyle name="20% - Accent1 3 4 3 3 3 5 3" xfId="26750" xr:uid="{00000000-0005-0000-0000-0000C7670000}"/>
    <cellStyle name="20% - Accent1 3 4 3 3 3 6" xfId="26751" xr:uid="{00000000-0005-0000-0000-0000C8670000}"/>
    <cellStyle name="20% - Accent1 3 4 3 3 3 6 2" xfId="26752" xr:uid="{00000000-0005-0000-0000-0000C9670000}"/>
    <cellStyle name="20% - Accent1 3 4 3 3 3 6 2 2" xfId="26753" xr:uid="{00000000-0005-0000-0000-0000CA670000}"/>
    <cellStyle name="20% - Accent1 3 4 3 3 3 6 3" xfId="26754" xr:uid="{00000000-0005-0000-0000-0000CB670000}"/>
    <cellStyle name="20% - Accent1 3 4 3 3 3 7" xfId="26755" xr:uid="{00000000-0005-0000-0000-0000CC670000}"/>
    <cellStyle name="20% - Accent1 3 4 3 3 3 7 2" xfId="26756" xr:uid="{00000000-0005-0000-0000-0000CD670000}"/>
    <cellStyle name="20% - Accent1 3 4 3 3 3 8" xfId="26757" xr:uid="{00000000-0005-0000-0000-0000CE670000}"/>
    <cellStyle name="20% - Accent1 3 4 3 3 3 8 2" xfId="26758" xr:uid="{00000000-0005-0000-0000-0000CF670000}"/>
    <cellStyle name="20% - Accent1 3 4 3 3 3 9" xfId="26759" xr:uid="{00000000-0005-0000-0000-0000D0670000}"/>
    <cellStyle name="20% - Accent1 3 4 3 3 4" xfId="26760" xr:uid="{00000000-0005-0000-0000-0000D1670000}"/>
    <cellStyle name="20% - Accent1 3 4 3 3 4 2" xfId="26761" xr:uid="{00000000-0005-0000-0000-0000D2670000}"/>
    <cellStyle name="20% - Accent1 3 4 3 3 4 2 2" xfId="26762" xr:uid="{00000000-0005-0000-0000-0000D3670000}"/>
    <cellStyle name="20% - Accent1 3 4 3 3 4 2 2 2" xfId="26763" xr:uid="{00000000-0005-0000-0000-0000D4670000}"/>
    <cellStyle name="20% - Accent1 3 4 3 3 4 2 3" xfId="26764" xr:uid="{00000000-0005-0000-0000-0000D5670000}"/>
    <cellStyle name="20% - Accent1 3 4 3 3 4 3" xfId="26765" xr:uid="{00000000-0005-0000-0000-0000D6670000}"/>
    <cellStyle name="20% - Accent1 3 4 3 3 4 3 2" xfId="26766" xr:uid="{00000000-0005-0000-0000-0000D7670000}"/>
    <cellStyle name="20% - Accent1 3 4 3 3 4 4" xfId="26767" xr:uid="{00000000-0005-0000-0000-0000D8670000}"/>
    <cellStyle name="20% - Accent1 3 4 3 3 5" xfId="26768" xr:uid="{00000000-0005-0000-0000-0000D9670000}"/>
    <cellStyle name="20% - Accent1 3 4 3 3 5 2" xfId="26769" xr:uid="{00000000-0005-0000-0000-0000DA670000}"/>
    <cellStyle name="20% - Accent1 3 4 3 3 5 2 2" xfId="26770" xr:uid="{00000000-0005-0000-0000-0000DB670000}"/>
    <cellStyle name="20% - Accent1 3 4 3 3 5 2 2 2" xfId="26771" xr:uid="{00000000-0005-0000-0000-0000DC670000}"/>
    <cellStyle name="20% - Accent1 3 4 3 3 5 2 3" xfId="26772" xr:uid="{00000000-0005-0000-0000-0000DD670000}"/>
    <cellStyle name="20% - Accent1 3 4 3 3 5 3" xfId="26773" xr:uid="{00000000-0005-0000-0000-0000DE670000}"/>
    <cellStyle name="20% - Accent1 3 4 3 3 5 3 2" xfId="26774" xr:uid="{00000000-0005-0000-0000-0000DF670000}"/>
    <cellStyle name="20% - Accent1 3 4 3 3 5 4" xfId="26775" xr:uid="{00000000-0005-0000-0000-0000E0670000}"/>
    <cellStyle name="20% - Accent1 3 4 3 3 6" xfId="26776" xr:uid="{00000000-0005-0000-0000-0000E1670000}"/>
    <cellStyle name="20% - Accent1 3 4 3 3 6 2" xfId="26777" xr:uid="{00000000-0005-0000-0000-0000E2670000}"/>
    <cellStyle name="20% - Accent1 3 4 3 3 6 2 2" xfId="26778" xr:uid="{00000000-0005-0000-0000-0000E3670000}"/>
    <cellStyle name="20% - Accent1 3 4 3 3 6 2 2 2" xfId="26779" xr:uid="{00000000-0005-0000-0000-0000E4670000}"/>
    <cellStyle name="20% - Accent1 3 4 3 3 6 2 3" xfId="26780" xr:uid="{00000000-0005-0000-0000-0000E5670000}"/>
    <cellStyle name="20% - Accent1 3 4 3 3 6 3" xfId="26781" xr:uid="{00000000-0005-0000-0000-0000E6670000}"/>
    <cellStyle name="20% - Accent1 3 4 3 3 6 3 2" xfId="26782" xr:uid="{00000000-0005-0000-0000-0000E7670000}"/>
    <cellStyle name="20% - Accent1 3 4 3 3 6 4" xfId="26783" xr:uid="{00000000-0005-0000-0000-0000E8670000}"/>
    <cellStyle name="20% - Accent1 3 4 3 3 7" xfId="26784" xr:uid="{00000000-0005-0000-0000-0000E9670000}"/>
    <cellStyle name="20% - Accent1 3 4 3 3 7 2" xfId="26785" xr:uid="{00000000-0005-0000-0000-0000EA670000}"/>
    <cellStyle name="20% - Accent1 3 4 3 3 7 2 2" xfId="26786" xr:uid="{00000000-0005-0000-0000-0000EB670000}"/>
    <cellStyle name="20% - Accent1 3 4 3 3 7 3" xfId="26787" xr:uid="{00000000-0005-0000-0000-0000EC670000}"/>
    <cellStyle name="20% - Accent1 3 4 3 3 8" xfId="26788" xr:uid="{00000000-0005-0000-0000-0000ED670000}"/>
    <cellStyle name="20% - Accent1 3 4 3 3 8 2" xfId="26789" xr:uid="{00000000-0005-0000-0000-0000EE670000}"/>
    <cellStyle name="20% - Accent1 3 4 3 3 8 2 2" xfId="26790" xr:uid="{00000000-0005-0000-0000-0000EF670000}"/>
    <cellStyle name="20% - Accent1 3 4 3 3 8 3" xfId="26791" xr:uid="{00000000-0005-0000-0000-0000F0670000}"/>
    <cellStyle name="20% - Accent1 3 4 3 3 9" xfId="26792" xr:uid="{00000000-0005-0000-0000-0000F1670000}"/>
    <cellStyle name="20% - Accent1 3 4 3 3 9 2" xfId="26793" xr:uid="{00000000-0005-0000-0000-0000F2670000}"/>
    <cellStyle name="20% - Accent1 3 4 3 4" xfId="26794" xr:uid="{00000000-0005-0000-0000-0000F3670000}"/>
    <cellStyle name="20% - Accent1 3 4 3 4 10" xfId="26795" xr:uid="{00000000-0005-0000-0000-0000F4670000}"/>
    <cellStyle name="20% - Accent1 3 4 3 4 10 2" xfId="26796" xr:uid="{00000000-0005-0000-0000-0000F5670000}"/>
    <cellStyle name="20% - Accent1 3 4 3 4 11" xfId="26797" xr:uid="{00000000-0005-0000-0000-0000F6670000}"/>
    <cellStyle name="20% - Accent1 3 4 3 4 2" xfId="26798" xr:uid="{00000000-0005-0000-0000-0000F7670000}"/>
    <cellStyle name="20% - Accent1 3 4 3 4 2 2" xfId="26799" xr:uid="{00000000-0005-0000-0000-0000F8670000}"/>
    <cellStyle name="20% - Accent1 3 4 3 4 2 2 2" xfId="26800" xr:uid="{00000000-0005-0000-0000-0000F9670000}"/>
    <cellStyle name="20% - Accent1 3 4 3 4 2 2 2 2" xfId="26801" xr:uid="{00000000-0005-0000-0000-0000FA670000}"/>
    <cellStyle name="20% - Accent1 3 4 3 4 2 2 2 2 2" xfId="26802" xr:uid="{00000000-0005-0000-0000-0000FB670000}"/>
    <cellStyle name="20% - Accent1 3 4 3 4 2 2 2 3" xfId="26803" xr:uid="{00000000-0005-0000-0000-0000FC670000}"/>
    <cellStyle name="20% - Accent1 3 4 3 4 2 2 3" xfId="26804" xr:uid="{00000000-0005-0000-0000-0000FD670000}"/>
    <cellStyle name="20% - Accent1 3 4 3 4 2 2 3 2" xfId="26805" xr:uid="{00000000-0005-0000-0000-0000FE670000}"/>
    <cellStyle name="20% - Accent1 3 4 3 4 2 2 4" xfId="26806" xr:uid="{00000000-0005-0000-0000-0000FF670000}"/>
    <cellStyle name="20% - Accent1 3 4 3 4 2 3" xfId="26807" xr:uid="{00000000-0005-0000-0000-000000680000}"/>
    <cellStyle name="20% - Accent1 3 4 3 4 2 3 2" xfId="26808" xr:uid="{00000000-0005-0000-0000-000001680000}"/>
    <cellStyle name="20% - Accent1 3 4 3 4 2 3 2 2" xfId="26809" xr:uid="{00000000-0005-0000-0000-000002680000}"/>
    <cellStyle name="20% - Accent1 3 4 3 4 2 3 2 2 2" xfId="26810" xr:uid="{00000000-0005-0000-0000-000003680000}"/>
    <cellStyle name="20% - Accent1 3 4 3 4 2 3 2 3" xfId="26811" xr:uid="{00000000-0005-0000-0000-000004680000}"/>
    <cellStyle name="20% - Accent1 3 4 3 4 2 3 3" xfId="26812" xr:uid="{00000000-0005-0000-0000-000005680000}"/>
    <cellStyle name="20% - Accent1 3 4 3 4 2 3 3 2" xfId="26813" xr:uid="{00000000-0005-0000-0000-000006680000}"/>
    <cellStyle name="20% - Accent1 3 4 3 4 2 3 4" xfId="26814" xr:uid="{00000000-0005-0000-0000-000007680000}"/>
    <cellStyle name="20% - Accent1 3 4 3 4 2 4" xfId="26815" xr:uid="{00000000-0005-0000-0000-000008680000}"/>
    <cellStyle name="20% - Accent1 3 4 3 4 2 4 2" xfId="26816" xr:uid="{00000000-0005-0000-0000-000009680000}"/>
    <cellStyle name="20% - Accent1 3 4 3 4 2 4 2 2" xfId="26817" xr:uid="{00000000-0005-0000-0000-00000A680000}"/>
    <cellStyle name="20% - Accent1 3 4 3 4 2 4 2 2 2" xfId="26818" xr:uid="{00000000-0005-0000-0000-00000B680000}"/>
    <cellStyle name="20% - Accent1 3 4 3 4 2 4 2 3" xfId="26819" xr:uid="{00000000-0005-0000-0000-00000C680000}"/>
    <cellStyle name="20% - Accent1 3 4 3 4 2 4 3" xfId="26820" xr:uid="{00000000-0005-0000-0000-00000D680000}"/>
    <cellStyle name="20% - Accent1 3 4 3 4 2 4 3 2" xfId="26821" xr:uid="{00000000-0005-0000-0000-00000E680000}"/>
    <cellStyle name="20% - Accent1 3 4 3 4 2 4 4" xfId="26822" xr:uid="{00000000-0005-0000-0000-00000F680000}"/>
    <cellStyle name="20% - Accent1 3 4 3 4 2 5" xfId="26823" xr:uid="{00000000-0005-0000-0000-000010680000}"/>
    <cellStyle name="20% - Accent1 3 4 3 4 2 5 2" xfId="26824" xr:uid="{00000000-0005-0000-0000-000011680000}"/>
    <cellStyle name="20% - Accent1 3 4 3 4 2 5 2 2" xfId="26825" xr:uid="{00000000-0005-0000-0000-000012680000}"/>
    <cellStyle name="20% - Accent1 3 4 3 4 2 5 3" xfId="26826" xr:uid="{00000000-0005-0000-0000-000013680000}"/>
    <cellStyle name="20% - Accent1 3 4 3 4 2 6" xfId="26827" xr:uid="{00000000-0005-0000-0000-000014680000}"/>
    <cellStyle name="20% - Accent1 3 4 3 4 2 6 2" xfId="26828" xr:uid="{00000000-0005-0000-0000-000015680000}"/>
    <cellStyle name="20% - Accent1 3 4 3 4 2 6 2 2" xfId="26829" xr:uid="{00000000-0005-0000-0000-000016680000}"/>
    <cellStyle name="20% - Accent1 3 4 3 4 2 6 3" xfId="26830" xr:uid="{00000000-0005-0000-0000-000017680000}"/>
    <cellStyle name="20% - Accent1 3 4 3 4 2 7" xfId="26831" xr:uid="{00000000-0005-0000-0000-000018680000}"/>
    <cellStyle name="20% - Accent1 3 4 3 4 2 7 2" xfId="26832" xr:uid="{00000000-0005-0000-0000-000019680000}"/>
    <cellStyle name="20% - Accent1 3 4 3 4 2 8" xfId="26833" xr:uid="{00000000-0005-0000-0000-00001A680000}"/>
    <cellStyle name="20% - Accent1 3 4 3 4 2 8 2" xfId="26834" xr:uid="{00000000-0005-0000-0000-00001B680000}"/>
    <cellStyle name="20% - Accent1 3 4 3 4 2 9" xfId="26835" xr:uid="{00000000-0005-0000-0000-00001C680000}"/>
    <cellStyle name="20% - Accent1 3 4 3 4 3" xfId="26836" xr:uid="{00000000-0005-0000-0000-00001D680000}"/>
    <cellStyle name="20% - Accent1 3 4 3 4 3 2" xfId="26837" xr:uid="{00000000-0005-0000-0000-00001E680000}"/>
    <cellStyle name="20% - Accent1 3 4 3 4 3 2 2" xfId="26838" xr:uid="{00000000-0005-0000-0000-00001F680000}"/>
    <cellStyle name="20% - Accent1 3 4 3 4 3 2 2 2" xfId="26839" xr:uid="{00000000-0005-0000-0000-000020680000}"/>
    <cellStyle name="20% - Accent1 3 4 3 4 3 2 2 2 2" xfId="26840" xr:uid="{00000000-0005-0000-0000-000021680000}"/>
    <cellStyle name="20% - Accent1 3 4 3 4 3 2 2 3" xfId="26841" xr:uid="{00000000-0005-0000-0000-000022680000}"/>
    <cellStyle name="20% - Accent1 3 4 3 4 3 2 3" xfId="26842" xr:uid="{00000000-0005-0000-0000-000023680000}"/>
    <cellStyle name="20% - Accent1 3 4 3 4 3 2 3 2" xfId="26843" xr:uid="{00000000-0005-0000-0000-000024680000}"/>
    <cellStyle name="20% - Accent1 3 4 3 4 3 2 4" xfId="26844" xr:uid="{00000000-0005-0000-0000-000025680000}"/>
    <cellStyle name="20% - Accent1 3 4 3 4 3 3" xfId="26845" xr:uid="{00000000-0005-0000-0000-000026680000}"/>
    <cellStyle name="20% - Accent1 3 4 3 4 3 3 2" xfId="26846" xr:uid="{00000000-0005-0000-0000-000027680000}"/>
    <cellStyle name="20% - Accent1 3 4 3 4 3 3 2 2" xfId="26847" xr:uid="{00000000-0005-0000-0000-000028680000}"/>
    <cellStyle name="20% - Accent1 3 4 3 4 3 3 2 2 2" xfId="26848" xr:uid="{00000000-0005-0000-0000-000029680000}"/>
    <cellStyle name="20% - Accent1 3 4 3 4 3 3 2 3" xfId="26849" xr:uid="{00000000-0005-0000-0000-00002A680000}"/>
    <cellStyle name="20% - Accent1 3 4 3 4 3 3 3" xfId="26850" xr:uid="{00000000-0005-0000-0000-00002B680000}"/>
    <cellStyle name="20% - Accent1 3 4 3 4 3 3 3 2" xfId="26851" xr:uid="{00000000-0005-0000-0000-00002C680000}"/>
    <cellStyle name="20% - Accent1 3 4 3 4 3 3 4" xfId="26852" xr:uid="{00000000-0005-0000-0000-00002D680000}"/>
    <cellStyle name="20% - Accent1 3 4 3 4 3 4" xfId="26853" xr:uid="{00000000-0005-0000-0000-00002E680000}"/>
    <cellStyle name="20% - Accent1 3 4 3 4 3 4 2" xfId="26854" xr:uid="{00000000-0005-0000-0000-00002F680000}"/>
    <cellStyle name="20% - Accent1 3 4 3 4 3 4 2 2" xfId="26855" xr:uid="{00000000-0005-0000-0000-000030680000}"/>
    <cellStyle name="20% - Accent1 3 4 3 4 3 4 2 2 2" xfId="26856" xr:uid="{00000000-0005-0000-0000-000031680000}"/>
    <cellStyle name="20% - Accent1 3 4 3 4 3 4 2 3" xfId="26857" xr:uid="{00000000-0005-0000-0000-000032680000}"/>
    <cellStyle name="20% - Accent1 3 4 3 4 3 4 3" xfId="26858" xr:uid="{00000000-0005-0000-0000-000033680000}"/>
    <cellStyle name="20% - Accent1 3 4 3 4 3 4 3 2" xfId="26859" xr:uid="{00000000-0005-0000-0000-000034680000}"/>
    <cellStyle name="20% - Accent1 3 4 3 4 3 4 4" xfId="26860" xr:uid="{00000000-0005-0000-0000-000035680000}"/>
    <cellStyle name="20% - Accent1 3 4 3 4 3 5" xfId="26861" xr:uid="{00000000-0005-0000-0000-000036680000}"/>
    <cellStyle name="20% - Accent1 3 4 3 4 3 5 2" xfId="26862" xr:uid="{00000000-0005-0000-0000-000037680000}"/>
    <cellStyle name="20% - Accent1 3 4 3 4 3 5 2 2" xfId="26863" xr:uid="{00000000-0005-0000-0000-000038680000}"/>
    <cellStyle name="20% - Accent1 3 4 3 4 3 5 3" xfId="26864" xr:uid="{00000000-0005-0000-0000-000039680000}"/>
    <cellStyle name="20% - Accent1 3 4 3 4 3 6" xfId="26865" xr:uid="{00000000-0005-0000-0000-00003A680000}"/>
    <cellStyle name="20% - Accent1 3 4 3 4 3 6 2" xfId="26866" xr:uid="{00000000-0005-0000-0000-00003B680000}"/>
    <cellStyle name="20% - Accent1 3 4 3 4 3 6 2 2" xfId="26867" xr:uid="{00000000-0005-0000-0000-00003C680000}"/>
    <cellStyle name="20% - Accent1 3 4 3 4 3 6 3" xfId="26868" xr:uid="{00000000-0005-0000-0000-00003D680000}"/>
    <cellStyle name="20% - Accent1 3 4 3 4 3 7" xfId="26869" xr:uid="{00000000-0005-0000-0000-00003E680000}"/>
    <cellStyle name="20% - Accent1 3 4 3 4 3 7 2" xfId="26870" xr:uid="{00000000-0005-0000-0000-00003F680000}"/>
    <cellStyle name="20% - Accent1 3 4 3 4 3 8" xfId="26871" xr:uid="{00000000-0005-0000-0000-000040680000}"/>
    <cellStyle name="20% - Accent1 3 4 3 4 3 8 2" xfId="26872" xr:uid="{00000000-0005-0000-0000-000041680000}"/>
    <cellStyle name="20% - Accent1 3 4 3 4 3 9" xfId="26873" xr:uid="{00000000-0005-0000-0000-000042680000}"/>
    <cellStyle name="20% - Accent1 3 4 3 4 4" xfId="26874" xr:uid="{00000000-0005-0000-0000-000043680000}"/>
    <cellStyle name="20% - Accent1 3 4 3 4 4 2" xfId="26875" xr:uid="{00000000-0005-0000-0000-000044680000}"/>
    <cellStyle name="20% - Accent1 3 4 3 4 4 2 2" xfId="26876" xr:uid="{00000000-0005-0000-0000-000045680000}"/>
    <cellStyle name="20% - Accent1 3 4 3 4 4 2 2 2" xfId="26877" xr:uid="{00000000-0005-0000-0000-000046680000}"/>
    <cellStyle name="20% - Accent1 3 4 3 4 4 2 3" xfId="26878" xr:uid="{00000000-0005-0000-0000-000047680000}"/>
    <cellStyle name="20% - Accent1 3 4 3 4 4 3" xfId="26879" xr:uid="{00000000-0005-0000-0000-000048680000}"/>
    <cellStyle name="20% - Accent1 3 4 3 4 4 3 2" xfId="26880" xr:uid="{00000000-0005-0000-0000-000049680000}"/>
    <cellStyle name="20% - Accent1 3 4 3 4 4 4" xfId="26881" xr:uid="{00000000-0005-0000-0000-00004A680000}"/>
    <cellStyle name="20% - Accent1 3 4 3 4 5" xfId="26882" xr:uid="{00000000-0005-0000-0000-00004B680000}"/>
    <cellStyle name="20% - Accent1 3 4 3 4 5 2" xfId="26883" xr:uid="{00000000-0005-0000-0000-00004C680000}"/>
    <cellStyle name="20% - Accent1 3 4 3 4 5 2 2" xfId="26884" xr:uid="{00000000-0005-0000-0000-00004D680000}"/>
    <cellStyle name="20% - Accent1 3 4 3 4 5 2 2 2" xfId="26885" xr:uid="{00000000-0005-0000-0000-00004E680000}"/>
    <cellStyle name="20% - Accent1 3 4 3 4 5 2 3" xfId="26886" xr:uid="{00000000-0005-0000-0000-00004F680000}"/>
    <cellStyle name="20% - Accent1 3 4 3 4 5 3" xfId="26887" xr:uid="{00000000-0005-0000-0000-000050680000}"/>
    <cellStyle name="20% - Accent1 3 4 3 4 5 3 2" xfId="26888" xr:uid="{00000000-0005-0000-0000-000051680000}"/>
    <cellStyle name="20% - Accent1 3 4 3 4 5 4" xfId="26889" xr:uid="{00000000-0005-0000-0000-000052680000}"/>
    <cellStyle name="20% - Accent1 3 4 3 4 6" xfId="26890" xr:uid="{00000000-0005-0000-0000-000053680000}"/>
    <cellStyle name="20% - Accent1 3 4 3 4 6 2" xfId="26891" xr:uid="{00000000-0005-0000-0000-000054680000}"/>
    <cellStyle name="20% - Accent1 3 4 3 4 6 2 2" xfId="26892" xr:uid="{00000000-0005-0000-0000-000055680000}"/>
    <cellStyle name="20% - Accent1 3 4 3 4 6 2 2 2" xfId="26893" xr:uid="{00000000-0005-0000-0000-000056680000}"/>
    <cellStyle name="20% - Accent1 3 4 3 4 6 2 3" xfId="26894" xr:uid="{00000000-0005-0000-0000-000057680000}"/>
    <cellStyle name="20% - Accent1 3 4 3 4 6 3" xfId="26895" xr:uid="{00000000-0005-0000-0000-000058680000}"/>
    <cellStyle name="20% - Accent1 3 4 3 4 6 3 2" xfId="26896" xr:uid="{00000000-0005-0000-0000-000059680000}"/>
    <cellStyle name="20% - Accent1 3 4 3 4 6 4" xfId="26897" xr:uid="{00000000-0005-0000-0000-00005A680000}"/>
    <cellStyle name="20% - Accent1 3 4 3 4 7" xfId="26898" xr:uid="{00000000-0005-0000-0000-00005B680000}"/>
    <cellStyle name="20% - Accent1 3 4 3 4 7 2" xfId="26899" xr:uid="{00000000-0005-0000-0000-00005C680000}"/>
    <cellStyle name="20% - Accent1 3 4 3 4 7 2 2" xfId="26900" xr:uid="{00000000-0005-0000-0000-00005D680000}"/>
    <cellStyle name="20% - Accent1 3 4 3 4 7 3" xfId="26901" xr:uid="{00000000-0005-0000-0000-00005E680000}"/>
    <cellStyle name="20% - Accent1 3 4 3 4 8" xfId="26902" xr:uid="{00000000-0005-0000-0000-00005F680000}"/>
    <cellStyle name="20% - Accent1 3 4 3 4 8 2" xfId="26903" xr:uid="{00000000-0005-0000-0000-000060680000}"/>
    <cellStyle name="20% - Accent1 3 4 3 4 8 2 2" xfId="26904" xr:uid="{00000000-0005-0000-0000-000061680000}"/>
    <cellStyle name="20% - Accent1 3 4 3 4 8 3" xfId="26905" xr:uid="{00000000-0005-0000-0000-000062680000}"/>
    <cellStyle name="20% - Accent1 3 4 3 4 9" xfId="26906" xr:uid="{00000000-0005-0000-0000-000063680000}"/>
    <cellStyle name="20% - Accent1 3 4 3 4 9 2" xfId="26907" xr:uid="{00000000-0005-0000-0000-000064680000}"/>
    <cellStyle name="20% - Accent1 3 4 3 5" xfId="26908" xr:uid="{00000000-0005-0000-0000-000065680000}"/>
    <cellStyle name="20% - Accent1 3 4 3 5 2" xfId="26909" xr:uid="{00000000-0005-0000-0000-000066680000}"/>
    <cellStyle name="20% - Accent1 3 4 3 5 2 2" xfId="26910" xr:uid="{00000000-0005-0000-0000-000067680000}"/>
    <cellStyle name="20% - Accent1 3 4 3 5 2 2 2" xfId="26911" xr:uid="{00000000-0005-0000-0000-000068680000}"/>
    <cellStyle name="20% - Accent1 3 4 3 5 2 2 2 2" xfId="26912" xr:uid="{00000000-0005-0000-0000-000069680000}"/>
    <cellStyle name="20% - Accent1 3 4 3 5 2 2 3" xfId="26913" xr:uid="{00000000-0005-0000-0000-00006A680000}"/>
    <cellStyle name="20% - Accent1 3 4 3 5 2 3" xfId="26914" xr:uid="{00000000-0005-0000-0000-00006B680000}"/>
    <cellStyle name="20% - Accent1 3 4 3 5 2 3 2" xfId="26915" xr:uid="{00000000-0005-0000-0000-00006C680000}"/>
    <cellStyle name="20% - Accent1 3 4 3 5 2 4" xfId="26916" xr:uid="{00000000-0005-0000-0000-00006D680000}"/>
    <cellStyle name="20% - Accent1 3 4 3 5 3" xfId="26917" xr:uid="{00000000-0005-0000-0000-00006E680000}"/>
    <cellStyle name="20% - Accent1 3 4 3 5 3 2" xfId="26918" xr:uid="{00000000-0005-0000-0000-00006F680000}"/>
    <cellStyle name="20% - Accent1 3 4 3 5 3 2 2" xfId="26919" xr:uid="{00000000-0005-0000-0000-000070680000}"/>
    <cellStyle name="20% - Accent1 3 4 3 5 3 2 2 2" xfId="26920" xr:uid="{00000000-0005-0000-0000-000071680000}"/>
    <cellStyle name="20% - Accent1 3 4 3 5 3 2 3" xfId="26921" xr:uid="{00000000-0005-0000-0000-000072680000}"/>
    <cellStyle name="20% - Accent1 3 4 3 5 3 3" xfId="26922" xr:uid="{00000000-0005-0000-0000-000073680000}"/>
    <cellStyle name="20% - Accent1 3 4 3 5 3 3 2" xfId="26923" xr:uid="{00000000-0005-0000-0000-000074680000}"/>
    <cellStyle name="20% - Accent1 3 4 3 5 3 4" xfId="26924" xr:uid="{00000000-0005-0000-0000-000075680000}"/>
    <cellStyle name="20% - Accent1 3 4 3 5 4" xfId="26925" xr:uid="{00000000-0005-0000-0000-000076680000}"/>
    <cellStyle name="20% - Accent1 3 4 3 5 4 2" xfId="26926" xr:uid="{00000000-0005-0000-0000-000077680000}"/>
    <cellStyle name="20% - Accent1 3 4 3 5 4 2 2" xfId="26927" xr:uid="{00000000-0005-0000-0000-000078680000}"/>
    <cellStyle name="20% - Accent1 3 4 3 5 4 2 2 2" xfId="26928" xr:uid="{00000000-0005-0000-0000-000079680000}"/>
    <cellStyle name="20% - Accent1 3 4 3 5 4 2 3" xfId="26929" xr:uid="{00000000-0005-0000-0000-00007A680000}"/>
    <cellStyle name="20% - Accent1 3 4 3 5 4 3" xfId="26930" xr:uid="{00000000-0005-0000-0000-00007B680000}"/>
    <cellStyle name="20% - Accent1 3 4 3 5 4 3 2" xfId="26931" xr:uid="{00000000-0005-0000-0000-00007C680000}"/>
    <cellStyle name="20% - Accent1 3 4 3 5 4 4" xfId="26932" xr:uid="{00000000-0005-0000-0000-00007D680000}"/>
    <cellStyle name="20% - Accent1 3 4 3 5 5" xfId="26933" xr:uid="{00000000-0005-0000-0000-00007E680000}"/>
    <cellStyle name="20% - Accent1 3 4 3 5 5 2" xfId="26934" xr:uid="{00000000-0005-0000-0000-00007F680000}"/>
    <cellStyle name="20% - Accent1 3 4 3 5 5 2 2" xfId="26935" xr:uid="{00000000-0005-0000-0000-000080680000}"/>
    <cellStyle name="20% - Accent1 3 4 3 5 5 3" xfId="26936" xr:uid="{00000000-0005-0000-0000-000081680000}"/>
    <cellStyle name="20% - Accent1 3 4 3 5 6" xfId="26937" xr:uid="{00000000-0005-0000-0000-000082680000}"/>
    <cellStyle name="20% - Accent1 3 4 3 5 6 2" xfId="26938" xr:uid="{00000000-0005-0000-0000-000083680000}"/>
    <cellStyle name="20% - Accent1 3 4 3 5 6 2 2" xfId="26939" xr:uid="{00000000-0005-0000-0000-000084680000}"/>
    <cellStyle name="20% - Accent1 3 4 3 5 6 3" xfId="26940" xr:uid="{00000000-0005-0000-0000-000085680000}"/>
    <cellStyle name="20% - Accent1 3 4 3 5 7" xfId="26941" xr:uid="{00000000-0005-0000-0000-000086680000}"/>
    <cellStyle name="20% - Accent1 3 4 3 5 7 2" xfId="26942" xr:uid="{00000000-0005-0000-0000-000087680000}"/>
    <cellStyle name="20% - Accent1 3 4 3 5 8" xfId="26943" xr:uid="{00000000-0005-0000-0000-000088680000}"/>
    <cellStyle name="20% - Accent1 3 4 3 5 8 2" xfId="26944" xr:uid="{00000000-0005-0000-0000-000089680000}"/>
    <cellStyle name="20% - Accent1 3 4 3 5 9" xfId="26945" xr:uid="{00000000-0005-0000-0000-00008A680000}"/>
    <cellStyle name="20% - Accent1 3 4 3 6" xfId="26946" xr:uid="{00000000-0005-0000-0000-00008B680000}"/>
    <cellStyle name="20% - Accent1 3 4 3 6 2" xfId="26947" xr:uid="{00000000-0005-0000-0000-00008C680000}"/>
    <cellStyle name="20% - Accent1 3 4 3 6 2 2" xfId="26948" xr:uid="{00000000-0005-0000-0000-00008D680000}"/>
    <cellStyle name="20% - Accent1 3 4 3 6 2 2 2" xfId="26949" xr:uid="{00000000-0005-0000-0000-00008E680000}"/>
    <cellStyle name="20% - Accent1 3 4 3 6 2 2 2 2" xfId="26950" xr:uid="{00000000-0005-0000-0000-00008F680000}"/>
    <cellStyle name="20% - Accent1 3 4 3 6 2 2 3" xfId="26951" xr:uid="{00000000-0005-0000-0000-000090680000}"/>
    <cellStyle name="20% - Accent1 3 4 3 6 2 3" xfId="26952" xr:uid="{00000000-0005-0000-0000-000091680000}"/>
    <cellStyle name="20% - Accent1 3 4 3 6 2 3 2" xfId="26953" xr:uid="{00000000-0005-0000-0000-000092680000}"/>
    <cellStyle name="20% - Accent1 3 4 3 6 2 4" xfId="26954" xr:uid="{00000000-0005-0000-0000-000093680000}"/>
    <cellStyle name="20% - Accent1 3 4 3 6 3" xfId="26955" xr:uid="{00000000-0005-0000-0000-000094680000}"/>
    <cellStyle name="20% - Accent1 3 4 3 6 3 2" xfId="26956" xr:uid="{00000000-0005-0000-0000-000095680000}"/>
    <cellStyle name="20% - Accent1 3 4 3 6 3 2 2" xfId="26957" xr:uid="{00000000-0005-0000-0000-000096680000}"/>
    <cellStyle name="20% - Accent1 3 4 3 6 3 2 2 2" xfId="26958" xr:uid="{00000000-0005-0000-0000-000097680000}"/>
    <cellStyle name="20% - Accent1 3 4 3 6 3 2 3" xfId="26959" xr:uid="{00000000-0005-0000-0000-000098680000}"/>
    <cellStyle name="20% - Accent1 3 4 3 6 3 3" xfId="26960" xr:uid="{00000000-0005-0000-0000-000099680000}"/>
    <cellStyle name="20% - Accent1 3 4 3 6 3 3 2" xfId="26961" xr:uid="{00000000-0005-0000-0000-00009A680000}"/>
    <cellStyle name="20% - Accent1 3 4 3 6 3 4" xfId="26962" xr:uid="{00000000-0005-0000-0000-00009B680000}"/>
    <cellStyle name="20% - Accent1 3 4 3 6 4" xfId="26963" xr:uid="{00000000-0005-0000-0000-00009C680000}"/>
    <cellStyle name="20% - Accent1 3 4 3 6 4 2" xfId="26964" xr:uid="{00000000-0005-0000-0000-00009D680000}"/>
    <cellStyle name="20% - Accent1 3 4 3 6 4 2 2" xfId="26965" xr:uid="{00000000-0005-0000-0000-00009E680000}"/>
    <cellStyle name="20% - Accent1 3 4 3 6 4 2 2 2" xfId="26966" xr:uid="{00000000-0005-0000-0000-00009F680000}"/>
    <cellStyle name="20% - Accent1 3 4 3 6 4 2 3" xfId="26967" xr:uid="{00000000-0005-0000-0000-0000A0680000}"/>
    <cellStyle name="20% - Accent1 3 4 3 6 4 3" xfId="26968" xr:uid="{00000000-0005-0000-0000-0000A1680000}"/>
    <cellStyle name="20% - Accent1 3 4 3 6 4 3 2" xfId="26969" xr:uid="{00000000-0005-0000-0000-0000A2680000}"/>
    <cellStyle name="20% - Accent1 3 4 3 6 4 4" xfId="26970" xr:uid="{00000000-0005-0000-0000-0000A3680000}"/>
    <cellStyle name="20% - Accent1 3 4 3 6 5" xfId="26971" xr:uid="{00000000-0005-0000-0000-0000A4680000}"/>
    <cellStyle name="20% - Accent1 3 4 3 6 5 2" xfId="26972" xr:uid="{00000000-0005-0000-0000-0000A5680000}"/>
    <cellStyle name="20% - Accent1 3 4 3 6 5 2 2" xfId="26973" xr:uid="{00000000-0005-0000-0000-0000A6680000}"/>
    <cellStyle name="20% - Accent1 3 4 3 6 5 3" xfId="26974" xr:uid="{00000000-0005-0000-0000-0000A7680000}"/>
    <cellStyle name="20% - Accent1 3 4 3 6 6" xfId="26975" xr:uid="{00000000-0005-0000-0000-0000A8680000}"/>
    <cellStyle name="20% - Accent1 3 4 3 6 6 2" xfId="26976" xr:uid="{00000000-0005-0000-0000-0000A9680000}"/>
    <cellStyle name="20% - Accent1 3 4 3 6 6 2 2" xfId="26977" xr:uid="{00000000-0005-0000-0000-0000AA680000}"/>
    <cellStyle name="20% - Accent1 3 4 3 6 6 3" xfId="26978" xr:uid="{00000000-0005-0000-0000-0000AB680000}"/>
    <cellStyle name="20% - Accent1 3 4 3 6 7" xfId="26979" xr:uid="{00000000-0005-0000-0000-0000AC680000}"/>
    <cellStyle name="20% - Accent1 3 4 3 6 7 2" xfId="26980" xr:uid="{00000000-0005-0000-0000-0000AD680000}"/>
    <cellStyle name="20% - Accent1 3 4 3 6 8" xfId="26981" xr:uid="{00000000-0005-0000-0000-0000AE680000}"/>
    <cellStyle name="20% - Accent1 3 4 3 6 8 2" xfId="26982" xr:uid="{00000000-0005-0000-0000-0000AF680000}"/>
    <cellStyle name="20% - Accent1 3 4 3 6 9" xfId="26983" xr:uid="{00000000-0005-0000-0000-0000B0680000}"/>
    <cellStyle name="20% - Accent1 3 4 3 7" xfId="26984" xr:uid="{00000000-0005-0000-0000-0000B1680000}"/>
    <cellStyle name="20% - Accent1 3 4 3 7 2" xfId="26985" xr:uid="{00000000-0005-0000-0000-0000B2680000}"/>
    <cellStyle name="20% - Accent1 3 4 3 7 2 2" xfId="26986" xr:uid="{00000000-0005-0000-0000-0000B3680000}"/>
    <cellStyle name="20% - Accent1 3 4 3 7 2 2 2" xfId="26987" xr:uid="{00000000-0005-0000-0000-0000B4680000}"/>
    <cellStyle name="20% - Accent1 3 4 3 7 2 3" xfId="26988" xr:uid="{00000000-0005-0000-0000-0000B5680000}"/>
    <cellStyle name="20% - Accent1 3 4 3 7 3" xfId="26989" xr:uid="{00000000-0005-0000-0000-0000B6680000}"/>
    <cellStyle name="20% - Accent1 3 4 3 7 3 2" xfId="26990" xr:uid="{00000000-0005-0000-0000-0000B7680000}"/>
    <cellStyle name="20% - Accent1 3 4 3 7 4" xfId="26991" xr:uid="{00000000-0005-0000-0000-0000B8680000}"/>
    <cellStyle name="20% - Accent1 3 4 3 8" xfId="26992" xr:uid="{00000000-0005-0000-0000-0000B9680000}"/>
    <cellStyle name="20% - Accent1 3 4 3 8 2" xfId="26993" xr:uid="{00000000-0005-0000-0000-0000BA680000}"/>
    <cellStyle name="20% - Accent1 3 4 3 8 2 2" xfId="26994" xr:uid="{00000000-0005-0000-0000-0000BB680000}"/>
    <cellStyle name="20% - Accent1 3 4 3 8 2 2 2" xfId="26995" xr:uid="{00000000-0005-0000-0000-0000BC680000}"/>
    <cellStyle name="20% - Accent1 3 4 3 8 2 3" xfId="26996" xr:uid="{00000000-0005-0000-0000-0000BD680000}"/>
    <cellStyle name="20% - Accent1 3 4 3 8 3" xfId="26997" xr:uid="{00000000-0005-0000-0000-0000BE680000}"/>
    <cellStyle name="20% - Accent1 3 4 3 8 3 2" xfId="26998" xr:uid="{00000000-0005-0000-0000-0000BF680000}"/>
    <cellStyle name="20% - Accent1 3 4 3 8 4" xfId="26999" xr:uid="{00000000-0005-0000-0000-0000C0680000}"/>
    <cellStyle name="20% - Accent1 3 4 3 9" xfId="27000" xr:uid="{00000000-0005-0000-0000-0000C1680000}"/>
    <cellStyle name="20% - Accent1 3 4 3 9 2" xfId="27001" xr:uid="{00000000-0005-0000-0000-0000C2680000}"/>
    <cellStyle name="20% - Accent1 3 4 3 9 2 2" xfId="27002" xr:uid="{00000000-0005-0000-0000-0000C3680000}"/>
    <cellStyle name="20% - Accent1 3 4 3 9 2 2 2" xfId="27003" xr:uid="{00000000-0005-0000-0000-0000C4680000}"/>
    <cellStyle name="20% - Accent1 3 4 3 9 2 3" xfId="27004" xr:uid="{00000000-0005-0000-0000-0000C5680000}"/>
    <cellStyle name="20% - Accent1 3 4 3 9 3" xfId="27005" xr:uid="{00000000-0005-0000-0000-0000C6680000}"/>
    <cellStyle name="20% - Accent1 3 4 3 9 3 2" xfId="27006" xr:uid="{00000000-0005-0000-0000-0000C7680000}"/>
    <cellStyle name="20% - Accent1 3 4 3 9 4" xfId="27007" xr:uid="{00000000-0005-0000-0000-0000C8680000}"/>
    <cellStyle name="20% - Accent1 3 4 4" xfId="27008" xr:uid="{00000000-0005-0000-0000-0000C9680000}"/>
    <cellStyle name="20% - Accent1 3 4 4 10" xfId="27009" xr:uid="{00000000-0005-0000-0000-0000CA680000}"/>
    <cellStyle name="20% - Accent1 3 4 4 10 2" xfId="27010" xr:uid="{00000000-0005-0000-0000-0000CB680000}"/>
    <cellStyle name="20% - Accent1 3 4 4 11" xfId="27011" xr:uid="{00000000-0005-0000-0000-0000CC680000}"/>
    <cellStyle name="20% - Accent1 3 4 4 2" xfId="27012" xr:uid="{00000000-0005-0000-0000-0000CD680000}"/>
    <cellStyle name="20% - Accent1 3 4 4 2 2" xfId="27013" xr:uid="{00000000-0005-0000-0000-0000CE680000}"/>
    <cellStyle name="20% - Accent1 3 4 4 2 2 2" xfId="27014" xr:uid="{00000000-0005-0000-0000-0000CF680000}"/>
    <cellStyle name="20% - Accent1 3 4 4 2 2 2 2" xfId="27015" xr:uid="{00000000-0005-0000-0000-0000D0680000}"/>
    <cellStyle name="20% - Accent1 3 4 4 2 2 2 2 2" xfId="27016" xr:uid="{00000000-0005-0000-0000-0000D1680000}"/>
    <cellStyle name="20% - Accent1 3 4 4 2 2 2 3" xfId="27017" xr:uid="{00000000-0005-0000-0000-0000D2680000}"/>
    <cellStyle name="20% - Accent1 3 4 4 2 2 3" xfId="27018" xr:uid="{00000000-0005-0000-0000-0000D3680000}"/>
    <cellStyle name="20% - Accent1 3 4 4 2 2 3 2" xfId="27019" xr:uid="{00000000-0005-0000-0000-0000D4680000}"/>
    <cellStyle name="20% - Accent1 3 4 4 2 2 4" xfId="27020" xr:uid="{00000000-0005-0000-0000-0000D5680000}"/>
    <cellStyle name="20% - Accent1 3 4 4 2 3" xfId="27021" xr:uid="{00000000-0005-0000-0000-0000D6680000}"/>
    <cellStyle name="20% - Accent1 3 4 4 2 3 2" xfId="27022" xr:uid="{00000000-0005-0000-0000-0000D7680000}"/>
    <cellStyle name="20% - Accent1 3 4 4 2 3 2 2" xfId="27023" xr:uid="{00000000-0005-0000-0000-0000D8680000}"/>
    <cellStyle name="20% - Accent1 3 4 4 2 3 2 2 2" xfId="27024" xr:uid="{00000000-0005-0000-0000-0000D9680000}"/>
    <cellStyle name="20% - Accent1 3 4 4 2 3 2 3" xfId="27025" xr:uid="{00000000-0005-0000-0000-0000DA680000}"/>
    <cellStyle name="20% - Accent1 3 4 4 2 3 3" xfId="27026" xr:uid="{00000000-0005-0000-0000-0000DB680000}"/>
    <cellStyle name="20% - Accent1 3 4 4 2 3 3 2" xfId="27027" xr:uid="{00000000-0005-0000-0000-0000DC680000}"/>
    <cellStyle name="20% - Accent1 3 4 4 2 3 4" xfId="27028" xr:uid="{00000000-0005-0000-0000-0000DD680000}"/>
    <cellStyle name="20% - Accent1 3 4 4 2 4" xfId="27029" xr:uid="{00000000-0005-0000-0000-0000DE680000}"/>
    <cellStyle name="20% - Accent1 3 4 4 2 4 2" xfId="27030" xr:uid="{00000000-0005-0000-0000-0000DF680000}"/>
    <cellStyle name="20% - Accent1 3 4 4 2 4 2 2" xfId="27031" xr:uid="{00000000-0005-0000-0000-0000E0680000}"/>
    <cellStyle name="20% - Accent1 3 4 4 2 4 2 2 2" xfId="27032" xr:uid="{00000000-0005-0000-0000-0000E1680000}"/>
    <cellStyle name="20% - Accent1 3 4 4 2 4 2 3" xfId="27033" xr:uid="{00000000-0005-0000-0000-0000E2680000}"/>
    <cellStyle name="20% - Accent1 3 4 4 2 4 3" xfId="27034" xr:uid="{00000000-0005-0000-0000-0000E3680000}"/>
    <cellStyle name="20% - Accent1 3 4 4 2 4 3 2" xfId="27035" xr:uid="{00000000-0005-0000-0000-0000E4680000}"/>
    <cellStyle name="20% - Accent1 3 4 4 2 4 4" xfId="27036" xr:uid="{00000000-0005-0000-0000-0000E5680000}"/>
    <cellStyle name="20% - Accent1 3 4 4 2 5" xfId="27037" xr:uid="{00000000-0005-0000-0000-0000E6680000}"/>
    <cellStyle name="20% - Accent1 3 4 4 2 5 2" xfId="27038" xr:uid="{00000000-0005-0000-0000-0000E7680000}"/>
    <cellStyle name="20% - Accent1 3 4 4 2 5 2 2" xfId="27039" xr:uid="{00000000-0005-0000-0000-0000E8680000}"/>
    <cellStyle name="20% - Accent1 3 4 4 2 5 3" xfId="27040" xr:uid="{00000000-0005-0000-0000-0000E9680000}"/>
    <cellStyle name="20% - Accent1 3 4 4 2 6" xfId="27041" xr:uid="{00000000-0005-0000-0000-0000EA680000}"/>
    <cellStyle name="20% - Accent1 3 4 4 2 6 2" xfId="27042" xr:uid="{00000000-0005-0000-0000-0000EB680000}"/>
    <cellStyle name="20% - Accent1 3 4 4 2 6 2 2" xfId="27043" xr:uid="{00000000-0005-0000-0000-0000EC680000}"/>
    <cellStyle name="20% - Accent1 3 4 4 2 6 3" xfId="27044" xr:uid="{00000000-0005-0000-0000-0000ED680000}"/>
    <cellStyle name="20% - Accent1 3 4 4 2 7" xfId="27045" xr:uid="{00000000-0005-0000-0000-0000EE680000}"/>
    <cellStyle name="20% - Accent1 3 4 4 2 7 2" xfId="27046" xr:uid="{00000000-0005-0000-0000-0000EF680000}"/>
    <cellStyle name="20% - Accent1 3 4 4 2 8" xfId="27047" xr:uid="{00000000-0005-0000-0000-0000F0680000}"/>
    <cellStyle name="20% - Accent1 3 4 4 2 8 2" xfId="27048" xr:uid="{00000000-0005-0000-0000-0000F1680000}"/>
    <cellStyle name="20% - Accent1 3 4 4 2 9" xfId="27049" xr:uid="{00000000-0005-0000-0000-0000F2680000}"/>
    <cellStyle name="20% - Accent1 3 4 4 3" xfId="27050" xr:uid="{00000000-0005-0000-0000-0000F3680000}"/>
    <cellStyle name="20% - Accent1 3 4 4 3 2" xfId="27051" xr:uid="{00000000-0005-0000-0000-0000F4680000}"/>
    <cellStyle name="20% - Accent1 3 4 4 3 2 2" xfId="27052" xr:uid="{00000000-0005-0000-0000-0000F5680000}"/>
    <cellStyle name="20% - Accent1 3 4 4 3 2 2 2" xfId="27053" xr:uid="{00000000-0005-0000-0000-0000F6680000}"/>
    <cellStyle name="20% - Accent1 3 4 4 3 2 2 2 2" xfId="27054" xr:uid="{00000000-0005-0000-0000-0000F7680000}"/>
    <cellStyle name="20% - Accent1 3 4 4 3 2 2 3" xfId="27055" xr:uid="{00000000-0005-0000-0000-0000F8680000}"/>
    <cellStyle name="20% - Accent1 3 4 4 3 2 3" xfId="27056" xr:uid="{00000000-0005-0000-0000-0000F9680000}"/>
    <cellStyle name="20% - Accent1 3 4 4 3 2 3 2" xfId="27057" xr:uid="{00000000-0005-0000-0000-0000FA680000}"/>
    <cellStyle name="20% - Accent1 3 4 4 3 2 4" xfId="27058" xr:uid="{00000000-0005-0000-0000-0000FB680000}"/>
    <cellStyle name="20% - Accent1 3 4 4 3 3" xfId="27059" xr:uid="{00000000-0005-0000-0000-0000FC680000}"/>
    <cellStyle name="20% - Accent1 3 4 4 3 3 2" xfId="27060" xr:uid="{00000000-0005-0000-0000-0000FD680000}"/>
    <cellStyle name="20% - Accent1 3 4 4 3 3 2 2" xfId="27061" xr:uid="{00000000-0005-0000-0000-0000FE680000}"/>
    <cellStyle name="20% - Accent1 3 4 4 3 3 2 2 2" xfId="27062" xr:uid="{00000000-0005-0000-0000-0000FF680000}"/>
    <cellStyle name="20% - Accent1 3 4 4 3 3 2 3" xfId="27063" xr:uid="{00000000-0005-0000-0000-000000690000}"/>
    <cellStyle name="20% - Accent1 3 4 4 3 3 3" xfId="27064" xr:uid="{00000000-0005-0000-0000-000001690000}"/>
    <cellStyle name="20% - Accent1 3 4 4 3 3 3 2" xfId="27065" xr:uid="{00000000-0005-0000-0000-000002690000}"/>
    <cellStyle name="20% - Accent1 3 4 4 3 3 4" xfId="27066" xr:uid="{00000000-0005-0000-0000-000003690000}"/>
    <cellStyle name="20% - Accent1 3 4 4 3 4" xfId="27067" xr:uid="{00000000-0005-0000-0000-000004690000}"/>
    <cellStyle name="20% - Accent1 3 4 4 3 4 2" xfId="27068" xr:uid="{00000000-0005-0000-0000-000005690000}"/>
    <cellStyle name="20% - Accent1 3 4 4 3 4 2 2" xfId="27069" xr:uid="{00000000-0005-0000-0000-000006690000}"/>
    <cellStyle name="20% - Accent1 3 4 4 3 4 2 2 2" xfId="27070" xr:uid="{00000000-0005-0000-0000-000007690000}"/>
    <cellStyle name="20% - Accent1 3 4 4 3 4 2 3" xfId="27071" xr:uid="{00000000-0005-0000-0000-000008690000}"/>
    <cellStyle name="20% - Accent1 3 4 4 3 4 3" xfId="27072" xr:uid="{00000000-0005-0000-0000-000009690000}"/>
    <cellStyle name="20% - Accent1 3 4 4 3 4 3 2" xfId="27073" xr:uid="{00000000-0005-0000-0000-00000A690000}"/>
    <cellStyle name="20% - Accent1 3 4 4 3 4 4" xfId="27074" xr:uid="{00000000-0005-0000-0000-00000B690000}"/>
    <cellStyle name="20% - Accent1 3 4 4 3 5" xfId="27075" xr:uid="{00000000-0005-0000-0000-00000C690000}"/>
    <cellStyle name="20% - Accent1 3 4 4 3 5 2" xfId="27076" xr:uid="{00000000-0005-0000-0000-00000D690000}"/>
    <cellStyle name="20% - Accent1 3 4 4 3 5 2 2" xfId="27077" xr:uid="{00000000-0005-0000-0000-00000E690000}"/>
    <cellStyle name="20% - Accent1 3 4 4 3 5 3" xfId="27078" xr:uid="{00000000-0005-0000-0000-00000F690000}"/>
    <cellStyle name="20% - Accent1 3 4 4 3 6" xfId="27079" xr:uid="{00000000-0005-0000-0000-000010690000}"/>
    <cellStyle name="20% - Accent1 3 4 4 3 6 2" xfId="27080" xr:uid="{00000000-0005-0000-0000-000011690000}"/>
    <cellStyle name="20% - Accent1 3 4 4 3 6 2 2" xfId="27081" xr:uid="{00000000-0005-0000-0000-000012690000}"/>
    <cellStyle name="20% - Accent1 3 4 4 3 6 3" xfId="27082" xr:uid="{00000000-0005-0000-0000-000013690000}"/>
    <cellStyle name="20% - Accent1 3 4 4 3 7" xfId="27083" xr:uid="{00000000-0005-0000-0000-000014690000}"/>
    <cellStyle name="20% - Accent1 3 4 4 3 7 2" xfId="27084" xr:uid="{00000000-0005-0000-0000-000015690000}"/>
    <cellStyle name="20% - Accent1 3 4 4 3 8" xfId="27085" xr:uid="{00000000-0005-0000-0000-000016690000}"/>
    <cellStyle name="20% - Accent1 3 4 4 3 8 2" xfId="27086" xr:uid="{00000000-0005-0000-0000-000017690000}"/>
    <cellStyle name="20% - Accent1 3 4 4 3 9" xfId="27087" xr:uid="{00000000-0005-0000-0000-000018690000}"/>
    <cellStyle name="20% - Accent1 3 4 4 4" xfId="27088" xr:uid="{00000000-0005-0000-0000-000019690000}"/>
    <cellStyle name="20% - Accent1 3 4 4 4 2" xfId="27089" xr:uid="{00000000-0005-0000-0000-00001A690000}"/>
    <cellStyle name="20% - Accent1 3 4 4 4 2 2" xfId="27090" xr:uid="{00000000-0005-0000-0000-00001B690000}"/>
    <cellStyle name="20% - Accent1 3 4 4 4 2 2 2" xfId="27091" xr:uid="{00000000-0005-0000-0000-00001C690000}"/>
    <cellStyle name="20% - Accent1 3 4 4 4 2 3" xfId="27092" xr:uid="{00000000-0005-0000-0000-00001D690000}"/>
    <cellStyle name="20% - Accent1 3 4 4 4 3" xfId="27093" xr:uid="{00000000-0005-0000-0000-00001E690000}"/>
    <cellStyle name="20% - Accent1 3 4 4 4 3 2" xfId="27094" xr:uid="{00000000-0005-0000-0000-00001F690000}"/>
    <cellStyle name="20% - Accent1 3 4 4 4 4" xfId="27095" xr:uid="{00000000-0005-0000-0000-000020690000}"/>
    <cellStyle name="20% - Accent1 3 4 4 5" xfId="27096" xr:uid="{00000000-0005-0000-0000-000021690000}"/>
    <cellStyle name="20% - Accent1 3 4 4 5 2" xfId="27097" xr:uid="{00000000-0005-0000-0000-000022690000}"/>
    <cellStyle name="20% - Accent1 3 4 4 5 2 2" xfId="27098" xr:uid="{00000000-0005-0000-0000-000023690000}"/>
    <cellStyle name="20% - Accent1 3 4 4 5 2 2 2" xfId="27099" xr:uid="{00000000-0005-0000-0000-000024690000}"/>
    <cellStyle name="20% - Accent1 3 4 4 5 2 3" xfId="27100" xr:uid="{00000000-0005-0000-0000-000025690000}"/>
    <cellStyle name="20% - Accent1 3 4 4 5 3" xfId="27101" xr:uid="{00000000-0005-0000-0000-000026690000}"/>
    <cellStyle name="20% - Accent1 3 4 4 5 3 2" xfId="27102" xr:uid="{00000000-0005-0000-0000-000027690000}"/>
    <cellStyle name="20% - Accent1 3 4 4 5 4" xfId="27103" xr:uid="{00000000-0005-0000-0000-000028690000}"/>
    <cellStyle name="20% - Accent1 3 4 4 6" xfId="27104" xr:uid="{00000000-0005-0000-0000-000029690000}"/>
    <cellStyle name="20% - Accent1 3 4 4 6 2" xfId="27105" xr:uid="{00000000-0005-0000-0000-00002A690000}"/>
    <cellStyle name="20% - Accent1 3 4 4 6 2 2" xfId="27106" xr:uid="{00000000-0005-0000-0000-00002B690000}"/>
    <cellStyle name="20% - Accent1 3 4 4 6 2 2 2" xfId="27107" xr:uid="{00000000-0005-0000-0000-00002C690000}"/>
    <cellStyle name="20% - Accent1 3 4 4 6 2 3" xfId="27108" xr:uid="{00000000-0005-0000-0000-00002D690000}"/>
    <cellStyle name="20% - Accent1 3 4 4 6 3" xfId="27109" xr:uid="{00000000-0005-0000-0000-00002E690000}"/>
    <cellStyle name="20% - Accent1 3 4 4 6 3 2" xfId="27110" xr:uid="{00000000-0005-0000-0000-00002F690000}"/>
    <cellStyle name="20% - Accent1 3 4 4 6 4" xfId="27111" xr:uid="{00000000-0005-0000-0000-000030690000}"/>
    <cellStyle name="20% - Accent1 3 4 4 7" xfId="27112" xr:uid="{00000000-0005-0000-0000-000031690000}"/>
    <cellStyle name="20% - Accent1 3 4 4 7 2" xfId="27113" xr:uid="{00000000-0005-0000-0000-000032690000}"/>
    <cellStyle name="20% - Accent1 3 4 4 7 2 2" xfId="27114" xr:uid="{00000000-0005-0000-0000-000033690000}"/>
    <cellStyle name="20% - Accent1 3 4 4 7 3" xfId="27115" xr:uid="{00000000-0005-0000-0000-000034690000}"/>
    <cellStyle name="20% - Accent1 3 4 4 8" xfId="27116" xr:uid="{00000000-0005-0000-0000-000035690000}"/>
    <cellStyle name="20% - Accent1 3 4 4 8 2" xfId="27117" xr:uid="{00000000-0005-0000-0000-000036690000}"/>
    <cellStyle name="20% - Accent1 3 4 4 8 2 2" xfId="27118" xr:uid="{00000000-0005-0000-0000-000037690000}"/>
    <cellStyle name="20% - Accent1 3 4 4 8 3" xfId="27119" xr:uid="{00000000-0005-0000-0000-000038690000}"/>
    <cellStyle name="20% - Accent1 3 4 4 9" xfId="27120" xr:uid="{00000000-0005-0000-0000-000039690000}"/>
    <cellStyle name="20% - Accent1 3 4 4 9 2" xfId="27121" xr:uid="{00000000-0005-0000-0000-00003A690000}"/>
    <cellStyle name="20% - Accent1 3 4 5" xfId="27122" xr:uid="{00000000-0005-0000-0000-00003B690000}"/>
    <cellStyle name="20% - Accent1 3 4 5 10" xfId="27123" xr:uid="{00000000-0005-0000-0000-00003C690000}"/>
    <cellStyle name="20% - Accent1 3 4 5 10 2" xfId="27124" xr:uid="{00000000-0005-0000-0000-00003D690000}"/>
    <cellStyle name="20% - Accent1 3 4 5 11" xfId="27125" xr:uid="{00000000-0005-0000-0000-00003E690000}"/>
    <cellStyle name="20% - Accent1 3 4 5 2" xfId="27126" xr:uid="{00000000-0005-0000-0000-00003F690000}"/>
    <cellStyle name="20% - Accent1 3 4 5 2 2" xfId="27127" xr:uid="{00000000-0005-0000-0000-000040690000}"/>
    <cellStyle name="20% - Accent1 3 4 5 2 2 2" xfId="27128" xr:uid="{00000000-0005-0000-0000-000041690000}"/>
    <cellStyle name="20% - Accent1 3 4 5 2 2 2 2" xfId="27129" xr:uid="{00000000-0005-0000-0000-000042690000}"/>
    <cellStyle name="20% - Accent1 3 4 5 2 2 2 2 2" xfId="27130" xr:uid="{00000000-0005-0000-0000-000043690000}"/>
    <cellStyle name="20% - Accent1 3 4 5 2 2 2 3" xfId="27131" xr:uid="{00000000-0005-0000-0000-000044690000}"/>
    <cellStyle name="20% - Accent1 3 4 5 2 2 3" xfId="27132" xr:uid="{00000000-0005-0000-0000-000045690000}"/>
    <cellStyle name="20% - Accent1 3 4 5 2 2 3 2" xfId="27133" xr:uid="{00000000-0005-0000-0000-000046690000}"/>
    <cellStyle name="20% - Accent1 3 4 5 2 2 4" xfId="27134" xr:uid="{00000000-0005-0000-0000-000047690000}"/>
    <cellStyle name="20% - Accent1 3 4 5 2 3" xfId="27135" xr:uid="{00000000-0005-0000-0000-000048690000}"/>
    <cellStyle name="20% - Accent1 3 4 5 2 3 2" xfId="27136" xr:uid="{00000000-0005-0000-0000-000049690000}"/>
    <cellStyle name="20% - Accent1 3 4 5 2 3 2 2" xfId="27137" xr:uid="{00000000-0005-0000-0000-00004A690000}"/>
    <cellStyle name="20% - Accent1 3 4 5 2 3 2 2 2" xfId="27138" xr:uid="{00000000-0005-0000-0000-00004B690000}"/>
    <cellStyle name="20% - Accent1 3 4 5 2 3 2 3" xfId="27139" xr:uid="{00000000-0005-0000-0000-00004C690000}"/>
    <cellStyle name="20% - Accent1 3 4 5 2 3 3" xfId="27140" xr:uid="{00000000-0005-0000-0000-00004D690000}"/>
    <cellStyle name="20% - Accent1 3 4 5 2 3 3 2" xfId="27141" xr:uid="{00000000-0005-0000-0000-00004E690000}"/>
    <cellStyle name="20% - Accent1 3 4 5 2 3 4" xfId="27142" xr:uid="{00000000-0005-0000-0000-00004F690000}"/>
    <cellStyle name="20% - Accent1 3 4 5 2 4" xfId="27143" xr:uid="{00000000-0005-0000-0000-000050690000}"/>
    <cellStyle name="20% - Accent1 3 4 5 2 4 2" xfId="27144" xr:uid="{00000000-0005-0000-0000-000051690000}"/>
    <cellStyle name="20% - Accent1 3 4 5 2 4 2 2" xfId="27145" xr:uid="{00000000-0005-0000-0000-000052690000}"/>
    <cellStyle name="20% - Accent1 3 4 5 2 4 2 2 2" xfId="27146" xr:uid="{00000000-0005-0000-0000-000053690000}"/>
    <cellStyle name="20% - Accent1 3 4 5 2 4 2 3" xfId="27147" xr:uid="{00000000-0005-0000-0000-000054690000}"/>
    <cellStyle name="20% - Accent1 3 4 5 2 4 3" xfId="27148" xr:uid="{00000000-0005-0000-0000-000055690000}"/>
    <cellStyle name="20% - Accent1 3 4 5 2 4 3 2" xfId="27149" xr:uid="{00000000-0005-0000-0000-000056690000}"/>
    <cellStyle name="20% - Accent1 3 4 5 2 4 4" xfId="27150" xr:uid="{00000000-0005-0000-0000-000057690000}"/>
    <cellStyle name="20% - Accent1 3 4 5 2 5" xfId="27151" xr:uid="{00000000-0005-0000-0000-000058690000}"/>
    <cellStyle name="20% - Accent1 3 4 5 2 5 2" xfId="27152" xr:uid="{00000000-0005-0000-0000-000059690000}"/>
    <cellStyle name="20% - Accent1 3 4 5 2 5 2 2" xfId="27153" xr:uid="{00000000-0005-0000-0000-00005A690000}"/>
    <cellStyle name="20% - Accent1 3 4 5 2 5 3" xfId="27154" xr:uid="{00000000-0005-0000-0000-00005B690000}"/>
    <cellStyle name="20% - Accent1 3 4 5 2 6" xfId="27155" xr:uid="{00000000-0005-0000-0000-00005C690000}"/>
    <cellStyle name="20% - Accent1 3 4 5 2 6 2" xfId="27156" xr:uid="{00000000-0005-0000-0000-00005D690000}"/>
    <cellStyle name="20% - Accent1 3 4 5 2 6 2 2" xfId="27157" xr:uid="{00000000-0005-0000-0000-00005E690000}"/>
    <cellStyle name="20% - Accent1 3 4 5 2 6 3" xfId="27158" xr:uid="{00000000-0005-0000-0000-00005F690000}"/>
    <cellStyle name="20% - Accent1 3 4 5 2 7" xfId="27159" xr:uid="{00000000-0005-0000-0000-000060690000}"/>
    <cellStyle name="20% - Accent1 3 4 5 2 7 2" xfId="27160" xr:uid="{00000000-0005-0000-0000-000061690000}"/>
    <cellStyle name="20% - Accent1 3 4 5 2 8" xfId="27161" xr:uid="{00000000-0005-0000-0000-000062690000}"/>
    <cellStyle name="20% - Accent1 3 4 5 2 8 2" xfId="27162" xr:uid="{00000000-0005-0000-0000-000063690000}"/>
    <cellStyle name="20% - Accent1 3 4 5 2 9" xfId="27163" xr:uid="{00000000-0005-0000-0000-000064690000}"/>
    <cellStyle name="20% - Accent1 3 4 5 3" xfId="27164" xr:uid="{00000000-0005-0000-0000-000065690000}"/>
    <cellStyle name="20% - Accent1 3 4 5 3 2" xfId="27165" xr:uid="{00000000-0005-0000-0000-000066690000}"/>
    <cellStyle name="20% - Accent1 3 4 5 3 2 2" xfId="27166" xr:uid="{00000000-0005-0000-0000-000067690000}"/>
    <cellStyle name="20% - Accent1 3 4 5 3 2 2 2" xfId="27167" xr:uid="{00000000-0005-0000-0000-000068690000}"/>
    <cellStyle name="20% - Accent1 3 4 5 3 2 2 2 2" xfId="27168" xr:uid="{00000000-0005-0000-0000-000069690000}"/>
    <cellStyle name="20% - Accent1 3 4 5 3 2 2 3" xfId="27169" xr:uid="{00000000-0005-0000-0000-00006A690000}"/>
    <cellStyle name="20% - Accent1 3 4 5 3 2 3" xfId="27170" xr:uid="{00000000-0005-0000-0000-00006B690000}"/>
    <cellStyle name="20% - Accent1 3 4 5 3 2 3 2" xfId="27171" xr:uid="{00000000-0005-0000-0000-00006C690000}"/>
    <cellStyle name="20% - Accent1 3 4 5 3 2 4" xfId="27172" xr:uid="{00000000-0005-0000-0000-00006D690000}"/>
    <cellStyle name="20% - Accent1 3 4 5 3 3" xfId="27173" xr:uid="{00000000-0005-0000-0000-00006E690000}"/>
    <cellStyle name="20% - Accent1 3 4 5 3 3 2" xfId="27174" xr:uid="{00000000-0005-0000-0000-00006F690000}"/>
    <cellStyle name="20% - Accent1 3 4 5 3 3 2 2" xfId="27175" xr:uid="{00000000-0005-0000-0000-000070690000}"/>
    <cellStyle name="20% - Accent1 3 4 5 3 3 2 2 2" xfId="27176" xr:uid="{00000000-0005-0000-0000-000071690000}"/>
    <cellStyle name="20% - Accent1 3 4 5 3 3 2 3" xfId="27177" xr:uid="{00000000-0005-0000-0000-000072690000}"/>
    <cellStyle name="20% - Accent1 3 4 5 3 3 3" xfId="27178" xr:uid="{00000000-0005-0000-0000-000073690000}"/>
    <cellStyle name="20% - Accent1 3 4 5 3 3 3 2" xfId="27179" xr:uid="{00000000-0005-0000-0000-000074690000}"/>
    <cellStyle name="20% - Accent1 3 4 5 3 3 4" xfId="27180" xr:uid="{00000000-0005-0000-0000-000075690000}"/>
    <cellStyle name="20% - Accent1 3 4 5 3 4" xfId="27181" xr:uid="{00000000-0005-0000-0000-000076690000}"/>
    <cellStyle name="20% - Accent1 3 4 5 3 4 2" xfId="27182" xr:uid="{00000000-0005-0000-0000-000077690000}"/>
    <cellStyle name="20% - Accent1 3 4 5 3 4 2 2" xfId="27183" xr:uid="{00000000-0005-0000-0000-000078690000}"/>
    <cellStyle name="20% - Accent1 3 4 5 3 4 2 2 2" xfId="27184" xr:uid="{00000000-0005-0000-0000-000079690000}"/>
    <cellStyle name="20% - Accent1 3 4 5 3 4 2 3" xfId="27185" xr:uid="{00000000-0005-0000-0000-00007A690000}"/>
    <cellStyle name="20% - Accent1 3 4 5 3 4 3" xfId="27186" xr:uid="{00000000-0005-0000-0000-00007B690000}"/>
    <cellStyle name="20% - Accent1 3 4 5 3 4 3 2" xfId="27187" xr:uid="{00000000-0005-0000-0000-00007C690000}"/>
    <cellStyle name="20% - Accent1 3 4 5 3 4 4" xfId="27188" xr:uid="{00000000-0005-0000-0000-00007D690000}"/>
    <cellStyle name="20% - Accent1 3 4 5 3 5" xfId="27189" xr:uid="{00000000-0005-0000-0000-00007E690000}"/>
    <cellStyle name="20% - Accent1 3 4 5 3 5 2" xfId="27190" xr:uid="{00000000-0005-0000-0000-00007F690000}"/>
    <cellStyle name="20% - Accent1 3 4 5 3 5 2 2" xfId="27191" xr:uid="{00000000-0005-0000-0000-000080690000}"/>
    <cellStyle name="20% - Accent1 3 4 5 3 5 3" xfId="27192" xr:uid="{00000000-0005-0000-0000-000081690000}"/>
    <cellStyle name="20% - Accent1 3 4 5 3 6" xfId="27193" xr:uid="{00000000-0005-0000-0000-000082690000}"/>
    <cellStyle name="20% - Accent1 3 4 5 3 6 2" xfId="27194" xr:uid="{00000000-0005-0000-0000-000083690000}"/>
    <cellStyle name="20% - Accent1 3 4 5 3 6 2 2" xfId="27195" xr:uid="{00000000-0005-0000-0000-000084690000}"/>
    <cellStyle name="20% - Accent1 3 4 5 3 6 3" xfId="27196" xr:uid="{00000000-0005-0000-0000-000085690000}"/>
    <cellStyle name="20% - Accent1 3 4 5 3 7" xfId="27197" xr:uid="{00000000-0005-0000-0000-000086690000}"/>
    <cellStyle name="20% - Accent1 3 4 5 3 7 2" xfId="27198" xr:uid="{00000000-0005-0000-0000-000087690000}"/>
    <cellStyle name="20% - Accent1 3 4 5 3 8" xfId="27199" xr:uid="{00000000-0005-0000-0000-000088690000}"/>
    <cellStyle name="20% - Accent1 3 4 5 3 8 2" xfId="27200" xr:uid="{00000000-0005-0000-0000-000089690000}"/>
    <cellStyle name="20% - Accent1 3 4 5 3 9" xfId="27201" xr:uid="{00000000-0005-0000-0000-00008A690000}"/>
    <cellStyle name="20% - Accent1 3 4 5 4" xfId="27202" xr:uid="{00000000-0005-0000-0000-00008B690000}"/>
    <cellStyle name="20% - Accent1 3 4 5 4 2" xfId="27203" xr:uid="{00000000-0005-0000-0000-00008C690000}"/>
    <cellStyle name="20% - Accent1 3 4 5 4 2 2" xfId="27204" xr:uid="{00000000-0005-0000-0000-00008D690000}"/>
    <cellStyle name="20% - Accent1 3 4 5 4 2 2 2" xfId="27205" xr:uid="{00000000-0005-0000-0000-00008E690000}"/>
    <cellStyle name="20% - Accent1 3 4 5 4 2 3" xfId="27206" xr:uid="{00000000-0005-0000-0000-00008F690000}"/>
    <cellStyle name="20% - Accent1 3 4 5 4 3" xfId="27207" xr:uid="{00000000-0005-0000-0000-000090690000}"/>
    <cellStyle name="20% - Accent1 3 4 5 4 3 2" xfId="27208" xr:uid="{00000000-0005-0000-0000-000091690000}"/>
    <cellStyle name="20% - Accent1 3 4 5 4 4" xfId="27209" xr:uid="{00000000-0005-0000-0000-000092690000}"/>
    <cellStyle name="20% - Accent1 3 4 5 5" xfId="27210" xr:uid="{00000000-0005-0000-0000-000093690000}"/>
    <cellStyle name="20% - Accent1 3 4 5 5 2" xfId="27211" xr:uid="{00000000-0005-0000-0000-000094690000}"/>
    <cellStyle name="20% - Accent1 3 4 5 5 2 2" xfId="27212" xr:uid="{00000000-0005-0000-0000-000095690000}"/>
    <cellStyle name="20% - Accent1 3 4 5 5 2 2 2" xfId="27213" xr:uid="{00000000-0005-0000-0000-000096690000}"/>
    <cellStyle name="20% - Accent1 3 4 5 5 2 3" xfId="27214" xr:uid="{00000000-0005-0000-0000-000097690000}"/>
    <cellStyle name="20% - Accent1 3 4 5 5 3" xfId="27215" xr:uid="{00000000-0005-0000-0000-000098690000}"/>
    <cellStyle name="20% - Accent1 3 4 5 5 3 2" xfId="27216" xr:uid="{00000000-0005-0000-0000-000099690000}"/>
    <cellStyle name="20% - Accent1 3 4 5 5 4" xfId="27217" xr:uid="{00000000-0005-0000-0000-00009A690000}"/>
    <cellStyle name="20% - Accent1 3 4 5 6" xfId="27218" xr:uid="{00000000-0005-0000-0000-00009B690000}"/>
    <cellStyle name="20% - Accent1 3 4 5 6 2" xfId="27219" xr:uid="{00000000-0005-0000-0000-00009C690000}"/>
    <cellStyle name="20% - Accent1 3 4 5 6 2 2" xfId="27220" xr:uid="{00000000-0005-0000-0000-00009D690000}"/>
    <cellStyle name="20% - Accent1 3 4 5 6 2 2 2" xfId="27221" xr:uid="{00000000-0005-0000-0000-00009E690000}"/>
    <cellStyle name="20% - Accent1 3 4 5 6 2 3" xfId="27222" xr:uid="{00000000-0005-0000-0000-00009F690000}"/>
    <cellStyle name="20% - Accent1 3 4 5 6 3" xfId="27223" xr:uid="{00000000-0005-0000-0000-0000A0690000}"/>
    <cellStyle name="20% - Accent1 3 4 5 6 3 2" xfId="27224" xr:uid="{00000000-0005-0000-0000-0000A1690000}"/>
    <cellStyle name="20% - Accent1 3 4 5 6 4" xfId="27225" xr:uid="{00000000-0005-0000-0000-0000A2690000}"/>
    <cellStyle name="20% - Accent1 3 4 5 7" xfId="27226" xr:uid="{00000000-0005-0000-0000-0000A3690000}"/>
    <cellStyle name="20% - Accent1 3 4 5 7 2" xfId="27227" xr:uid="{00000000-0005-0000-0000-0000A4690000}"/>
    <cellStyle name="20% - Accent1 3 4 5 7 2 2" xfId="27228" xr:uid="{00000000-0005-0000-0000-0000A5690000}"/>
    <cellStyle name="20% - Accent1 3 4 5 7 3" xfId="27229" xr:uid="{00000000-0005-0000-0000-0000A6690000}"/>
    <cellStyle name="20% - Accent1 3 4 5 8" xfId="27230" xr:uid="{00000000-0005-0000-0000-0000A7690000}"/>
    <cellStyle name="20% - Accent1 3 4 5 8 2" xfId="27231" xr:uid="{00000000-0005-0000-0000-0000A8690000}"/>
    <cellStyle name="20% - Accent1 3 4 5 8 2 2" xfId="27232" xr:uid="{00000000-0005-0000-0000-0000A9690000}"/>
    <cellStyle name="20% - Accent1 3 4 5 8 3" xfId="27233" xr:uid="{00000000-0005-0000-0000-0000AA690000}"/>
    <cellStyle name="20% - Accent1 3 4 5 9" xfId="27234" xr:uid="{00000000-0005-0000-0000-0000AB690000}"/>
    <cellStyle name="20% - Accent1 3 4 5 9 2" xfId="27235" xr:uid="{00000000-0005-0000-0000-0000AC690000}"/>
    <cellStyle name="20% - Accent1 3 4 6" xfId="27236" xr:uid="{00000000-0005-0000-0000-0000AD690000}"/>
    <cellStyle name="20% - Accent1 3 4 6 10" xfId="27237" xr:uid="{00000000-0005-0000-0000-0000AE690000}"/>
    <cellStyle name="20% - Accent1 3 4 6 10 2" xfId="27238" xr:uid="{00000000-0005-0000-0000-0000AF690000}"/>
    <cellStyle name="20% - Accent1 3 4 6 11" xfId="27239" xr:uid="{00000000-0005-0000-0000-0000B0690000}"/>
    <cellStyle name="20% - Accent1 3 4 6 2" xfId="27240" xr:uid="{00000000-0005-0000-0000-0000B1690000}"/>
    <cellStyle name="20% - Accent1 3 4 6 2 2" xfId="27241" xr:uid="{00000000-0005-0000-0000-0000B2690000}"/>
    <cellStyle name="20% - Accent1 3 4 6 2 2 2" xfId="27242" xr:uid="{00000000-0005-0000-0000-0000B3690000}"/>
    <cellStyle name="20% - Accent1 3 4 6 2 2 2 2" xfId="27243" xr:uid="{00000000-0005-0000-0000-0000B4690000}"/>
    <cellStyle name="20% - Accent1 3 4 6 2 2 2 2 2" xfId="27244" xr:uid="{00000000-0005-0000-0000-0000B5690000}"/>
    <cellStyle name="20% - Accent1 3 4 6 2 2 2 3" xfId="27245" xr:uid="{00000000-0005-0000-0000-0000B6690000}"/>
    <cellStyle name="20% - Accent1 3 4 6 2 2 3" xfId="27246" xr:uid="{00000000-0005-0000-0000-0000B7690000}"/>
    <cellStyle name="20% - Accent1 3 4 6 2 2 3 2" xfId="27247" xr:uid="{00000000-0005-0000-0000-0000B8690000}"/>
    <cellStyle name="20% - Accent1 3 4 6 2 2 4" xfId="27248" xr:uid="{00000000-0005-0000-0000-0000B9690000}"/>
    <cellStyle name="20% - Accent1 3 4 6 2 3" xfId="27249" xr:uid="{00000000-0005-0000-0000-0000BA690000}"/>
    <cellStyle name="20% - Accent1 3 4 6 2 3 2" xfId="27250" xr:uid="{00000000-0005-0000-0000-0000BB690000}"/>
    <cellStyle name="20% - Accent1 3 4 6 2 3 2 2" xfId="27251" xr:uid="{00000000-0005-0000-0000-0000BC690000}"/>
    <cellStyle name="20% - Accent1 3 4 6 2 3 2 2 2" xfId="27252" xr:uid="{00000000-0005-0000-0000-0000BD690000}"/>
    <cellStyle name="20% - Accent1 3 4 6 2 3 2 3" xfId="27253" xr:uid="{00000000-0005-0000-0000-0000BE690000}"/>
    <cellStyle name="20% - Accent1 3 4 6 2 3 3" xfId="27254" xr:uid="{00000000-0005-0000-0000-0000BF690000}"/>
    <cellStyle name="20% - Accent1 3 4 6 2 3 3 2" xfId="27255" xr:uid="{00000000-0005-0000-0000-0000C0690000}"/>
    <cellStyle name="20% - Accent1 3 4 6 2 3 4" xfId="27256" xr:uid="{00000000-0005-0000-0000-0000C1690000}"/>
    <cellStyle name="20% - Accent1 3 4 6 2 4" xfId="27257" xr:uid="{00000000-0005-0000-0000-0000C2690000}"/>
    <cellStyle name="20% - Accent1 3 4 6 2 4 2" xfId="27258" xr:uid="{00000000-0005-0000-0000-0000C3690000}"/>
    <cellStyle name="20% - Accent1 3 4 6 2 4 2 2" xfId="27259" xr:uid="{00000000-0005-0000-0000-0000C4690000}"/>
    <cellStyle name="20% - Accent1 3 4 6 2 4 2 2 2" xfId="27260" xr:uid="{00000000-0005-0000-0000-0000C5690000}"/>
    <cellStyle name="20% - Accent1 3 4 6 2 4 2 3" xfId="27261" xr:uid="{00000000-0005-0000-0000-0000C6690000}"/>
    <cellStyle name="20% - Accent1 3 4 6 2 4 3" xfId="27262" xr:uid="{00000000-0005-0000-0000-0000C7690000}"/>
    <cellStyle name="20% - Accent1 3 4 6 2 4 3 2" xfId="27263" xr:uid="{00000000-0005-0000-0000-0000C8690000}"/>
    <cellStyle name="20% - Accent1 3 4 6 2 4 4" xfId="27264" xr:uid="{00000000-0005-0000-0000-0000C9690000}"/>
    <cellStyle name="20% - Accent1 3 4 6 2 5" xfId="27265" xr:uid="{00000000-0005-0000-0000-0000CA690000}"/>
    <cellStyle name="20% - Accent1 3 4 6 2 5 2" xfId="27266" xr:uid="{00000000-0005-0000-0000-0000CB690000}"/>
    <cellStyle name="20% - Accent1 3 4 6 2 5 2 2" xfId="27267" xr:uid="{00000000-0005-0000-0000-0000CC690000}"/>
    <cellStyle name="20% - Accent1 3 4 6 2 5 3" xfId="27268" xr:uid="{00000000-0005-0000-0000-0000CD690000}"/>
    <cellStyle name="20% - Accent1 3 4 6 2 6" xfId="27269" xr:uid="{00000000-0005-0000-0000-0000CE690000}"/>
    <cellStyle name="20% - Accent1 3 4 6 2 6 2" xfId="27270" xr:uid="{00000000-0005-0000-0000-0000CF690000}"/>
    <cellStyle name="20% - Accent1 3 4 6 2 6 2 2" xfId="27271" xr:uid="{00000000-0005-0000-0000-0000D0690000}"/>
    <cellStyle name="20% - Accent1 3 4 6 2 6 3" xfId="27272" xr:uid="{00000000-0005-0000-0000-0000D1690000}"/>
    <cellStyle name="20% - Accent1 3 4 6 2 7" xfId="27273" xr:uid="{00000000-0005-0000-0000-0000D2690000}"/>
    <cellStyle name="20% - Accent1 3 4 6 2 7 2" xfId="27274" xr:uid="{00000000-0005-0000-0000-0000D3690000}"/>
    <cellStyle name="20% - Accent1 3 4 6 2 8" xfId="27275" xr:uid="{00000000-0005-0000-0000-0000D4690000}"/>
    <cellStyle name="20% - Accent1 3 4 6 2 8 2" xfId="27276" xr:uid="{00000000-0005-0000-0000-0000D5690000}"/>
    <cellStyle name="20% - Accent1 3 4 6 2 9" xfId="27277" xr:uid="{00000000-0005-0000-0000-0000D6690000}"/>
    <cellStyle name="20% - Accent1 3 4 6 3" xfId="27278" xr:uid="{00000000-0005-0000-0000-0000D7690000}"/>
    <cellStyle name="20% - Accent1 3 4 6 3 2" xfId="27279" xr:uid="{00000000-0005-0000-0000-0000D8690000}"/>
    <cellStyle name="20% - Accent1 3 4 6 3 2 2" xfId="27280" xr:uid="{00000000-0005-0000-0000-0000D9690000}"/>
    <cellStyle name="20% - Accent1 3 4 6 3 2 2 2" xfId="27281" xr:uid="{00000000-0005-0000-0000-0000DA690000}"/>
    <cellStyle name="20% - Accent1 3 4 6 3 2 2 2 2" xfId="27282" xr:uid="{00000000-0005-0000-0000-0000DB690000}"/>
    <cellStyle name="20% - Accent1 3 4 6 3 2 2 3" xfId="27283" xr:uid="{00000000-0005-0000-0000-0000DC690000}"/>
    <cellStyle name="20% - Accent1 3 4 6 3 2 3" xfId="27284" xr:uid="{00000000-0005-0000-0000-0000DD690000}"/>
    <cellStyle name="20% - Accent1 3 4 6 3 2 3 2" xfId="27285" xr:uid="{00000000-0005-0000-0000-0000DE690000}"/>
    <cellStyle name="20% - Accent1 3 4 6 3 2 4" xfId="27286" xr:uid="{00000000-0005-0000-0000-0000DF690000}"/>
    <cellStyle name="20% - Accent1 3 4 6 3 3" xfId="27287" xr:uid="{00000000-0005-0000-0000-0000E0690000}"/>
    <cellStyle name="20% - Accent1 3 4 6 3 3 2" xfId="27288" xr:uid="{00000000-0005-0000-0000-0000E1690000}"/>
    <cellStyle name="20% - Accent1 3 4 6 3 3 2 2" xfId="27289" xr:uid="{00000000-0005-0000-0000-0000E2690000}"/>
    <cellStyle name="20% - Accent1 3 4 6 3 3 2 2 2" xfId="27290" xr:uid="{00000000-0005-0000-0000-0000E3690000}"/>
    <cellStyle name="20% - Accent1 3 4 6 3 3 2 3" xfId="27291" xr:uid="{00000000-0005-0000-0000-0000E4690000}"/>
    <cellStyle name="20% - Accent1 3 4 6 3 3 3" xfId="27292" xr:uid="{00000000-0005-0000-0000-0000E5690000}"/>
    <cellStyle name="20% - Accent1 3 4 6 3 3 3 2" xfId="27293" xr:uid="{00000000-0005-0000-0000-0000E6690000}"/>
    <cellStyle name="20% - Accent1 3 4 6 3 3 4" xfId="27294" xr:uid="{00000000-0005-0000-0000-0000E7690000}"/>
    <cellStyle name="20% - Accent1 3 4 6 3 4" xfId="27295" xr:uid="{00000000-0005-0000-0000-0000E8690000}"/>
    <cellStyle name="20% - Accent1 3 4 6 3 4 2" xfId="27296" xr:uid="{00000000-0005-0000-0000-0000E9690000}"/>
    <cellStyle name="20% - Accent1 3 4 6 3 4 2 2" xfId="27297" xr:uid="{00000000-0005-0000-0000-0000EA690000}"/>
    <cellStyle name="20% - Accent1 3 4 6 3 4 2 2 2" xfId="27298" xr:uid="{00000000-0005-0000-0000-0000EB690000}"/>
    <cellStyle name="20% - Accent1 3 4 6 3 4 2 3" xfId="27299" xr:uid="{00000000-0005-0000-0000-0000EC690000}"/>
    <cellStyle name="20% - Accent1 3 4 6 3 4 3" xfId="27300" xr:uid="{00000000-0005-0000-0000-0000ED690000}"/>
    <cellStyle name="20% - Accent1 3 4 6 3 4 3 2" xfId="27301" xr:uid="{00000000-0005-0000-0000-0000EE690000}"/>
    <cellStyle name="20% - Accent1 3 4 6 3 4 4" xfId="27302" xr:uid="{00000000-0005-0000-0000-0000EF690000}"/>
    <cellStyle name="20% - Accent1 3 4 6 3 5" xfId="27303" xr:uid="{00000000-0005-0000-0000-0000F0690000}"/>
    <cellStyle name="20% - Accent1 3 4 6 3 5 2" xfId="27304" xr:uid="{00000000-0005-0000-0000-0000F1690000}"/>
    <cellStyle name="20% - Accent1 3 4 6 3 5 2 2" xfId="27305" xr:uid="{00000000-0005-0000-0000-0000F2690000}"/>
    <cellStyle name="20% - Accent1 3 4 6 3 5 3" xfId="27306" xr:uid="{00000000-0005-0000-0000-0000F3690000}"/>
    <cellStyle name="20% - Accent1 3 4 6 3 6" xfId="27307" xr:uid="{00000000-0005-0000-0000-0000F4690000}"/>
    <cellStyle name="20% - Accent1 3 4 6 3 6 2" xfId="27308" xr:uid="{00000000-0005-0000-0000-0000F5690000}"/>
    <cellStyle name="20% - Accent1 3 4 6 3 6 2 2" xfId="27309" xr:uid="{00000000-0005-0000-0000-0000F6690000}"/>
    <cellStyle name="20% - Accent1 3 4 6 3 6 3" xfId="27310" xr:uid="{00000000-0005-0000-0000-0000F7690000}"/>
    <cellStyle name="20% - Accent1 3 4 6 3 7" xfId="27311" xr:uid="{00000000-0005-0000-0000-0000F8690000}"/>
    <cellStyle name="20% - Accent1 3 4 6 3 7 2" xfId="27312" xr:uid="{00000000-0005-0000-0000-0000F9690000}"/>
    <cellStyle name="20% - Accent1 3 4 6 3 8" xfId="27313" xr:uid="{00000000-0005-0000-0000-0000FA690000}"/>
    <cellStyle name="20% - Accent1 3 4 6 3 8 2" xfId="27314" xr:uid="{00000000-0005-0000-0000-0000FB690000}"/>
    <cellStyle name="20% - Accent1 3 4 6 3 9" xfId="27315" xr:uid="{00000000-0005-0000-0000-0000FC690000}"/>
    <cellStyle name="20% - Accent1 3 4 6 4" xfId="27316" xr:uid="{00000000-0005-0000-0000-0000FD690000}"/>
    <cellStyle name="20% - Accent1 3 4 6 4 2" xfId="27317" xr:uid="{00000000-0005-0000-0000-0000FE690000}"/>
    <cellStyle name="20% - Accent1 3 4 6 4 2 2" xfId="27318" xr:uid="{00000000-0005-0000-0000-0000FF690000}"/>
    <cellStyle name="20% - Accent1 3 4 6 4 2 2 2" xfId="27319" xr:uid="{00000000-0005-0000-0000-0000006A0000}"/>
    <cellStyle name="20% - Accent1 3 4 6 4 2 3" xfId="27320" xr:uid="{00000000-0005-0000-0000-0000016A0000}"/>
    <cellStyle name="20% - Accent1 3 4 6 4 3" xfId="27321" xr:uid="{00000000-0005-0000-0000-0000026A0000}"/>
    <cellStyle name="20% - Accent1 3 4 6 4 3 2" xfId="27322" xr:uid="{00000000-0005-0000-0000-0000036A0000}"/>
    <cellStyle name="20% - Accent1 3 4 6 4 4" xfId="27323" xr:uid="{00000000-0005-0000-0000-0000046A0000}"/>
    <cellStyle name="20% - Accent1 3 4 6 5" xfId="27324" xr:uid="{00000000-0005-0000-0000-0000056A0000}"/>
    <cellStyle name="20% - Accent1 3 4 6 5 2" xfId="27325" xr:uid="{00000000-0005-0000-0000-0000066A0000}"/>
    <cellStyle name="20% - Accent1 3 4 6 5 2 2" xfId="27326" xr:uid="{00000000-0005-0000-0000-0000076A0000}"/>
    <cellStyle name="20% - Accent1 3 4 6 5 2 2 2" xfId="27327" xr:uid="{00000000-0005-0000-0000-0000086A0000}"/>
    <cellStyle name="20% - Accent1 3 4 6 5 2 3" xfId="27328" xr:uid="{00000000-0005-0000-0000-0000096A0000}"/>
    <cellStyle name="20% - Accent1 3 4 6 5 3" xfId="27329" xr:uid="{00000000-0005-0000-0000-00000A6A0000}"/>
    <cellStyle name="20% - Accent1 3 4 6 5 3 2" xfId="27330" xr:uid="{00000000-0005-0000-0000-00000B6A0000}"/>
    <cellStyle name="20% - Accent1 3 4 6 5 4" xfId="27331" xr:uid="{00000000-0005-0000-0000-00000C6A0000}"/>
    <cellStyle name="20% - Accent1 3 4 6 6" xfId="27332" xr:uid="{00000000-0005-0000-0000-00000D6A0000}"/>
    <cellStyle name="20% - Accent1 3 4 6 6 2" xfId="27333" xr:uid="{00000000-0005-0000-0000-00000E6A0000}"/>
    <cellStyle name="20% - Accent1 3 4 6 6 2 2" xfId="27334" xr:uid="{00000000-0005-0000-0000-00000F6A0000}"/>
    <cellStyle name="20% - Accent1 3 4 6 6 2 2 2" xfId="27335" xr:uid="{00000000-0005-0000-0000-0000106A0000}"/>
    <cellStyle name="20% - Accent1 3 4 6 6 2 3" xfId="27336" xr:uid="{00000000-0005-0000-0000-0000116A0000}"/>
    <cellStyle name="20% - Accent1 3 4 6 6 3" xfId="27337" xr:uid="{00000000-0005-0000-0000-0000126A0000}"/>
    <cellStyle name="20% - Accent1 3 4 6 6 3 2" xfId="27338" xr:uid="{00000000-0005-0000-0000-0000136A0000}"/>
    <cellStyle name="20% - Accent1 3 4 6 6 4" xfId="27339" xr:uid="{00000000-0005-0000-0000-0000146A0000}"/>
    <cellStyle name="20% - Accent1 3 4 6 7" xfId="27340" xr:uid="{00000000-0005-0000-0000-0000156A0000}"/>
    <cellStyle name="20% - Accent1 3 4 6 7 2" xfId="27341" xr:uid="{00000000-0005-0000-0000-0000166A0000}"/>
    <cellStyle name="20% - Accent1 3 4 6 7 2 2" xfId="27342" xr:uid="{00000000-0005-0000-0000-0000176A0000}"/>
    <cellStyle name="20% - Accent1 3 4 6 7 3" xfId="27343" xr:uid="{00000000-0005-0000-0000-0000186A0000}"/>
    <cellStyle name="20% - Accent1 3 4 6 8" xfId="27344" xr:uid="{00000000-0005-0000-0000-0000196A0000}"/>
    <cellStyle name="20% - Accent1 3 4 6 8 2" xfId="27345" xr:uid="{00000000-0005-0000-0000-00001A6A0000}"/>
    <cellStyle name="20% - Accent1 3 4 6 8 2 2" xfId="27346" xr:uid="{00000000-0005-0000-0000-00001B6A0000}"/>
    <cellStyle name="20% - Accent1 3 4 6 8 3" xfId="27347" xr:uid="{00000000-0005-0000-0000-00001C6A0000}"/>
    <cellStyle name="20% - Accent1 3 4 6 9" xfId="27348" xr:uid="{00000000-0005-0000-0000-00001D6A0000}"/>
    <cellStyle name="20% - Accent1 3 4 6 9 2" xfId="27349" xr:uid="{00000000-0005-0000-0000-00001E6A0000}"/>
    <cellStyle name="20% - Accent1 3 4 7" xfId="27350" xr:uid="{00000000-0005-0000-0000-00001F6A0000}"/>
    <cellStyle name="20% - Accent1 3 4 7 2" xfId="27351" xr:uid="{00000000-0005-0000-0000-0000206A0000}"/>
    <cellStyle name="20% - Accent1 3 4 7 2 2" xfId="27352" xr:uid="{00000000-0005-0000-0000-0000216A0000}"/>
    <cellStyle name="20% - Accent1 3 4 7 2 2 2" xfId="27353" xr:uid="{00000000-0005-0000-0000-0000226A0000}"/>
    <cellStyle name="20% - Accent1 3 4 7 2 2 2 2" xfId="27354" xr:uid="{00000000-0005-0000-0000-0000236A0000}"/>
    <cellStyle name="20% - Accent1 3 4 7 2 2 3" xfId="27355" xr:uid="{00000000-0005-0000-0000-0000246A0000}"/>
    <cellStyle name="20% - Accent1 3 4 7 2 3" xfId="27356" xr:uid="{00000000-0005-0000-0000-0000256A0000}"/>
    <cellStyle name="20% - Accent1 3 4 7 2 3 2" xfId="27357" xr:uid="{00000000-0005-0000-0000-0000266A0000}"/>
    <cellStyle name="20% - Accent1 3 4 7 2 4" xfId="27358" xr:uid="{00000000-0005-0000-0000-0000276A0000}"/>
    <cellStyle name="20% - Accent1 3 4 7 3" xfId="27359" xr:uid="{00000000-0005-0000-0000-0000286A0000}"/>
    <cellStyle name="20% - Accent1 3 4 7 3 2" xfId="27360" xr:uid="{00000000-0005-0000-0000-0000296A0000}"/>
    <cellStyle name="20% - Accent1 3 4 7 3 2 2" xfId="27361" xr:uid="{00000000-0005-0000-0000-00002A6A0000}"/>
    <cellStyle name="20% - Accent1 3 4 7 3 2 2 2" xfId="27362" xr:uid="{00000000-0005-0000-0000-00002B6A0000}"/>
    <cellStyle name="20% - Accent1 3 4 7 3 2 3" xfId="27363" xr:uid="{00000000-0005-0000-0000-00002C6A0000}"/>
    <cellStyle name="20% - Accent1 3 4 7 3 3" xfId="27364" xr:uid="{00000000-0005-0000-0000-00002D6A0000}"/>
    <cellStyle name="20% - Accent1 3 4 7 3 3 2" xfId="27365" xr:uid="{00000000-0005-0000-0000-00002E6A0000}"/>
    <cellStyle name="20% - Accent1 3 4 7 3 4" xfId="27366" xr:uid="{00000000-0005-0000-0000-00002F6A0000}"/>
    <cellStyle name="20% - Accent1 3 4 7 4" xfId="27367" xr:uid="{00000000-0005-0000-0000-0000306A0000}"/>
    <cellStyle name="20% - Accent1 3 4 7 4 2" xfId="27368" xr:uid="{00000000-0005-0000-0000-0000316A0000}"/>
    <cellStyle name="20% - Accent1 3 4 7 4 2 2" xfId="27369" xr:uid="{00000000-0005-0000-0000-0000326A0000}"/>
    <cellStyle name="20% - Accent1 3 4 7 4 2 2 2" xfId="27370" xr:uid="{00000000-0005-0000-0000-0000336A0000}"/>
    <cellStyle name="20% - Accent1 3 4 7 4 2 3" xfId="27371" xr:uid="{00000000-0005-0000-0000-0000346A0000}"/>
    <cellStyle name="20% - Accent1 3 4 7 4 3" xfId="27372" xr:uid="{00000000-0005-0000-0000-0000356A0000}"/>
    <cellStyle name="20% - Accent1 3 4 7 4 3 2" xfId="27373" xr:uid="{00000000-0005-0000-0000-0000366A0000}"/>
    <cellStyle name="20% - Accent1 3 4 7 4 4" xfId="27374" xr:uid="{00000000-0005-0000-0000-0000376A0000}"/>
    <cellStyle name="20% - Accent1 3 4 7 5" xfId="27375" xr:uid="{00000000-0005-0000-0000-0000386A0000}"/>
    <cellStyle name="20% - Accent1 3 4 7 5 2" xfId="27376" xr:uid="{00000000-0005-0000-0000-0000396A0000}"/>
    <cellStyle name="20% - Accent1 3 4 7 5 2 2" xfId="27377" xr:uid="{00000000-0005-0000-0000-00003A6A0000}"/>
    <cellStyle name="20% - Accent1 3 4 7 5 3" xfId="27378" xr:uid="{00000000-0005-0000-0000-00003B6A0000}"/>
    <cellStyle name="20% - Accent1 3 4 7 6" xfId="27379" xr:uid="{00000000-0005-0000-0000-00003C6A0000}"/>
    <cellStyle name="20% - Accent1 3 4 7 6 2" xfId="27380" xr:uid="{00000000-0005-0000-0000-00003D6A0000}"/>
    <cellStyle name="20% - Accent1 3 4 7 6 2 2" xfId="27381" xr:uid="{00000000-0005-0000-0000-00003E6A0000}"/>
    <cellStyle name="20% - Accent1 3 4 7 6 3" xfId="27382" xr:uid="{00000000-0005-0000-0000-00003F6A0000}"/>
    <cellStyle name="20% - Accent1 3 4 7 7" xfId="27383" xr:uid="{00000000-0005-0000-0000-0000406A0000}"/>
    <cellStyle name="20% - Accent1 3 4 7 7 2" xfId="27384" xr:uid="{00000000-0005-0000-0000-0000416A0000}"/>
    <cellStyle name="20% - Accent1 3 4 7 8" xfId="27385" xr:uid="{00000000-0005-0000-0000-0000426A0000}"/>
    <cellStyle name="20% - Accent1 3 4 7 8 2" xfId="27386" xr:uid="{00000000-0005-0000-0000-0000436A0000}"/>
    <cellStyle name="20% - Accent1 3 4 7 9" xfId="27387" xr:uid="{00000000-0005-0000-0000-0000446A0000}"/>
    <cellStyle name="20% - Accent1 3 4 8" xfId="27388" xr:uid="{00000000-0005-0000-0000-0000456A0000}"/>
    <cellStyle name="20% - Accent1 3 4 8 2" xfId="27389" xr:uid="{00000000-0005-0000-0000-0000466A0000}"/>
    <cellStyle name="20% - Accent1 3 4 8 2 2" xfId="27390" xr:uid="{00000000-0005-0000-0000-0000476A0000}"/>
    <cellStyle name="20% - Accent1 3 4 8 2 2 2" xfId="27391" xr:uid="{00000000-0005-0000-0000-0000486A0000}"/>
    <cellStyle name="20% - Accent1 3 4 8 2 2 2 2" xfId="27392" xr:uid="{00000000-0005-0000-0000-0000496A0000}"/>
    <cellStyle name="20% - Accent1 3 4 8 2 2 3" xfId="27393" xr:uid="{00000000-0005-0000-0000-00004A6A0000}"/>
    <cellStyle name="20% - Accent1 3 4 8 2 3" xfId="27394" xr:uid="{00000000-0005-0000-0000-00004B6A0000}"/>
    <cellStyle name="20% - Accent1 3 4 8 2 3 2" xfId="27395" xr:uid="{00000000-0005-0000-0000-00004C6A0000}"/>
    <cellStyle name="20% - Accent1 3 4 8 2 4" xfId="27396" xr:uid="{00000000-0005-0000-0000-00004D6A0000}"/>
    <cellStyle name="20% - Accent1 3 4 8 3" xfId="27397" xr:uid="{00000000-0005-0000-0000-00004E6A0000}"/>
    <cellStyle name="20% - Accent1 3 4 8 3 2" xfId="27398" xr:uid="{00000000-0005-0000-0000-00004F6A0000}"/>
    <cellStyle name="20% - Accent1 3 4 8 3 2 2" xfId="27399" xr:uid="{00000000-0005-0000-0000-0000506A0000}"/>
    <cellStyle name="20% - Accent1 3 4 8 3 2 2 2" xfId="27400" xr:uid="{00000000-0005-0000-0000-0000516A0000}"/>
    <cellStyle name="20% - Accent1 3 4 8 3 2 3" xfId="27401" xr:uid="{00000000-0005-0000-0000-0000526A0000}"/>
    <cellStyle name="20% - Accent1 3 4 8 3 3" xfId="27402" xr:uid="{00000000-0005-0000-0000-0000536A0000}"/>
    <cellStyle name="20% - Accent1 3 4 8 3 3 2" xfId="27403" xr:uid="{00000000-0005-0000-0000-0000546A0000}"/>
    <cellStyle name="20% - Accent1 3 4 8 3 4" xfId="27404" xr:uid="{00000000-0005-0000-0000-0000556A0000}"/>
    <cellStyle name="20% - Accent1 3 4 8 4" xfId="27405" xr:uid="{00000000-0005-0000-0000-0000566A0000}"/>
    <cellStyle name="20% - Accent1 3 4 8 4 2" xfId="27406" xr:uid="{00000000-0005-0000-0000-0000576A0000}"/>
    <cellStyle name="20% - Accent1 3 4 8 4 2 2" xfId="27407" xr:uid="{00000000-0005-0000-0000-0000586A0000}"/>
    <cellStyle name="20% - Accent1 3 4 8 4 2 2 2" xfId="27408" xr:uid="{00000000-0005-0000-0000-0000596A0000}"/>
    <cellStyle name="20% - Accent1 3 4 8 4 2 3" xfId="27409" xr:uid="{00000000-0005-0000-0000-00005A6A0000}"/>
    <cellStyle name="20% - Accent1 3 4 8 4 3" xfId="27410" xr:uid="{00000000-0005-0000-0000-00005B6A0000}"/>
    <cellStyle name="20% - Accent1 3 4 8 4 3 2" xfId="27411" xr:uid="{00000000-0005-0000-0000-00005C6A0000}"/>
    <cellStyle name="20% - Accent1 3 4 8 4 4" xfId="27412" xr:uid="{00000000-0005-0000-0000-00005D6A0000}"/>
    <cellStyle name="20% - Accent1 3 4 8 5" xfId="27413" xr:uid="{00000000-0005-0000-0000-00005E6A0000}"/>
    <cellStyle name="20% - Accent1 3 4 8 5 2" xfId="27414" xr:uid="{00000000-0005-0000-0000-00005F6A0000}"/>
    <cellStyle name="20% - Accent1 3 4 8 5 2 2" xfId="27415" xr:uid="{00000000-0005-0000-0000-0000606A0000}"/>
    <cellStyle name="20% - Accent1 3 4 8 5 3" xfId="27416" xr:uid="{00000000-0005-0000-0000-0000616A0000}"/>
    <cellStyle name="20% - Accent1 3 4 8 6" xfId="27417" xr:uid="{00000000-0005-0000-0000-0000626A0000}"/>
    <cellStyle name="20% - Accent1 3 4 8 6 2" xfId="27418" xr:uid="{00000000-0005-0000-0000-0000636A0000}"/>
    <cellStyle name="20% - Accent1 3 4 8 6 2 2" xfId="27419" xr:uid="{00000000-0005-0000-0000-0000646A0000}"/>
    <cellStyle name="20% - Accent1 3 4 8 6 3" xfId="27420" xr:uid="{00000000-0005-0000-0000-0000656A0000}"/>
    <cellStyle name="20% - Accent1 3 4 8 7" xfId="27421" xr:uid="{00000000-0005-0000-0000-0000666A0000}"/>
    <cellStyle name="20% - Accent1 3 4 8 7 2" xfId="27422" xr:uid="{00000000-0005-0000-0000-0000676A0000}"/>
    <cellStyle name="20% - Accent1 3 4 8 8" xfId="27423" xr:uid="{00000000-0005-0000-0000-0000686A0000}"/>
    <cellStyle name="20% - Accent1 3 4 8 8 2" xfId="27424" xr:uid="{00000000-0005-0000-0000-0000696A0000}"/>
    <cellStyle name="20% - Accent1 3 4 8 9" xfId="27425" xr:uid="{00000000-0005-0000-0000-00006A6A0000}"/>
    <cellStyle name="20% - Accent1 3 4 9" xfId="27426" xr:uid="{00000000-0005-0000-0000-00006B6A0000}"/>
    <cellStyle name="20% - Accent1 3 4 9 2" xfId="27427" xr:uid="{00000000-0005-0000-0000-00006C6A0000}"/>
    <cellStyle name="20% - Accent1 3 4 9 2 2" xfId="27428" xr:uid="{00000000-0005-0000-0000-00006D6A0000}"/>
    <cellStyle name="20% - Accent1 3 4 9 2 2 2" xfId="27429" xr:uid="{00000000-0005-0000-0000-00006E6A0000}"/>
    <cellStyle name="20% - Accent1 3 4 9 2 3" xfId="27430" xr:uid="{00000000-0005-0000-0000-00006F6A0000}"/>
    <cellStyle name="20% - Accent1 3 4 9 3" xfId="27431" xr:uid="{00000000-0005-0000-0000-0000706A0000}"/>
    <cellStyle name="20% - Accent1 3 4 9 3 2" xfId="27432" xr:uid="{00000000-0005-0000-0000-0000716A0000}"/>
    <cellStyle name="20% - Accent1 3 4 9 4" xfId="27433" xr:uid="{00000000-0005-0000-0000-0000726A0000}"/>
    <cellStyle name="20% - Accent1 3 5" xfId="27434" xr:uid="{00000000-0005-0000-0000-0000736A0000}"/>
    <cellStyle name="20% - Accent1 3 5 10" xfId="27435" xr:uid="{00000000-0005-0000-0000-0000746A0000}"/>
    <cellStyle name="20% - Accent1 3 5 10 2" xfId="27436" xr:uid="{00000000-0005-0000-0000-0000756A0000}"/>
    <cellStyle name="20% - Accent1 3 5 10 2 2" xfId="27437" xr:uid="{00000000-0005-0000-0000-0000766A0000}"/>
    <cellStyle name="20% - Accent1 3 5 10 2 2 2" xfId="27438" xr:uid="{00000000-0005-0000-0000-0000776A0000}"/>
    <cellStyle name="20% - Accent1 3 5 10 2 3" xfId="27439" xr:uid="{00000000-0005-0000-0000-0000786A0000}"/>
    <cellStyle name="20% - Accent1 3 5 10 3" xfId="27440" xr:uid="{00000000-0005-0000-0000-0000796A0000}"/>
    <cellStyle name="20% - Accent1 3 5 10 3 2" xfId="27441" xr:uid="{00000000-0005-0000-0000-00007A6A0000}"/>
    <cellStyle name="20% - Accent1 3 5 10 4" xfId="27442" xr:uid="{00000000-0005-0000-0000-00007B6A0000}"/>
    <cellStyle name="20% - Accent1 3 5 11" xfId="27443" xr:uid="{00000000-0005-0000-0000-00007C6A0000}"/>
    <cellStyle name="20% - Accent1 3 5 11 2" xfId="27444" xr:uid="{00000000-0005-0000-0000-00007D6A0000}"/>
    <cellStyle name="20% - Accent1 3 5 11 2 2" xfId="27445" xr:uid="{00000000-0005-0000-0000-00007E6A0000}"/>
    <cellStyle name="20% - Accent1 3 5 11 2 2 2" xfId="27446" xr:uid="{00000000-0005-0000-0000-00007F6A0000}"/>
    <cellStyle name="20% - Accent1 3 5 11 2 3" xfId="27447" xr:uid="{00000000-0005-0000-0000-0000806A0000}"/>
    <cellStyle name="20% - Accent1 3 5 11 3" xfId="27448" xr:uid="{00000000-0005-0000-0000-0000816A0000}"/>
    <cellStyle name="20% - Accent1 3 5 11 3 2" xfId="27449" xr:uid="{00000000-0005-0000-0000-0000826A0000}"/>
    <cellStyle name="20% - Accent1 3 5 11 4" xfId="27450" xr:uid="{00000000-0005-0000-0000-0000836A0000}"/>
    <cellStyle name="20% - Accent1 3 5 12" xfId="27451" xr:uid="{00000000-0005-0000-0000-0000846A0000}"/>
    <cellStyle name="20% - Accent1 3 5 12 2" xfId="27452" xr:uid="{00000000-0005-0000-0000-0000856A0000}"/>
    <cellStyle name="20% - Accent1 3 5 12 2 2" xfId="27453" xr:uid="{00000000-0005-0000-0000-0000866A0000}"/>
    <cellStyle name="20% - Accent1 3 5 12 3" xfId="27454" xr:uid="{00000000-0005-0000-0000-0000876A0000}"/>
    <cellStyle name="20% - Accent1 3 5 13" xfId="27455" xr:uid="{00000000-0005-0000-0000-0000886A0000}"/>
    <cellStyle name="20% - Accent1 3 5 13 2" xfId="27456" xr:uid="{00000000-0005-0000-0000-0000896A0000}"/>
    <cellStyle name="20% - Accent1 3 5 13 2 2" xfId="27457" xr:uid="{00000000-0005-0000-0000-00008A6A0000}"/>
    <cellStyle name="20% - Accent1 3 5 13 3" xfId="27458" xr:uid="{00000000-0005-0000-0000-00008B6A0000}"/>
    <cellStyle name="20% - Accent1 3 5 14" xfId="27459" xr:uid="{00000000-0005-0000-0000-00008C6A0000}"/>
    <cellStyle name="20% - Accent1 3 5 14 2" xfId="27460" xr:uid="{00000000-0005-0000-0000-00008D6A0000}"/>
    <cellStyle name="20% - Accent1 3 5 15" xfId="27461" xr:uid="{00000000-0005-0000-0000-00008E6A0000}"/>
    <cellStyle name="20% - Accent1 3 5 15 2" xfId="27462" xr:uid="{00000000-0005-0000-0000-00008F6A0000}"/>
    <cellStyle name="20% - Accent1 3 5 16" xfId="27463" xr:uid="{00000000-0005-0000-0000-0000906A0000}"/>
    <cellStyle name="20% - Accent1 3 5 2" xfId="27464" xr:uid="{00000000-0005-0000-0000-0000916A0000}"/>
    <cellStyle name="20% - Accent1 3 5 2 10" xfId="27465" xr:uid="{00000000-0005-0000-0000-0000926A0000}"/>
    <cellStyle name="20% - Accent1 3 5 2 10 2" xfId="27466" xr:uid="{00000000-0005-0000-0000-0000936A0000}"/>
    <cellStyle name="20% - Accent1 3 5 2 10 2 2" xfId="27467" xr:uid="{00000000-0005-0000-0000-0000946A0000}"/>
    <cellStyle name="20% - Accent1 3 5 2 10 2 2 2" xfId="27468" xr:uid="{00000000-0005-0000-0000-0000956A0000}"/>
    <cellStyle name="20% - Accent1 3 5 2 10 2 3" xfId="27469" xr:uid="{00000000-0005-0000-0000-0000966A0000}"/>
    <cellStyle name="20% - Accent1 3 5 2 10 3" xfId="27470" xr:uid="{00000000-0005-0000-0000-0000976A0000}"/>
    <cellStyle name="20% - Accent1 3 5 2 10 3 2" xfId="27471" xr:uid="{00000000-0005-0000-0000-0000986A0000}"/>
    <cellStyle name="20% - Accent1 3 5 2 10 4" xfId="27472" xr:uid="{00000000-0005-0000-0000-0000996A0000}"/>
    <cellStyle name="20% - Accent1 3 5 2 11" xfId="27473" xr:uid="{00000000-0005-0000-0000-00009A6A0000}"/>
    <cellStyle name="20% - Accent1 3 5 2 11 2" xfId="27474" xr:uid="{00000000-0005-0000-0000-00009B6A0000}"/>
    <cellStyle name="20% - Accent1 3 5 2 11 2 2" xfId="27475" xr:uid="{00000000-0005-0000-0000-00009C6A0000}"/>
    <cellStyle name="20% - Accent1 3 5 2 11 3" xfId="27476" xr:uid="{00000000-0005-0000-0000-00009D6A0000}"/>
    <cellStyle name="20% - Accent1 3 5 2 12" xfId="27477" xr:uid="{00000000-0005-0000-0000-00009E6A0000}"/>
    <cellStyle name="20% - Accent1 3 5 2 12 2" xfId="27478" xr:uid="{00000000-0005-0000-0000-00009F6A0000}"/>
    <cellStyle name="20% - Accent1 3 5 2 12 2 2" xfId="27479" xr:uid="{00000000-0005-0000-0000-0000A06A0000}"/>
    <cellStyle name="20% - Accent1 3 5 2 12 3" xfId="27480" xr:uid="{00000000-0005-0000-0000-0000A16A0000}"/>
    <cellStyle name="20% - Accent1 3 5 2 13" xfId="27481" xr:uid="{00000000-0005-0000-0000-0000A26A0000}"/>
    <cellStyle name="20% - Accent1 3 5 2 13 2" xfId="27482" xr:uid="{00000000-0005-0000-0000-0000A36A0000}"/>
    <cellStyle name="20% - Accent1 3 5 2 14" xfId="27483" xr:uid="{00000000-0005-0000-0000-0000A46A0000}"/>
    <cellStyle name="20% - Accent1 3 5 2 14 2" xfId="27484" xr:uid="{00000000-0005-0000-0000-0000A56A0000}"/>
    <cellStyle name="20% - Accent1 3 5 2 15" xfId="27485" xr:uid="{00000000-0005-0000-0000-0000A66A0000}"/>
    <cellStyle name="20% - Accent1 3 5 2 2" xfId="27486" xr:uid="{00000000-0005-0000-0000-0000A76A0000}"/>
    <cellStyle name="20% - Accent1 3 5 2 2 10" xfId="27487" xr:uid="{00000000-0005-0000-0000-0000A86A0000}"/>
    <cellStyle name="20% - Accent1 3 5 2 2 10 2" xfId="27488" xr:uid="{00000000-0005-0000-0000-0000A96A0000}"/>
    <cellStyle name="20% - Accent1 3 5 2 2 10 2 2" xfId="27489" xr:uid="{00000000-0005-0000-0000-0000AA6A0000}"/>
    <cellStyle name="20% - Accent1 3 5 2 2 10 3" xfId="27490" xr:uid="{00000000-0005-0000-0000-0000AB6A0000}"/>
    <cellStyle name="20% - Accent1 3 5 2 2 11" xfId="27491" xr:uid="{00000000-0005-0000-0000-0000AC6A0000}"/>
    <cellStyle name="20% - Accent1 3 5 2 2 11 2" xfId="27492" xr:uid="{00000000-0005-0000-0000-0000AD6A0000}"/>
    <cellStyle name="20% - Accent1 3 5 2 2 11 2 2" xfId="27493" xr:uid="{00000000-0005-0000-0000-0000AE6A0000}"/>
    <cellStyle name="20% - Accent1 3 5 2 2 11 3" xfId="27494" xr:uid="{00000000-0005-0000-0000-0000AF6A0000}"/>
    <cellStyle name="20% - Accent1 3 5 2 2 12" xfId="27495" xr:uid="{00000000-0005-0000-0000-0000B06A0000}"/>
    <cellStyle name="20% - Accent1 3 5 2 2 12 2" xfId="27496" xr:uid="{00000000-0005-0000-0000-0000B16A0000}"/>
    <cellStyle name="20% - Accent1 3 5 2 2 13" xfId="27497" xr:uid="{00000000-0005-0000-0000-0000B26A0000}"/>
    <cellStyle name="20% - Accent1 3 5 2 2 13 2" xfId="27498" xr:uid="{00000000-0005-0000-0000-0000B36A0000}"/>
    <cellStyle name="20% - Accent1 3 5 2 2 14" xfId="27499" xr:uid="{00000000-0005-0000-0000-0000B46A0000}"/>
    <cellStyle name="20% - Accent1 3 5 2 2 2" xfId="27500" xr:uid="{00000000-0005-0000-0000-0000B56A0000}"/>
    <cellStyle name="20% - Accent1 3 5 2 2 2 10" xfId="27501" xr:uid="{00000000-0005-0000-0000-0000B66A0000}"/>
    <cellStyle name="20% - Accent1 3 5 2 2 2 10 2" xfId="27502" xr:uid="{00000000-0005-0000-0000-0000B76A0000}"/>
    <cellStyle name="20% - Accent1 3 5 2 2 2 11" xfId="27503" xr:uid="{00000000-0005-0000-0000-0000B86A0000}"/>
    <cellStyle name="20% - Accent1 3 5 2 2 2 2" xfId="27504" xr:uid="{00000000-0005-0000-0000-0000B96A0000}"/>
    <cellStyle name="20% - Accent1 3 5 2 2 2 2 2" xfId="27505" xr:uid="{00000000-0005-0000-0000-0000BA6A0000}"/>
    <cellStyle name="20% - Accent1 3 5 2 2 2 2 2 2" xfId="27506" xr:uid="{00000000-0005-0000-0000-0000BB6A0000}"/>
    <cellStyle name="20% - Accent1 3 5 2 2 2 2 2 2 2" xfId="27507" xr:uid="{00000000-0005-0000-0000-0000BC6A0000}"/>
    <cellStyle name="20% - Accent1 3 5 2 2 2 2 2 2 2 2" xfId="27508" xr:uid="{00000000-0005-0000-0000-0000BD6A0000}"/>
    <cellStyle name="20% - Accent1 3 5 2 2 2 2 2 2 3" xfId="27509" xr:uid="{00000000-0005-0000-0000-0000BE6A0000}"/>
    <cellStyle name="20% - Accent1 3 5 2 2 2 2 2 3" xfId="27510" xr:uid="{00000000-0005-0000-0000-0000BF6A0000}"/>
    <cellStyle name="20% - Accent1 3 5 2 2 2 2 2 3 2" xfId="27511" xr:uid="{00000000-0005-0000-0000-0000C06A0000}"/>
    <cellStyle name="20% - Accent1 3 5 2 2 2 2 2 4" xfId="27512" xr:uid="{00000000-0005-0000-0000-0000C16A0000}"/>
    <cellStyle name="20% - Accent1 3 5 2 2 2 2 3" xfId="27513" xr:uid="{00000000-0005-0000-0000-0000C26A0000}"/>
    <cellStyle name="20% - Accent1 3 5 2 2 2 2 3 2" xfId="27514" xr:uid="{00000000-0005-0000-0000-0000C36A0000}"/>
    <cellStyle name="20% - Accent1 3 5 2 2 2 2 3 2 2" xfId="27515" xr:uid="{00000000-0005-0000-0000-0000C46A0000}"/>
    <cellStyle name="20% - Accent1 3 5 2 2 2 2 3 2 2 2" xfId="27516" xr:uid="{00000000-0005-0000-0000-0000C56A0000}"/>
    <cellStyle name="20% - Accent1 3 5 2 2 2 2 3 2 3" xfId="27517" xr:uid="{00000000-0005-0000-0000-0000C66A0000}"/>
    <cellStyle name="20% - Accent1 3 5 2 2 2 2 3 3" xfId="27518" xr:uid="{00000000-0005-0000-0000-0000C76A0000}"/>
    <cellStyle name="20% - Accent1 3 5 2 2 2 2 3 3 2" xfId="27519" xr:uid="{00000000-0005-0000-0000-0000C86A0000}"/>
    <cellStyle name="20% - Accent1 3 5 2 2 2 2 3 4" xfId="27520" xr:uid="{00000000-0005-0000-0000-0000C96A0000}"/>
    <cellStyle name="20% - Accent1 3 5 2 2 2 2 4" xfId="27521" xr:uid="{00000000-0005-0000-0000-0000CA6A0000}"/>
    <cellStyle name="20% - Accent1 3 5 2 2 2 2 4 2" xfId="27522" xr:uid="{00000000-0005-0000-0000-0000CB6A0000}"/>
    <cellStyle name="20% - Accent1 3 5 2 2 2 2 4 2 2" xfId="27523" xr:uid="{00000000-0005-0000-0000-0000CC6A0000}"/>
    <cellStyle name="20% - Accent1 3 5 2 2 2 2 4 2 2 2" xfId="27524" xr:uid="{00000000-0005-0000-0000-0000CD6A0000}"/>
    <cellStyle name="20% - Accent1 3 5 2 2 2 2 4 2 3" xfId="27525" xr:uid="{00000000-0005-0000-0000-0000CE6A0000}"/>
    <cellStyle name="20% - Accent1 3 5 2 2 2 2 4 3" xfId="27526" xr:uid="{00000000-0005-0000-0000-0000CF6A0000}"/>
    <cellStyle name="20% - Accent1 3 5 2 2 2 2 4 3 2" xfId="27527" xr:uid="{00000000-0005-0000-0000-0000D06A0000}"/>
    <cellStyle name="20% - Accent1 3 5 2 2 2 2 4 4" xfId="27528" xr:uid="{00000000-0005-0000-0000-0000D16A0000}"/>
    <cellStyle name="20% - Accent1 3 5 2 2 2 2 5" xfId="27529" xr:uid="{00000000-0005-0000-0000-0000D26A0000}"/>
    <cellStyle name="20% - Accent1 3 5 2 2 2 2 5 2" xfId="27530" xr:uid="{00000000-0005-0000-0000-0000D36A0000}"/>
    <cellStyle name="20% - Accent1 3 5 2 2 2 2 5 2 2" xfId="27531" xr:uid="{00000000-0005-0000-0000-0000D46A0000}"/>
    <cellStyle name="20% - Accent1 3 5 2 2 2 2 5 3" xfId="27532" xr:uid="{00000000-0005-0000-0000-0000D56A0000}"/>
    <cellStyle name="20% - Accent1 3 5 2 2 2 2 6" xfId="27533" xr:uid="{00000000-0005-0000-0000-0000D66A0000}"/>
    <cellStyle name="20% - Accent1 3 5 2 2 2 2 6 2" xfId="27534" xr:uid="{00000000-0005-0000-0000-0000D76A0000}"/>
    <cellStyle name="20% - Accent1 3 5 2 2 2 2 6 2 2" xfId="27535" xr:uid="{00000000-0005-0000-0000-0000D86A0000}"/>
    <cellStyle name="20% - Accent1 3 5 2 2 2 2 6 3" xfId="27536" xr:uid="{00000000-0005-0000-0000-0000D96A0000}"/>
    <cellStyle name="20% - Accent1 3 5 2 2 2 2 7" xfId="27537" xr:uid="{00000000-0005-0000-0000-0000DA6A0000}"/>
    <cellStyle name="20% - Accent1 3 5 2 2 2 2 7 2" xfId="27538" xr:uid="{00000000-0005-0000-0000-0000DB6A0000}"/>
    <cellStyle name="20% - Accent1 3 5 2 2 2 2 8" xfId="27539" xr:uid="{00000000-0005-0000-0000-0000DC6A0000}"/>
    <cellStyle name="20% - Accent1 3 5 2 2 2 2 8 2" xfId="27540" xr:uid="{00000000-0005-0000-0000-0000DD6A0000}"/>
    <cellStyle name="20% - Accent1 3 5 2 2 2 2 9" xfId="27541" xr:uid="{00000000-0005-0000-0000-0000DE6A0000}"/>
    <cellStyle name="20% - Accent1 3 5 2 2 2 3" xfId="27542" xr:uid="{00000000-0005-0000-0000-0000DF6A0000}"/>
    <cellStyle name="20% - Accent1 3 5 2 2 2 3 2" xfId="27543" xr:uid="{00000000-0005-0000-0000-0000E06A0000}"/>
    <cellStyle name="20% - Accent1 3 5 2 2 2 3 2 2" xfId="27544" xr:uid="{00000000-0005-0000-0000-0000E16A0000}"/>
    <cellStyle name="20% - Accent1 3 5 2 2 2 3 2 2 2" xfId="27545" xr:uid="{00000000-0005-0000-0000-0000E26A0000}"/>
    <cellStyle name="20% - Accent1 3 5 2 2 2 3 2 2 2 2" xfId="27546" xr:uid="{00000000-0005-0000-0000-0000E36A0000}"/>
    <cellStyle name="20% - Accent1 3 5 2 2 2 3 2 2 3" xfId="27547" xr:uid="{00000000-0005-0000-0000-0000E46A0000}"/>
    <cellStyle name="20% - Accent1 3 5 2 2 2 3 2 3" xfId="27548" xr:uid="{00000000-0005-0000-0000-0000E56A0000}"/>
    <cellStyle name="20% - Accent1 3 5 2 2 2 3 2 3 2" xfId="27549" xr:uid="{00000000-0005-0000-0000-0000E66A0000}"/>
    <cellStyle name="20% - Accent1 3 5 2 2 2 3 2 4" xfId="27550" xr:uid="{00000000-0005-0000-0000-0000E76A0000}"/>
    <cellStyle name="20% - Accent1 3 5 2 2 2 3 3" xfId="27551" xr:uid="{00000000-0005-0000-0000-0000E86A0000}"/>
    <cellStyle name="20% - Accent1 3 5 2 2 2 3 3 2" xfId="27552" xr:uid="{00000000-0005-0000-0000-0000E96A0000}"/>
    <cellStyle name="20% - Accent1 3 5 2 2 2 3 3 2 2" xfId="27553" xr:uid="{00000000-0005-0000-0000-0000EA6A0000}"/>
    <cellStyle name="20% - Accent1 3 5 2 2 2 3 3 2 2 2" xfId="27554" xr:uid="{00000000-0005-0000-0000-0000EB6A0000}"/>
    <cellStyle name="20% - Accent1 3 5 2 2 2 3 3 2 3" xfId="27555" xr:uid="{00000000-0005-0000-0000-0000EC6A0000}"/>
    <cellStyle name="20% - Accent1 3 5 2 2 2 3 3 3" xfId="27556" xr:uid="{00000000-0005-0000-0000-0000ED6A0000}"/>
    <cellStyle name="20% - Accent1 3 5 2 2 2 3 3 3 2" xfId="27557" xr:uid="{00000000-0005-0000-0000-0000EE6A0000}"/>
    <cellStyle name="20% - Accent1 3 5 2 2 2 3 3 4" xfId="27558" xr:uid="{00000000-0005-0000-0000-0000EF6A0000}"/>
    <cellStyle name="20% - Accent1 3 5 2 2 2 3 4" xfId="27559" xr:uid="{00000000-0005-0000-0000-0000F06A0000}"/>
    <cellStyle name="20% - Accent1 3 5 2 2 2 3 4 2" xfId="27560" xr:uid="{00000000-0005-0000-0000-0000F16A0000}"/>
    <cellStyle name="20% - Accent1 3 5 2 2 2 3 4 2 2" xfId="27561" xr:uid="{00000000-0005-0000-0000-0000F26A0000}"/>
    <cellStyle name="20% - Accent1 3 5 2 2 2 3 4 2 2 2" xfId="27562" xr:uid="{00000000-0005-0000-0000-0000F36A0000}"/>
    <cellStyle name="20% - Accent1 3 5 2 2 2 3 4 2 3" xfId="27563" xr:uid="{00000000-0005-0000-0000-0000F46A0000}"/>
    <cellStyle name="20% - Accent1 3 5 2 2 2 3 4 3" xfId="27564" xr:uid="{00000000-0005-0000-0000-0000F56A0000}"/>
    <cellStyle name="20% - Accent1 3 5 2 2 2 3 4 3 2" xfId="27565" xr:uid="{00000000-0005-0000-0000-0000F66A0000}"/>
    <cellStyle name="20% - Accent1 3 5 2 2 2 3 4 4" xfId="27566" xr:uid="{00000000-0005-0000-0000-0000F76A0000}"/>
    <cellStyle name="20% - Accent1 3 5 2 2 2 3 5" xfId="27567" xr:uid="{00000000-0005-0000-0000-0000F86A0000}"/>
    <cellStyle name="20% - Accent1 3 5 2 2 2 3 5 2" xfId="27568" xr:uid="{00000000-0005-0000-0000-0000F96A0000}"/>
    <cellStyle name="20% - Accent1 3 5 2 2 2 3 5 2 2" xfId="27569" xr:uid="{00000000-0005-0000-0000-0000FA6A0000}"/>
    <cellStyle name="20% - Accent1 3 5 2 2 2 3 5 3" xfId="27570" xr:uid="{00000000-0005-0000-0000-0000FB6A0000}"/>
    <cellStyle name="20% - Accent1 3 5 2 2 2 3 6" xfId="27571" xr:uid="{00000000-0005-0000-0000-0000FC6A0000}"/>
    <cellStyle name="20% - Accent1 3 5 2 2 2 3 6 2" xfId="27572" xr:uid="{00000000-0005-0000-0000-0000FD6A0000}"/>
    <cellStyle name="20% - Accent1 3 5 2 2 2 3 6 2 2" xfId="27573" xr:uid="{00000000-0005-0000-0000-0000FE6A0000}"/>
    <cellStyle name="20% - Accent1 3 5 2 2 2 3 6 3" xfId="27574" xr:uid="{00000000-0005-0000-0000-0000FF6A0000}"/>
    <cellStyle name="20% - Accent1 3 5 2 2 2 3 7" xfId="27575" xr:uid="{00000000-0005-0000-0000-0000006B0000}"/>
    <cellStyle name="20% - Accent1 3 5 2 2 2 3 7 2" xfId="27576" xr:uid="{00000000-0005-0000-0000-0000016B0000}"/>
    <cellStyle name="20% - Accent1 3 5 2 2 2 3 8" xfId="27577" xr:uid="{00000000-0005-0000-0000-0000026B0000}"/>
    <cellStyle name="20% - Accent1 3 5 2 2 2 3 8 2" xfId="27578" xr:uid="{00000000-0005-0000-0000-0000036B0000}"/>
    <cellStyle name="20% - Accent1 3 5 2 2 2 3 9" xfId="27579" xr:uid="{00000000-0005-0000-0000-0000046B0000}"/>
    <cellStyle name="20% - Accent1 3 5 2 2 2 4" xfId="27580" xr:uid="{00000000-0005-0000-0000-0000056B0000}"/>
    <cellStyle name="20% - Accent1 3 5 2 2 2 4 2" xfId="27581" xr:uid="{00000000-0005-0000-0000-0000066B0000}"/>
    <cellStyle name="20% - Accent1 3 5 2 2 2 4 2 2" xfId="27582" xr:uid="{00000000-0005-0000-0000-0000076B0000}"/>
    <cellStyle name="20% - Accent1 3 5 2 2 2 4 2 2 2" xfId="27583" xr:uid="{00000000-0005-0000-0000-0000086B0000}"/>
    <cellStyle name="20% - Accent1 3 5 2 2 2 4 2 3" xfId="27584" xr:uid="{00000000-0005-0000-0000-0000096B0000}"/>
    <cellStyle name="20% - Accent1 3 5 2 2 2 4 3" xfId="27585" xr:uid="{00000000-0005-0000-0000-00000A6B0000}"/>
    <cellStyle name="20% - Accent1 3 5 2 2 2 4 3 2" xfId="27586" xr:uid="{00000000-0005-0000-0000-00000B6B0000}"/>
    <cellStyle name="20% - Accent1 3 5 2 2 2 4 4" xfId="27587" xr:uid="{00000000-0005-0000-0000-00000C6B0000}"/>
    <cellStyle name="20% - Accent1 3 5 2 2 2 5" xfId="27588" xr:uid="{00000000-0005-0000-0000-00000D6B0000}"/>
    <cellStyle name="20% - Accent1 3 5 2 2 2 5 2" xfId="27589" xr:uid="{00000000-0005-0000-0000-00000E6B0000}"/>
    <cellStyle name="20% - Accent1 3 5 2 2 2 5 2 2" xfId="27590" xr:uid="{00000000-0005-0000-0000-00000F6B0000}"/>
    <cellStyle name="20% - Accent1 3 5 2 2 2 5 2 2 2" xfId="27591" xr:uid="{00000000-0005-0000-0000-0000106B0000}"/>
    <cellStyle name="20% - Accent1 3 5 2 2 2 5 2 3" xfId="27592" xr:uid="{00000000-0005-0000-0000-0000116B0000}"/>
    <cellStyle name="20% - Accent1 3 5 2 2 2 5 3" xfId="27593" xr:uid="{00000000-0005-0000-0000-0000126B0000}"/>
    <cellStyle name="20% - Accent1 3 5 2 2 2 5 3 2" xfId="27594" xr:uid="{00000000-0005-0000-0000-0000136B0000}"/>
    <cellStyle name="20% - Accent1 3 5 2 2 2 5 4" xfId="27595" xr:uid="{00000000-0005-0000-0000-0000146B0000}"/>
    <cellStyle name="20% - Accent1 3 5 2 2 2 6" xfId="27596" xr:uid="{00000000-0005-0000-0000-0000156B0000}"/>
    <cellStyle name="20% - Accent1 3 5 2 2 2 6 2" xfId="27597" xr:uid="{00000000-0005-0000-0000-0000166B0000}"/>
    <cellStyle name="20% - Accent1 3 5 2 2 2 6 2 2" xfId="27598" xr:uid="{00000000-0005-0000-0000-0000176B0000}"/>
    <cellStyle name="20% - Accent1 3 5 2 2 2 6 2 2 2" xfId="27599" xr:uid="{00000000-0005-0000-0000-0000186B0000}"/>
    <cellStyle name="20% - Accent1 3 5 2 2 2 6 2 3" xfId="27600" xr:uid="{00000000-0005-0000-0000-0000196B0000}"/>
    <cellStyle name="20% - Accent1 3 5 2 2 2 6 3" xfId="27601" xr:uid="{00000000-0005-0000-0000-00001A6B0000}"/>
    <cellStyle name="20% - Accent1 3 5 2 2 2 6 3 2" xfId="27602" xr:uid="{00000000-0005-0000-0000-00001B6B0000}"/>
    <cellStyle name="20% - Accent1 3 5 2 2 2 6 4" xfId="27603" xr:uid="{00000000-0005-0000-0000-00001C6B0000}"/>
    <cellStyle name="20% - Accent1 3 5 2 2 2 7" xfId="27604" xr:uid="{00000000-0005-0000-0000-00001D6B0000}"/>
    <cellStyle name="20% - Accent1 3 5 2 2 2 7 2" xfId="27605" xr:uid="{00000000-0005-0000-0000-00001E6B0000}"/>
    <cellStyle name="20% - Accent1 3 5 2 2 2 7 2 2" xfId="27606" xr:uid="{00000000-0005-0000-0000-00001F6B0000}"/>
    <cellStyle name="20% - Accent1 3 5 2 2 2 7 3" xfId="27607" xr:uid="{00000000-0005-0000-0000-0000206B0000}"/>
    <cellStyle name="20% - Accent1 3 5 2 2 2 8" xfId="27608" xr:uid="{00000000-0005-0000-0000-0000216B0000}"/>
    <cellStyle name="20% - Accent1 3 5 2 2 2 8 2" xfId="27609" xr:uid="{00000000-0005-0000-0000-0000226B0000}"/>
    <cellStyle name="20% - Accent1 3 5 2 2 2 8 2 2" xfId="27610" xr:uid="{00000000-0005-0000-0000-0000236B0000}"/>
    <cellStyle name="20% - Accent1 3 5 2 2 2 8 3" xfId="27611" xr:uid="{00000000-0005-0000-0000-0000246B0000}"/>
    <cellStyle name="20% - Accent1 3 5 2 2 2 9" xfId="27612" xr:uid="{00000000-0005-0000-0000-0000256B0000}"/>
    <cellStyle name="20% - Accent1 3 5 2 2 2 9 2" xfId="27613" xr:uid="{00000000-0005-0000-0000-0000266B0000}"/>
    <cellStyle name="20% - Accent1 3 5 2 2 3" xfId="27614" xr:uid="{00000000-0005-0000-0000-0000276B0000}"/>
    <cellStyle name="20% - Accent1 3 5 2 2 3 10" xfId="27615" xr:uid="{00000000-0005-0000-0000-0000286B0000}"/>
    <cellStyle name="20% - Accent1 3 5 2 2 3 10 2" xfId="27616" xr:uid="{00000000-0005-0000-0000-0000296B0000}"/>
    <cellStyle name="20% - Accent1 3 5 2 2 3 11" xfId="27617" xr:uid="{00000000-0005-0000-0000-00002A6B0000}"/>
    <cellStyle name="20% - Accent1 3 5 2 2 3 2" xfId="27618" xr:uid="{00000000-0005-0000-0000-00002B6B0000}"/>
    <cellStyle name="20% - Accent1 3 5 2 2 3 2 2" xfId="27619" xr:uid="{00000000-0005-0000-0000-00002C6B0000}"/>
    <cellStyle name="20% - Accent1 3 5 2 2 3 2 2 2" xfId="27620" xr:uid="{00000000-0005-0000-0000-00002D6B0000}"/>
    <cellStyle name="20% - Accent1 3 5 2 2 3 2 2 2 2" xfId="27621" xr:uid="{00000000-0005-0000-0000-00002E6B0000}"/>
    <cellStyle name="20% - Accent1 3 5 2 2 3 2 2 2 2 2" xfId="27622" xr:uid="{00000000-0005-0000-0000-00002F6B0000}"/>
    <cellStyle name="20% - Accent1 3 5 2 2 3 2 2 2 3" xfId="27623" xr:uid="{00000000-0005-0000-0000-0000306B0000}"/>
    <cellStyle name="20% - Accent1 3 5 2 2 3 2 2 3" xfId="27624" xr:uid="{00000000-0005-0000-0000-0000316B0000}"/>
    <cellStyle name="20% - Accent1 3 5 2 2 3 2 2 3 2" xfId="27625" xr:uid="{00000000-0005-0000-0000-0000326B0000}"/>
    <cellStyle name="20% - Accent1 3 5 2 2 3 2 2 4" xfId="27626" xr:uid="{00000000-0005-0000-0000-0000336B0000}"/>
    <cellStyle name="20% - Accent1 3 5 2 2 3 2 3" xfId="27627" xr:uid="{00000000-0005-0000-0000-0000346B0000}"/>
    <cellStyle name="20% - Accent1 3 5 2 2 3 2 3 2" xfId="27628" xr:uid="{00000000-0005-0000-0000-0000356B0000}"/>
    <cellStyle name="20% - Accent1 3 5 2 2 3 2 3 2 2" xfId="27629" xr:uid="{00000000-0005-0000-0000-0000366B0000}"/>
    <cellStyle name="20% - Accent1 3 5 2 2 3 2 3 2 2 2" xfId="27630" xr:uid="{00000000-0005-0000-0000-0000376B0000}"/>
    <cellStyle name="20% - Accent1 3 5 2 2 3 2 3 2 3" xfId="27631" xr:uid="{00000000-0005-0000-0000-0000386B0000}"/>
    <cellStyle name="20% - Accent1 3 5 2 2 3 2 3 3" xfId="27632" xr:uid="{00000000-0005-0000-0000-0000396B0000}"/>
    <cellStyle name="20% - Accent1 3 5 2 2 3 2 3 3 2" xfId="27633" xr:uid="{00000000-0005-0000-0000-00003A6B0000}"/>
    <cellStyle name="20% - Accent1 3 5 2 2 3 2 3 4" xfId="27634" xr:uid="{00000000-0005-0000-0000-00003B6B0000}"/>
    <cellStyle name="20% - Accent1 3 5 2 2 3 2 4" xfId="27635" xr:uid="{00000000-0005-0000-0000-00003C6B0000}"/>
    <cellStyle name="20% - Accent1 3 5 2 2 3 2 4 2" xfId="27636" xr:uid="{00000000-0005-0000-0000-00003D6B0000}"/>
    <cellStyle name="20% - Accent1 3 5 2 2 3 2 4 2 2" xfId="27637" xr:uid="{00000000-0005-0000-0000-00003E6B0000}"/>
    <cellStyle name="20% - Accent1 3 5 2 2 3 2 4 2 2 2" xfId="27638" xr:uid="{00000000-0005-0000-0000-00003F6B0000}"/>
    <cellStyle name="20% - Accent1 3 5 2 2 3 2 4 2 3" xfId="27639" xr:uid="{00000000-0005-0000-0000-0000406B0000}"/>
    <cellStyle name="20% - Accent1 3 5 2 2 3 2 4 3" xfId="27640" xr:uid="{00000000-0005-0000-0000-0000416B0000}"/>
    <cellStyle name="20% - Accent1 3 5 2 2 3 2 4 3 2" xfId="27641" xr:uid="{00000000-0005-0000-0000-0000426B0000}"/>
    <cellStyle name="20% - Accent1 3 5 2 2 3 2 4 4" xfId="27642" xr:uid="{00000000-0005-0000-0000-0000436B0000}"/>
    <cellStyle name="20% - Accent1 3 5 2 2 3 2 5" xfId="27643" xr:uid="{00000000-0005-0000-0000-0000446B0000}"/>
    <cellStyle name="20% - Accent1 3 5 2 2 3 2 5 2" xfId="27644" xr:uid="{00000000-0005-0000-0000-0000456B0000}"/>
    <cellStyle name="20% - Accent1 3 5 2 2 3 2 5 2 2" xfId="27645" xr:uid="{00000000-0005-0000-0000-0000466B0000}"/>
    <cellStyle name="20% - Accent1 3 5 2 2 3 2 5 3" xfId="27646" xr:uid="{00000000-0005-0000-0000-0000476B0000}"/>
    <cellStyle name="20% - Accent1 3 5 2 2 3 2 6" xfId="27647" xr:uid="{00000000-0005-0000-0000-0000486B0000}"/>
    <cellStyle name="20% - Accent1 3 5 2 2 3 2 6 2" xfId="27648" xr:uid="{00000000-0005-0000-0000-0000496B0000}"/>
    <cellStyle name="20% - Accent1 3 5 2 2 3 2 6 2 2" xfId="27649" xr:uid="{00000000-0005-0000-0000-00004A6B0000}"/>
    <cellStyle name="20% - Accent1 3 5 2 2 3 2 6 3" xfId="27650" xr:uid="{00000000-0005-0000-0000-00004B6B0000}"/>
    <cellStyle name="20% - Accent1 3 5 2 2 3 2 7" xfId="27651" xr:uid="{00000000-0005-0000-0000-00004C6B0000}"/>
    <cellStyle name="20% - Accent1 3 5 2 2 3 2 7 2" xfId="27652" xr:uid="{00000000-0005-0000-0000-00004D6B0000}"/>
    <cellStyle name="20% - Accent1 3 5 2 2 3 2 8" xfId="27653" xr:uid="{00000000-0005-0000-0000-00004E6B0000}"/>
    <cellStyle name="20% - Accent1 3 5 2 2 3 2 8 2" xfId="27654" xr:uid="{00000000-0005-0000-0000-00004F6B0000}"/>
    <cellStyle name="20% - Accent1 3 5 2 2 3 2 9" xfId="27655" xr:uid="{00000000-0005-0000-0000-0000506B0000}"/>
    <cellStyle name="20% - Accent1 3 5 2 2 3 3" xfId="27656" xr:uid="{00000000-0005-0000-0000-0000516B0000}"/>
    <cellStyle name="20% - Accent1 3 5 2 2 3 3 2" xfId="27657" xr:uid="{00000000-0005-0000-0000-0000526B0000}"/>
    <cellStyle name="20% - Accent1 3 5 2 2 3 3 2 2" xfId="27658" xr:uid="{00000000-0005-0000-0000-0000536B0000}"/>
    <cellStyle name="20% - Accent1 3 5 2 2 3 3 2 2 2" xfId="27659" xr:uid="{00000000-0005-0000-0000-0000546B0000}"/>
    <cellStyle name="20% - Accent1 3 5 2 2 3 3 2 2 2 2" xfId="27660" xr:uid="{00000000-0005-0000-0000-0000556B0000}"/>
    <cellStyle name="20% - Accent1 3 5 2 2 3 3 2 2 3" xfId="27661" xr:uid="{00000000-0005-0000-0000-0000566B0000}"/>
    <cellStyle name="20% - Accent1 3 5 2 2 3 3 2 3" xfId="27662" xr:uid="{00000000-0005-0000-0000-0000576B0000}"/>
    <cellStyle name="20% - Accent1 3 5 2 2 3 3 2 3 2" xfId="27663" xr:uid="{00000000-0005-0000-0000-0000586B0000}"/>
    <cellStyle name="20% - Accent1 3 5 2 2 3 3 2 4" xfId="27664" xr:uid="{00000000-0005-0000-0000-0000596B0000}"/>
    <cellStyle name="20% - Accent1 3 5 2 2 3 3 3" xfId="27665" xr:uid="{00000000-0005-0000-0000-00005A6B0000}"/>
    <cellStyle name="20% - Accent1 3 5 2 2 3 3 3 2" xfId="27666" xr:uid="{00000000-0005-0000-0000-00005B6B0000}"/>
    <cellStyle name="20% - Accent1 3 5 2 2 3 3 3 2 2" xfId="27667" xr:uid="{00000000-0005-0000-0000-00005C6B0000}"/>
    <cellStyle name="20% - Accent1 3 5 2 2 3 3 3 2 2 2" xfId="27668" xr:uid="{00000000-0005-0000-0000-00005D6B0000}"/>
    <cellStyle name="20% - Accent1 3 5 2 2 3 3 3 2 3" xfId="27669" xr:uid="{00000000-0005-0000-0000-00005E6B0000}"/>
    <cellStyle name="20% - Accent1 3 5 2 2 3 3 3 3" xfId="27670" xr:uid="{00000000-0005-0000-0000-00005F6B0000}"/>
    <cellStyle name="20% - Accent1 3 5 2 2 3 3 3 3 2" xfId="27671" xr:uid="{00000000-0005-0000-0000-0000606B0000}"/>
    <cellStyle name="20% - Accent1 3 5 2 2 3 3 3 4" xfId="27672" xr:uid="{00000000-0005-0000-0000-0000616B0000}"/>
    <cellStyle name="20% - Accent1 3 5 2 2 3 3 4" xfId="27673" xr:uid="{00000000-0005-0000-0000-0000626B0000}"/>
    <cellStyle name="20% - Accent1 3 5 2 2 3 3 4 2" xfId="27674" xr:uid="{00000000-0005-0000-0000-0000636B0000}"/>
    <cellStyle name="20% - Accent1 3 5 2 2 3 3 4 2 2" xfId="27675" xr:uid="{00000000-0005-0000-0000-0000646B0000}"/>
    <cellStyle name="20% - Accent1 3 5 2 2 3 3 4 2 2 2" xfId="27676" xr:uid="{00000000-0005-0000-0000-0000656B0000}"/>
    <cellStyle name="20% - Accent1 3 5 2 2 3 3 4 2 3" xfId="27677" xr:uid="{00000000-0005-0000-0000-0000666B0000}"/>
    <cellStyle name="20% - Accent1 3 5 2 2 3 3 4 3" xfId="27678" xr:uid="{00000000-0005-0000-0000-0000676B0000}"/>
    <cellStyle name="20% - Accent1 3 5 2 2 3 3 4 3 2" xfId="27679" xr:uid="{00000000-0005-0000-0000-0000686B0000}"/>
    <cellStyle name="20% - Accent1 3 5 2 2 3 3 4 4" xfId="27680" xr:uid="{00000000-0005-0000-0000-0000696B0000}"/>
    <cellStyle name="20% - Accent1 3 5 2 2 3 3 5" xfId="27681" xr:uid="{00000000-0005-0000-0000-00006A6B0000}"/>
    <cellStyle name="20% - Accent1 3 5 2 2 3 3 5 2" xfId="27682" xr:uid="{00000000-0005-0000-0000-00006B6B0000}"/>
    <cellStyle name="20% - Accent1 3 5 2 2 3 3 5 2 2" xfId="27683" xr:uid="{00000000-0005-0000-0000-00006C6B0000}"/>
    <cellStyle name="20% - Accent1 3 5 2 2 3 3 5 3" xfId="27684" xr:uid="{00000000-0005-0000-0000-00006D6B0000}"/>
    <cellStyle name="20% - Accent1 3 5 2 2 3 3 6" xfId="27685" xr:uid="{00000000-0005-0000-0000-00006E6B0000}"/>
    <cellStyle name="20% - Accent1 3 5 2 2 3 3 6 2" xfId="27686" xr:uid="{00000000-0005-0000-0000-00006F6B0000}"/>
    <cellStyle name="20% - Accent1 3 5 2 2 3 3 6 2 2" xfId="27687" xr:uid="{00000000-0005-0000-0000-0000706B0000}"/>
    <cellStyle name="20% - Accent1 3 5 2 2 3 3 6 3" xfId="27688" xr:uid="{00000000-0005-0000-0000-0000716B0000}"/>
    <cellStyle name="20% - Accent1 3 5 2 2 3 3 7" xfId="27689" xr:uid="{00000000-0005-0000-0000-0000726B0000}"/>
    <cellStyle name="20% - Accent1 3 5 2 2 3 3 7 2" xfId="27690" xr:uid="{00000000-0005-0000-0000-0000736B0000}"/>
    <cellStyle name="20% - Accent1 3 5 2 2 3 3 8" xfId="27691" xr:uid="{00000000-0005-0000-0000-0000746B0000}"/>
    <cellStyle name="20% - Accent1 3 5 2 2 3 3 8 2" xfId="27692" xr:uid="{00000000-0005-0000-0000-0000756B0000}"/>
    <cellStyle name="20% - Accent1 3 5 2 2 3 3 9" xfId="27693" xr:uid="{00000000-0005-0000-0000-0000766B0000}"/>
    <cellStyle name="20% - Accent1 3 5 2 2 3 4" xfId="27694" xr:uid="{00000000-0005-0000-0000-0000776B0000}"/>
    <cellStyle name="20% - Accent1 3 5 2 2 3 4 2" xfId="27695" xr:uid="{00000000-0005-0000-0000-0000786B0000}"/>
    <cellStyle name="20% - Accent1 3 5 2 2 3 4 2 2" xfId="27696" xr:uid="{00000000-0005-0000-0000-0000796B0000}"/>
    <cellStyle name="20% - Accent1 3 5 2 2 3 4 2 2 2" xfId="27697" xr:uid="{00000000-0005-0000-0000-00007A6B0000}"/>
    <cellStyle name="20% - Accent1 3 5 2 2 3 4 2 3" xfId="27698" xr:uid="{00000000-0005-0000-0000-00007B6B0000}"/>
    <cellStyle name="20% - Accent1 3 5 2 2 3 4 3" xfId="27699" xr:uid="{00000000-0005-0000-0000-00007C6B0000}"/>
    <cellStyle name="20% - Accent1 3 5 2 2 3 4 3 2" xfId="27700" xr:uid="{00000000-0005-0000-0000-00007D6B0000}"/>
    <cellStyle name="20% - Accent1 3 5 2 2 3 4 4" xfId="27701" xr:uid="{00000000-0005-0000-0000-00007E6B0000}"/>
    <cellStyle name="20% - Accent1 3 5 2 2 3 5" xfId="27702" xr:uid="{00000000-0005-0000-0000-00007F6B0000}"/>
    <cellStyle name="20% - Accent1 3 5 2 2 3 5 2" xfId="27703" xr:uid="{00000000-0005-0000-0000-0000806B0000}"/>
    <cellStyle name="20% - Accent1 3 5 2 2 3 5 2 2" xfId="27704" xr:uid="{00000000-0005-0000-0000-0000816B0000}"/>
    <cellStyle name="20% - Accent1 3 5 2 2 3 5 2 2 2" xfId="27705" xr:uid="{00000000-0005-0000-0000-0000826B0000}"/>
    <cellStyle name="20% - Accent1 3 5 2 2 3 5 2 3" xfId="27706" xr:uid="{00000000-0005-0000-0000-0000836B0000}"/>
    <cellStyle name="20% - Accent1 3 5 2 2 3 5 3" xfId="27707" xr:uid="{00000000-0005-0000-0000-0000846B0000}"/>
    <cellStyle name="20% - Accent1 3 5 2 2 3 5 3 2" xfId="27708" xr:uid="{00000000-0005-0000-0000-0000856B0000}"/>
    <cellStyle name="20% - Accent1 3 5 2 2 3 5 4" xfId="27709" xr:uid="{00000000-0005-0000-0000-0000866B0000}"/>
    <cellStyle name="20% - Accent1 3 5 2 2 3 6" xfId="27710" xr:uid="{00000000-0005-0000-0000-0000876B0000}"/>
    <cellStyle name="20% - Accent1 3 5 2 2 3 6 2" xfId="27711" xr:uid="{00000000-0005-0000-0000-0000886B0000}"/>
    <cellStyle name="20% - Accent1 3 5 2 2 3 6 2 2" xfId="27712" xr:uid="{00000000-0005-0000-0000-0000896B0000}"/>
    <cellStyle name="20% - Accent1 3 5 2 2 3 6 2 2 2" xfId="27713" xr:uid="{00000000-0005-0000-0000-00008A6B0000}"/>
    <cellStyle name="20% - Accent1 3 5 2 2 3 6 2 3" xfId="27714" xr:uid="{00000000-0005-0000-0000-00008B6B0000}"/>
    <cellStyle name="20% - Accent1 3 5 2 2 3 6 3" xfId="27715" xr:uid="{00000000-0005-0000-0000-00008C6B0000}"/>
    <cellStyle name="20% - Accent1 3 5 2 2 3 6 3 2" xfId="27716" xr:uid="{00000000-0005-0000-0000-00008D6B0000}"/>
    <cellStyle name="20% - Accent1 3 5 2 2 3 6 4" xfId="27717" xr:uid="{00000000-0005-0000-0000-00008E6B0000}"/>
    <cellStyle name="20% - Accent1 3 5 2 2 3 7" xfId="27718" xr:uid="{00000000-0005-0000-0000-00008F6B0000}"/>
    <cellStyle name="20% - Accent1 3 5 2 2 3 7 2" xfId="27719" xr:uid="{00000000-0005-0000-0000-0000906B0000}"/>
    <cellStyle name="20% - Accent1 3 5 2 2 3 7 2 2" xfId="27720" xr:uid="{00000000-0005-0000-0000-0000916B0000}"/>
    <cellStyle name="20% - Accent1 3 5 2 2 3 7 3" xfId="27721" xr:uid="{00000000-0005-0000-0000-0000926B0000}"/>
    <cellStyle name="20% - Accent1 3 5 2 2 3 8" xfId="27722" xr:uid="{00000000-0005-0000-0000-0000936B0000}"/>
    <cellStyle name="20% - Accent1 3 5 2 2 3 8 2" xfId="27723" xr:uid="{00000000-0005-0000-0000-0000946B0000}"/>
    <cellStyle name="20% - Accent1 3 5 2 2 3 8 2 2" xfId="27724" xr:uid="{00000000-0005-0000-0000-0000956B0000}"/>
    <cellStyle name="20% - Accent1 3 5 2 2 3 8 3" xfId="27725" xr:uid="{00000000-0005-0000-0000-0000966B0000}"/>
    <cellStyle name="20% - Accent1 3 5 2 2 3 9" xfId="27726" xr:uid="{00000000-0005-0000-0000-0000976B0000}"/>
    <cellStyle name="20% - Accent1 3 5 2 2 3 9 2" xfId="27727" xr:uid="{00000000-0005-0000-0000-0000986B0000}"/>
    <cellStyle name="20% - Accent1 3 5 2 2 4" xfId="27728" xr:uid="{00000000-0005-0000-0000-0000996B0000}"/>
    <cellStyle name="20% - Accent1 3 5 2 2 4 10" xfId="27729" xr:uid="{00000000-0005-0000-0000-00009A6B0000}"/>
    <cellStyle name="20% - Accent1 3 5 2 2 4 10 2" xfId="27730" xr:uid="{00000000-0005-0000-0000-00009B6B0000}"/>
    <cellStyle name="20% - Accent1 3 5 2 2 4 11" xfId="27731" xr:uid="{00000000-0005-0000-0000-00009C6B0000}"/>
    <cellStyle name="20% - Accent1 3 5 2 2 4 2" xfId="27732" xr:uid="{00000000-0005-0000-0000-00009D6B0000}"/>
    <cellStyle name="20% - Accent1 3 5 2 2 4 2 2" xfId="27733" xr:uid="{00000000-0005-0000-0000-00009E6B0000}"/>
    <cellStyle name="20% - Accent1 3 5 2 2 4 2 2 2" xfId="27734" xr:uid="{00000000-0005-0000-0000-00009F6B0000}"/>
    <cellStyle name="20% - Accent1 3 5 2 2 4 2 2 2 2" xfId="27735" xr:uid="{00000000-0005-0000-0000-0000A06B0000}"/>
    <cellStyle name="20% - Accent1 3 5 2 2 4 2 2 2 2 2" xfId="27736" xr:uid="{00000000-0005-0000-0000-0000A16B0000}"/>
    <cellStyle name="20% - Accent1 3 5 2 2 4 2 2 2 3" xfId="27737" xr:uid="{00000000-0005-0000-0000-0000A26B0000}"/>
    <cellStyle name="20% - Accent1 3 5 2 2 4 2 2 3" xfId="27738" xr:uid="{00000000-0005-0000-0000-0000A36B0000}"/>
    <cellStyle name="20% - Accent1 3 5 2 2 4 2 2 3 2" xfId="27739" xr:uid="{00000000-0005-0000-0000-0000A46B0000}"/>
    <cellStyle name="20% - Accent1 3 5 2 2 4 2 2 4" xfId="27740" xr:uid="{00000000-0005-0000-0000-0000A56B0000}"/>
    <cellStyle name="20% - Accent1 3 5 2 2 4 2 3" xfId="27741" xr:uid="{00000000-0005-0000-0000-0000A66B0000}"/>
    <cellStyle name="20% - Accent1 3 5 2 2 4 2 3 2" xfId="27742" xr:uid="{00000000-0005-0000-0000-0000A76B0000}"/>
    <cellStyle name="20% - Accent1 3 5 2 2 4 2 3 2 2" xfId="27743" xr:uid="{00000000-0005-0000-0000-0000A86B0000}"/>
    <cellStyle name="20% - Accent1 3 5 2 2 4 2 3 2 2 2" xfId="27744" xr:uid="{00000000-0005-0000-0000-0000A96B0000}"/>
    <cellStyle name="20% - Accent1 3 5 2 2 4 2 3 2 3" xfId="27745" xr:uid="{00000000-0005-0000-0000-0000AA6B0000}"/>
    <cellStyle name="20% - Accent1 3 5 2 2 4 2 3 3" xfId="27746" xr:uid="{00000000-0005-0000-0000-0000AB6B0000}"/>
    <cellStyle name="20% - Accent1 3 5 2 2 4 2 3 3 2" xfId="27747" xr:uid="{00000000-0005-0000-0000-0000AC6B0000}"/>
    <cellStyle name="20% - Accent1 3 5 2 2 4 2 3 4" xfId="27748" xr:uid="{00000000-0005-0000-0000-0000AD6B0000}"/>
    <cellStyle name="20% - Accent1 3 5 2 2 4 2 4" xfId="27749" xr:uid="{00000000-0005-0000-0000-0000AE6B0000}"/>
    <cellStyle name="20% - Accent1 3 5 2 2 4 2 4 2" xfId="27750" xr:uid="{00000000-0005-0000-0000-0000AF6B0000}"/>
    <cellStyle name="20% - Accent1 3 5 2 2 4 2 4 2 2" xfId="27751" xr:uid="{00000000-0005-0000-0000-0000B06B0000}"/>
    <cellStyle name="20% - Accent1 3 5 2 2 4 2 4 2 2 2" xfId="27752" xr:uid="{00000000-0005-0000-0000-0000B16B0000}"/>
    <cellStyle name="20% - Accent1 3 5 2 2 4 2 4 2 3" xfId="27753" xr:uid="{00000000-0005-0000-0000-0000B26B0000}"/>
    <cellStyle name="20% - Accent1 3 5 2 2 4 2 4 3" xfId="27754" xr:uid="{00000000-0005-0000-0000-0000B36B0000}"/>
    <cellStyle name="20% - Accent1 3 5 2 2 4 2 4 3 2" xfId="27755" xr:uid="{00000000-0005-0000-0000-0000B46B0000}"/>
    <cellStyle name="20% - Accent1 3 5 2 2 4 2 4 4" xfId="27756" xr:uid="{00000000-0005-0000-0000-0000B56B0000}"/>
    <cellStyle name="20% - Accent1 3 5 2 2 4 2 5" xfId="27757" xr:uid="{00000000-0005-0000-0000-0000B66B0000}"/>
    <cellStyle name="20% - Accent1 3 5 2 2 4 2 5 2" xfId="27758" xr:uid="{00000000-0005-0000-0000-0000B76B0000}"/>
    <cellStyle name="20% - Accent1 3 5 2 2 4 2 5 2 2" xfId="27759" xr:uid="{00000000-0005-0000-0000-0000B86B0000}"/>
    <cellStyle name="20% - Accent1 3 5 2 2 4 2 5 3" xfId="27760" xr:uid="{00000000-0005-0000-0000-0000B96B0000}"/>
    <cellStyle name="20% - Accent1 3 5 2 2 4 2 6" xfId="27761" xr:uid="{00000000-0005-0000-0000-0000BA6B0000}"/>
    <cellStyle name="20% - Accent1 3 5 2 2 4 2 6 2" xfId="27762" xr:uid="{00000000-0005-0000-0000-0000BB6B0000}"/>
    <cellStyle name="20% - Accent1 3 5 2 2 4 2 6 2 2" xfId="27763" xr:uid="{00000000-0005-0000-0000-0000BC6B0000}"/>
    <cellStyle name="20% - Accent1 3 5 2 2 4 2 6 3" xfId="27764" xr:uid="{00000000-0005-0000-0000-0000BD6B0000}"/>
    <cellStyle name="20% - Accent1 3 5 2 2 4 2 7" xfId="27765" xr:uid="{00000000-0005-0000-0000-0000BE6B0000}"/>
    <cellStyle name="20% - Accent1 3 5 2 2 4 2 7 2" xfId="27766" xr:uid="{00000000-0005-0000-0000-0000BF6B0000}"/>
    <cellStyle name="20% - Accent1 3 5 2 2 4 2 8" xfId="27767" xr:uid="{00000000-0005-0000-0000-0000C06B0000}"/>
    <cellStyle name="20% - Accent1 3 5 2 2 4 2 8 2" xfId="27768" xr:uid="{00000000-0005-0000-0000-0000C16B0000}"/>
    <cellStyle name="20% - Accent1 3 5 2 2 4 2 9" xfId="27769" xr:uid="{00000000-0005-0000-0000-0000C26B0000}"/>
    <cellStyle name="20% - Accent1 3 5 2 2 4 3" xfId="27770" xr:uid="{00000000-0005-0000-0000-0000C36B0000}"/>
    <cellStyle name="20% - Accent1 3 5 2 2 4 3 2" xfId="27771" xr:uid="{00000000-0005-0000-0000-0000C46B0000}"/>
    <cellStyle name="20% - Accent1 3 5 2 2 4 3 2 2" xfId="27772" xr:uid="{00000000-0005-0000-0000-0000C56B0000}"/>
    <cellStyle name="20% - Accent1 3 5 2 2 4 3 2 2 2" xfId="27773" xr:uid="{00000000-0005-0000-0000-0000C66B0000}"/>
    <cellStyle name="20% - Accent1 3 5 2 2 4 3 2 2 2 2" xfId="27774" xr:uid="{00000000-0005-0000-0000-0000C76B0000}"/>
    <cellStyle name="20% - Accent1 3 5 2 2 4 3 2 2 3" xfId="27775" xr:uid="{00000000-0005-0000-0000-0000C86B0000}"/>
    <cellStyle name="20% - Accent1 3 5 2 2 4 3 2 3" xfId="27776" xr:uid="{00000000-0005-0000-0000-0000C96B0000}"/>
    <cellStyle name="20% - Accent1 3 5 2 2 4 3 2 3 2" xfId="27777" xr:uid="{00000000-0005-0000-0000-0000CA6B0000}"/>
    <cellStyle name="20% - Accent1 3 5 2 2 4 3 2 4" xfId="27778" xr:uid="{00000000-0005-0000-0000-0000CB6B0000}"/>
    <cellStyle name="20% - Accent1 3 5 2 2 4 3 3" xfId="27779" xr:uid="{00000000-0005-0000-0000-0000CC6B0000}"/>
    <cellStyle name="20% - Accent1 3 5 2 2 4 3 3 2" xfId="27780" xr:uid="{00000000-0005-0000-0000-0000CD6B0000}"/>
    <cellStyle name="20% - Accent1 3 5 2 2 4 3 3 2 2" xfId="27781" xr:uid="{00000000-0005-0000-0000-0000CE6B0000}"/>
    <cellStyle name="20% - Accent1 3 5 2 2 4 3 3 2 2 2" xfId="27782" xr:uid="{00000000-0005-0000-0000-0000CF6B0000}"/>
    <cellStyle name="20% - Accent1 3 5 2 2 4 3 3 2 3" xfId="27783" xr:uid="{00000000-0005-0000-0000-0000D06B0000}"/>
    <cellStyle name="20% - Accent1 3 5 2 2 4 3 3 3" xfId="27784" xr:uid="{00000000-0005-0000-0000-0000D16B0000}"/>
    <cellStyle name="20% - Accent1 3 5 2 2 4 3 3 3 2" xfId="27785" xr:uid="{00000000-0005-0000-0000-0000D26B0000}"/>
    <cellStyle name="20% - Accent1 3 5 2 2 4 3 3 4" xfId="27786" xr:uid="{00000000-0005-0000-0000-0000D36B0000}"/>
    <cellStyle name="20% - Accent1 3 5 2 2 4 3 4" xfId="27787" xr:uid="{00000000-0005-0000-0000-0000D46B0000}"/>
    <cellStyle name="20% - Accent1 3 5 2 2 4 3 4 2" xfId="27788" xr:uid="{00000000-0005-0000-0000-0000D56B0000}"/>
    <cellStyle name="20% - Accent1 3 5 2 2 4 3 4 2 2" xfId="27789" xr:uid="{00000000-0005-0000-0000-0000D66B0000}"/>
    <cellStyle name="20% - Accent1 3 5 2 2 4 3 4 2 2 2" xfId="27790" xr:uid="{00000000-0005-0000-0000-0000D76B0000}"/>
    <cellStyle name="20% - Accent1 3 5 2 2 4 3 4 2 3" xfId="27791" xr:uid="{00000000-0005-0000-0000-0000D86B0000}"/>
    <cellStyle name="20% - Accent1 3 5 2 2 4 3 4 3" xfId="27792" xr:uid="{00000000-0005-0000-0000-0000D96B0000}"/>
    <cellStyle name="20% - Accent1 3 5 2 2 4 3 4 3 2" xfId="27793" xr:uid="{00000000-0005-0000-0000-0000DA6B0000}"/>
    <cellStyle name="20% - Accent1 3 5 2 2 4 3 4 4" xfId="27794" xr:uid="{00000000-0005-0000-0000-0000DB6B0000}"/>
    <cellStyle name="20% - Accent1 3 5 2 2 4 3 5" xfId="27795" xr:uid="{00000000-0005-0000-0000-0000DC6B0000}"/>
    <cellStyle name="20% - Accent1 3 5 2 2 4 3 5 2" xfId="27796" xr:uid="{00000000-0005-0000-0000-0000DD6B0000}"/>
    <cellStyle name="20% - Accent1 3 5 2 2 4 3 5 2 2" xfId="27797" xr:uid="{00000000-0005-0000-0000-0000DE6B0000}"/>
    <cellStyle name="20% - Accent1 3 5 2 2 4 3 5 3" xfId="27798" xr:uid="{00000000-0005-0000-0000-0000DF6B0000}"/>
    <cellStyle name="20% - Accent1 3 5 2 2 4 3 6" xfId="27799" xr:uid="{00000000-0005-0000-0000-0000E06B0000}"/>
    <cellStyle name="20% - Accent1 3 5 2 2 4 3 6 2" xfId="27800" xr:uid="{00000000-0005-0000-0000-0000E16B0000}"/>
    <cellStyle name="20% - Accent1 3 5 2 2 4 3 6 2 2" xfId="27801" xr:uid="{00000000-0005-0000-0000-0000E26B0000}"/>
    <cellStyle name="20% - Accent1 3 5 2 2 4 3 6 3" xfId="27802" xr:uid="{00000000-0005-0000-0000-0000E36B0000}"/>
    <cellStyle name="20% - Accent1 3 5 2 2 4 3 7" xfId="27803" xr:uid="{00000000-0005-0000-0000-0000E46B0000}"/>
    <cellStyle name="20% - Accent1 3 5 2 2 4 3 7 2" xfId="27804" xr:uid="{00000000-0005-0000-0000-0000E56B0000}"/>
    <cellStyle name="20% - Accent1 3 5 2 2 4 3 8" xfId="27805" xr:uid="{00000000-0005-0000-0000-0000E66B0000}"/>
    <cellStyle name="20% - Accent1 3 5 2 2 4 3 8 2" xfId="27806" xr:uid="{00000000-0005-0000-0000-0000E76B0000}"/>
    <cellStyle name="20% - Accent1 3 5 2 2 4 3 9" xfId="27807" xr:uid="{00000000-0005-0000-0000-0000E86B0000}"/>
    <cellStyle name="20% - Accent1 3 5 2 2 4 4" xfId="27808" xr:uid="{00000000-0005-0000-0000-0000E96B0000}"/>
    <cellStyle name="20% - Accent1 3 5 2 2 4 4 2" xfId="27809" xr:uid="{00000000-0005-0000-0000-0000EA6B0000}"/>
    <cellStyle name="20% - Accent1 3 5 2 2 4 4 2 2" xfId="27810" xr:uid="{00000000-0005-0000-0000-0000EB6B0000}"/>
    <cellStyle name="20% - Accent1 3 5 2 2 4 4 2 2 2" xfId="27811" xr:uid="{00000000-0005-0000-0000-0000EC6B0000}"/>
    <cellStyle name="20% - Accent1 3 5 2 2 4 4 2 3" xfId="27812" xr:uid="{00000000-0005-0000-0000-0000ED6B0000}"/>
    <cellStyle name="20% - Accent1 3 5 2 2 4 4 3" xfId="27813" xr:uid="{00000000-0005-0000-0000-0000EE6B0000}"/>
    <cellStyle name="20% - Accent1 3 5 2 2 4 4 3 2" xfId="27814" xr:uid="{00000000-0005-0000-0000-0000EF6B0000}"/>
    <cellStyle name="20% - Accent1 3 5 2 2 4 4 4" xfId="27815" xr:uid="{00000000-0005-0000-0000-0000F06B0000}"/>
    <cellStyle name="20% - Accent1 3 5 2 2 4 5" xfId="27816" xr:uid="{00000000-0005-0000-0000-0000F16B0000}"/>
    <cellStyle name="20% - Accent1 3 5 2 2 4 5 2" xfId="27817" xr:uid="{00000000-0005-0000-0000-0000F26B0000}"/>
    <cellStyle name="20% - Accent1 3 5 2 2 4 5 2 2" xfId="27818" xr:uid="{00000000-0005-0000-0000-0000F36B0000}"/>
    <cellStyle name="20% - Accent1 3 5 2 2 4 5 2 2 2" xfId="27819" xr:uid="{00000000-0005-0000-0000-0000F46B0000}"/>
    <cellStyle name="20% - Accent1 3 5 2 2 4 5 2 3" xfId="27820" xr:uid="{00000000-0005-0000-0000-0000F56B0000}"/>
    <cellStyle name="20% - Accent1 3 5 2 2 4 5 3" xfId="27821" xr:uid="{00000000-0005-0000-0000-0000F66B0000}"/>
    <cellStyle name="20% - Accent1 3 5 2 2 4 5 3 2" xfId="27822" xr:uid="{00000000-0005-0000-0000-0000F76B0000}"/>
    <cellStyle name="20% - Accent1 3 5 2 2 4 5 4" xfId="27823" xr:uid="{00000000-0005-0000-0000-0000F86B0000}"/>
    <cellStyle name="20% - Accent1 3 5 2 2 4 6" xfId="27824" xr:uid="{00000000-0005-0000-0000-0000F96B0000}"/>
    <cellStyle name="20% - Accent1 3 5 2 2 4 6 2" xfId="27825" xr:uid="{00000000-0005-0000-0000-0000FA6B0000}"/>
    <cellStyle name="20% - Accent1 3 5 2 2 4 6 2 2" xfId="27826" xr:uid="{00000000-0005-0000-0000-0000FB6B0000}"/>
    <cellStyle name="20% - Accent1 3 5 2 2 4 6 2 2 2" xfId="27827" xr:uid="{00000000-0005-0000-0000-0000FC6B0000}"/>
    <cellStyle name="20% - Accent1 3 5 2 2 4 6 2 3" xfId="27828" xr:uid="{00000000-0005-0000-0000-0000FD6B0000}"/>
    <cellStyle name="20% - Accent1 3 5 2 2 4 6 3" xfId="27829" xr:uid="{00000000-0005-0000-0000-0000FE6B0000}"/>
    <cellStyle name="20% - Accent1 3 5 2 2 4 6 3 2" xfId="27830" xr:uid="{00000000-0005-0000-0000-0000FF6B0000}"/>
    <cellStyle name="20% - Accent1 3 5 2 2 4 6 4" xfId="27831" xr:uid="{00000000-0005-0000-0000-0000006C0000}"/>
    <cellStyle name="20% - Accent1 3 5 2 2 4 7" xfId="27832" xr:uid="{00000000-0005-0000-0000-0000016C0000}"/>
    <cellStyle name="20% - Accent1 3 5 2 2 4 7 2" xfId="27833" xr:uid="{00000000-0005-0000-0000-0000026C0000}"/>
    <cellStyle name="20% - Accent1 3 5 2 2 4 7 2 2" xfId="27834" xr:uid="{00000000-0005-0000-0000-0000036C0000}"/>
    <cellStyle name="20% - Accent1 3 5 2 2 4 7 3" xfId="27835" xr:uid="{00000000-0005-0000-0000-0000046C0000}"/>
    <cellStyle name="20% - Accent1 3 5 2 2 4 8" xfId="27836" xr:uid="{00000000-0005-0000-0000-0000056C0000}"/>
    <cellStyle name="20% - Accent1 3 5 2 2 4 8 2" xfId="27837" xr:uid="{00000000-0005-0000-0000-0000066C0000}"/>
    <cellStyle name="20% - Accent1 3 5 2 2 4 8 2 2" xfId="27838" xr:uid="{00000000-0005-0000-0000-0000076C0000}"/>
    <cellStyle name="20% - Accent1 3 5 2 2 4 8 3" xfId="27839" xr:uid="{00000000-0005-0000-0000-0000086C0000}"/>
    <cellStyle name="20% - Accent1 3 5 2 2 4 9" xfId="27840" xr:uid="{00000000-0005-0000-0000-0000096C0000}"/>
    <cellStyle name="20% - Accent1 3 5 2 2 4 9 2" xfId="27841" xr:uid="{00000000-0005-0000-0000-00000A6C0000}"/>
    <cellStyle name="20% - Accent1 3 5 2 2 5" xfId="27842" xr:uid="{00000000-0005-0000-0000-00000B6C0000}"/>
    <cellStyle name="20% - Accent1 3 5 2 2 5 2" xfId="27843" xr:uid="{00000000-0005-0000-0000-00000C6C0000}"/>
    <cellStyle name="20% - Accent1 3 5 2 2 5 2 2" xfId="27844" xr:uid="{00000000-0005-0000-0000-00000D6C0000}"/>
    <cellStyle name="20% - Accent1 3 5 2 2 5 2 2 2" xfId="27845" xr:uid="{00000000-0005-0000-0000-00000E6C0000}"/>
    <cellStyle name="20% - Accent1 3 5 2 2 5 2 2 2 2" xfId="27846" xr:uid="{00000000-0005-0000-0000-00000F6C0000}"/>
    <cellStyle name="20% - Accent1 3 5 2 2 5 2 2 3" xfId="27847" xr:uid="{00000000-0005-0000-0000-0000106C0000}"/>
    <cellStyle name="20% - Accent1 3 5 2 2 5 2 3" xfId="27848" xr:uid="{00000000-0005-0000-0000-0000116C0000}"/>
    <cellStyle name="20% - Accent1 3 5 2 2 5 2 3 2" xfId="27849" xr:uid="{00000000-0005-0000-0000-0000126C0000}"/>
    <cellStyle name="20% - Accent1 3 5 2 2 5 2 4" xfId="27850" xr:uid="{00000000-0005-0000-0000-0000136C0000}"/>
    <cellStyle name="20% - Accent1 3 5 2 2 5 3" xfId="27851" xr:uid="{00000000-0005-0000-0000-0000146C0000}"/>
    <cellStyle name="20% - Accent1 3 5 2 2 5 3 2" xfId="27852" xr:uid="{00000000-0005-0000-0000-0000156C0000}"/>
    <cellStyle name="20% - Accent1 3 5 2 2 5 3 2 2" xfId="27853" xr:uid="{00000000-0005-0000-0000-0000166C0000}"/>
    <cellStyle name="20% - Accent1 3 5 2 2 5 3 2 2 2" xfId="27854" xr:uid="{00000000-0005-0000-0000-0000176C0000}"/>
    <cellStyle name="20% - Accent1 3 5 2 2 5 3 2 3" xfId="27855" xr:uid="{00000000-0005-0000-0000-0000186C0000}"/>
    <cellStyle name="20% - Accent1 3 5 2 2 5 3 3" xfId="27856" xr:uid="{00000000-0005-0000-0000-0000196C0000}"/>
    <cellStyle name="20% - Accent1 3 5 2 2 5 3 3 2" xfId="27857" xr:uid="{00000000-0005-0000-0000-00001A6C0000}"/>
    <cellStyle name="20% - Accent1 3 5 2 2 5 3 4" xfId="27858" xr:uid="{00000000-0005-0000-0000-00001B6C0000}"/>
    <cellStyle name="20% - Accent1 3 5 2 2 5 4" xfId="27859" xr:uid="{00000000-0005-0000-0000-00001C6C0000}"/>
    <cellStyle name="20% - Accent1 3 5 2 2 5 4 2" xfId="27860" xr:uid="{00000000-0005-0000-0000-00001D6C0000}"/>
    <cellStyle name="20% - Accent1 3 5 2 2 5 4 2 2" xfId="27861" xr:uid="{00000000-0005-0000-0000-00001E6C0000}"/>
    <cellStyle name="20% - Accent1 3 5 2 2 5 4 2 2 2" xfId="27862" xr:uid="{00000000-0005-0000-0000-00001F6C0000}"/>
    <cellStyle name="20% - Accent1 3 5 2 2 5 4 2 3" xfId="27863" xr:uid="{00000000-0005-0000-0000-0000206C0000}"/>
    <cellStyle name="20% - Accent1 3 5 2 2 5 4 3" xfId="27864" xr:uid="{00000000-0005-0000-0000-0000216C0000}"/>
    <cellStyle name="20% - Accent1 3 5 2 2 5 4 3 2" xfId="27865" xr:uid="{00000000-0005-0000-0000-0000226C0000}"/>
    <cellStyle name="20% - Accent1 3 5 2 2 5 4 4" xfId="27866" xr:uid="{00000000-0005-0000-0000-0000236C0000}"/>
    <cellStyle name="20% - Accent1 3 5 2 2 5 5" xfId="27867" xr:uid="{00000000-0005-0000-0000-0000246C0000}"/>
    <cellStyle name="20% - Accent1 3 5 2 2 5 5 2" xfId="27868" xr:uid="{00000000-0005-0000-0000-0000256C0000}"/>
    <cellStyle name="20% - Accent1 3 5 2 2 5 5 2 2" xfId="27869" xr:uid="{00000000-0005-0000-0000-0000266C0000}"/>
    <cellStyle name="20% - Accent1 3 5 2 2 5 5 3" xfId="27870" xr:uid="{00000000-0005-0000-0000-0000276C0000}"/>
    <cellStyle name="20% - Accent1 3 5 2 2 5 6" xfId="27871" xr:uid="{00000000-0005-0000-0000-0000286C0000}"/>
    <cellStyle name="20% - Accent1 3 5 2 2 5 6 2" xfId="27872" xr:uid="{00000000-0005-0000-0000-0000296C0000}"/>
    <cellStyle name="20% - Accent1 3 5 2 2 5 6 2 2" xfId="27873" xr:uid="{00000000-0005-0000-0000-00002A6C0000}"/>
    <cellStyle name="20% - Accent1 3 5 2 2 5 6 3" xfId="27874" xr:uid="{00000000-0005-0000-0000-00002B6C0000}"/>
    <cellStyle name="20% - Accent1 3 5 2 2 5 7" xfId="27875" xr:uid="{00000000-0005-0000-0000-00002C6C0000}"/>
    <cellStyle name="20% - Accent1 3 5 2 2 5 7 2" xfId="27876" xr:uid="{00000000-0005-0000-0000-00002D6C0000}"/>
    <cellStyle name="20% - Accent1 3 5 2 2 5 8" xfId="27877" xr:uid="{00000000-0005-0000-0000-00002E6C0000}"/>
    <cellStyle name="20% - Accent1 3 5 2 2 5 8 2" xfId="27878" xr:uid="{00000000-0005-0000-0000-00002F6C0000}"/>
    <cellStyle name="20% - Accent1 3 5 2 2 5 9" xfId="27879" xr:uid="{00000000-0005-0000-0000-0000306C0000}"/>
    <cellStyle name="20% - Accent1 3 5 2 2 6" xfId="27880" xr:uid="{00000000-0005-0000-0000-0000316C0000}"/>
    <cellStyle name="20% - Accent1 3 5 2 2 6 2" xfId="27881" xr:uid="{00000000-0005-0000-0000-0000326C0000}"/>
    <cellStyle name="20% - Accent1 3 5 2 2 6 2 2" xfId="27882" xr:uid="{00000000-0005-0000-0000-0000336C0000}"/>
    <cellStyle name="20% - Accent1 3 5 2 2 6 2 2 2" xfId="27883" xr:uid="{00000000-0005-0000-0000-0000346C0000}"/>
    <cellStyle name="20% - Accent1 3 5 2 2 6 2 2 2 2" xfId="27884" xr:uid="{00000000-0005-0000-0000-0000356C0000}"/>
    <cellStyle name="20% - Accent1 3 5 2 2 6 2 2 3" xfId="27885" xr:uid="{00000000-0005-0000-0000-0000366C0000}"/>
    <cellStyle name="20% - Accent1 3 5 2 2 6 2 3" xfId="27886" xr:uid="{00000000-0005-0000-0000-0000376C0000}"/>
    <cellStyle name="20% - Accent1 3 5 2 2 6 2 3 2" xfId="27887" xr:uid="{00000000-0005-0000-0000-0000386C0000}"/>
    <cellStyle name="20% - Accent1 3 5 2 2 6 2 4" xfId="27888" xr:uid="{00000000-0005-0000-0000-0000396C0000}"/>
    <cellStyle name="20% - Accent1 3 5 2 2 6 3" xfId="27889" xr:uid="{00000000-0005-0000-0000-00003A6C0000}"/>
    <cellStyle name="20% - Accent1 3 5 2 2 6 3 2" xfId="27890" xr:uid="{00000000-0005-0000-0000-00003B6C0000}"/>
    <cellStyle name="20% - Accent1 3 5 2 2 6 3 2 2" xfId="27891" xr:uid="{00000000-0005-0000-0000-00003C6C0000}"/>
    <cellStyle name="20% - Accent1 3 5 2 2 6 3 2 2 2" xfId="27892" xr:uid="{00000000-0005-0000-0000-00003D6C0000}"/>
    <cellStyle name="20% - Accent1 3 5 2 2 6 3 2 3" xfId="27893" xr:uid="{00000000-0005-0000-0000-00003E6C0000}"/>
    <cellStyle name="20% - Accent1 3 5 2 2 6 3 3" xfId="27894" xr:uid="{00000000-0005-0000-0000-00003F6C0000}"/>
    <cellStyle name="20% - Accent1 3 5 2 2 6 3 3 2" xfId="27895" xr:uid="{00000000-0005-0000-0000-0000406C0000}"/>
    <cellStyle name="20% - Accent1 3 5 2 2 6 3 4" xfId="27896" xr:uid="{00000000-0005-0000-0000-0000416C0000}"/>
    <cellStyle name="20% - Accent1 3 5 2 2 6 4" xfId="27897" xr:uid="{00000000-0005-0000-0000-0000426C0000}"/>
    <cellStyle name="20% - Accent1 3 5 2 2 6 4 2" xfId="27898" xr:uid="{00000000-0005-0000-0000-0000436C0000}"/>
    <cellStyle name="20% - Accent1 3 5 2 2 6 4 2 2" xfId="27899" xr:uid="{00000000-0005-0000-0000-0000446C0000}"/>
    <cellStyle name="20% - Accent1 3 5 2 2 6 4 2 2 2" xfId="27900" xr:uid="{00000000-0005-0000-0000-0000456C0000}"/>
    <cellStyle name="20% - Accent1 3 5 2 2 6 4 2 3" xfId="27901" xr:uid="{00000000-0005-0000-0000-0000466C0000}"/>
    <cellStyle name="20% - Accent1 3 5 2 2 6 4 3" xfId="27902" xr:uid="{00000000-0005-0000-0000-0000476C0000}"/>
    <cellStyle name="20% - Accent1 3 5 2 2 6 4 3 2" xfId="27903" xr:uid="{00000000-0005-0000-0000-0000486C0000}"/>
    <cellStyle name="20% - Accent1 3 5 2 2 6 4 4" xfId="27904" xr:uid="{00000000-0005-0000-0000-0000496C0000}"/>
    <cellStyle name="20% - Accent1 3 5 2 2 6 5" xfId="27905" xr:uid="{00000000-0005-0000-0000-00004A6C0000}"/>
    <cellStyle name="20% - Accent1 3 5 2 2 6 5 2" xfId="27906" xr:uid="{00000000-0005-0000-0000-00004B6C0000}"/>
    <cellStyle name="20% - Accent1 3 5 2 2 6 5 2 2" xfId="27907" xr:uid="{00000000-0005-0000-0000-00004C6C0000}"/>
    <cellStyle name="20% - Accent1 3 5 2 2 6 5 3" xfId="27908" xr:uid="{00000000-0005-0000-0000-00004D6C0000}"/>
    <cellStyle name="20% - Accent1 3 5 2 2 6 6" xfId="27909" xr:uid="{00000000-0005-0000-0000-00004E6C0000}"/>
    <cellStyle name="20% - Accent1 3 5 2 2 6 6 2" xfId="27910" xr:uid="{00000000-0005-0000-0000-00004F6C0000}"/>
    <cellStyle name="20% - Accent1 3 5 2 2 6 6 2 2" xfId="27911" xr:uid="{00000000-0005-0000-0000-0000506C0000}"/>
    <cellStyle name="20% - Accent1 3 5 2 2 6 6 3" xfId="27912" xr:uid="{00000000-0005-0000-0000-0000516C0000}"/>
    <cellStyle name="20% - Accent1 3 5 2 2 6 7" xfId="27913" xr:uid="{00000000-0005-0000-0000-0000526C0000}"/>
    <cellStyle name="20% - Accent1 3 5 2 2 6 7 2" xfId="27914" xr:uid="{00000000-0005-0000-0000-0000536C0000}"/>
    <cellStyle name="20% - Accent1 3 5 2 2 6 8" xfId="27915" xr:uid="{00000000-0005-0000-0000-0000546C0000}"/>
    <cellStyle name="20% - Accent1 3 5 2 2 6 8 2" xfId="27916" xr:uid="{00000000-0005-0000-0000-0000556C0000}"/>
    <cellStyle name="20% - Accent1 3 5 2 2 6 9" xfId="27917" xr:uid="{00000000-0005-0000-0000-0000566C0000}"/>
    <cellStyle name="20% - Accent1 3 5 2 2 7" xfId="27918" xr:uid="{00000000-0005-0000-0000-0000576C0000}"/>
    <cellStyle name="20% - Accent1 3 5 2 2 7 2" xfId="27919" xr:uid="{00000000-0005-0000-0000-0000586C0000}"/>
    <cellStyle name="20% - Accent1 3 5 2 2 7 2 2" xfId="27920" xr:uid="{00000000-0005-0000-0000-0000596C0000}"/>
    <cellStyle name="20% - Accent1 3 5 2 2 7 2 2 2" xfId="27921" xr:uid="{00000000-0005-0000-0000-00005A6C0000}"/>
    <cellStyle name="20% - Accent1 3 5 2 2 7 2 3" xfId="27922" xr:uid="{00000000-0005-0000-0000-00005B6C0000}"/>
    <cellStyle name="20% - Accent1 3 5 2 2 7 3" xfId="27923" xr:uid="{00000000-0005-0000-0000-00005C6C0000}"/>
    <cellStyle name="20% - Accent1 3 5 2 2 7 3 2" xfId="27924" xr:uid="{00000000-0005-0000-0000-00005D6C0000}"/>
    <cellStyle name="20% - Accent1 3 5 2 2 7 4" xfId="27925" xr:uid="{00000000-0005-0000-0000-00005E6C0000}"/>
    <cellStyle name="20% - Accent1 3 5 2 2 8" xfId="27926" xr:uid="{00000000-0005-0000-0000-00005F6C0000}"/>
    <cellStyle name="20% - Accent1 3 5 2 2 8 2" xfId="27927" xr:uid="{00000000-0005-0000-0000-0000606C0000}"/>
    <cellStyle name="20% - Accent1 3 5 2 2 8 2 2" xfId="27928" xr:uid="{00000000-0005-0000-0000-0000616C0000}"/>
    <cellStyle name="20% - Accent1 3 5 2 2 8 2 2 2" xfId="27929" xr:uid="{00000000-0005-0000-0000-0000626C0000}"/>
    <cellStyle name="20% - Accent1 3 5 2 2 8 2 3" xfId="27930" xr:uid="{00000000-0005-0000-0000-0000636C0000}"/>
    <cellStyle name="20% - Accent1 3 5 2 2 8 3" xfId="27931" xr:uid="{00000000-0005-0000-0000-0000646C0000}"/>
    <cellStyle name="20% - Accent1 3 5 2 2 8 3 2" xfId="27932" xr:uid="{00000000-0005-0000-0000-0000656C0000}"/>
    <cellStyle name="20% - Accent1 3 5 2 2 8 4" xfId="27933" xr:uid="{00000000-0005-0000-0000-0000666C0000}"/>
    <cellStyle name="20% - Accent1 3 5 2 2 9" xfId="27934" xr:uid="{00000000-0005-0000-0000-0000676C0000}"/>
    <cellStyle name="20% - Accent1 3 5 2 2 9 2" xfId="27935" xr:uid="{00000000-0005-0000-0000-0000686C0000}"/>
    <cellStyle name="20% - Accent1 3 5 2 2 9 2 2" xfId="27936" xr:uid="{00000000-0005-0000-0000-0000696C0000}"/>
    <cellStyle name="20% - Accent1 3 5 2 2 9 2 2 2" xfId="27937" xr:uid="{00000000-0005-0000-0000-00006A6C0000}"/>
    <cellStyle name="20% - Accent1 3 5 2 2 9 2 3" xfId="27938" xr:uid="{00000000-0005-0000-0000-00006B6C0000}"/>
    <cellStyle name="20% - Accent1 3 5 2 2 9 3" xfId="27939" xr:uid="{00000000-0005-0000-0000-00006C6C0000}"/>
    <cellStyle name="20% - Accent1 3 5 2 2 9 3 2" xfId="27940" xr:uid="{00000000-0005-0000-0000-00006D6C0000}"/>
    <cellStyle name="20% - Accent1 3 5 2 2 9 4" xfId="27941" xr:uid="{00000000-0005-0000-0000-00006E6C0000}"/>
    <cellStyle name="20% - Accent1 3 5 2 3" xfId="27942" xr:uid="{00000000-0005-0000-0000-00006F6C0000}"/>
    <cellStyle name="20% - Accent1 3 5 2 3 10" xfId="27943" xr:uid="{00000000-0005-0000-0000-0000706C0000}"/>
    <cellStyle name="20% - Accent1 3 5 2 3 10 2" xfId="27944" xr:uid="{00000000-0005-0000-0000-0000716C0000}"/>
    <cellStyle name="20% - Accent1 3 5 2 3 11" xfId="27945" xr:uid="{00000000-0005-0000-0000-0000726C0000}"/>
    <cellStyle name="20% - Accent1 3 5 2 3 2" xfId="27946" xr:uid="{00000000-0005-0000-0000-0000736C0000}"/>
    <cellStyle name="20% - Accent1 3 5 2 3 2 2" xfId="27947" xr:uid="{00000000-0005-0000-0000-0000746C0000}"/>
    <cellStyle name="20% - Accent1 3 5 2 3 2 2 2" xfId="27948" xr:uid="{00000000-0005-0000-0000-0000756C0000}"/>
    <cellStyle name="20% - Accent1 3 5 2 3 2 2 2 2" xfId="27949" xr:uid="{00000000-0005-0000-0000-0000766C0000}"/>
    <cellStyle name="20% - Accent1 3 5 2 3 2 2 2 2 2" xfId="27950" xr:uid="{00000000-0005-0000-0000-0000776C0000}"/>
    <cellStyle name="20% - Accent1 3 5 2 3 2 2 2 3" xfId="27951" xr:uid="{00000000-0005-0000-0000-0000786C0000}"/>
    <cellStyle name="20% - Accent1 3 5 2 3 2 2 3" xfId="27952" xr:uid="{00000000-0005-0000-0000-0000796C0000}"/>
    <cellStyle name="20% - Accent1 3 5 2 3 2 2 3 2" xfId="27953" xr:uid="{00000000-0005-0000-0000-00007A6C0000}"/>
    <cellStyle name="20% - Accent1 3 5 2 3 2 2 4" xfId="27954" xr:uid="{00000000-0005-0000-0000-00007B6C0000}"/>
    <cellStyle name="20% - Accent1 3 5 2 3 2 3" xfId="27955" xr:uid="{00000000-0005-0000-0000-00007C6C0000}"/>
    <cellStyle name="20% - Accent1 3 5 2 3 2 3 2" xfId="27956" xr:uid="{00000000-0005-0000-0000-00007D6C0000}"/>
    <cellStyle name="20% - Accent1 3 5 2 3 2 3 2 2" xfId="27957" xr:uid="{00000000-0005-0000-0000-00007E6C0000}"/>
    <cellStyle name="20% - Accent1 3 5 2 3 2 3 2 2 2" xfId="27958" xr:uid="{00000000-0005-0000-0000-00007F6C0000}"/>
    <cellStyle name="20% - Accent1 3 5 2 3 2 3 2 3" xfId="27959" xr:uid="{00000000-0005-0000-0000-0000806C0000}"/>
    <cellStyle name="20% - Accent1 3 5 2 3 2 3 3" xfId="27960" xr:uid="{00000000-0005-0000-0000-0000816C0000}"/>
    <cellStyle name="20% - Accent1 3 5 2 3 2 3 3 2" xfId="27961" xr:uid="{00000000-0005-0000-0000-0000826C0000}"/>
    <cellStyle name="20% - Accent1 3 5 2 3 2 3 4" xfId="27962" xr:uid="{00000000-0005-0000-0000-0000836C0000}"/>
    <cellStyle name="20% - Accent1 3 5 2 3 2 4" xfId="27963" xr:uid="{00000000-0005-0000-0000-0000846C0000}"/>
    <cellStyle name="20% - Accent1 3 5 2 3 2 4 2" xfId="27964" xr:uid="{00000000-0005-0000-0000-0000856C0000}"/>
    <cellStyle name="20% - Accent1 3 5 2 3 2 4 2 2" xfId="27965" xr:uid="{00000000-0005-0000-0000-0000866C0000}"/>
    <cellStyle name="20% - Accent1 3 5 2 3 2 4 2 2 2" xfId="27966" xr:uid="{00000000-0005-0000-0000-0000876C0000}"/>
    <cellStyle name="20% - Accent1 3 5 2 3 2 4 2 3" xfId="27967" xr:uid="{00000000-0005-0000-0000-0000886C0000}"/>
    <cellStyle name="20% - Accent1 3 5 2 3 2 4 3" xfId="27968" xr:uid="{00000000-0005-0000-0000-0000896C0000}"/>
    <cellStyle name="20% - Accent1 3 5 2 3 2 4 3 2" xfId="27969" xr:uid="{00000000-0005-0000-0000-00008A6C0000}"/>
    <cellStyle name="20% - Accent1 3 5 2 3 2 4 4" xfId="27970" xr:uid="{00000000-0005-0000-0000-00008B6C0000}"/>
    <cellStyle name="20% - Accent1 3 5 2 3 2 5" xfId="27971" xr:uid="{00000000-0005-0000-0000-00008C6C0000}"/>
    <cellStyle name="20% - Accent1 3 5 2 3 2 5 2" xfId="27972" xr:uid="{00000000-0005-0000-0000-00008D6C0000}"/>
    <cellStyle name="20% - Accent1 3 5 2 3 2 5 2 2" xfId="27973" xr:uid="{00000000-0005-0000-0000-00008E6C0000}"/>
    <cellStyle name="20% - Accent1 3 5 2 3 2 5 3" xfId="27974" xr:uid="{00000000-0005-0000-0000-00008F6C0000}"/>
    <cellStyle name="20% - Accent1 3 5 2 3 2 6" xfId="27975" xr:uid="{00000000-0005-0000-0000-0000906C0000}"/>
    <cellStyle name="20% - Accent1 3 5 2 3 2 6 2" xfId="27976" xr:uid="{00000000-0005-0000-0000-0000916C0000}"/>
    <cellStyle name="20% - Accent1 3 5 2 3 2 6 2 2" xfId="27977" xr:uid="{00000000-0005-0000-0000-0000926C0000}"/>
    <cellStyle name="20% - Accent1 3 5 2 3 2 6 3" xfId="27978" xr:uid="{00000000-0005-0000-0000-0000936C0000}"/>
    <cellStyle name="20% - Accent1 3 5 2 3 2 7" xfId="27979" xr:uid="{00000000-0005-0000-0000-0000946C0000}"/>
    <cellStyle name="20% - Accent1 3 5 2 3 2 7 2" xfId="27980" xr:uid="{00000000-0005-0000-0000-0000956C0000}"/>
    <cellStyle name="20% - Accent1 3 5 2 3 2 8" xfId="27981" xr:uid="{00000000-0005-0000-0000-0000966C0000}"/>
    <cellStyle name="20% - Accent1 3 5 2 3 2 8 2" xfId="27982" xr:uid="{00000000-0005-0000-0000-0000976C0000}"/>
    <cellStyle name="20% - Accent1 3 5 2 3 2 9" xfId="27983" xr:uid="{00000000-0005-0000-0000-0000986C0000}"/>
    <cellStyle name="20% - Accent1 3 5 2 3 3" xfId="27984" xr:uid="{00000000-0005-0000-0000-0000996C0000}"/>
    <cellStyle name="20% - Accent1 3 5 2 3 3 2" xfId="27985" xr:uid="{00000000-0005-0000-0000-00009A6C0000}"/>
    <cellStyle name="20% - Accent1 3 5 2 3 3 2 2" xfId="27986" xr:uid="{00000000-0005-0000-0000-00009B6C0000}"/>
    <cellStyle name="20% - Accent1 3 5 2 3 3 2 2 2" xfId="27987" xr:uid="{00000000-0005-0000-0000-00009C6C0000}"/>
    <cellStyle name="20% - Accent1 3 5 2 3 3 2 2 2 2" xfId="27988" xr:uid="{00000000-0005-0000-0000-00009D6C0000}"/>
    <cellStyle name="20% - Accent1 3 5 2 3 3 2 2 3" xfId="27989" xr:uid="{00000000-0005-0000-0000-00009E6C0000}"/>
    <cellStyle name="20% - Accent1 3 5 2 3 3 2 3" xfId="27990" xr:uid="{00000000-0005-0000-0000-00009F6C0000}"/>
    <cellStyle name="20% - Accent1 3 5 2 3 3 2 3 2" xfId="27991" xr:uid="{00000000-0005-0000-0000-0000A06C0000}"/>
    <cellStyle name="20% - Accent1 3 5 2 3 3 2 4" xfId="27992" xr:uid="{00000000-0005-0000-0000-0000A16C0000}"/>
    <cellStyle name="20% - Accent1 3 5 2 3 3 3" xfId="27993" xr:uid="{00000000-0005-0000-0000-0000A26C0000}"/>
    <cellStyle name="20% - Accent1 3 5 2 3 3 3 2" xfId="27994" xr:uid="{00000000-0005-0000-0000-0000A36C0000}"/>
    <cellStyle name="20% - Accent1 3 5 2 3 3 3 2 2" xfId="27995" xr:uid="{00000000-0005-0000-0000-0000A46C0000}"/>
    <cellStyle name="20% - Accent1 3 5 2 3 3 3 2 2 2" xfId="27996" xr:uid="{00000000-0005-0000-0000-0000A56C0000}"/>
    <cellStyle name="20% - Accent1 3 5 2 3 3 3 2 3" xfId="27997" xr:uid="{00000000-0005-0000-0000-0000A66C0000}"/>
    <cellStyle name="20% - Accent1 3 5 2 3 3 3 3" xfId="27998" xr:uid="{00000000-0005-0000-0000-0000A76C0000}"/>
    <cellStyle name="20% - Accent1 3 5 2 3 3 3 3 2" xfId="27999" xr:uid="{00000000-0005-0000-0000-0000A86C0000}"/>
    <cellStyle name="20% - Accent1 3 5 2 3 3 3 4" xfId="28000" xr:uid="{00000000-0005-0000-0000-0000A96C0000}"/>
    <cellStyle name="20% - Accent1 3 5 2 3 3 4" xfId="28001" xr:uid="{00000000-0005-0000-0000-0000AA6C0000}"/>
    <cellStyle name="20% - Accent1 3 5 2 3 3 4 2" xfId="28002" xr:uid="{00000000-0005-0000-0000-0000AB6C0000}"/>
    <cellStyle name="20% - Accent1 3 5 2 3 3 4 2 2" xfId="28003" xr:uid="{00000000-0005-0000-0000-0000AC6C0000}"/>
    <cellStyle name="20% - Accent1 3 5 2 3 3 4 2 2 2" xfId="28004" xr:uid="{00000000-0005-0000-0000-0000AD6C0000}"/>
    <cellStyle name="20% - Accent1 3 5 2 3 3 4 2 3" xfId="28005" xr:uid="{00000000-0005-0000-0000-0000AE6C0000}"/>
    <cellStyle name="20% - Accent1 3 5 2 3 3 4 3" xfId="28006" xr:uid="{00000000-0005-0000-0000-0000AF6C0000}"/>
    <cellStyle name="20% - Accent1 3 5 2 3 3 4 3 2" xfId="28007" xr:uid="{00000000-0005-0000-0000-0000B06C0000}"/>
    <cellStyle name="20% - Accent1 3 5 2 3 3 4 4" xfId="28008" xr:uid="{00000000-0005-0000-0000-0000B16C0000}"/>
    <cellStyle name="20% - Accent1 3 5 2 3 3 5" xfId="28009" xr:uid="{00000000-0005-0000-0000-0000B26C0000}"/>
    <cellStyle name="20% - Accent1 3 5 2 3 3 5 2" xfId="28010" xr:uid="{00000000-0005-0000-0000-0000B36C0000}"/>
    <cellStyle name="20% - Accent1 3 5 2 3 3 5 2 2" xfId="28011" xr:uid="{00000000-0005-0000-0000-0000B46C0000}"/>
    <cellStyle name="20% - Accent1 3 5 2 3 3 5 3" xfId="28012" xr:uid="{00000000-0005-0000-0000-0000B56C0000}"/>
    <cellStyle name="20% - Accent1 3 5 2 3 3 6" xfId="28013" xr:uid="{00000000-0005-0000-0000-0000B66C0000}"/>
    <cellStyle name="20% - Accent1 3 5 2 3 3 6 2" xfId="28014" xr:uid="{00000000-0005-0000-0000-0000B76C0000}"/>
    <cellStyle name="20% - Accent1 3 5 2 3 3 6 2 2" xfId="28015" xr:uid="{00000000-0005-0000-0000-0000B86C0000}"/>
    <cellStyle name="20% - Accent1 3 5 2 3 3 6 3" xfId="28016" xr:uid="{00000000-0005-0000-0000-0000B96C0000}"/>
    <cellStyle name="20% - Accent1 3 5 2 3 3 7" xfId="28017" xr:uid="{00000000-0005-0000-0000-0000BA6C0000}"/>
    <cellStyle name="20% - Accent1 3 5 2 3 3 7 2" xfId="28018" xr:uid="{00000000-0005-0000-0000-0000BB6C0000}"/>
    <cellStyle name="20% - Accent1 3 5 2 3 3 8" xfId="28019" xr:uid="{00000000-0005-0000-0000-0000BC6C0000}"/>
    <cellStyle name="20% - Accent1 3 5 2 3 3 8 2" xfId="28020" xr:uid="{00000000-0005-0000-0000-0000BD6C0000}"/>
    <cellStyle name="20% - Accent1 3 5 2 3 3 9" xfId="28021" xr:uid="{00000000-0005-0000-0000-0000BE6C0000}"/>
    <cellStyle name="20% - Accent1 3 5 2 3 4" xfId="28022" xr:uid="{00000000-0005-0000-0000-0000BF6C0000}"/>
    <cellStyle name="20% - Accent1 3 5 2 3 4 2" xfId="28023" xr:uid="{00000000-0005-0000-0000-0000C06C0000}"/>
    <cellStyle name="20% - Accent1 3 5 2 3 4 2 2" xfId="28024" xr:uid="{00000000-0005-0000-0000-0000C16C0000}"/>
    <cellStyle name="20% - Accent1 3 5 2 3 4 2 2 2" xfId="28025" xr:uid="{00000000-0005-0000-0000-0000C26C0000}"/>
    <cellStyle name="20% - Accent1 3 5 2 3 4 2 3" xfId="28026" xr:uid="{00000000-0005-0000-0000-0000C36C0000}"/>
    <cellStyle name="20% - Accent1 3 5 2 3 4 3" xfId="28027" xr:uid="{00000000-0005-0000-0000-0000C46C0000}"/>
    <cellStyle name="20% - Accent1 3 5 2 3 4 3 2" xfId="28028" xr:uid="{00000000-0005-0000-0000-0000C56C0000}"/>
    <cellStyle name="20% - Accent1 3 5 2 3 4 4" xfId="28029" xr:uid="{00000000-0005-0000-0000-0000C66C0000}"/>
    <cellStyle name="20% - Accent1 3 5 2 3 5" xfId="28030" xr:uid="{00000000-0005-0000-0000-0000C76C0000}"/>
    <cellStyle name="20% - Accent1 3 5 2 3 5 2" xfId="28031" xr:uid="{00000000-0005-0000-0000-0000C86C0000}"/>
    <cellStyle name="20% - Accent1 3 5 2 3 5 2 2" xfId="28032" xr:uid="{00000000-0005-0000-0000-0000C96C0000}"/>
    <cellStyle name="20% - Accent1 3 5 2 3 5 2 2 2" xfId="28033" xr:uid="{00000000-0005-0000-0000-0000CA6C0000}"/>
    <cellStyle name="20% - Accent1 3 5 2 3 5 2 3" xfId="28034" xr:uid="{00000000-0005-0000-0000-0000CB6C0000}"/>
    <cellStyle name="20% - Accent1 3 5 2 3 5 3" xfId="28035" xr:uid="{00000000-0005-0000-0000-0000CC6C0000}"/>
    <cellStyle name="20% - Accent1 3 5 2 3 5 3 2" xfId="28036" xr:uid="{00000000-0005-0000-0000-0000CD6C0000}"/>
    <cellStyle name="20% - Accent1 3 5 2 3 5 4" xfId="28037" xr:uid="{00000000-0005-0000-0000-0000CE6C0000}"/>
    <cellStyle name="20% - Accent1 3 5 2 3 6" xfId="28038" xr:uid="{00000000-0005-0000-0000-0000CF6C0000}"/>
    <cellStyle name="20% - Accent1 3 5 2 3 6 2" xfId="28039" xr:uid="{00000000-0005-0000-0000-0000D06C0000}"/>
    <cellStyle name="20% - Accent1 3 5 2 3 6 2 2" xfId="28040" xr:uid="{00000000-0005-0000-0000-0000D16C0000}"/>
    <cellStyle name="20% - Accent1 3 5 2 3 6 2 2 2" xfId="28041" xr:uid="{00000000-0005-0000-0000-0000D26C0000}"/>
    <cellStyle name="20% - Accent1 3 5 2 3 6 2 3" xfId="28042" xr:uid="{00000000-0005-0000-0000-0000D36C0000}"/>
    <cellStyle name="20% - Accent1 3 5 2 3 6 3" xfId="28043" xr:uid="{00000000-0005-0000-0000-0000D46C0000}"/>
    <cellStyle name="20% - Accent1 3 5 2 3 6 3 2" xfId="28044" xr:uid="{00000000-0005-0000-0000-0000D56C0000}"/>
    <cellStyle name="20% - Accent1 3 5 2 3 6 4" xfId="28045" xr:uid="{00000000-0005-0000-0000-0000D66C0000}"/>
    <cellStyle name="20% - Accent1 3 5 2 3 7" xfId="28046" xr:uid="{00000000-0005-0000-0000-0000D76C0000}"/>
    <cellStyle name="20% - Accent1 3 5 2 3 7 2" xfId="28047" xr:uid="{00000000-0005-0000-0000-0000D86C0000}"/>
    <cellStyle name="20% - Accent1 3 5 2 3 7 2 2" xfId="28048" xr:uid="{00000000-0005-0000-0000-0000D96C0000}"/>
    <cellStyle name="20% - Accent1 3 5 2 3 7 3" xfId="28049" xr:uid="{00000000-0005-0000-0000-0000DA6C0000}"/>
    <cellStyle name="20% - Accent1 3 5 2 3 8" xfId="28050" xr:uid="{00000000-0005-0000-0000-0000DB6C0000}"/>
    <cellStyle name="20% - Accent1 3 5 2 3 8 2" xfId="28051" xr:uid="{00000000-0005-0000-0000-0000DC6C0000}"/>
    <cellStyle name="20% - Accent1 3 5 2 3 8 2 2" xfId="28052" xr:uid="{00000000-0005-0000-0000-0000DD6C0000}"/>
    <cellStyle name="20% - Accent1 3 5 2 3 8 3" xfId="28053" xr:uid="{00000000-0005-0000-0000-0000DE6C0000}"/>
    <cellStyle name="20% - Accent1 3 5 2 3 9" xfId="28054" xr:uid="{00000000-0005-0000-0000-0000DF6C0000}"/>
    <cellStyle name="20% - Accent1 3 5 2 3 9 2" xfId="28055" xr:uid="{00000000-0005-0000-0000-0000E06C0000}"/>
    <cellStyle name="20% - Accent1 3 5 2 4" xfId="28056" xr:uid="{00000000-0005-0000-0000-0000E16C0000}"/>
    <cellStyle name="20% - Accent1 3 5 2 4 10" xfId="28057" xr:uid="{00000000-0005-0000-0000-0000E26C0000}"/>
    <cellStyle name="20% - Accent1 3 5 2 4 10 2" xfId="28058" xr:uid="{00000000-0005-0000-0000-0000E36C0000}"/>
    <cellStyle name="20% - Accent1 3 5 2 4 11" xfId="28059" xr:uid="{00000000-0005-0000-0000-0000E46C0000}"/>
    <cellStyle name="20% - Accent1 3 5 2 4 2" xfId="28060" xr:uid="{00000000-0005-0000-0000-0000E56C0000}"/>
    <cellStyle name="20% - Accent1 3 5 2 4 2 2" xfId="28061" xr:uid="{00000000-0005-0000-0000-0000E66C0000}"/>
    <cellStyle name="20% - Accent1 3 5 2 4 2 2 2" xfId="28062" xr:uid="{00000000-0005-0000-0000-0000E76C0000}"/>
    <cellStyle name="20% - Accent1 3 5 2 4 2 2 2 2" xfId="28063" xr:uid="{00000000-0005-0000-0000-0000E86C0000}"/>
    <cellStyle name="20% - Accent1 3 5 2 4 2 2 2 2 2" xfId="28064" xr:uid="{00000000-0005-0000-0000-0000E96C0000}"/>
    <cellStyle name="20% - Accent1 3 5 2 4 2 2 2 3" xfId="28065" xr:uid="{00000000-0005-0000-0000-0000EA6C0000}"/>
    <cellStyle name="20% - Accent1 3 5 2 4 2 2 3" xfId="28066" xr:uid="{00000000-0005-0000-0000-0000EB6C0000}"/>
    <cellStyle name="20% - Accent1 3 5 2 4 2 2 3 2" xfId="28067" xr:uid="{00000000-0005-0000-0000-0000EC6C0000}"/>
    <cellStyle name="20% - Accent1 3 5 2 4 2 2 4" xfId="28068" xr:uid="{00000000-0005-0000-0000-0000ED6C0000}"/>
    <cellStyle name="20% - Accent1 3 5 2 4 2 3" xfId="28069" xr:uid="{00000000-0005-0000-0000-0000EE6C0000}"/>
    <cellStyle name="20% - Accent1 3 5 2 4 2 3 2" xfId="28070" xr:uid="{00000000-0005-0000-0000-0000EF6C0000}"/>
    <cellStyle name="20% - Accent1 3 5 2 4 2 3 2 2" xfId="28071" xr:uid="{00000000-0005-0000-0000-0000F06C0000}"/>
    <cellStyle name="20% - Accent1 3 5 2 4 2 3 2 2 2" xfId="28072" xr:uid="{00000000-0005-0000-0000-0000F16C0000}"/>
    <cellStyle name="20% - Accent1 3 5 2 4 2 3 2 3" xfId="28073" xr:uid="{00000000-0005-0000-0000-0000F26C0000}"/>
    <cellStyle name="20% - Accent1 3 5 2 4 2 3 3" xfId="28074" xr:uid="{00000000-0005-0000-0000-0000F36C0000}"/>
    <cellStyle name="20% - Accent1 3 5 2 4 2 3 3 2" xfId="28075" xr:uid="{00000000-0005-0000-0000-0000F46C0000}"/>
    <cellStyle name="20% - Accent1 3 5 2 4 2 3 4" xfId="28076" xr:uid="{00000000-0005-0000-0000-0000F56C0000}"/>
    <cellStyle name="20% - Accent1 3 5 2 4 2 4" xfId="28077" xr:uid="{00000000-0005-0000-0000-0000F66C0000}"/>
    <cellStyle name="20% - Accent1 3 5 2 4 2 4 2" xfId="28078" xr:uid="{00000000-0005-0000-0000-0000F76C0000}"/>
    <cellStyle name="20% - Accent1 3 5 2 4 2 4 2 2" xfId="28079" xr:uid="{00000000-0005-0000-0000-0000F86C0000}"/>
    <cellStyle name="20% - Accent1 3 5 2 4 2 4 2 2 2" xfId="28080" xr:uid="{00000000-0005-0000-0000-0000F96C0000}"/>
    <cellStyle name="20% - Accent1 3 5 2 4 2 4 2 3" xfId="28081" xr:uid="{00000000-0005-0000-0000-0000FA6C0000}"/>
    <cellStyle name="20% - Accent1 3 5 2 4 2 4 3" xfId="28082" xr:uid="{00000000-0005-0000-0000-0000FB6C0000}"/>
    <cellStyle name="20% - Accent1 3 5 2 4 2 4 3 2" xfId="28083" xr:uid="{00000000-0005-0000-0000-0000FC6C0000}"/>
    <cellStyle name="20% - Accent1 3 5 2 4 2 4 4" xfId="28084" xr:uid="{00000000-0005-0000-0000-0000FD6C0000}"/>
    <cellStyle name="20% - Accent1 3 5 2 4 2 5" xfId="28085" xr:uid="{00000000-0005-0000-0000-0000FE6C0000}"/>
    <cellStyle name="20% - Accent1 3 5 2 4 2 5 2" xfId="28086" xr:uid="{00000000-0005-0000-0000-0000FF6C0000}"/>
    <cellStyle name="20% - Accent1 3 5 2 4 2 5 2 2" xfId="28087" xr:uid="{00000000-0005-0000-0000-0000006D0000}"/>
    <cellStyle name="20% - Accent1 3 5 2 4 2 5 3" xfId="28088" xr:uid="{00000000-0005-0000-0000-0000016D0000}"/>
    <cellStyle name="20% - Accent1 3 5 2 4 2 6" xfId="28089" xr:uid="{00000000-0005-0000-0000-0000026D0000}"/>
    <cellStyle name="20% - Accent1 3 5 2 4 2 6 2" xfId="28090" xr:uid="{00000000-0005-0000-0000-0000036D0000}"/>
    <cellStyle name="20% - Accent1 3 5 2 4 2 6 2 2" xfId="28091" xr:uid="{00000000-0005-0000-0000-0000046D0000}"/>
    <cellStyle name="20% - Accent1 3 5 2 4 2 6 3" xfId="28092" xr:uid="{00000000-0005-0000-0000-0000056D0000}"/>
    <cellStyle name="20% - Accent1 3 5 2 4 2 7" xfId="28093" xr:uid="{00000000-0005-0000-0000-0000066D0000}"/>
    <cellStyle name="20% - Accent1 3 5 2 4 2 7 2" xfId="28094" xr:uid="{00000000-0005-0000-0000-0000076D0000}"/>
    <cellStyle name="20% - Accent1 3 5 2 4 2 8" xfId="28095" xr:uid="{00000000-0005-0000-0000-0000086D0000}"/>
    <cellStyle name="20% - Accent1 3 5 2 4 2 8 2" xfId="28096" xr:uid="{00000000-0005-0000-0000-0000096D0000}"/>
    <cellStyle name="20% - Accent1 3 5 2 4 2 9" xfId="28097" xr:uid="{00000000-0005-0000-0000-00000A6D0000}"/>
    <cellStyle name="20% - Accent1 3 5 2 4 3" xfId="28098" xr:uid="{00000000-0005-0000-0000-00000B6D0000}"/>
    <cellStyle name="20% - Accent1 3 5 2 4 3 2" xfId="28099" xr:uid="{00000000-0005-0000-0000-00000C6D0000}"/>
    <cellStyle name="20% - Accent1 3 5 2 4 3 2 2" xfId="28100" xr:uid="{00000000-0005-0000-0000-00000D6D0000}"/>
    <cellStyle name="20% - Accent1 3 5 2 4 3 2 2 2" xfId="28101" xr:uid="{00000000-0005-0000-0000-00000E6D0000}"/>
    <cellStyle name="20% - Accent1 3 5 2 4 3 2 2 2 2" xfId="28102" xr:uid="{00000000-0005-0000-0000-00000F6D0000}"/>
    <cellStyle name="20% - Accent1 3 5 2 4 3 2 2 3" xfId="28103" xr:uid="{00000000-0005-0000-0000-0000106D0000}"/>
    <cellStyle name="20% - Accent1 3 5 2 4 3 2 3" xfId="28104" xr:uid="{00000000-0005-0000-0000-0000116D0000}"/>
    <cellStyle name="20% - Accent1 3 5 2 4 3 2 3 2" xfId="28105" xr:uid="{00000000-0005-0000-0000-0000126D0000}"/>
    <cellStyle name="20% - Accent1 3 5 2 4 3 2 4" xfId="28106" xr:uid="{00000000-0005-0000-0000-0000136D0000}"/>
    <cellStyle name="20% - Accent1 3 5 2 4 3 3" xfId="28107" xr:uid="{00000000-0005-0000-0000-0000146D0000}"/>
    <cellStyle name="20% - Accent1 3 5 2 4 3 3 2" xfId="28108" xr:uid="{00000000-0005-0000-0000-0000156D0000}"/>
    <cellStyle name="20% - Accent1 3 5 2 4 3 3 2 2" xfId="28109" xr:uid="{00000000-0005-0000-0000-0000166D0000}"/>
    <cellStyle name="20% - Accent1 3 5 2 4 3 3 2 2 2" xfId="28110" xr:uid="{00000000-0005-0000-0000-0000176D0000}"/>
    <cellStyle name="20% - Accent1 3 5 2 4 3 3 2 3" xfId="28111" xr:uid="{00000000-0005-0000-0000-0000186D0000}"/>
    <cellStyle name="20% - Accent1 3 5 2 4 3 3 3" xfId="28112" xr:uid="{00000000-0005-0000-0000-0000196D0000}"/>
    <cellStyle name="20% - Accent1 3 5 2 4 3 3 3 2" xfId="28113" xr:uid="{00000000-0005-0000-0000-00001A6D0000}"/>
    <cellStyle name="20% - Accent1 3 5 2 4 3 3 4" xfId="28114" xr:uid="{00000000-0005-0000-0000-00001B6D0000}"/>
    <cellStyle name="20% - Accent1 3 5 2 4 3 4" xfId="28115" xr:uid="{00000000-0005-0000-0000-00001C6D0000}"/>
    <cellStyle name="20% - Accent1 3 5 2 4 3 4 2" xfId="28116" xr:uid="{00000000-0005-0000-0000-00001D6D0000}"/>
    <cellStyle name="20% - Accent1 3 5 2 4 3 4 2 2" xfId="28117" xr:uid="{00000000-0005-0000-0000-00001E6D0000}"/>
    <cellStyle name="20% - Accent1 3 5 2 4 3 4 2 2 2" xfId="28118" xr:uid="{00000000-0005-0000-0000-00001F6D0000}"/>
    <cellStyle name="20% - Accent1 3 5 2 4 3 4 2 3" xfId="28119" xr:uid="{00000000-0005-0000-0000-0000206D0000}"/>
    <cellStyle name="20% - Accent1 3 5 2 4 3 4 3" xfId="28120" xr:uid="{00000000-0005-0000-0000-0000216D0000}"/>
    <cellStyle name="20% - Accent1 3 5 2 4 3 4 3 2" xfId="28121" xr:uid="{00000000-0005-0000-0000-0000226D0000}"/>
    <cellStyle name="20% - Accent1 3 5 2 4 3 4 4" xfId="28122" xr:uid="{00000000-0005-0000-0000-0000236D0000}"/>
    <cellStyle name="20% - Accent1 3 5 2 4 3 5" xfId="28123" xr:uid="{00000000-0005-0000-0000-0000246D0000}"/>
    <cellStyle name="20% - Accent1 3 5 2 4 3 5 2" xfId="28124" xr:uid="{00000000-0005-0000-0000-0000256D0000}"/>
    <cellStyle name="20% - Accent1 3 5 2 4 3 5 2 2" xfId="28125" xr:uid="{00000000-0005-0000-0000-0000266D0000}"/>
    <cellStyle name="20% - Accent1 3 5 2 4 3 5 3" xfId="28126" xr:uid="{00000000-0005-0000-0000-0000276D0000}"/>
    <cellStyle name="20% - Accent1 3 5 2 4 3 6" xfId="28127" xr:uid="{00000000-0005-0000-0000-0000286D0000}"/>
    <cellStyle name="20% - Accent1 3 5 2 4 3 6 2" xfId="28128" xr:uid="{00000000-0005-0000-0000-0000296D0000}"/>
    <cellStyle name="20% - Accent1 3 5 2 4 3 6 2 2" xfId="28129" xr:uid="{00000000-0005-0000-0000-00002A6D0000}"/>
    <cellStyle name="20% - Accent1 3 5 2 4 3 6 3" xfId="28130" xr:uid="{00000000-0005-0000-0000-00002B6D0000}"/>
    <cellStyle name="20% - Accent1 3 5 2 4 3 7" xfId="28131" xr:uid="{00000000-0005-0000-0000-00002C6D0000}"/>
    <cellStyle name="20% - Accent1 3 5 2 4 3 7 2" xfId="28132" xr:uid="{00000000-0005-0000-0000-00002D6D0000}"/>
    <cellStyle name="20% - Accent1 3 5 2 4 3 8" xfId="28133" xr:uid="{00000000-0005-0000-0000-00002E6D0000}"/>
    <cellStyle name="20% - Accent1 3 5 2 4 3 8 2" xfId="28134" xr:uid="{00000000-0005-0000-0000-00002F6D0000}"/>
    <cellStyle name="20% - Accent1 3 5 2 4 3 9" xfId="28135" xr:uid="{00000000-0005-0000-0000-0000306D0000}"/>
    <cellStyle name="20% - Accent1 3 5 2 4 4" xfId="28136" xr:uid="{00000000-0005-0000-0000-0000316D0000}"/>
    <cellStyle name="20% - Accent1 3 5 2 4 4 2" xfId="28137" xr:uid="{00000000-0005-0000-0000-0000326D0000}"/>
    <cellStyle name="20% - Accent1 3 5 2 4 4 2 2" xfId="28138" xr:uid="{00000000-0005-0000-0000-0000336D0000}"/>
    <cellStyle name="20% - Accent1 3 5 2 4 4 2 2 2" xfId="28139" xr:uid="{00000000-0005-0000-0000-0000346D0000}"/>
    <cellStyle name="20% - Accent1 3 5 2 4 4 2 3" xfId="28140" xr:uid="{00000000-0005-0000-0000-0000356D0000}"/>
    <cellStyle name="20% - Accent1 3 5 2 4 4 3" xfId="28141" xr:uid="{00000000-0005-0000-0000-0000366D0000}"/>
    <cellStyle name="20% - Accent1 3 5 2 4 4 3 2" xfId="28142" xr:uid="{00000000-0005-0000-0000-0000376D0000}"/>
    <cellStyle name="20% - Accent1 3 5 2 4 4 4" xfId="28143" xr:uid="{00000000-0005-0000-0000-0000386D0000}"/>
    <cellStyle name="20% - Accent1 3 5 2 4 5" xfId="28144" xr:uid="{00000000-0005-0000-0000-0000396D0000}"/>
    <cellStyle name="20% - Accent1 3 5 2 4 5 2" xfId="28145" xr:uid="{00000000-0005-0000-0000-00003A6D0000}"/>
    <cellStyle name="20% - Accent1 3 5 2 4 5 2 2" xfId="28146" xr:uid="{00000000-0005-0000-0000-00003B6D0000}"/>
    <cellStyle name="20% - Accent1 3 5 2 4 5 2 2 2" xfId="28147" xr:uid="{00000000-0005-0000-0000-00003C6D0000}"/>
    <cellStyle name="20% - Accent1 3 5 2 4 5 2 3" xfId="28148" xr:uid="{00000000-0005-0000-0000-00003D6D0000}"/>
    <cellStyle name="20% - Accent1 3 5 2 4 5 3" xfId="28149" xr:uid="{00000000-0005-0000-0000-00003E6D0000}"/>
    <cellStyle name="20% - Accent1 3 5 2 4 5 3 2" xfId="28150" xr:uid="{00000000-0005-0000-0000-00003F6D0000}"/>
    <cellStyle name="20% - Accent1 3 5 2 4 5 4" xfId="28151" xr:uid="{00000000-0005-0000-0000-0000406D0000}"/>
    <cellStyle name="20% - Accent1 3 5 2 4 6" xfId="28152" xr:uid="{00000000-0005-0000-0000-0000416D0000}"/>
    <cellStyle name="20% - Accent1 3 5 2 4 6 2" xfId="28153" xr:uid="{00000000-0005-0000-0000-0000426D0000}"/>
    <cellStyle name="20% - Accent1 3 5 2 4 6 2 2" xfId="28154" xr:uid="{00000000-0005-0000-0000-0000436D0000}"/>
    <cellStyle name="20% - Accent1 3 5 2 4 6 2 2 2" xfId="28155" xr:uid="{00000000-0005-0000-0000-0000446D0000}"/>
    <cellStyle name="20% - Accent1 3 5 2 4 6 2 3" xfId="28156" xr:uid="{00000000-0005-0000-0000-0000456D0000}"/>
    <cellStyle name="20% - Accent1 3 5 2 4 6 3" xfId="28157" xr:uid="{00000000-0005-0000-0000-0000466D0000}"/>
    <cellStyle name="20% - Accent1 3 5 2 4 6 3 2" xfId="28158" xr:uid="{00000000-0005-0000-0000-0000476D0000}"/>
    <cellStyle name="20% - Accent1 3 5 2 4 6 4" xfId="28159" xr:uid="{00000000-0005-0000-0000-0000486D0000}"/>
    <cellStyle name="20% - Accent1 3 5 2 4 7" xfId="28160" xr:uid="{00000000-0005-0000-0000-0000496D0000}"/>
    <cellStyle name="20% - Accent1 3 5 2 4 7 2" xfId="28161" xr:uid="{00000000-0005-0000-0000-00004A6D0000}"/>
    <cellStyle name="20% - Accent1 3 5 2 4 7 2 2" xfId="28162" xr:uid="{00000000-0005-0000-0000-00004B6D0000}"/>
    <cellStyle name="20% - Accent1 3 5 2 4 7 3" xfId="28163" xr:uid="{00000000-0005-0000-0000-00004C6D0000}"/>
    <cellStyle name="20% - Accent1 3 5 2 4 8" xfId="28164" xr:uid="{00000000-0005-0000-0000-00004D6D0000}"/>
    <cellStyle name="20% - Accent1 3 5 2 4 8 2" xfId="28165" xr:uid="{00000000-0005-0000-0000-00004E6D0000}"/>
    <cellStyle name="20% - Accent1 3 5 2 4 8 2 2" xfId="28166" xr:uid="{00000000-0005-0000-0000-00004F6D0000}"/>
    <cellStyle name="20% - Accent1 3 5 2 4 8 3" xfId="28167" xr:uid="{00000000-0005-0000-0000-0000506D0000}"/>
    <cellStyle name="20% - Accent1 3 5 2 4 9" xfId="28168" xr:uid="{00000000-0005-0000-0000-0000516D0000}"/>
    <cellStyle name="20% - Accent1 3 5 2 4 9 2" xfId="28169" xr:uid="{00000000-0005-0000-0000-0000526D0000}"/>
    <cellStyle name="20% - Accent1 3 5 2 5" xfId="28170" xr:uid="{00000000-0005-0000-0000-0000536D0000}"/>
    <cellStyle name="20% - Accent1 3 5 2 5 10" xfId="28171" xr:uid="{00000000-0005-0000-0000-0000546D0000}"/>
    <cellStyle name="20% - Accent1 3 5 2 5 10 2" xfId="28172" xr:uid="{00000000-0005-0000-0000-0000556D0000}"/>
    <cellStyle name="20% - Accent1 3 5 2 5 11" xfId="28173" xr:uid="{00000000-0005-0000-0000-0000566D0000}"/>
    <cellStyle name="20% - Accent1 3 5 2 5 2" xfId="28174" xr:uid="{00000000-0005-0000-0000-0000576D0000}"/>
    <cellStyle name="20% - Accent1 3 5 2 5 2 2" xfId="28175" xr:uid="{00000000-0005-0000-0000-0000586D0000}"/>
    <cellStyle name="20% - Accent1 3 5 2 5 2 2 2" xfId="28176" xr:uid="{00000000-0005-0000-0000-0000596D0000}"/>
    <cellStyle name="20% - Accent1 3 5 2 5 2 2 2 2" xfId="28177" xr:uid="{00000000-0005-0000-0000-00005A6D0000}"/>
    <cellStyle name="20% - Accent1 3 5 2 5 2 2 2 2 2" xfId="28178" xr:uid="{00000000-0005-0000-0000-00005B6D0000}"/>
    <cellStyle name="20% - Accent1 3 5 2 5 2 2 2 3" xfId="28179" xr:uid="{00000000-0005-0000-0000-00005C6D0000}"/>
    <cellStyle name="20% - Accent1 3 5 2 5 2 2 3" xfId="28180" xr:uid="{00000000-0005-0000-0000-00005D6D0000}"/>
    <cellStyle name="20% - Accent1 3 5 2 5 2 2 3 2" xfId="28181" xr:uid="{00000000-0005-0000-0000-00005E6D0000}"/>
    <cellStyle name="20% - Accent1 3 5 2 5 2 2 4" xfId="28182" xr:uid="{00000000-0005-0000-0000-00005F6D0000}"/>
    <cellStyle name="20% - Accent1 3 5 2 5 2 3" xfId="28183" xr:uid="{00000000-0005-0000-0000-0000606D0000}"/>
    <cellStyle name="20% - Accent1 3 5 2 5 2 3 2" xfId="28184" xr:uid="{00000000-0005-0000-0000-0000616D0000}"/>
    <cellStyle name="20% - Accent1 3 5 2 5 2 3 2 2" xfId="28185" xr:uid="{00000000-0005-0000-0000-0000626D0000}"/>
    <cellStyle name="20% - Accent1 3 5 2 5 2 3 2 2 2" xfId="28186" xr:uid="{00000000-0005-0000-0000-0000636D0000}"/>
    <cellStyle name="20% - Accent1 3 5 2 5 2 3 2 3" xfId="28187" xr:uid="{00000000-0005-0000-0000-0000646D0000}"/>
    <cellStyle name="20% - Accent1 3 5 2 5 2 3 3" xfId="28188" xr:uid="{00000000-0005-0000-0000-0000656D0000}"/>
    <cellStyle name="20% - Accent1 3 5 2 5 2 3 3 2" xfId="28189" xr:uid="{00000000-0005-0000-0000-0000666D0000}"/>
    <cellStyle name="20% - Accent1 3 5 2 5 2 3 4" xfId="28190" xr:uid="{00000000-0005-0000-0000-0000676D0000}"/>
    <cellStyle name="20% - Accent1 3 5 2 5 2 4" xfId="28191" xr:uid="{00000000-0005-0000-0000-0000686D0000}"/>
    <cellStyle name="20% - Accent1 3 5 2 5 2 4 2" xfId="28192" xr:uid="{00000000-0005-0000-0000-0000696D0000}"/>
    <cellStyle name="20% - Accent1 3 5 2 5 2 4 2 2" xfId="28193" xr:uid="{00000000-0005-0000-0000-00006A6D0000}"/>
    <cellStyle name="20% - Accent1 3 5 2 5 2 4 2 2 2" xfId="28194" xr:uid="{00000000-0005-0000-0000-00006B6D0000}"/>
    <cellStyle name="20% - Accent1 3 5 2 5 2 4 2 3" xfId="28195" xr:uid="{00000000-0005-0000-0000-00006C6D0000}"/>
    <cellStyle name="20% - Accent1 3 5 2 5 2 4 3" xfId="28196" xr:uid="{00000000-0005-0000-0000-00006D6D0000}"/>
    <cellStyle name="20% - Accent1 3 5 2 5 2 4 3 2" xfId="28197" xr:uid="{00000000-0005-0000-0000-00006E6D0000}"/>
    <cellStyle name="20% - Accent1 3 5 2 5 2 4 4" xfId="28198" xr:uid="{00000000-0005-0000-0000-00006F6D0000}"/>
    <cellStyle name="20% - Accent1 3 5 2 5 2 5" xfId="28199" xr:uid="{00000000-0005-0000-0000-0000706D0000}"/>
    <cellStyle name="20% - Accent1 3 5 2 5 2 5 2" xfId="28200" xr:uid="{00000000-0005-0000-0000-0000716D0000}"/>
    <cellStyle name="20% - Accent1 3 5 2 5 2 5 2 2" xfId="28201" xr:uid="{00000000-0005-0000-0000-0000726D0000}"/>
    <cellStyle name="20% - Accent1 3 5 2 5 2 5 3" xfId="28202" xr:uid="{00000000-0005-0000-0000-0000736D0000}"/>
    <cellStyle name="20% - Accent1 3 5 2 5 2 6" xfId="28203" xr:uid="{00000000-0005-0000-0000-0000746D0000}"/>
    <cellStyle name="20% - Accent1 3 5 2 5 2 6 2" xfId="28204" xr:uid="{00000000-0005-0000-0000-0000756D0000}"/>
    <cellStyle name="20% - Accent1 3 5 2 5 2 6 2 2" xfId="28205" xr:uid="{00000000-0005-0000-0000-0000766D0000}"/>
    <cellStyle name="20% - Accent1 3 5 2 5 2 6 3" xfId="28206" xr:uid="{00000000-0005-0000-0000-0000776D0000}"/>
    <cellStyle name="20% - Accent1 3 5 2 5 2 7" xfId="28207" xr:uid="{00000000-0005-0000-0000-0000786D0000}"/>
    <cellStyle name="20% - Accent1 3 5 2 5 2 7 2" xfId="28208" xr:uid="{00000000-0005-0000-0000-0000796D0000}"/>
    <cellStyle name="20% - Accent1 3 5 2 5 2 8" xfId="28209" xr:uid="{00000000-0005-0000-0000-00007A6D0000}"/>
    <cellStyle name="20% - Accent1 3 5 2 5 2 8 2" xfId="28210" xr:uid="{00000000-0005-0000-0000-00007B6D0000}"/>
    <cellStyle name="20% - Accent1 3 5 2 5 2 9" xfId="28211" xr:uid="{00000000-0005-0000-0000-00007C6D0000}"/>
    <cellStyle name="20% - Accent1 3 5 2 5 3" xfId="28212" xr:uid="{00000000-0005-0000-0000-00007D6D0000}"/>
    <cellStyle name="20% - Accent1 3 5 2 5 3 2" xfId="28213" xr:uid="{00000000-0005-0000-0000-00007E6D0000}"/>
    <cellStyle name="20% - Accent1 3 5 2 5 3 2 2" xfId="28214" xr:uid="{00000000-0005-0000-0000-00007F6D0000}"/>
    <cellStyle name="20% - Accent1 3 5 2 5 3 2 2 2" xfId="28215" xr:uid="{00000000-0005-0000-0000-0000806D0000}"/>
    <cellStyle name="20% - Accent1 3 5 2 5 3 2 2 2 2" xfId="28216" xr:uid="{00000000-0005-0000-0000-0000816D0000}"/>
    <cellStyle name="20% - Accent1 3 5 2 5 3 2 2 3" xfId="28217" xr:uid="{00000000-0005-0000-0000-0000826D0000}"/>
    <cellStyle name="20% - Accent1 3 5 2 5 3 2 3" xfId="28218" xr:uid="{00000000-0005-0000-0000-0000836D0000}"/>
    <cellStyle name="20% - Accent1 3 5 2 5 3 2 3 2" xfId="28219" xr:uid="{00000000-0005-0000-0000-0000846D0000}"/>
    <cellStyle name="20% - Accent1 3 5 2 5 3 2 4" xfId="28220" xr:uid="{00000000-0005-0000-0000-0000856D0000}"/>
    <cellStyle name="20% - Accent1 3 5 2 5 3 3" xfId="28221" xr:uid="{00000000-0005-0000-0000-0000866D0000}"/>
    <cellStyle name="20% - Accent1 3 5 2 5 3 3 2" xfId="28222" xr:uid="{00000000-0005-0000-0000-0000876D0000}"/>
    <cellStyle name="20% - Accent1 3 5 2 5 3 3 2 2" xfId="28223" xr:uid="{00000000-0005-0000-0000-0000886D0000}"/>
    <cellStyle name="20% - Accent1 3 5 2 5 3 3 2 2 2" xfId="28224" xr:uid="{00000000-0005-0000-0000-0000896D0000}"/>
    <cellStyle name="20% - Accent1 3 5 2 5 3 3 2 3" xfId="28225" xr:uid="{00000000-0005-0000-0000-00008A6D0000}"/>
    <cellStyle name="20% - Accent1 3 5 2 5 3 3 3" xfId="28226" xr:uid="{00000000-0005-0000-0000-00008B6D0000}"/>
    <cellStyle name="20% - Accent1 3 5 2 5 3 3 3 2" xfId="28227" xr:uid="{00000000-0005-0000-0000-00008C6D0000}"/>
    <cellStyle name="20% - Accent1 3 5 2 5 3 3 4" xfId="28228" xr:uid="{00000000-0005-0000-0000-00008D6D0000}"/>
    <cellStyle name="20% - Accent1 3 5 2 5 3 4" xfId="28229" xr:uid="{00000000-0005-0000-0000-00008E6D0000}"/>
    <cellStyle name="20% - Accent1 3 5 2 5 3 4 2" xfId="28230" xr:uid="{00000000-0005-0000-0000-00008F6D0000}"/>
    <cellStyle name="20% - Accent1 3 5 2 5 3 4 2 2" xfId="28231" xr:uid="{00000000-0005-0000-0000-0000906D0000}"/>
    <cellStyle name="20% - Accent1 3 5 2 5 3 4 2 2 2" xfId="28232" xr:uid="{00000000-0005-0000-0000-0000916D0000}"/>
    <cellStyle name="20% - Accent1 3 5 2 5 3 4 2 3" xfId="28233" xr:uid="{00000000-0005-0000-0000-0000926D0000}"/>
    <cellStyle name="20% - Accent1 3 5 2 5 3 4 3" xfId="28234" xr:uid="{00000000-0005-0000-0000-0000936D0000}"/>
    <cellStyle name="20% - Accent1 3 5 2 5 3 4 3 2" xfId="28235" xr:uid="{00000000-0005-0000-0000-0000946D0000}"/>
    <cellStyle name="20% - Accent1 3 5 2 5 3 4 4" xfId="28236" xr:uid="{00000000-0005-0000-0000-0000956D0000}"/>
    <cellStyle name="20% - Accent1 3 5 2 5 3 5" xfId="28237" xr:uid="{00000000-0005-0000-0000-0000966D0000}"/>
    <cellStyle name="20% - Accent1 3 5 2 5 3 5 2" xfId="28238" xr:uid="{00000000-0005-0000-0000-0000976D0000}"/>
    <cellStyle name="20% - Accent1 3 5 2 5 3 5 2 2" xfId="28239" xr:uid="{00000000-0005-0000-0000-0000986D0000}"/>
    <cellStyle name="20% - Accent1 3 5 2 5 3 5 3" xfId="28240" xr:uid="{00000000-0005-0000-0000-0000996D0000}"/>
    <cellStyle name="20% - Accent1 3 5 2 5 3 6" xfId="28241" xr:uid="{00000000-0005-0000-0000-00009A6D0000}"/>
    <cellStyle name="20% - Accent1 3 5 2 5 3 6 2" xfId="28242" xr:uid="{00000000-0005-0000-0000-00009B6D0000}"/>
    <cellStyle name="20% - Accent1 3 5 2 5 3 6 2 2" xfId="28243" xr:uid="{00000000-0005-0000-0000-00009C6D0000}"/>
    <cellStyle name="20% - Accent1 3 5 2 5 3 6 3" xfId="28244" xr:uid="{00000000-0005-0000-0000-00009D6D0000}"/>
    <cellStyle name="20% - Accent1 3 5 2 5 3 7" xfId="28245" xr:uid="{00000000-0005-0000-0000-00009E6D0000}"/>
    <cellStyle name="20% - Accent1 3 5 2 5 3 7 2" xfId="28246" xr:uid="{00000000-0005-0000-0000-00009F6D0000}"/>
    <cellStyle name="20% - Accent1 3 5 2 5 3 8" xfId="28247" xr:uid="{00000000-0005-0000-0000-0000A06D0000}"/>
    <cellStyle name="20% - Accent1 3 5 2 5 3 8 2" xfId="28248" xr:uid="{00000000-0005-0000-0000-0000A16D0000}"/>
    <cellStyle name="20% - Accent1 3 5 2 5 3 9" xfId="28249" xr:uid="{00000000-0005-0000-0000-0000A26D0000}"/>
    <cellStyle name="20% - Accent1 3 5 2 5 4" xfId="28250" xr:uid="{00000000-0005-0000-0000-0000A36D0000}"/>
    <cellStyle name="20% - Accent1 3 5 2 5 4 2" xfId="28251" xr:uid="{00000000-0005-0000-0000-0000A46D0000}"/>
    <cellStyle name="20% - Accent1 3 5 2 5 4 2 2" xfId="28252" xr:uid="{00000000-0005-0000-0000-0000A56D0000}"/>
    <cellStyle name="20% - Accent1 3 5 2 5 4 2 2 2" xfId="28253" xr:uid="{00000000-0005-0000-0000-0000A66D0000}"/>
    <cellStyle name="20% - Accent1 3 5 2 5 4 2 3" xfId="28254" xr:uid="{00000000-0005-0000-0000-0000A76D0000}"/>
    <cellStyle name="20% - Accent1 3 5 2 5 4 3" xfId="28255" xr:uid="{00000000-0005-0000-0000-0000A86D0000}"/>
    <cellStyle name="20% - Accent1 3 5 2 5 4 3 2" xfId="28256" xr:uid="{00000000-0005-0000-0000-0000A96D0000}"/>
    <cellStyle name="20% - Accent1 3 5 2 5 4 4" xfId="28257" xr:uid="{00000000-0005-0000-0000-0000AA6D0000}"/>
    <cellStyle name="20% - Accent1 3 5 2 5 5" xfId="28258" xr:uid="{00000000-0005-0000-0000-0000AB6D0000}"/>
    <cellStyle name="20% - Accent1 3 5 2 5 5 2" xfId="28259" xr:uid="{00000000-0005-0000-0000-0000AC6D0000}"/>
    <cellStyle name="20% - Accent1 3 5 2 5 5 2 2" xfId="28260" xr:uid="{00000000-0005-0000-0000-0000AD6D0000}"/>
    <cellStyle name="20% - Accent1 3 5 2 5 5 2 2 2" xfId="28261" xr:uid="{00000000-0005-0000-0000-0000AE6D0000}"/>
    <cellStyle name="20% - Accent1 3 5 2 5 5 2 3" xfId="28262" xr:uid="{00000000-0005-0000-0000-0000AF6D0000}"/>
    <cellStyle name="20% - Accent1 3 5 2 5 5 3" xfId="28263" xr:uid="{00000000-0005-0000-0000-0000B06D0000}"/>
    <cellStyle name="20% - Accent1 3 5 2 5 5 3 2" xfId="28264" xr:uid="{00000000-0005-0000-0000-0000B16D0000}"/>
    <cellStyle name="20% - Accent1 3 5 2 5 5 4" xfId="28265" xr:uid="{00000000-0005-0000-0000-0000B26D0000}"/>
    <cellStyle name="20% - Accent1 3 5 2 5 6" xfId="28266" xr:uid="{00000000-0005-0000-0000-0000B36D0000}"/>
    <cellStyle name="20% - Accent1 3 5 2 5 6 2" xfId="28267" xr:uid="{00000000-0005-0000-0000-0000B46D0000}"/>
    <cellStyle name="20% - Accent1 3 5 2 5 6 2 2" xfId="28268" xr:uid="{00000000-0005-0000-0000-0000B56D0000}"/>
    <cellStyle name="20% - Accent1 3 5 2 5 6 2 2 2" xfId="28269" xr:uid="{00000000-0005-0000-0000-0000B66D0000}"/>
    <cellStyle name="20% - Accent1 3 5 2 5 6 2 3" xfId="28270" xr:uid="{00000000-0005-0000-0000-0000B76D0000}"/>
    <cellStyle name="20% - Accent1 3 5 2 5 6 3" xfId="28271" xr:uid="{00000000-0005-0000-0000-0000B86D0000}"/>
    <cellStyle name="20% - Accent1 3 5 2 5 6 3 2" xfId="28272" xr:uid="{00000000-0005-0000-0000-0000B96D0000}"/>
    <cellStyle name="20% - Accent1 3 5 2 5 6 4" xfId="28273" xr:uid="{00000000-0005-0000-0000-0000BA6D0000}"/>
    <cellStyle name="20% - Accent1 3 5 2 5 7" xfId="28274" xr:uid="{00000000-0005-0000-0000-0000BB6D0000}"/>
    <cellStyle name="20% - Accent1 3 5 2 5 7 2" xfId="28275" xr:uid="{00000000-0005-0000-0000-0000BC6D0000}"/>
    <cellStyle name="20% - Accent1 3 5 2 5 7 2 2" xfId="28276" xr:uid="{00000000-0005-0000-0000-0000BD6D0000}"/>
    <cellStyle name="20% - Accent1 3 5 2 5 7 3" xfId="28277" xr:uid="{00000000-0005-0000-0000-0000BE6D0000}"/>
    <cellStyle name="20% - Accent1 3 5 2 5 8" xfId="28278" xr:uid="{00000000-0005-0000-0000-0000BF6D0000}"/>
    <cellStyle name="20% - Accent1 3 5 2 5 8 2" xfId="28279" xr:uid="{00000000-0005-0000-0000-0000C06D0000}"/>
    <cellStyle name="20% - Accent1 3 5 2 5 8 2 2" xfId="28280" xr:uid="{00000000-0005-0000-0000-0000C16D0000}"/>
    <cellStyle name="20% - Accent1 3 5 2 5 8 3" xfId="28281" xr:uid="{00000000-0005-0000-0000-0000C26D0000}"/>
    <cellStyle name="20% - Accent1 3 5 2 5 9" xfId="28282" xr:uid="{00000000-0005-0000-0000-0000C36D0000}"/>
    <cellStyle name="20% - Accent1 3 5 2 5 9 2" xfId="28283" xr:uid="{00000000-0005-0000-0000-0000C46D0000}"/>
    <cellStyle name="20% - Accent1 3 5 2 6" xfId="28284" xr:uid="{00000000-0005-0000-0000-0000C56D0000}"/>
    <cellStyle name="20% - Accent1 3 5 2 6 2" xfId="28285" xr:uid="{00000000-0005-0000-0000-0000C66D0000}"/>
    <cellStyle name="20% - Accent1 3 5 2 6 2 2" xfId="28286" xr:uid="{00000000-0005-0000-0000-0000C76D0000}"/>
    <cellStyle name="20% - Accent1 3 5 2 6 2 2 2" xfId="28287" xr:uid="{00000000-0005-0000-0000-0000C86D0000}"/>
    <cellStyle name="20% - Accent1 3 5 2 6 2 2 2 2" xfId="28288" xr:uid="{00000000-0005-0000-0000-0000C96D0000}"/>
    <cellStyle name="20% - Accent1 3 5 2 6 2 2 3" xfId="28289" xr:uid="{00000000-0005-0000-0000-0000CA6D0000}"/>
    <cellStyle name="20% - Accent1 3 5 2 6 2 3" xfId="28290" xr:uid="{00000000-0005-0000-0000-0000CB6D0000}"/>
    <cellStyle name="20% - Accent1 3 5 2 6 2 3 2" xfId="28291" xr:uid="{00000000-0005-0000-0000-0000CC6D0000}"/>
    <cellStyle name="20% - Accent1 3 5 2 6 2 4" xfId="28292" xr:uid="{00000000-0005-0000-0000-0000CD6D0000}"/>
    <cellStyle name="20% - Accent1 3 5 2 6 3" xfId="28293" xr:uid="{00000000-0005-0000-0000-0000CE6D0000}"/>
    <cellStyle name="20% - Accent1 3 5 2 6 3 2" xfId="28294" xr:uid="{00000000-0005-0000-0000-0000CF6D0000}"/>
    <cellStyle name="20% - Accent1 3 5 2 6 3 2 2" xfId="28295" xr:uid="{00000000-0005-0000-0000-0000D06D0000}"/>
    <cellStyle name="20% - Accent1 3 5 2 6 3 2 2 2" xfId="28296" xr:uid="{00000000-0005-0000-0000-0000D16D0000}"/>
    <cellStyle name="20% - Accent1 3 5 2 6 3 2 3" xfId="28297" xr:uid="{00000000-0005-0000-0000-0000D26D0000}"/>
    <cellStyle name="20% - Accent1 3 5 2 6 3 3" xfId="28298" xr:uid="{00000000-0005-0000-0000-0000D36D0000}"/>
    <cellStyle name="20% - Accent1 3 5 2 6 3 3 2" xfId="28299" xr:uid="{00000000-0005-0000-0000-0000D46D0000}"/>
    <cellStyle name="20% - Accent1 3 5 2 6 3 4" xfId="28300" xr:uid="{00000000-0005-0000-0000-0000D56D0000}"/>
    <cellStyle name="20% - Accent1 3 5 2 6 4" xfId="28301" xr:uid="{00000000-0005-0000-0000-0000D66D0000}"/>
    <cellStyle name="20% - Accent1 3 5 2 6 4 2" xfId="28302" xr:uid="{00000000-0005-0000-0000-0000D76D0000}"/>
    <cellStyle name="20% - Accent1 3 5 2 6 4 2 2" xfId="28303" xr:uid="{00000000-0005-0000-0000-0000D86D0000}"/>
    <cellStyle name="20% - Accent1 3 5 2 6 4 2 2 2" xfId="28304" xr:uid="{00000000-0005-0000-0000-0000D96D0000}"/>
    <cellStyle name="20% - Accent1 3 5 2 6 4 2 3" xfId="28305" xr:uid="{00000000-0005-0000-0000-0000DA6D0000}"/>
    <cellStyle name="20% - Accent1 3 5 2 6 4 3" xfId="28306" xr:uid="{00000000-0005-0000-0000-0000DB6D0000}"/>
    <cellStyle name="20% - Accent1 3 5 2 6 4 3 2" xfId="28307" xr:uid="{00000000-0005-0000-0000-0000DC6D0000}"/>
    <cellStyle name="20% - Accent1 3 5 2 6 4 4" xfId="28308" xr:uid="{00000000-0005-0000-0000-0000DD6D0000}"/>
    <cellStyle name="20% - Accent1 3 5 2 6 5" xfId="28309" xr:uid="{00000000-0005-0000-0000-0000DE6D0000}"/>
    <cellStyle name="20% - Accent1 3 5 2 6 5 2" xfId="28310" xr:uid="{00000000-0005-0000-0000-0000DF6D0000}"/>
    <cellStyle name="20% - Accent1 3 5 2 6 5 2 2" xfId="28311" xr:uid="{00000000-0005-0000-0000-0000E06D0000}"/>
    <cellStyle name="20% - Accent1 3 5 2 6 5 3" xfId="28312" xr:uid="{00000000-0005-0000-0000-0000E16D0000}"/>
    <cellStyle name="20% - Accent1 3 5 2 6 6" xfId="28313" xr:uid="{00000000-0005-0000-0000-0000E26D0000}"/>
    <cellStyle name="20% - Accent1 3 5 2 6 6 2" xfId="28314" xr:uid="{00000000-0005-0000-0000-0000E36D0000}"/>
    <cellStyle name="20% - Accent1 3 5 2 6 6 2 2" xfId="28315" xr:uid="{00000000-0005-0000-0000-0000E46D0000}"/>
    <cellStyle name="20% - Accent1 3 5 2 6 6 3" xfId="28316" xr:uid="{00000000-0005-0000-0000-0000E56D0000}"/>
    <cellStyle name="20% - Accent1 3 5 2 6 7" xfId="28317" xr:uid="{00000000-0005-0000-0000-0000E66D0000}"/>
    <cellStyle name="20% - Accent1 3 5 2 6 7 2" xfId="28318" xr:uid="{00000000-0005-0000-0000-0000E76D0000}"/>
    <cellStyle name="20% - Accent1 3 5 2 6 8" xfId="28319" xr:uid="{00000000-0005-0000-0000-0000E86D0000}"/>
    <cellStyle name="20% - Accent1 3 5 2 6 8 2" xfId="28320" xr:uid="{00000000-0005-0000-0000-0000E96D0000}"/>
    <cellStyle name="20% - Accent1 3 5 2 6 9" xfId="28321" xr:uid="{00000000-0005-0000-0000-0000EA6D0000}"/>
    <cellStyle name="20% - Accent1 3 5 2 7" xfId="28322" xr:uid="{00000000-0005-0000-0000-0000EB6D0000}"/>
    <cellStyle name="20% - Accent1 3 5 2 7 2" xfId="28323" xr:uid="{00000000-0005-0000-0000-0000EC6D0000}"/>
    <cellStyle name="20% - Accent1 3 5 2 7 2 2" xfId="28324" xr:uid="{00000000-0005-0000-0000-0000ED6D0000}"/>
    <cellStyle name="20% - Accent1 3 5 2 7 2 2 2" xfId="28325" xr:uid="{00000000-0005-0000-0000-0000EE6D0000}"/>
    <cellStyle name="20% - Accent1 3 5 2 7 2 2 2 2" xfId="28326" xr:uid="{00000000-0005-0000-0000-0000EF6D0000}"/>
    <cellStyle name="20% - Accent1 3 5 2 7 2 2 3" xfId="28327" xr:uid="{00000000-0005-0000-0000-0000F06D0000}"/>
    <cellStyle name="20% - Accent1 3 5 2 7 2 3" xfId="28328" xr:uid="{00000000-0005-0000-0000-0000F16D0000}"/>
    <cellStyle name="20% - Accent1 3 5 2 7 2 3 2" xfId="28329" xr:uid="{00000000-0005-0000-0000-0000F26D0000}"/>
    <cellStyle name="20% - Accent1 3 5 2 7 2 4" xfId="28330" xr:uid="{00000000-0005-0000-0000-0000F36D0000}"/>
    <cellStyle name="20% - Accent1 3 5 2 7 3" xfId="28331" xr:uid="{00000000-0005-0000-0000-0000F46D0000}"/>
    <cellStyle name="20% - Accent1 3 5 2 7 3 2" xfId="28332" xr:uid="{00000000-0005-0000-0000-0000F56D0000}"/>
    <cellStyle name="20% - Accent1 3 5 2 7 3 2 2" xfId="28333" xr:uid="{00000000-0005-0000-0000-0000F66D0000}"/>
    <cellStyle name="20% - Accent1 3 5 2 7 3 2 2 2" xfId="28334" xr:uid="{00000000-0005-0000-0000-0000F76D0000}"/>
    <cellStyle name="20% - Accent1 3 5 2 7 3 2 3" xfId="28335" xr:uid="{00000000-0005-0000-0000-0000F86D0000}"/>
    <cellStyle name="20% - Accent1 3 5 2 7 3 3" xfId="28336" xr:uid="{00000000-0005-0000-0000-0000F96D0000}"/>
    <cellStyle name="20% - Accent1 3 5 2 7 3 3 2" xfId="28337" xr:uid="{00000000-0005-0000-0000-0000FA6D0000}"/>
    <cellStyle name="20% - Accent1 3 5 2 7 3 4" xfId="28338" xr:uid="{00000000-0005-0000-0000-0000FB6D0000}"/>
    <cellStyle name="20% - Accent1 3 5 2 7 4" xfId="28339" xr:uid="{00000000-0005-0000-0000-0000FC6D0000}"/>
    <cellStyle name="20% - Accent1 3 5 2 7 4 2" xfId="28340" xr:uid="{00000000-0005-0000-0000-0000FD6D0000}"/>
    <cellStyle name="20% - Accent1 3 5 2 7 4 2 2" xfId="28341" xr:uid="{00000000-0005-0000-0000-0000FE6D0000}"/>
    <cellStyle name="20% - Accent1 3 5 2 7 4 2 2 2" xfId="28342" xr:uid="{00000000-0005-0000-0000-0000FF6D0000}"/>
    <cellStyle name="20% - Accent1 3 5 2 7 4 2 3" xfId="28343" xr:uid="{00000000-0005-0000-0000-0000006E0000}"/>
    <cellStyle name="20% - Accent1 3 5 2 7 4 3" xfId="28344" xr:uid="{00000000-0005-0000-0000-0000016E0000}"/>
    <cellStyle name="20% - Accent1 3 5 2 7 4 3 2" xfId="28345" xr:uid="{00000000-0005-0000-0000-0000026E0000}"/>
    <cellStyle name="20% - Accent1 3 5 2 7 4 4" xfId="28346" xr:uid="{00000000-0005-0000-0000-0000036E0000}"/>
    <cellStyle name="20% - Accent1 3 5 2 7 5" xfId="28347" xr:uid="{00000000-0005-0000-0000-0000046E0000}"/>
    <cellStyle name="20% - Accent1 3 5 2 7 5 2" xfId="28348" xr:uid="{00000000-0005-0000-0000-0000056E0000}"/>
    <cellStyle name="20% - Accent1 3 5 2 7 5 2 2" xfId="28349" xr:uid="{00000000-0005-0000-0000-0000066E0000}"/>
    <cellStyle name="20% - Accent1 3 5 2 7 5 3" xfId="28350" xr:uid="{00000000-0005-0000-0000-0000076E0000}"/>
    <cellStyle name="20% - Accent1 3 5 2 7 6" xfId="28351" xr:uid="{00000000-0005-0000-0000-0000086E0000}"/>
    <cellStyle name="20% - Accent1 3 5 2 7 6 2" xfId="28352" xr:uid="{00000000-0005-0000-0000-0000096E0000}"/>
    <cellStyle name="20% - Accent1 3 5 2 7 6 2 2" xfId="28353" xr:uid="{00000000-0005-0000-0000-00000A6E0000}"/>
    <cellStyle name="20% - Accent1 3 5 2 7 6 3" xfId="28354" xr:uid="{00000000-0005-0000-0000-00000B6E0000}"/>
    <cellStyle name="20% - Accent1 3 5 2 7 7" xfId="28355" xr:uid="{00000000-0005-0000-0000-00000C6E0000}"/>
    <cellStyle name="20% - Accent1 3 5 2 7 7 2" xfId="28356" xr:uid="{00000000-0005-0000-0000-00000D6E0000}"/>
    <cellStyle name="20% - Accent1 3 5 2 7 8" xfId="28357" xr:uid="{00000000-0005-0000-0000-00000E6E0000}"/>
    <cellStyle name="20% - Accent1 3 5 2 7 8 2" xfId="28358" xr:uid="{00000000-0005-0000-0000-00000F6E0000}"/>
    <cellStyle name="20% - Accent1 3 5 2 7 9" xfId="28359" xr:uid="{00000000-0005-0000-0000-0000106E0000}"/>
    <cellStyle name="20% - Accent1 3 5 2 8" xfId="28360" xr:uid="{00000000-0005-0000-0000-0000116E0000}"/>
    <cellStyle name="20% - Accent1 3 5 2 8 2" xfId="28361" xr:uid="{00000000-0005-0000-0000-0000126E0000}"/>
    <cellStyle name="20% - Accent1 3 5 2 8 2 2" xfId="28362" xr:uid="{00000000-0005-0000-0000-0000136E0000}"/>
    <cellStyle name="20% - Accent1 3 5 2 8 2 2 2" xfId="28363" xr:uid="{00000000-0005-0000-0000-0000146E0000}"/>
    <cellStyle name="20% - Accent1 3 5 2 8 2 3" xfId="28364" xr:uid="{00000000-0005-0000-0000-0000156E0000}"/>
    <cellStyle name="20% - Accent1 3 5 2 8 3" xfId="28365" xr:uid="{00000000-0005-0000-0000-0000166E0000}"/>
    <cellStyle name="20% - Accent1 3 5 2 8 3 2" xfId="28366" xr:uid="{00000000-0005-0000-0000-0000176E0000}"/>
    <cellStyle name="20% - Accent1 3 5 2 8 4" xfId="28367" xr:uid="{00000000-0005-0000-0000-0000186E0000}"/>
    <cellStyle name="20% - Accent1 3 5 2 9" xfId="28368" xr:uid="{00000000-0005-0000-0000-0000196E0000}"/>
    <cellStyle name="20% - Accent1 3 5 2 9 2" xfId="28369" xr:uid="{00000000-0005-0000-0000-00001A6E0000}"/>
    <cellStyle name="20% - Accent1 3 5 2 9 2 2" xfId="28370" xr:uid="{00000000-0005-0000-0000-00001B6E0000}"/>
    <cellStyle name="20% - Accent1 3 5 2 9 2 2 2" xfId="28371" xr:uid="{00000000-0005-0000-0000-00001C6E0000}"/>
    <cellStyle name="20% - Accent1 3 5 2 9 2 3" xfId="28372" xr:uid="{00000000-0005-0000-0000-00001D6E0000}"/>
    <cellStyle name="20% - Accent1 3 5 2 9 3" xfId="28373" xr:uid="{00000000-0005-0000-0000-00001E6E0000}"/>
    <cellStyle name="20% - Accent1 3 5 2 9 3 2" xfId="28374" xr:uid="{00000000-0005-0000-0000-00001F6E0000}"/>
    <cellStyle name="20% - Accent1 3 5 2 9 4" xfId="28375" xr:uid="{00000000-0005-0000-0000-0000206E0000}"/>
    <cellStyle name="20% - Accent1 3 5 3" xfId="28376" xr:uid="{00000000-0005-0000-0000-0000216E0000}"/>
    <cellStyle name="20% - Accent1 3 5 3 10" xfId="28377" xr:uid="{00000000-0005-0000-0000-0000226E0000}"/>
    <cellStyle name="20% - Accent1 3 5 3 10 2" xfId="28378" xr:uid="{00000000-0005-0000-0000-0000236E0000}"/>
    <cellStyle name="20% - Accent1 3 5 3 10 2 2" xfId="28379" xr:uid="{00000000-0005-0000-0000-0000246E0000}"/>
    <cellStyle name="20% - Accent1 3 5 3 10 3" xfId="28380" xr:uid="{00000000-0005-0000-0000-0000256E0000}"/>
    <cellStyle name="20% - Accent1 3 5 3 11" xfId="28381" xr:uid="{00000000-0005-0000-0000-0000266E0000}"/>
    <cellStyle name="20% - Accent1 3 5 3 11 2" xfId="28382" xr:uid="{00000000-0005-0000-0000-0000276E0000}"/>
    <cellStyle name="20% - Accent1 3 5 3 11 2 2" xfId="28383" xr:uid="{00000000-0005-0000-0000-0000286E0000}"/>
    <cellStyle name="20% - Accent1 3 5 3 11 3" xfId="28384" xr:uid="{00000000-0005-0000-0000-0000296E0000}"/>
    <cellStyle name="20% - Accent1 3 5 3 12" xfId="28385" xr:uid="{00000000-0005-0000-0000-00002A6E0000}"/>
    <cellStyle name="20% - Accent1 3 5 3 12 2" xfId="28386" xr:uid="{00000000-0005-0000-0000-00002B6E0000}"/>
    <cellStyle name="20% - Accent1 3 5 3 13" xfId="28387" xr:uid="{00000000-0005-0000-0000-00002C6E0000}"/>
    <cellStyle name="20% - Accent1 3 5 3 13 2" xfId="28388" xr:uid="{00000000-0005-0000-0000-00002D6E0000}"/>
    <cellStyle name="20% - Accent1 3 5 3 14" xfId="28389" xr:uid="{00000000-0005-0000-0000-00002E6E0000}"/>
    <cellStyle name="20% - Accent1 3 5 3 2" xfId="28390" xr:uid="{00000000-0005-0000-0000-00002F6E0000}"/>
    <cellStyle name="20% - Accent1 3 5 3 2 10" xfId="28391" xr:uid="{00000000-0005-0000-0000-0000306E0000}"/>
    <cellStyle name="20% - Accent1 3 5 3 2 10 2" xfId="28392" xr:uid="{00000000-0005-0000-0000-0000316E0000}"/>
    <cellStyle name="20% - Accent1 3 5 3 2 11" xfId="28393" xr:uid="{00000000-0005-0000-0000-0000326E0000}"/>
    <cellStyle name="20% - Accent1 3 5 3 2 2" xfId="28394" xr:uid="{00000000-0005-0000-0000-0000336E0000}"/>
    <cellStyle name="20% - Accent1 3 5 3 2 2 2" xfId="28395" xr:uid="{00000000-0005-0000-0000-0000346E0000}"/>
    <cellStyle name="20% - Accent1 3 5 3 2 2 2 2" xfId="28396" xr:uid="{00000000-0005-0000-0000-0000356E0000}"/>
    <cellStyle name="20% - Accent1 3 5 3 2 2 2 2 2" xfId="28397" xr:uid="{00000000-0005-0000-0000-0000366E0000}"/>
    <cellStyle name="20% - Accent1 3 5 3 2 2 2 2 2 2" xfId="28398" xr:uid="{00000000-0005-0000-0000-0000376E0000}"/>
    <cellStyle name="20% - Accent1 3 5 3 2 2 2 2 3" xfId="28399" xr:uid="{00000000-0005-0000-0000-0000386E0000}"/>
    <cellStyle name="20% - Accent1 3 5 3 2 2 2 3" xfId="28400" xr:uid="{00000000-0005-0000-0000-0000396E0000}"/>
    <cellStyle name="20% - Accent1 3 5 3 2 2 2 3 2" xfId="28401" xr:uid="{00000000-0005-0000-0000-00003A6E0000}"/>
    <cellStyle name="20% - Accent1 3 5 3 2 2 2 4" xfId="28402" xr:uid="{00000000-0005-0000-0000-00003B6E0000}"/>
    <cellStyle name="20% - Accent1 3 5 3 2 2 3" xfId="28403" xr:uid="{00000000-0005-0000-0000-00003C6E0000}"/>
    <cellStyle name="20% - Accent1 3 5 3 2 2 3 2" xfId="28404" xr:uid="{00000000-0005-0000-0000-00003D6E0000}"/>
    <cellStyle name="20% - Accent1 3 5 3 2 2 3 2 2" xfId="28405" xr:uid="{00000000-0005-0000-0000-00003E6E0000}"/>
    <cellStyle name="20% - Accent1 3 5 3 2 2 3 2 2 2" xfId="28406" xr:uid="{00000000-0005-0000-0000-00003F6E0000}"/>
    <cellStyle name="20% - Accent1 3 5 3 2 2 3 2 3" xfId="28407" xr:uid="{00000000-0005-0000-0000-0000406E0000}"/>
    <cellStyle name="20% - Accent1 3 5 3 2 2 3 3" xfId="28408" xr:uid="{00000000-0005-0000-0000-0000416E0000}"/>
    <cellStyle name="20% - Accent1 3 5 3 2 2 3 3 2" xfId="28409" xr:uid="{00000000-0005-0000-0000-0000426E0000}"/>
    <cellStyle name="20% - Accent1 3 5 3 2 2 3 4" xfId="28410" xr:uid="{00000000-0005-0000-0000-0000436E0000}"/>
    <cellStyle name="20% - Accent1 3 5 3 2 2 4" xfId="28411" xr:uid="{00000000-0005-0000-0000-0000446E0000}"/>
    <cellStyle name="20% - Accent1 3 5 3 2 2 4 2" xfId="28412" xr:uid="{00000000-0005-0000-0000-0000456E0000}"/>
    <cellStyle name="20% - Accent1 3 5 3 2 2 4 2 2" xfId="28413" xr:uid="{00000000-0005-0000-0000-0000466E0000}"/>
    <cellStyle name="20% - Accent1 3 5 3 2 2 4 2 2 2" xfId="28414" xr:uid="{00000000-0005-0000-0000-0000476E0000}"/>
    <cellStyle name="20% - Accent1 3 5 3 2 2 4 2 3" xfId="28415" xr:uid="{00000000-0005-0000-0000-0000486E0000}"/>
    <cellStyle name="20% - Accent1 3 5 3 2 2 4 3" xfId="28416" xr:uid="{00000000-0005-0000-0000-0000496E0000}"/>
    <cellStyle name="20% - Accent1 3 5 3 2 2 4 3 2" xfId="28417" xr:uid="{00000000-0005-0000-0000-00004A6E0000}"/>
    <cellStyle name="20% - Accent1 3 5 3 2 2 4 4" xfId="28418" xr:uid="{00000000-0005-0000-0000-00004B6E0000}"/>
    <cellStyle name="20% - Accent1 3 5 3 2 2 5" xfId="28419" xr:uid="{00000000-0005-0000-0000-00004C6E0000}"/>
    <cellStyle name="20% - Accent1 3 5 3 2 2 5 2" xfId="28420" xr:uid="{00000000-0005-0000-0000-00004D6E0000}"/>
    <cellStyle name="20% - Accent1 3 5 3 2 2 5 2 2" xfId="28421" xr:uid="{00000000-0005-0000-0000-00004E6E0000}"/>
    <cellStyle name="20% - Accent1 3 5 3 2 2 5 3" xfId="28422" xr:uid="{00000000-0005-0000-0000-00004F6E0000}"/>
    <cellStyle name="20% - Accent1 3 5 3 2 2 6" xfId="28423" xr:uid="{00000000-0005-0000-0000-0000506E0000}"/>
    <cellStyle name="20% - Accent1 3 5 3 2 2 6 2" xfId="28424" xr:uid="{00000000-0005-0000-0000-0000516E0000}"/>
    <cellStyle name="20% - Accent1 3 5 3 2 2 6 2 2" xfId="28425" xr:uid="{00000000-0005-0000-0000-0000526E0000}"/>
    <cellStyle name="20% - Accent1 3 5 3 2 2 6 3" xfId="28426" xr:uid="{00000000-0005-0000-0000-0000536E0000}"/>
    <cellStyle name="20% - Accent1 3 5 3 2 2 7" xfId="28427" xr:uid="{00000000-0005-0000-0000-0000546E0000}"/>
    <cellStyle name="20% - Accent1 3 5 3 2 2 7 2" xfId="28428" xr:uid="{00000000-0005-0000-0000-0000556E0000}"/>
    <cellStyle name="20% - Accent1 3 5 3 2 2 8" xfId="28429" xr:uid="{00000000-0005-0000-0000-0000566E0000}"/>
    <cellStyle name="20% - Accent1 3 5 3 2 2 8 2" xfId="28430" xr:uid="{00000000-0005-0000-0000-0000576E0000}"/>
    <cellStyle name="20% - Accent1 3 5 3 2 2 9" xfId="28431" xr:uid="{00000000-0005-0000-0000-0000586E0000}"/>
    <cellStyle name="20% - Accent1 3 5 3 2 3" xfId="28432" xr:uid="{00000000-0005-0000-0000-0000596E0000}"/>
    <cellStyle name="20% - Accent1 3 5 3 2 3 2" xfId="28433" xr:uid="{00000000-0005-0000-0000-00005A6E0000}"/>
    <cellStyle name="20% - Accent1 3 5 3 2 3 2 2" xfId="28434" xr:uid="{00000000-0005-0000-0000-00005B6E0000}"/>
    <cellStyle name="20% - Accent1 3 5 3 2 3 2 2 2" xfId="28435" xr:uid="{00000000-0005-0000-0000-00005C6E0000}"/>
    <cellStyle name="20% - Accent1 3 5 3 2 3 2 2 2 2" xfId="28436" xr:uid="{00000000-0005-0000-0000-00005D6E0000}"/>
    <cellStyle name="20% - Accent1 3 5 3 2 3 2 2 3" xfId="28437" xr:uid="{00000000-0005-0000-0000-00005E6E0000}"/>
    <cellStyle name="20% - Accent1 3 5 3 2 3 2 3" xfId="28438" xr:uid="{00000000-0005-0000-0000-00005F6E0000}"/>
    <cellStyle name="20% - Accent1 3 5 3 2 3 2 3 2" xfId="28439" xr:uid="{00000000-0005-0000-0000-0000606E0000}"/>
    <cellStyle name="20% - Accent1 3 5 3 2 3 2 4" xfId="28440" xr:uid="{00000000-0005-0000-0000-0000616E0000}"/>
    <cellStyle name="20% - Accent1 3 5 3 2 3 3" xfId="28441" xr:uid="{00000000-0005-0000-0000-0000626E0000}"/>
    <cellStyle name="20% - Accent1 3 5 3 2 3 3 2" xfId="28442" xr:uid="{00000000-0005-0000-0000-0000636E0000}"/>
    <cellStyle name="20% - Accent1 3 5 3 2 3 3 2 2" xfId="28443" xr:uid="{00000000-0005-0000-0000-0000646E0000}"/>
    <cellStyle name="20% - Accent1 3 5 3 2 3 3 2 2 2" xfId="28444" xr:uid="{00000000-0005-0000-0000-0000656E0000}"/>
    <cellStyle name="20% - Accent1 3 5 3 2 3 3 2 3" xfId="28445" xr:uid="{00000000-0005-0000-0000-0000666E0000}"/>
    <cellStyle name="20% - Accent1 3 5 3 2 3 3 3" xfId="28446" xr:uid="{00000000-0005-0000-0000-0000676E0000}"/>
    <cellStyle name="20% - Accent1 3 5 3 2 3 3 3 2" xfId="28447" xr:uid="{00000000-0005-0000-0000-0000686E0000}"/>
    <cellStyle name="20% - Accent1 3 5 3 2 3 3 4" xfId="28448" xr:uid="{00000000-0005-0000-0000-0000696E0000}"/>
    <cellStyle name="20% - Accent1 3 5 3 2 3 4" xfId="28449" xr:uid="{00000000-0005-0000-0000-00006A6E0000}"/>
    <cellStyle name="20% - Accent1 3 5 3 2 3 4 2" xfId="28450" xr:uid="{00000000-0005-0000-0000-00006B6E0000}"/>
    <cellStyle name="20% - Accent1 3 5 3 2 3 4 2 2" xfId="28451" xr:uid="{00000000-0005-0000-0000-00006C6E0000}"/>
    <cellStyle name="20% - Accent1 3 5 3 2 3 4 2 2 2" xfId="28452" xr:uid="{00000000-0005-0000-0000-00006D6E0000}"/>
    <cellStyle name="20% - Accent1 3 5 3 2 3 4 2 3" xfId="28453" xr:uid="{00000000-0005-0000-0000-00006E6E0000}"/>
    <cellStyle name="20% - Accent1 3 5 3 2 3 4 3" xfId="28454" xr:uid="{00000000-0005-0000-0000-00006F6E0000}"/>
    <cellStyle name="20% - Accent1 3 5 3 2 3 4 3 2" xfId="28455" xr:uid="{00000000-0005-0000-0000-0000706E0000}"/>
    <cellStyle name="20% - Accent1 3 5 3 2 3 4 4" xfId="28456" xr:uid="{00000000-0005-0000-0000-0000716E0000}"/>
    <cellStyle name="20% - Accent1 3 5 3 2 3 5" xfId="28457" xr:uid="{00000000-0005-0000-0000-0000726E0000}"/>
    <cellStyle name="20% - Accent1 3 5 3 2 3 5 2" xfId="28458" xr:uid="{00000000-0005-0000-0000-0000736E0000}"/>
    <cellStyle name="20% - Accent1 3 5 3 2 3 5 2 2" xfId="28459" xr:uid="{00000000-0005-0000-0000-0000746E0000}"/>
    <cellStyle name="20% - Accent1 3 5 3 2 3 5 3" xfId="28460" xr:uid="{00000000-0005-0000-0000-0000756E0000}"/>
    <cellStyle name="20% - Accent1 3 5 3 2 3 6" xfId="28461" xr:uid="{00000000-0005-0000-0000-0000766E0000}"/>
    <cellStyle name="20% - Accent1 3 5 3 2 3 6 2" xfId="28462" xr:uid="{00000000-0005-0000-0000-0000776E0000}"/>
    <cellStyle name="20% - Accent1 3 5 3 2 3 6 2 2" xfId="28463" xr:uid="{00000000-0005-0000-0000-0000786E0000}"/>
    <cellStyle name="20% - Accent1 3 5 3 2 3 6 3" xfId="28464" xr:uid="{00000000-0005-0000-0000-0000796E0000}"/>
    <cellStyle name="20% - Accent1 3 5 3 2 3 7" xfId="28465" xr:uid="{00000000-0005-0000-0000-00007A6E0000}"/>
    <cellStyle name="20% - Accent1 3 5 3 2 3 7 2" xfId="28466" xr:uid="{00000000-0005-0000-0000-00007B6E0000}"/>
    <cellStyle name="20% - Accent1 3 5 3 2 3 8" xfId="28467" xr:uid="{00000000-0005-0000-0000-00007C6E0000}"/>
    <cellStyle name="20% - Accent1 3 5 3 2 3 8 2" xfId="28468" xr:uid="{00000000-0005-0000-0000-00007D6E0000}"/>
    <cellStyle name="20% - Accent1 3 5 3 2 3 9" xfId="28469" xr:uid="{00000000-0005-0000-0000-00007E6E0000}"/>
    <cellStyle name="20% - Accent1 3 5 3 2 4" xfId="28470" xr:uid="{00000000-0005-0000-0000-00007F6E0000}"/>
    <cellStyle name="20% - Accent1 3 5 3 2 4 2" xfId="28471" xr:uid="{00000000-0005-0000-0000-0000806E0000}"/>
    <cellStyle name="20% - Accent1 3 5 3 2 4 2 2" xfId="28472" xr:uid="{00000000-0005-0000-0000-0000816E0000}"/>
    <cellStyle name="20% - Accent1 3 5 3 2 4 2 2 2" xfId="28473" xr:uid="{00000000-0005-0000-0000-0000826E0000}"/>
    <cellStyle name="20% - Accent1 3 5 3 2 4 2 3" xfId="28474" xr:uid="{00000000-0005-0000-0000-0000836E0000}"/>
    <cellStyle name="20% - Accent1 3 5 3 2 4 3" xfId="28475" xr:uid="{00000000-0005-0000-0000-0000846E0000}"/>
    <cellStyle name="20% - Accent1 3 5 3 2 4 3 2" xfId="28476" xr:uid="{00000000-0005-0000-0000-0000856E0000}"/>
    <cellStyle name="20% - Accent1 3 5 3 2 4 4" xfId="28477" xr:uid="{00000000-0005-0000-0000-0000866E0000}"/>
    <cellStyle name="20% - Accent1 3 5 3 2 5" xfId="28478" xr:uid="{00000000-0005-0000-0000-0000876E0000}"/>
    <cellStyle name="20% - Accent1 3 5 3 2 5 2" xfId="28479" xr:uid="{00000000-0005-0000-0000-0000886E0000}"/>
    <cellStyle name="20% - Accent1 3 5 3 2 5 2 2" xfId="28480" xr:uid="{00000000-0005-0000-0000-0000896E0000}"/>
    <cellStyle name="20% - Accent1 3 5 3 2 5 2 2 2" xfId="28481" xr:uid="{00000000-0005-0000-0000-00008A6E0000}"/>
    <cellStyle name="20% - Accent1 3 5 3 2 5 2 3" xfId="28482" xr:uid="{00000000-0005-0000-0000-00008B6E0000}"/>
    <cellStyle name="20% - Accent1 3 5 3 2 5 3" xfId="28483" xr:uid="{00000000-0005-0000-0000-00008C6E0000}"/>
    <cellStyle name="20% - Accent1 3 5 3 2 5 3 2" xfId="28484" xr:uid="{00000000-0005-0000-0000-00008D6E0000}"/>
    <cellStyle name="20% - Accent1 3 5 3 2 5 4" xfId="28485" xr:uid="{00000000-0005-0000-0000-00008E6E0000}"/>
    <cellStyle name="20% - Accent1 3 5 3 2 6" xfId="28486" xr:uid="{00000000-0005-0000-0000-00008F6E0000}"/>
    <cellStyle name="20% - Accent1 3 5 3 2 6 2" xfId="28487" xr:uid="{00000000-0005-0000-0000-0000906E0000}"/>
    <cellStyle name="20% - Accent1 3 5 3 2 6 2 2" xfId="28488" xr:uid="{00000000-0005-0000-0000-0000916E0000}"/>
    <cellStyle name="20% - Accent1 3 5 3 2 6 2 2 2" xfId="28489" xr:uid="{00000000-0005-0000-0000-0000926E0000}"/>
    <cellStyle name="20% - Accent1 3 5 3 2 6 2 3" xfId="28490" xr:uid="{00000000-0005-0000-0000-0000936E0000}"/>
    <cellStyle name="20% - Accent1 3 5 3 2 6 3" xfId="28491" xr:uid="{00000000-0005-0000-0000-0000946E0000}"/>
    <cellStyle name="20% - Accent1 3 5 3 2 6 3 2" xfId="28492" xr:uid="{00000000-0005-0000-0000-0000956E0000}"/>
    <cellStyle name="20% - Accent1 3 5 3 2 6 4" xfId="28493" xr:uid="{00000000-0005-0000-0000-0000966E0000}"/>
    <cellStyle name="20% - Accent1 3 5 3 2 7" xfId="28494" xr:uid="{00000000-0005-0000-0000-0000976E0000}"/>
    <cellStyle name="20% - Accent1 3 5 3 2 7 2" xfId="28495" xr:uid="{00000000-0005-0000-0000-0000986E0000}"/>
    <cellStyle name="20% - Accent1 3 5 3 2 7 2 2" xfId="28496" xr:uid="{00000000-0005-0000-0000-0000996E0000}"/>
    <cellStyle name="20% - Accent1 3 5 3 2 7 3" xfId="28497" xr:uid="{00000000-0005-0000-0000-00009A6E0000}"/>
    <cellStyle name="20% - Accent1 3 5 3 2 8" xfId="28498" xr:uid="{00000000-0005-0000-0000-00009B6E0000}"/>
    <cellStyle name="20% - Accent1 3 5 3 2 8 2" xfId="28499" xr:uid="{00000000-0005-0000-0000-00009C6E0000}"/>
    <cellStyle name="20% - Accent1 3 5 3 2 8 2 2" xfId="28500" xr:uid="{00000000-0005-0000-0000-00009D6E0000}"/>
    <cellStyle name="20% - Accent1 3 5 3 2 8 3" xfId="28501" xr:uid="{00000000-0005-0000-0000-00009E6E0000}"/>
    <cellStyle name="20% - Accent1 3 5 3 2 9" xfId="28502" xr:uid="{00000000-0005-0000-0000-00009F6E0000}"/>
    <cellStyle name="20% - Accent1 3 5 3 2 9 2" xfId="28503" xr:uid="{00000000-0005-0000-0000-0000A06E0000}"/>
    <cellStyle name="20% - Accent1 3 5 3 3" xfId="28504" xr:uid="{00000000-0005-0000-0000-0000A16E0000}"/>
    <cellStyle name="20% - Accent1 3 5 3 3 10" xfId="28505" xr:uid="{00000000-0005-0000-0000-0000A26E0000}"/>
    <cellStyle name="20% - Accent1 3 5 3 3 10 2" xfId="28506" xr:uid="{00000000-0005-0000-0000-0000A36E0000}"/>
    <cellStyle name="20% - Accent1 3 5 3 3 11" xfId="28507" xr:uid="{00000000-0005-0000-0000-0000A46E0000}"/>
    <cellStyle name="20% - Accent1 3 5 3 3 2" xfId="28508" xr:uid="{00000000-0005-0000-0000-0000A56E0000}"/>
    <cellStyle name="20% - Accent1 3 5 3 3 2 2" xfId="28509" xr:uid="{00000000-0005-0000-0000-0000A66E0000}"/>
    <cellStyle name="20% - Accent1 3 5 3 3 2 2 2" xfId="28510" xr:uid="{00000000-0005-0000-0000-0000A76E0000}"/>
    <cellStyle name="20% - Accent1 3 5 3 3 2 2 2 2" xfId="28511" xr:uid="{00000000-0005-0000-0000-0000A86E0000}"/>
    <cellStyle name="20% - Accent1 3 5 3 3 2 2 2 2 2" xfId="28512" xr:uid="{00000000-0005-0000-0000-0000A96E0000}"/>
    <cellStyle name="20% - Accent1 3 5 3 3 2 2 2 3" xfId="28513" xr:uid="{00000000-0005-0000-0000-0000AA6E0000}"/>
    <cellStyle name="20% - Accent1 3 5 3 3 2 2 3" xfId="28514" xr:uid="{00000000-0005-0000-0000-0000AB6E0000}"/>
    <cellStyle name="20% - Accent1 3 5 3 3 2 2 3 2" xfId="28515" xr:uid="{00000000-0005-0000-0000-0000AC6E0000}"/>
    <cellStyle name="20% - Accent1 3 5 3 3 2 2 4" xfId="28516" xr:uid="{00000000-0005-0000-0000-0000AD6E0000}"/>
    <cellStyle name="20% - Accent1 3 5 3 3 2 3" xfId="28517" xr:uid="{00000000-0005-0000-0000-0000AE6E0000}"/>
    <cellStyle name="20% - Accent1 3 5 3 3 2 3 2" xfId="28518" xr:uid="{00000000-0005-0000-0000-0000AF6E0000}"/>
    <cellStyle name="20% - Accent1 3 5 3 3 2 3 2 2" xfId="28519" xr:uid="{00000000-0005-0000-0000-0000B06E0000}"/>
    <cellStyle name="20% - Accent1 3 5 3 3 2 3 2 2 2" xfId="28520" xr:uid="{00000000-0005-0000-0000-0000B16E0000}"/>
    <cellStyle name="20% - Accent1 3 5 3 3 2 3 2 3" xfId="28521" xr:uid="{00000000-0005-0000-0000-0000B26E0000}"/>
    <cellStyle name="20% - Accent1 3 5 3 3 2 3 3" xfId="28522" xr:uid="{00000000-0005-0000-0000-0000B36E0000}"/>
    <cellStyle name="20% - Accent1 3 5 3 3 2 3 3 2" xfId="28523" xr:uid="{00000000-0005-0000-0000-0000B46E0000}"/>
    <cellStyle name="20% - Accent1 3 5 3 3 2 3 4" xfId="28524" xr:uid="{00000000-0005-0000-0000-0000B56E0000}"/>
    <cellStyle name="20% - Accent1 3 5 3 3 2 4" xfId="28525" xr:uid="{00000000-0005-0000-0000-0000B66E0000}"/>
    <cellStyle name="20% - Accent1 3 5 3 3 2 4 2" xfId="28526" xr:uid="{00000000-0005-0000-0000-0000B76E0000}"/>
    <cellStyle name="20% - Accent1 3 5 3 3 2 4 2 2" xfId="28527" xr:uid="{00000000-0005-0000-0000-0000B86E0000}"/>
    <cellStyle name="20% - Accent1 3 5 3 3 2 4 2 2 2" xfId="28528" xr:uid="{00000000-0005-0000-0000-0000B96E0000}"/>
    <cellStyle name="20% - Accent1 3 5 3 3 2 4 2 3" xfId="28529" xr:uid="{00000000-0005-0000-0000-0000BA6E0000}"/>
    <cellStyle name="20% - Accent1 3 5 3 3 2 4 3" xfId="28530" xr:uid="{00000000-0005-0000-0000-0000BB6E0000}"/>
    <cellStyle name="20% - Accent1 3 5 3 3 2 4 3 2" xfId="28531" xr:uid="{00000000-0005-0000-0000-0000BC6E0000}"/>
    <cellStyle name="20% - Accent1 3 5 3 3 2 4 4" xfId="28532" xr:uid="{00000000-0005-0000-0000-0000BD6E0000}"/>
    <cellStyle name="20% - Accent1 3 5 3 3 2 5" xfId="28533" xr:uid="{00000000-0005-0000-0000-0000BE6E0000}"/>
    <cellStyle name="20% - Accent1 3 5 3 3 2 5 2" xfId="28534" xr:uid="{00000000-0005-0000-0000-0000BF6E0000}"/>
    <cellStyle name="20% - Accent1 3 5 3 3 2 5 2 2" xfId="28535" xr:uid="{00000000-0005-0000-0000-0000C06E0000}"/>
    <cellStyle name="20% - Accent1 3 5 3 3 2 5 3" xfId="28536" xr:uid="{00000000-0005-0000-0000-0000C16E0000}"/>
    <cellStyle name="20% - Accent1 3 5 3 3 2 6" xfId="28537" xr:uid="{00000000-0005-0000-0000-0000C26E0000}"/>
    <cellStyle name="20% - Accent1 3 5 3 3 2 6 2" xfId="28538" xr:uid="{00000000-0005-0000-0000-0000C36E0000}"/>
    <cellStyle name="20% - Accent1 3 5 3 3 2 6 2 2" xfId="28539" xr:uid="{00000000-0005-0000-0000-0000C46E0000}"/>
    <cellStyle name="20% - Accent1 3 5 3 3 2 6 3" xfId="28540" xr:uid="{00000000-0005-0000-0000-0000C56E0000}"/>
    <cellStyle name="20% - Accent1 3 5 3 3 2 7" xfId="28541" xr:uid="{00000000-0005-0000-0000-0000C66E0000}"/>
    <cellStyle name="20% - Accent1 3 5 3 3 2 7 2" xfId="28542" xr:uid="{00000000-0005-0000-0000-0000C76E0000}"/>
    <cellStyle name="20% - Accent1 3 5 3 3 2 8" xfId="28543" xr:uid="{00000000-0005-0000-0000-0000C86E0000}"/>
    <cellStyle name="20% - Accent1 3 5 3 3 2 8 2" xfId="28544" xr:uid="{00000000-0005-0000-0000-0000C96E0000}"/>
    <cellStyle name="20% - Accent1 3 5 3 3 2 9" xfId="28545" xr:uid="{00000000-0005-0000-0000-0000CA6E0000}"/>
    <cellStyle name="20% - Accent1 3 5 3 3 3" xfId="28546" xr:uid="{00000000-0005-0000-0000-0000CB6E0000}"/>
    <cellStyle name="20% - Accent1 3 5 3 3 3 2" xfId="28547" xr:uid="{00000000-0005-0000-0000-0000CC6E0000}"/>
    <cellStyle name="20% - Accent1 3 5 3 3 3 2 2" xfId="28548" xr:uid="{00000000-0005-0000-0000-0000CD6E0000}"/>
    <cellStyle name="20% - Accent1 3 5 3 3 3 2 2 2" xfId="28549" xr:uid="{00000000-0005-0000-0000-0000CE6E0000}"/>
    <cellStyle name="20% - Accent1 3 5 3 3 3 2 2 2 2" xfId="28550" xr:uid="{00000000-0005-0000-0000-0000CF6E0000}"/>
    <cellStyle name="20% - Accent1 3 5 3 3 3 2 2 3" xfId="28551" xr:uid="{00000000-0005-0000-0000-0000D06E0000}"/>
    <cellStyle name="20% - Accent1 3 5 3 3 3 2 3" xfId="28552" xr:uid="{00000000-0005-0000-0000-0000D16E0000}"/>
    <cellStyle name="20% - Accent1 3 5 3 3 3 2 3 2" xfId="28553" xr:uid="{00000000-0005-0000-0000-0000D26E0000}"/>
    <cellStyle name="20% - Accent1 3 5 3 3 3 2 4" xfId="28554" xr:uid="{00000000-0005-0000-0000-0000D36E0000}"/>
    <cellStyle name="20% - Accent1 3 5 3 3 3 3" xfId="28555" xr:uid="{00000000-0005-0000-0000-0000D46E0000}"/>
    <cellStyle name="20% - Accent1 3 5 3 3 3 3 2" xfId="28556" xr:uid="{00000000-0005-0000-0000-0000D56E0000}"/>
    <cellStyle name="20% - Accent1 3 5 3 3 3 3 2 2" xfId="28557" xr:uid="{00000000-0005-0000-0000-0000D66E0000}"/>
    <cellStyle name="20% - Accent1 3 5 3 3 3 3 2 2 2" xfId="28558" xr:uid="{00000000-0005-0000-0000-0000D76E0000}"/>
    <cellStyle name="20% - Accent1 3 5 3 3 3 3 2 3" xfId="28559" xr:uid="{00000000-0005-0000-0000-0000D86E0000}"/>
    <cellStyle name="20% - Accent1 3 5 3 3 3 3 3" xfId="28560" xr:uid="{00000000-0005-0000-0000-0000D96E0000}"/>
    <cellStyle name="20% - Accent1 3 5 3 3 3 3 3 2" xfId="28561" xr:uid="{00000000-0005-0000-0000-0000DA6E0000}"/>
    <cellStyle name="20% - Accent1 3 5 3 3 3 3 4" xfId="28562" xr:uid="{00000000-0005-0000-0000-0000DB6E0000}"/>
    <cellStyle name="20% - Accent1 3 5 3 3 3 4" xfId="28563" xr:uid="{00000000-0005-0000-0000-0000DC6E0000}"/>
    <cellStyle name="20% - Accent1 3 5 3 3 3 4 2" xfId="28564" xr:uid="{00000000-0005-0000-0000-0000DD6E0000}"/>
    <cellStyle name="20% - Accent1 3 5 3 3 3 4 2 2" xfId="28565" xr:uid="{00000000-0005-0000-0000-0000DE6E0000}"/>
    <cellStyle name="20% - Accent1 3 5 3 3 3 4 2 2 2" xfId="28566" xr:uid="{00000000-0005-0000-0000-0000DF6E0000}"/>
    <cellStyle name="20% - Accent1 3 5 3 3 3 4 2 3" xfId="28567" xr:uid="{00000000-0005-0000-0000-0000E06E0000}"/>
    <cellStyle name="20% - Accent1 3 5 3 3 3 4 3" xfId="28568" xr:uid="{00000000-0005-0000-0000-0000E16E0000}"/>
    <cellStyle name="20% - Accent1 3 5 3 3 3 4 3 2" xfId="28569" xr:uid="{00000000-0005-0000-0000-0000E26E0000}"/>
    <cellStyle name="20% - Accent1 3 5 3 3 3 4 4" xfId="28570" xr:uid="{00000000-0005-0000-0000-0000E36E0000}"/>
    <cellStyle name="20% - Accent1 3 5 3 3 3 5" xfId="28571" xr:uid="{00000000-0005-0000-0000-0000E46E0000}"/>
    <cellStyle name="20% - Accent1 3 5 3 3 3 5 2" xfId="28572" xr:uid="{00000000-0005-0000-0000-0000E56E0000}"/>
    <cellStyle name="20% - Accent1 3 5 3 3 3 5 2 2" xfId="28573" xr:uid="{00000000-0005-0000-0000-0000E66E0000}"/>
    <cellStyle name="20% - Accent1 3 5 3 3 3 5 3" xfId="28574" xr:uid="{00000000-0005-0000-0000-0000E76E0000}"/>
    <cellStyle name="20% - Accent1 3 5 3 3 3 6" xfId="28575" xr:uid="{00000000-0005-0000-0000-0000E86E0000}"/>
    <cellStyle name="20% - Accent1 3 5 3 3 3 6 2" xfId="28576" xr:uid="{00000000-0005-0000-0000-0000E96E0000}"/>
    <cellStyle name="20% - Accent1 3 5 3 3 3 6 2 2" xfId="28577" xr:uid="{00000000-0005-0000-0000-0000EA6E0000}"/>
    <cellStyle name="20% - Accent1 3 5 3 3 3 6 3" xfId="28578" xr:uid="{00000000-0005-0000-0000-0000EB6E0000}"/>
    <cellStyle name="20% - Accent1 3 5 3 3 3 7" xfId="28579" xr:uid="{00000000-0005-0000-0000-0000EC6E0000}"/>
    <cellStyle name="20% - Accent1 3 5 3 3 3 7 2" xfId="28580" xr:uid="{00000000-0005-0000-0000-0000ED6E0000}"/>
    <cellStyle name="20% - Accent1 3 5 3 3 3 8" xfId="28581" xr:uid="{00000000-0005-0000-0000-0000EE6E0000}"/>
    <cellStyle name="20% - Accent1 3 5 3 3 3 8 2" xfId="28582" xr:uid="{00000000-0005-0000-0000-0000EF6E0000}"/>
    <cellStyle name="20% - Accent1 3 5 3 3 3 9" xfId="28583" xr:uid="{00000000-0005-0000-0000-0000F06E0000}"/>
    <cellStyle name="20% - Accent1 3 5 3 3 4" xfId="28584" xr:uid="{00000000-0005-0000-0000-0000F16E0000}"/>
    <cellStyle name="20% - Accent1 3 5 3 3 4 2" xfId="28585" xr:uid="{00000000-0005-0000-0000-0000F26E0000}"/>
    <cellStyle name="20% - Accent1 3 5 3 3 4 2 2" xfId="28586" xr:uid="{00000000-0005-0000-0000-0000F36E0000}"/>
    <cellStyle name="20% - Accent1 3 5 3 3 4 2 2 2" xfId="28587" xr:uid="{00000000-0005-0000-0000-0000F46E0000}"/>
    <cellStyle name="20% - Accent1 3 5 3 3 4 2 3" xfId="28588" xr:uid="{00000000-0005-0000-0000-0000F56E0000}"/>
    <cellStyle name="20% - Accent1 3 5 3 3 4 3" xfId="28589" xr:uid="{00000000-0005-0000-0000-0000F66E0000}"/>
    <cellStyle name="20% - Accent1 3 5 3 3 4 3 2" xfId="28590" xr:uid="{00000000-0005-0000-0000-0000F76E0000}"/>
    <cellStyle name="20% - Accent1 3 5 3 3 4 4" xfId="28591" xr:uid="{00000000-0005-0000-0000-0000F86E0000}"/>
    <cellStyle name="20% - Accent1 3 5 3 3 5" xfId="28592" xr:uid="{00000000-0005-0000-0000-0000F96E0000}"/>
    <cellStyle name="20% - Accent1 3 5 3 3 5 2" xfId="28593" xr:uid="{00000000-0005-0000-0000-0000FA6E0000}"/>
    <cellStyle name="20% - Accent1 3 5 3 3 5 2 2" xfId="28594" xr:uid="{00000000-0005-0000-0000-0000FB6E0000}"/>
    <cellStyle name="20% - Accent1 3 5 3 3 5 2 2 2" xfId="28595" xr:uid="{00000000-0005-0000-0000-0000FC6E0000}"/>
    <cellStyle name="20% - Accent1 3 5 3 3 5 2 3" xfId="28596" xr:uid="{00000000-0005-0000-0000-0000FD6E0000}"/>
    <cellStyle name="20% - Accent1 3 5 3 3 5 3" xfId="28597" xr:uid="{00000000-0005-0000-0000-0000FE6E0000}"/>
    <cellStyle name="20% - Accent1 3 5 3 3 5 3 2" xfId="28598" xr:uid="{00000000-0005-0000-0000-0000FF6E0000}"/>
    <cellStyle name="20% - Accent1 3 5 3 3 5 4" xfId="28599" xr:uid="{00000000-0005-0000-0000-0000006F0000}"/>
    <cellStyle name="20% - Accent1 3 5 3 3 6" xfId="28600" xr:uid="{00000000-0005-0000-0000-0000016F0000}"/>
    <cellStyle name="20% - Accent1 3 5 3 3 6 2" xfId="28601" xr:uid="{00000000-0005-0000-0000-0000026F0000}"/>
    <cellStyle name="20% - Accent1 3 5 3 3 6 2 2" xfId="28602" xr:uid="{00000000-0005-0000-0000-0000036F0000}"/>
    <cellStyle name="20% - Accent1 3 5 3 3 6 2 2 2" xfId="28603" xr:uid="{00000000-0005-0000-0000-0000046F0000}"/>
    <cellStyle name="20% - Accent1 3 5 3 3 6 2 3" xfId="28604" xr:uid="{00000000-0005-0000-0000-0000056F0000}"/>
    <cellStyle name="20% - Accent1 3 5 3 3 6 3" xfId="28605" xr:uid="{00000000-0005-0000-0000-0000066F0000}"/>
    <cellStyle name="20% - Accent1 3 5 3 3 6 3 2" xfId="28606" xr:uid="{00000000-0005-0000-0000-0000076F0000}"/>
    <cellStyle name="20% - Accent1 3 5 3 3 6 4" xfId="28607" xr:uid="{00000000-0005-0000-0000-0000086F0000}"/>
    <cellStyle name="20% - Accent1 3 5 3 3 7" xfId="28608" xr:uid="{00000000-0005-0000-0000-0000096F0000}"/>
    <cellStyle name="20% - Accent1 3 5 3 3 7 2" xfId="28609" xr:uid="{00000000-0005-0000-0000-00000A6F0000}"/>
    <cellStyle name="20% - Accent1 3 5 3 3 7 2 2" xfId="28610" xr:uid="{00000000-0005-0000-0000-00000B6F0000}"/>
    <cellStyle name="20% - Accent1 3 5 3 3 7 3" xfId="28611" xr:uid="{00000000-0005-0000-0000-00000C6F0000}"/>
    <cellStyle name="20% - Accent1 3 5 3 3 8" xfId="28612" xr:uid="{00000000-0005-0000-0000-00000D6F0000}"/>
    <cellStyle name="20% - Accent1 3 5 3 3 8 2" xfId="28613" xr:uid="{00000000-0005-0000-0000-00000E6F0000}"/>
    <cellStyle name="20% - Accent1 3 5 3 3 8 2 2" xfId="28614" xr:uid="{00000000-0005-0000-0000-00000F6F0000}"/>
    <cellStyle name="20% - Accent1 3 5 3 3 8 3" xfId="28615" xr:uid="{00000000-0005-0000-0000-0000106F0000}"/>
    <cellStyle name="20% - Accent1 3 5 3 3 9" xfId="28616" xr:uid="{00000000-0005-0000-0000-0000116F0000}"/>
    <cellStyle name="20% - Accent1 3 5 3 3 9 2" xfId="28617" xr:uid="{00000000-0005-0000-0000-0000126F0000}"/>
    <cellStyle name="20% - Accent1 3 5 3 4" xfId="28618" xr:uid="{00000000-0005-0000-0000-0000136F0000}"/>
    <cellStyle name="20% - Accent1 3 5 3 4 10" xfId="28619" xr:uid="{00000000-0005-0000-0000-0000146F0000}"/>
    <cellStyle name="20% - Accent1 3 5 3 4 10 2" xfId="28620" xr:uid="{00000000-0005-0000-0000-0000156F0000}"/>
    <cellStyle name="20% - Accent1 3 5 3 4 11" xfId="28621" xr:uid="{00000000-0005-0000-0000-0000166F0000}"/>
    <cellStyle name="20% - Accent1 3 5 3 4 2" xfId="28622" xr:uid="{00000000-0005-0000-0000-0000176F0000}"/>
    <cellStyle name="20% - Accent1 3 5 3 4 2 2" xfId="28623" xr:uid="{00000000-0005-0000-0000-0000186F0000}"/>
    <cellStyle name="20% - Accent1 3 5 3 4 2 2 2" xfId="28624" xr:uid="{00000000-0005-0000-0000-0000196F0000}"/>
    <cellStyle name="20% - Accent1 3 5 3 4 2 2 2 2" xfId="28625" xr:uid="{00000000-0005-0000-0000-00001A6F0000}"/>
    <cellStyle name="20% - Accent1 3 5 3 4 2 2 2 2 2" xfId="28626" xr:uid="{00000000-0005-0000-0000-00001B6F0000}"/>
    <cellStyle name="20% - Accent1 3 5 3 4 2 2 2 3" xfId="28627" xr:uid="{00000000-0005-0000-0000-00001C6F0000}"/>
    <cellStyle name="20% - Accent1 3 5 3 4 2 2 3" xfId="28628" xr:uid="{00000000-0005-0000-0000-00001D6F0000}"/>
    <cellStyle name="20% - Accent1 3 5 3 4 2 2 3 2" xfId="28629" xr:uid="{00000000-0005-0000-0000-00001E6F0000}"/>
    <cellStyle name="20% - Accent1 3 5 3 4 2 2 4" xfId="28630" xr:uid="{00000000-0005-0000-0000-00001F6F0000}"/>
    <cellStyle name="20% - Accent1 3 5 3 4 2 3" xfId="28631" xr:uid="{00000000-0005-0000-0000-0000206F0000}"/>
    <cellStyle name="20% - Accent1 3 5 3 4 2 3 2" xfId="28632" xr:uid="{00000000-0005-0000-0000-0000216F0000}"/>
    <cellStyle name="20% - Accent1 3 5 3 4 2 3 2 2" xfId="28633" xr:uid="{00000000-0005-0000-0000-0000226F0000}"/>
    <cellStyle name="20% - Accent1 3 5 3 4 2 3 2 2 2" xfId="28634" xr:uid="{00000000-0005-0000-0000-0000236F0000}"/>
    <cellStyle name="20% - Accent1 3 5 3 4 2 3 2 3" xfId="28635" xr:uid="{00000000-0005-0000-0000-0000246F0000}"/>
    <cellStyle name="20% - Accent1 3 5 3 4 2 3 3" xfId="28636" xr:uid="{00000000-0005-0000-0000-0000256F0000}"/>
    <cellStyle name="20% - Accent1 3 5 3 4 2 3 3 2" xfId="28637" xr:uid="{00000000-0005-0000-0000-0000266F0000}"/>
    <cellStyle name="20% - Accent1 3 5 3 4 2 3 4" xfId="28638" xr:uid="{00000000-0005-0000-0000-0000276F0000}"/>
    <cellStyle name="20% - Accent1 3 5 3 4 2 4" xfId="28639" xr:uid="{00000000-0005-0000-0000-0000286F0000}"/>
    <cellStyle name="20% - Accent1 3 5 3 4 2 4 2" xfId="28640" xr:uid="{00000000-0005-0000-0000-0000296F0000}"/>
    <cellStyle name="20% - Accent1 3 5 3 4 2 4 2 2" xfId="28641" xr:uid="{00000000-0005-0000-0000-00002A6F0000}"/>
    <cellStyle name="20% - Accent1 3 5 3 4 2 4 2 2 2" xfId="28642" xr:uid="{00000000-0005-0000-0000-00002B6F0000}"/>
    <cellStyle name="20% - Accent1 3 5 3 4 2 4 2 3" xfId="28643" xr:uid="{00000000-0005-0000-0000-00002C6F0000}"/>
    <cellStyle name="20% - Accent1 3 5 3 4 2 4 3" xfId="28644" xr:uid="{00000000-0005-0000-0000-00002D6F0000}"/>
    <cellStyle name="20% - Accent1 3 5 3 4 2 4 3 2" xfId="28645" xr:uid="{00000000-0005-0000-0000-00002E6F0000}"/>
    <cellStyle name="20% - Accent1 3 5 3 4 2 4 4" xfId="28646" xr:uid="{00000000-0005-0000-0000-00002F6F0000}"/>
    <cellStyle name="20% - Accent1 3 5 3 4 2 5" xfId="28647" xr:uid="{00000000-0005-0000-0000-0000306F0000}"/>
    <cellStyle name="20% - Accent1 3 5 3 4 2 5 2" xfId="28648" xr:uid="{00000000-0005-0000-0000-0000316F0000}"/>
    <cellStyle name="20% - Accent1 3 5 3 4 2 5 2 2" xfId="28649" xr:uid="{00000000-0005-0000-0000-0000326F0000}"/>
    <cellStyle name="20% - Accent1 3 5 3 4 2 5 3" xfId="28650" xr:uid="{00000000-0005-0000-0000-0000336F0000}"/>
    <cellStyle name="20% - Accent1 3 5 3 4 2 6" xfId="28651" xr:uid="{00000000-0005-0000-0000-0000346F0000}"/>
    <cellStyle name="20% - Accent1 3 5 3 4 2 6 2" xfId="28652" xr:uid="{00000000-0005-0000-0000-0000356F0000}"/>
    <cellStyle name="20% - Accent1 3 5 3 4 2 6 2 2" xfId="28653" xr:uid="{00000000-0005-0000-0000-0000366F0000}"/>
    <cellStyle name="20% - Accent1 3 5 3 4 2 6 3" xfId="28654" xr:uid="{00000000-0005-0000-0000-0000376F0000}"/>
    <cellStyle name="20% - Accent1 3 5 3 4 2 7" xfId="28655" xr:uid="{00000000-0005-0000-0000-0000386F0000}"/>
    <cellStyle name="20% - Accent1 3 5 3 4 2 7 2" xfId="28656" xr:uid="{00000000-0005-0000-0000-0000396F0000}"/>
    <cellStyle name="20% - Accent1 3 5 3 4 2 8" xfId="28657" xr:uid="{00000000-0005-0000-0000-00003A6F0000}"/>
    <cellStyle name="20% - Accent1 3 5 3 4 2 8 2" xfId="28658" xr:uid="{00000000-0005-0000-0000-00003B6F0000}"/>
    <cellStyle name="20% - Accent1 3 5 3 4 2 9" xfId="28659" xr:uid="{00000000-0005-0000-0000-00003C6F0000}"/>
    <cellStyle name="20% - Accent1 3 5 3 4 3" xfId="28660" xr:uid="{00000000-0005-0000-0000-00003D6F0000}"/>
    <cellStyle name="20% - Accent1 3 5 3 4 3 2" xfId="28661" xr:uid="{00000000-0005-0000-0000-00003E6F0000}"/>
    <cellStyle name="20% - Accent1 3 5 3 4 3 2 2" xfId="28662" xr:uid="{00000000-0005-0000-0000-00003F6F0000}"/>
    <cellStyle name="20% - Accent1 3 5 3 4 3 2 2 2" xfId="28663" xr:uid="{00000000-0005-0000-0000-0000406F0000}"/>
    <cellStyle name="20% - Accent1 3 5 3 4 3 2 2 2 2" xfId="28664" xr:uid="{00000000-0005-0000-0000-0000416F0000}"/>
    <cellStyle name="20% - Accent1 3 5 3 4 3 2 2 3" xfId="28665" xr:uid="{00000000-0005-0000-0000-0000426F0000}"/>
    <cellStyle name="20% - Accent1 3 5 3 4 3 2 3" xfId="28666" xr:uid="{00000000-0005-0000-0000-0000436F0000}"/>
    <cellStyle name="20% - Accent1 3 5 3 4 3 2 3 2" xfId="28667" xr:uid="{00000000-0005-0000-0000-0000446F0000}"/>
    <cellStyle name="20% - Accent1 3 5 3 4 3 2 4" xfId="28668" xr:uid="{00000000-0005-0000-0000-0000456F0000}"/>
    <cellStyle name="20% - Accent1 3 5 3 4 3 3" xfId="28669" xr:uid="{00000000-0005-0000-0000-0000466F0000}"/>
    <cellStyle name="20% - Accent1 3 5 3 4 3 3 2" xfId="28670" xr:uid="{00000000-0005-0000-0000-0000476F0000}"/>
    <cellStyle name="20% - Accent1 3 5 3 4 3 3 2 2" xfId="28671" xr:uid="{00000000-0005-0000-0000-0000486F0000}"/>
    <cellStyle name="20% - Accent1 3 5 3 4 3 3 2 2 2" xfId="28672" xr:uid="{00000000-0005-0000-0000-0000496F0000}"/>
    <cellStyle name="20% - Accent1 3 5 3 4 3 3 2 3" xfId="28673" xr:uid="{00000000-0005-0000-0000-00004A6F0000}"/>
    <cellStyle name="20% - Accent1 3 5 3 4 3 3 3" xfId="28674" xr:uid="{00000000-0005-0000-0000-00004B6F0000}"/>
    <cellStyle name="20% - Accent1 3 5 3 4 3 3 3 2" xfId="28675" xr:uid="{00000000-0005-0000-0000-00004C6F0000}"/>
    <cellStyle name="20% - Accent1 3 5 3 4 3 3 4" xfId="28676" xr:uid="{00000000-0005-0000-0000-00004D6F0000}"/>
    <cellStyle name="20% - Accent1 3 5 3 4 3 4" xfId="28677" xr:uid="{00000000-0005-0000-0000-00004E6F0000}"/>
    <cellStyle name="20% - Accent1 3 5 3 4 3 4 2" xfId="28678" xr:uid="{00000000-0005-0000-0000-00004F6F0000}"/>
    <cellStyle name="20% - Accent1 3 5 3 4 3 4 2 2" xfId="28679" xr:uid="{00000000-0005-0000-0000-0000506F0000}"/>
    <cellStyle name="20% - Accent1 3 5 3 4 3 4 2 2 2" xfId="28680" xr:uid="{00000000-0005-0000-0000-0000516F0000}"/>
    <cellStyle name="20% - Accent1 3 5 3 4 3 4 2 3" xfId="28681" xr:uid="{00000000-0005-0000-0000-0000526F0000}"/>
    <cellStyle name="20% - Accent1 3 5 3 4 3 4 3" xfId="28682" xr:uid="{00000000-0005-0000-0000-0000536F0000}"/>
    <cellStyle name="20% - Accent1 3 5 3 4 3 4 3 2" xfId="28683" xr:uid="{00000000-0005-0000-0000-0000546F0000}"/>
    <cellStyle name="20% - Accent1 3 5 3 4 3 4 4" xfId="28684" xr:uid="{00000000-0005-0000-0000-0000556F0000}"/>
    <cellStyle name="20% - Accent1 3 5 3 4 3 5" xfId="28685" xr:uid="{00000000-0005-0000-0000-0000566F0000}"/>
    <cellStyle name="20% - Accent1 3 5 3 4 3 5 2" xfId="28686" xr:uid="{00000000-0005-0000-0000-0000576F0000}"/>
    <cellStyle name="20% - Accent1 3 5 3 4 3 5 2 2" xfId="28687" xr:uid="{00000000-0005-0000-0000-0000586F0000}"/>
    <cellStyle name="20% - Accent1 3 5 3 4 3 5 3" xfId="28688" xr:uid="{00000000-0005-0000-0000-0000596F0000}"/>
    <cellStyle name="20% - Accent1 3 5 3 4 3 6" xfId="28689" xr:uid="{00000000-0005-0000-0000-00005A6F0000}"/>
    <cellStyle name="20% - Accent1 3 5 3 4 3 6 2" xfId="28690" xr:uid="{00000000-0005-0000-0000-00005B6F0000}"/>
    <cellStyle name="20% - Accent1 3 5 3 4 3 6 2 2" xfId="28691" xr:uid="{00000000-0005-0000-0000-00005C6F0000}"/>
    <cellStyle name="20% - Accent1 3 5 3 4 3 6 3" xfId="28692" xr:uid="{00000000-0005-0000-0000-00005D6F0000}"/>
    <cellStyle name="20% - Accent1 3 5 3 4 3 7" xfId="28693" xr:uid="{00000000-0005-0000-0000-00005E6F0000}"/>
    <cellStyle name="20% - Accent1 3 5 3 4 3 7 2" xfId="28694" xr:uid="{00000000-0005-0000-0000-00005F6F0000}"/>
    <cellStyle name="20% - Accent1 3 5 3 4 3 8" xfId="28695" xr:uid="{00000000-0005-0000-0000-0000606F0000}"/>
    <cellStyle name="20% - Accent1 3 5 3 4 3 8 2" xfId="28696" xr:uid="{00000000-0005-0000-0000-0000616F0000}"/>
    <cellStyle name="20% - Accent1 3 5 3 4 3 9" xfId="28697" xr:uid="{00000000-0005-0000-0000-0000626F0000}"/>
    <cellStyle name="20% - Accent1 3 5 3 4 4" xfId="28698" xr:uid="{00000000-0005-0000-0000-0000636F0000}"/>
    <cellStyle name="20% - Accent1 3 5 3 4 4 2" xfId="28699" xr:uid="{00000000-0005-0000-0000-0000646F0000}"/>
    <cellStyle name="20% - Accent1 3 5 3 4 4 2 2" xfId="28700" xr:uid="{00000000-0005-0000-0000-0000656F0000}"/>
    <cellStyle name="20% - Accent1 3 5 3 4 4 2 2 2" xfId="28701" xr:uid="{00000000-0005-0000-0000-0000666F0000}"/>
    <cellStyle name="20% - Accent1 3 5 3 4 4 2 3" xfId="28702" xr:uid="{00000000-0005-0000-0000-0000676F0000}"/>
    <cellStyle name="20% - Accent1 3 5 3 4 4 3" xfId="28703" xr:uid="{00000000-0005-0000-0000-0000686F0000}"/>
    <cellStyle name="20% - Accent1 3 5 3 4 4 3 2" xfId="28704" xr:uid="{00000000-0005-0000-0000-0000696F0000}"/>
    <cellStyle name="20% - Accent1 3 5 3 4 4 4" xfId="28705" xr:uid="{00000000-0005-0000-0000-00006A6F0000}"/>
    <cellStyle name="20% - Accent1 3 5 3 4 5" xfId="28706" xr:uid="{00000000-0005-0000-0000-00006B6F0000}"/>
    <cellStyle name="20% - Accent1 3 5 3 4 5 2" xfId="28707" xr:uid="{00000000-0005-0000-0000-00006C6F0000}"/>
    <cellStyle name="20% - Accent1 3 5 3 4 5 2 2" xfId="28708" xr:uid="{00000000-0005-0000-0000-00006D6F0000}"/>
    <cellStyle name="20% - Accent1 3 5 3 4 5 2 2 2" xfId="28709" xr:uid="{00000000-0005-0000-0000-00006E6F0000}"/>
    <cellStyle name="20% - Accent1 3 5 3 4 5 2 3" xfId="28710" xr:uid="{00000000-0005-0000-0000-00006F6F0000}"/>
    <cellStyle name="20% - Accent1 3 5 3 4 5 3" xfId="28711" xr:uid="{00000000-0005-0000-0000-0000706F0000}"/>
    <cellStyle name="20% - Accent1 3 5 3 4 5 3 2" xfId="28712" xr:uid="{00000000-0005-0000-0000-0000716F0000}"/>
    <cellStyle name="20% - Accent1 3 5 3 4 5 4" xfId="28713" xr:uid="{00000000-0005-0000-0000-0000726F0000}"/>
    <cellStyle name="20% - Accent1 3 5 3 4 6" xfId="28714" xr:uid="{00000000-0005-0000-0000-0000736F0000}"/>
    <cellStyle name="20% - Accent1 3 5 3 4 6 2" xfId="28715" xr:uid="{00000000-0005-0000-0000-0000746F0000}"/>
    <cellStyle name="20% - Accent1 3 5 3 4 6 2 2" xfId="28716" xr:uid="{00000000-0005-0000-0000-0000756F0000}"/>
    <cellStyle name="20% - Accent1 3 5 3 4 6 2 2 2" xfId="28717" xr:uid="{00000000-0005-0000-0000-0000766F0000}"/>
    <cellStyle name="20% - Accent1 3 5 3 4 6 2 3" xfId="28718" xr:uid="{00000000-0005-0000-0000-0000776F0000}"/>
    <cellStyle name="20% - Accent1 3 5 3 4 6 3" xfId="28719" xr:uid="{00000000-0005-0000-0000-0000786F0000}"/>
    <cellStyle name="20% - Accent1 3 5 3 4 6 3 2" xfId="28720" xr:uid="{00000000-0005-0000-0000-0000796F0000}"/>
    <cellStyle name="20% - Accent1 3 5 3 4 6 4" xfId="28721" xr:uid="{00000000-0005-0000-0000-00007A6F0000}"/>
    <cellStyle name="20% - Accent1 3 5 3 4 7" xfId="28722" xr:uid="{00000000-0005-0000-0000-00007B6F0000}"/>
    <cellStyle name="20% - Accent1 3 5 3 4 7 2" xfId="28723" xr:uid="{00000000-0005-0000-0000-00007C6F0000}"/>
    <cellStyle name="20% - Accent1 3 5 3 4 7 2 2" xfId="28724" xr:uid="{00000000-0005-0000-0000-00007D6F0000}"/>
    <cellStyle name="20% - Accent1 3 5 3 4 7 3" xfId="28725" xr:uid="{00000000-0005-0000-0000-00007E6F0000}"/>
    <cellStyle name="20% - Accent1 3 5 3 4 8" xfId="28726" xr:uid="{00000000-0005-0000-0000-00007F6F0000}"/>
    <cellStyle name="20% - Accent1 3 5 3 4 8 2" xfId="28727" xr:uid="{00000000-0005-0000-0000-0000806F0000}"/>
    <cellStyle name="20% - Accent1 3 5 3 4 8 2 2" xfId="28728" xr:uid="{00000000-0005-0000-0000-0000816F0000}"/>
    <cellStyle name="20% - Accent1 3 5 3 4 8 3" xfId="28729" xr:uid="{00000000-0005-0000-0000-0000826F0000}"/>
    <cellStyle name="20% - Accent1 3 5 3 4 9" xfId="28730" xr:uid="{00000000-0005-0000-0000-0000836F0000}"/>
    <cellStyle name="20% - Accent1 3 5 3 4 9 2" xfId="28731" xr:uid="{00000000-0005-0000-0000-0000846F0000}"/>
    <cellStyle name="20% - Accent1 3 5 3 5" xfId="28732" xr:uid="{00000000-0005-0000-0000-0000856F0000}"/>
    <cellStyle name="20% - Accent1 3 5 3 5 2" xfId="28733" xr:uid="{00000000-0005-0000-0000-0000866F0000}"/>
    <cellStyle name="20% - Accent1 3 5 3 5 2 2" xfId="28734" xr:uid="{00000000-0005-0000-0000-0000876F0000}"/>
    <cellStyle name="20% - Accent1 3 5 3 5 2 2 2" xfId="28735" xr:uid="{00000000-0005-0000-0000-0000886F0000}"/>
    <cellStyle name="20% - Accent1 3 5 3 5 2 2 2 2" xfId="28736" xr:uid="{00000000-0005-0000-0000-0000896F0000}"/>
    <cellStyle name="20% - Accent1 3 5 3 5 2 2 3" xfId="28737" xr:uid="{00000000-0005-0000-0000-00008A6F0000}"/>
    <cellStyle name="20% - Accent1 3 5 3 5 2 3" xfId="28738" xr:uid="{00000000-0005-0000-0000-00008B6F0000}"/>
    <cellStyle name="20% - Accent1 3 5 3 5 2 3 2" xfId="28739" xr:uid="{00000000-0005-0000-0000-00008C6F0000}"/>
    <cellStyle name="20% - Accent1 3 5 3 5 2 4" xfId="28740" xr:uid="{00000000-0005-0000-0000-00008D6F0000}"/>
    <cellStyle name="20% - Accent1 3 5 3 5 3" xfId="28741" xr:uid="{00000000-0005-0000-0000-00008E6F0000}"/>
    <cellStyle name="20% - Accent1 3 5 3 5 3 2" xfId="28742" xr:uid="{00000000-0005-0000-0000-00008F6F0000}"/>
    <cellStyle name="20% - Accent1 3 5 3 5 3 2 2" xfId="28743" xr:uid="{00000000-0005-0000-0000-0000906F0000}"/>
    <cellStyle name="20% - Accent1 3 5 3 5 3 2 2 2" xfId="28744" xr:uid="{00000000-0005-0000-0000-0000916F0000}"/>
    <cellStyle name="20% - Accent1 3 5 3 5 3 2 3" xfId="28745" xr:uid="{00000000-0005-0000-0000-0000926F0000}"/>
    <cellStyle name="20% - Accent1 3 5 3 5 3 3" xfId="28746" xr:uid="{00000000-0005-0000-0000-0000936F0000}"/>
    <cellStyle name="20% - Accent1 3 5 3 5 3 3 2" xfId="28747" xr:uid="{00000000-0005-0000-0000-0000946F0000}"/>
    <cellStyle name="20% - Accent1 3 5 3 5 3 4" xfId="28748" xr:uid="{00000000-0005-0000-0000-0000956F0000}"/>
    <cellStyle name="20% - Accent1 3 5 3 5 4" xfId="28749" xr:uid="{00000000-0005-0000-0000-0000966F0000}"/>
    <cellStyle name="20% - Accent1 3 5 3 5 4 2" xfId="28750" xr:uid="{00000000-0005-0000-0000-0000976F0000}"/>
    <cellStyle name="20% - Accent1 3 5 3 5 4 2 2" xfId="28751" xr:uid="{00000000-0005-0000-0000-0000986F0000}"/>
    <cellStyle name="20% - Accent1 3 5 3 5 4 2 2 2" xfId="28752" xr:uid="{00000000-0005-0000-0000-0000996F0000}"/>
    <cellStyle name="20% - Accent1 3 5 3 5 4 2 3" xfId="28753" xr:uid="{00000000-0005-0000-0000-00009A6F0000}"/>
    <cellStyle name="20% - Accent1 3 5 3 5 4 3" xfId="28754" xr:uid="{00000000-0005-0000-0000-00009B6F0000}"/>
    <cellStyle name="20% - Accent1 3 5 3 5 4 3 2" xfId="28755" xr:uid="{00000000-0005-0000-0000-00009C6F0000}"/>
    <cellStyle name="20% - Accent1 3 5 3 5 4 4" xfId="28756" xr:uid="{00000000-0005-0000-0000-00009D6F0000}"/>
    <cellStyle name="20% - Accent1 3 5 3 5 5" xfId="28757" xr:uid="{00000000-0005-0000-0000-00009E6F0000}"/>
    <cellStyle name="20% - Accent1 3 5 3 5 5 2" xfId="28758" xr:uid="{00000000-0005-0000-0000-00009F6F0000}"/>
    <cellStyle name="20% - Accent1 3 5 3 5 5 2 2" xfId="28759" xr:uid="{00000000-0005-0000-0000-0000A06F0000}"/>
    <cellStyle name="20% - Accent1 3 5 3 5 5 3" xfId="28760" xr:uid="{00000000-0005-0000-0000-0000A16F0000}"/>
    <cellStyle name="20% - Accent1 3 5 3 5 6" xfId="28761" xr:uid="{00000000-0005-0000-0000-0000A26F0000}"/>
    <cellStyle name="20% - Accent1 3 5 3 5 6 2" xfId="28762" xr:uid="{00000000-0005-0000-0000-0000A36F0000}"/>
    <cellStyle name="20% - Accent1 3 5 3 5 6 2 2" xfId="28763" xr:uid="{00000000-0005-0000-0000-0000A46F0000}"/>
    <cellStyle name="20% - Accent1 3 5 3 5 6 3" xfId="28764" xr:uid="{00000000-0005-0000-0000-0000A56F0000}"/>
    <cellStyle name="20% - Accent1 3 5 3 5 7" xfId="28765" xr:uid="{00000000-0005-0000-0000-0000A66F0000}"/>
    <cellStyle name="20% - Accent1 3 5 3 5 7 2" xfId="28766" xr:uid="{00000000-0005-0000-0000-0000A76F0000}"/>
    <cellStyle name="20% - Accent1 3 5 3 5 8" xfId="28767" xr:uid="{00000000-0005-0000-0000-0000A86F0000}"/>
    <cellStyle name="20% - Accent1 3 5 3 5 8 2" xfId="28768" xr:uid="{00000000-0005-0000-0000-0000A96F0000}"/>
    <cellStyle name="20% - Accent1 3 5 3 5 9" xfId="28769" xr:uid="{00000000-0005-0000-0000-0000AA6F0000}"/>
    <cellStyle name="20% - Accent1 3 5 3 6" xfId="28770" xr:uid="{00000000-0005-0000-0000-0000AB6F0000}"/>
    <cellStyle name="20% - Accent1 3 5 3 6 2" xfId="28771" xr:uid="{00000000-0005-0000-0000-0000AC6F0000}"/>
    <cellStyle name="20% - Accent1 3 5 3 6 2 2" xfId="28772" xr:uid="{00000000-0005-0000-0000-0000AD6F0000}"/>
    <cellStyle name="20% - Accent1 3 5 3 6 2 2 2" xfId="28773" xr:uid="{00000000-0005-0000-0000-0000AE6F0000}"/>
    <cellStyle name="20% - Accent1 3 5 3 6 2 2 2 2" xfId="28774" xr:uid="{00000000-0005-0000-0000-0000AF6F0000}"/>
    <cellStyle name="20% - Accent1 3 5 3 6 2 2 3" xfId="28775" xr:uid="{00000000-0005-0000-0000-0000B06F0000}"/>
    <cellStyle name="20% - Accent1 3 5 3 6 2 3" xfId="28776" xr:uid="{00000000-0005-0000-0000-0000B16F0000}"/>
    <cellStyle name="20% - Accent1 3 5 3 6 2 3 2" xfId="28777" xr:uid="{00000000-0005-0000-0000-0000B26F0000}"/>
    <cellStyle name="20% - Accent1 3 5 3 6 2 4" xfId="28778" xr:uid="{00000000-0005-0000-0000-0000B36F0000}"/>
    <cellStyle name="20% - Accent1 3 5 3 6 3" xfId="28779" xr:uid="{00000000-0005-0000-0000-0000B46F0000}"/>
    <cellStyle name="20% - Accent1 3 5 3 6 3 2" xfId="28780" xr:uid="{00000000-0005-0000-0000-0000B56F0000}"/>
    <cellStyle name="20% - Accent1 3 5 3 6 3 2 2" xfId="28781" xr:uid="{00000000-0005-0000-0000-0000B66F0000}"/>
    <cellStyle name="20% - Accent1 3 5 3 6 3 2 2 2" xfId="28782" xr:uid="{00000000-0005-0000-0000-0000B76F0000}"/>
    <cellStyle name="20% - Accent1 3 5 3 6 3 2 3" xfId="28783" xr:uid="{00000000-0005-0000-0000-0000B86F0000}"/>
    <cellStyle name="20% - Accent1 3 5 3 6 3 3" xfId="28784" xr:uid="{00000000-0005-0000-0000-0000B96F0000}"/>
    <cellStyle name="20% - Accent1 3 5 3 6 3 3 2" xfId="28785" xr:uid="{00000000-0005-0000-0000-0000BA6F0000}"/>
    <cellStyle name="20% - Accent1 3 5 3 6 3 4" xfId="28786" xr:uid="{00000000-0005-0000-0000-0000BB6F0000}"/>
    <cellStyle name="20% - Accent1 3 5 3 6 4" xfId="28787" xr:uid="{00000000-0005-0000-0000-0000BC6F0000}"/>
    <cellStyle name="20% - Accent1 3 5 3 6 4 2" xfId="28788" xr:uid="{00000000-0005-0000-0000-0000BD6F0000}"/>
    <cellStyle name="20% - Accent1 3 5 3 6 4 2 2" xfId="28789" xr:uid="{00000000-0005-0000-0000-0000BE6F0000}"/>
    <cellStyle name="20% - Accent1 3 5 3 6 4 2 2 2" xfId="28790" xr:uid="{00000000-0005-0000-0000-0000BF6F0000}"/>
    <cellStyle name="20% - Accent1 3 5 3 6 4 2 3" xfId="28791" xr:uid="{00000000-0005-0000-0000-0000C06F0000}"/>
    <cellStyle name="20% - Accent1 3 5 3 6 4 3" xfId="28792" xr:uid="{00000000-0005-0000-0000-0000C16F0000}"/>
    <cellStyle name="20% - Accent1 3 5 3 6 4 3 2" xfId="28793" xr:uid="{00000000-0005-0000-0000-0000C26F0000}"/>
    <cellStyle name="20% - Accent1 3 5 3 6 4 4" xfId="28794" xr:uid="{00000000-0005-0000-0000-0000C36F0000}"/>
    <cellStyle name="20% - Accent1 3 5 3 6 5" xfId="28795" xr:uid="{00000000-0005-0000-0000-0000C46F0000}"/>
    <cellStyle name="20% - Accent1 3 5 3 6 5 2" xfId="28796" xr:uid="{00000000-0005-0000-0000-0000C56F0000}"/>
    <cellStyle name="20% - Accent1 3 5 3 6 5 2 2" xfId="28797" xr:uid="{00000000-0005-0000-0000-0000C66F0000}"/>
    <cellStyle name="20% - Accent1 3 5 3 6 5 3" xfId="28798" xr:uid="{00000000-0005-0000-0000-0000C76F0000}"/>
    <cellStyle name="20% - Accent1 3 5 3 6 6" xfId="28799" xr:uid="{00000000-0005-0000-0000-0000C86F0000}"/>
    <cellStyle name="20% - Accent1 3 5 3 6 6 2" xfId="28800" xr:uid="{00000000-0005-0000-0000-0000C96F0000}"/>
    <cellStyle name="20% - Accent1 3 5 3 6 6 2 2" xfId="28801" xr:uid="{00000000-0005-0000-0000-0000CA6F0000}"/>
    <cellStyle name="20% - Accent1 3 5 3 6 6 3" xfId="28802" xr:uid="{00000000-0005-0000-0000-0000CB6F0000}"/>
    <cellStyle name="20% - Accent1 3 5 3 6 7" xfId="28803" xr:uid="{00000000-0005-0000-0000-0000CC6F0000}"/>
    <cellStyle name="20% - Accent1 3 5 3 6 7 2" xfId="28804" xr:uid="{00000000-0005-0000-0000-0000CD6F0000}"/>
    <cellStyle name="20% - Accent1 3 5 3 6 8" xfId="28805" xr:uid="{00000000-0005-0000-0000-0000CE6F0000}"/>
    <cellStyle name="20% - Accent1 3 5 3 6 8 2" xfId="28806" xr:uid="{00000000-0005-0000-0000-0000CF6F0000}"/>
    <cellStyle name="20% - Accent1 3 5 3 6 9" xfId="28807" xr:uid="{00000000-0005-0000-0000-0000D06F0000}"/>
    <cellStyle name="20% - Accent1 3 5 3 7" xfId="28808" xr:uid="{00000000-0005-0000-0000-0000D16F0000}"/>
    <cellStyle name="20% - Accent1 3 5 3 7 2" xfId="28809" xr:uid="{00000000-0005-0000-0000-0000D26F0000}"/>
    <cellStyle name="20% - Accent1 3 5 3 7 2 2" xfId="28810" xr:uid="{00000000-0005-0000-0000-0000D36F0000}"/>
    <cellStyle name="20% - Accent1 3 5 3 7 2 2 2" xfId="28811" xr:uid="{00000000-0005-0000-0000-0000D46F0000}"/>
    <cellStyle name="20% - Accent1 3 5 3 7 2 3" xfId="28812" xr:uid="{00000000-0005-0000-0000-0000D56F0000}"/>
    <cellStyle name="20% - Accent1 3 5 3 7 3" xfId="28813" xr:uid="{00000000-0005-0000-0000-0000D66F0000}"/>
    <cellStyle name="20% - Accent1 3 5 3 7 3 2" xfId="28814" xr:uid="{00000000-0005-0000-0000-0000D76F0000}"/>
    <cellStyle name="20% - Accent1 3 5 3 7 4" xfId="28815" xr:uid="{00000000-0005-0000-0000-0000D86F0000}"/>
    <cellStyle name="20% - Accent1 3 5 3 8" xfId="28816" xr:uid="{00000000-0005-0000-0000-0000D96F0000}"/>
    <cellStyle name="20% - Accent1 3 5 3 8 2" xfId="28817" xr:uid="{00000000-0005-0000-0000-0000DA6F0000}"/>
    <cellStyle name="20% - Accent1 3 5 3 8 2 2" xfId="28818" xr:uid="{00000000-0005-0000-0000-0000DB6F0000}"/>
    <cellStyle name="20% - Accent1 3 5 3 8 2 2 2" xfId="28819" xr:uid="{00000000-0005-0000-0000-0000DC6F0000}"/>
    <cellStyle name="20% - Accent1 3 5 3 8 2 3" xfId="28820" xr:uid="{00000000-0005-0000-0000-0000DD6F0000}"/>
    <cellStyle name="20% - Accent1 3 5 3 8 3" xfId="28821" xr:uid="{00000000-0005-0000-0000-0000DE6F0000}"/>
    <cellStyle name="20% - Accent1 3 5 3 8 3 2" xfId="28822" xr:uid="{00000000-0005-0000-0000-0000DF6F0000}"/>
    <cellStyle name="20% - Accent1 3 5 3 8 4" xfId="28823" xr:uid="{00000000-0005-0000-0000-0000E06F0000}"/>
    <cellStyle name="20% - Accent1 3 5 3 9" xfId="28824" xr:uid="{00000000-0005-0000-0000-0000E16F0000}"/>
    <cellStyle name="20% - Accent1 3 5 3 9 2" xfId="28825" xr:uid="{00000000-0005-0000-0000-0000E26F0000}"/>
    <cellStyle name="20% - Accent1 3 5 3 9 2 2" xfId="28826" xr:uid="{00000000-0005-0000-0000-0000E36F0000}"/>
    <cellStyle name="20% - Accent1 3 5 3 9 2 2 2" xfId="28827" xr:uid="{00000000-0005-0000-0000-0000E46F0000}"/>
    <cellStyle name="20% - Accent1 3 5 3 9 2 3" xfId="28828" xr:uid="{00000000-0005-0000-0000-0000E56F0000}"/>
    <cellStyle name="20% - Accent1 3 5 3 9 3" xfId="28829" xr:uid="{00000000-0005-0000-0000-0000E66F0000}"/>
    <cellStyle name="20% - Accent1 3 5 3 9 3 2" xfId="28830" xr:uid="{00000000-0005-0000-0000-0000E76F0000}"/>
    <cellStyle name="20% - Accent1 3 5 3 9 4" xfId="28831" xr:uid="{00000000-0005-0000-0000-0000E86F0000}"/>
    <cellStyle name="20% - Accent1 3 5 4" xfId="28832" xr:uid="{00000000-0005-0000-0000-0000E96F0000}"/>
    <cellStyle name="20% - Accent1 3 5 4 10" xfId="28833" xr:uid="{00000000-0005-0000-0000-0000EA6F0000}"/>
    <cellStyle name="20% - Accent1 3 5 4 10 2" xfId="28834" xr:uid="{00000000-0005-0000-0000-0000EB6F0000}"/>
    <cellStyle name="20% - Accent1 3 5 4 11" xfId="28835" xr:uid="{00000000-0005-0000-0000-0000EC6F0000}"/>
    <cellStyle name="20% - Accent1 3 5 4 2" xfId="28836" xr:uid="{00000000-0005-0000-0000-0000ED6F0000}"/>
    <cellStyle name="20% - Accent1 3 5 4 2 2" xfId="28837" xr:uid="{00000000-0005-0000-0000-0000EE6F0000}"/>
    <cellStyle name="20% - Accent1 3 5 4 2 2 2" xfId="28838" xr:uid="{00000000-0005-0000-0000-0000EF6F0000}"/>
    <cellStyle name="20% - Accent1 3 5 4 2 2 2 2" xfId="28839" xr:uid="{00000000-0005-0000-0000-0000F06F0000}"/>
    <cellStyle name="20% - Accent1 3 5 4 2 2 2 2 2" xfId="28840" xr:uid="{00000000-0005-0000-0000-0000F16F0000}"/>
    <cellStyle name="20% - Accent1 3 5 4 2 2 2 3" xfId="28841" xr:uid="{00000000-0005-0000-0000-0000F26F0000}"/>
    <cellStyle name="20% - Accent1 3 5 4 2 2 3" xfId="28842" xr:uid="{00000000-0005-0000-0000-0000F36F0000}"/>
    <cellStyle name="20% - Accent1 3 5 4 2 2 3 2" xfId="28843" xr:uid="{00000000-0005-0000-0000-0000F46F0000}"/>
    <cellStyle name="20% - Accent1 3 5 4 2 2 4" xfId="28844" xr:uid="{00000000-0005-0000-0000-0000F56F0000}"/>
    <cellStyle name="20% - Accent1 3 5 4 2 3" xfId="28845" xr:uid="{00000000-0005-0000-0000-0000F66F0000}"/>
    <cellStyle name="20% - Accent1 3 5 4 2 3 2" xfId="28846" xr:uid="{00000000-0005-0000-0000-0000F76F0000}"/>
    <cellStyle name="20% - Accent1 3 5 4 2 3 2 2" xfId="28847" xr:uid="{00000000-0005-0000-0000-0000F86F0000}"/>
    <cellStyle name="20% - Accent1 3 5 4 2 3 2 2 2" xfId="28848" xr:uid="{00000000-0005-0000-0000-0000F96F0000}"/>
    <cellStyle name="20% - Accent1 3 5 4 2 3 2 3" xfId="28849" xr:uid="{00000000-0005-0000-0000-0000FA6F0000}"/>
    <cellStyle name="20% - Accent1 3 5 4 2 3 3" xfId="28850" xr:uid="{00000000-0005-0000-0000-0000FB6F0000}"/>
    <cellStyle name="20% - Accent1 3 5 4 2 3 3 2" xfId="28851" xr:uid="{00000000-0005-0000-0000-0000FC6F0000}"/>
    <cellStyle name="20% - Accent1 3 5 4 2 3 4" xfId="28852" xr:uid="{00000000-0005-0000-0000-0000FD6F0000}"/>
    <cellStyle name="20% - Accent1 3 5 4 2 4" xfId="28853" xr:uid="{00000000-0005-0000-0000-0000FE6F0000}"/>
    <cellStyle name="20% - Accent1 3 5 4 2 4 2" xfId="28854" xr:uid="{00000000-0005-0000-0000-0000FF6F0000}"/>
    <cellStyle name="20% - Accent1 3 5 4 2 4 2 2" xfId="28855" xr:uid="{00000000-0005-0000-0000-000000700000}"/>
    <cellStyle name="20% - Accent1 3 5 4 2 4 2 2 2" xfId="28856" xr:uid="{00000000-0005-0000-0000-000001700000}"/>
    <cellStyle name="20% - Accent1 3 5 4 2 4 2 3" xfId="28857" xr:uid="{00000000-0005-0000-0000-000002700000}"/>
    <cellStyle name="20% - Accent1 3 5 4 2 4 3" xfId="28858" xr:uid="{00000000-0005-0000-0000-000003700000}"/>
    <cellStyle name="20% - Accent1 3 5 4 2 4 3 2" xfId="28859" xr:uid="{00000000-0005-0000-0000-000004700000}"/>
    <cellStyle name="20% - Accent1 3 5 4 2 4 4" xfId="28860" xr:uid="{00000000-0005-0000-0000-000005700000}"/>
    <cellStyle name="20% - Accent1 3 5 4 2 5" xfId="28861" xr:uid="{00000000-0005-0000-0000-000006700000}"/>
    <cellStyle name="20% - Accent1 3 5 4 2 5 2" xfId="28862" xr:uid="{00000000-0005-0000-0000-000007700000}"/>
    <cellStyle name="20% - Accent1 3 5 4 2 5 2 2" xfId="28863" xr:uid="{00000000-0005-0000-0000-000008700000}"/>
    <cellStyle name="20% - Accent1 3 5 4 2 5 3" xfId="28864" xr:uid="{00000000-0005-0000-0000-000009700000}"/>
    <cellStyle name="20% - Accent1 3 5 4 2 6" xfId="28865" xr:uid="{00000000-0005-0000-0000-00000A700000}"/>
    <cellStyle name="20% - Accent1 3 5 4 2 6 2" xfId="28866" xr:uid="{00000000-0005-0000-0000-00000B700000}"/>
    <cellStyle name="20% - Accent1 3 5 4 2 6 2 2" xfId="28867" xr:uid="{00000000-0005-0000-0000-00000C700000}"/>
    <cellStyle name="20% - Accent1 3 5 4 2 6 3" xfId="28868" xr:uid="{00000000-0005-0000-0000-00000D700000}"/>
    <cellStyle name="20% - Accent1 3 5 4 2 7" xfId="28869" xr:uid="{00000000-0005-0000-0000-00000E700000}"/>
    <cellStyle name="20% - Accent1 3 5 4 2 7 2" xfId="28870" xr:uid="{00000000-0005-0000-0000-00000F700000}"/>
    <cellStyle name="20% - Accent1 3 5 4 2 8" xfId="28871" xr:uid="{00000000-0005-0000-0000-000010700000}"/>
    <cellStyle name="20% - Accent1 3 5 4 2 8 2" xfId="28872" xr:uid="{00000000-0005-0000-0000-000011700000}"/>
    <cellStyle name="20% - Accent1 3 5 4 2 9" xfId="28873" xr:uid="{00000000-0005-0000-0000-000012700000}"/>
    <cellStyle name="20% - Accent1 3 5 4 3" xfId="28874" xr:uid="{00000000-0005-0000-0000-000013700000}"/>
    <cellStyle name="20% - Accent1 3 5 4 3 2" xfId="28875" xr:uid="{00000000-0005-0000-0000-000014700000}"/>
    <cellStyle name="20% - Accent1 3 5 4 3 2 2" xfId="28876" xr:uid="{00000000-0005-0000-0000-000015700000}"/>
    <cellStyle name="20% - Accent1 3 5 4 3 2 2 2" xfId="28877" xr:uid="{00000000-0005-0000-0000-000016700000}"/>
    <cellStyle name="20% - Accent1 3 5 4 3 2 2 2 2" xfId="28878" xr:uid="{00000000-0005-0000-0000-000017700000}"/>
    <cellStyle name="20% - Accent1 3 5 4 3 2 2 3" xfId="28879" xr:uid="{00000000-0005-0000-0000-000018700000}"/>
    <cellStyle name="20% - Accent1 3 5 4 3 2 3" xfId="28880" xr:uid="{00000000-0005-0000-0000-000019700000}"/>
    <cellStyle name="20% - Accent1 3 5 4 3 2 3 2" xfId="28881" xr:uid="{00000000-0005-0000-0000-00001A700000}"/>
    <cellStyle name="20% - Accent1 3 5 4 3 2 4" xfId="28882" xr:uid="{00000000-0005-0000-0000-00001B700000}"/>
    <cellStyle name="20% - Accent1 3 5 4 3 3" xfId="28883" xr:uid="{00000000-0005-0000-0000-00001C700000}"/>
    <cellStyle name="20% - Accent1 3 5 4 3 3 2" xfId="28884" xr:uid="{00000000-0005-0000-0000-00001D700000}"/>
    <cellStyle name="20% - Accent1 3 5 4 3 3 2 2" xfId="28885" xr:uid="{00000000-0005-0000-0000-00001E700000}"/>
    <cellStyle name="20% - Accent1 3 5 4 3 3 2 2 2" xfId="28886" xr:uid="{00000000-0005-0000-0000-00001F700000}"/>
    <cellStyle name="20% - Accent1 3 5 4 3 3 2 3" xfId="28887" xr:uid="{00000000-0005-0000-0000-000020700000}"/>
    <cellStyle name="20% - Accent1 3 5 4 3 3 3" xfId="28888" xr:uid="{00000000-0005-0000-0000-000021700000}"/>
    <cellStyle name="20% - Accent1 3 5 4 3 3 3 2" xfId="28889" xr:uid="{00000000-0005-0000-0000-000022700000}"/>
    <cellStyle name="20% - Accent1 3 5 4 3 3 4" xfId="28890" xr:uid="{00000000-0005-0000-0000-000023700000}"/>
    <cellStyle name="20% - Accent1 3 5 4 3 4" xfId="28891" xr:uid="{00000000-0005-0000-0000-000024700000}"/>
    <cellStyle name="20% - Accent1 3 5 4 3 4 2" xfId="28892" xr:uid="{00000000-0005-0000-0000-000025700000}"/>
    <cellStyle name="20% - Accent1 3 5 4 3 4 2 2" xfId="28893" xr:uid="{00000000-0005-0000-0000-000026700000}"/>
    <cellStyle name="20% - Accent1 3 5 4 3 4 2 2 2" xfId="28894" xr:uid="{00000000-0005-0000-0000-000027700000}"/>
    <cellStyle name="20% - Accent1 3 5 4 3 4 2 3" xfId="28895" xr:uid="{00000000-0005-0000-0000-000028700000}"/>
    <cellStyle name="20% - Accent1 3 5 4 3 4 3" xfId="28896" xr:uid="{00000000-0005-0000-0000-000029700000}"/>
    <cellStyle name="20% - Accent1 3 5 4 3 4 3 2" xfId="28897" xr:uid="{00000000-0005-0000-0000-00002A700000}"/>
    <cellStyle name="20% - Accent1 3 5 4 3 4 4" xfId="28898" xr:uid="{00000000-0005-0000-0000-00002B700000}"/>
    <cellStyle name="20% - Accent1 3 5 4 3 5" xfId="28899" xr:uid="{00000000-0005-0000-0000-00002C700000}"/>
    <cellStyle name="20% - Accent1 3 5 4 3 5 2" xfId="28900" xr:uid="{00000000-0005-0000-0000-00002D700000}"/>
    <cellStyle name="20% - Accent1 3 5 4 3 5 2 2" xfId="28901" xr:uid="{00000000-0005-0000-0000-00002E700000}"/>
    <cellStyle name="20% - Accent1 3 5 4 3 5 3" xfId="28902" xr:uid="{00000000-0005-0000-0000-00002F700000}"/>
    <cellStyle name="20% - Accent1 3 5 4 3 6" xfId="28903" xr:uid="{00000000-0005-0000-0000-000030700000}"/>
    <cellStyle name="20% - Accent1 3 5 4 3 6 2" xfId="28904" xr:uid="{00000000-0005-0000-0000-000031700000}"/>
    <cellStyle name="20% - Accent1 3 5 4 3 6 2 2" xfId="28905" xr:uid="{00000000-0005-0000-0000-000032700000}"/>
    <cellStyle name="20% - Accent1 3 5 4 3 6 3" xfId="28906" xr:uid="{00000000-0005-0000-0000-000033700000}"/>
    <cellStyle name="20% - Accent1 3 5 4 3 7" xfId="28907" xr:uid="{00000000-0005-0000-0000-000034700000}"/>
    <cellStyle name="20% - Accent1 3 5 4 3 7 2" xfId="28908" xr:uid="{00000000-0005-0000-0000-000035700000}"/>
    <cellStyle name="20% - Accent1 3 5 4 3 8" xfId="28909" xr:uid="{00000000-0005-0000-0000-000036700000}"/>
    <cellStyle name="20% - Accent1 3 5 4 3 8 2" xfId="28910" xr:uid="{00000000-0005-0000-0000-000037700000}"/>
    <cellStyle name="20% - Accent1 3 5 4 3 9" xfId="28911" xr:uid="{00000000-0005-0000-0000-000038700000}"/>
    <cellStyle name="20% - Accent1 3 5 4 4" xfId="28912" xr:uid="{00000000-0005-0000-0000-000039700000}"/>
    <cellStyle name="20% - Accent1 3 5 4 4 2" xfId="28913" xr:uid="{00000000-0005-0000-0000-00003A700000}"/>
    <cellStyle name="20% - Accent1 3 5 4 4 2 2" xfId="28914" xr:uid="{00000000-0005-0000-0000-00003B700000}"/>
    <cellStyle name="20% - Accent1 3 5 4 4 2 2 2" xfId="28915" xr:uid="{00000000-0005-0000-0000-00003C700000}"/>
    <cellStyle name="20% - Accent1 3 5 4 4 2 3" xfId="28916" xr:uid="{00000000-0005-0000-0000-00003D700000}"/>
    <cellStyle name="20% - Accent1 3 5 4 4 3" xfId="28917" xr:uid="{00000000-0005-0000-0000-00003E700000}"/>
    <cellStyle name="20% - Accent1 3 5 4 4 3 2" xfId="28918" xr:uid="{00000000-0005-0000-0000-00003F700000}"/>
    <cellStyle name="20% - Accent1 3 5 4 4 4" xfId="28919" xr:uid="{00000000-0005-0000-0000-000040700000}"/>
    <cellStyle name="20% - Accent1 3 5 4 5" xfId="28920" xr:uid="{00000000-0005-0000-0000-000041700000}"/>
    <cellStyle name="20% - Accent1 3 5 4 5 2" xfId="28921" xr:uid="{00000000-0005-0000-0000-000042700000}"/>
    <cellStyle name="20% - Accent1 3 5 4 5 2 2" xfId="28922" xr:uid="{00000000-0005-0000-0000-000043700000}"/>
    <cellStyle name="20% - Accent1 3 5 4 5 2 2 2" xfId="28923" xr:uid="{00000000-0005-0000-0000-000044700000}"/>
    <cellStyle name="20% - Accent1 3 5 4 5 2 3" xfId="28924" xr:uid="{00000000-0005-0000-0000-000045700000}"/>
    <cellStyle name="20% - Accent1 3 5 4 5 3" xfId="28925" xr:uid="{00000000-0005-0000-0000-000046700000}"/>
    <cellStyle name="20% - Accent1 3 5 4 5 3 2" xfId="28926" xr:uid="{00000000-0005-0000-0000-000047700000}"/>
    <cellStyle name="20% - Accent1 3 5 4 5 4" xfId="28927" xr:uid="{00000000-0005-0000-0000-000048700000}"/>
    <cellStyle name="20% - Accent1 3 5 4 6" xfId="28928" xr:uid="{00000000-0005-0000-0000-000049700000}"/>
    <cellStyle name="20% - Accent1 3 5 4 6 2" xfId="28929" xr:uid="{00000000-0005-0000-0000-00004A700000}"/>
    <cellStyle name="20% - Accent1 3 5 4 6 2 2" xfId="28930" xr:uid="{00000000-0005-0000-0000-00004B700000}"/>
    <cellStyle name="20% - Accent1 3 5 4 6 2 2 2" xfId="28931" xr:uid="{00000000-0005-0000-0000-00004C700000}"/>
    <cellStyle name="20% - Accent1 3 5 4 6 2 3" xfId="28932" xr:uid="{00000000-0005-0000-0000-00004D700000}"/>
    <cellStyle name="20% - Accent1 3 5 4 6 3" xfId="28933" xr:uid="{00000000-0005-0000-0000-00004E700000}"/>
    <cellStyle name="20% - Accent1 3 5 4 6 3 2" xfId="28934" xr:uid="{00000000-0005-0000-0000-00004F700000}"/>
    <cellStyle name="20% - Accent1 3 5 4 6 4" xfId="28935" xr:uid="{00000000-0005-0000-0000-000050700000}"/>
    <cellStyle name="20% - Accent1 3 5 4 7" xfId="28936" xr:uid="{00000000-0005-0000-0000-000051700000}"/>
    <cellStyle name="20% - Accent1 3 5 4 7 2" xfId="28937" xr:uid="{00000000-0005-0000-0000-000052700000}"/>
    <cellStyle name="20% - Accent1 3 5 4 7 2 2" xfId="28938" xr:uid="{00000000-0005-0000-0000-000053700000}"/>
    <cellStyle name="20% - Accent1 3 5 4 7 3" xfId="28939" xr:uid="{00000000-0005-0000-0000-000054700000}"/>
    <cellStyle name="20% - Accent1 3 5 4 8" xfId="28940" xr:uid="{00000000-0005-0000-0000-000055700000}"/>
    <cellStyle name="20% - Accent1 3 5 4 8 2" xfId="28941" xr:uid="{00000000-0005-0000-0000-000056700000}"/>
    <cellStyle name="20% - Accent1 3 5 4 8 2 2" xfId="28942" xr:uid="{00000000-0005-0000-0000-000057700000}"/>
    <cellStyle name="20% - Accent1 3 5 4 8 3" xfId="28943" xr:uid="{00000000-0005-0000-0000-000058700000}"/>
    <cellStyle name="20% - Accent1 3 5 4 9" xfId="28944" xr:uid="{00000000-0005-0000-0000-000059700000}"/>
    <cellStyle name="20% - Accent1 3 5 4 9 2" xfId="28945" xr:uid="{00000000-0005-0000-0000-00005A700000}"/>
    <cellStyle name="20% - Accent1 3 5 5" xfId="28946" xr:uid="{00000000-0005-0000-0000-00005B700000}"/>
    <cellStyle name="20% - Accent1 3 5 5 10" xfId="28947" xr:uid="{00000000-0005-0000-0000-00005C700000}"/>
    <cellStyle name="20% - Accent1 3 5 5 10 2" xfId="28948" xr:uid="{00000000-0005-0000-0000-00005D700000}"/>
    <cellStyle name="20% - Accent1 3 5 5 11" xfId="28949" xr:uid="{00000000-0005-0000-0000-00005E700000}"/>
    <cellStyle name="20% - Accent1 3 5 5 2" xfId="28950" xr:uid="{00000000-0005-0000-0000-00005F700000}"/>
    <cellStyle name="20% - Accent1 3 5 5 2 2" xfId="28951" xr:uid="{00000000-0005-0000-0000-000060700000}"/>
    <cellStyle name="20% - Accent1 3 5 5 2 2 2" xfId="28952" xr:uid="{00000000-0005-0000-0000-000061700000}"/>
    <cellStyle name="20% - Accent1 3 5 5 2 2 2 2" xfId="28953" xr:uid="{00000000-0005-0000-0000-000062700000}"/>
    <cellStyle name="20% - Accent1 3 5 5 2 2 2 2 2" xfId="28954" xr:uid="{00000000-0005-0000-0000-000063700000}"/>
    <cellStyle name="20% - Accent1 3 5 5 2 2 2 3" xfId="28955" xr:uid="{00000000-0005-0000-0000-000064700000}"/>
    <cellStyle name="20% - Accent1 3 5 5 2 2 3" xfId="28956" xr:uid="{00000000-0005-0000-0000-000065700000}"/>
    <cellStyle name="20% - Accent1 3 5 5 2 2 3 2" xfId="28957" xr:uid="{00000000-0005-0000-0000-000066700000}"/>
    <cellStyle name="20% - Accent1 3 5 5 2 2 4" xfId="28958" xr:uid="{00000000-0005-0000-0000-000067700000}"/>
    <cellStyle name="20% - Accent1 3 5 5 2 3" xfId="28959" xr:uid="{00000000-0005-0000-0000-000068700000}"/>
    <cellStyle name="20% - Accent1 3 5 5 2 3 2" xfId="28960" xr:uid="{00000000-0005-0000-0000-000069700000}"/>
    <cellStyle name="20% - Accent1 3 5 5 2 3 2 2" xfId="28961" xr:uid="{00000000-0005-0000-0000-00006A700000}"/>
    <cellStyle name="20% - Accent1 3 5 5 2 3 2 2 2" xfId="28962" xr:uid="{00000000-0005-0000-0000-00006B700000}"/>
    <cellStyle name="20% - Accent1 3 5 5 2 3 2 3" xfId="28963" xr:uid="{00000000-0005-0000-0000-00006C700000}"/>
    <cellStyle name="20% - Accent1 3 5 5 2 3 3" xfId="28964" xr:uid="{00000000-0005-0000-0000-00006D700000}"/>
    <cellStyle name="20% - Accent1 3 5 5 2 3 3 2" xfId="28965" xr:uid="{00000000-0005-0000-0000-00006E700000}"/>
    <cellStyle name="20% - Accent1 3 5 5 2 3 4" xfId="28966" xr:uid="{00000000-0005-0000-0000-00006F700000}"/>
    <cellStyle name="20% - Accent1 3 5 5 2 4" xfId="28967" xr:uid="{00000000-0005-0000-0000-000070700000}"/>
    <cellStyle name="20% - Accent1 3 5 5 2 4 2" xfId="28968" xr:uid="{00000000-0005-0000-0000-000071700000}"/>
    <cellStyle name="20% - Accent1 3 5 5 2 4 2 2" xfId="28969" xr:uid="{00000000-0005-0000-0000-000072700000}"/>
    <cellStyle name="20% - Accent1 3 5 5 2 4 2 2 2" xfId="28970" xr:uid="{00000000-0005-0000-0000-000073700000}"/>
    <cellStyle name="20% - Accent1 3 5 5 2 4 2 3" xfId="28971" xr:uid="{00000000-0005-0000-0000-000074700000}"/>
    <cellStyle name="20% - Accent1 3 5 5 2 4 3" xfId="28972" xr:uid="{00000000-0005-0000-0000-000075700000}"/>
    <cellStyle name="20% - Accent1 3 5 5 2 4 3 2" xfId="28973" xr:uid="{00000000-0005-0000-0000-000076700000}"/>
    <cellStyle name="20% - Accent1 3 5 5 2 4 4" xfId="28974" xr:uid="{00000000-0005-0000-0000-000077700000}"/>
    <cellStyle name="20% - Accent1 3 5 5 2 5" xfId="28975" xr:uid="{00000000-0005-0000-0000-000078700000}"/>
    <cellStyle name="20% - Accent1 3 5 5 2 5 2" xfId="28976" xr:uid="{00000000-0005-0000-0000-000079700000}"/>
    <cellStyle name="20% - Accent1 3 5 5 2 5 2 2" xfId="28977" xr:uid="{00000000-0005-0000-0000-00007A700000}"/>
    <cellStyle name="20% - Accent1 3 5 5 2 5 3" xfId="28978" xr:uid="{00000000-0005-0000-0000-00007B700000}"/>
    <cellStyle name="20% - Accent1 3 5 5 2 6" xfId="28979" xr:uid="{00000000-0005-0000-0000-00007C700000}"/>
    <cellStyle name="20% - Accent1 3 5 5 2 6 2" xfId="28980" xr:uid="{00000000-0005-0000-0000-00007D700000}"/>
    <cellStyle name="20% - Accent1 3 5 5 2 6 2 2" xfId="28981" xr:uid="{00000000-0005-0000-0000-00007E700000}"/>
    <cellStyle name="20% - Accent1 3 5 5 2 6 3" xfId="28982" xr:uid="{00000000-0005-0000-0000-00007F700000}"/>
    <cellStyle name="20% - Accent1 3 5 5 2 7" xfId="28983" xr:uid="{00000000-0005-0000-0000-000080700000}"/>
    <cellStyle name="20% - Accent1 3 5 5 2 7 2" xfId="28984" xr:uid="{00000000-0005-0000-0000-000081700000}"/>
    <cellStyle name="20% - Accent1 3 5 5 2 8" xfId="28985" xr:uid="{00000000-0005-0000-0000-000082700000}"/>
    <cellStyle name="20% - Accent1 3 5 5 2 8 2" xfId="28986" xr:uid="{00000000-0005-0000-0000-000083700000}"/>
    <cellStyle name="20% - Accent1 3 5 5 2 9" xfId="28987" xr:uid="{00000000-0005-0000-0000-000084700000}"/>
    <cellStyle name="20% - Accent1 3 5 5 3" xfId="28988" xr:uid="{00000000-0005-0000-0000-000085700000}"/>
    <cellStyle name="20% - Accent1 3 5 5 3 2" xfId="28989" xr:uid="{00000000-0005-0000-0000-000086700000}"/>
    <cellStyle name="20% - Accent1 3 5 5 3 2 2" xfId="28990" xr:uid="{00000000-0005-0000-0000-000087700000}"/>
    <cellStyle name="20% - Accent1 3 5 5 3 2 2 2" xfId="28991" xr:uid="{00000000-0005-0000-0000-000088700000}"/>
    <cellStyle name="20% - Accent1 3 5 5 3 2 2 2 2" xfId="28992" xr:uid="{00000000-0005-0000-0000-000089700000}"/>
    <cellStyle name="20% - Accent1 3 5 5 3 2 2 3" xfId="28993" xr:uid="{00000000-0005-0000-0000-00008A700000}"/>
    <cellStyle name="20% - Accent1 3 5 5 3 2 3" xfId="28994" xr:uid="{00000000-0005-0000-0000-00008B700000}"/>
    <cellStyle name="20% - Accent1 3 5 5 3 2 3 2" xfId="28995" xr:uid="{00000000-0005-0000-0000-00008C700000}"/>
    <cellStyle name="20% - Accent1 3 5 5 3 2 4" xfId="28996" xr:uid="{00000000-0005-0000-0000-00008D700000}"/>
    <cellStyle name="20% - Accent1 3 5 5 3 3" xfId="28997" xr:uid="{00000000-0005-0000-0000-00008E700000}"/>
    <cellStyle name="20% - Accent1 3 5 5 3 3 2" xfId="28998" xr:uid="{00000000-0005-0000-0000-00008F700000}"/>
    <cellStyle name="20% - Accent1 3 5 5 3 3 2 2" xfId="28999" xr:uid="{00000000-0005-0000-0000-000090700000}"/>
    <cellStyle name="20% - Accent1 3 5 5 3 3 2 2 2" xfId="29000" xr:uid="{00000000-0005-0000-0000-000091700000}"/>
    <cellStyle name="20% - Accent1 3 5 5 3 3 2 3" xfId="29001" xr:uid="{00000000-0005-0000-0000-000092700000}"/>
    <cellStyle name="20% - Accent1 3 5 5 3 3 3" xfId="29002" xr:uid="{00000000-0005-0000-0000-000093700000}"/>
    <cellStyle name="20% - Accent1 3 5 5 3 3 3 2" xfId="29003" xr:uid="{00000000-0005-0000-0000-000094700000}"/>
    <cellStyle name="20% - Accent1 3 5 5 3 3 4" xfId="29004" xr:uid="{00000000-0005-0000-0000-000095700000}"/>
    <cellStyle name="20% - Accent1 3 5 5 3 4" xfId="29005" xr:uid="{00000000-0005-0000-0000-000096700000}"/>
    <cellStyle name="20% - Accent1 3 5 5 3 4 2" xfId="29006" xr:uid="{00000000-0005-0000-0000-000097700000}"/>
    <cellStyle name="20% - Accent1 3 5 5 3 4 2 2" xfId="29007" xr:uid="{00000000-0005-0000-0000-000098700000}"/>
    <cellStyle name="20% - Accent1 3 5 5 3 4 2 2 2" xfId="29008" xr:uid="{00000000-0005-0000-0000-000099700000}"/>
    <cellStyle name="20% - Accent1 3 5 5 3 4 2 3" xfId="29009" xr:uid="{00000000-0005-0000-0000-00009A700000}"/>
    <cellStyle name="20% - Accent1 3 5 5 3 4 3" xfId="29010" xr:uid="{00000000-0005-0000-0000-00009B700000}"/>
    <cellStyle name="20% - Accent1 3 5 5 3 4 3 2" xfId="29011" xr:uid="{00000000-0005-0000-0000-00009C700000}"/>
    <cellStyle name="20% - Accent1 3 5 5 3 4 4" xfId="29012" xr:uid="{00000000-0005-0000-0000-00009D700000}"/>
    <cellStyle name="20% - Accent1 3 5 5 3 5" xfId="29013" xr:uid="{00000000-0005-0000-0000-00009E700000}"/>
    <cellStyle name="20% - Accent1 3 5 5 3 5 2" xfId="29014" xr:uid="{00000000-0005-0000-0000-00009F700000}"/>
    <cellStyle name="20% - Accent1 3 5 5 3 5 2 2" xfId="29015" xr:uid="{00000000-0005-0000-0000-0000A0700000}"/>
    <cellStyle name="20% - Accent1 3 5 5 3 5 3" xfId="29016" xr:uid="{00000000-0005-0000-0000-0000A1700000}"/>
    <cellStyle name="20% - Accent1 3 5 5 3 6" xfId="29017" xr:uid="{00000000-0005-0000-0000-0000A2700000}"/>
    <cellStyle name="20% - Accent1 3 5 5 3 6 2" xfId="29018" xr:uid="{00000000-0005-0000-0000-0000A3700000}"/>
    <cellStyle name="20% - Accent1 3 5 5 3 6 2 2" xfId="29019" xr:uid="{00000000-0005-0000-0000-0000A4700000}"/>
    <cellStyle name="20% - Accent1 3 5 5 3 6 3" xfId="29020" xr:uid="{00000000-0005-0000-0000-0000A5700000}"/>
    <cellStyle name="20% - Accent1 3 5 5 3 7" xfId="29021" xr:uid="{00000000-0005-0000-0000-0000A6700000}"/>
    <cellStyle name="20% - Accent1 3 5 5 3 7 2" xfId="29022" xr:uid="{00000000-0005-0000-0000-0000A7700000}"/>
    <cellStyle name="20% - Accent1 3 5 5 3 8" xfId="29023" xr:uid="{00000000-0005-0000-0000-0000A8700000}"/>
    <cellStyle name="20% - Accent1 3 5 5 3 8 2" xfId="29024" xr:uid="{00000000-0005-0000-0000-0000A9700000}"/>
    <cellStyle name="20% - Accent1 3 5 5 3 9" xfId="29025" xr:uid="{00000000-0005-0000-0000-0000AA700000}"/>
    <cellStyle name="20% - Accent1 3 5 5 4" xfId="29026" xr:uid="{00000000-0005-0000-0000-0000AB700000}"/>
    <cellStyle name="20% - Accent1 3 5 5 4 2" xfId="29027" xr:uid="{00000000-0005-0000-0000-0000AC700000}"/>
    <cellStyle name="20% - Accent1 3 5 5 4 2 2" xfId="29028" xr:uid="{00000000-0005-0000-0000-0000AD700000}"/>
    <cellStyle name="20% - Accent1 3 5 5 4 2 2 2" xfId="29029" xr:uid="{00000000-0005-0000-0000-0000AE700000}"/>
    <cellStyle name="20% - Accent1 3 5 5 4 2 3" xfId="29030" xr:uid="{00000000-0005-0000-0000-0000AF700000}"/>
    <cellStyle name="20% - Accent1 3 5 5 4 3" xfId="29031" xr:uid="{00000000-0005-0000-0000-0000B0700000}"/>
    <cellStyle name="20% - Accent1 3 5 5 4 3 2" xfId="29032" xr:uid="{00000000-0005-0000-0000-0000B1700000}"/>
    <cellStyle name="20% - Accent1 3 5 5 4 4" xfId="29033" xr:uid="{00000000-0005-0000-0000-0000B2700000}"/>
    <cellStyle name="20% - Accent1 3 5 5 5" xfId="29034" xr:uid="{00000000-0005-0000-0000-0000B3700000}"/>
    <cellStyle name="20% - Accent1 3 5 5 5 2" xfId="29035" xr:uid="{00000000-0005-0000-0000-0000B4700000}"/>
    <cellStyle name="20% - Accent1 3 5 5 5 2 2" xfId="29036" xr:uid="{00000000-0005-0000-0000-0000B5700000}"/>
    <cellStyle name="20% - Accent1 3 5 5 5 2 2 2" xfId="29037" xr:uid="{00000000-0005-0000-0000-0000B6700000}"/>
    <cellStyle name="20% - Accent1 3 5 5 5 2 3" xfId="29038" xr:uid="{00000000-0005-0000-0000-0000B7700000}"/>
    <cellStyle name="20% - Accent1 3 5 5 5 3" xfId="29039" xr:uid="{00000000-0005-0000-0000-0000B8700000}"/>
    <cellStyle name="20% - Accent1 3 5 5 5 3 2" xfId="29040" xr:uid="{00000000-0005-0000-0000-0000B9700000}"/>
    <cellStyle name="20% - Accent1 3 5 5 5 4" xfId="29041" xr:uid="{00000000-0005-0000-0000-0000BA700000}"/>
    <cellStyle name="20% - Accent1 3 5 5 6" xfId="29042" xr:uid="{00000000-0005-0000-0000-0000BB700000}"/>
    <cellStyle name="20% - Accent1 3 5 5 6 2" xfId="29043" xr:uid="{00000000-0005-0000-0000-0000BC700000}"/>
    <cellStyle name="20% - Accent1 3 5 5 6 2 2" xfId="29044" xr:uid="{00000000-0005-0000-0000-0000BD700000}"/>
    <cellStyle name="20% - Accent1 3 5 5 6 2 2 2" xfId="29045" xr:uid="{00000000-0005-0000-0000-0000BE700000}"/>
    <cellStyle name="20% - Accent1 3 5 5 6 2 3" xfId="29046" xr:uid="{00000000-0005-0000-0000-0000BF700000}"/>
    <cellStyle name="20% - Accent1 3 5 5 6 3" xfId="29047" xr:uid="{00000000-0005-0000-0000-0000C0700000}"/>
    <cellStyle name="20% - Accent1 3 5 5 6 3 2" xfId="29048" xr:uid="{00000000-0005-0000-0000-0000C1700000}"/>
    <cellStyle name="20% - Accent1 3 5 5 6 4" xfId="29049" xr:uid="{00000000-0005-0000-0000-0000C2700000}"/>
    <cellStyle name="20% - Accent1 3 5 5 7" xfId="29050" xr:uid="{00000000-0005-0000-0000-0000C3700000}"/>
    <cellStyle name="20% - Accent1 3 5 5 7 2" xfId="29051" xr:uid="{00000000-0005-0000-0000-0000C4700000}"/>
    <cellStyle name="20% - Accent1 3 5 5 7 2 2" xfId="29052" xr:uid="{00000000-0005-0000-0000-0000C5700000}"/>
    <cellStyle name="20% - Accent1 3 5 5 7 3" xfId="29053" xr:uid="{00000000-0005-0000-0000-0000C6700000}"/>
    <cellStyle name="20% - Accent1 3 5 5 8" xfId="29054" xr:uid="{00000000-0005-0000-0000-0000C7700000}"/>
    <cellStyle name="20% - Accent1 3 5 5 8 2" xfId="29055" xr:uid="{00000000-0005-0000-0000-0000C8700000}"/>
    <cellStyle name="20% - Accent1 3 5 5 8 2 2" xfId="29056" xr:uid="{00000000-0005-0000-0000-0000C9700000}"/>
    <cellStyle name="20% - Accent1 3 5 5 8 3" xfId="29057" xr:uid="{00000000-0005-0000-0000-0000CA700000}"/>
    <cellStyle name="20% - Accent1 3 5 5 9" xfId="29058" xr:uid="{00000000-0005-0000-0000-0000CB700000}"/>
    <cellStyle name="20% - Accent1 3 5 5 9 2" xfId="29059" xr:uid="{00000000-0005-0000-0000-0000CC700000}"/>
    <cellStyle name="20% - Accent1 3 5 6" xfId="29060" xr:uid="{00000000-0005-0000-0000-0000CD700000}"/>
    <cellStyle name="20% - Accent1 3 5 6 10" xfId="29061" xr:uid="{00000000-0005-0000-0000-0000CE700000}"/>
    <cellStyle name="20% - Accent1 3 5 6 10 2" xfId="29062" xr:uid="{00000000-0005-0000-0000-0000CF700000}"/>
    <cellStyle name="20% - Accent1 3 5 6 11" xfId="29063" xr:uid="{00000000-0005-0000-0000-0000D0700000}"/>
    <cellStyle name="20% - Accent1 3 5 6 2" xfId="29064" xr:uid="{00000000-0005-0000-0000-0000D1700000}"/>
    <cellStyle name="20% - Accent1 3 5 6 2 2" xfId="29065" xr:uid="{00000000-0005-0000-0000-0000D2700000}"/>
    <cellStyle name="20% - Accent1 3 5 6 2 2 2" xfId="29066" xr:uid="{00000000-0005-0000-0000-0000D3700000}"/>
    <cellStyle name="20% - Accent1 3 5 6 2 2 2 2" xfId="29067" xr:uid="{00000000-0005-0000-0000-0000D4700000}"/>
    <cellStyle name="20% - Accent1 3 5 6 2 2 2 2 2" xfId="29068" xr:uid="{00000000-0005-0000-0000-0000D5700000}"/>
    <cellStyle name="20% - Accent1 3 5 6 2 2 2 3" xfId="29069" xr:uid="{00000000-0005-0000-0000-0000D6700000}"/>
    <cellStyle name="20% - Accent1 3 5 6 2 2 3" xfId="29070" xr:uid="{00000000-0005-0000-0000-0000D7700000}"/>
    <cellStyle name="20% - Accent1 3 5 6 2 2 3 2" xfId="29071" xr:uid="{00000000-0005-0000-0000-0000D8700000}"/>
    <cellStyle name="20% - Accent1 3 5 6 2 2 4" xfId="29072" xr:uid="{00000000-0005-0000-0000-0000D9700000}"/>
    <cellStyle name="20% - Accent1 3 5 6 2 3" xfId="29073" xr:uid="{00000000-0005-0000-0000-0000DA700000}"/>
    <cellStyle name="20% - Accent1 3 5 6 2 3 2" xfId="29074" xr:uid="{00000000-0005-0000-0000-0000DB700000}"/>
    <cellStyle name="20% - Accent1 3 5 6 2 3 2 2" xfId="29075" xr:uid="{00000000-0005-0000-0000-0000DC700000}"/>
    <cellStyle name="20% - Accent1 3 5 6 2 3 2 2 2" xfId="29076" xr:uid="{00000000-0005-0000-0000-0000DD700000}"/>
    <cellStyle name="20% - Accent1 3 5 6 2 3 2 3" xfId="29077" xr:uid="{00000000-0005-0000-0000-0000DE700000}"/>
    <cellStyle name="20% - Accent1 3 5 6 2 3 3" xfId="29078" xr:uid="{00000000-0005-0000-0000-0000DF700000}"/>
    <cellStyle name="20% - Accent1 3 5 6 2 3 3 2" xfId="29079" xr:uid="{00000000-0005-0000-0000-0000E0700000}"/>
    <cellStyle name="20% - Accent1 3 5 6 2 3 4" xfId="29080" xr:uid="{00000000-0005-0000-0000-0000E1700000}"/>
    <cellStyle name="20% - Accent1 3 5 6 2 4" xfId="29081" xr:uid="{00000000-0005-0000-0000-0000E2700000}"/>
    <cellStyle name="20% - Accent1 3 5 6 2 4 2" xfId="29082" xr:uid="{00000000-0005-0000-0000-0000E3700000}"/>
    <cellStyle name="20% - Accent1 3 5 6 2 4 2 2" xfId="29083" xr:uid="{00000000-0005-0000-0000-0000E4700000}"/>
    <cellStyle name="20% - Accent1 3 5 6 2 4 2 2 2" xfId="29084" xr:uid="{00000000-0005-0000-0000-0000E5700000}"/>
    <cellStyle name="20% - Accent1 3 5 6 2 4 2 3" xfId="29085" xr:uid="{00000000-0005-0000-0000-0000E6700000}"/>
    <cellStyle name="20% - Accent1 3 5 6 2 4 3" xfId="29086" xr:uid="{00000000-0005-0000-0000-0000E7700000}"/>
    <cellStyle name="20% - Accent1 3 5 6 2 4 3 2" xfId="29087" xr:uid="{00000000-0005-0000-0000-0000E8700000}"/>
    <cellStyle name="20% - Accent1 3 5 6 2 4 4" xfId="29088" xr:uid="{00000000-0005-0000-0000-0000E9700000}"/>
    <cellStyle name="20% - Accent1 3 5 6 2 5" xfId="29089" xr:uid="{00000000-0005-0000-0000-0000EA700000}"/>
    <cellStyle name="20% - Accent1 3 5 6 2 5 2" xfId="29090" xr:uid="{00000000-0005-0000-0000-0000EB700000}"/>
    <cellStyle name="20% - Accent1 3 5 6 2 5 2 2" xfId="29091" xr:uid="{00000000-0005-0000-0000-0000EC700000}"/>
    <cellStyle name="20% - Accent1 3 5 6 2 5 3" xfId="29092" xr:uid="{00000000-0005-0000-0000-0000ED700000}"/>
    <cellStyle name="20% - Accent1 3 5 6 2 6" xfId="29093" xr:uid="{00000000-0005-0000-0000-0000EE700000}"/>
    <cellStyle name="20% - Accent1 3 5 6 2 6 2" xfId="29094" xr:uid="{00000000-0005-0000-0000-0000EF700000}"/>
    <cellStyle name="20% - Accent1 3 5 6 2 6 2 2" xfId="29095" xr:uid="{00000000-0005-0000-0000-0000F0700000}"/>
    <cellStyle name="20% - Accent1 3 5 6 2 6 3" xfId="29096" xr:uid="{00000000-0005-0000-0000-0000F1700000}"/>
    <cellStyle name="20% - Accent1 3 5 6 2 7" xfId="29097" xr:uid="{00000000-0005-0000-0000-0000F2700000}"/>
    <cellStyle name="20% - Accent1 3 5 6 2 7 2" xfId="29098" xr:uid="{00000000-0005-0000-0000-0000F3700000}"/>
    <cellStyle name="20% - Accent1 3 5 6 2 8" xfId="29099" xr:uid="{00000000-0005-0000-0000-0000F4700000}"/>
    <cellStyle name="20% - Accent1 3 5 6 2 8 2" xfId="29100" xr:uid="{00000000-0005-0000-0000-0000F5700000}"/>
    <cellStyle name="20% - Accent1 3 5 6 2 9" xfId="29101" xr:uid="{00000000-0005-0000-0000-0000F6700000}"/>
    <cellStyle name="20% - Accent1 3 5 6 3" xfId="29102" xr:uid="{00000000-0005-0000-0000-0000F7700000}"/>
    <cellStyle name="20% - Accent1 3 5 6 3 2" xfId="29103" xr:uid="{00000000-0005-0000-0000-0000F8700000}"/>
    <cellStyle name="20% - Accent1 3 5 6 3 2 2" xfId="29104" xr:uid="{00000000-0005-0000-0000-0000F9700000}"/>
    <cellStyle name="20% - Accent1 3 5 6 3 2 2 2" xfId="29105" xr:uid="{00000000-0005-0000-0000-0000FA700000}"/>
    <cellStyle name="20% - Accent1 3 5 6 3 2 2 2 2" xfId="29106" xr:uid="{00000000-0005-0000-0000-0000FB700000}"/>
    <cellStyle name="20% - Accent1 3 5 6 3 2 2 3" xfId="29107" xr:uid="{00000000-0005-0000-0000-0000FC700000}"/>
    <cellStyle name="20% - Accent1 3 5 6 3 2 3" xfId="29108" xr:uid="{00000000-0005-0000-0000-0000FD700000}"/>
    <cellStyle name="20% - Accent1 3 5 6 3 2 3 2" xfId="29109" xr:uid="{00000000-0005-0000-0000-0000FE700000}"/>
    <cellStyle name="20% - Accent1 3 5 6 3 2 4" xfId="29110" xr:uid="{00000000-0005-0000-0000-0000FF700000}"/>
    <cellStyle name="20% - Accent1 3 5 6 3 3" xfId="29111" xr:uid="{00000000-0005-0000-0000-000000710000}"/>
    <cellStyle name="20% - Accent1 3 5 6 3 3 2" xfId="29112" xr:uid="{00000000-0005-0000-0000-000001710000}"/>
    <cellStyle name="20% - Accent1 3 5 6 3 3 2 2" xfId="29113" xr:uid="{00000000-0005-0000-0000-000002710000}"/>
    <cellStyle name="20% - Accent1 3 5 6 3 3 2 2 2" xfId="29114" xr:uid="{00000000-0005-0000-0000-000003710000}"/>
    <cellStyle name="20% - Accent1 3 5 6 3 3 2 3" xfId="29115" xr:uid="{00000000-0005-0000-0000-000004710000}"/>
    <cellStyle name="20% - Accent1 3 5 6 3 3 3" xfId="29116" xr:uid="{00000000-0005-0000-0000-000005710000}"/>
    <cellStyle name="20% - Accent1 3 5 6 3 3 3 2" xfId="29117" xr:uid="{00000000-0005-0000-0000-000006710000}"/>
    <cellStyle name="20% - Accent1 3 5 6 3 3 4" xfId="29118" xr:uid="{00000000-0005-0000-0000-000007710000}"/>
    <cellStyle name="20% - Accent1 3 5 6 3 4" xfId="29119" xr:uid="{00000000-0005-0000-0000-000008710000}"/>
    <cellStyle name="20% - Accent1 3 5 6 3 4 2" xfId="29120" xr:uid="{00000000-0005-0000-0000-000009710000}"/>
    <cellStyle name="20% - Accent1 3 5 6 3 4 2 2" xfId="29121" xr:uid="{00000000-0005-0000-0000-00000A710000}"/>
    <cellStyle name="20% - Accent1 3 5 6 3 4 2 2 2" xfId="29122" xr:uid="{00000000-0005-0000-0000-00000B710000}"/>
    <cellStyle name="20% - Accent1 3 5 6 3 4 2 3" xfId="29123" xr:uid="{00000000-0005-0000-0000-00000C710000}"/>
    <cellStyle name="20% - Accent1 3 5 6 3 4 3" xfId="29124" xr:uid="{00000000-0005-0000-0000-00000D710000}"/>
    <cellStyle name="20% - Accent1 3 5 6 3 4 3 2" xfId="29125" xr:uid="{00000000-0005-0000-0000-00000E710000}"/>
    <cellStyle name="20% - Accent1 3 5 6 3 4 4" xfId="29126" xr:uid="{00000000-0005-0000-0000-00000F710000}"/>
    <cellStyle name="20% - Accent1 3 5 6 3 5" xfId="29127" xr:uid="{00000000-0005-0000-0000-000010710000}"/>
    <cellStyle name="20% - Accent1 3 5 6 3 5 2" xfId="29128" xr:uid="{00000000-0005-0000-0000-000011710000}"/>
    <cellStyle name="20% - Accent1 3 5 6 3 5 2 2" xfId="29129" xr:uid="{00000000-0005-0000-0000-000012710000}"/>
    <cellStyle name="20% - Accent1 3 5 6 3 5 3" xfId="29130" xr:uid="{00000000-0005-0000-0000-000013710000}"/>
    <cellStyle name="20% - Accent1 3 5 6 3 6" xfId="29131" xr:uid="{00000000-0005-0000-0000-000014710000}"/>
    <cellStyle name="20% - Accent1 3 5 6 3 6 2" xfId="29132" xr:uid="{00000000-0005-0000-0000-000015710000}"/>
    <cellStyle name="20% - Accent1 3 5 6 3 6 2 2" xfId="29133" xr:uid="{00000000-0005-0000-0000-000016710000}"/>
    <cellStyle name="20% - Accent1 3 5 6 3 6 3" xfId="29134" xr:uid="{00000000-0005-0000-0000-000017710000}"/>
    <cellStyle name="20% - Accent1 3 5 6 3 7" xfId="29135" xr:uid="{00000000-0005-0000-0000-000018710000}"/>
    <cellStyle name="20% - Accent1 3 5 6 3 7 2" xfId="29136" xr:uid="{00000000-0005-0000-0000-000019710000}"/>
    <cellStyle name="20% - Accent1 3 5 6 3 8" xfId="29137" xr:uid="{00000000-0005-0000-0000-00001A710000}"/>
    <cellStyle name="20% - Accent1 3 5 6 3 8 2" xfId="29138" xr:uid="{00000000-0005-0000-0000-00001B710000}"/>
    <cellStyle name="20% - Accent1 3 5 6 3 9" xfId="29139" xr:uid="{00000000-0005-0000-0000-00001C710000}"/>
    <cellStyle name="20% - Accent1 3 5 6 4" xfId="29140" xr:uid="{00000000-0005-0000-0000-00001D710000}"/>
    <cellStyle name="20% - Accent1 3 5 6 4 2" xfId="29141" xr:uid="{00000000-0005-0000-0000-00001E710000}"/>
    <cellStyle name="20% - Accent1 3 5 6 4 2 2" xfId="29142" xr:uid="{00000000-0005-0000-0000-00001F710000}"/>
    <cellStyle name="20% - Accent1 3 5 6 4 2 2 2" xfId="29143" xr:uid="{00000000-0005-0000-0000-000020710000}"/>
    <cellStyle name="20% - Accent1 3 5 6 4 2 3" xfId="29144" xr:uid="{00000000-0005-0000-0000-000021710000}"/>
    <cellStyle name="20% - Accent1 3 5 6 4 3" xfId="29145" xr:uid="{00000000-0005-0000-0000-000022710000}"/>
    <cellStyle name="20% - Accent1 3 5 6 4 3 2" xfId="29146" xr:uid="{00000000-0005-0000-0000-000023710000}"/>
    <cellStyle name="20% - Accent1 3 5 6 4 4" xfId="29147" xr:uid="{00000000-0005-0000-0000-000024710000}"/>
    <cellStyle name="20% - Accent1 3 5 6 5" xfId="29148" xr:uid="{00000000-0005-0000-0000-000025710000}"/>
    <cellStyle name="20% - Accent1 3 5 6 5 2" xfId="29149" xr:uid="{00000000-0005-0000-0000-000026710000}"/>
    <cellStyle name="20% - Accent1 3 5 6 5 2 2" xfId="29150" xr:uid="{00000000-0005-0000-0000-000027710000}"/>
    <cellStyle name="20% - Accent1 3 5 6 5 2 2 2" xfId="29151" xr:uid="{00000000-0005-0000-0000-000028710000}"/>
    <cellStyle name="20% - Accent1 3 5 6 5 2 3" xfId="29152" xr:uid="{00000000-0005-0000-0000-000029710000}"/>
    <cellStyle name="20% - Accent1 3 5 6 5 3" xfId="29153" xr:uid="{00000000-0005-0000-0000-00002A710000}"/>
    <cellStyle name="20% - Accent1 3 5 6 5 3 2" xfId="29154" xr:uid="{00000000-0005-0000-0000-00002B710000}"/>
    <cellStyle name="20% - Accent1 3 5 6 5 4" xfId="29155" xr:uid="{00000000-0005-0000-0000-00002C710000}"/>
    <cellStyle name="20% - Accent1 3 5 6 6" xfId="29156" xr:uid="{00000000-0005-0000-0000-00002D710000}"/>
    <cellStyle name="20% - Accent1 3 5 6 6 2" xfId="29157" xr:uid="{00000000-0005-0000-0000-00002E710000}"/>
    <cellStyle name="20% - Accent1 3 5 6 6 2 2" xfId="29158" xr:uid="{00000000-0005-0000-0000-00002F710000}"/>
    <cellStyle name="20% - Accent1 3 5 6 6 2 2 2" xfId="29159" xr:uid="{00000000-0005-0000-0000-000030710000}"/>
    <cellStyle name="20% - Accent1 3 5 6 6 2 3" xfId="29160" xr:uid="{00000000-0005-0000-0000-000031710000}"/>
    <cellStyle name="20% - Accent1 3 5 6 6 3" xfId="29161" xr:uid="{00000000-0005-0000-0000-000032710000}"/>
    <cellStyle name="20% - Accent1 3 5 6 6 3 2" xfId="29162" xr:uid="{00000000-0005-0000-0000-000033710000}"/>
    <cellStyle name="20% - Accent1 3 5 6 6 4" xfId="29163" xr:uid="{00000000-0005-0000-0000-000034710000}"/>
    <cellStyle name="20% - Accent1 3 5 6 7" xfId="29164" xr:uid="{00000000-0005-0000-0000-000035710000}"/>
    <cellStyle name="20% - Accent1 3 5 6 7 2" xfId="29165" xr:uid="{00000000-0005-0000-0000-000036710000}"/>
    <cellStyle name="20% - Accent1 3 5 6 7 2 2" xfId="29166" xr:uid="{00000000-0005-0000-0000-000037710000}"/>
    <cellStyle name="20% - Accent1 3 5 6 7 3" xfId="29167" xr:uid="{00000000-0005-0000-0000-000038710000}"/>
    <cellStyle name="20% - Accent1 3 5 6 8" xfId="29168" xr:uid="{00000000-0005-0000-0000-000039710000}"/>
    <cellStyle name="20% - Accent1 3 5 6 8 2" xfId="29169" xr:uid="{00000000-0005-0000-0000-00003A710000}"/>
    <cellStyle name="20% - Accent1 3 5 6 8 2 2" xfId="29170" xr:uid="{00000000-0005-0000-0000-00003B710000}"/>
    <cellStyle name="20% - Accent1 3 5 6 8 3" xfId="29171" xr:uid="{00000000-0005-0000-0000-00003C710000}"/>
    <cellStyle name="20% - Accent1 3 5 6 9" xfId="29172" xr:uid="{00000000-0005-0000-0000-00003D710000}"/>
    <cellStyle name="20% - Accent1 3 5 6 9 2" xfId="29173" xr:uid="{00000000-0005-0000-0000-00003E710000}"/>
    <cellStyle name="20% - Accent1 3 5 7" xfId="29174" xr:uid="{00000000-0005-0000-0000-00003F710000}"/>
    <cellStyle name="20% - Accent1 3 5 7 2" xfId="29175" xr:uid="{00000000-0005-0000-0000-000040710000}"/>
    <cellStyle name="20% - Accent1 3 5 7 2 2" xfId="29176" xr:uid="{00000000-0005-0000-0000-000041710000}"/>
    <cellStyle name="20% - Accent1 3 5 7 2 2 2" xfId="29177" xr:uid="{00000000-0005-0000-0000-000042710000}"/>
    <cellStyle name="20% - Accent1 3 5 7 2 2 2 2" xfId="29178" xr:uid="{00000000-0005-0000-0000-000043710000}"/>
    <cellStyle name="20% - Accent1 3 5 7 2 2 3" xfId="29179" xr:uid="{00000000-0005-0000-0000-000044710000}"/>
    <cellStyle name="20% - Accent1 3 5 7 2 3" xfId="29180" xr:uid="{00000000-0005-0000-0000-000045710000}"/>
    <cellStyle name="20% - Accent1 3 5 7 2 3 2" xfId="29181" xr:uid="{00000000-0005-0000-0000-000046710000}"/>
    <cellStyle name="20% - Accent1 3 5 7 2 4" xfId="29182" xr:uid="{00000000-0005-0000-0000-000047710000}"/>
    <cellStyle name="20% - Accent1 3 5 7 3" xfId="29183" xr:uid="{00000000-0005-0000-0000-000048710000}"/>
    <cellStyle name="20% - Accent1 3 5 7 3 2" xfId="29184" xr:uid="{00000000-0005-0000-0000-000049710000}"/>
    <cellStyle name="20% - Accent1 3 5 7 3 2 2" xfId="29185" xr:uid="{00000000-0005-0000-0000-00004A710000}"/>
    <cellStyle name="20% - Accent1 3 5 7 3 2 2 2" xfId="29186" xr:uid="{00000000-0005-0000-0000-00004B710000}"/>
    <cellStyle name="20% - Accent1 3 5 7 3 2 3" xfId="29187" xr:uid="{00000000-0005-0000-0000-00004C710000}"/>
    <cellStyle name="20% - Accent1 3 5 7 3 3" xfId="29188" xr:uid="{00000000-0005-0000-0000-00004D710000}"/>
    <cellStyle name="20% - Accent1 3 5 7 3 3 2" xfId="29189" xr:uid="{00000000-0005-0000-0000-00004E710000}"/>
    <cellStyle name="20% - Accent1 3 5 7 3 4" xfId="29190" xr:uid="{00000000-0005-0000-0000-00004F710000}"/>
    <cellStyle name="20% - Accent1 3 5 7 4" xfId="29191" xr:uid="{00000000-0005-0000-0000-000050710000}"/>
    <cellStyle name="20% - Accent1 3 5 7 4 2" xfId="29192" xr:uid="{00000000-0005-0000-0000-000051710000}"/>
    <cellStyle name="20% - Accent1 3 5 7 4 2 2" xfId="29193" xr:uid="{00000000-0005-0000-0000-000052710000}"/>
    <cellStyle name="20% - Accent1 3 5 7 4 2 2 2" xfId="29194" xr:uid="{00000000-0005-0000-0000-000053710000}"/>
    <cellStyle name="20% - Accent1 3 5 7 4 2 3" xfId="29195" xr:uid="{00000000-0005-0000-0000-000054710000}"/>
    <cellStyle name="20% - Accent1 3 5 7 4 3" xfId="29196" xr:uid="{00000000-0005-0000-0000-000055710000}"/>
    <cellStyle name="20% - Accent1 3 5 7 4 3 2" xfId="29197" xr:uid="{00000000-0005-0000-0000-000056710000}"/>
    <cellStyle name="20% - Accent1 3 5 7 4 4" xfId="29198" xr:uid="{00000000-0005-0000-0000-000057710000}"/>
    <cellStyle name="20% - Accent1 3 5 7 5" xfId="29199" xr:uid="{00000000-0005-0000-0000-000058710000}"/>
    <cellStyle name="20% - Accent1 3 5 7 5 2" xfId="29200" xr:uid="{00000000-0005-0000-0000-000059710000}"/>
    <cellStyle name="20% - Accent1 3 5 7 5 2 2" xfId="29201" xr:uid="{00000000-0005-0000-0000-00005A710000}"/>
    <cellStyle name="20% - Accent1 3 5 7 5 3" xfId="29202" xr:uid="{00000000-0005-0000-0000-00005B710000}"/>
    <cellStyle name="20% - Accent1 3 5 7 6" xfId="29203" xr:uid="{00000000-0005-0000-0000-00005C710000}"/>
    <cellStyle name="20% - Accent1 3 5 7 6 2" xfId="29204" xr:uid="{00000000-0005-0000-0000-00005D710000}"/>
    <cellStyle name="20% - Accent1 3 5 7 6 2 2" xfId="29205" xr:uid="{00000000-0005-0000-0000-00005E710000}"/>
    <cellStyle name="20% - Accent1 3 5 7 6 3" xfId="29206" xr:uid="{00000000-0005-0000-0000-00005F710000}"/>
    <cellStyle name="20% - Accent1 3 5 7 7" xfId="29207" xr:uid="{00000000-0005-0000-0000-000060710000}"/>
    <cellStyle name="20% - Accent1 3 5 7 7 2" xfId="29208" xr:uid="{00000000-0005-0000-0000-000061710000}"/>
    <cellStyle name="20% - Accent1 3 5 7 8" xfId="29209" xr:uid="{00000000-0005-0000-0000-000062710000}"/>
    <cellStyle name="20% - Accent1 3 5 7 8 2" xfId="29210" xr:uid="{00000000-0005-0000-0000-000063710000}"/>
    <cellStyle name="20% - Accent1 3 5 7 9" xfId="29211" xr:uid="{00000000-0005-0000-0000-000064710000}"/>
    <cellStyle name="20% - Accent1 3 5 8" xfId="29212" xr:uid="{00000000-0005-0000-0000-000065710000}"/>
    <cellStyle name="20% - Accent1 3 5 8 2" xfId="29213" xr:uid="{00000000-0005-0000-0000-000066710000}"/>
    <cellStyle name="20% - Accent1 3 5 8 2 2" xfId="29214" xr:uid="{00000000-0005-0000-0000-000067710000}"/>
    <cellStyle name="20% - Accent1 3 5 8 2 2 2" xfId="29215" xr:uid="{00000000-0005-0000-0000-000068710000}"/>
    <cellStyle name="20% - Accent1 3 5 8 2 2 2 2" xfId="29216" xr:uid="{00000000-0005-0000-0000-000069710000}"/>
    <cellStyle name="20% - Accent1 3 5 8 2 2 3" xfId="29217" xr:uid="{00000000-0005-0000-0000-00006A710000}"/>
    <cellStyle name="20% - Accent1 3 5 8 2 3" xfId="29218" xr:uid="{00000000-0005-0000-0000-00006B710000}"/>
    <cellStyle name="20% - Accent1 3 5 8 2 3 2" xfId="29219" xr:uid="{00000000-0005-0000-0000-00006C710000}"/>
    <cellStyle name="20% - Accent1 3 5 8 2 4" xfId="29220" xr:uid="{00000000-0005-0000-0000-00006D710000}"/>
    <cellStyle name="20% - Accent1 3 5 8 3" xfId="29221" xr:uid="{00000000-0005-0000-0000-00006E710000}"/>
    <cellStyle name="20% - Accent1 3 5 8 3 2" xfId="29222" xr:uid="{00000000-0005-0000-0000-00006F710000}"/>
    <cellStyle name="20% - Accent1 3 5 8 3 2 2" xfId="29223" xr:uid="{00000000-0005-0000-0000-000070710000}"/>
    <cellStyle name="20% - Accent1 3 5 8 3 2 2 2" xfId="29224" xr:uid="{00000000-0005-0000-0000-000071710000}"/>
    <cellStyle name="20% - Accent1 3 5 8 3 2 3" xfId="29225" xr:uid="{00000000-0005-0000-0000-000072710000}"/>
    <cellStyle name="20% - Accent1 3 5 8 3 3" xfId="29226" xr:uid="{00000000-0005-0000-0000-000073710000}"/>
    <cellStyle name="20% - Accent1 3 5 8 3 3 2" xfId="29227" xr:uid="{00000000-0005-0000-0000-000074710000}"/>
    <cellStyle name="20% - Accent1 3 5 8 3 4" xfId="29228" xr:uid="{00000000-0005-0000-0000-000075710000}"/>
    <cellStyle name="20% - Accent1 3 5 8 4" xfId="29229" xr:uid="{00000000-0005-0000-0000-000076710000}"/>
    <cellStyle name="20% - Accent1 3 5 8 4 2" xfId="29230" xr:uid="{00000000-0005-0000-0000-000077710000}"/>
    <cellStyle name="20% - Accent1 3 5 8 4 2 2" xfId="29231" xr:uid="{00000000-0005-0000-0000-000078710000}"/>
    <cellStyle name="20% - Accent1 3 5 8 4 2 2 2" xfId="29232" xr:uid="{00000000-0005-0000-0000-000079710000}"/>
    <cellStyle name="20% - Accent1 3 5 8 4 2 3" xfId="29233" xr:uid="{00000000-0005-0000-0000-00007A710000}"/>
    <cellStyle name="20% - Accent1 3 5 8 4 3" xfId="29234" xr:uid="{00000000-0005-0000-0000-00007B710000}"/>
    <cellStyle name="20% - Accent1 3 5 8 4 3 2" xfId="29235" xr:uid="{00000000-0005-0000-0000-00007C710000}"/>
    <cellStyle name="20% - Accent1 3 5 8 4 4" xfId="29236" xr:uid="{00000000-0005-0000-0000-00007D710000}"/>
    <cellStyle name="20% - Accent1 3 5 8 5" xfId="29237" xr:uid="{00000000-0005-0000-0000-00007E710000}"/>
    <cellStyle name="20% - Accent1 3 5 8 5 2" xfId="29238" xr:uid="{00000000-0005-0000-0000-00007F710000}"/>
    <cellStyle name="20% - Accent1 3 5 8 5 2 2" xfId="29239" xr:uid="{00000000-0005-0000-0000-000080710000}"/>
    <cellStyle name="20% - Accent1 3 5 8 5 3" xfId="29240" xr:uid="{00000000-0005-0000-0000-000081710000}"/>
    <cellStyle name="20% - Accent1 3 5 8 6" xfId="29241" xr:uid="{00000000-0005-0000-0000-000082710000}"/>
    <cellStyle name="20% - Accent1 3 5 8 6 2" xfId="29242" xr:uid="{00000000-0005-0000-0000-000083710000}"/>
    <cellStyle name="20% - Accent1 3 5 8 6 2 2" xfId="29243" xr:uid="{00000000-0005-0000-0000-000084710000}"/>
    <cellStyle name="20% - Accent1 3 5 8 6 3" xfId="29244" xr:uid="{00000000-0005-0000-0000-000085710000}"/>
    <cellStyle name="20% - Accent1 3 5 8 7" xfId="29245" xr:uid="{00000000-0005-0000-0000-000086710000}"/>
    <cellStyle name="20% - Accent1 3 5 8 7 2" xfId="29246" xr:uid="{00000000-0005-0000-0000-000087710000}"/>
    <cellStyle name="20% - Accent1 3 5 8 8" xfId="29247" xr:uid="{00000000-0005-0000-0000-000088710000}"/>
    <cellStyle name="20% - Accent1 3 5 8 8 2" xfId="29248" xr:uid="{00000000-0005-0000-0000-000089710000}"/>
    <cellStyle name="20% - Accent1 3 5 8 9" xfId="29249" xr:uid="{00000000-0005-0000-0000-00008A710000}"/>
    <cellStyle name="20% - Accent1 3 5 9" xfId="29250" xr:uid="{00000000-0005-0000-0000-00008B710000}"/>
    <cellStyle name="20% - Accent1 3 5 9 2" xfId="29251" xr:uid="{00000000-0005-0000-0000-00008C710000}"/>
    <cellStyle name="20% - Accent1 3 5 9 2 2" xfId="29252" xr:uid="{00000000-0005-0000-0000-00008D710000}"/>
    <cellStyle name="20% - Accent1 3 5 9 2 2 2" xfId="29253" xr:uid="{00000000-0005-0000-0000-00008E710000}"/>
    <cellStyle name="20% - Accent1 3 5 9 2 3" xfId="29254" xr:uid="{00000000-0005-0000-0000-00008F710000}"/>
    <cellStyle name="20% - Accent1 3 5 9 3" xfId="29255" xr:uid="{00000000-0005-0000-0000-000090710000}"/>
    <cellStyle name="20% - Accent1 3 5 9 3 2" xfId="29256" xr:uid="{00000000-0005-0000-0000-000091710000}"/>
    <cellStyle name="20% - Accent1 3 5 9 4" xfId="29257" xr:uid="{00000000-0005-0000-0000-000092710000}"/>
    <cellStyle name="20% - Accent1 3 6" xfId="29258" xr:uid="{00000000-0005-0000-0000-000093710000}"/>
    <cellStyle name="20% - Accent1 3 6 10" xfId="29259" xr:uid="{00000000-0005-0000-0000-000094710000}"/>
    <cellStyle name="20% - Accent1 3 6 10 2" xfId="29260" xr:uid="{00000000-0005-0000-0000-000095710000}"/>
    <cellStyle name="20% - Accent1 3 6 10 2 2" xfId="29261" xr:uid="{00000000-0005-0000-0000-000096710000}"/>
    <cellStyle name="20% - Accent1 3 6 10 2 2 2" xfId="29262" xr:uid="{00000000-0005-0000-0000-000097710000}"/>
    <cellStyle name="20% - Accent1 3 6 10 2 3" xfId="29263" xr:uid="{00000000-0005-0000-0000-000098710000}"/>
    <cellStyle name="20% - Accent1 3 6 10 3" xfId="29264" xr:uid="{00000000-0005-0000-0000-000099710000}"/>
    <cellStyle name="20% - Accent1 3 6 10 3 2" xfId="29265" xr:uid="{00000000-0005-0000-0000-00009A710000}"/>
    <cellStyle name="20% - Accent1 3 6 10 4" xfId="29266" xr:uid="{00000000-0005-0000-0000-00009B710000}"/>
    <cellStyle name="20% - Accent1 3 6 11" xfId="29267" xr:uid="{00000000-0005-0000-0000-00009C710000}"/>
    <cellStyle name="20% - Accent1 3 6 11 2" xfId="29268" xr:uid="{00000000-0005-0000-0000-00009D710000}"/>
    <cellStyle name="20% - Accent1 3 6 11 2 2" xfId="29269" xr:uid="{00000000-0005-0000-0000-00009E710000}"/>
    <cellStyle name="20% - Accent1 3 6 11 3" xfId="29270" xr:uid="{00000000-0005-0000-0000-00009F710000}"/>
    <cellStyle name="20% - Accent1 3 6 12" xfId="29271" xr:uid="{00000000-0005-0000-0000-0000A0710000}"/>
    <cellStyle name="20% - Accent1 3 6 12 2" xfId="29272" xr:uid="{00000000-0005-0000-0000-0000A1710000}"/>
    <cellStyle name="20% - Accent1 3 6 12 2 2" xfId="29273" xr:uid="{00000000-0005-0000-0000-0000A2710000}"/>
    <cellStyle name="20% - Accent1 3 6 12 3" xfId="29274" xr:uid="{00000000-0005-0000-0000-0000A3710000}"/>
    <cellStyle name="20% - Accent1 3 6 13" xfId="29275" xr:uid="{00000000-0005-0000-0000-0000A4710000}"/>
    <cellStyle name="20% - Accent1 3 6 13 2" xfId="29276" xr:uid="{00000000-0005-0000-0000-0000A5710000}"/>
    <cellStyle name="20% - Accent1 3 6 14" xfId="29277" xr:uid="{00000000-0005-0000-0000-0000A6710000}"/>
    <cellStyle name="20% - Accent1 3 6 14 2" xfId="29278" xr:uid="{00000000-0005-0000-0000-0000A7710000}"/>
    <cellStyle name="20% - Accent1 3 6 15" xfId="29279" xr:uid="{00000000-0005-0000-0000-0000A8710000}"/>
    <cellStyle name="20% - Accent1 3 6 2" xfId="29280" xr:uid="{00000000-0005-0000-0000-0000A9710000}"/>
    <cellStyle name="20% - Accent1 3 6 2 10" xfId="29281" xr:uid="{00000000-0005-0000-0000-0000AA710000}"/>
    <cellStyle name="20% - Accent1 3 6 2 10 2" xfId="29282" xr:uid="{00000000-0005-0000-0000-0000AB710000}"/>
    <cellStyle name="20% - Accent1 3 6 2 10 2 2" xfId="29283" xr:uid="{00000000-0005-0000-0000-0000AC710000}"/>
    <cellStyle name="20% - Accent1 3 6 2 10 3" xfId="29284" xr:uid="{00000000-0005-0000-0000-0000AD710000}"/>
    <cellStyle name="20% - Accent1 3 6 2 11" xfId="29285" xr:uid="{00000000-0005-0000-0000-0000AE710000}"/>
    <cellStyle name="20% - Accent1 3 6 2 11 2" xfId="29286" xr:uid="{00000000-0005-0000-0000-0000AF710000}"/>
    <cellStyle name="20% - Accent1 3 6 2 11 2 2" xfId="29287" xr:uid="{00000000-0005-0000-0000-0000B0710000}"/>
    <cellStyle name="20% - Accent1 3 6 2 11 3" xfId="29288" xr:uid="{00000000-0005-0000-0000-0000B1710000}"/>
    <cellStyle name="20% - Accent1 3 6 2 12" xfId="29289" xr:uid="{00000000-0005-0000-0000-0000B2710000}"/>
    <cellStyle name="20% - Accent1 3 6 2 12 2" xfId="29290" xr:uid="{00000000-0005-0000-0000-0000B3710000}"/>
    <cellStyle name="20% - Accent1 3 6 2 13" xfId="29291" xr:uid="{00000000-0005-0000-0000-0000B4710000}"/>
    <cellStyle name="20% - Accent1 3 6 2 13 2" xfId="29292" xr:uid="{00000000-0005-0000-0000-0000B5710000}"/>
    <cellStyle name="20% - Accent1 3 6 2 14" xfId="29293" xr:uid="{00000000-0005-0000-0000-0000B6710000}"/>
    <cellStyle name="20% - Accent1 3 6 2 2" xfId="29294" xr:uid="{00000000-0005-0000-0000-0000B7710000}"/>
    <cellStyle name="20% - Accent1 3 6 2 2 10" xfId="29295" xr:uid="{00000000-0005-0000-0000-0000B8710000}"/>
    <cellStyle name="20% - Accent1 3 6 2 2 10 2" xfId="29296" xr:uid="{00000000-0005-0000-0000-0000B9710000}"/>
    <cellStyle name="20% - Accent1 3 6 2 2 11" xfId="29297" xr:uid="{00000000-0005-0000-0000-0000BA710000}"/>
    <cellStyle name="20% - Accent1 3 6 2 2 2" xfId="29298" xr:uid="{00000000-0005-0000-0000-0000BB710000}"/>
    <cellStyle name="20% - Accent1 3 6 2 2 2 2" xfId="29299" xr:uid="{00000000-0005-0000-0000-0000BC710000}"/>
    <cellStyle name="20% - Accent1 3 6 2 2 2 2 2" xfId="29300" xr:uid="{00000000-0005-0000-0000-0000BD710000}"/>
    <cellStyle name="20% - Accent1 3 6 2 2 2 2 2 2" xfId="29301" xr:uid="{00000000-0005-0000-0000-0000BE710000}"/>
    <cellStyle name="20% - Accent1 3 6 2 2 2 2 2 2 2" xfId="29302" xr:uid="{00000000-0005-0000-0000-0000BF710000}"/>
    <cellStyle name="20% - Accent1 3 6 2 2 2 2 2 3" xfId="29303" xr:uid="{00000000-0005-0000-0000-0000C0710000}"/>
    <cellStyle name="20% - Accent1 3 6 2 2 2 2 3" xfId="29304" xr:uid="{00000000-0005-0000-0000-0000C1710000}"/>
    <cellStyle name="20% - Accent1 3 6 2 2 2 2 3 2" xfId="29305" xr:uid="{00000000-0005-0000-0000-0000C2710000}"/>
    <cellStyle name="20% - Accent1 3 6 2 2 2 2 4" xfId="29306" xr:uid="{00000000-0005-0000-0000-0000C3710000}"/>
    <cellStyle name="20% - Accent1 3 6 2 2 2 3" xfId="29307" xr:uid="{00000000-0005-0000-0000-0000C4710000}"/>
    <cellStyle name="20% - Accent1 3 6 2 2 2 3 2" xfId="29308" xr:uid="{00000000-0005-0000-0000-0000C5710000}"/>
    <cellStyle name="20% - Accent1 3 6 2 2 2 3 2 2" xfId="29309" xr:uid="{00000000-0005-0000-0000-0000C6710000}"/>
    <cellStyle name="20% - Accent1 3 6 2 2 2 3 2 2 2" xfId="29310" xr:uid="{00000000-0005-0000-0000-0000C7710000}"/>
    <cellStyle name="20% - Accent1 3 6 2 2 2 3 2 3" xfId="29311" xr:uid="{00000000-0005-0000-0000-0000C8710000}"/>
    <cellStyle name="20% - Accent1 3 6 2 2 2 3 3" xfId="29312" xr:uid="{00000000-0005-0000-0000-0000C9710000}"/>
    <cellStyle name="20% - Accent1 3 6 2 2 2 3 3 2" xfId="29313" xr:uid="{00000000-0005-0000-0000-0000CA710000}"/>
    <cellStyle name="20% - Accent1 3 6 2 2 2 3 4" xfId="29314" xr:uid="{00000000-0005-0000-0000-0000CB710000}"/>
    <cellStyle name="20% - Accent1 3 6 2 2 2 4" xfId="29315" xr:uid="{00000000-0005-0000-0000-0000CC710000}"/>
    <cellStyle name="20% - Accent1 3 6 2 2 2 4 2" xfId="29316" xr:uid="{00000000-0005-0000-0000-0000CD710000}"/>
    <cellStyle name="20% - Accent1 3 6 2 2 2 4 2 2" xfId="29317" xr:uid="{00000000-0005-0000-0000-0000CE710000}"/>
    <cellStyle name="20% - Accent1 3 6 2 2 2 4 2 2 2" xfId="29318" xr:uid="{00000000-0005-0000-0000-0000CF710000}"/>
    <cellStyle name="20% - Accent1 3 6 2 2 2 4 2 3" xfId="29319" xr:uid="{00000000-0005-0000-0000-0000D0710000}"/>
    <cellStyle name="20% - Accent1 3 6 2 2 2 4 3" xfId="29320" xr:uid="{00000000-0005-0000-0000-0000D1710000}"/>
    <cellStyle name="20% - Accent1 3 6 2 2 2 4 3 2" xfId="29321" xr:uid="{00000000-0005-0000-0000-0000D2710000}"/>
    <cellStyle name="20% - Accent1 3 6 2 2 2 4 4" xfId="29322" xr:uid="{00000000-0005-0000-0000-0000D3710000}"/>
    <cellStyle name="20% - Accent1 3 6 2 2 2 5" xfId="29323" xr:uid="{00000000-0005-0000-0000-0000D4710000}"/>
    <cellStyle name="20% - Accent1 3 6 2 2 2 5 2" xfId="29324" xr:uid="{00000000-0005-0000-0000-0000D5710000}"/>
    <cellStyle name="20% - Accent1 3 6 2 2 2 5 2 2" xfId="29325" xr:uid="{00000000-0005-0000-0000-0000D6710000}"/>
    <cellStyle name="20% - Accent1 3 6 2 2 2 5 3" xfId="29326" xr:uid="{00000000-0005-0000-0000-0000D7710000}"/>
    <cellStyle name="20% - Accent1 3 6 2 2 2 6" xfId="29327" xr:uid="{00000000-0005-0000-0000-0000D8710000}"/>
    <cellStyle name="20% - Accent1 3 6 2 2 2 6 2" xfId="29328" xr:uid="{00000000-0005-0000-0000-0000D9710000}"/>
    <cellStyle name="20% - Accent1 3 6 2 2 2 6 2 2" xfId="29329" xr:uid="{00000000-0005-0000-0000-0000DA710000}"/>
    <cellStyle name="20% - Accent1 3 6 2 2 2 6 3" xfId="29330" xr:uid="{00000000-0005-0000-0000-0000DB710000}"/>
    <cellStyle name="20% - Accent1 3 6 2 2 2 7" xfId="29331" xr:uid="{00000000-0005-0000-0000-0000DC710000}"/>
    <cellStyle name="20% - Accent1 3 6 2 2 2 7 2" xfId="29332" xr:uid="{00000000-0005-0000-0000-0000DD710000}"/>
    <cellStyle name="20% - Accent1 3 6 2 2 2 8" xfId="29333" xr:uid="{00000000-0005-0000-0000-0000DE710000}"/>
    <cellStyle name="20% - Accent1 3 6 2 2 2 8 2" xfId="29334" xr:uid="{00000000-0005-0000-0000-0000DF710000}"/>
    <cellStyle name="20% - Accent1 3 6 2 2 2 9" xfId="29335" xr:uid="{00000000-0005-0000-0000-0000E0710000}"/>
    <cellStyle name="20% - Accent1 3 6 2 2 3" xfId="29336" xr:uid="{00000000-0005-0000-0000-0000E1710000}"/>
    <cellStyle name="20% - Accent1 3 6 2 2 3 2" xfId="29337" xr:uid="{00000000-0005-0000-0000-0000E2710000}"/>
    <cellStyle name="20% - Accent1 3 6 2 2 3 2 2" xfId="29338" xr:uid="{00000000-0005-0000-0000-0000E3710000}"/>
    <cellStyle name="20% - Accent1 3 6 2 2 3 2 2 2" xfId="29339" xr:uid="{00000000-0005-0000-0000-0000E4710000}"/>
    <cellStyle name="20% - Accent1 3 6 2 2 3 2 2 2 2" xfId="29340" xr:uid="{00000000-0005-0000-0000-0000E5710000}"/>
    <cellStyle name="20% - Accent1 3 6 2 2 3 2 2 3" xfId="29341" xr:uid="{00000000-0005-0000-0000-0000E6710000}"/>
    <cellStyle name="20% - Accent1 3 6 2 2 3 2 3" xfId="29342" xr:uid="{00000000-0005-0000-0000-0000E7710000}"/>
    <cellStyle name="20% - Accent1 3 6 2 2 3 2 3 2" xfId="29343" xr:uid="{00000000-0005-0000-0000-0000E8710000}"/>
    <cellStyle name="20% - Accent1 3 6 2 2 3 2 4" xfId="29344" xr:uid="{00000000-0005-0000-0000-0000E9710000}"/>
    <cellStyle name="20% - Accent1 3 6 2 2 3 3" xfId="29345" xr:uid="{00000000-0005-0000-0000-0000EA710000}"/>
    <cellStyle name="20% - Accent1 3 6 2 2 3 3 2" xfId="29346" xr:uid="{00000000-0005-0000-0000-0000EB710000}"/>
    <cellStyle name="20% - Accent1 3 6 2 2 3 3 2 2" xfId="29347" xr:uid="{00000000-0005-0000-0000-0000EC710000}"/>
    <cellStyle name="20% - Accent1 3 6 2 2 3 3 2 2 2" xfId="29348" xr:uid="{00000000-0005-0000-0000-0000ED710000}"/>
    <cellStyle name="20% - Accent1 3 6 2 2 3 3 2 3" xfId="29349" xr:uid="{00000000-0005-0000-0000-0000EE710000}"/>
    <cellStyle name="20% - Accent1 3 6 2 2 3 3 3" xfId="29350" xr:uid="{00000000-0005-0000-0000-0000EF710000}"/>
    <cellStyle name="20% - Accent1 3 6 2 2 3 3 3 2" xfId="29351" xr:uid="{00000000-0005-0000-0000-0000F0710000}"/>
    <cellStyle name="20% - Accent1 3 6 2 2 3 3 4" xfId="29352" xr:uid="{00000000-0005-0000-0000-0000F1710000}"/>
    <cellStyle name="20% - Accent1 3 6 2 2 3 4" xfId="29353" xr:uid="{00000000-0005-0000-0000-0000F2710000}"/>
    <cellStyle name="20% - Accent1 3 6 2 2 3 4 2" xfId="29354" xr:uid="{00000000-0005-0000-0000-0000F3710000}"/>
    <cellStyle name="20% - Accent1 3 6 2 2 3 4 2 2" xfId="29355" xr:uid="{00000000-0005-0000-0000-0000F4710000}"/>
    <cellStyle name="20% - Accent1 3 6 2 2 3 4 2 2 2" xfId="29356" xr:uid="{00000000-0005-0000-0000-0000F5710000}"/>
    <cellStyle name="20% - Accent1 3 6 2 2 3 4 2 3" xfId="29357" xr:uid="{00000000-0005-0000-0000-0000F6710000}"/>
    <cellStyle name="20% - Accent1 3 6 2 2 3 4 3" xfId="29358" xr:uid="{00000000-0005-0000-0000-0000F7710000}"/>
    <cellStyle name="20% - Accent1 3 6 2 2 3 4 3 2" xfId="29359" xr:uid="{00000000-0005-0000-0000-0000F8710000}"/>
    <cellStyle name="20% - Accent1 3 6 2 2 3 4 4" xfId="29360" xr:uid="{00000000-0005-0000-0000-0000F9710000}"/>
    <cellStyle name="20% - Accent1 3 6 2 2 3 5" xfId="29361" xr:uid="{00000000-0005-0000-0000-0000FA710000}"/>
    <cellStyle name="20% - Accent1 3 6 2 2 3 5 2" xfId="29362" xr:uid="{00000000-0005-0000-0000-0000FB710000}"/>
    <cellStyle name="20% - Accent1 3 6 2 2 3 5 2 2" xfId="29363" xr:uid="{00000000-0005-0000-0000-0000FC710000}"/>
    <cellStyle name="20% - Accent1 3 6 2 2 3 5 3" xfId="29364" xr:uid="{00000000-0005-0000-0000-0000FD710000}"/>
    <cellStyle name="20% - Accent1 3 6 2 2 3 6" xfId="29365" xr:uid="{00000000-0005-0000-0000-0000FE710000}"/>
    <cellStyle name="20% - Accent1 3 6 2 2 3 6 2" xfId="29366" xr:uid="{00000000-0005-0000-0000-0000FF710000}"/>
    <cellStyle name="20% - Accent1 3 6 2 2 3 6 2 2" xfId="29367" xr:uid="{00000000-0005-0000-0000-000000720000}"/>
    <cellStyle name="20% - Accent1 3 6 2 2 3 6 3" xfId="29368" xr:uid="{00000000-0005-0000-0000-000001720000}"/>
    <cellStyle name="20% - Accent1 3 6 2 2 3 7" xfId="29369" xr:uid="{00000000-0005-0000-0000-000002720000}"/>
    <cellStyle name="20% - Accent1 3 6 2 2 3 7 2" xfId="29370" xr:uid="{00000000-0005-0000-0000-000003720000}"/>
    <cellStyle name="20% - Accent1 3 6 2 2 3 8" xfId="29371" xr:uid="{00000000-0005-0000-0000-000004720000}"/>
    <cellStyle name="20% - Accent1 3 6 2 2 3 8 2" xfId="29372" xr:uid="{00000000-0005-0000-0000-000005720000}"/>
    <cellStyle name="20% - Accent1 3 6 2 2 3 9" xfId="29373" xr:uid="{00000000-0005-0000-0000-000006720000}"/>
    <cellStyle name="20% - Accent1 3 6 2 2 4" xfId="29374" xr:uid="{00000000-0005-0000-0000-000007720000}"/>
    <cellStyle name="20% - Accent1 3 6 2 2 4 2" xfId="29375" xr:uid="{00000000-0005-0000-0000-000008720000}"/>
    <cellStyle name="20% - Accent1 3 6 2 2 4 2 2" xfId="29376" xr:uid="{00000000-0005-0000-0000-000009720000}"/>
    <cellStyle name="20% - Accent1 3 6 2 2 4 2 2 2" xfId="29377" xr:uid="{00000000-0005-0000-0000-00000A720000}"/>
    <cellStyle name="20% - Accent1 3 6 2 2 4 2 3" xfId="29378" xr:uid="{00000000-0005-0000-0000-00000B720000}"/>
    <cellStyle name="20% - Accent1 3 6 2 2 4 3" xfId="29379" xr:uid="{00000000-0005-0000-0000-00000C720000}"/>
    <cellStyle name="20% - Accent1 3 6 2 2 4 3 2" xfId="29380" xr:uid="{00000000-0005-0000-0000-00000D720000}"/>
    <cellStyle name="20% - Accent1 3 6 2 2 4 4" xfId="29381" xr:uid="{00000000-0005-0000-0000-00000E720000}"/>
    <cellStyle name="20% - Accent1 3 6 2 2 5" xfId="29382" xr:uid="{00000000-0005-0000-0000-00000F720000}"/>
    <cellStyle name="20% - Accent1 3 6 2 2 5 2" xfId="29383" xr:uid="{00000000-0005-0000-0000-000010720000}"/>
    <cellStyle name="20% - Accent1 3 6 2 2 5 2 2" xfId="29384" xr:uid="{00000000-0005-0000-0000-000011720000}"/>
    <cellStyle name="20% - Accent1 3 6 2 2 5 2 2 2" xfId="29385" xr:uid="{00000000-0005-0000-0000-000012720000}"/>
    <cellStyle name="20% - Accent1 3 6 2 2 5 2 3" xfId="29386" xr:uid="{00000000-0005-0000-0000-000013720000}"/>
    <cellStyle name="20% - Accent1 3 6 2 2 5 3" xfId="29387" xr:uid="{00000000-0005-0000-0000-000014720000}"/>
    <cellStyle name="20% - Accent1 3 6 2 2 5 3 2" xfId="29388" xr:uid="{00000000-0005-0000-0000-000015720000}"/>
    <cellStyle name="20% - Accent1 3 6 2 2 5 4" xfId="29389" xr:uid="{00000000-0005-0000-0000-000016720000}"/>
    <cellStyle name="20% - Accent1 3 6 2 2 6" xfId="29390" xr:uid="{00000000-0005-0000-0000-000017720000}"/>
    <cellStyle name="20% - Accent1 3 6 2 2 6 2" xfId="29391" xr:uid="{00000000-0005-0000-0000-000018720000}"/>
    <cellStyle name="20% - Accent1 3 6 2 2 6 2 2" xfId="29392" xr:uid="{00000000-0005-0000-0000-000019720000}"/>
    <cellStyle name="20% - Accent1 3 6 2 2 6 2 2 2" xfId="29393" xr:uid="{00000000-0005-0000-0000-00001A720000}"/>
    <cellStyle name="20% - Accent1 3 6 2 2 6 2 3" xfId="29394" xr:uid="{00000000-0005-0000-0000-00001B720000}"/>
    <cellStyle name="20% - Accent1 3 6 2 2 6 3" xfId="29395" xr:uid="{00000000-0005-0000-0000-00001C720000}"/>
    <cellStyle name="20% - Accent1 3 6 2 2 6 3 2" xfId="29396" xr:uid="{00000000-0005-0000-0000-00001D720000}"/>
    <cellStyle name="20% - Accent1 3 6 2 2 6 4" xfId="29397" xr:uid="{00000000-0005-0000-0000-00001E720000}"/>
    <cellStyle name="20% - Accent1 3 6 2 2 7" xfId="29398" xr:uid="{00000000-0005-0000-0000-00001F720000}"/>
    <cellStyle name="20% - Accent1 3 6 2 2 7 2" xfId="29399" xr:uid="{00000000-0005-0000-0000-000020720000}"/>
    <cellStyle name="20% - Accent1 3 6 2 2 7 2 2" xfId="29400" xr:uid="{00000000-0005-0000-0000-000021720000}"/>
    <cellStyle name="20% - Accent1 3 6 2 2 7 3" xfId="29401" xr:uid="{00000000-0005-0000-0000-000022720000}"/>
    <cellStyle name="20% - Accent1 3 6 2 2 8" xfId="29402" xr:uid="{00000000-0005-0000-0000-000023720000}"/>
    <cellStyle name="20% - Accent1 3 6 2 2 8 2" xfId="29403" xr:uid="{00000000-0005-0000-0000-000024720000}"/>
    <cellStyle name="20% - Accent1 3 6 2 2 8 2 2" xfId="29404" xr:uid="{00000000-0005-0000-0000-000025720000}"/>
    <cellStyle name="20% - Accent1 3 6 2 2 8 3" xfId="29405" xr:uid="{00000000-0005-0000-0000-000026720000}"/>
    <cellStyle name="20% - Accent1 3 6 2 2 9" xfId="29406" xr:uid="{00000000-0005-0000-0000-000027720000}"/>
    <cellStyle name="20% - Accent1 3 6 2 2 9 2" xfId="29407" xr:uid="{00000000-0005-0000-0000-000028720000}"/>
    <cellStyle name="20% - Accent1 3 6 2 3" xfId="29408" xr:uid="{00000000-0005-0000-0000-000029720000}"/>
    <cellStyle name="20% - Accent1 3 6 2 3 10" xfId="29409" xr:uid="{00000000-0005-0000-0000-00002A720000}"/>
    <cellStyle name="20% - Accent1 3 6 2 3 10 2" xfId="29410" xr:uid="{00000000-0005-0000-0000-00002B720000}"/>
    <cellStyle name="20% - Accent1 3 6 2 3 11" xfId="29411" xr:uid="{00000000-0005-0000-0000-00002C720000}"/>
    <cellStyle name="20% - Accent1 3 6 2 3 2" xfId="29412" xr:uid="{00000000-0005-0000-0000-00002D720000}"/>
    <cellStyle name="20% - Accent1 3 6 2 3 2 2" xfId="29413" xr:uid="{00000000-0005-0000-0000-00002E720000}"/>
    <cellStyle name="20% - Accent1 3 6 2 3 2 2 2" xfId="29414" xr:uid="{00000000-0005-0000-0000-00002F720000}"/>
    <cellStyle name="20% - Accent1 3 6 2 3 2 2 2 2" xfId="29415" xr:uid="{00000000-0005-0000-0000-000030720000}"/>
    <cellStyle name="20% - Accent1 3 6 2 3 2 2 2 2 2" xfId="29416" xr:uid="{00000000-0005-0000-0000-000031720000}"/>
    <cellStyle name="20% - Accent1 3 6 2 3 2 2 2 3" xfId="29417" xr:uid="{00000000-0005-0000-0000-000032720000}"/>
    <cellStyle name="20% - Accent1 3 6 2 3 2 2 3" xfId="29418" xr:uid="{00000000-0005-0000-0000-000033720000}"/>
    <cellStyle name="20% - Accent1 3 6 2 3 2 2 3 2" xfId="29419" xr:uid="{00000000-0005-0000-0000-000034720000}"/>
    <cellStyle name="20% - Accent1 3 6 2 3 2 2 4" xfId="29420" xr:uid="{00000000-0005-0000-0000-000035720000}"/>
    <cellStyle name="20% - Accent1 3 6 2 3 2 3" xfId="29421" xr:uid="{00000000-0005-0000-0000-000036720000}"/>
    <cellStyle name="20% - Accent1 3 6 2 3 2 3 2" xfId="29422" xr:uid="{00000000-0005-0000-0000-000037720000}"/>
    <cellStyle name="20% - Accent1 3 6 2 3 2 3 2 2" xfId="29423" xr:uid="{00000000-0005-0000-0000-000038720000}"/>
    <cellStyle name="20% - Accent1 3 6 2 3 2 3 2 2 2" xfId="29424" xr:uid="{00000000-0005-0000-0000-000039720000}"/>
    <cellStyle name="20% - Accent1 3 6 2 3 2 3 2 3" xfId="29425" xr:uid="{00000000-0005-0000-0000-00003A720000}"/>
    <cellStyle name="20% - Accent1 3 6 2 3 2 3 3" xfId="29426" xr:uid="{00000000-0005-0000-0000-00003B720000}"/>
    <cellStyle name="20% - Accent1 3 6 2 3 2 3 3 2" xfId="29427" xr:uid="{00000000-0005-0000-0000-00003C720000}"/>
    <cellStyle name="20% - Accent1 3 6 2 3 2 3 4" xfId="29428" xr:uid="{00000000-0005-0000-0000-00003D720000}"/>
    <cellStyle name="20% - Accent1 3 6 2 3 2 4" xfId="29429" xr:uid="{00000000-0005-0000-0000-00003E720000}"/>
    <cellStyle name="20% - Accent1 3 6 2 3 2 4 2" xfId="29430" xr:uid="{00000000-0005-0000-0000-00003F720000}"/>
    <cellStyle name="20% - Accent1 3 6 2 3 2 4 2 2" xfId="29431" xr:uid="{00000000-0005-0000-0000-000040720000}"/>
    <cellStyle name="20% - Accent1 3 6 2 3 2 4 2 2 2" xfId="29432" xr:uid="{00000000-0005-0000-0000-000041720000}"/>
    <cellStyle name="20% - Accent1 3 6 2 3 2 4 2 3" xfId="29433" xr:uid="{00000000-0005-0000-0000-000042720000}"/>
    <cellStyle name="20% - Accent1 3 6 2 3 2 4 3" xfId="29434" xr:uid="{00000000-0005-0000-0000-000043720000}"/>
    <cellStyle name="20% - Accent1 3 6 2 3 2 4 3 2" xfId="29435" xr:uid="{00000000-0005-0000-0000-000044720000}"/>
    <cellStyle name="20% - Accent1 3 6 2 3 2 4 4" xfId="29436" xr:uid="{00000000-0005-0000-0000-000045720000}"/>
    <cellStyle name="20% - Accent1 3 6 2 3 2 5" xfId="29437" xr:uid="{00000000-0005-0000-0000-000046720000}"/>
    <cellStyle name="20% - Accent1 3 6 2 3 2 5 2" xfId="29438" xr:uid="{00000000-0005-0000-0000-000047720000}"/>
    <cellStyle name="20% - Accent1 3 6 2 3 2 5 2 2" xfId="29439" xr:uid="{00000000-0005-0000-0000-000048720000}"/>
    <cellStyle name="20% - Accent1 3 6 2 3 2 5 3" xfId="29440" xr:uid="{00000000-0005-0000-0000-000049720000}"/>
    <cellStyle name="20% - Accent1 3 6 2 3 2 6" xfId="29441" xr:uid="{00000000-0005-0000-0000-00004A720000}"/>
    <cellStyle name="20% - Accent1 3 6 2 3 2 6 2" xfId="29442" xr:uid="{00000000-0005-0000-0000-00004B720000}"/>
    <cellStyle name="20% - Accent1 3 6 2 3 2 6 2 2" xfId="29443" xr:uid="{00000000-0005-0000-0000-00004C720000}"/>
    <cellStyle name="20% - Accent1 3 6 2 3 2 6 3" xfId="29444" xr:uid="{00000000-0005-0000-0000-00004D720000}"/>
    <cellStyle name="20% - Accent1 3 6 2 3 2 7" xfId="29445" xr:uid="{00000000-0005-0000-0000-00004E720000}"/>
    <cellStyle name="20% - Accent1 3 6 2 3 2 7 2" xfId="29446" xr:uid="{00000000-0005-0000-0000-00004F720000}"/>
    <cellStyle name="20% - Accent1 3 6 2 3 2 8" xfId="29447" xr:uid="{00000000-0005-0000-0000-000050720000}"/>
    <cellStyle name="20% - Accent1 3 6 2 3 2 8 2" xfId="29448" xr:uid="{00000000-0005-0000-0000-000051720000}"/>
    <cellStyle name="20% - Accent1 3 6 2 3 2 9" xfId="29449" xr:uid="{00000000-0005-0000-0000-000052720000}"/>
    <cellStyle name="20% - Accent1 3 6 2 3 3" xfId="29450" xr:uid="{00000000-0005-0000-0000-000053720000}"/>
    <cellStyle name="20% - Accent1 3 6 2 3 3 2" xfId="29451" xr:uid="{00000000-0005-0000-0000-000054720000}"/>
    <cellStyle name="20% - Accent1 3 6 2 3 3 2 2" xfId="29452" xr:uid="{00000000-0005-0000-0000-000055720000}"/>
    <cellStyle name="20% - Accent1 3 6 2 3 3 2 2 2" xfId="29453" xr:uid="{00000000-0005-0000-0000-000056720000}"/>
    <cellStyle name="20% - Accent1 3 6 2 3 3 2 2 2 2" xfId="29454" xr:uid="{00000000-0005-0000-0000-000057720000}"/>
    <cellStyle name="20% - Accent1 3 6 2 3 3 2 2 3" xfId="29455" xr:uid="{00000000-0005-0000-0000-000058720000}"/>
    <cellStyle name="20% - Accent1 3 6 2 3 3 2 3" xfId="29456" xr:uid="{00000000-0005-0000-0000-000059720000}"/>
    <cellStyle name="20% - Accent1 3 6 2 3 3 2 3 2" xfId="29457" xr:uid="{00000000-0005-0000-0000-00005A720000}"/>
    <cellStyle name="20% - Accent1 3 6 2 3 3 2 4" xfId="29458" xr:uid="{00000000-0005-0000-0000-00005B720000}"/>
    <cellStyle name="20% - Accent1 3 6 2 3 3 3" xfId="29459" xr:uid="{00000000-0005-0000-0000-00005C720000}"/>
    <cellStyle name="20% - Accent1 3 6 2 3 3 3 2" xfId="29460" xr:uid="{00000000-0005-0000-0000-00005D720000}"/>
    <cellStyle name="20% - Accent1 3 6 2 3 3 3 2 2" xfId="29461" xr:uid="{00000000-0005-0000-0000-00005E720000}"/>
    <cellStyle name="20% - Accent1 3 6 2 3 3 3 2 2 2" xfId="29462" xr:uid="{00000000-0005-0000-0000-00005F720000}"/>
    <cellStyle name="20% - Accent1 3 6 2 3 3 3 2 3" xfId="29463" xr:uid="{00000000-0005-0000-0000-000060720000}"/>
    <cellStyle name="20% - Accent1 3 6 2 3 3 3 3" xfId="29464" xr:uid="{00000000-0005-0000-0000-000061720000}"/>
    <cellStyle name="20% - Accent1 3 6 2 3 3 3 3 2" xfId="29465" xr:uid="{00000000-0005-0000-0000-000062720000}"/>
    <cellStyle name="20% - Accent1 3 6 2 3 3 3 4" xfId="29466" xr:uid="{00000000-0005-0000-0000-000063720000}"/>
    <cellStyle name="20% - Accent1 3 6 2 3 3 4" xfId="29467" xr:uid="{00000000-0005-0000-0000-000064720000}"/>
    <cellStyle name="20% - Accent1 3 6 2 3 3 4 2" xfId="29468" xr:uid="{00000000-0005-0000-0000-000065720000}"/>
    <cellStyle name="20% - Accent1 3 6 2 3 3 4 2 2" xfId="29469" xr:uid="{00000000-0005-0000-0000-000066720000}"/>
    <cellStyle name="20% - Accent1 3 6 2 3 3 4 2 2 2" xfId="29470" xr:uid="{00000000-0005-0000-0000-000067720000}"/>
    <cellStyle name="20% - Accent1 3 6 2 3 3 4 2 3" xfId="29471" xr:uid="{00000000-0005-0000-0000-000068720000}"/>
    <cellStyle name="20% - Accent1 3 6 2 3 3 4 3" xfId="29472" xr:uid="{00000000-0005-0000-0000-000069720000}"/>
    <cellStyle name="20% - Accent1 3 6 2 3 3 4 3 2" xfId="29473" xr:uid="{00000000-0005-0000-0000-00006A720000}"/>
    <cellStyle name="20% - Accent1 3 6 2 3 3 4 4" xfId="29474" xr:uid="{00000000-0005-0000-0000-00006B720000}"/>
    <cellStyle name="20% - Accent1 3 6 2 3 3 5" xfId="29475" xr:uid="{00000000-0005-0000-0000-00006C720000}"/>
    <cellStyle name="20% - Accent1 3 6 2 3 3 5 2" xfId="29476" xr:uid="{00000000-0005-0000-0000-00006D720000}"/>
    <cellStyle name="20% - Accent1 3 6 2 3 3 5 2 2" xfId="29477" xr:uid="{00000000-0005-0000-0000-00006E720000}"/>
    <cellStyle name="20% - Accent1 3 6 2 3 3 5 3" xfId="29478" xr:uid="{00000000-0005-0000-0000-00006F720000}"/>
    <cellStyle name="20% - Accent1 3 6 2 3 3 6" xfId="29479" xr:uid="{00000000-0005-0000-0000-000070720000}"/>
    <cellStyle name="20% - Accent1 3 6 2 3 3 6 2" xfId="29480" xr:uid="{00000000-0005-0000-0000-000071720000}"/>
    <cellStyle name="20% - Accent1 3 6 2 3 3 6 2 2" xfId="29481" xr:uid="{00000000-0005-0000-0000-000072720000}"/>
    <cellStyle name="20% - Accent1 3 6 2 3 3 6 3" xfId="29482" xr:uid="{00000000-0005-0000-0000-000073720000}"/>
    <cellStyle name="20% - Accent1 3 6 2 3 3 7" xfId="29483" xr:uid="{00000000-0005-0000-0000-000074720000}"/>
    <cellStyle name="20% - Accent1 3 6 2 3 3 7 2" xfId="29484" xr:uid="{00000000-0005-0000-0000-000075720000}"/>
    <cellStyle name="20% - Accent1 3 6 2 3 3 8" xfId="29485" xr:uid="{00000000-0005-0000-0000-000076720000}"/>
    <cellStyle name="20% - Accent1 3 6 2 3 3 8 2" xfId="29486" xr:uid="{00000000-0005-0000-0000-000077720000}"/>
    <cellStyle name="20% - Accent1 3 6 2 3 3 9" xfId="29487" xr:uid="{00000000-0005-0000-0000-000078720000}"/>
    <cellStyle name="20% - Accent1 3 6 2 3 4" xfId="29488" xr:uid="{00000000-0005-0000-0000-000079720000}"/>
    <cellStyle name="20% - Accent1 3 6 2 3 4 2" xfId="29489" xr:uid="{00000000-0005-0000-0000-00007A720000}"/>
    <cellStyle name="20% - Accent1 3 6 2 3 4 2 2" xfId="29490" xr:uid="{00000000-0005-0000-0000-00007B720000}"/>
    <cellStyle name="20% - Accent1 3 6 2 3 4 2 2 2" xfId="29491" xr:uid="{00000000-0005-0000-0000-00007C720000}"/>
    <cellStyle name="20% - Accent1 3 6 2 3 4 2 3" xfId="29492" xr:uid="{00000000-0005-0000-0000-00007D720000}"/>
    <cellStyle name="20% - Accent1 3 6 2 3 4 3" xfId="29493" xr:uid="{00000000-0005-0000-0000-00007E720000}"/>
    <cellStyle name="20% - Accent1 3 6 2 3 4 3 2" xfId="29494" xr:uid="{00000000-0005-0000-0000-00007F720000}"/>
    <cellStyle name="20% - Accent1 3 6 2 3 4 4" xfId="29495" xr:uid="{00000000-0005-0000-0000-000080720000}"/>
    <cellStyle name="20% - Accent1 3 6 2 3 5" xfId="29496" xr:uid="{00000000-0005-0000-0000-000081720000}"/>
    <cellStyle name="20% - Accent1 3 6 2 3 5 2" xfId="29497" xr:uid="{00000000-0005-0000-0000-000082720000}"/>
    <cellStyle name="20% - Accent1 3 6 2 3 5 2 2" xfId="29498" xr:uid="{00000000-0005-0000-0000-000083720000}"/>
    <cellStyle name="20% - Accent1 3 6 2 3 5 2 2 2" xfId="29499" xr:uid="{00000000-0005-0000-0000-000084720000}"/>
    <cellStyle name="20% - Accent1 3 6 2 3 5 2 3" xfId="29500" xr:uid="{00000000-0005-0000-0000-000085720000}"/>
    <cellStyle name="20% - Accent1 3 6 2 3 5 3" xfId="29501" xr:uid="{00000000-0005-0000-0000-000086720000}"/>
    <cellStyle name="20% - Accent1 3 6 2 3 5 3 2" xfId="29502" xr:uid="{00000000-0005-0000-0000-000087720000}"/>
    <cellStyle name="20% - Accent1 3 6 2 3 5 4" xfId="29503" xr:uid="{00000000-0005-0000-0000-000088720000}"/>
    <cellStyle name="20% - Accent1 3 6 2 3 6" xfId="29504" xr:uid="{00000000-0005-0000-0000-000089720000}"/>
    <cellStyle name="20% - Accent1 3 6 2 3 6 2" xfId="29505" xr:uid="{00000000-0005-0000-0000-00008A720000}"/>
    <cellStyle name="20% - Accent1 3 6 2 3 6 2 2" xfId="29506" xr:uid="{00000000-0005-0000-0000-00008B720000}"/>
    <cellStyle name="20% - Accent1 3 6 2 3 6 2 2 2" xfId="29507" xr:uid="{00000000-0005-0000-0000-00008C720000}"/>
    <cellStyle name="20% - Accent1 3 6 2 3 6 2 3" xfId="29508" xr:uid="{00000000-0005-0000-0000-00008D720000}"/>
    <cellStyle name="20% - Accent1 3 6 2 3 6 3" xfId="29509" xr:uid="{00000000-0005-0000-0000-00008E720000}"/>
    <cellStyle name="20% - Accent1 3 6 2 3 6 3 2" xfId="29510" xr:uid="{00000000-0005-0000-0000-00008F720000}"/>
    <cellStyle name="20% - Accent1 3 6 2 3 6 4" xfId="29511" xr:uid="{00000000-0005-0000-0000-000090720000}"/>
    <cellStyle name="20% - Accent1 3 6 2 3 7" xfId="29512" xr:uid="{00000000-0005-0000-0000-000091720000}"/>
    <cellStyle name="20% - Accent1 3 6 2 3 7 2" xfId="29513" xr:uid="{00000000-0005-0000-0000-000092720000}"/>
    <cellStyle name="20% - Accent1 3 6 2 3 7 2 2" xfId="29514" xr:uid="{00000000-0005-0000-0000-000093720000}"/>
    <cellStyle name="20% - Accent1 3 6 2 3 7 3" xfId="29515" xr:uid="{00000000-0005-0000-0000-000094720000}"/>
    <cellStyle name="20% - Accent1 3 6 2 3 8" xfId="29516" xr:uid="{00000000-0005-0000-0000-000095720000}"/>
    <cellStyle name="20% - Accent1 3 6 2 3 8 2" xfId="29517" xr:uid="{00000000-0005-0000-0000-000096720000}"/>
    <cellStyle name="20% - Accent1 3 6 2 3 8 2 2" xfId="29518" xr:uid="{00000000-0005-0000-0000-000097720000}"/>
    <cellStyle name="20% - Accent1 3 6 2 3 8 3" xfId="29519" xr:uid="{00000000-0005-0000-0000-000098720000}"/>
    <cellStyle name="20% - Accent1 3 6 2 3 9" xfId="29520" xr:uid="{00000000-0005-0000-0000-000099720000}"/>
    <cellStyle name="20% - Accent1 3 6 2 3 9 2" xfId="29521" xr:uid="{00000000-0005-0000-0000-00009A720000}"/>
    <cellStyle name="20% - Accent1 3 6 2 4" xfId="29522" xr:uid="{00000000-0005-0000-0000-00009B720000}"/>
    <cellStyle name="20% - Accent1 3 6 2 4 10" xfId="29523" xr:uid="{00000000-0005-0000-0000-00009C720000}"/>
    <cellStyle name="20% - Accent1 3 6 2 4 10 2" xfId="29524" xr:uid="{00000000-0005-0000-0000-00009D720000}"/>
    <cellStyle name="20% - Accent1 3 6 2 4 11" xfId="29525" xr:uid="{00000000-0005-0000-0000-00009E720000}"/>
    <cellStyle name="20% - Accent1 3 6 2 4 2" xfId="29526" xr:uid="{00000000-0005-0000-0000-00009F720000}"/>
    <cellStyle name="20% - Accent1 3 6 2 4 2 2" xfId="29527" xr:uid="{00000000-0005-0000-0000-0000A0720000}"/>
    <cellStyle name="20% - Accent1 3 6 2 4 2 2 2" xfId="29528" xr:uid="{00000000-0005-0000-0000-0000A1720000}"/>
    <cellStyle name="20% - Accent1 3 6 2 4 2 2 2 2" xfId="29529" xr:uid="{00000000-0005-0000-0000-0000A2720000}"/>
    <cellStyle name="20% - Accent1 3 6 2 4 2 2 2 2 2" xfId="29530" xr:uid="{00000000-0005-0000-0000-0000A3720000}"/>
    <cellStyle name="20% - Accent1 3 6 2 4 2 2 2 3" xfId="29531" xr:uid="{00000000-0005-0000-0000-0000A4720000}"/>
    <cellStyle name="20% - Accent1 3 6 2 4 2 2 3" xfId="29532" xr:uid="{00000000-0005-0000-0000-0000A5720000}"/>
    <cellStyle name="20% - Accent1 3 6 2 4 2 2 3 2" xfId="29533" xr:uid="{00000000-0005-0000-0000-0000A6720000}"/>
    <cellStyle name="20% - Accent1 3 6 2 4 2 2 4" xfId="29534" xr:uid="{00000000-0005-0000-0000-0000A7720000}"/>
    <cellStyle name="20% - Accent1 3 6 2 4 2 3" xfId="29535" xr:uid="{00000000-0005-0000-0000-0000A8720000}"/>
    <cellStyle name="20% - Accent1 3 6 2 4 2 3 2" xfId="29536" xr:uid="{00000000-0005-0000-0000-0000A9720000}"/>
    <cellStyle name="20% - Accent1 3 6 2 4 2 3 2 2" xfId="29537" xr:uid="{00000000-0005-0000-0000-0000AA720000}"/>
    <cellStyle name="20% - Accent1 3 6 2 4 2 3 2 2 2" xfId="29538" xr:uid="{00000000-0005-0000-0000-0000AB720000}"/>
    <cellStyle name="20% - Accent1 3 6 2 4 2 3 2 3" xfId="29539" xr:uid="{00000000-0005-0000-0000-0000AC720000}"/>
    <cellStyle name="20% - Accent1 3 6 2 4 2 3 3" xfId="29540" xr:uid="{00000000-0005-0000-0000-0000AD720000}"/>
    <cellStyle name="20% - Accent1 3 6 2 4 2 3 3 2" xfId="29541" xr:uid="{00000000-0005-0000-0000-0000AE720000}"/>
    <cellStyle name="20% - Accent1 3 6 2 4 2 3 4" xfId="29542" xr:uid="{00000000-0005-0000-0000-0000AF720000}"/>
    <cellStyle name="20% - Accent1 3 6 2 4 2 4" xfId="29543" xr:uid="{00000000-0005-0000-0000-0000B0720000}"/>
    <cellStyle name="20% - Accent1 3 6 2 4 2 4 2" xfId="29544" xr:uid="{00000000-0005-0000-0000-0000B1720000}"/>
    <cellStyle name="20% - Accent1 3 6 2 4 2 4 2 2" xfId="29545" xr:uid="{00000000-0005-0000-0000-0000B2720000}"/>
    <cellStyle name="20% - Accent1 3 6 2 4 2 4 2 2 2" xfId="29546" xr:uid="{00000000-0005-0000-0000-0000B3720000}"/>
    <cellStyle name="20% - Accent1 3 6 2 4 2 4 2 3" xfId="29547" xr:uid="{00000000-0005-0000-0000-0000B4720000}"/>
    <cellStyle name="20% - Accent1 3 6 2 4 2 4 3" xfId="29548" xr:uid="{00000000-0005-0000-0000-0000B5720000}"/>
    <cellStyle name="20% - Accent1 3 6 2 4 2 4 3 2" xfId="29549" xr:uid="{00000000-0005-0000-0000-0000B6720000}"/>
    <cellStyle name="20% - Accent1 3 6 2 4 2 4 4" xfId="29550" xr:uid="{00000000-0005-0000-0000-0000B7720000}"/>
    <cellStyle name="20% - Accent1 3 6 2 4 2 5" xfId="29551" xr:uid="{00000000-0005-0000-0000-0000B8720000}"/>
    <cellStyle name="20% - Accent1 3 6 2 4 2 5 2" xfId="29552" xr:uid="{00000000-0005-0000-0000-0000B9720000}"/>
    <cellStyle name="20% - Accent1 3 6 2 4 2 5 2 2" xfId="29553" xr:uid="{00000000-0005-0000-0000-0000BA720000}"/>
    <cellStyle name="20% - Accent1 3 6 2 4 2 5 3" xfId="29554" xr:uid="{00000000-0005-0000-0000-0000BB720000}"/>
    <cellStyle name="20% - Accent1 3 6 2 4 2 6" xfId="29555" xr:uid="{00000000-0005-0000-0000-0000BC720000}"/>
    <cellStyle name="20% - Accent1 3 6 2 4 2 6 2" xfId="29556" xr:uid="{00000000-0005-0000-0000-0000BD720000}"/>
    <cellStyle name="20% - Accent1 3 6 2 4 2 6 2 2" xfId="29557" xr:uid="{00000000-0005-0000-0000-0000BE720000}"/>
    <cellStyle name="20% - Accent1 3 6 2 4 2 6 3" xfId="29558" xr:uid="{00000000-0005-0000-0000-0000BF720000}"/>
    <cellStyle name="20% - Accent1 3 6 2 4 2 7" xfId="29559" xr:uid="{00000000-0005-0000-0000-0000C0720000}"/>
    <cellStyle name="20% - Accent1 3 6 2 4 2 7 2" xfId="29560" xr:uid="{00000000-0005-0000-0000-0000C1720000}"/>
    <cellStyle name="20% - Accent1 3 6 2 4 2 8" xfId="29561" xr:uid="{00000000-0005-0000-0000-0000C2720000}"/>
    <cellStyle name="20% - Accent1 3 6 2 4 2 8 2" xfId="29562" xr:uid="{00000000-0005-0000-0000-0000C3720000}"/>
    <cellStyle name="20% - Accent1 3 6 2 4 2 9" xfId="29563" xr:uid="{00000000-0005-0000-0000-0000C4720000}"/>
    <cellStyle name="20% - Accent1 3 6 2 4 3" xfId="29564" xr:uid="{00000000-0005-0000-0000-0000C5720000}"/>
    <cellStyle name="20% - Accent1 3 6 2 4 3 2" xfId="29565" xr:uid="{00000000-0005-0000-0000-0000C6720000}"/>
    <cellStyle name="20% - Accent1 3 6 2 4 3 2 2" xfId="29566" xr:uid="{00000000-0005-0000-0000-0000C7720000}"/>
    <cellStyle name="20% - Accent1 3 6 2 4 3 2 2 2" xfId="29567" xr:uid="{00000000-0005-0000-0000-0000C8720000}"/>
    <cellStyle name="20% - Accent1 3 6 2 4 3 2 2 2 2" xfId="29568" xr:uid="{00000000-0005-0000-0000-0000C9720000}"/>
    <cellStyle name="20% - Accent1 3 6 2 4 3 2 2 3" xfId="29569" xr:uid="{00000000-0005-0000-0000-0000CA720000}"/>
    <cellStyle name="20% - Accent1 3 6 2 4 3 2 3" xfId="29570" xr:uid="{00000000-0005-0000-0000-0000CB720000}"/>
    <cellStyle name="20% - Accent1 3 6 2 4 3 2 3 2" xfId="29571" xr:uid="{00000000-0005-0000-0000-0000CC720000}"/>
    <cellStyle name="20% - Accent1 3 6 2 4 3 2 4" xfId="29572" xr:uid="{00000000-0005-0000-0000-0000CD720000}"/>
    <cellStyle name="20% - Accent1 3 6 2 4 3 3" xfId="29573" xr:uid="{00000000-0005-0000-0000-0000CE720000}"/>
    <cellStyle name="20% - Accent1 3 6 2 4 3 3 2" xfId="29574" xr:uid="{00000000-0005-0000-0000-0000CF720000}"/>
    <cellStyle name="20% - Accent1 3 6 2 4 3 3 2 2" xfId="29575" xr:uid="{00000000-0005-0000-0000-0000D0720000}"/>
    <cellStyle name="20% - Accent1 3 6 2 4 3 3 2 2 2" xfId="29576" xr:uid="{00000000-0005-0000-0000-0000D1720000}"/>
    <cellStyle name="20% - Accent1 3 6 2 4 3 3 2 3" xfId="29577" xr:uid="{00000000-0005-0000-0000-0000D2720000}"/>
    <cellStyle name="20% - Accent1 3 6 2 4 3 3 3" xfId="29578" xr:uid="{00000000-0005-0000-0000-0000D3720000}"/>
    <cellStyle name="20% - Accent1 3 6 2 4 3 3 3 2" xfId="29579" xr:uid="{00000000-0005-0000-0000-0000D4720000}"/>
    <cellStyle name="20% - Accent1 3 6 2 4 3 3 4" xfId="29580" xr:uid="{00000000-0005-0000-0000-0000D5720000}"/>
    <cellStyle name="20% - Accent1 3 6 2 4 3 4" xfId="29581" xr:uid="{00000000-0005-0000-0000-0000D6720000}"/>
    <cellStyle name="20% - Accent1 3 6 2 4 3 4 2" xfId="29582" xr:uid="{00000000-0005-0000-0000-0000D7720000}"/>
    <cellStyle name="20% - Accent1 3 6 2 4 3 4 2 2" xfId="29583" xr:uid="{00000000-0005-0000-0000-0000D8720000}"/>
    <cellStyle name="20% - Accent1 3 6 2 4 3 4 2 2 2" xfId="29584" xr:uid="{00000000-0005-0000-0000-0000D9720000}"/>
    <cellStyle name="20% - Accent1 3 6 2 4 3 4 2 3" xfId="29585" xr:uid="{00000000-0005-0000-0000-0000DA720000}"/>
    <cellStyle name="20% - Accent1 3 6 2 4 3 4 3" xfId="29586" xr:uid="{00000000-0005-0000-0000-0000DB720000}"/>
    <cellStyle name="20% - Accent1 3 6 2 4 3 4 3 2" xfId="29587" xr:uid="{00000000-0005-0000-0000-0000DC720000}"/>
    <cellStyle name="20% - Accent1 3 6 2 4 3 4 4" xfId="29588" xr:uid="{00000000-0005-0000-0000-0000DD720000}"/>
    <cellStyle name="20% - Accent1 3 6 2 4 3 5" xfId="29589" xr:uid="{00000000-0005-0000-0000-0000DE720000}"/>
    <cellStyle name="20% - Accent1 3 6 2 4 3 5 2" xfId="29590" xr:uid="{00000000-0005-0000-0000-0000DF720000}"/>
    <cellStyle name="20% - Accent1 3 6 2 4 3 5 2 2" xfId="29591" xr:uid="{00000000-0005-0000-0000-0000E0720000}"/>
    <cellStyle name="20% - Accent1 3 6 2 4 3 5 3" xfId="29592" xr:uid="{00000000-0005-0000-0000-0000E1720000}"/>
    <cellStyle name="20% - Accent1 3 6 2 4 3 6" xfId="29593" xr:uid="{00000000-0005-0000-0000-0000E2720000}"/>
    <cellStyle name="20% - Accent1 3 6 2 4 3 6 2" xfId="29594" xr:uid="{00000000-0005-0000-0000-0000E3720000}"/>
    <cellStyle name="20% - Accent1 3 6 2 4 3 6 2 2" xfId="29595" xr:uid="{00000000-0005-0000-0000-0000E4720000}"/>
    <cellStyle name="20% - Accent1 3 6 2 4 3 6 3" xfId="29596" xr:uid="{00000000-0005-0000-0000-0000E5720000}"/>
    <cellStyle name="20% - Accent1 3 6 2 4 3 7" xfId="29597" xr:uid="{00000000-0005-0000-0000-0000E6720000}"/>
    <cellStyle name="20% - Accent1 3 6 2 4 3 7 2" xfId="29598" xr:uid="{00000000-0005-0000-0000-0000E7720000}"/>
    <cellStyle name="20% - Accent1 3 6 2 4 3 8" xfId="29599" xr:uid="{00000000-0005-0000-0000-0000E8720000}"/>
    <cellStyle name="20% - Accent1 3 6 2 4 3 8 2" xfId="29600" xr:uid="{00000000-0005-0000-0000-0000E9720000}"/>
    <cellStyle name="20% - Accent1 3 6 2 4 3 9" xfId="29601" xr:uid="{00000000-0005-0000-0000-0000EA720000}"/>
    <cellStyle name="20% - Accent1 3 6 2 4 4" xfId="29602" xr:uid="{00000000-0005-0000-0000-0000EB720000}"/>
    <cellStyle name="20% - Accent1 3 6 2 4 4 2" xfId="29603" xr:uid="{00000000-0005-0000-0000-0000EC720000}"/>
    <cellStyle name="20% - Accent1 3 6 2 4 4 2 2" xfId="29604" xr:uid="{00000000-0005-0000-0000-0000ED720000}"/>
    <cellStyle name="20% - Accent1 3 6 2 4 4 2 2 2" xfId="29605" xr:uid="{00000000-0005-0000-0000-0000EE720000}"/>
    <cellStyle name="20% - Accent1 3 6 2 4 4 2 3" xfId="29606" xr:uid="{00000000-0005-0000-0000-0000EF720000}"/>
    <cellStyle name="20% - Accent1 3 6 2 4 4 3" xfId="29607" xr:uid="{00000000-0005-0000-0000-0000F0720000}"/>
    <cellStyle name="20% - Accent1 3 6 2 4 4 3 2" xfId="29608" xr:uid="{00000000-0005-0000-0000-0000F1720000}"/>
    <cellStyle name="20% - Accent1 3 6 2 4 4 4" xfId="29609" xr:uid="{00000000-0005-0000-0000-0000F2720000}"/>
    <cellStyle name="20% - Accent1 3 6 2 4 5" xfId="29610" xr:uid="{00000000-0005-0000-0000-0000F3720000}"/>
    <cellStyle name="20% - Accent1 3 6 2 4 5 2" xfId="29611" xr:uid="{00000000-0005-0000-0000-0000F4720000}"/>
    <cellStyle name="20% - Accent1 3 6 2 4 5 2 2" xfId="29612" xr:uid="{00000000-0005-0000-0000-0000F5720000}"/>
    <cellStyle name="20% - Accent1 3 6 2 4 5 2 2 2" xfId="29613" xr:uid="{00000000-0005-0000-0000-0000F6720000}"/>
    <cellStyle name="20% - Accent1 3 6 2 4 5 2 3" xfId="29614" xr:uid="{00000000-0005-0000-0000-0000F7720000}"/>
    <cellStyle name="20% - Accent1 3 6 2 4 5 3" xfId="29615" xr:uid="{00000000-0005-0000-0000-0000F8720000}"/>
    <cellStyle name="20% - Accent1 3 6 2 4 5 3 2" xfId="29616" xr:uid="{00000000-0005-0000-0000-0000F9720000}"/>
    <cellStyle name="20% - Accent1 3 6 2 4 5 4" xfId="29617" xr:uid="{00000000-0005-0000-0000-0000FA720000}"/>
    <cellStyle name="20% - Accent1 3 6 2 4 6" xfId="29618" xr:uid="{00000000-0005-0000-0000-0000FB720000}"/>
    <cellStyle name="20% - Accent1 3 6 2 4 6 2" xfId="29619" xr:uid="{00000000-0005-0000-0000-0000FC720000}"/>
    <cellStyle name="20% - Accent1 3 6 2 4 6 2 2" xfId="29620" xr:uid="{00000000-0005-0000-0000-0000FD720000}"/>
    <cellStyle name="20% - Accent1 3 6 2 4 6 2 2 2" xfId="29621" xr:uid="{00000000-0005-0000-0000-0000FE720000}"/>
    <cellStyle name="20% - Accent1 3 6 2 4 6 2 3" xfId="29622" xr:uid="{00000000-0005-0000-0000-0000FF720000}"/>
    <cellStyle name="20% - Accent1 3 6 2 4 6 3" xfId="29623" xr:uid="{00000000-0005-0000-0000-000000730000}"/>
    <cellStyle name="20% - Accent1 3 6 2 4 6 3 2" xfId="29624" xr:uid="{00000000-0005-0000-0000-000001730000}"/>
    <cellStyle name="20% - Accent1 3 6 2 4 6 4" xfId="29625" xr:uid="{00000000-0005-0000-0000-000002730000}"/>
    <cellStyle name="20% - Accent1 3 6 2 4 7" xfId="29626" xr:uid="{00000000-0005-0000-0000-000003730000}"/>
    <cellStyle name="20% - Accent1 3 6 2 4 7 2" xfId="29627" xr:uid="{00000000-0005-0000-0000-000004730000}"/>
    <cellStyle name="20% - Accent1 3 6 2 4 7 2 2" xfId="29628" xr:uid="{00000000-0005-0000-0000-000005730000}"/>
    <cellStyle name="20% - Accent1 3 6 2 4 7 3" xfId="29629" xr:uid="{00000000-0005-0000-0000-000006730000}"/>
    <cellStyle name="20% - Accent1 3 6 2 4 8" xfId="29630" xr:uid="{00000000-0005-0000-0000-000007730000}"/>
    <cellStyle name="20% - Accent1 3 6 2 4 8 2" xfId="29631" xr:uid="{00000000-0005-0000-0000-000008730000}"/>
    <cellStyle name="20% - Accent1 3 6 2 4 8 2 2" xfId="29632" xr:uid="{00000000-0005-0000-0000-000009730000}"/>
    <cellStyle name="20% - Accent1 3 6 2 4 8 3" xfId="29633" xr:uid="{00000000-0005-0000-0000-00000A730000}"/>
    <cellStyle name="20% - Accent1 3 6 2 4 9" xfId="29634" xr:uid="{00000000-0005-0000-0000-00000B730000}"/>
    <cellStyle name="20% - Accent1 3 6 2 4 9 2" xfId="29635" xr:uid="{00000000-0005-0000-0000-00000C730000}"/>
    <cellStyle name="20% - Accent1 3 6 2 5" xfId="29636" xr:uid="{00000000-0005-0000-0000-00000D730000}"/>
    <cellStyle name="20% - Accent1 3 6 2 5 2" xfId="29637" xr:uid="{00000000-0005-0000-0000-00000E730000}"/>
    <cellStyle name="20% - Accent1 3 6 2 5 2 2" xfId="29638" xr:uid="{00000000-0005-0000-0000-00000F730000}"/>
    <cellStyle name="20% - Accent1 3 6 2 5 2 2 2" xfId="29639" xr:uid="{00000000-0005-0000-0000-000010730000}"/>
    <cellStyle name="20% - Accent1 3 6 2 5 2 2 2 2" xfId="29640" xr:uid="{00000000-0005-0000-0000-000011730000}"/>
    <cellStyle name="20% - Accent1 3 6 2 5 2 2 3" xfId="29641" xr:uid="{00000000-0005-0000-0000-000012730000}"/>
    <cellStyle name="20% - Accent1 3 6 2 5 2 3" xfId="29642" xr:uid="{00000000-0005-0000-0000-000013730000}"/>
    <cellStyle name="20% - Accent1 3 6 2 5 2 3 2" xfId="29643" xr:uid="{00000000-0005-0000-0000-000014730000}"/>
    <cellStyle name="20% - Accent1 3 6 2 5 2 4" xfId="29644" xr:uid="{00000000-0005-0000-0000-000015730000}"/>
    <cellStyle name="20% - Accent1 3 6 2 5 3" xfId="29645" xr:uid="{00000000-0005-0000-0000-000016730000}"/>
    <cellStyle name="20% - Accent1 3 6 2 5 3 2" xfId="29646" xr:uid="{00000000-0005-0000-0000-000017730000}"/>
    <cellStyle name="20% - Accent1 3 6 2 5 3 2 2" xfId="29647" xr:uid="{00000000-0005-0000-0000-000018730000}"/>
    <cellStyle name="20% - Accent1 3 6 2 5 3 2 2 2" xfId="29648" xr:uid="{00000000-0005-0000-0000-000019730000}"/>
    <cellStyle name="20% - Accent1 3 6 2 5 3 2 3" xfId="29649" xr:uid="{00000000-0005-0000-0000-00001A730000}"/>
    <cellStyle name="20% - Accent1 3 6 2 5 3 3" xfId="29650" xr:uid="{00000000-0005-0000-0000-00001B730000}"/>
    <cellStyle name="20% - Accent1 3 6 2 5 3 3 2" xfId="29651" xr:uid="{00000000-0005-0000-0000-00001C730000}"/>
    <cellStyle name="20% - Accent1 3 6 2 5 3 4" xfId="29652" xr:uid="{00000000-0005-0000-0000-00001D730000}"/>
    <cellStyle name="20% - Accent1 3 6 2 5 4" xfId="29653" xr:uid="{00000000-0005-0000-0000-00001E730000}"/>
    <cellStyle name="20% - Accent1 3 6 2 5 4 2" xfId="29654" xr:uid="{00000000-0005-0000-0000-00001F730000}"/>
    <cellStyle name="20% - Accent1 3 6 2 5 4 2 2" xfId="29655" xr:uid="{00000000-0005-0000-0000-000020730000}"/>
    <cellStyle name="20% - Accent1 3 6 2 5 4 2 2 2" xfId="29656" xr:uid="{00000000-0005-0000-0000-000021730000}"/>
    <cellStyle name="20% - Accent1 3 6 2 5 4 2 3" xfId="29657" xr:uid="{00000000-0005-0000-0000-000022730000}"/>
    <cellStyle name="20% - Accent1 3 6 2 5 4 3" xfId="29658" xr:uid="{00000000-0005-0000-0000-000023730000}"/>
    <cellStyle name="20% - Accent1 3 6 2 5 4 3 2" xfId="29659" xr:uid="{00000000-0005-0000-0000-000024730000}"/>
    <cellStyle name="20% - Accent1 3 6 2 5 4 4" xfId="29660" xr:uid="{00000000-0005-0000-0000-000025730000}"/>
    <cellStyle name="20% - Accent1 3 6 2 5 5" xfId="29661" xr:uid="{00000000-0005-0000-0000-000026730000}"/>
    <cellStyle name="20% - Accent1 3 6 2 5 5 2" xfId="29662" xr:uid="{00000000-0005-0000-0000-000027730000}"/>
    <cellStyle name="20% - Accent1 3 6 2 5 5 2 2" xfId="29663" xr:uid="{00000000-0005-0000-0000-000028730000}"/>
    <cellStyle name="20% - Accent1 3 6 2 5 5 3" xfId="29664" xr:uid="{00000000-0005-0000-0000-000029730000}"/>
    <cellStyle name="20% - Accent1 3 6 2 5 6" xfId="29665" xr:uid="{00000000-0005-0000-0000-00002A730000}"/>
    <cellStyle name="20% - Accent1 3 6 2 5 6 2" xfId="29666" xr:uid="{00000000-0005-0000-0000-00002B730000}"/>
    <cellStyle name="20% - Accent1 3 6 2 5 6 2 2" xfId="29667" xr:uid="{00000000-0005-0000-0000-00002C730000}"/>
    <cellStyle name="20% - Accent1 3 6 2 5 6 3" xfId="29668" xr:uid="{00000000-0005-0000-0000-00002D730000}"/>
    <cellStyle name="20% - Accent1 3 6 2 5 7" xfId="29669" xr:uid="{00000000-0005-0000-0000-00002E730000}"/>
    <cellStyle name="20% - Accent1 3 6 2 5 7 2" xfId="29670" xr:uid="{00000000-0005-0000-0000-00002F730000}"/>
    <cellStyle name="20% - Accent1 3 6 2 5 8" xfId="29671" xr:uid="{00000000-0005-0000-0000-000030730000}"/>
    <cellStyle name="20% - Accent1 3 6 2 5 8 2" xfId="29672" xr:uid="{00000000-0005-0000-0000-000031730000}"/>
    <cellStyle name="20% - Accent1 3 6 2 5 9" xfId="29673" xr:uid="{00000000-0005-0000-0000-000032730000}"/>
    <cellStyle name="20% - Accent1 3 6 2 6" xfId="29674" xr:uid="{00000000-0005-0000-0000-000033730000}"/>
    <cellStyle name="20% - Accent1 3 6 2 6 2" xfId="29675" xr:uid="{00000000-0005-0000-0000-000034730000}"/>
    <cellStyle name="20% - Accent1 3 6 2 6 2 2" xfId="29676" xr:uid="{00000000-0005-0000-0000-000035730000}"/>
    <cellStyle name="20% - Accent1 3 6 2 6 2 2 2" xfId="29677" xr:uid="{00000000-0005-0000-0000-000036730000}"/>
    <cellStyle name="20% - Accent1 3 6 2 6 2 2 2 2" xfId="29678" xr:uid="{00000000-0005-0000-0000-000037730000}"/>
    <cellStyle name="20% - Accent1 3 6 2 6 2 2 3" xfId="29679" xr:uid="{00000000-0005-0000-0000-000038730000}"/>
    <cellStyle name="20% - Accent1 3 6 2 6 2 3" xfId="29680" xr:uid="{00000000-0005-0000-0000-000039730000}"/>
    <cellStyle name="20% - Accent1 3 6 2 6 2 3 2" xfId="29681" xr:uid="{00000000-0005-0000-0000-00003A730000}"/>
    <cellStyle name="20% - Accent1 3 6 2 6 2 4" xfId="29682" xr:uid="{00000000-0005-0000-0000-00003B730000}"/>
    <cellStyle name="20% - Accent1 3 6 2 6 3" xfId="29683" xr:uid="{00000000-0005-0000-0000-00003C730000}"/>
    <cellStyle name="20% - Accent1 3 6 2 6 3 2" xfId="29684" xr:uid="{00000000-0005-0000-0000-00003D730000}"/>
    <cellStyle name="20% - Accent1 3 6 2 6 3 2 2" xfId="29685" xr:uid="{00000000-0005-0000-0000-00003E730000}"/>
    <cellStyle name="20% - Accent1 3 6 2 6 3 2 2 2" xfId="29686" xr:uid="{00000000-0005-0000-0000-00003F730000}"/>
    <cellStyle name="20% - Accent1 3 6 2 6 3 2 3" xfId="29687" xr:uid="{00000000-0005-0000-0000-000040730000}"/>
    <cellStyle name="20% - Accent1 3 6 2 6 3 3" xfId="29688" xr:uid="{00000000-0005-0000-0000-000041730000}"/>
    <cellStyle name="20% - Accent1 3 6 2 6 3 3 2" xfId="29689" xr:uid="{00000000-0005-0000-0000-000042730000}"/>
    <cellStyle name="20% - Accent1 3 6 2 6 3 4" xfId="29690" xr:uid="{00000000-0005-0000-0000-000043730000}"/>
    <cellStyle name="20% - Accent1 3 6 2 6 4" xfId="29691" xr:uid="{00000000-0005-0000-0000-000044730000}"/>
    <cellStyle name="20% - Accent1 3 6 2 6 4 2" xfId="29692" xr:uid="{00000000-0005-0000-0000-000045730000}"/>
    <cellStyle name="20% - Accent1 3 6 2 6 4 2 2" xfId="29693" xr:uid="{00000000-0005-0000-0000-000046730000}"/>
    <cellStyle name="20% - Accent1 3 6 2 6 4 2 2 2" xfId="29694" xr:uid="{00000000-0005-0000-0000-000047730000}"/>
    <cellStyle name="20% - Accent1 3 6 2 6 4 2 3" xfId="29695" xr:uid="{00000000-0005-0000-0000-000048730000}"/>
    <cellStyle name="20% - Accent1 3 6 2 6 4 3" xfId="29696" xr:uid="{00000000-0005-0000-0000-000049730000}"/>
    <cellStyle name="20% - Accent1 3 6 2 6 4 3 2" xfId="29697" xr:uid="{00000000-0005-0000-0000-00004A730000}"/>
    <cellStyle name="20% - Accent1 3 6 2 6 4 4" xfId="29698" xr:uid="{00000000-0005-0000-0000-00004B730000}"/>
    <cellStyle name="20% - Accent1 3 6 2 6 5" xfId="29699" xr:uid="{00000000-0005-0000-0000-00004C730000}"/>
    <cellStyle name="20% - Accent1 3 6 2 6 5 2" xfId="29700" xr:uid="{00000000-0005-0000-0000-00004D730000}"/>
    <cellStyle name="20% - Accent1 3 6 2 6 5 2 2" xfId="29701" xr:uid="{00000000-0005-0000-0000-00004E730000}"/>
    <cellStyle name="20% - Accent1 3 6 2 6 5 3" xfId="29702" xr:uid="{00000000-0005-0000-0000-00004F730000}"/>
    <cellStyle name="20% - Accent1 3 6 2 6 6" xfId="29703" xr:uid="{00000000-0005-0000-0000-000050730000}"/>
    <cellStyle name="20% - Accent1 3 6 2 6 6 2" xfId="29704" xr:uid="{00000000-0005-0000-0000-000051730000}"/>
    <cellStyle name="20% - Accent1 3 6 2 6 6 2 2" xfId="29705" xr:uid="{00000000-0005-0000-0000-000052730000}"/>
    <cellStyle name="20% - Accent1 3 6 2 6 6 3" xfId="29706" xr:uid="{00000000-0005-0000-0000-000053730000}"/>
    <cellStyle name="20% - Accent1 3 6 2 6 7" xfId="29707" xr:uid="{00000000-0005-0000-0000-000054730000}"/>
    <cellStyle name="20% - Accent1 3 6 2 6 7 2" xfId="29708" xr:uid="{00000000-0005-0000-0000-000055730000}"/>
    <cellStyle name="20% - Accent1 3 6 2 6 8" xfId="29709" xr:uid="{00000000-0005-0000-0000-000056730000}"/>
    <cellStyle name="20% - Accent1 3 6 2 6 8 2" xfId="29710" xr:uid="{00000000-0005-0000-0000-000057730000}"/>
    <cellStyle name="20% - Accent1 3 6 2 6 9" xfId="29711" xr:uid="{00000000-0005-0000-0000-000058730000}"/>
    <cellStyle name="20% - Accent1 3 6 2 7" xfId="29712" xr:uid="{00000000-0005-0000-0000-000059730000}"/>
    <cellStyle name="20% - Accent1 3 6 2 7 2" xfId="29713" xr:uid="{00000000-0005-0000-0000-00005A730000}"/>
    <cellStyle name="20% - Accent1 3 6 2 7 2 2" xfId="29714" xr:uid="{00000000-0005-0000-0000-00005B730000}"/>
    <cellStyle name="20% - Accent1 3 6 2 7 2 2 2" xfId="29715" xr:uid="{00000000-0005-0000-0000-00005C730000}"/>
    <cellStyle name="20% - Accent1 3 6 2 7 2 3" xfId="29716" xr:uid="{00000000-0005-0000-0000-00005D730000}"/>
    <cellStyle name="20% - Accent1 3 6 2 7 3" xfId="29717" xr:uid="{00000000-0005-0000-0000-00005E730000}"/>
    <cellStyle name="20% - Accent1 3 6 2 7 3 2" xfId="29718" xr:uid="{00000000-0005-0000-0000-00005F730000}"/>
    <cellStyle name="20% - Accent1 3 6 2 7 4" xfId="29719" xr:uid="{00000000-0005-0000-0000-000060730000}"/>
    <cellStyle name="20% - Accent1 3 6 2 8" xfId="29720" xr:uid="{00000000-0005-0000-0000-000061730000}"/>
    <cellStyle name="20% - Accent1 3 6 2 8 2" xfId="29721" xr:uid="{00000000-0005-0000-0000-000062730000}"/>
    <cellStyle name="20% - Accent1 3 6 2 8 2 2" xfId="29722" xr:uid="{00000000-0005-0000-0000-000063730000}"/>
    <cellStyle name="20% - Accent1 3 6 2 8 2 2 2" xfId="29723" xr:uid="{00000000-0005-0000-0000-000064730000}"/>
    <cellStyle name="20% - Accent1 3 6 2 8 2 3" xfId="29724" xr:uid="{00000000-0005-0000-0000-000065730000}"/>
    <cellStyle name="20% - Accent1 3 6 2 8 3" xfId="29725" xr:uid="{00000000-0005-0000-0000-000066730000}"/>
    <cellStyle name="20% - Accent1 3 6 2 8 3 2" xfId="29726" xr:uid="{00000000-0005-0000-0000-000067730000}"/>
    <cellStyle name="20% - Accent1 3 6 2 8 4" xfId="29727" xr:uid="{00000000-0005-0000-0000-000068730000}"/>
    <cellStyle name="20% - Accent1 3 6 2 9" xfId="29728" xr:uid="{00000000-0005-0000-0000-000069730000}"/>
    <cellStyle name="20% - Accent1 3 6 2 9 2" xfId="29729" xr:uid="{00000000-0005-0000-0000-00006A730000}"/>
    <cellStyle name="20% - Accent1 3 6 2 9 2 2" xfId="29730" xr:uid="{00000000-0005-0000-0000-00006B730000}"/>
    <cellStyle name="20% - Accent1 3 6 2 9 2 2 2" xfId="29731" xr:uid="{00000000-0005-0000-0000-00006C730000}"/>
    <cellStyle name="20% - Accent1 3 6 2 9 2 3" xfId="29732" xr:uid="{00000000-0005-0000-0000-00006D730000}"/>
    <cellStyle name="20% - Accent1 3 6 2 9 3" xfId="29733" xr:uid="{00000000-0005-0000-0000-00006E730000}"/>
    <cellStyle name="20% - Accent1 3 6 2 9 3 2" xfId="29734" xr:uid="{00000000-0005-0000-0000-00006F730000}"/>
    <cellStyle name="20% - Accent1 3 6 2 9 4" xfId="29735" xr:uid="{00000000-0005-0000-0000-000070730000}"/>
    <cellStyle name="20% - Accent1 3 6 3" xfId="29736" xr:uid="{00000000-0005-0000-0000-000071730000}"/>
    <cellStyle name="20% - Accent1 3 6 3 10" xfId="29737" xr:uid="{00000000-0005-0000-0000-000072730000}"/>
    <cellStyle name="20% - Accent1 3 6 3 10 2" xfId="29738" xr:uid="{00000000-0005-0000-0000-000073730000}"/>
    <cellStyle name="20% - Accent1 3 6 3 11" xfId="29739" xr:uid="{00000000-0005-0000-0000-000074730000}"/>
    <cellStyle name="20% - Accent1 3 6 3 2" xfId="29740" xr:uid="{00000000-0005-0000-0000-000075730000}"/>
    <cellStyle name="20% - Accent1 3 6 3 2 2" xfId="29741" xr:uid="{00000000-0005-0000-0000-000076730000}"/>
    <cellStyle name="20% - Accent1 3 6 3 2 2 2" xfId="29742" xr:uid="{00000000-0005-0000-0000-000077730000}"/>
    <cellStyle name="20% - Accent1 3 6 3 2 2 2 2" xfId="29743" xr:uid="{00000000-0005-0000-0000-000078730000}"/>
    <cellStyle name="20% - Accent1 3 6 3 2 2 2 2 2" xfId="29744" xr:uid="{00000000-0005-0000-0000-000079730000}"/>
    <cellStyle name="20% - Accent1 3 6 3 2 2 2 3" xfId="29745" xr:uid="{00000000-0005-0000-0000-00007A730000}"/>
    <cellStyle name="20% - Accent1 3 6 3 2 2 3" xfId="29746" xr:uid="{00000000-0005-0000-0000-00007B730000}"/>
    <cellStyle name="20% - Accent1 3 6 3 2 2 3 2" xfId="29747" xr:uid="{00000000-0005-0000-0000-00007C730000}"/>
    <cellStyle name="20% - Accent1 3 6 3 2 2 4" xfId="29748" xr:uid="{00000000-0005-0000-0000-00007D730000}"/>
    <cellStyle name="20% - Accent1 3 6 3 2 3" xfId="29749" xr:uid="{00000000-0005-0000-0000-00007E730000}"/>
    <cellStyle name="20% - Accent1 3 6 3 2 3 2" xfId="29750" xr:uid="{00000000-0005-0000-0000-00007F730000}"/>
    <cellStyle name="20% - Accent1 3 6 3 2 3 2 2" xfId="29751" xr:uid="{00000000-0005-0000-0000-000080730000}"/>
    <cellStyle name="20% - Accent1 3 6 3 2 3 2 2 2" xfId="29752" xr:uid="{00000000-0005-0000-0000-000081730000}"/>
    <cellStyle name="20% - Accent1 3 6 3 2 3 2 3" xfId="29753" xr:uid="{00000000-0005-0000-0000-000082730000}"/>
    <cellStyle name="20% - Accent1 3 6 3 2 3 3" xfId="29754" xr:uid="{00000000-0005-0000-0000-000083730000}"/>
    <cellStyle name="20% - Accent1 3 6 3 2 3 3 2" xfId="29755" xr:uid="{00000000-0005-0000-0000-000084730000}"/>
    <cellStyle name="20% - Accent1 3 6 3 2 3 4" xfId="29756" xr:uid="{00000000-0005-0000-0000-000085730000}"/>
    <cellStyle name="20% - Accent1 3 6 3 2 4" xfId="29757" xr:uid="{00000000-0005-0000-0000-000086730000}"/>
    <cellStyle name="20% - Accent1 3 6 3 2 4 2" xfId="29758" xr:uid="{00000000-0005-0000-0000-000087730000}"/>
    <cellStyle name="20% - Accent1 3 6 3 2 4 2 2" xfId="29759" xr:uid="{00000000-0005-0000-0000-000088730000}"/>
    <cellStyle name="20% - Accent1 3 6 3 2 4 2 2 2" xfId="29760" xr:uid="{00000000-0005-0000-0000-000089730000}"/>
    <cellStyle name="20% - Accent1 3 6 3 2 4 2 3" xfId="29761" xr:uid="{00000000-0005-0000-0000-00008A730000}"/>
    <cellStyle name="20% - Accent1 3 6 3 2 4 3" xfId="29762" xr:uid="{00000000-0005-0000-0000-00008B730000}"/>
    <cellStyle name="20% - Accent1 3 6 3 2 4 3 2" xfId="29763" xr:uid="{00000000-0005-0000-0000-00008C730000}"/>
    <cellStyle name="20% - Accent1 3 6 3 2 4 4" xfId="29764" xr:uid="{00000000-0005-0000-0000-00008D730000}"/>
    <cellStyle name="20% - Accent1 3 6 3 2 5" xfId="29765" xr:uid="{00000000-0005-0000-0000-00008E730000}"/>
    <cellStyle name="20% - Accent1 3 6 3 2 5 2" xfId="29766" xr:uid="{00000000-0005-0000-0000-00008F730000}"/>
    <cellStyle name="20% - Accent1 3 6 3 2 5 2 2" xfId="29767" xr:uid="{00000000-0005-0000-0000-000090730000}"/>
    <cellStyle name="20% - Accent1 3 6 3 2 5 3" xfId="29768" xr:uid="{00000000-0005-0000-0000-000091730000}"/>
    <cellStyle name="20% - Accent1 3 6 3 2 6" xfId="29769" xr:uid="{00000000-0005-0000-0000-000092730000}"/>
    <cellStyle name="20% - Accent1 3 6 3 2 6 2" xfId="29770" xr:uid="{00000000-0005-0000-0000-000093730000}"/>
    <cellStyle name="20% - Accent1 3 6 3 2 6 2 2" xfId="29771" xr:uid="{00000000-0005-0000-0000-000094730000}"/>
    <cellStyle name="20% - Accent1 3 6 3 2 6 3" xfId="29772" xr:uid="{00000000-0005-0000-0000-000095730000}"/>
    <cellStyle name="20% - Accent1 3 6 3 2 7" xfId="29773" xr:uid="{00000000-0005-0000-0000-000096730000}"/>
    <cellStyle name="20% - Accent1 3 6 3 2 7 2" xfId="29774" xr:uid="{00000000-0005-0000-0000-000097730000}"/>
    <cellStyle name="20% - Accent1 3 6 3 2 8" xfId="29775" xr:uid="{00000000-0005-0000-0000-000098730000}"/>
    <cellStyle name="20% - Accent1 3 6 3 2 8 2" xfId="29776" xr:uid="{00000000-0005-0000-0000-000099730000}"/>
    <cellStyle name="20% - Accent1 3 6 3 2 9" xfId="29777" xr:uid="{00000000-0005-0000-0000-00009A730000}"/>
    <cellStyle name="20% - Accent1 3 6 3 3" xfId="29778" xr:uid="{00000000-0005-0000-0000-00009B730000}"/>
    <cellStyle name="20% - Accent1 3 6 3 3 2" xfId="29779" xr:uid="{00000000-0005-0000-0000-00009C730000}"/>
    <cellStyle name="20% - Accent1 3 6 3 3 2 2" xfId="29780" xr:uid="{00000000-0005-0000-0000-00009D730000}"/>
    <cellStyle name="20% - Accent1 3 6 3 3 2 2 2" xfId="29781" xr:uid="{00000000-0005-0000-0000-00009E730000}"/>
    <cellStyle name="20% - Accent1 3 6 3 3 2 2 2 2" xfId="29782" xr:uid="{00000000-0005-0000-0000-00009F730000}"/>
    <cellStyle name="20% - Accent1 3 6 3 3 2 2 3" xfId="29783" xr:uid="{00000000-0005-0000-0000-0000A0730000}"/>
    <cellStyle name="20% - Accent1 3 6 3 3 2 3" xfId="29784" xr:uid="{00000000-0005-0000-0000-0000A1730000}"/>
    <cellStyle name="20% - Accent1 3 6 3 3 2 3 2" xfId="29785" xr:uid="{00000000-0005-0000-0000-0000A2730000}"/>
    <cellStyle name="20% - Accent1 3 6 3 3 2 4" xfId="29786" xr:uid="{00000000-0005-0000-0000-0000A3730000}"/>
    <cellStyle name="20% - Accent1 3 6 3 3 3" xfId="29787" xr:uid="{00000000-0005-0000-0000-0000A4730000}"/>
    <cellStyle name="20% - Accent1 3 6 3 3 3 2" xfId="29788" xr:uid="{00000000-0005-0000-0000-0000A5730000}"/>
    <cellStyle name="20% - Accent1 3 6 3 3 3 2 2" xfId="29789" xr:uid="{00000000-0005-0000-0000-0000A6730000}"/>
    <cellStyle name="20% - Accent1 3 6 3 3 3 2 2 2" xfId="29790" xr:uid="{00000000-0005-0000-0000-0000A7730000}"/>
    <cellStyle name="20% - Accent1 3 6 3 3 3 2 3" xfId="29791" xr:uid="{00000000-0005-0000-0000-0000A8730000}"/>
    <cellStyle name="20% - Accent1 3 6 3 3 3 3" xfId="29792" xr:uid="{00000000-0005-0000-0000-0000A9730000}"/>
    <cellStyle name="20% - Accent1 3 6 3 3 3 3 2" xfId="29793" xr:uid="{00000000-0005-0000-0000-0000AA730000}"/>
    <cellStyle name="20% - Accent1 3 6 3 3 3 4" xfId="29794" xr:uid="{00000000-0005-0000-0000-0000AB730000}"/>
    <cellStyle name="20% - Accent1 3 6 3 3 4" xfId="29795" xr:uid="{00000000-0005-0000-0000-0000AC730000}"/>
    <cellStyle name="20% - Accent1 3 6 3 3 4 2" xfId="29796" xr:uid="{00000000-0005-0000-0000-0000AD730000}"/>
    <cellStyle name="20% - Accent1 3 6 3 3 4 2 2" xfId="29797" xr:uid="{00000000-0005-0000-0000-0000AE730000}"/>
    <cellStyle name="20% - Accent1 3 6 3 3 4 2 2 2" xfId="29798" xr:uid="{00000000-0005-0000-0000-0000AF730000}"/>
    <cellStyle name="20% - Accent1 3 6 3 3 4 2 3" xfId="29799" xr:uid="{00000000-0005-0000-0000-0000B0730000}"/>
    <cellStyle name="20% - Accent1 3 6 3 3 4 3" xfId="29800" xr:uid="{00000000-0005-0000-0000-0000B1730000}"/>
    <cellStyle name="20% - Accent1 3 6 3 3 4 3 2" xfId="29801" xr:uid="{00000000-0005-0000-0000-0000B2730000}"/>
    <cellStyle name="20% - Accent1 3 6 3 3 4 4" xfId="29802" xr:uid="{00000000-0005-0000-0000-0000B3730000}"/>
    <cellStyle name="20% - Accent1 3 6 3 3 5" xfId="29803" xr:uid="{00000000-0005-0000-0000-0000B4730000}"/>
    <cellStyle name="20% - Accent1 3 6 3 3 5 2" xfId="29804" xr:uid="{00000000-0005-0000-0000-0000B5730000}"/>
    <cellStyle name="20% - Accent1 3 6 3 3 5 2 2" xfId="29805" xr:uid="{00000000-0005-0000-0000-0000B6730000}"/>
    <cellStyle name="20% - Accent1 3 6 3 3 5 3" xfId="29806" xr:uid="{00000000-0005-0000-0000-0000B7730000}"/>
    <cellStyle name="20% - Accent1 3 6 3 3 6" xfId="29807" xr:uid="{00000000-0005-0000-0000-0000B8730000}"/>
    <cellStyle name="20% - Accent1 3 6 3 3 6 2" xfId="29808" xr:uid="{00000000-0005-0000-0000-0000B9730000}"/>
    <cellStyle name="20% - Accent1 3 6 3 3 6 2 2" xfId="29809" xr:uid="{00000000-0005-0000-0000-0000BA730000}"/>
    <cellStyle name="20% - Accent1 3 6 3 3 6 3" xfId="29810" xr:uid="{00000000-0005-0000-0000-0000BB730000}"/>
    <cellStyle name="20% - Accent1 3 6 3 3 7" xfId="29811" xr:uid="{00000000-0005-0000-0000-0000BC730000}"/>
    <cellStyle name="20% - Accent1 3 6 3 3 7 2" xfId="29812" xr:uid="{00000000-0005-0000-0000-0000BD730000}"/>
    <cellStyle name="20% - Accent1 3 6 3 3 8" xfId="29813" xr:uid="{00000000-0005-0000-0000-0000BE730000}"/>
    <cellStyle name="20% - Accent1 3 6 3 3 8 2" xfId="29814" xr:uid="{00000000-0005-0000-0000-0000BF730000}"/>
    <cellStyle name="20% - Accent1 3 6 3 3 9" xfId="29815" xr:uid="{00000000-0005-0000-0000-0000C0730000}"/>
    <cellStyle name="20% - Accent1 3 6 3 4" xfId="29816" xr:uid="{00000000-0005-0000-0000-0000C1730000}"/>
    <cellStyle name="20% - Accent1 3 6 3 4 2" xfId="29817" xr:uid="{00000000-0005-0000-0000-0000C2730000}"/>
    <cellStyle name="20% - Accent1 3 6 3 4 2 2" xfId="29818" xr:uid="{00000000-0005-0000-0000-0000C3730000}"/>
    <cellStyle name="20% - Accent1 3 6 3 4 2 2 2" xfId="29819" xr:uid="{00000000-0005-0000-0000-0000C4730000}"/>
    <cellStyle name="20% - Accent1 3 6 3 4 2 3" xfId="29820" xr:uid="{00000000-0005-0000-0000-0000C5730000}"/>
    <cellStyle name="20% - Accent1 3 6 3 4 3" xfId="29821" xr:uid="{00000000-0005-0000-0000-0000C6730000}"/>
    <cellStyle name="20% - Accent1 3 6 3 4 3 2" xfId="29822" xr:uid="{00000000-0005-0000-0000-0000C7730000}"/>
    <cellStyle name="20% - Accent1 3 6 3 4 4" xfId="29823" xr:uid="{00000000-0005-0000-0000-0000C8730000}"/>
    <cellStyle name="20% - Accent1 3 6 3 5" xfId="29824" xr:uid="{00000000-0005-0000-0000-0000C9730000}"/>
    <cellStyle name="20% - Accent1 3 6 3 5 2" xfId="29825" xr:uid="{00000000-0005-0000-0000-0000CA730000}"/>
    <cellStyle name="20% - Accent1 3 6 3 5 2 2" xfId="29826" xr:uid="{00000000-0005-0000-0000-0000CB730000}"/>
    <cellStyle name="20% - Accent1 3 6 3 5 2 2 2" xfId="29827" xr:uid="{00000000-0005-0000-0000-0000CC730000}"/>
    <cellStyle name="20% - Accent1 3 6 3 5 2 3" xfId="29828" xr:uid="{00000000-0005-0000-0000-0000CD730000}"/>
    <cellStyle name="20% - Accent1 3 6 3 5 3" xfId="29829" xr:uid="{00000000-0005-0000-0000-0000CE730000}"/>
    <cellStyle name="20% - Accent1 3 6 3 5 3 2" xfId="29830" xr:uid="{00000000-0005-0000-0000-0000CF730000}"/>
    <cellStyle name="20% - Accent1 3 6 3 5 4" xfId="29831" xr:uid="{00000000-0005-0000-0000-0000D0730000}"/>
    <cellStyle name="20% - Accent1 3 6 3 6" xfId="29832" xr:uid="{00000000-0005-0000-0000-0000D1730000}"/>
    <cellStyle name="20% - Accent1 3 6 3 6 2" xfId="29833" xr:uid="{00000000-0005-0000-0000-0000D2730000}"/>
    <cellStyle name="20% - Accent1 3 6 3 6 2 2" xfId="29834" xr:uid="{00000000-0005-0000-0000-0000D3730000}"/>
    <cellStyle name="20% - Accent1 3 6 3 6 2 2 2" xfId="29835" xr:uid="{00000000-0005-0000-0000-0000D4730000}"/>
    <cellStyle name="20% - Accent1 3 6 3 6 2 3" xfId="29836" xr:uid="{00000000-0005-0000-0000-0000D5730000}"/>
    <cellStyle name="20% - Accent1 3 6 3 6 3" xfId="29837" xr:uid="{00000000-0005-0000-0000-0000D6730000}"/>
    <cellStyle name="20% - Accent1 3 6 3 6 3 2" xfId="29838" xr:uid="{00000000-0005-0000-0000-0000D7730000}"/>
    <cellStyle name="20% - Accent1 3 6 3 6 4" xfId="29839" xr:uid="{00000000-0005-0000-0000-0000D8730000}"/>
    <cellStyle name="20% - Accent1 3 6 3 7" xfId="29840" xr:uid="{00000000-0005-0000-0000-0000D9730000}"/>
    <cellStyle name="20% - Accent1 3 6 3 7 2" xfId="29841" xr:uid="{00000000-0005-0000-0000-0000DA730000}"/>
    <cellStyle name="20% - Accent1 3 6 3 7 2 2" xfId="29842" xr:uid="{00000000-0005-0000-0000-0000DB730000}"/>
    <cellStyle name="20% - Accent1 3 6 3 7 3" xfId="29843" xr:uid="{00000000-0005-0000-0000-0000DC730000}"/>
    <cellStyle name="20% - Accent1 3 6 3 8" xfId="29844" xr:uid="{00000000-0005-0000-0000-0000DD730000}"/>
    <cellStyle name="20% - Accent1 3 6 3 8 2" xfId="29845" xr:uid="{00000000-0005-0000-0000-0000DE730000}"/>
    <cellStyle name="20% - Accent1 3 6 3 8 2 2" xfId="29846" xr:uid="{00000000-0005-0000-0000-0000DF730000}"/>
    <cellStyle name="20% - Accent1 3 6 3 8 3" xfId="29847" xr:uid="{00000000-0005-0000-0000-0000E0730000}"/>
    <cellStyle name="20% - Accent1 3 6 3 9" xfId="29848" xr:uid="{00000000-0005-0000-0000-0000E1730000}"/>
    <cellStyle name="20% - Accent1 3 6 3 9 2" xfId="29849" xr:uid="{00000000-0005-0000-0000-0000E2730000}"/>
    <cellStyle name="20% - Accent1 3 6 4" xfId="29850" xr:uid="{00000000-0005-0000-0000-0000E3730000}"/>
    <cellStyle name="20% - Accent1 3 6 4 10" xfId="29851" xr:uid="{00000000-0005-0000-0000-0000E4730000}"/>
    <cellStyle name="20% - Accent1 3 6 4 10 2" xfId="29852" xr:uid="{00000000-0005-0000-0000-0000E5730000}"/>
    <cellStyle name="20% - Accent1 3 6 4 11" xfId="29853" xr:uid="{00000000-0005-0000-0000-0000E6730000}"/>
    <cellStyle name="20% - Accent1 3 6 4 2" xfId="29854" xr:uid="{00000000-0005-0000-0000-0000E7730000}"/>
    <cellStyle name="20% - Accent1 3 6 4 2 2" xfId="29855" xr:uid="{00000000-0005-0000-0000-0000E8730000}"/>
    <cellStyle name="20% - Accent1 3 6 4 2 2 2" xfId="29856" xr:uid="{00000000-0005-0000-0000-0000E9730000}"/>
    <cellStyle name="20% - Accent1 3 6 4 2 2 2 2" xfId="29857" xr:uid="{00000000-0005-0000-0000-0000EA730000}"/>
    <cellStyle name="20% - Accent1 3 6 4 2 2 2 2 2" xfId="29858" xr:uid="{00000000-0005-0000-0000-0000EB730000}"/>
    <cellStyle name="20% - Accent1 3 6 4 2 2 2 3" xfId="29859" xr:uid="{00000000-0005-0000-0000-0000EC730000}"/>
    <cellStyle name="20% - Accent1 3 6 4 2 2 3" xfId="29860" xr:uid="{00000000-0005-0000-0000-0000ED730000}"/>
    <cellStyle name="20% - Accent1 3 6 4 2 2 3 2" xfId="29861" xr:uid="{00000000-0005-0000-0000-0000EE730000}"/>
    <cellStyle name="20% - Accent1 3 6 4 2 2 4" xfId="29862" xr:uid="{00000000-0005-0000-0000-0000EF730000}"/>
    <cellStyle name="20% - Accent1 3 6 4 2 3" xfId="29863" xr:uid="{00000000-0005-0000-0000-0000F0730000}"/>
    <cellStyle name="20% - Accent1 3 6 4 2 3 2" xfId="29864" xr:uid="{00000000-0005-0000-0000-0000F1730000}"/>
    <cellStyle name="20% - Accent1 3 6 4 2 3 2 2" xfId="29865" xr:uid="{00000000-0005-0000-0000-0000F2730000}"/>
    <cellStyle name="20% - Accent1 3 6 4 2 3 2 2 2" xfId="29866" xr:uid="{00000000-0005-0000-0000-0000F3730000}"/>
    <cellStyle name="20% - Accent1 3 6 4 2 3 2 3" xfId="29867" xr:uid="{00000000-0005-0000-0000-0000F4730000}"/>
    <cellStyle name="20% - Accent1 3 6 4 2 3 3" xfId="29868" xr:uid="{00000000-0005-0000-0000-0000F5730000}"/>
    <cellStyle name="20% - Accent1 3 6 4 2 3 3 2" xfId="29869" xr:uid="{00000000-0005-0000-0000-0000F6730000}"/>
    <cellStyle name="20% - Accent1 3 6 4 2 3 4" xfId="29870" xr:uid="{00000000-0005-0000-0000-0000F7730000}"/>
    <cellStyle name="20% - Accent1 3 6 4 2 4" xfId="29871" xr:uid="{00000000-0005-0000-0000-0000F8730000}"/>
    <cellStyle name="20% - Accent1 3 6 4 2 4 2" xfId="29872" xr:uid="{00000000-0005-0000-0000-0000F9730000}"/>
    <cellStyle name="20% - Accent1 3 6 4 2 4 2 2" xfId="29873" xr:uid="{00000000-0005-0000-0000-0000FA730000}"/>
    <cellStyle name="20% - Accent1 3 6 4 2 4 2 2 2" xfId="29874" xr:uid="{00000000-0005-0000-0000-0000FB730000}"/>
    <cellStyle name="20% - Accent1 3 6 4 2 4 2 3" xfId="29875" xr:uid="{00000000-0005-0000-0000-0000FC730000}"/>
    <cellStyle name="20% - Accent1 3 6 4 2 4 3" xfId="29876" xr:uid="{00000000-0005-0000-0000-0000FD730000}"/>
    <cellStyle name="20% - Accent1 3 6 4 2 4 3 2" xfId="29877" xr:uid="{00000000-0005-0000-0000-0000FE730000}"/>
    <cellStyle name="20% - Accent1 3 6 4 2 4 4" xfId="29878" xr:uid="{00000000-0005-0000-0000-0000FF730000}"/>
    <cellStyle name="20% - Accent1 3 6 4 2 5" xfId="29879" xr:uid="{00000000-0005-0000-0000-000000740000}"/>
    <cellStyle name="20% - Accent1 3 6 4 2 5 2" xfId="29880" xr:uid="{00000000-0005-0000-0000-000001740000}"/>
    <cellStyle name="20% - Accent1 3 6 4 2 5 2 2" xfId="29881" xr:uid="{00000000-0005-0000-0000-000002740000}"/>
    <cellStyle name="20% - Accent1 3 6 4 2 5 3" xfId="29882" xr:uid="{00000000-0005-0000-0000-000003740000}"/>
    <cellStyle name="20% - Accent1 3 6 4 2 6" xfId="29883" xr:uid="{00000000-0005-0000-0000-000004740000}"/>
    <cellStyle name="20% - Accent1 3 6 4 2 6 2" xfId="29884" xr:uid="{00000000-0005-0000-0000-000005740000}"/>
    <cellStyle name="20% - Accent1 3 6 4 2 6 2 2" xfId="29885" xr:uid="{00000000-0005-0000-0000-000006740000}"/>
    <cellStyle name="20% - Accent1 3 6 4 2 6 3" xfId="29886" xr:uid="{00000000-0005-0000-0000-000007740000}"/>
    <cellStyle name="20% - Accent1 3 6 4 2 7" xfId="29887" xr:uid="{00000000-0005-0000-0000-000008740000}"/>
    <cellStyle name="20% - Accent1 3 6 4 2 7 2" xfId="29888" xr:uid="{00000000-0005-0000-0000-000009740000}"/>
    <cellStyle name="20% - Accent1 3 6 4 2 8" xfId="29889" xr:uid="{00000000-0005-0000-0000-00000A740000}"/>
    <cellStyle name="20% - Accent1 3 6 4 2 8 2" xfId="29890" xr:uid="{00000000-0005-0000-0000-00000B740000}"/>
    <cellStyle name="20% - Accent1 3 6 4 2 9" xfId="29891" xr:uid="{00000000-0005-0000-0000-00000C740000}"/>
    <cellStyle name="20% - Accent1 3 6 4 3" xfId="29892" xr:uid="{00000000-0005-0000-0000-00000D740000}"/>
    <cellStyle name="20% - Accent1 3 6 4 3 2" xfId="29893" xr:uid="{00000000-0005-0000-0000-00000E740000}"/>
    <cellStyle name="20% - Accent1 3 6 4 3 2 2" xfId="29894" xr:uid="{00000000-0005-0000-0000-00000F740000}"/>
    <cellStyle name="20% - Accent1 3 6 4 3 2 2 2" xfId="29895" xr:uid="{00000000-0005-0000-0000-000010740000}"/>
    <cellStyle name="20% - Accent1 3 6 4 3 2 2 2 2" xfId="29896" xr:uid="{00000000-0005-0000-0000-000011740000}"/>
    <cellStyle name="20% - Accent1 3 6 4 3 2 2 3" xfId="29897" xr:uid="{00000000-0005-0000-0000-000012740000}"/>
    <cellStyle name="20% - Accent1 3 6 4 3 2 3" xfId="29898" xr:uid="{00000000-0005-0000-0000-000013740000}"/>
    <cellStyle name="20% - Accent1 3 6 4 3 2 3 2" xfId="29899" xr:uid="{00000000-0005-0000-0000-000014740000}"/>
    <cellStyle name="20% - Accent1 3 6 4 3 2 4" xfId="29900" xr:uid="{00000000-0005-0000-0000-000015740000}"/>
    <cellStyle name="20% - Accent1 3 6 4 3 3" xfId="29901" xr:uid="{00000000-0005-0000-0000-000016740000}"/>
    <cellStyle name="20% - Accent1 3 6 4 3 3 2" xfId="29902" xr:uid="{00000000-0005-0000-0000-000017740000}"/>
    <cellStyle name="20% - Accent1 3 6 4 3 3 2 2" xfId="29903" xr:uid="{00000000-0005-0000-0000-000018740000}"/>
    <cellStyle name="20% - Accent1 3 6 4 3 3 2 2 2" xfId="29904" xr:uid="{00000000-0005-0000-0000-000019740000}"/>
    <cellStyle name="20% - Accent1 3 6 4 3 3 2 3" xfId="29905" xr:uid="{00000000-0005-0000-0000-00001A740000}"/>
    <cellStyle name="20% - Accent1 3 6 4 3 3 3" xfId="29906" xr:uid="{00000000-0005-0000-0000-00001B740000}"/>
    <cellStyle name="20% - Accent1 3 6 4 3 3 3 2" xfId="29907" xr:uid="{00000000-0005-0000-0000-00001C740000}"/>
    <cellStyle name="20% - Accent1 3 6 4 3 3 4" xfId="29908" xr:uid="{00000000-0005-0000-0000-00001D740000}"/>
    <cellStyle name="20% - Accent1 3 6 4 3 4" xfId="29909" xr:uid="{00000000-0005-0000-0000-00001E740000}"/>
    <cellStyle name="20% - Accent1 3 6 4 3 4 2" xfId="29910" xr:uid="{00000000-0005-0000-0000-00001F740000}"/>
    <cellStyle name="20% - Accent1 3 6 4 3 4 2 2" xfId="29911" xr:uid="{00000000-0005-0000-0000-000020740000}"/>
    <cellStyle name="20% - Accent1 3 6 4 3 4 2 2 2" xfId="29912" xr:uid="{00000000-0005-0000-0000-000021740000}"/>
    <cellStyle name="20% - Accent1 3 6 4 3 4 2 3" xfId="29913" xr:uid="{00000000-0005-0000-0000-000022740000}"/>
    <cellStyle name="20% - Accent1 3 6 4 3 4 3" xfId="29914" xr:uid="{00000000-0005-0000-0000-000023740000}"/>
    <cellStyle name="20% - Accent1 3 6 4 3 4 3 2" xfId="29915" xr:uid="{00000000-0005-0000-0000-000024740000}"/>
    <cellStyle name="20% - Accent1 3 6 4 3 4 4" xfId="29916" xr:uid="{00000000-0005-0000-0000-000025740000}"/>
    <cellStyle name="20% - Accent1 3 6 4 3 5" xfId="29917" xr:uid="{00000000-0005-0000-0000-000026740000}"/>
    <cellStyle name="20% - Accent1 3 6 4 3 5 2" xfId="29918" xr:uid="{00000000-0005-0000-0000-000027740000}"/>
    <cellStyle name="20% - Accent1 3 6 4 3 5 2 2" xfId="29919" xr:uid="{00000000-0005-0000-0000-000028740000}"/>
    <cellStyle name="20% - Accent1 3 6 4 3 5 3" xfId="29920" xr:uid="{00000000-0005-0000-0000-000029740000}"/>
    <cellStyle name="20% - Accent1 3 6 4 3 6" xfId="29921" xr:uid="{00000000-0005-0000-0000-00002A740000}"/>
    <cellStyle name="20% - Accent1 3 6 4 3 6 2" xfId="29922" xr:uid="{00000000-0005-0000-0000-00002B740000}"/>
    <cellStyle name="20% - Accent1 3 6 4 3 6 2 2" xfId="29923" xr:uid="{00000000-0005-0000-0000-00002C740000}"/>
    <cellStyle name="20% - Accent1 3 6 4 3 6 3" xfId="29924" xr:uid="{00000000-0005-0000-0000-00002D740000}"/>
    <cellStyle name="20% - Accent1 3 6 4 3 7" xfId="29925" xr:uid="{00000000-0005-0000-0000-00002E740000}"/>
    <cellStyle name="20% - Accent1 3 6 4 3 7 2" xfId="29926" xr:uid="{00000000-0005-0000-0000-00002F740000}"/>
    <cellStyle name="20% - Accent1 3 6 4 3 8" xfId="29927" xr:uid="{00000000-0005-0000-0000-000030740000}"/>
    <cellStyle name="20% - Accent1 3 6 4 3 8 2" xfId="29928" xr:uid="{00000000-0005-0000-0000-000031740000}"/>
    <cellStyle name="20% - Accent1 3 6 4 3 9" xfId="29929" xr:uid="{00000000-0005-0000-0000-000032740000}"/>
    <cellStyle name="20% - Accent1 3 6 4 4" xfId="29930" xr:uid="{00000000-0005-0000-0000-000033740000}"/>
    <cellStyle name="20% - Accent1 3 6 4 4 2" xfId="29931" xr:uid="{00000000-0005-0000-0000-000034740000}"/>
    <cellStyle name="20% - Accent1 3 6 4 4 2 2" xfId="29932" xr:uid="{00000000-0005-0000-0000-000035740000}"/>
    <cellStyle name="20% - Accent1 3 6 4 4 2 2 2" xfId="29933" xr:uid="{00000000-0005-0000-0000-000036740000}"/>
    <cellStyle name="20% - Accent1 3 6 4 4 2 3" xfId="29934" xr:uid="{00000000-0005-0000-0000-000037740000}"/>
    <cellStyle name="20% - Accent1 3 6 4 4 3" xfId="29935" xr:uid="{00000000-0005-0000-0000-000038740000}"/>
    <cellStyle name="20% - Accent1 3 6 4 4 3 2" xfId="29936" xr:uid="{00000000-0005-0000-0000-000039740000}"/>
    <cellStyle name="20% - Accent1 3 6 4 4 4" xfId="29937" xr:uid="{00000000-0005-0000-0000-00003A740000}"/>
    <cellStyle name="20% - Accent1 3 6 4 5" xfId="29938" xr:uid="{00000000-0005-0000-0000-00003B740000}"/>
    <cellStyle name="20% - Accent1 3 6 4 5 2" xfId="29939" xr:uid="{00000000-0005-0000-0000-00003C740000}"/>
    <cellStyle name="20% - Accent1 3 6 4 5 2 2" xfId="29940" xr:uid="{00000000-0005-0000-0000-00003D740000}"/>
    <cellStyle name="20% - Accent1 3 6 4 5 2 2 2" xfId="29941" xr:uid="{00000000-0005-0000-0000-00003E740000}"/>
    <cellStyle name="20% - Accent1 3 6 4 5 2 3" xfId="29942" xr:uid="{00000000-0005-0000-0000-00003F740000}"/>
    <cellStyle name="20% - Accent1 3 6 4 5 3" xfId="29943" xr:uid="{00000000-0005-0000-0000-000040740000}"/>
    <cellStyle name="20% - Accent1 3 6 4 5 3 2" xfId="29944" xr:uid="{00000000-0005-0000-0000-000041740000}"/>
    <cellStyle name="20% - Accent1 3 6 4 5 4" xfId="29945" xr:uid="{00000000-0005-0000-0000-000042740000}"/>
    <cellStyle name="20% - Accent1 3 6 4 6" xfId="29946" xr:uid="{00000000-0005-0000-0000-000043740000}"/>
    <cellStyle name="20% - Accent1 3 6 4 6 2" xfId="29947" xr:uid="{00000000-0005-0000-0000-000044740000}"/>
    <cellStyle name="20% - Accent1 3 6 4 6 2 2" xfId="29948" xr:uid="{00000000-0005-0000-0000-000045740000}"/>
    <cellStyle name="20% - Accent1 3 6 4 6 2 2 2" xfId="29949" xr:uid="{00000000-0005-0000-0000-000046740000}"/>
    <cellStyle name="20% - Accent1 3 6 4 6 2 3" xfId="29950" xr:uid="{00000000-0005-0000-0000-000047740000}"/>
    <cellStyle name="20% - Accent1 3 6 4 6 3" xfId="29951" xr:uid="{00000000-0005-0000-0000-000048740000}"/>
    <cellStyle name="20% - Accent1 3 6 4 6 3 2" xfId="29952" xr:uid="{00000000-0005-0000-0000-000049740000}"/>
    <cellStyle name="20% - Accent1 3 6 4 6 4" xfId="29953" xr:uid="{00000000-0005-0000-0000-00004A740000}"/>
    <cellStyle name="20% - Accent1 3 6 4 7" xfId="29954" xr:uid="{00000000-0005-0000-0000-00004B740000}"/>
    <cellStyle name="20% - Accent1 3 6 4 7 2" xfId="29955" xr:uid="{00000000-0005-0000-0000-00004C740000}"/>
    <cellStyle name="20% - Accent1 3 6 4 7 2 2" xfId="29956" xr:uid="{00000000-0005-0000-0000-00004D740000}"/>
    <cellStyle name="20% - Accent1 3 6 4 7 3" xfId="29957" xr:uid="{00000000-0005-0000-0000-00004E740000}"/>
    <cellStyle name="20% - Accent1 3 6 4 8" xfId="29958" xr:uid="{00000000-0005-0000-0000-00004F740000}"/>
    <cellStyle name="20% - Accent1 3 6 4 8 2" xfId="29959" xr:uid="{00000000-0005-0000-0000-000050740000}"/>
    <cellStyle name="20% - Accent1 3 6 4 8 2 2" xfId="29960" xr:uid="{00000000-0005-0000-0000-000051740000}"/>
    <cellStyle name="20% - Accent1 3 6 4 8 3" xfId="29961" xr:uid="{00000000-0005-0000-0000-000052740000}"/>
    <cellStyle name="20% - Accent1 3 6 4 9" xfId="29962" xr:uid="{00000000-0005-0000-0000-000053740000}"/>
    <cellStyle name="20% - Accent1 3 6 4 9 2" xfId="29963" xr:uid="{00000000-0005-0000-0000-000054740000}"/>
    <cellStyle name="20% - Accent1 3 6 5" xfId="29964" xr:uid="{00000000-0005-0000-0000-000055740000}"/>
    <cellStyle name="20% - Accent1 3 6 5 10" xfId="29965" xr:uid="{00000000-0005-0000-0000-000056740000}"/>
    <cellStyle name="20% - Accent1 3 6 5 10 2" xfId="29966" xr:uid="{00000000-0005-0000-0000-000057740000}"/>
    <cellStyle name="20% - Accent1 3 6 5 11" xfId="29967" xr:uid="{00000000-0005-0000-0000-000058740000}"/>
    <cellStyle name="20% - Accent1 3 6 5 2" xfId="29968" xr:uid="{00000000-0005-0000-0000-000059740000}"/>
    <cellStyle name="20% - Accent1 3 6 5 2 2" xfId="29969" xr:uid="{00000000-0005-0000-0000-00005A740000}"/>
    <cellStyle name="20% - Accent1 3 6 5 2 2 2" xfId="29970" xr:uid="{00000000-0005-0000-0000-00005B740000}"/>
    <cellStyle name="20% - Accent1 3 6 5 2 2 2 2" xfId="29971" xr:uid="{00000000-0005-0000-0000-00005C740000}"/>
    <cellStyle name="20% - Accent1 3 6 5 2 2 2 2 2" xfId="29972" xr:uid="{00000000-0005-0000-0000-00005D740000}"/>
    <cellStyle name="20% - Accent1 3 6 5 2 2 2 3" xfId="29973" xr:uid="{00000000-0005-0000-0000-00005E740000}"/>
    <cellStyle name="20% - Accent1 3 6 5 2 2 3" xfId="29974" xr:uid="{00000000-0005-0000-0000-00005F740000}"/>
    <cellStyle name="20% - Accent1 3 6 5 2 2 3 2" xfId="29975" xr:uid="{00000000-0005-0000-0000-000060740000}"/>
    <cellStyle name="20% - Accent1 3 6 5 2 2 4" xfId="29976" xr:uid="{00000000-0005-0000-0000-000061740000}"/>
    <cellStyle name="20% - Accent1 3 6 5 2 3" xfId="29977" xr:uid="{00000000-0005-0000-0000-000062740000}"/>
    <cellStyle name="20% - Accent1 3 6 5 2 3 2" xfId="29978" xr:uid="{00000000-0005-0000-0000-000063740000}"/>
    <cellStyle name="20% - Accent1 3 6 5 2 3 2 2" xfId="29979" xr:uid="{00000000-0005-0000-0000-000064740000}"/>
    <cellStyle name="20% - Accent1 3 6 5 2 3 2 2 2" xfId="29980" xr:uid="{00000000-0005-0000-0000-000065740000}"/>
    <cellStyle name="20% - Accent1 3 6 5 2 3 2 3" xfId="29981" xr:uid="{00000000-0005-0000-0000-000066740000}"/>
    <cellStyle name="20% - Accent1 3 6 5 2 3 3" xfId="29982" xr:uid="{00000000-0005-0000-0000-000067740000}"/>
    <cellStyle name="20% - Accent1 3 6 5 2 3 3 2" xfId="29983" xr:uid="{00000000-0005-0000-0000-000068740000}"/>
    <cellStyle name="20% - Accent1 3 6 5 2 3 4" xfId="29984" xr:uid="{00000000-0005-0000-0000-000069740000}"/>
    <cellStyle name="20% - Accent1 3 6 5 2 4" xfId="29985" xr:uid="{00000000-0005-0000-0000-00006A740000}"/>
    <cellStyle name="20% - Accent1 3 6 5 2 4 2" xfId="29986" xr:uid="{00000000-0005-0000-0000-00006B740000}"/>
    <cellStyle name="20% - Accent1 3 6 5 2 4 2 2" xfId="29987" xr:uid="{00000000-0005-0000-0000-00006C740000}"/>
    <cellStyle name="20% - Accent1 3 6 5 2 4 2 2 2" xfId="29988" xr:uid="{00000000-0005-0000-0000-00006D740000}"/>
    <cellStyle name="20% - Accent1 3 6 5 2 4 2 3" xfId="29989" xr:uid="{00000000-0005-0000-0000-00006E740000}"/>
    <cellStyle name="20% - Accent1 3 6 5 2 4 3" xfId="29990" xr:uid="{00000000-0005-0000-0000-00006F740000}"/>
    <cellStyle name="20% - Accent1 3 6 5 2 4 3 2" xfId="29991" xr:uid="{00000000-0005-0000-0000-000070740000}"/>
    <cellStyle name="20% - Accent1 3 6 5 2 4 4" xfId="29992" xr:uid="{00000000-0005-0000-0000-000071740000}"/>
    <cellStyle name="20% - Accent1 3 6 5 2 5" xfId="29993" xr:uid="{00000000-0005-0000-0000-000072740000}"/>
    <cellStyle name="20% - Accent1 3 6 5 2 5 2" xfId="29994" xr:uid="{00000000-0005-0000-0000-000073740000}"/>
    <cellStyle name="20% - Accent1 3 6 5 2 5 2 2" xfId="29995" xr:uid="{00000000-0005-0000-0000-000074740000}"/>
    <cellStyle name="20% - Accent1 3 6 5 2 5 3" xfId="29996" xr:uid="{00000000-0005-0000-0000-000075740000}"/>
    <cellStyle name="20% - Accent1 3 6 5 2 6" xfId="29997" xr:uid="{00000000-0005-0000-0000-000076740000}"/>
    <cellStyle name="20% - Accent1 3 6 5 2 6 2" xfId="29998" xr:uid="{00000000-0005-0000-0000-000077740000}"/>
    <cellStyle name="20% - Accent1 3 6 5 2 6 2 2" xfId="29999" xr:uid="{00000000-0005-0000-0000-000078740000}"/>
    <cellStyle name="20% - Accent1 3 6 5 2 6 3" xfId="30000" xr:uid="{00000000-0005-0000-0000-000079740000}"/>
    <cellStyle name="20% - Accent1 3 6 5 2 7" xfId="30001" xr:uid="{00000000-0005-0000-0000-00007A740000}"/>
    <cellStyle name="20% - Accent1 3 6 5 2 7 2" xfId="30002" xr:uid="{00000000-0005-0000-0000-00007B740000}"/>
    <cellStyle name="20% - Accent1 3 6 5 2 8" xfId="30003" xr:uid="{00000000-0005-0000-0000-00007C740000}"/>
    <cellStyle name="20% - Accent1 3 6 5 2 8 2" xfId="30004" xr:uid="{00000000-0005-0000-0000-00007D740000}"/>
    <cellStyle name="20% - Accent1 3 6 5 2 9" xfId="30005" xr:uid="{00000000-0005-0000-0000-00007E740000}"/>
    <cellStyle name="20% - Accent1 3 6 5 3" xfId="30006" xr:uid="{00000000-0005-0000-0000-00007F740000}"/>
    <cellStyle name="20% - Accent1 3 6 5 3 2" xfId="30007" xr:uid="{00000000-0005-0000-0000-000080740000}"/>
    <cellStyle name="20% - Accent1 3 6 5 3 2 2" xfId="30008" xr:uid="{00000000-0005-0000-0000-000081740000}"/>
    <cellStyle name="20% - Accent1 3 6 5 3 2 2 2" xfId="30009" xr:uid="{00000000-0005-0000-0000-000082740000}"/>
    <cellStyle name="20% - Accent1 3 6 5 3 2 2 2 2" xfId="30010" xr:uid="{00000000-0005-0000-0000-000083740000}"/>
    <cellStyle name="20% - Accent1 3 6 5 3 2 2 3" xfId="30011" xr:uid="{00000000-0005-0000-0000-000084740000}"/>
    <cellStyle name="20% - Accent1 3 6 5 3 2 3" xfId="30012" xr:uid="{00000000-0005-0000-0000-000085740000}"/>
    <cellStyle name="20% - Accent1 3 6 5 3 2 3 2" xfId="30013" xr:uid="{00000000-0005-0000-0000-000086740000}"/>
    <cellStyle name="20% - Accent1 3 6 5 3 2 4" xfId="30014" xr:uid="{00000000-0005-0000-0000-000087740000}"/>
    <cellStyle name="20% - Accent1 3 6 5 3 3" xfId="30015" xr:uid="{00000000-0005-0000-0000-000088740000}"/>
    <cellStyle name="20% - Accent1 3 6 5 3 3 2" xfId="30016" xr:uid="{00000000-0005-0000-0000-000089740000}"/>
    <cellStyle name="20% - Accent1 3 6 5 3 3 2 2" xfId="30017" xr:uid="{00000000-0005-0000-0000-00008A740000}"/>
    <cellStyle name="20% - Accent1 3 6 5 3 3 2 2 2" xfId="30018" xr:uid="{00000000-0005-0000-0000-00008B740000}"/>
    <cellStyle name="20% - Accent1 3 6 5 3 3 2 3" xfId="30019" xr:uid="{00000000-0005-0000-0000-00008C740000}"/>
    <cellStyle name="20% - Accent1 3 6 5 3 3 3" xfId="30020" xr:uid="{00000000-0005-0000-0000-00008D740000}"/>
    <cellStyle name="20% - Accent1 3 6 5 3 3 3 2" xfId="30021" xr:uid="{00000000-0005-0000-0000-00008E740000}"/>
    <cellStyle name="20% - Accent1 3 6 5 3 3 4" xfId="30022" xr:uid="{00000000-0005-0000-0000-00008F740000}"/>
    <cellStyle name="20% - Accent1 3 6 5 3 4" xfId="30023" xr:uid="{00000000-0005-0000-0000-000090740000}"/>
    <cellStyle name="20% - Accent1 3 6 5 3 4 2" xfId="30024" xr:uid="{00000000-0005-0000-0000-000091740000}"/>
    <cellStyle name="20% - Accent1 3 6 5 3 4 2 2" xfId="30025" xr:uid="{00000000-0005-0000-0000-000092740000}"/>
    <cellStyle name="20% - Accent1 3 6 5 3 4 2 2 2" xfId="30026" xr:uid="{00000000-0005-0000-0000-000093740000}"/>
    <cellStyle name="20% - Accent1 3 6 5 3 4 2 3" xfId="30027" xr:uid="{00000000-0005-0000-0000-000094740000}"/>
    <cellStyle name="20% - Accent1 3 6 5 3 4 3" xfId="30028" xr:uid="{00000000-0005-0000-0000-000095740000}"/>
    <cellStyle name="20% - Accent1 3 6 5 3 4 3 2" xfId="30029" xr:uid="{00000000-0005-0000-0000-000096740000}"/>
    <cellStyle name="20% - Accent1 3 6 5 3 4 4" xfId="30030" xr:uid="{00000000-0005-0000-0000-000097740000}"/>
    <cellStyle name="20% - Accent1 3 6 5 3 5" xfId="30031" xr:uid="{00000000-0005-0000-0000-000098740000}"/>
    <cellStyle name="20% - Accent1 3 6 5 3 5 2" xfId="30032" xr:uid="{00000000-0005-0000-0000-000099740000}"/>
    <cellStyle name="20% - Accent1 3 6 5 3 5 2 2" xfId="30033" xr:uid="{00000000-0005-0000-0000-00009A740000}"/>
    <cellStyle name="20% - Accent1 3 6 5 3 5 3" xfId="30034" xr:uid="{00000000-0005-0000-0000-00009B740000}"/>
    <cellStyle name="20% - Accent1 3 6 5 3 6" xfId="30035" xr:uid="{00000000-0005-0000-0000-00009C740000}"/>
    <cellStyle name="20% - Accent1 3 6 5 3 6 2" xfId="30036" xr:uid="{00000000-0005-0000-0000-00009D740000}"/>
    <cellStyle name="20% - Accent1 3 6 5 3 6 2 2" xfId="30037" xr:uid="{00000000-0005-0000-0000-00009E740000}"/>
    <cellStyle name="20% - Accent1 3 6 5 3 6 3" xfId="30038" xr:uid="{00000000-0005-0000-0000-00009F740000}"/>
    <cellStyle name="20% - Accent1 3 6 5 3 7" xfId="30039" xr:uid="{00000000-0005-0000-0000-0000A0740000}"/>
    <cellStyle name="20% - Accent1 3 6 5 3 7 2" xfId="30040" xr:uid="{00000000-0005-0000-0000-0000A1740000}"/>
    <cellStyle name="20% - Accent1 3 6 5 3 8" xfId="30041" xr:uid="{00000000-0005-0000-0000-0000A2740000}"/>
    <cellStyle name="20% - Accent1 3 6 5 3 8 2" xfId="30042" xr:uid="{00000000-0005-0000-0000-0000A3740000}"/>
    <cellStyle name="20% - Accent1 3 6 5 3 9" xfId="30043" xr:uid="{00000000-0005-0000-0000-0000A4740000}"/>
    <cellStyle name="20% - Accent1 3 6 5 4" xfId="30044" xr:uid="{00000000-0005-0000-0000-0000A5740000}"/>
    <cellStyle name="20% - Accent1 3 6 5 4 2" xfId="30045" xr:uid="{00000000-0005-0000-0000-0000A6740000}"/>
    <cellStyle name="20% - Accent1 3 6 5 4 2 2" xfId="30046" xr:uid="{00000000-0005-0000-0000-0000A7740000}"/>
    <cellStyle name="20% - Accent1 3 6 5 4 2 2 2" xfId="30047" xr:uid="{00000000-0005-0000-0000-0000A8740000}"/>
    <cellStyle name="20% - Accent1 3 6 5 4 2 3" xfId="30048" xr:uid="{00000000-0005-0000-0000-0000A9740000}"/>
    <cellStyle name="20% - Accent1 3 6 5 4 3" xfId="30049" xr:uid="{00000000-0005-0000-0000-0000AA740000}"/>
    <cellStyle name="20% - Accent1 3 6 5 4 3 2" xfId="30050" xr:uid="{00000000-0005-0000-0000-0000AB740000}"/>
    <cellStyle name="20% - Accent1 3 6 5 4 4" xfId="30051" xr:uid="{00000000-0005-0000-0000-0000AC740000}"/>
    <cellStyle name="20% - Accent1 3 6 5 5" xfId="30052" xr:uid="{00000000-0005-0000-0000-0000AD740000}"/>
    <cellStyle name="20% - Accent1 3 6 5 5 2" xfId="30053" xr:uid="{00000000-0005-0000-0000-0000AE740000}"/>
    <cellStyle name="20% - Accent1 3 6 5 5 2 2" xfId="30054" xr:uid="{00000000-0005-0000-0000-0000AF740000}"/>
    <cellStyle name="20% - Accent1 3 6 5 5 2 2 2" xfId="30055" xr:uid="{00000000-0005-0000-0000-0000B0740000}"/>
    <cellStyle name="20% - Accent1 3 6 5 5 2 3" xfId="30056" xr:uid="{00000000-0005-0000-0000-0000B1740000}"/>
    <cellStyle name="20% - Accent1 3 6 5 5 3" xfId="30057" xr:uid="{00000000-0005-0000-0000-0000B2740000}"/>
    <cellStyle name="20% - Accent1 3 6 5 5 3 2" xfId="30058" xr:uid="{00000000-0005-0000-0000-0000B3740000}"/>
    <cellStyle name="20% - Accent1 3 6 5 5 4" xfId="30059" xr:uid="{00000000-0005-0000-0000-0000B4740000}"/>
    <cellStyle name="20% - Accent1 3 6 5 6" xfId="30060" xr:uid="{00000000-0005-0000-0000-0000B5740000}"/>
    <cellStyle name="20% - Accent1 3 6 5 6 2" xfId="30061" xr:uid="{00000000-0005-0000-0000-0000B6740000}"/>
    <cellStyle name="20% - Accent1 3 6 5 6 2 2" xfId="30062" xr:uid="{00000000-0005-0000-0000-0000B7740000}"/>
    <cellStyle name="20% - Accent1 3 6 5 6 2 2 2" xfId="30063" xr:uid="{00000000-0005-0000-0000-0000B8740000}"/>
    <cellStyle name="20% - Accent1 3 6 5 6 2 3" xfId="30064" xr:uid="{00000000-0005-0000-0000-0000B9740000}"/>
    <cellStyle name="20% - Accent1 3 6 5 6 3" xfId="30065" xr:uid="{00000000-0005-0000-0000-0000BA740000}"/>
    <cellStyle name="20% - Accent1 3 6 5 6 3 2" xfId="30066" xr:uid="{00000000-0005-0000-0000-0000BB740000}"/>
    <cellStyle name="20% - Accent1 3 6 5 6 4" xfId="30067" xr:uid="{00000000-0005-0000-0000-0000BC740000}"/>
    <cellStyle name="20% - Accent1 3 6 5 7" xfId="30068" xr:uid="{00000000-0005-0000-0000-0000BD740000}"/>
    <cellStyle name="20% - Accent1 3 6 5 7 2" xfId="30069" xr:uid="{00000000-0005-0000-0000-0000BE740000}"/>
    <cellStyle name="20% - Accent1 3 6 5 7 2 2" xfId="30070" xr:uid="{00000000-0005-0000-0000-0000BF740000}"/>
    <cellStyle name="20% - Accent1 3 6 5 7 3" xfId="30071" xr:uid="{00000000-0005-0000-0000-0000C0740000}"/>
    <cellStyle name="20% - Accent1 3 6 5 8" xfId="30072" xr:uid="{00000000-0005-0000-0000-0000C1740000}"/>
    <cellStyle name="20% - Accent1 3 6 5 8 2" xfId="30073" xr:uid="{00000000-0005-0000-0000-0000C2740000}"/>
    <cellStyle name="20% - Accent1 3 6 5 8 2 2" xfId="30074" xr:uid="{00000000-0005-0000-0000-0000C3740000}"/>
    <cellStyle name="20% - Accent1 3 6 5 8 3" xfId="30075" xr:uid="{00000000-0005-0000-0000-0000C4740000}"/>
    <cellStyle name="20% - Accent1 3 6 5 9" xfId="30076" xr:uid="{00000000-0005-0000-0000-0000C5740000}"/>
    <cellStyle name="20% - Accent1 3 6 5 9 2" xfId="30077" xr:uid="{00000000-0005-0000-0000-0000C6740000}"/>
    <cellStyle name="20% - Accent1 3 6 6" xfId="30078" xr:uid="{00000000-0005-0000-0000-0000C7740000}"/>
    <cellStyle name="20% - Accent1 3 6 6 2" xfId="30079" xr:uid="{00000000-0005-0000-0000-0000C8740000}"/>
    <cellStyle name="20% - Accent1 3 6 6 2 2" xfId="30080" xr:uid="{00000000-0005-0000-0000-0000C9740000}"/>
    <cellStyle name="20% - Accent1 3 6 6 2 2 2" xfId="30081" xr:uid="{00000000-0005-0000-0000-0000CA740000}"/>
    <cellStyle name="20% - Accent1 3 6 6 2 2 2 2" xfId="30082" xr:uid="{00000000-0005-0000-0000-0000CB740000}"/>
    <cellStyle name="20% - Accent1 3 6 6 2 2 3" xfId="30083" xr:uid="{00000000-0005-0000-0000-0000CC740000}"/>
    <cellStyle name="20% - Accent1 3 6 6 2 3" xfId="30084" xr:uid="{00000000-0005-0000-0000-0000CD740000}"/>
    <cellStyle name="20% - Accent1 3 6 6 2 3 2" xfId="30085" xr:uid="{00000000-0005-0000-0000-0000CE740000}"/>
    <cellStyle name="20% - Accent1 3 6 6 2 4" xfId="30086" xr:uid="{00000000-0005-0000-0000-0000CF740000}"/>
    <cellStyle name="20% - Accent1 3 6 6 3" xfId="30087" xr:uid="{00000000-0005-0000-0000-0000D0740000}"/>
    <cellStyle name="20% - Accent1 3 6 6 3 2" xfId="30088" xr:uid="{00000000-0005-0000-0000-0000D1740000}"/>
    <cellStyle name="20% - Accent1 3 6 6 3 2 2" xfId="30089" xr:uid="{00000000-0005-0000-0000-0000D2740000}"/>
    <cellStyle name="20% - Accent1 3 6 6 3 2 2 2" xfId="30090" xr:uid="{00000000-0005-0000-0000-0000D3740000}"/>
    <cellStyle name="20% - Accent1 3 6 6 3 2 3" xfId="30091" xr:uid="{00000000-0005-0000-0000-0000D4740000}"/>
    <cellStyle name="20% - Accent1 3 6 6 3 3" xfId="30092" xr:uid="{00000000-0005-0000-0000-0000D5740000}"/>
    <cellStyle name="20% - Accent1 3 6 6 3 3 2" xfId="30093" xr:uid="{00000000-0005-0000-0000-0000D6740000}"/>
    <cellStyle name="20% - Accent1 3 6 6 3 4" xfId="30094" xr:uid="{00000000-0005-0000-0000-0000D7740000}"/>
    <cellStyle name="20% - Accent1 3 6 6 4" xfId="30095" xr:uid="{00000000-0005-0000-0000-0000D8740000}"/>
    <cellStyle name="20% - Accent1 3 6 6 4 2" xfId="30096" xr:uid="{00000000-0005-0000-0000-0000D9740000}"/>
    <cellStyle name="20% - Accent1 3 6 6 4 2 2" xfId="30097" xr:uid="{00000000-0005-0000-0000-0000DA740000}"/>
    <cellStyle name="20% - Accent1 3 6 6 4 2 2 2" xfId="30098" xr:uid="{00000000-0005-0000-0000-0000DB740000}"/>
    <cellStyle name="20% - Accent1 3 6 6 4 2 3" xfId="30099" xr:uid="{00000000-0005-0000-0000-0000DC740000}"/>
    <cellStyle name="20% - Accent1 3 6 6 4 3" xfId="30100" xr:uid="{00000000-0005-0000-0000-0000DD740000}"/>
    <cellStyle name="20% - Accent1 3 6 6 4 3 2" xfId="30101" xr:uid="{00000000-0005-0000-0000-0000DE740000}"/>
    <cellStyle name="20% - Accent1 3 6 6 4 4" xfId="30102" xr:uid="{00000000-0005-0000-0000-0000DF740000}"/>
    <cellStyle name="20% - Accent1 3 6 6 5" xfId="30103" xr:uid="{00000000-0005-0000-0000-0000E0740000}"/>
    <cellStyle name="20% - Accent1 3 6 6 5 2" xfId="30104" xr:uid="{00000000-0005-0000-0000-0000E1740000}"/>
    <cellStyle name="20% - Accent1 3 6 6 5 2 2" xfId="30105" xr:uid="{00000000-0005-0000-0000-0000E2740000}"/>
    <cellStyle name="20% - Accent1 3 6 6 5 3" xfId="30106" xr:uid="{00000000-0005-0000-0000-0000E3740000}"/>
    <cellStyle name="20% - Accent1 3 6 6 6" xfId="30107" xr:uid="{00000000-0005-0000-0000-0000E4740000}"/>
    <cellStyle name="20% - Accent1 3 6 6 6 2" xfId="30108" xr:uid="{00000000-0005-0000-0000-0000E5740000}"/>
    <cellStyle name="20% - Accent1 3 6 6 6 2 2" xfId="30109" xr:uid="{00000000-0005-0000-0000-0000E6740000}"/>
    <cellStyle name="20% - Accent1 3 6 6 6 3" xfId="30110" xr:uid="{00000000-0005-0000-0000-0000E7740000}"/>
    <cellStyle name="20% - Accent1 3 6 6 7" xfId="30111" xr:uid="{00000000-0005-0000-0000-0000E8740000}"/>
    <cellStyle name="20% - Accent1 3 6 6 7 2" xfId="30112" xr:uid="{00000000-0005-0000-0000-0000E9740000}"/>
    <cellStyle name="20% - Accent1 3 6 6 8" xfId="30113" xr:uid="{00000000-0005-0000-0000-0000EA740000}"/>
    <cellStyle name="20% - Accent1 3 6 6 8 2" xfId="30114" xr:uid="{00000000-0005-0000-0000-0000EB740000}"/>
    <cellStyle name="20% - Accent1 3 6 6 9" xfId="30115" xr:uid="{00000000-0005-0000-0000-0000EC740000}"/>
    <cellStyle name="20% - Accent1 3 6 7" xfId="30116" xr:uid="{00000000-0005-0000-0000-0000ED740000}"/>
    <cellStyle name="20% - Accent1 3 6 7 2" xfId="30117" xr:uid="{00000000-0005-0000-0000-0000EE740000}"/>
    <cellStyle name="20% - Accent1 3 6 7 2 2" xfId="30118" xr:uid="{00000000-0005-0000-0000-0000EF740000}"/>
    <cellStyle name="20% - Accent1 3 6 7 2 2 2" xfId="30119" xr:uid="{00000000-0005-0000-0000-0000F0740000}"/>
    <cellStyle name="20% - Accent1 3 6 7 2 2 2 2" xfId="30120" xr:uid="{00000000-0005-0000-0000-0000F1740000}"/>
    <cellStyle name="20% - Accent1 3 6 7 2 2 3" xfId="30121" xr:uid="{00000000-0005-0000-0000-0000F2740000}"/>
    <cellStyle name="20% - Accent1 3 6 7 2 3" xfId="30122" xr:uid="{00000000-0005-0000-0000-0000F3740000}"/>
    <cellStyle name="20% - Accent1 3 6 7 2 3 2" xfId="30123" xr:uid="{00000000-0005-0000-0000-0000F4740000}"/>
    <cellStyle name="20% - Accent1 3 6 7 2 4" xfId="30124" xr:uid="{00000000-0005-0000-0000-0000F5740000}"/>
    <cellStyle name="20% - Accent1 3 6 7 3" xfId="30125" xr:uid="{00000000-0005-0000-0000-0000F6740000}"/>
    <cellStyle name="20% - Accent1 3 6 7 3 2" xfId="30126" xr:uid="{00000000-0005-0000-0000-0000F7740000}"/>
    <cellStyle name="20% - Accent1 3 6 7 3 2 2" xfId="30127" xr:uid="{00000000-0005-0000-0000-0000F8740000}"/>
    <cellStyle name="20% - Accent1 3 6 7 3 2 2 2" xfId="30128" xr:uid="{00000000-0005-0000-0000-0000F9740000}"/>
    <cellStyle name="20% - Accent1 3 6 7 3 2 3" xfId="30129" xr:uid="{00000000-0005-0000-0000-0000FA740000}"/>
    <cellStyle name="20% - Accent1 3 6 7 3 3" xfId="30130" xr:uid="{00000000-0005-0000-0000-0000FB740000}"/>
    <cellStyle name="20% - Accent1 3 6 7 3 3 2" xfId="30131" xr:uid="{00000000-0005-0000-0000-0000FC740000}"/>
    <cellStyle name="20% - Accent1 3 6 7 3 4" xfId="30132" xr:uid="{00000000-0005-0000-0000-0000FD740000}"/>
    <cellStyle name="20% - Accent1 3 6 7 4" xfId="30133" xr:uid="{00000000-0005-0000-0000-0000FE740000}"/>
    <cellStyle name="20% - Accent1 3 6 7 4 2" xfId="30134" xr:uid="{00000000-0005-0000-0000-0000FF740000}"/>
    <cellStyle name="20% - Accent1 3 6 7 4 2 2" xfId="30135" xr:uid="{00000000-0005-0000-0000-000000750000}"/>
    <cellStyle name="20% - Accent1 3 6 7 4 2 2 2" xfId="30136" xr:uid="{00000000-0005-0000-0000-000001750000}"/>
    <cellStyle name="20% - Accent1 3 6 7 4 2 3" xfId="30137" xr:uid="{00000000-0005-0000-0000-000002750000}"/>
    <cellStyle name="20% - Accent1 3 6 7 4 3" xfId="30138" xr:uid="{00000000-0005-0000-0000-000003750000}"/>
    <cellStyle name="20% - Accent1 3 6 7 4 3 2" xfId="30139" xr:uid="{00000000-0005-0000-0000-000004750000}"/>
    <cellStyle name="20% - Accent1 3 6 7 4 4" xfId="30140" xr:uid="{00000000-0005-0000-0000-000005750000}"/>
    <cellStyle name="20% - Accent1 3 6 7 5" xfId="30141" xr:uid="{00000000-0005-0000-0000-000006750000}"/>
    <cellStyle name="20% - Accent1 3 6 7 5 2" xfId="30142" xr:uid="{00000000-0005-0000-0000-000007750000}"/>
    <cellStyle name="20% - Accent1 3 6 7 5 2 2" xfId="30143" xr:uid="{00000000-0005-0000-0000-000008750000}"/>
    <cellStyle name="20% - Accent1 3 6 7 5 3" xfId="30144" xr:uid="{00000000-0005-0000-0000-000009750000}"/>
    <cellStyle name="20% - Accent1 3 6 7 6" xfId="30145" xr:uid="{00000000-0005-0000-0000-00000A750000}"/>
    <cellStyle name="20% - Accent1 3 6 7 6 2" xfId="30146" xr:uid="{00000000-0005-0000-0000-00000B750000}"/>
    <cellStyle name="20% - Accent1 3 6 7 6 2 2" xfId="30147" xr:uid="{00000000-0005-0000-0000-00000C750000}"/>
    <cellStyle name="20% - Accent1 3 6 7 6 3" xfId="30148" xr:uid="{00000000-0005-0000-0000-00000D750000}"/>
    <cellStyle name="20% - Accent1 3 6 7 7" xfId="30149" xr:uid="{00000000-0005-0000-0000-00000E750000}"/>
    <cellStyle name="20% - Accent1 3 6 7 7 2" xfId="30150" xr:uid="{00000000-0005-0000-0000-00000F750000}"/>
    <cellStyle name="20% - Accent1 3 6 7 8" xfId="30151" xr:uid="{00000000-0005-0000-0000-000010750000}"/>
    <cellStyle name="20% - Accent1 3 6 7 8 2" xfId="30152" xr:uid="{00000000-0005-0000-0000-000011750000}"/>
    <cellStyle name="20% - Accent1 3 6 7 9" xfId="30153" xr:uid="{00000000-0005-0000-0000-000012750000}"/>
    <cellStyle name="20% - Accent1 3 6 8" xfId="30154" xr:uid="{00000000-0005-0000-0000-000013750000}"/>
    <cellStyle name="20% - Accent1 3 6 8 2" xfId="30155" xr:uid="{00000000-0005-0000-0000-000014750000}"/>
    <cellStyle name="20% - Accent1 3 6 8 2 2" xfId="30156" xr:uid="{00000000-0005-0000-0000-000015750000}"/>
    <cellStyle name="20% - Accent1 3 6 8 2 2 2" xfId="30157" xr:uid="{00000000-0005-0000-0000-000016750000}"/>
    <cellStyle name="20% - Accent1 3 6 8 2 3" xfId="30158" xr:uid="{00000000-0005-0000-0000-000017750000}"/>
    <cellStyle name="20% - Accent1 3 6 8 3" xfId="30159" xr:uid="{00000000-0005-0000-0000-000018750000}"/>
    <cellStyle name="20% - Accent1 3 6 8 3 2" xfId="30160" xr:uid="{00000000-0005-0000-0000-000019750000}"/>
    <cellStyle name="20% - Accent1 3 6 8 4" xfId="30161" xr:uid="{00000000-0005-0000-0000-00001A750000}"/>
    <cellStyle name="20% - Accent1 3 6 9" xfId="30162" xr:uid="{00000000-0005-0000-0000-00001B750000}"/>
    <cellStyle name="20% - Accent1 3 6 9 2" xfId="30163" xr:uid="{00000000-0005-0000-0000-00001C750000}"/>
    <cellStyle name="20% - Accent1 3 6 9 2 2" xfId="30164" xr:uid="{00000000-0005-0000-0000-00001D750000}"/>
    <cellStyle name="20% - Accent1 3 6 9 2 2 2" xfId="30165" xr:uid="{00000000-0005-0000-0000-00001E750000}"/>
    <cellStyle name="20% - Accent1 3 6 9 2 3" xfId="30166" xr:uid="{00000000-0005-0000-0000-00001F750000}"/>
    <cellStyle name="20% - Accent1 3 6 9 3" xfId="30167" xr:uid="{00000000-0005-0000-0000-000020750000}"/>
    <cellStyle name="20% - Accent1 3 6 9 3 2" xfId="30168" xr:uid="{00000000-0005-0000-0000-000021750000}"/>
    <cellStyle name="20% - Accent1 3 6 9 4" xfId="30169" xr:uid="{00000000-0005-0000-0000-000022750000}"/>
    <cellStyle name="20% - Accent1 3 7" xfId="30170" xr:uid="{00000000-0005-0000-0000-000023750000}"/>
    <cellStyle name="20% - Accent1 3 7 10" xfId="30171" xr:uid="{00000000-0005-0000-0000-000024750000}"/>
    <cellStyle name="20% - Accent1 3 7 10 2" xfId="30172" xr:uid="{00000000-0005-0000-0000-000025750000}"/>
    <cellStyle name="20% - Accent1 3 7 10 2 2" xfId="30173" xr:uid="{00000000-0005-0000-0000-000026750000}"/>
    <cellStyle name="20% - Accent1 3 7 10 3" xfId="30174" xr:uid="{00000000-0005-0000-0000-000027750000}"/>
    <cellStyle name="20% - Accent1 3 7 11" xfId="30175" xr:uid="{00000000-0005-0000-0000-000028750000}"/>
    <cellStyle name="20% - Accent1 3 7 11 2" xfId="30176" xr:uid="{00000000-0005-0000-0000-000029750000}"/>
    <cellStyle name="20% - Accent1 3 7 11 2 2" xfId="30177" xr:uid="{00000000-0005-0000-0000-00002A750000}"/>
    <cellStyle name="20% - Accent1 3 7 11 3" xfId="30178" xr:uid="{00000000-0005-0000-0000-00002B750000}"/>
    <cellStyle name="20% - Accent1 3 7 12" xfId="30179" xr:uid="{00000000-0005-0000-0000-00002C750000}"/>
    <cellStyle name="20% - Accent1 3 7 12 2" xfId="30180" xr:uid="{00000000-0005-0000-0000-00002D750000}"/>
    <cellStyle name="20% - Accent1 3 7 13" xfId="30181" xr:uid="{00000000-0005-0000-0000-00002E750000}"/>
    <cellStyle name="20% - Accent1 3 7 13 2" xfId="30182" xr:uid="{00000000-0005-0000-0000-00002F750000}"/>
    <cellStyle name="20% - Accent1 3 7 14" xfId="30183" xr:uid="{00000000-0005-0000-0000-000030750000}"/>
    <cellStyle name="20% - Accent1 3 7 2" xfId="30184" xr:uid="{00000000-0005-0000-0000-000031750000}"/>
    <cellStyle name="20% - Accent1 3 7 2 10" xfId="30185" xr:uid="{00000000-0005-0000-0000-000032750000}"/>
    <cellStyle name="20% - Accent1 3 7 2 10 2" xfId="30186" xr:uid="{00000000-0005-0000-0000-000033750000}"/>
    <cellStyle name="20% - Accent1 3 7 2 11" xfId="30187" xr:uid="{00000000-0005-0000-0000-000034750000}"/>
    <cellStyle name="20% - Accent1 3 7 2 2" xfId="30188" xr:uid="{00000000-0005-0000-0000-000035750000}"/>
    <cellStyle name="20% - Accent1 3 7 2 2 2" xfId="30189" xr:uid="{00000000-0005-0000-0000-000036750000}"/>
    <cellStyle name="20% - Accent1 3 7 2 2 2 2" xfId="30190" xr:uid="{00000000-0005-0000-0000-000037750000}"/>
    <cellStyle name="20% - Accent1 3 7 2 2 2 2 2" xfId="30191" xr:uid="{00000000-0005-0000-0000-000038750000}"/>
    <cellStyle name="20% - Accent1 3 7 2 2 2 2 2 2" xfId="30192" xr:uid="{00000000-0005-0000-0000-000039750000}"/>
    <cellStyle name="20% - Accent1 3 7 2 2 2 2 3" xfId="30193" xr:uid="{00000000-0005-0000-0000-00003A750000}"/>
    <cellStyle name="20% - Accent1 3 7 2 2 2 3" xfId="30194" xr:uid="{00000000-0005-0000-0000-00003B750000}"/>
    <cellStyle name="20% - Accent1 3 7 2 2 2 3 2" xfId="30195" xr:uid="{00000000-0005-0000-0000-00003C750000}"/>
    <cellStyle name="20% - Accent1 3 7 2 2 2 4" xfId="30196" xr:uid="{00000000-0005-0000-0000-00003D750000}"/>
    <cellStyle name="20% - Accent1 3 7 2 2 3" xfId="30197" xr:uid="{00000000-0005-0000-0000-00003E750000}"/>
    <cellStyle name="20% - Accent1 3 7 2 2 3 2" xfId="30198" xr:uid="{00000000-0005-0000-0000-00003F750000}"/>
    <cellStyle name="20% - Accent1 3 7 2 2 3 2 2" xfId="30199" xr:uid="{00000000-0005-0000-0000-000040750000}"/>
    <cellStyle name="20% - Accent1 3 7 2 2 3 2 2 2" xfId="30200" xr:uid="{00000000-0005-0000-0000-000041750000}"/>
    <cellStyle name="20% - Accent1 3 7 2 2 3 2 3" xfId="30201" xr:uid="{00000000-0005-0000-0000-000042750000}"/>
    <cellStyle name="20% - Accent1 3 7 2 2 3 3" xfId="30202" xr:uid="{00000000-0005-0000-0000-000043750000}"/>
    <cellStyle name="20% - Accent1 3 7 2 2 3 3 2" xfId="30203" xr:uid="{00000000-0005-0000-0000-000044750000}"/>
    <cellStyle name="20% - Accent1 3 7 2 2 3 4" xfId="30204" xr:uid="{00000000-0005-0000-0000-000045750000}"/>
    <cellStyle name="20% - Accent1 3 7 2 2 4" xfId="30205" xr:uid="{00000000-0005-0000-0000-000046750000}"/>
    <cellStyle name="20% - Accent1 3 7 2 2 4 2" xfId="30206" xr:uid="{00000000-0005-0000-0000-000047750000}"/>
    <cellStyle name="20% - Accent1 3 7 2 2 4 2 2" xfId="30207" xr:uid="{00000000-0005-0000-0000-000048750000}"/>
    <cellStyle name="20% - Accent1 3 7 2 2 4 2 2 2" xfId="30208" xr:uid="{00000000-0005-0000-0000-000049750000}"/>
    <cellStyle name="20% - Accent1 3 7 2 2 4 2 3" xfId="30209" xr:uid="{00000000-0005-0000-0000-00004A750000}"/>
    <cellStyle name="20% - Accent1 3 7 2 2 4 3" xfId="30210" xr:uid="{00000000-0005-0000-0000-00004B750000}"/>
    <cellStyle name="20% - Accent1 3 7 2 2 4 3 2" xfId="30211" xr:uid="{00000000-0005-0000-0000-00004C750000}"/>
    <cellStyle name="20% - Accent1 3 7 2 2 4 4" xfId="30212" xr:uid="{00000000-0005-0000-0000-00004D750000}"/>
    <cellStyle name="20% - Accent1 3 7 2 2 5" xfId="30213" xr:uid="{00000000-0005-0000-0000-00004E750000}"/>
    <cellStyle name="20% - Accent1 3 7 2 2 5 2" xfId="30214" xr:uid="{00000000-0005-0000-0000-00004F750000}"/>
    <cellStyle name="20% - Accent1 3 7 2 2 5 2 2" xfId="30215" xr:uid="{00000000-0005-0000-0000-000050750000}"/>
    <cellStyle name="20% - Accent1 3 7 2 2 5 3" xfId="30216" xr:uid="{00000000-0005-0000-0000-000051750000}"/>
    <cellStyle name="20% - Accent1 3 7 2 2 6" xfId="30217" xr:uid="{00000000-0005-0000-0000-000052750000}"/>
    <cellStyle name="20% - Accent1 3 7 2 2 6 2" xfId="30218" xr:uid="{00000000-0005-0000-0000-000053750000}"/>
    <cellStyle name="20% - Accent1 3 7 2 2 6 2 2" xfId="30219" xr:uid="{00000000-0005-0000-0000-000054750000}"/>
    <cellStyle name="20% - Accent1 3 7 2 2 6 3" xfId="30220" xr:uid="{00000000-0005-0000-0000-000055750000}"/>
    <cellStyle name="20% - Accent1 3 7 2 2 7" xfId="30221" xr:uid="{00000000-0005-0000-0000-000056750000}"/>
    <cellStyle name="20% - Accent1 3 7 2 2 7 2" xfId="30222" xr:uid="{00000000-0005-0000-0000-000057750000}"/>
    <cellStyle name="20% - Accent1 3 7 2 2 8" xfId="30223" xr:uid="{00000000-0005-0000-0000-000058750000}"/>
    <cellStyle name="20% - Accent1 3 7 2 2 8 2" xfId="30224" xr:uid="{00000000-0005-0000-0000-000059750000}"/>
    <cellStyle name="20% - Accent1 3 7 2 2 9" xfId="30225" xr:uid="{00000000-0005-0000-0000-00005A750000}"/>
    <cellStyle name="20% - Accent1 3 7 2 3" xfId="30226" xr:uid="{00000000-0005-0000-0000-00005B750000}"/>
    <cellStyle name="20% - Accent1 3 7 2 3 2" xfId="30227" xr:uid="{00000000-0005-0000-0000-00005C750000}"/>
    <cellStyle name="20% - Accent1 3 7 2 3 2 2" xfId="30228" xr:uid="{00000000-0005-0000-0000-00005D750000}"/>
    <cellStyle name="20% - Accent1 3 7 2 3 2 2 2" xfId="30229" xr:uid="{00000000-0005-0000-0000-00005E750000}"/>
    <cellStyle name="20% - Accent1 3 7 2 3 2 2 2 2" xfId="30230" xr:uid="{00000000-0005-0000-0000-00005F750000}"/>
    <cellStyle name="20% - Accent1 3 7 2 3 2 2 3" xfId="30231" xr:uid="{00000000-0005-0000-0000-000060750000}"/>
    <cellStyle name="20% - Accent1 3 7 2 3 2 3" xfId="30232" xr:uid="{00000000-0005-0000-0000-000061750000}"/>
    <cellStyle name="20% - Accent1 3 7 2 3 2 3 2" xfId="30233" xr:uid="{00000000-0005-0000-0000-000062750000}"/>
    <cellStyle name="20% - Accent1 3 7 2 3 2 4" xfId="30234" xr:uid="{00000000-0005-0000-0000-000063750000}"/>
    <cellStyle name="20% - Accent1 3 7 2 3 3" xfId="30235" xr:uid="{00000000-0005-0000-0000-000064750000}"/>
    <cellStyle name="20% - Accent1 3 7 2 3 3 2" xfId="30236" xr:uid="{00000000-0005-0000-0000-000065750000}"/>
    <cellStyle name="20% - Accent1 3 7 2 3 3 2 2" xfId="30237" xr:uid="{00000000-0005-0000-0000-000066750000}"/>
    <cellStyle name="20% - Accent1 3 7 2 3 3 2 2 2" xfId="30238" xr:uid="{00000000-0005-0000-0000-000067750000}"/>
    <cellStyle name="20% - Accent1 3 7 2 3 3 2 3" xfId="30239" xr:uid="{00000000-0005-0000-0000-000068750000}"/>
    <cellStyle name="20% - Accent1 3 7 2 3 3 3" xfId="30240" xr:uid="{00000000-0005-0000-0000-000069750000}"/>
    <cellStyle name="20% - Accent1 3 7 2 3 3 3 2" xfId="30241" xr:uid="{00000000-0005-0000-0000-00006A750000}"/>
    <cellStyle name="20% - Accent1 3 7 2 3 3 4" xfId="30242" xr:uid="{00000000-0005-0000-0000-00006B750000}"/>
    <cellStyle name="20% - Accent1 3 7 2 3 4" xfId="30243" xr:uid="{00000000-0005-0000-0000-00006C750000}"/>
    <cellStyle name="20% - Accent1 3 7 2 3 4 2" xfId="30244" xr:uid="{00000000-0005-0000-0000-00006D750000}"/>
    <cellStyle name="20% - Accent1 3 7 2 3 4 2 2" xfId="30245" xr:uid="{00000000-0005-0000-0000-00006E750000}"/>
    <cellStyle name="20% - Accent1 3 7 2 3 4 2 2 2" xfId="30246" xr:uid="{00000000-0005-0000-0000-00006F750000}"/>
    <cellStyle name="20% - Accent1 3 7 2 3 4 2 3" xfId="30247" xr:uid="{00000000-0005-0000-0000-000070750000}"/>
    <cellStyle name="20% - Accent1 3 7 2 3 4 3" xfId="30248" xr:uid="{00000000-0005-0000-0000-000071750000}"/>
    <cellStyle name="20% - Accent1 3 7 2 3 4 3 2" xfId="30249" xr:uid="{00000000-0005-0000-0000-000072750000}"/>
    <cellStyle name="20% - Accent1 3 7 2 3 4 4" xfId="30250" xr:uid="{00000000-0005-0000-0000-000073750000}"/>
    <cellStyle name="20% - Accent1 3 7 2 3 5" xfId="30251" xr:uid="{00000000-0005-0000-0000-000074750000}"/>
    <cellStyle name="20% - Accent1 3 7 2 3 5 2" xfId="30252" xr:uid="{00000000-0005-0000-0000-000075750000}"/>
    <cellStyle name="20% - Accent1 3 7 2 3 5 2 2" xfId="30253" xr:uid="{00000000-0005-0000-0000-000076750000}"/>
    <cellStyle name="20% - Accent1 3 7 2 3 5 3" xfId="30254" xr:uid="{00000000-0005-0000-0000-000077750000}"/>
    <cellStyle name="20% - Accent1 3 7 2 3 6" xfId="30255" xr:uid="{00000000-0005-0000-0000-000078750000}"/>
    <cellStyle name="20% - Accent1 3 7 2 3 6 2" xfId="30256" xr:uid="{00000000-0005-0000-0000-000079750000}"/>
    <cellStyle name="20% - Accent1 3 7 2 3 6 2 2" xfId="30257" xr:uid="{00000000-0005-0000-0000-00007A750000}"/>
    <cellStyle name="20% - Accent1 3 7 2 3 6 3" xfId="30258" xr:uid="{00000000-0005-0000-0000-00007B750000}"/>
    <cellStyle name="20% - Accent1 3 7 2 3 7" xfId="30259" xr:uid="{00000000-0005-0000-0000-00007C750000}"/>
    <cellStyle name="20% - Accent1 3 7 2 3 7 2" xfId="30260" xr:uid="{00000000-0005-0000-0000-00007D750000}"/>
    <cellStyle name="20% - Accent1 3 7 2 3 8" xfId="30261" xr:uid="{00000000-0005-0000-0000-00007E750000}"/>
    <cellStyle name="20% - Accent1 3 7 2 3 8 2" xfId="30262" xr:uid="{00000000-0005-0000-0000-00007F750000}"/>
    <cellStyle name="20% - Accent1 3 7 2 3 9" xfId="30263" xr:uid="{00000000-0005-0000-0000-000080750000}"/>
    <cellStyle name="20% - Accent1 3 7 2 4" xfId="30264" xr:uid="{00000000-0005-0000-0000-000081750000}"/>
    <cellStyle name="20% - Accent1 3 7 2 4 2" xfId="30265" xr:uid="{00000000-0005-0000-0000-000082750000}"/>
    <cellStyle name="20% - Accent1 3 7 2 4 2 2" xfId="30266" xr:uid="{00000000-0005-0000-0000-000083750000}"/>
    <cellStyle name="20% - Accent1 3 7 2 4 2 2 2" xfId="30267" xr:uid="{00000000-0005-0000-0000-000084750000}"/>
    <cellStyle name="20% - Accent1 3 7 2 4 2 3" xfId="30268" xr:uid="{00000000-0005-0000-0000-000085750000}"/>
    <cellStyle name="20% - Accent1 3 7 2 4 3" xfId="30269" xr:uid="{00000000-0005-0000-0000-000086750000}"/>
    <cellStyle name="20% - Accent1 3 7 2 4 3 2" xfId="30270" xr:uid="{00000000-0005-0000-0000-000087750000}"/>
    <cellStyle name="20% - Accent1 3 7 2 4 4" xfId="30271" xr:uid="{00000000-0005-0000-0000-000088750000}"/>
    <cellStyle name="20% - Accent1 3 7 2 5" xfId="30272" xr:uid="{00000000-0005-0000-0000-000089750000}"/>
    <cellStyle name="20% - Accent1 3 7 2 5 2" xfId="30273" xr:uid="{00000000-0005-0000-0000-00008A750000}"/>
    <cellStyle name="20% - Accent1 3 7 2 5 2 2" xfId="30274" xr:uid="{00000000-0005-0000-0000-00008B750000}"/>
    <cellStyle name="20% - Accent1 3 7 2 5 2 2 2" xfId="30275" xr:uid="{00000000-0005-0000-0000-00008C750000}"/>
    <cellStyle name="20% - Accent1 3 7 2 5 2 3" xfId="30276" xr:uid="{00000000-0005-0000-0000-00008D750000}"/>
    <cellStyle name="20% - Accent1 3 7 2 5 3" xfId="30277" xr:uid="{00000000-0005-0000-0000-00008E750000}"/>
    <cellStyle name="20% - Accent1 3 7 2 5 3 2" xfId="30278" xr:uid="{00000000-0005-0000-0000-00008F750000}"/>
    <cellStyle name="20% - Accent1 3 7 2 5 4" xfId="30279" xr:uid="{00000000-0005-0000-0000-000090750000}"/>
    <cellStyle name="20% - Accent1 3 7 2 6" xfId="30280" xr:uid="{00000000-0005-0000-0000-000091750000}"/>
    <cellStyle name="20% - Accent1 3 7 2 6 2" xfId="30281" xr:uid="{00000000-0005-0000-0000-000092750000}"/>
    <cellStyle name="20% - Accent1 3 7 2 6 2 2" xfId="30282" xr:uid="{00000000-0005-0000-0000-000093750000}"/>
    <cellStyle name="20% - Accent1 3 7 2 6 2 2 2" xfId="30283" xr:uid="{00000000-0005-0000-0000-000094750000}"/>
    <cellStyle name="20% - Accent1 3 7 2 6 2 3" xfId="30284" xr:uid="{00000000-0005-0000-0000-000095750000}"/>
    <cellStyle name="20% - Accent1 3 7 2 6 3" xfId="30285" xr:uid="{00000000-0005-0000-0000-000096750000}"/>
    <cellStyle name="20% - Accent1 3 7 2 6 3 2" xfId="30286" xr:uid="{00000000-0005-0000-0000-000097750000}"/>
    <cellStyle name="20% - Accent1 3 7 2 6 4" xfId="30287" xr:uid="{00000000-0005-0000-0000-000098750000}"/>
    <cellStyle name="20% - Accent1 3 7 2 7" xfId="30288" xr:uid="{00000000-0005-0000-0000-000099750000}"/>
    <cellStyle name="20% - Accent1 3 7 2 7 2" xfId="30289" xr:uid="{00000000-0005-0000-0000-00009A750000}"/>
    <cellStyle name="20% - Accent1 3 7 2 7 2 2" xfId="30290" xr:uid="{00000000-0005-0000-0000-00009B750000}"/>
    <cellStyle name="20% - Accent1 3 7 2 7 3" xfId="30291" xr:uid="{00000000-0005-0000-0000-00009C750000}"/>
    <cellStyle name="20% - Accent1 3 7 2 8" xfId="30292" xr:uid="{00000000-0005-0000-0000-00009D750000}"/>
    <cellStyle name="20% - Accent1 3 7 2 8 2" xfId="30293" xr:uid="{00000000-0005-0000-0000-00009E750000}"/>
    <cellStyle name="20% - Accent1 3 7 2 8 2 2" xfId="30294" xr:uid="{00000000-0005-0000-0000-00009F750000}"/>
    <cellStyle name="20% - Accent1 3 7 2 8 3" xfId="30295" xr:uid="{00000000-0005-0000-0000-0000A0750000}"/>
    <cellStyle name="20% - Accent1 3 7 2 9" xfId="30296" xr:uid="{00000000-0005-0000-0000-0000A1750000}"/>
    <cellStyle name="20% - Accent1 3 7 2 9 2" xfId="30297" xr:uid="{00000000-0005-0000-0000-0000A2750000}"/>
    <cellStyle name="20% - Accent1 3 7 3" xfId="30298" xr:uid="{00000000-0005-0000-0000-0000A3750000}"/>
    <cellStyle name="20% - Accent1 3 7 3 10" xfId="30299" xr:uid="{00000000-0005-0000-0000-0000A4750000}"/>
    <cellStyle name="20% - Accent1 3 7 3 10 2" xfId="30300" xr:uid="{00000000-0005-0000-0000-0000A5750000}"/>
    <cellStyle name="20% - Accent1 3 7 3 11" xfId="30301" xr:uid="{00000000-0005-0000-0000-0000A6750000}"/>
    <cellStyle name="20% - Accent1 3 7 3 2" xfId="30302" xr:uid="{00000000-0005-0000-0000-0000A7750000}"/>
    <cellStyle name="20% - Accent1 3 7 3 2 2" xfId="30303" xr:uid="{00000000-0005-0000-0000-0000A8750000}"/>
    <cellStyle name="20% - Accent1 3 7 3 2 2 2" xfId="30304" xr:uid="{00000000-0005-0000-0000-0000A9750000}"/>
    <cellStyle name="20% - Accent1 3 7 3 2 2 2 2" xfId="30305" xr:uid="{00000000-0005-0000-0000-0000AA750000}"/>
    <cellStyle name="20% - Accent1 3 7 3 2 2 2 2 2" xfId="30306" xr:uid="{00000000-0005-0000-0000-0000AB750000}"/>
    <cellStyle name="20% - Accent1 3 7 3 2 2 2 3" xfId="30307" xr:uid="{00000000-0005-0000-0000-0000AC750000}"/>
    <cellStyle name="20% - Accent1 3 7 3 2 2 3" xfId="30308" xr:uid="{00000000-0005-0000-0000-0000AD750000}"/>
    <cellStyle name="20% - Accent1 3 7 3 2 2 3 2" xfId="30309" xr:uid="{00000000-0005-0000-0000-0000AE750000}"/>
    <cellStyle name="20% - Accent1 3 7 3 2 2 4" xfId="30310" xr:uid="{00000000-0005-0000-0000-0000AF750000}"/>
    <cellStyle name="20% - Accent1 3 7 3 2 3" xfId="30311" xr:uid="{00000000-0005-0000-0000-0000B0750000}"/>
    <cellStyle name="20% - Accent1 3 7 3 2 3 2" xfId="30312" xr:uid="{00000000-0005-0000-0000-0000B1750000}"/>
    <cellStyle name="20% - Accent1 3 7 3 2 3 2 2" xfId="30313" xr:uid="{00000000-0005-0000-0000-0000B2750000}"/>
    <cellStyle name="20% - Accent1 3 7 3 2 3 2 2 2" xfId="30314" xr:uid="{00000000-0005-0000-0000-0000B3750000}"/>
    <cellStyle name="20% - Accent1 3 7 3 2 3 2 3" xfId="30315" xr:uid="{00000000-0005-0000-0000-0000B4750000}"/>
    <cellStyle name="20% - Accent1 3 7 3 2 3 3" xfId="30316" xr:uid="{00000000-0005-0000-0000-0000B5750000}"/>
    <cellStyle name="20% - Accent1 3 7 3 2 3 3 2" xfId="30317" xr:uid="{00000000-0005-0000-0000-0000B6750000}"/>
    <cellStyle name="20% - Accent1 3 7 3 2 3 4" xfId="30318" xr:uid="{00000000-0005-0000-0000-0000B7750000}"/>
    <cellStyle name="20% - Accent1 3 7 3 2 4" xfId="30319" xr:uid="{00000000-0005-0000-0000-0000B8750000}"/>
    <cellStyle name="20% - Accent1 3 7 3 2 4 2" xfId="30320" xr:uid="{00000000-0005-0000-0000-0000B9750000}"/>
    <cellStyle name="20% - Accent1 3 7 3 2 4 2 2" xfId="30321" xr:uid="{00000000-0005-0000-0000-0000BA750000}"/>
    <cellStyle name="20% - Accent1 3 7 3 2 4 2 2 2" xfId="30322" xr:uid="{00000000-0005-0000-0000-0000BB750000}"/>
    <cellStyle name="20% - Accent1 3 7 3 2 4 2 3" xfId="30323" xr:uid="{00000000-0005-0000-0000-0000BC750000}"/>
    <cellStyle name="20% - Accent1 3 7 3 2 4 3" xfId="30324" xr:uid="{00000000-0005-0000-0000-0000BD750000}"/>
    <cellStyle name="20% - Accent1 3 7 3 2 4 3 2" xfId="30325" xr:uid="{00000000-0005-0000-0000-0000BE750000}"/>
    <cellStyle name="20% - Accent1 3 7 3 2 4 4" xfId="30326" xr:uid="{00000000-0005-0000-0000-0000BF750000}"/>
    <cellStyle name="20% - Accent1 3 7 3 2 5" xfId="30327" xr:uid="{00000000-0005-0000-0000-0000C0750000}"/>
    <cellStyle name="20% - Accent1 3 7 3 2 5 2" xfId="30328" xr:uid="{00000000-0005-0000-0000-0000C1750000}"/>
    <cellStyle name="20% - Accent1 3 7 3 2 5 2 2" xfId="30329" xr:uid="{00000000-0005-0000-0000-0000C2750000}"/>
    <cellStyle name="20% - Accent1 3 7 3 2 5 3" xfId="30330" xr:uid="{00000000-0005-0000-0000-0000C3750000}"/>
    <cellStyle name="20% - Accent1 3 7 3 2 6" xfId="30331" xr:uid="{00000000-0005-0000-0000-0000C4750000}"/>
    <cellStyle name="20% - Accent1 3 7 3 2 6 2" xfId="30332" xr:uid="{00000000-0005-0000-0000-0000C5750000}"/>
    <cellStyle name="20% - Accent1 3 7 3 2 6 2 2" xfId="30333" xr:uid="{00000000-0005-0000-0000-0000C6750000}"/>
    <cellStyle name="20% - Accent1 3 7 3 2 6 3" xfId="30334" xr:uid="{00000000-0005-0000-0000-0000C7750000}"/>
    <cellStyle name="20% - Accent1 3 7 3 2 7" xfId="30335" xr:uid="{00000000-0005-0000-0000-0000C8750000}"/>
    <cellStyle name="20% - Accent1 3 7 3 2 7 2" xfId="30336" xr:uid="{00000000-0005-0000-0000-0000C9750000}"/>
    <cellStyle name="20% - Accent1 3 7 3 2 8" xfId="30337" xr:uid="{00000000-0005-0000-0000-0000CA750000}"/>
    <cellStyle name="20% - Accent1 3 7 3 2 8 2" xfId="30338" xr:uid="{00000000-0005-0000-0000-0000CB750000}"/>
    <cellStyle name="20% - Accent1 3 7 3 2 9" xfId="30339" xr:uid="{00000000-0005-0000-0000-0000CC750000}"/>
    <cellStyle name="20% - Accent1 3 7 3 3" xfId="30340" xr:uid="{00000000-0005-0000-0000-0000CD750000}"/>
    <cellStyle name="20% - Accent1 3 7 3 3 2" xfId="30341" xr:uid="{00000000-0005-0000-0000-0000CE750000}"/>
    <cellStyle name="20% - Accent1 3 7 3 3 2 2" xfId="30342" xr:uid="{00000000-0005-0000-0000-0000CF750000}"/>
    <cellStyle name="20% - Accent1 3 7 3 3 2 2 2" xfId="30343" xr:uid="{00000000-0005-0000-0000-0000D0750000}"/>
    <cellStyle name="20% - Accent1 3 7 3 3 2 2 2 2" xfId="30344" xr:uid="{00000000-0005-0000-0000-0000D1750000}"/>
    <cellStyle name="20% - Accent1 3 7 3 3 2 2 3" xfId="30345" xr:uid="{00000000-0005-0000-0000-0000D2750000}"/>
    <cellStyle name="20% - Accent1 3 7 3 3 2 3" xfId="30346" xr:uid="{00000000-0005-0000-0000-0000D3750000}"/>
    <cellStyle name="20% - Accent1 3 7 3 3 2 3 2" xfId="30347" xr:uid="{00000000-0005-0000-0000-0000D4750000}"/>
    <cellStyle name="20% - Accent1 3 7 3 3 2 4" xfId="30348" xr:uid="{00000000-0005-0000-0000-0000D5750000}"/>
    <cellStyle name="20% - Accent1 3 7 3 3 3" xfId="30349" xr:uid="{00000000-0005-0000-0000-0000D6750000}"/>
    <cellStyle name="20% - Accent1 3 7 3 3 3 2" xfId="30350" xr:uid="{00000000-0005-0000-0000-0000D7750000}"/>
    <cellStyle name="20% - Accent1 3 7 3 3 3 2 2" xfId="30351" xr:uid="{00000000-0005-0000-0000-0000D8750000}"/>
    <cellStyle name="20% - Accent1 3 7 3 3 3 2 2 2" xfId="30352" xr:uid="{00000000-0005-0000-0000-0000D9750000}"/>
    <cellStyle name="20% - Accent1 3 7 3 3 3 2 3" xfId="30353" xr:uid="{00000000-0005-0000-0000-0000DA750000}"/>
    <cellStyle name="20% - Accent1 3 7 3 3 3 3" xfId="30354" xr:uid="{00000000-0005-0000-0000-0000DB750000}"/>
    <cellStyle name="20% - Accent1 3 7 3 3 3 3 2" xfId="30355" xr:uid="{00000000-0005-0000-0000-0000DC750000}"/>
    <cellStyle name="20% - Accent1 3 7 3 3 3 4" xfId="30356" xr:uid="{00000000-0005-0000-0000-0000DD750000}"/>
    <cellStyle name="20% - Accent1 3 7 3 3 4" xfId="30357" xr:uid="{00000000-0005-0000-0000-0000DE750000}"/>
    <cellStyle name="20% - Accent1 3 7 3 3 4 2" xfId="30358" xr:uid="{00000000-0005-0000-0000-0000DF750000}"/>
    <cellStyle name="20% - Accent1 3 7 3 3 4 2 2" xfId="30359" xr:uid="{00000000-0005-0000-0000-0000E0750000}"/>
    <cellStyle name="20% - Accent1 3 7 3 3 4 2 2 2" xfId="30360" xr:uid="{00000000-0005-0000-0000-0000E1750000}"/>
    <cellStyle name="20% - Accent1 3 7 3 3 4 2 3" xfId="30361" xr:uid="{00000000-0005-0000-0000-0000E2750000}"/>
    <cellStyle name="20% - Accent1 3 7 3 3 4 3" xfId="30362" xr:uid="{00000000-0005-0000-0000-0000E3750000}"/>
    <cellStyle name="20% - Accent1 3 7 3 3 4 3 2" xfId="30363" xr:uid="{00000000-0005-0000-0000-0000E4750000}"/>
    <cellStyle name="20% - Accent1 3 7 3 3 4 4" xfId="30364" xr:uid="{00000000-0005-0000-0000-0000E5750000}"/>
    <cellStyle name="20% - Accent1 3 7 3 3 5" xfId="30365" xr:uid="{00000000-0005-0000-0000-0000E6750000}"/>
    <cellStyle name="20% - Accent1 3 7 3 3 5 2" xfId="30366" xr:uid="{00000000-0005-0000-0000-0000E7750000}"/>
    <cellStyle name="20% - Accent1 3 7 3 3 5 2 2" xfId="30367" xr:uid="{00000000-0005-0000-0000-0000E8750000}"/>
    <cellStyle name="20% - Accent1 3 7 3 3 5 3" xfId="30368" xr:uid="{00000000-0005-0000-0000-0000E9750000}"/>
    <cellStyle name="20% - Accent1 3 7 3 3 6" xfId="30369" xr:uid="{00000000-0005-0000-0000-0000EA750000}"/>
    <cellStyle name="20% - Accent1 3 7 3 3 6 2" xfId="30370" xr:uid="{00000000-0005-0000-0000-0000EB750000}"/>
    <cellStyle name="20% - Accent1 3 7 3 3 6 2 2" xfId="30371" xr:uid="{00000000-0005-0000-0000-0000EC750000}"/>
    <cellStyle name="20% - Accent1 3 7 3 3 6 3" xfId="30372" xr:uid="{00000000-0005-0000-0000-0000ED750000}"/>
    <cellStyle name="20% - Accent1 3 7 3 3 7" xfId="30373" xr:uid="{00000000-0005-0000-0000-0000EE750000}"/>
    <cellStyle name="20% - Accent1 3 7 3 3 7 2" xfId="30374" xr:uid="{00000000-0005-0000-0000-0000EF750000}"/>
    <cellStyle name="20% - Accent1 3 7 3 3 8" xfId="30375" xr:uid="{00000000-0005-0000-0000-0000F0750000}"/>
    <cellStyle name="20% - Accent1 3 7 3 3 8 2" xfId="30376" xr:uid="{00000000-0005-0000-0000-0000F1750000}"/>
    <cellStyle name="20% - Accent1 3 7 3 3 9" xfId="30377" xr:uid="{00000000-0005-0000-0000-0000F2750000}"/>
    <cellStyle name="20% - Accent1 3 7 3 4" xfId="30378" xr:uid="{00000000-0005-0000-0000-0000F3750000}"/>
    <cellStyle name="20% - Accent1 3 7 3 4 2" xfId="30379" xr:uid="{00000000-0005-0000-0000-0000F4750000}"/>
    <cellStyle name="20% - Accent1 3 7 3 4 2 2" xfId="30380" xr:uid="{00000000-0005-0000-0000-0000F5750000}"/>
    <cellStyle name="20% - Accent1 3 7 3 4 2 2 2" xfId="30381" xr:uid="{00000000-0005-0000-0000-0000F6750000}"/>
    <cellStyle name="20% - Accent1 3 7 3 4 2 3" xfId="30382" xr:uid="{00000000-0005-0000-0000-0000F7750000}"/>
    <cellStyle name="20% - Accent1 3 7 3 4 3" xfId="30383" xr:uid="{00000000-0005-0000-0000-0000F8750000}"/>
    <cellStyle name="20% - Accent1 3 7 3 4 3 2" xfId="30384" xr:uid="{00000000-0005-0000-0000-0000F9750000}"/>
    <cellStyle name="20% - Accent1 3 7 3 4 4" xfId="30385" xr:uid="{00000000-0005-0000-0000-0000FA750000}"/>
    <cellStyle name="20% - Accent1 3 7 3 5" xfId="30386" xr:uid="{00000000-0005-0000-0000-0000FB750000}"/>
    <cellStyle name="20% - Accent1 3 7 3 5 2" xfId="30387" xr:uid="{00000000-0005-0000-0000-0000FC750000}"/>
    <cellStyle name="20% - Accent1 3 7 3 5 2 2" xfId="30388" xr:uid="{00000000-0005-0000-0000-0000FD750000}"/>
    <cellStyle name="20% - Accent1 3 7 3 5 2 2 2" xfId="30389" xr:uid="{00000000-0005-0000-0000-0000FE750000}"/>
    <cellStyle name="20% - Accent1 3 7 3 5 2 3" xfId="30390" xr:uid="{00000000-0005-0000-0000-0000FF750000}"/>
    <cellStyle name="20% - Accent1 3 7 3 5 3" xfId="30391" xr:uid="{00000000-0005-0000-0000-000000760000}"/>
    <cellStyle name="20% - Accent1 3 7 3 5 3 2" xfId="30392" xr:uid="{00000000-0005-0000-0000-000001760000}"/>
    <cellStyle name="20% - Accent1 3 7 3 5 4" xfId="30393" xr:uid="{00000000-0005-0000-0000-000002760000}"/>
    <cellStyle name="20% - Accent1 3 7 3 6" xfId="30394" xr:uid="{00000000-0005-0000-0000-000003760000}"/>
    <cellStyle name="20% - Accent1 3 7 3 6 2" xfId="30395" xr:uid="{00000000-0005-0000-0000-000004760000}"/>
    <cellStyle name="20% - Accent1 3 7 3 6 2 2" xfId="30396" xr:uid="{00000000-0005-0000-0000-000005760000}"/>
    <cellStyle name="20% - Accent1 3 7 3 6 2 2 2" xfId="30397" xr:uid="{00000000-0005-0000-0000-000006760000}"/>
    <cellStyle name="20% - Accent1 3 7 3 6 2 3" xfId="30398" xr:uid="{00000000-0005-0000-0000-000007760000}"/>
    <cellStyle name="20% - Accent1 3 7 3 6 3" xfId="30399" xr:uid="{00000000-0005-0000-0000-000008760000}"/>
    <cellStyle name="20% - Accent1 3 7 3 6 3 2" xfId="30400" xr:uid="{00000000-0005-0000-0000-000009760000}"/>
    <cellStyle name="20% - Accent1 3 7 3 6 4" xfId="30401" xr:uid="{00000000-0005-0000-0000-00000A760000}"/>
    <cellStyle name="20% - Accent1 3 7 3 7" xfId="30402" xr:uid="{00000000-0005-0000-0000-00000B760000}"/>
    <cellStyle name="20% - Accent1 3 7 3 7 2" xfId="30403" xr:uid="{00000000-0005-0000-0000-00000C760000}"/>
    <cellStyle name="20% - Accent1 3 7 3 7 2 2" xfId="30404" xr:uid="{00000000-0005-0000-0000-00000D760000}"/>
    <cellStyle name="20% - Accent1 3 7 3 7 3" xfId="30405" xr:uid="{00000000-0005-0000-0000-00000E760000}"/>
    <cellStyle name="20% - Accent1 3 7 3 8" xfId="30406" xr:uid="{00000000-0005-0000-0000-00000F760000}"/>
    <cellStyle name="20% - Accent1 3 7 3 8 2" xfId="30407" xr:uid="{00000000-0005-0000-0000-000010760000}"/>
    <cellStyle name="20% - Accent1 3 7 3 8 2 2" xfId="30408" xr:uid="{00000000-0005-0000-0000-000011760000}"/>
    <cellStyle name="20% - Accent1 3 7 3 8 3" xfId="30409" xr:uid="{00000000-0005-0000-0000-000012760000}"/>
    <cellStyle name="20% - Accent1 3 7 3 9" xfId="30410" xr:uid="{00000000-0005-0000-0000-000013760000}"/>
    <cellStyle name="20% - Accent1 3 7 3 9 2" xfId="30411" xr:uid="{00000000-0005-0000-0000-000014760000}"/>
    <cellStyle name="20% - Accent1 3 7 4" xfId="30412" xr:uid="{00000000-0005-0000-0000-000015760000}"/>
    <cellStyle name="20% - Accent1 3 7 4 10" xfId="30413" xr:uid="{00000000-0005-0000-0000-000016760000}"/>
    <cellStyle name="20% - Accent1 3 7 4 10 2" xfId="30414" xr:uid="{00000000-0005-0000-0000-000017760000}"/>
    <cellStyle name="20% - Accent1 3 7 4 11" xfId="30415" xr:uid="{00000000-0005-0000-0000-000018760000}"/>
    <cellStyle name="20% - Accent1 3 7 4 2" xfId="30416" xr:uid="{00000000-0005-0000-0000-000019760000}"/>
    <cellStyle name="20% - Accent1 3 7 4 2 2" xfId="30417" xr:uid="{00000000-0005-0000-0000-00001A760000}"/>
    <cellStyle name="20% - Accent1 3 7 4 2 2 2" xfId="30418" xr:uid="{00000000-0005-0000-0000-00001B760000}"/>
    <cellStyle name="20% - Accent1 3 7 4 2 2 2 2" xfId="30419" xr:uid="{00000000-0005-0000-0000-00001C760000}"/>
    <cellStyle name="20% - Accent1 3 7 4 2 2 2 2 2" xfId="30420" xr:uid="{00000000-0005-0000-0000-00001D760000}"/>
    <cellStyle name="20% - Accent1 3 7 4 2 2 2 3" xfId="30421" xr:uid="{00000000-0005-0000-0000-00001E760000}"/>
    <cellStyle name="20% - Accent1 3 7 4 2 2 3" xfId="30422" xr:uid="{00000000-0005-0000-0000-00001F760000}"/>
    <cellStyle name="20% - Accent1 3 7 4 2 2 3 2" xfId="30423" xr:uid="{00000000-0005-0000-0000-000020760000}"/>
    <cellStyle name="20% - Accent1 3 7 4 2 2 4" xfId="30424" xr:uid="{00000000-0005-0000-0000-000021760000}"/>
    <cellStyle name="20% - Accent1 3 7 4 2 3" xfId="30425" xr:uid="{00000000-0005-0000-0000-000022760000}"/>
    <cellStyle name="20% - Accent1 3 7 4 2 3 2" xfId="30426" xr:uid="{00000000-0005-0000-0000-000023760000}"/>
    <cellStyle name="20% - Accent1 3 7 4 2 3 2 2" xfId="30427" xr:uid="{00000000-0005-0000-0000-000024760000}"/>
    <cellStyle name="20% - Accent1 3 7 4 2 3 2 2 2" xfId="30428" xr:uid="{00000000-0005-0000-0000-000025760000}"/>
    <cellStyle name="20% - Accent1 3 7 4 2 3 2 3" xfId="30429" xr:uid="{00000000-0005-0000-0000-000026760000}"/>
    <cellStyle name="20% - Accent1 3 7 4 2 3 3" xfId="30430" xr:uid="{00000000-0005-0000-0000-000027760000}"/>
    <cellStyle name="20% - Accent1 3 7 4 2 3 3 2" xfId="30431" xr:uid="{00000000-0005-0000-0000-000028760000}"/>
    <cellStyle name="20% - Accent1 3 7 4 2 3 4" xfId="30432" xr:uid="{00000000-0005-0000-0000-000029760000}"/>
    <cellStyle name="20% - Accent1 3 7 4 2 4" xfId="30433" xr:uid="{00000000-0005-0000-0000-00002A760000}"/>
    <cellStyle name="20% - Accent1 3 7 4 2 4 2" xfId="30434" xr:uid="{00000000-0005-0000-0000-00002B760000}"/>
    <cellStyle name="20% - Accent1 3 7 4 2 4 2 2" xfId="30435" xr:uid="{00000000-0005-0000-0000-00002C760000}"/>
    <cellStyle name="20% - Accent1 3 7 4 2 4 2 2 2" xfId="30436" xr:uid="{00000000-0005-0000-0000-00002D760000}"/>
    <cellStyle name="20% - Accent1 3 7 4 2 4 2 3" xfId="30437" xr:uid="{00000000-0005-0000-0000-00002E760000}"/>
    <cellStyle name="20% - Accent1 3 7 4 2 4 3" xfId="30438" xr:uid="{00000000-0005-0000-0000-00002F760000}"/>
    <cellStyle name="20% - Accent1 3 7 4 2 4 3 2" xfId="30439" xr:uid="{00000000-0005-0000-0000-000030760000}"/>
    <cellStyle name="20% - Accent1 3 7 4 2 4 4" xfId="30440" xr:uid="{00000000-0005-0000-0000-000031760000}"/>
    <cellStyle name="20% - Accent1 3 7 4 2 5" xfId="30441" xr:uid="{00000000-0005-0000-0000-000032760000}"/>
    <cellStyle name="20% - Accent1 3 7 4 2 5 2" xfId="30442" xr:uid="{00000000-0005-0000-0000-000033760000}"/>
    <cellStyle name="20% - Accent1 3 7 4 2 5 2 2" xfId="30443" xr:uid="{00000000-0005-0000-0000-000034760000}"/>
    <cellStyle name="20% - Accent1 3 7 4 2 5 3" xfId="30444" xr:uid="{00000000-0005-0000-0000-000035760000}"/>
    <cellStyle name="20% - Accent1 3 7 4 2 6" xfId="30445" xr:uid="{00000000-0005-0000-0000-000036760000}"/>
    <cellStyle name="20% - Accent1 3 7 4 2 6 2" xfId="30446" xr:uid="{00000000-0005-0000-0000-000037760000}"/>
    <cellStyle name="20% - Accent1 3 7 4 2 6 2 2" xfId="30447" xr:uid="{00000000-0005-0000-0000-000038760000}"/>
    <cellStyle name="20% - Accent1 3 7 4 2 6 3" xfId="30448" xr:uid="{00000000-0005-0000-0000-000039760000}"/>
    <cellStyle name="20% - Accent1 3 7 4 2 7" xfId="30449" xr:uid="{00000000-0005-0000-0000-00003A760000}"/>
    <cellStyle name="20% - Accent1 3 7 4 2 7 2" xfId="30450" xr:uid="{00000000-0005-0000-0000-00003B760000}"/>
    <cellStyle name="20% - Accent1 3 7 4 2 8" xfId="30451" xr:uid="{00000000-0005-0000-0000-00003C760000}"/>
    <cellStyle name="20% - Accent1 3 7 4 2 8 2" xfId="30452" xr:uid="{00000000-0005-0000-0000-00003D760000}"/>
    <cellStyle name="20% - Accent1 3 7 4 2 9" xfId="30453" xr:uid="{00000000-0005-0000-0000-00003E760000}"/>
    <cellStyle name="20% - Accent1 3 7 4 3" xfId="30454" xr:uid="{00000000-0005-0000-0000-00003F760000}"/>
    <cellStyle name="20% - Accent1 3 7 4 3 2" xfId="30455" xr:uid="{00000000-0005-0000-0000-000040760000}"/>
    <cellStyle name="20% - Accent1 3 7 4 3 2 2" xfId="30456" xr:uid="{00000000-0005-0000-0000-000041760000}"/>
    <cellStyle name="20% - Accent1 3 7 4 3 2 2 2" xfId="30457" xr:uid="{00000000-0005-0000-0000-000042760000}"/>
    <cellStyle name="20% - Accent1 3 7 4 3 2 2 2 2" xfId="30458" xr:uid="{00000000-0005-0000-0000-000043760000}"/>
    <cellStyle name="20% - Accent1 3 7 4 3 2 2 3" xfId="30459" xr:uid="{00000000-0005-0000-0000-000044760000}"/>
    <cellStyle name="20% - Accent1 3 7 4 3 2 3" xfId="30460" xr:uid="{00000000-0005-0000-0000-000045760000}"/>
    <cellStyle name="20% - Accent1 3 7 4 3 2 3 2" xfId="30461" xr:uid="{00000000-0005-0000-0000-000046760000}"/>
    <cellStyle name="20% - Accent1 3 7 4 3 2 4" xfId="30462" xr:uid="{00000000-0005-0000-0000-000047760000}"/>
    <cellStyle name="20% - Accent1 3 7 4 3 3" xfId="30463" xr:uid="{00000000-0005-0000-0000-000048760000}"/>
    <cellStyle name="20% - Accent1 3 7 4 3 3 2" xfId="30464" xr:uid="{00000000-0005-0000-0000-000049760000}"/>
    <cellStyle name="20% - Accent1 3 7 4 3 3 2 2" xfId="30465" xr:uid="{00000000-0005-0000-0000-00004A760000}"/>
    <cellStyle name="20% - Accent1 3 7 4 3 3 2 2 2" xfId="30466" xr:uid="{00000000-0005-0000-0000-00004B760000}"/>
    <cellStyle name="20% - Accent1 3 7 4 3 3 2 3" xfId="30467" xr:uid="{00000000-0005-0000-0000-00004C760000}"/>
    <cellStyle name="20% - Accent1 3 7 4 3 3 3" xfId="30468" xr:uid="{00000000-0005-0000-0000-00004D760000}"/>
    <cellStyle name="20% - Accent1 3 7 4 3 3 3 2" xfId="30469" xr:uid="{00000000-0005-0000-0000-00004E760000}"/>
    <cellStyle name="20% - Accent1 3 7 4 3 3 4" xfId="30470" xr:uid="{00000000-0005-0000-0000-00004F760000}"/>
    <cellStyle name="20% - Accent1 3 7 4 3 4" xfId="30471" xr:uid="{00000000-0005-0000-0000-000050760000}"/>
    <cellStyle name="20% - Accent1 3 7 4 3 4 2" xfId="30472" xr:uid="{00000000-0005-0000-0000-000051760000}"/>
    <cellStyle name="20% - Accent1 3 7 4 3 4 2 2" xfId="30473" xr:uid="{00000000-0005-0000-0000-000052760000}"/>
    <cellStyle name="20% - Accent1 3 7 4 3 4 2 2 2" xfId="30474" xr:uid="{00000000-0005-0000-0000-000053760000}"/>
    <cellStyle name="20% - Accent1 3 7 4 3 4 2 3" xfId="30475" xr:uid="{00000000-0005-0000-0000-000054760000}"/>
    <cellStyle name="20% - Accent1 3 7 4 3 4 3" xfId="30476" xr:uid="{00000000-0005-0000-0000-000055760000}"/>
    <cellStyle name="20% - Accent1 3 7 4 3 4 3 2" xfId="30477" xr:uid="{00000000-0005-0000-0000-000056760000}"/>
    <cellStyle name="20% - Accent1 3 7 4 3 4 4" xfId="30478" xr:uid="{00000000-0005-0000-0000-000057760000}"/>
    <cellStyle name="20% - Accent1 3 7 4 3 5" xfId="30479" xr:uid="{00000000-0005-0000-0000-000058760000}"/>
    <cellStyle name="20% - Accent1 3 7 4 3 5 2" xfId="30480" xr:uid="{00000000-0005-0000-0000-000059760000}"/>
    <cellStyle name="20% - Accent1 3 7 4 3 5 2 2" xfId="30481" xr:uid="{00000000-0005-0000-0000-00005A760000}"/>
    <cellStyle name="20% - Accent1 3 7 4 3 5 3" xfId="30482" xr:uid="{00000000-0005-0000-0000-00005B760000}"/>
    <cellStyle name="20% - Accent1 3 7 4 3 6" xfId="30483" xr:uid="{00000000-0005-0000-0000-00005C760000}"/>
    <cellStyle name="20% - Accent1 3 7 4 3 6 2" xfId="30484" xr:uid="{00000000-0005-0000-0000-00005D760000}"/>
    <cellStyle name="20% - Accent1 3 7 4 3 6 2 2" xfId="30485" xr:uid="{00000000-0005-0000-0000-00005E760000}"/>
    <cellStyle name="20% - Accent1 3 7 4 3 6 3" xfId="30486" xr:uid="{00000000-0005-0000-0000-00005F760000}"/>
    <cellStyle name="20% - Accent1 3 7 4 3 7" xfId="30487" xr:uid="{00000000-0005-0000-0000-000060760000}"/>
    <cellStyle name="20% - Accent1 3 7 4 3 7 2" xfId="30488" xr:uid="{00000000-0005-0000-0000-000061760000}"/>
    <cellStyle name="20% - Accent1 3 7 4 3 8" xfId="30489" xr:uid="{00000000-0005-0000-0000-000062760000}"/>
    <cellStyle name="20% - Accent1 3 7 4 3 8 2" xfId="30490" xr:uid="{00000000-0005-0000-0000-000063760000}"/>
    <cellStyle name="20% - Accent1 3 7 4 3 9" xfId="30491" xr:uid="{00000000-0005-0000-0000-000064760000}"/>
    <cellStyle name="20% - Accent1 3 7 4 4" xfId="30492" xr:uid="{00000000-0005-0000-0000-000065760000}"/>
    <cellStyle name="20% - Accent1 3 7 4 4 2" xfId="30493" xr:uid="{00000000-0005-0000-0000-000066760000}"/>
    <cellStyle name="20% - Accent1 3 7 4 4 2 2" xfId="30494" xr:uid="{00000000-0005-0000-0000-000067760000}"/>
    <cellStyle name="20% - Accent1 3 7 4 4 2 2 2" xfId="30495" xr:uid="{00000000-0005-0000-0000-000068760000}"/>
    <cellStyle name="20% - Accent1 3 7 4 4 2 3" xfId="30496" xr:uid="{00000000-0005-0000-0000-000069760000}"/>
    <cellStyle name="20% - Accent1 3 7 4 4 3" xfId="30497" xr:uid="{00000000-0005-0000-0000-00006A760000}"/>
    <cellStyle name="20% - Accent1 3 7 4 4 3 2" xfId="30498" xr:uid="{00000000-0005-0000-0000-00006B760000}"/>
    <cellStyle name="20% - Accent1 3 7 4 4 4" xfId="30499" xr:uid="{00000000-0005-0000-0000-00006C760000}"/>
    <cellStyle name="20% - Accent1 3 7 4 5" xfId="30500" xr:uid="{00000000-0005-0000-0000-00006D760000}"/>
    <cellStyle name="20% - Accent1 3 7 4 5 2" xfId="30501" xr:uid="{00000000-0005-0000-0000-00006E760000}"/>
    <cellStyle name="20% - Accent1 3 7 4 5 2 2" xfId="30502" xr:uid="{00000000-0005-0000-0000-00006F760000}"/>
    <cellStyle name="20% - Accent1 3 7 4 5 2 2 2" xfId="30503" xr:uid="{00000000-0005-0000-0000-000070760000}"/>
    <cellStyle name="20% - Accent1 3 7 4 5 2 3" xfId="30504" xr:uid="{00000000-0005-0000-0000-000071760000}"/>
    <cellStyle name="20% - Accent1 3 7 4 5 3" xfId="30505" xr:uid="{00000000-0005-0000-0000-000072760000}"/>
    <cellStyle name="20% - Accent1 3 7 4 5 3 2" xfId="30506" xr:uid="{00000000-0005-0000-0000-000073760000}"/>
    <cellStyle name="20% - Accent1 3 7 4 5 4" xfId="30507" xr:uid="{00000000-0005-0000-0000-000074760000}"/>
    <cellStyle name="20% - Accent1 3 7 4 6" xfId="30508" xr:uid="{00000000-0005-0000-0000-000075760000}"/>
    <cellStyle name="20% - Accent1 3 7 4 6 2" xfId="30509" xr:uid="{00000000-0005-0000-0000-000076760000}"/>
    <cellStyle name="20% - Accent1 3 7 4 6 2 2" xfId="30510" xr:uid="{00000000-0005-0000-0000-000077760000}"/>
    <cellStyle name="20% - Accent1 3 7 4 6 2 2 2" xfId="30511" xr:uid="{00000000-0005-0000-0000-000078760000}"/>
    <cellStyle name="20% - Accent1 3 7 4 6 2 3" xfId="30512" xr:uid="{00000000-0005-0000-0000-000079760000}"/>
    <cellStyle name="20% - Accent1 3 7 4 6 3" xfId="30513" xr:uid="{00000000-0005-0000-0000-00007A760000}"/>
    <cellStyle name="20% - Accent1 3 7 4 6 3 2" xfId="30514" xr:uid="{00000000-0005-0000-0000-00007B760000}"/>
    <cellStyle name="20% - Accent1 3 7 4 6 4" xfId="30515" xr:uid="{00000000-0005-0000-0000-00007C760000}"/>
    <cellStyle name="20% - Accent1 3 7 4 7" xfId="30516" xr:uid="{00000000-0005-0000-0000-00007D760000}"/>
    <cellStyle name="20% - Accent1 3 7 4 7 2" xfId="30517" xr:uid="{00000000-0005-0000-0000-00007E760000}"/>
    <cellStyle name="20% - Accent1 3 7 4 7 2 2" xfId="30518" xr:uid="{00000000-0005-0000-0000-00007F760000}"/>
    <cellStyle name="20% - Accent1 3 7 4 7 3" xfId="30519" xr:uid="{00000000-0005-0000-0000-000080760000}"/>
    <cellStyle name="20% - Accent1 3 7 4 8" xfId="30520" xr:uid="{00000000-0005-0000-0000-000081760000}"/>
    <cellStyle name="20% - Accent1 3 7 4 8 2" xfId="30521" xr:uid="{00000000-0005-0000-0000-000082760000}"/>
    <cellStyle name="20% - Accent1 3 7 4 8 2 2" xfId="30522" xr:uid="{00000000-0005-0000-0000-000083760000}"/>
    <cellStyle name="20% - Accent1 3 7 4 8 3" xfId="30523" xr:uid="{00000000-0005-0000-0000-000084760000}"/>
    <cellStyle name="20% - Accent1 3 7 4 9" xfId="30524" xr:uid="{00000000-0005-0000-0000-000085760000}"/>
    <cellStyle name="20% - Accent1 3 7 4 9 2" xfId="30525" xr:uid="{00000000-0005-0000-0000-000086760000}"/>
    <cellStyle name="20% - Accent1 3 7 5" xfId="30526" xr:uid="{00000000-0005-0000-0000-000087760000}"/>
    <cellStyle name="20% - Accent1 3 7 5 2" xfId="30527" xr:uid="{00000000-0005-0000-0000-000088760000}"/>
    <cellStyle name="20% - Accent1 3 7 5 2 2" xfId="30528" xr:uid="{00000000-0005-0000-0000-000089760000}"/>
    <cellStyle name="20% - Accent1 3 7 5 2 2 2" xfId="30529" xr:uid="{00000000-0005-0000-0000-00008A760000}"/>
    <cellStyle name="20% - Accent1 3 7 5 2 2 2 2" xfId="30530" xr:uid="{00000000-0005-0000-0000-00008B760000}"/>
    <cellStyle name="20% - Accent1 3 7 5 2 2 3" xfId="30531" xr:uid="{00000000-0005-0000-0000-00008C760000}"/>
    <cellStyle name="20% - Accent1 3 7 5 2 3" xfId="30532" xr:uid="{00000000-0005-0000-0000-00008D760000}"/>
    <cellStyle name="20% - Accent1 3 7 5 2 3 2" xfId="30533" xr:uid="{00000000-0005-0000-0000-00008E760000}"/>
    <cellStyle name="20% - Accent1 3 7 5 2 4" xfId="30534" xr:uid="{00000000-0005-0000-0000-00008F760000}"/>
    <cellStyle name="20% - Accent1 3 7 5 3" xfId="30535" xr:uid="{00000000-0005-0000-0000-000090760000}"/>
    <cellStyle name="20% - Accent1 3 7 5 3 2" xfId="30536" xr:uid="{00000000-0005-0000-0000-000091760000}"/>
    <cellStyle name="20% - Accent1 3 7 5 3 2 2" xfId="30537" xr:uid="{00000000-0005-0000-0000-000092760000}"/>
    <cellStyle name="20% - Accent1 3 7 5 3 2 2 2" xfId="30538" xr:uid="{00000000-0005-0000-0000-000093760000}"/>
    <cellStyle name="20% - Accent1 3 7 5 3 2 3" xfId="30539" xr:uid="{00000000-0005-0000-0000-000094760000}"/>
    <cellStyle name="20% - Accent1 3 7 5 3 3" xfId="30540" xr:uid="{00000000-0005-0000-0000-000095760000}"/>
    <cellStyle name="20% - Accent1 3 7 5 3 3 2" xfId="30541" xr:uid="{00000000-0005-0000-0000-000096760000}"/>
    <cellStyle name="20% - Accent1 3 7 5 3 4" xfId="30542" xr:uid="{00000000-0005-0000-0000-000097760000}"/>
    <cellStyle name="20% - Accent1 3 7 5 4" xfId="30543" xr:uid="{00000000-0005-0000-0000-000098760000}"/>
    <cellStyle name="20% - Accent1 3 7 5 4 2" xfId="30544" xr:uid="{00000000-0005-0000-0000-000099760000}"/>
    <cellStyle name="20% - Accent1 3 7 5 4 2 2" xfId="30545" xr:uid="{00000000-0005-0000-0000-00009A760000}"/>
    <cellStyle name="20% - Accent1 3 7 5 4 2 2 2" xfId="30546" xr:uid="{00000000-0005-0000-0000-00009B760000}"/>
    <cellStyle name="20% - Accent1 3 7 5 4 2 3" xfId="30547" xr:uid="{00000000-0005-0000-0000-00009C760000}"/>
    <cellStyle name="20% - Accent1 3 7 5 4 3" xfId="30548" xr:uid="{00000000-0005-0000-0000-00009D760000}"/>
    <cellStyle name="20% - Accent1 3 7 5 4 3 2" xfId="30549" xr:uid="{00000000-0005-0000-0000-00009E760000}"/>
    <cellStyle name="20% - Accent1 3 7 5 4 4" xfId="30550" xr:uid="{00000000-0005-0000-0000-00009F760000}"/>
    <cellStyle name="20% - Accent1 3 7 5 5" xfId="30551" xr:uid="{00000000-0005-0000-0000-0000A0760000}"/>
    <cellStyle name="20% - Accent1 3 7 5 5 2" xfId="30552" xr:uid="{00000000-0005-0000-0000-0000A1760000}"/>
    <cellStyle name="20% - Accent1 3 7 5 5 2 2" xfId="30553" xr:uid="{00000000-0005-0000-0000-0000A2760000}"/>
    <cellStyle name="20% - Accent1 3 7 5 5 3" xfId="30554" xr:uid="{00000000-0005-0000-0000-0000A3760000}"/>
    <cellStyle name="20% - Accent1 3 7 5 6" xfId="30555" xr:uid="{00000000-0005-0000-0000-0000A4760000}"/>
    <cellStyle name="20% - Accent1 3 7 5 6 2" xfId="30556" xr:uid="{00000000-0005-0000-0000-0000A5760000}"/>
    <cellStyle name="20% - Accent1 3 7 5 6 2 2" xfId="30557" xr:uid="{00000000-0005-0000-0000-0000A6760000}"/>
    <cellStyle name="20% - Accent1 3 7 5 6 3" xfId="30558" xr:uid="{00000000-0005-0000-0000-0000A7760000}"/>
    <cellStyle name="20% - Accent1 3 7 5 7" xfId="30559" xr:uid="{00000000-0005-0000-0000-0000A8760000}"/>
    <cellStyle name="20% - Accent1 3 7 5 7 2" xfId="30560" xr:uid="{00000000-0005-0000-0000-0000A9760000}"/>
    <cellStyle name="20% - Accent1 3 7 5 8" xfId="30561" xr:uid="{00000000-0005-0000-0000-0000AA760000}"/>
    <cellStyle name="20% - Accent1 3 7 5 8 2" xfId="30562" xr:uid="{00000000-0005-0000-0000-0000AB760000}"/>
    <cellStyle name="20% - Accent1 3 7 5 9" xfId="30563" xr:uid="{00000000-0005-0000-0000-0000AC760000}"/>
    <cellStyle name="20% - Accent1 3 7 6" xfId="30564" xr:uid="{00000000-0005-0000-0000-0000AD760000}"/>
    <cellStyle name="20% - Accent1 3 7 6 2" xfId="30565" xr:uid="{00000000-0005-0000-0000-0000AE760000}"/>
    <cellStyle name="20% - Accent1 3 7 6 2 2" xfId="30566" xr:uid="{00000000-0005-0000-0000-0000AF760000}"/>
    <cellStyle name="20% - Accent1 3 7 6 2 2 2" xfId="30567" xr:uid="{00000000-0005-0000-0000-0000B0760000}"/>
    <cellStyle name="20% - Accent1 3 7 6 2 2 2 2" xfId="30568" xr:uid="{00000000-0005-0000-0000-0000B1760000}"/>
    <cellStyle name="20% - Accent1 3 7 6 2 2 3" xfId="30569" xr:uid="{00000000-0005-0000-0000-0000B2760000}"/>
    <cellStyle name="20% - Accent1 3 7 6 2 3" xfId="30570" xr:uid="{00000000-0005-0000-0000-0000B3760000}"/>
    <cellStyle name="20% - Accent1 3 7 6 2 3 2" xfId="30571" xr:uid="{00000000-0005-0000-0000-0000B4760000}"/>
    <cellStyle name="20% - Accent1 3 7 6 2 4" xfId="30572" xr:uid="{00000000-0005-0000-0000-0000B5760000}"/>
    <cellStyle name="20% - Accent1 3 7 6 3" xfId="30573" xr:uid="{00000000-0005-0000-0000-0000B6760000}"/>
    <cellStyle name="20% - Accent1 3 7 6 3 2" xfId="30574" xr:uid="{00000000-0005-0000-0000-0000B7760000}"/>
    <cellStyle name="20% - Accent1 3 7 6 3 2 2" xfId="30575" xr:uid="{00000000-0005-0000-0000-0000B8760000}"/>
    <cellStyle name="20% - Accent1 3 7 6 3 2 2 2" xfId="30576" xr:uid="{00000000-0005-0000-0000-0000B9760000}"/>
    <cellStyle name="20% - Accent1 3 7 6 3 2 3" xfId="30577" xr:uid="{00000000-0005-0000-0000-0000BA760000}"/>
    <cellStyle name="20% - Accent1 3 7 6 3 3" xfId="30578" xr:uid="{00000000-0005-0000-0000-0000BB760000}"/>
    <cellStyle name="20% - Accent1 3 7 6 3 3 2" xfId="30579" xr:uid="{00000000-0005-0000-0000-0000BC760000}"/>
    <cellStyle name="20% - Accent1 3 7 6 3 4" xfId="30580" xr:uid="{00000000-0005-0000-0000-0000BD760000}"/>
    <cellStyle name="20% - Accent1 3 7 6 4" xfId="30581" xr:uid="{00000000-0005-0000-0000-0000BE760000}"/>
    <cellStyle name="20% - Accent1 3 7 6 4 2" xfId="30582" xr:uid="{00000000-0005-0000-0000-0000BF760000}"/>
    <cellStyle name="20% - Accent1 3 7 6 4 2 2" xfId="30583" xr:uid="{00000000-0005-0000-0000-0000C0760000}"/>
    <cellStyle name="20% - Accent1 3 7 6 4 2 2 2" xfId="30584" xr:uid="{00000000-0005-0000-0000-0000C1760000}"/>
    <cellStyle name="20% - Accent1 3 7 6 4 2 3" xfId="30585" xr:uid="{00000000-0005-0000-0000-0000C2760000}"/>
    <cellStyle name="20% - Accent1 3 7 6 4 3" xfId="30586" xr:uid="{00000000-0005-0000-0000-0000C3760000}"/>
    <cellStyle name="20% - Accent1 3 7 6 4 3 2" xfId="30587" xr:uid="{00000000-0005-0000-0000-0000C4760000}"/>
    <cellStyle name="20% - Accent1 3 7 6 4 4" xfId="30588" xr:uid="{00000000-0005-0000-0000-0000C5760000}"/>
    <cellStyle name="20% - Accent1 3 7 6 5" xfId="30589" xr:uid="{00000000-0005-0000-0000-0000C6760000}"/>
    <cellStyle name="20% - Accent1 3 7 6 5 2" xfId="30590" xr:uid="{00000000-0005-0000-0000-0000C7760000}"/>
    <cellStyle name="20% - Accent1 3 7 6 5 2 2" xfId="30591" xr:uid="{00000000-0005-0000-0000-0000C8760000}"/>
    <cellStyle name="20% - Accent1 3 7 6 5 3" xfId="30592" xr:uid="{00000000-0005-0000-0000-0000C9760000}"/>
    <cellStyle name="20% - Accent1 3 7 6 6" xfId="30593" xr:uid="{00000000-0005-0000-0000-0000CA760000}"/>
    <cellStyle name="20% - Accent1 3 7 6 6 2" xfId="30594" xr:uid="{00000000-0005-0000-0000-0000CB760000}"/>
    <cellStyle name="20% - Accent1 3 7 6 6 2 2" xfId="30595" xr:uid="{00000000-0005-0000-0000-0000CC760000}"/>
    <cellStyle name="20% - Accent1 3 7 6 6 3" xfId="30596" xr:uid="{00000000-0005-0000-0000-0000CD760000}"/>
    <cellStyle name="20% - Accent1 3 7 6 7" xfId="30597" xr:uid="{00000000-0005-0000-0000-0000CE760000}"/>
    <cellStyle name="20% - Accent1 3 7 6 7 2" xfId="30598" xr:uid="{00000000-0005-0000-0000-0000CF760000}"/>
    <cellStyle name="20% - Accent1 3 7 6 8" xfId="30599" xr:uid="{00000000-0005-0000-0000-0000D0760000}"/>
    <cellStyle name="20% - Accent1 3 7 6 8 2" xfId="30600" xr:uid="{00000000-0005-0000-0000-0000D1760000}"/>
    <cellStyle name="20% - Accent1 3 7 6 9" xfId="30601" xr:uid="{00000000-0005-0000-0000-0000D2760000}"/>
    <cellStyle name="20% - Accent1 3 7 7" xfId="30602" xr:uid="{00000000-0005-0000-0000-0000D3760000}"/>
    <cellStyle name="20% - Accent1 3 7 7 2" xfId="30603" xr:uid="{00000000-0005-0000-0000-0000D4760000}"/>
    <cellStyle name="20% - Accent1 3 7 7 2 2" xfId="30604" xr:uid="{00000000-0005-0000-0000-0000D5760000}"/>
    <cellStyle name="20% - Accent1 3 7 7 2 2 2" xfId="30605" xr:uid="{00000000-0005-0000-0000-0000D6760000}"/>
    <cellStyle name="20% - Accent1 3 7 7 2 3" xfId="30606" xr:uid="{00000000-0005-0000-0000-0000D7760000}"/>
    <cellStyle name="20% - Accent1 3 7 7 3" xfId="30607" xr:uid="{00000000-0005-0000-0000-0000D8760000}"/>
    <cellStyle name="20% - Accent1 3 7 7 3 2" xfId="30608" xr:uid="{00000000-0005-0000-0000-0000D9760000}"/>
    <cellStyle name="20% - Accent1 3 7 7 4" xfId="30609" xr:uid="{00000000-0005-0000-0000-0000DA760000}"/>
    <cellStyle name="20% - Accent1 3 7 8" xfId="30610" xr:uid="{00000000-0005-0000-0000-0000DB760000}"/>
    <cellStyle name="20% - Accent1 3 7 8 2" xfId="30611" xr:uid="{00000000-0005-0000-0000-0000DC760000}"/>
    <cellStyle name="20% - Accent1 3 7 8 2 2" xfId="30612" xr:uid="{00000000-0005-0000-0000-0000DD760000}"/>
    <cellStyle name="20% - Accent1 3 7 8 2 2 2" xfId="30613" xr:uid="{00000000-0005-0000-0000-0000DE760000}"/>
    <cellStyle name="20% - Accent1 3 7 8 2 3" xfId="30614" xr:uid="{00000000-0005-0000-0000-0000DF760000}"/>
    <cellStyle name="20% - Accent1 3 7 8 3" xfId="30615" xr:uid="{00000000-0005-0000-0000-0000E0760000}"/>
    <cellStyle name="20% - Accent1 3 7 8 3 2" xfId="30616" xr:uid="{00000000-0005-0000-0000-0000E1760000}"/>
    <cellStyle name="20% - Accent1 3 7 8 4" xfId="30617" xr:uid="{00000000-0005-0000-0000-0000E2760000}"/>
    <cellStyle name="20% - Accent1 3 7 9" xfId="30618" xr:uid="{00000000-0005-0000-0000-0000E3760000}"/>
    <cellStyle name="20% - Accent1 3 7 9 2" xfId="30619" xr:uid="{00000000-0005-0000-0000-0000E4760000}"/>
    <cellStyle name="20% - Accent1 3 7 9 2 2" xfId="30620" xr:uid="{00000000-0005-0000-0000-0000E5760000}"/>
    <cellStyle name="20% - Accent1 3 7 9 2 2 2" xfId="30621" xr:uid="{00000000-0005-0000-0000-0000E6760000}"/>
    <cellStyle name="20% - Accent1 3 7 9 2 3" xfId="30622" xr:uid="{00000000-0005-0000-0000-0000E7760000}"/>
    <cellStyle name="20% - Accent1 3 7 9 3" xfId="30623" xr:uid="{00000000-0005-0000-0000-0000E8760000}"/>
    <cellStyle name="20% - Accent1 3 7 9 3 2" xfId="30624" xr:uid="{00000000-0005-0000-0000-0000E9760000}"/>
    <cellStyle name="20% - Accent1 3 7 9 4" xfId="30625" xr:uid="{00000000-0005-0000-0000-0000EA760000}"/>
    <cellStyle name="20% - Accent1 3 8" xfId="30626" xr:uid="{00000000-0005-0000-0000-0000EB760000}"/>
    <cellStyle name="20% - Accent1 3 8 10" xfId="30627" xr:uid="{00000000-0005-0000-0000-0000EC760000}"/>
    <cellStyle name="20% - Accent1 3 8 10 2" xfId="30628" xr:uid="{00000000-0005-0000-0000-0000ED760000}"/>
    <cellStyle name="20% - Accent1 3 8 11" xfId="30629" xr:uid="{00000000-0005-0000-0000-0000EE760000}"/>
    <cellStyle name="20% - Accent1 3 8 11 2" xfId="30630" xr:uid="{00000000-0005-0000-0000-0000EF760000}"/>
    <cellStyle name="20% - Accent1 3 8 12" xfId="30631" xr:uid="{00000000-0005-0000-0000-0000F0760000}"/>
    <cellStyle name="20% - Accent1 3 8 2" xfId="30632" xr:uid="{00000000-0005-0000-0000-0000F1760000}"/>
    <cellStyle name="20% - Accent1 3 8 2 10" xfId="30633" xr:uid="{00000000-0005-0000-0000-0000F2760000}"/>
    <cellStyle name="20% - Accent1 3 8 2 10 2" xfId="30634" xr:uid="{00000000-0005-0000-0000-0000F3760000}"/>
    <cellStyle name="20% - Accent1 3 8 2 11" xfId="30635" xr:uid="{00000000-0005-0000-0000-0000F4760000}"/>
    <cellStyle name="20% - Accent1 3 8 2 2" xfId="30636" xr:uid="{00000000-0005-0000-0000-0000F5760000}"/>
    <cellStyle name="20% - Accent1 3 8 2 2 2" xfId="30637" xr:uid="{00000000-0005-0000-0000-0000F6760000}"/>
    <cellStyle name="20% - Accent1 3 8 2 2 2 2" xfId="30638" xr:uid="{00000000-0005-0000-0000-0000F7760000}"/>
    <cellStyle name="20% - Accent1 3 8 2 2 2 2 2" xfId="30639" xr:uid="{00000000-0005-0000-0000-0000F8760000}"/>
    <cellStyle name="20% - Accent1 3 8 2 2 2 2 2 2" xfId="30640" xr:uid="{00000000-0005-0000-0000-0000F9760000}"/>
    <cellStyle name="20% - Accent1 3 8 2 2 2 2 3" xfId="30641" xr:uid="{00000000-0005-0000-0000-0000FA760000}"/>
    <cellStyle name="20% - Accent1 3 8 2 2 2 3" xfId="30642" xr:uid="{00000000-0005-0000-0000-0000FB760000}"/>
    <cellStyle name="20% - Accent1 3 8 2 2 2 3 2" xfId="30643" xr:uid="{00000000-0005-0000-0000-0000FC760000}"/>
    <cellStyle name="20% - Accent1 3 8 2 2 2 4" xfId="30644" xr:uid="{00000000-0005-0000-0000-0000FD760000}"/>
    <cellStyle name="20% - Accent1 3 8 2 2 3" xfId="30645" xr:uid="{00000000-0005-0000-0000-0000FE760000}"/>
    <cellStyle name="20% - Accent1 3 8 2 2 3 2" xfId="30646" xr:uid="{00000000-0005-0000-0000-0000FF760000}"/>
    <cellStyle name="20% - Accent1 3 8 2 2 3 2 2" xfId="30647" xr:uid="{00000000-0005-0000-0000-000000770000}"/>
    <cellStyle name="20% - Accent1 3 8 2 2 3 2 2 2" xfId="30648" xr:uid="{00000000-0005-0000-0000-000001770000}"/>
    <cellStyle name="20% - Accent1 3 8 2 2 3 2 3" xfId="30649" xr:uid="{00000000-0005-0000-0000-000002770000}"/>
    <cellStyle name="20% - Accent1 3 8 2 2 3 3" xfId="30650" xr:uid="{00000000-0005-0000-0000-000003770000}"/>
    <cellStyle name="20% - Accent1 3 8 2 2 3 3 2" xfId="30651" xr:uid="{00000000-0005-0000-0000-000004770000}"/>
    <cellStyle name="20% - Accent1 3 8 2 2 3 4" xfId="30652" xr:uid="{00000000-0005-0000-0000-000005770000}"/>
    <cellStyle name="20% - Accent1 3 8 2 2 4" xfId="30653" xr:uid="{00000000-0005-0000-0000-000006770000}"/>
    <cellStyle name="20% - Accent1 3 8 2 2 4 2" xfId="30654" xr:uid="{00000000-0005-0000-0000-000007770000}"/>
    <cellStyle name="20% - Accent1 3 8 2 2 4 2 2" xfId="30655" xr:uid="{00000000-0005-0000-0000-000008770000}"/>
    <cellStyle name="20% - Accent1 3 8 2 2 4 2 2 2" xfId="30656" xr:uid="{00000000-0005-0000-0000-000009770000}"/>
    <cellStyle name="20% - Accent1 3 8 2 2 4 2 3" xfId="30657" xr:uid="{00000000-0005-0000-0000-00000A770000}"/>
    <cellStyle name="20% - Accent1 3 8 2 2 4 3" xfId="30658" xr:uid="{00000000-0005-0000-0000-00000B770000}"/>
    <cellStyle name="20% - Accent1 3 8 2 2 4 3 2" xfId="30659" xr:uid="{00000000-0005-0000-0000-00000C770000}"/>
    <cellStyle name="20% - Accent1 3 8 2 2 4 4" xfId="30660" xr:uid="{00000000-0005-0000-0000-00000D770000}"/>
    <cellStyle name="20% - Accent1 3 8 2 2 5" xfId="30661" xr:uid="{00000000-0005-0000-0000-00000E770000}"/>
    <cellStyle name="20% - Accent1 3 8 2 2 5 2" xfId="30662" xr:uid="{00000000-0005-0000-0000-00000F770000}"/>
    <cellStyle name="20% - Accent1 3 8 2 2 5 2 2" xfId="30663" xr:uid="{00000000-0005-0000-0000-000010770000}"/>
    <cellStyle name="20% - Accent1 3 8 2 2 5 3" xfId="30664" xr:uid="{00000000-0005-0000-0000-000011770000}"/>
    <cellStyle name="20% - Accent1 3 8 2 2 6" xfId="30665" xr:uid="{00000000-0005-0000-0000-000012770000}"/>
    <cellStyle name="20% - Accent1 3 8 2 2 6 2" xfId="30666" xr:uid="{00000000-0005-0000-0000-000013770000}"/>
    <cellStyle name="20% - Accent1 3 8 2 2 6 2 2" xfId="30667" xr:uid="{00000000-0005-0000-0000-000014770000}"/>
    <cellStyle name="20% - Accent1 3 8 2 2 6 3" xfId="30668" xr:uid="{00000000-0005-0000-0000-000015770000}"/>
    <cellStyle name="20% - Accent1 3 8 2 2 7" xfId="30669" xr:uid="{00000000-0005-0000-0000-000016770000}"/>
    <cellStyle name="20% - Accent1 3 8 2 2 7 2" xfId="30670" xr:uid="{00000000-0005-0000-0000-000017770000}"/>
    <cellStyle name="20% - Accent1 3 8 2 2 8" xfId="30671" xr:uid="{00000000-0005-0000-0000-000018770000}"/>
    <cellStyle name="20% - Accent1 3 8 2 2 8 2" xfId="30672" xr:uid="{00000000-0005-0000-0000-000019770000}"/>
    <cellStyle name="20% - Accent1 3 8 2 2 9" xfId="30673" xr:uid="{00000000-0005-0000-0000-00001A770000}"/>
    <cellStyle name="20% - Accent1 3 8 2 3" xfId="30674" xr:uid="{00000000-0005-0000-0000-00001B770000}"/>
    <cellStyle name="20% - Accent1 3 8 2 3 2" xfId="30675" xr:uid="{00000000-0005-0000-0000-00001C770000}"/>
    <cellStyle name="20% - Accent1 3 8 2 3 2 2" xfId="30676" xr:uid="{00000000-0005-0000-0000-00001D770000}"/>
    <cellStyle name="20% - Accent1 3 8 2 3 2 2 2" xfId="30677" xr:uid="{00000000-0005-0000-0000-00001E770000}"/>
    <cellStyle name="20% - Accent1 3 8 2 3 2 2 2 2" xfId="30678" xr:uid="{00000000-0005-0000-0000-00001F770000}"/>
    <cellStyle name="20% - Accent1 3 8 2 3 2 2 3" xfId="30679" xr:uid="{00000000-0005-0000-0000-000020770000}"/>
    <cellStyle name="20% - Accent1 3 8 2 3 2 3" xfId="30680" xr:uid="{00000000-0005-0000-0000-000021770000}"/>
    <cellStyle name="20% - Accent1 3 8 2 3 2 3 2" xfId="30681" xr:uid="{00000000-0005-0000-0000-000022770000}"/>
    <cellStyle name="20% - Accent1 3 8 2 3 2 4" xfId="30682" xr:uid="{00000000-0005-0000-0000-000023770000}"/>
    <cellStyle name="20% - Accent1 3 8 2 3 3" xfId="30683" xr:uid="{00000000-0005-0000-0000-000024770000}"/>
    <cellStyle name="20% - Accent1 3 8 2 3 3 2" xfId="30684" xr:uid="{00000000-0005-0000-0000-000025770000}"/>
    <cellStyle name="20% - Accent1 3 8 2 3 3 2 2" xfId="30685" xr:uid="{00000000-0005-0000-0000-000026770000}"/>
    <cellStyle name="20% - Accent1 3 8 2 3 3 2 2 2" xfId="30686" xr:uid="{00000000-0005-0000-0000-000027770000}"/>
    <cellStyle name="20% - Accent1 3 8 2 3 3 2 3" xfId="30687" xr:uid="{00000000-0005-0000-0000-000028770000}"/>
    <cellStyle name="20% - Accent1 3 8 2 3 3 3" xfId="30688" xr:uid="{00000000-0005-0000-0000-000029770000}"/>
    <cellStyle name="20% - Accent1 3 8 2 3 3 3 2" xfId="30689" xr:uid="{00000000-0005-0000-0000-00002A770000}"/>
    <cellStyle name="20% - Accent1 3 8 2 3 3 4" xfId="30690" xr:uid="{00000000-0005-0000-0000-00002B770000}"/>
    <cellStyle name="20% - Accent1 3 8 2 3 4" xfId="30691" xr:uid="{00000000-0005-0000-0000-00002C770000}"/>
    <cellStyle name="20% - Accent1 3 8 2 3 4 2" xfId="30692" xr:uid="{00000000-0005-0000-0000-00002D770000}"/>
    <cellStyle name="20% - Accent1 3 8 2 3 4 2 2" xfId="30693" xr:uid="{00000000-0005-0000-0000-00002E770000}"/>
    <cellStyle name="20% - Accent1 3 8 2 3 4 2 2 2" xfId="30694" xr:uid="{00000000-0005-0000-0000-00002F770000}"/>
    <cellStyle name="20% - Accent1 3 8 2 3 4 2 3" xfId="30695" xr:uid="{00000000-0005-0000-0000-000030770000}"/>
    <cellStyle name="20% - Accent1 3 8 2 3 4 3" xfId="30696" xr:uid="{00000000-0005-0000-0000-000031770000}"/>
    <cellStyle name="20% - Accent1 3 8 2 3 4 3 2" xfId="30697" xr:uid="{00000000-0005-0000-0000-000032770000}"/>
    <cellStyle name="20% - Accent1 3 8 2 3 4 4" xfId="30698" xr:uid="{00000000-0005-0000-0000-000033770000}"/>
    <cellStyle name="20% - Accent1 3 8 2 3 5" xfId="30699" xr:uid="{00000000-0005-0000-0000-000034770000}"/>
    <cellStyle name="20% - Accent1 3 8 2 3 5 2" xfId="30700" xr:uid="{00000000-0005-0000-0000-000035770000}"/>
    <cellStyle name="20% - Accent1 3 8 2 3 5 2 2" xfId="30701" xr:uid="{00000000-0005-0000-0000-000036770000}"/>
    <cellStyle name="20% - Accent1 3 8 2 3 5 3" xfId="30702" xr:uid="{00000000-0005-0000-0000-000037770000}"/>
    <cellStyle name="20% - Accent1 3 8 2 3 6" xfId="30703" xr:uid="{00000000-0005-0000-0000-000038770000}"/>
    <cellStyle name="20% - Accent1 3 8 2 3 6 2" xfId="30704" xr:uid="{00000000-0005-0000-0000-000039770000}"/>
    <cellStyle name="20% - Accent1 3 8 2 3 6 2 2" xfId="30705" xr:uid="{00000000-0005-0000-0000-00003A770000}"/>
    <cellStyle name="20% - Accent1 3 8 2 3 6 3" xfId="30706" xr:uid="{00000000-0005-0000-0000-00003B770000}"/>
    <cellStyle name="20% - Accent1 3 8 2 3 7" xfId="30707" xr:uid="{00000000-0005-0000-0000-00003C770000}"/>
    <cellStyle name="20% - Accent1 3 8 2 3 7 2" xfId="30708" xr:uid="{00000000-0005-0000-0000-00003D770000}"/>
    <cellStyle name="20% - Accent1 3 8 2 3 8" xfId="30709" xr:uid="{00000000-0005-0000-0000-00003E770000}"/>
    <cellStyle name="20% - Accent1 3 8 2 3 8 2" xfId="30710" xr:uid="{00000000-0005-0000-0000-00003F770000}"/>
    <cellStyle name="20% - Accent1 3 8 2 3 9" xfId="30711" xr:uid="{00000000-0005-0000-0000-000040770000}"/>
    <cellStyle name="20% - Accent1 3 8 2 4" xfId="30712" xr:uid="{00000000-0005-0000-0000-000041770000}"/>
    <cellStyle name="20% - Accent1 3 8 2 4 2" xfId="30713" xr:uid="{00000000-0005-0000-0000-000042770000}"/>
    <cellStyle name="20% - Accent1 3 8 2 4 2 2" xfId="30714" xr:uid="{00000000-0005-0000-0000-000043770000}"/>
    <cellStyle name="20% - Accent1 3 8 2 4 2 2 2" xfId="30715" xr:uid="{00000000-0005-0000-0000-000044770000}"/>
    <cellStyle name="20% - Accent1 3 8 2 4 2 3" xfId="30716" xr:uid="{00000000-0005-0000-0000-000045770000}"/>
    <cellStyle name="20% - Accent1 3 8 2 4 3" xfId="30717" xr:uid="{00000000-0005-0000-0000-000046770000}"/>
    <cellStyle name="20% - Accent1 3 8 2 4 3 2" xfId="30718" xr:uid="{00000000-0005-0000-0000-000047770000}"/>
    <cellStyle name="20% - Accent1 3 8 2 4 4" xfId="30719" xr:uid="{00000000-0005-0000-0000-000048770000}"/>
    <cellStyle name="20% - Accent1 3 8 2 5" xfId="30720" xr:uid="{00000000-0005-0000-0000-000049770000}"/>
    <cellStyle name="20% - Accent1 3 8 2 5 2" xfId="30721" xr:uid="{00000000-0005-0000-0000-00004A770000}"/>
    <cellStyle name="20% - Accent1 3 8 2 5 2 2" xfId="30722" xr:uid="{00000000-0005-0000-0000-00004B770000}"/>
    <cellStyle name="20% - Accent1 3 8 2 5 2 2 2" xfId="30723" xr:uid="{00000000-0005-0000-0000-00004C770000}"/>
    <cellStyle name="20% - Accent1 3 8 2 5 2 3" xfId="30724" xr:uid="{00000000-0005-0000-0000-00004D770000}"/>
    <cellStyle name="20% - Accent1 3 8 2 5 3" xfId="30725" xr:uid="{00000000-0005-0000-0000-00004E770000}"/>
    <cellStyle name="20% - Accent1 3 8 2 5 3 2" xfId="30726" xr:uid="{00000000-0005-0000-0000-00004F770000}"/>
    <cellStyle name="20% - Accent1 3 8 2 5 4" xfId="30727" xr:uid="{00000000-0005-0000-0000-000050770000}"/>
    <cellStyle name="20% - Accent1 3 8 2 6" xfId="30728" xr:uid="{00000000-0005-0000-0000-000051770000}"/>
    <cellStyle name="20% - Accent1 3 8 2 6 2" xfId="30729" xr:uid="{00000000-0005-0000-0000-000052770000}"/>
    <cellStyle name="20% - Accent1 3 8 2 6 2 2" xfId="30730" xr:uid="{00000000-0005-0000-0000-000053770000}"/>
    <cellStyle name="20% - Accent1 3 8 2 6 2 2 2" xfId="30731" xr:uid="{00000000-0005-0000-0000-000054770000}"/>
    <cellStyle name="20% - Accent1 3 8 2 6 2 3" xfId="30732" xr:uid="{00000000-0005-0000-0000-000055770000}"/>
    <cellStyle name="20% - Accent1 3 8 2 6 3" xfId="30733" xr:uid="{00000000-0005-0000-0000-000056770000}"/>
    <cellStyle name="20% - Accent1 3 8 2 6 3 2" xfId="30734" xr:uid="{00000000-0005-0000-0000-000057770000}"/>
    <cellStyle name="20% - Accent1 3 8 2 6 4" xfId="30735" xr:uid="{00000000-0005-0000-0000-000058770000}"/>
    <cellStyle name="20% - Accent1 3 8 2 7" xfId="30736" xr:uid="{00000000-0005-0000-0000-000059770000}"/>
    <cellStyle name="20% - Accent1 3 8 2 7 2" xfId="30737" xr:uid="{00000000-0005-0000-0000-00005A770000}"/>
    <cellStyle name="20% - Accent1 3 8 2 7 2 2" xfId="30738" xr:uid="{00000000-0005-0000-0000-00005B770000}"/>
    <cellStyle name="20% - Accent1 3 8 2 7 3" xfId="30739" xr:uid="{00000000-0005-0000-0000-00005C770000}"/>
    <cellStyle name="20% - Accent1 3 8 2 8" xfId="30740" xr:uid="{00000000-0005-0000-0000-00005D770000}"/>
    <cellStyle name="20% - Accent1 3 8 2 8 2" xfId="30741" xr:uid="{00000000-0005-0000-0000-00005E770000}"/>
    <cellStyle name="20% - Accent1 3 8 2 8 2 2" xfId="30742" xr:uid="{00000000-0005-0000-0000-00005F770000}"/>
    <cellStyle name="20% - Accent1 3 8 2 8 3" xfId="30743" xr:uid="{00000000-0005-0000-0000-000060770000}"/>
    <cellStyle name="20% - Accent1 3 8 2 9" xfId="30744" xr:uid="{00000000-0005-0000-0000-000061770000}"/>
    <cellStyle name="20% - Accent1 3 8 2 9 2" xfId="30745" xr:uid="{00000000-0005-0000-0000-000062770000}"/>
    <cellStyle name="20% - Accent1 3 8 3" xfId="30746" xr:uid="{00000000-0005-0000-0000-000063770000}"/>
    <cellStyle name="20% - Accent1 3 8 3 2" xfId="30747" xr:uid="{00000000-0005-0000-0000-000064770000}"/>
    <cellStyle name="20% - Accent1 3 8 3 2 2" xfId="30748" xr:uid="{00000000-0005-0000-0000-000065770000}"/>
    <cellStyle name="20% - Accent1 3 8 3 2 2 2" xfId="30749" xr:uid="{00000000-0005-0000-0000-000066770000}"/>
    <cellStyle name="20% - Accent1 3 8 3 2 2 2 2" xfId="30750" xr:uid="{00000000-0005-0000-0000-000067770000}"/>
    <cellStyle name="20% - Accent1 3 8 3 2 2 3" xfId="30751" xr:uid="{00000000-0005-0000-0000-000068770000}"/>
    <cellStyle name="20% - Accent1 3 8 3 2 3" xfId="30752" xr:uid="{00000000-0005-0000-0000-000069770000}"/>
    <cellStyle name="20% - Accent1 3 8 3 2 3 2" xfId="30753" xr:uid="{00000000-0005-0000-0000-00006A770000}"/>
    <cellStyle name="20% - Accent1 3 8 3 2 4" xfId="30754" xr:uid="{00000000-0005-0000-0000-00006B770000}"/>
    <cellStyle name="20% - Accent1 3 8 3 3" xfId="30755" xr:uid="{00000000-0005-0000-0000-00006C770000}"/>
    <cellStyle name="20% - Accent1 3 8 3 3 2" xfId="30756" xr:uid="{00000000-0005-0000-0000-00006D770000}"/>
    <cellStyle name="20% - Accent1 3 8 3 3 2 2" xfId="30757" xr:uid="{00000000-0005-0000-0000-00006E770000}"/>
    <cellStyle name="20% - Accent1 3 8 3 3 2 2 2" xfId="30758" xr:uid="{00000000-0005-0000-0000-00006F770000}"/>
    <cellStyle name="20% - Accent1 3 8 3 3 2 3" xfId="30759" xr:uid="{00000000-0005-0000-0000-000070770000}"/>
    <cellStyle name="20% - Accent1 3 8 3 3 3" xfId="30760" xr:uid="{00000000-0005-0000-0000-000071770000}"/>
    <cellStyle name="20% - Accent1 3 8 3 3 3 2" xfId="30761" xr:uid="{00000000-0005-0000-0000-000072770000}"/>
    <cellStyle name="20% - Accent1 3 8 3 3 4" xfId="30762" xr:uid="{00000000-0005-0000-0000-000073770000}"/>
    <cellStyle name="20% - Accent1 3 8 3 4" xfId="30763" xr:uid="{00000000-0005-0000-0000-000074770000}"/>
    <cellStyle name="20% - Accent1 3 8 3 4 2" xfId="30764" xr:uid="{00000000-0005-0000-0000-000075770000}"/>
    <cellStyle name="20% - Accent1 3 8 3 4 2 2" xfId="30765" xr:uid="{00000000-0005-0000-0000-000076770000}"/>
    <cellStyle name="20% - Accent1 3 8 3 4 2 2 2" xfId="30766" xr:uid="{00000000-0005-0000-0000-000077770000}"/>
    <cellStyle name="20% - Accent1 3 8 3 4 2 3" xfId="30767" xr:uid="{00000000-0005-0000-0000-000078770000}"/>
    <cellStyle name="20% - Accent1 3 8 3 4 3" xfId="30768" xr:uid="{00000000-0005-0000-0000-000079770000}"/>
    <cellStyle name="20% - Accent1 3 8 3 4 3 2" xfId="30769" xr:uid="{00000000-0005-0000-0000-00007A770000}"/>
    <cellStyle name="20% - Accent1 3 8 3 4 4" xfId="30770" xr:uid="{00000000-0005-0000-0000-00007B770000}"/>
    <cellStyle name="20% - Accent1 3 8 3 5" xfId="30771" xr:uid="{00000000-0005-0000-0000-00007C770000}"/>
    <cellStyle name="20% - Accent1 3 8 3 5 2" xfId="30772" xr:uid="{00000000-0005-0000-0000-00007D770000}"/>
    <cellStyle name="20% - Accent1 3 8 3 5 2 2" xfId="30773" xr:uid="{00000000-0005-0000-0000-00007E770000}"/>
    <cellStyle name="20% - Accent1 3 8 3 5 3" xfId="30774" xr:uid="{00000000-0005-0000-0000-00007F770000}"/>
    <cellStyle name="20% - Accent1 3 8 3 6" xfId="30775" xr:uid="{00000000-0005-0000-0000-000080770000}"/>
    <cellStyle name="20% - Accent1 3 8 3 6 2" xfId="30776" xr:uid="{00000000-0005-0000-0000-000081770000}"/>
    <cellStyle name="20% - Accent1 3 8 3 6 2 2" xfId="30777" xr:uid="{00000000-0005-0000-0000-000082770000}"/>
    <cellStyle name="20% - Accent1 3 8 3 6 3" xfId="30778" xr:uid="{00000000-0005-0000-0000-000083770000}"/>
    <cellStyle name="20% - Accent1 3 8 3 7" xfId="30779" xr:uid="{00000000-0005-0000-0000-000084770000}"/>
    <cellStyle name="20% - Accent1 3 8 3 7 2" xfId="30780" xr:uid="{00000000-0005-0000-0000-000085770000}"/>
    <cellStyle name="20% - Accent1 3 8 3 8" xfId="30781" xr:uid="{00000000-0005-0000-0000-000086770000}"/>
    <cellStyle name="20% - Accent1 3 8 3 8 2" xfId="30782" xr:uid="{00000000-0005-0000-0000-000087770000}"/>
    <cellStyle name="20% - Accent1 3 8 3 9" xfId="30783" xr:uid="{00000000-0005-0000-0000-000088770000}"/>
    <cellStyle name="20% - Accent1 3 8 4" xfId="30784" xr:uid="{00000000-0005-0000-0000-000089770000}"/>
    <cellStyle name="20% - Accent1 3 8 4 2" xfId="30785" xr:uid="{00000000-0005-0000-0000-00008A770000}"/>
    <cellStyle name="20% - Accent1 3 8 4 2 2" xfId="30786" xr:uid="{00000000-0005-0000-0000-00008B770000}"/>
    <cellStyle name="20% - Accent1 3 8 4 2 2 2" xfId="30787" xr:uid="{00000000-0005-0000-0000-00008C770000}"/>
    <cellStyle name="20% - Accent1 3 8 4 2 2 2 2" xfId="30788" xr:uid="{00000000-0005-0000-0000-00008D770000}"/>
    <cellStyle name="20% - Accent1 3 8 4 2 2 3" xfId="30789" xr:uid="{00000000-0005-0000-0000-00008E770000}"/>
    <cellStyle name="20% - Accent1 3 8 4 2 3" xfId="30790" xr:uid="{00000000-0005-0000-0000-00008F770000}"/>
    <cellStyle name="20% - Accent1 3 8 4 2 3 2" xfId="30791" xr:uid="{00000000-0005-0000-0000-000090770000}"/>
    <cellStyle name="20% - Accent1 3 8 4 2 4" xfId="30792" xr:uid="{00000000-0005-0000-0000-000091770000}"/>
    <cellStyle name="20% - Accent1 3 8 4 3" xfId="30793" xr:uid="{00000000-0005-0000-0000-000092770000}"/>
    <cellStyle name="20% - Accent1 3 8 4 3 2" xfId="30794" xr:uid="{00000000-0005-0000-0000-000093770000}"/>
    <cellStyle name="20% - Accent1 3 8 4 3 2 2" xfId="30795" xr:uid="{00000000-0005-0000-0000-000094770000}"/>
    <cellStyle name="20% - Accent1 3 8 4 3 2 2 2" xfId="30796" xr:uid="{00000000-0005-0000-0000-000095770000}"/>
    <cellStyle name="20% - Accent1 3 8 4 3 2 3" xfId="30797" xr:uid="{00000000-0005-0000-0000-000096770000}"/>
    <cellStyle name="20% - Accent1 3 8 4 3 3" xfId="30798" xr:uid="{00000000-0005-0000-0000-000097770000}"/>
    <cellStyle name="20% - Accent1 3 8 4 3 3 2" xfId="30799" xr:uid="{00000000-0005-0000-0000-000098770000}"/>
    <cellStyle name="20% - Accent1 3 8 4 3 4" xfId="30800" xr:uid="{00000000-0005-0000-0000-000099770000}"/>
    <cellStyle name="20% - Accent1 3 8 4 4" xfId="30801" xr:uid="{00000000-0005-0000-0000-00009A770000}"/>
    <cellStyle name="20% - Accent1 3 8 4 4 2" xfId="30802" xr:uid="{00000000-0005-0000-0000-00009B770000}"/>
    <cellStyle name="20% - Accent1 3 8 4 4 2 2" xfId="30803" xr:uid="{00000000-0005-0000-0000-00009C770000}"/>
    <cellStyle name="20% - Accent1 3 8 4 4 2 2 2" xfId="30804" xr:uid="{00000000-0005-0000-0000-00009D770000}"/>
    <cellStyle name="20% - Accent1 3 8 4 4 2 3" xfId="30805" xr:uid="{00000000-0005-0000-0000-00009E770000}"/>
    <cellStyle name="20% - Accent1 3 8 4 4 3" xfId="30806" xr:uid="{00000000-0005-0000-0000-00009F770000}"/>
    <cellStyle name="20% - Accent1 3 8 4 4 3 2" xfId="30807" xr:uid="{00000000-0005-0000-0000-0000A0770000}"/>
    <cellStyle name="20% - Accent1 3 8 4 4 4" xfId="30808" xr:uid="{00000000-0005-0000-0000-0000A1770000}"/>
    <cellStyle name="20% - Accent1 3 8 4 5" xfId="30809" xr:uid="{00000000-0005-0000-0000-0000A2770000}"/>
    <cellStyle name="20% - Accent1 3 8 4 5 2" xfId="30810" xr:uid="{00000000-0005-0000-0000-0000A3770000}"/>
    <cellStyle name="20% - Accent1 3 8 4 5 2 2" xfId="30811" xr:uid="{00000000-0005-0000-0000-0000A4770000}"/>
    <cellStyle name="20% - Accent1 3 8 4 5 3" xfId="30812" xr:uid="{00000000-0005-0000-0000-0000A5770000}"/>
    <cellStyle name="20% - Accent1 3 8 4 6" xfId="30813" xr:uid="{00000000-0005-0000-0000-0000A6770000}"/>
    <cellStyle name="20% - Accent1 3 8 4 6 2" xfId="30814" xr:uid="{00000000-0005-0000-0000-0000A7770000}"/>
    <cellStyle name="20% - Accent1 3 8 4 6 2 2" xfId="30815" xr:uid="{00000000-0005-0000-0000-0000A8770000}"/>
    <cellStyle name="20% - Accent1 3 8 4 6 3" xfId="30816" xr:uid="{00000000-0005-0000-0000-0000A9770000}"/>
    <cellStyle name="20% - Accent1 3 8 4 7" xfId="30817" xr:uid="{00000000-0005-0000-0000-0000AA770000}"/>
    <cellStyle name="20% - Accent1 3 8 4 7 2" xfId="30818" xr:uid="{00000000-0005-0000-0000-0000AB770000}"/>
    <cellStyle name="20% - Accent1 3 8 4 8" xfId="30819" xr:uid="{00000000-0005-0000-0000-0000AC770000}"/>
    <cellStyle name="20% - Accent1 3 8 4 8 2" xfId="30820" xr:uid="{00000000-0005-0000-0000-0000AD770000}"/>
    <cellStyle name="20% - Accent1 3 8 4 9" xfId="30821" xr:uid="{00000000-0005-0000-0000-0000AE770000}"/>
    <cellStyle name="20% - Accent1 3 8 5" xfId="30822" xr:uid="{00000000-0005-0000-0000-0000AF770000}"/>
    <cellStyle name="20% - Accent1 3 8 5 2" xfId="30823" xr:uid="{00000000-0005-0000-0000-0000B0770000}"/>
    <cellStyle name="20% - Accent1 3 8 5 2 2" xfId="30824" xr:uid="{00000000-0005-0000-0000-0000B1770000}"/>
    <cellStyle name="20% - Accent1 3 8 5 2 2 2" xfId="30825" xr:uid="{00000000-0005-0000-0000-0000B2770000}"/>
    <cellStyle name="20% - Accent1 3 8 5 2 3" xfId="30826" xr:uid="{00000000-0005-0000-0000-0000B3770000}"/>
    <cellStyle name="20% - Accent1 3 8 5 3" xfId="30827" xr:uid="{00000000-0005-0000-0000-0000B4770000}"/>
    <cellStyle name="20% - Accent1 3 8 5 3 2" xfId="30828" xr:uid="{00000000-0005-0000-0000-0000B5770000}"/>
    <cellStyle name="20% - Accent1 3 8 5 4" xfId="30829" xr:uid="{00000000-0005-0000-0000-0000B6770000}"/>
    <cellStyle name="20% - Accent1 3 8 6" xfId="30830" xr:uid="{00000000-0005-0000-0000-0000B7770000}"/>
    <cellStyle name="20% - Accent1 3 8 6 2" xfId="30831" xr:uid="{00000000-0005-0000-0000-0000B8770000}"/>
    <cellStyle name="20% - Accent1 3 8 6 2 2" xfId="30832" xr:uid="{00000000-0005-0000-0000-0000B9770000}"/>
    <cellStyle name="20% - Accent1 3 8 6 2 2 2" xfId="30833" xr:uid="{00000000-0005-0000-0000-0000BA770000}"/>
    <cellStyle name="20% - Accent1 3 8 6 2 3" xfId="30834" xr:uid="{00000000-0005-0000-0000-0000BB770000}"/>
    <cellStyle name="20% - Accent1 3 8 6 3" xfId="30835" xr:uid="{00000000-0005-0000-0000-0000BC770000}"/>
    <cellStyle name="20% - Accent1 3 8 6 3 2" xfId="30836" xr:uid="{00000000-0005-0000-0000-0000BD770000}"/>
    <cellStyle name="20% - Accent1 3 8 6 4" xfId="30837" xr:uid="{00000000-0005-0000-0000-0000BE770000}"/>
    <cellStyle name="20% - Accent1 3 8 7" xfId="30838" xr:uid="{00000000-0005-0000-0000-0000BF770000}"/>
    <cellStyle name="20% - Accent1 3 8 7 2" xfId="30839" xr:uid="{00000000-0005-0000-0000-0000C0770000}"/>
    <cellStyle name="20% - Accent1 3 8 7 2 2" xfId="30840" xr:uid="{00000000-0005-0000-0000-0000C1770000}"/>
    <cellStyle name="20% - Accent1 3 8 7 2 2 2" xfId="30841" xr:uid="{00000000-0005-0000-0000-0000C2770000}"/>
    <cellStyle name="20% - Accent1 3 8 7 2 3" xfId="30842" xr:uid="{00000000-0005-0000-0000-0000C3770000}"/>
    <cellStyle name="20% - Accent1 3 8 7 3" xfId="30843" xr:uid="{00000000-0005-0000-0000-0000C4770000}"/>
    <cellStyle name="20% - Accent1 3 8 7 3 2" xfId="30844" xr:uid="{00000000-0005-0000-0000-0000C5770000}"/>
    <cellStyle name="20% - Accent1 3 8 7 4" xfId="30845" xr:uid="{00000000-0005-0000-0000-0000C6770000}"/>
    <cellStyle name="20% - Accent1 3 8 8" xfId="30846" xr:uid="{00000000-0005-0000-0000-0000C7770000}"/>
    <cellStyle name="20% - Accent1 3 8 8 2" xfId="30847" xr:uid="{00000000-0005-0000-0000-0000C8770000}"/>
    <cellStyle name="20% - Accent1 3 8 8 2 2" xfId="30848" xr:uid="{00000000-0005-0000-0000-0000C9770000}"/>
    <cellStyle name="20% - Accent1 3 8 8 3" xfId="30849" xr:uid="{00000000-0005-0000-0000-0000CA770000}"/>
    <cellStyle name="20% - Accent1 3 8 9" xfId="30850" xr:uid="{00000000-0005-0000-0000-0000CB770000}"/>
    <cellStyle name="20% - Accent1 3 8 9 2" xfId="30851" xr:uid="{00000000-0005-0000-0000-0000CC770000}"/>
    <cellStyle name="20% - Accent1 3 8 9 2 2" xfId="30852" xr:uid="{00000000-0005-0000-0000-0000CD770000}"/>
    <cellStyle name="20% - Accent1 3 8 9 3" xfId="30853" xr:uid="{00000000-0005-0000-0000-0000CE770000}"/>
    <cellStyle name="20% - Accent1 3 9" xfId="30854" xr:uid="{00000000-0005-0000-0000-0000CF770000}"/>
    <cellStyle name="20% - Accent1 3 9 10" xfId="30855" xr:uid="{00000000-0005-0000-0000-0000D0770000}"/>
    <cellStyle name="20% - Accent1 3 9 10 2" xfId="30856" xr:uid="{00000000-0005-0000-0000-0000D1770000}"/>
    <cellStyle name="20% - Accent1 3 9 11" xfId="30857" xr:uid="{00000000-0005-0000-0000-0000D2770000}"/>
    <cellStyle name="20% - Accent1 3 9 2" xfId="30858" xr:uid="{00000000-0005-0000-0000-0000D3770000}"/>
    <cellStyle name="20% - Accent1 3 9 2 2" xfId="30859" xr:uid="{00000000-0005-0000-0000-0000D4770000}"/>
    <cellStyle name="20% - Accent1 3 9 2 2 2" xfId="30860" xr:uid="{00000000-0005-0000-0000-0000D5770000}"/>
    <cellStyle name="20% - Accent1 3 9 2 2 2 2" xfId="30861" xr:uid="{00000000-0005-0000-0000-0000D6770000}"/>
    <cellStyle name="20% - Accent1 3 9 2 2 2 2 2" xfId="30862" xr:uid="{00000000-0005-0000-0000-0000D7770000}"/>
    <cellStyle name="20% - Accent1 3 9 2 2 2 3" xfId="30863" xr:uid="{00000000-0005-0000-0000-0000D8770000}"/>
    <cellStyle name="20% - Accent1 3 9 2 2 3" xfId="30864" xr:uid="{00000000-0005-0000-0000-0000D9770000}"/>
    <cellStyle name="20% - Accent1 3 9 2 2 3 2" xfId="30865" xr:uid="{00000000-0005-0000-0000-0000DA770000}"/>
    <cellStyle name="20% - Accent1 3 9 2 2 4" xfId="30866" xr:uid="{00000000-0005-0000-0000-0000DB770000}"/>
    <cellStyle name="20% - Accent1 3 9 2 3" xfId="30867" xr:uid="{00000000-0005-0000-0000-0000DC770000}"/>
    <cellStyle name="20% - Accent1 3 9 2 3 2" xfId="30868" xr:uid="{00000000-0005-0000-0000-0000DD770000}"/>
    <cellStyle name="20% - Accent1 3 9 2 3 2 2" xfId="30869" xr:uid="{00000000-0005-0000-0000-0000DE770000}"/>
    <cellStyle name="20% - Accent1 3 9 2 3 2 2 2" xfId="30870" xr:uid="{00000000-0005-0000-0000-0000DF770000}"/>
    <cellStyle name="20% - Accent1 3 9 2 3 2 3" xfId="30871" xr:uid="{00000000-0005-0000-0000-0000E0770000}"/>
    <cellStyle name="20% - Accent1 3 9 2 3 3" xfId="30872" xr:uid="{00000000-0005-0000-0000-0000E1770000}"/>
    <cellStyle name="20% - Accent1 3 9 2 3 3 2" xfId="30873" xr:uid="{00000000-0005-0000-0000-0000E2770000}"/>
    <cellStyle name="20% - Accent1 3 9 2 3 4" xfId="30874" xr:uid="{00000000-0005-0000-0000-0000E3770000}"/>
    <cellStyle name="20% - Accent1 3 9 2 4" xfId="30875" xr:uid="{00000000-0005-0000-0000-0000E4770000}"/>
    <cellStyle name="20% - Accent1 3 9 2 4 2" xfId="30876" xr:uid="{00000000-0005-0000-0000-0000E5770000}"/>
    <cellStyle name="20% - Accent1 3 9 2 4 2 2" xfId="30877" xr:uid="{00000000-0005-0000-0000-0000E6770000}"/>
    <cellStyle name="20% - Accent1 3 9 2 4 2 2 2" xfId="30878" xr:uid="{00000000-0005-0000-0000-0000E7770000}"/>
    <cellStyle name="20% - Accent1 3 9 2 4 2 3" xfId="30879" xr:uid="{00000000-0005-0000-0000-0000E8770000}"/>
    <cellStyle name="20% - Accent1 3 9 2 4 3" xfId="30880" xr:uid="{00000000-0005-0000-0000-0000E9770000}"/>
    <cellStyle name="20% - Accent1 3 9 2 4 3 2" xfId="30881" xr:uid="{00000000-0005-0000-0000-0000EA770000}"/>
    <cellStyle name="20% - Accent1 3 9 2 4 4" xfId="30882" xr:uid="{00000000-0005-0000-0000-0000EB770000}"/>
    <cellStyle name="20% - Accent1 3 9 2 5" xfId="30883" xr:uid="{00000000-0005-0000-0000-0000EC770000}"/>
    <cellStyle name="20% - Accent1 3 9 2 5 2" xfId="30884" xr:uid="{00000000-0005-0000-0000-0000ED770000}"/>
    <cellStyle name="20% - Accent1 3 9 2 5 2 2" xfId="30885" xr:uid="{00000000-0005-0000-0000-0000EE770000}"/>
    <cellStyle name="20% - Accent1 3 9 2 5 3" xfId="30886" xr:uid="{00000000-0005-0000-0000-0000EF770000}"/>
    <cellStyle name="20% - Accent1 3 9 2 6" xfId="30887" xr:uid="{00000000-0005-0000-0000-0000F0770000}"/>
    <cellStyle name="20% - Accent1 3 9 2 6 2" xfId="30888" xr:uid="{00000000-0005-0000-0000-0000F1770000}"/>
    <cellStyle name="20% - Accent1 3 9 2 6 2 2" xfId="30889" xr:uid="{00000000-0005-0000-0000-0000F2770000}"/>
    <cellStyle name="20% - Accent1 3 9 2 6 3" xfId="30890" xr:uid="{00000000-0005-0000-0000-0000F3770000}"/>
    <cellStyle name="20% - Accent1 3 9 2 7" xfId="30891" xr:uid="{00000000-0005-0000-0000-0000F4770000}"/>
    <cellStyle name="20% - Accent1 3 9 2 7 2" xfId="30892" xr:uid="{00000000-0005-0000-0000-0000F5770000}"/>
    <cellStyle name="20% - Accent1 3 9 2 8" xfId="30893" xr:uid="{00000000-0005-0000-0000-0000F6770000}"/>
    <cellStyle name="20% - Accent1 3 9 2 8 2" xfId="30894" xr:uid="{00000000-0005-0000-0000-0000F7770000}"/>
    <cellStyle name="20% - Accent1 3 9 2 9" xfId="30895" xr:uid="{00000000-0005-0000-0000-0000F8770000}"/>
    <cellStyle name="20% - Accent1 3 9 3" xfId="30896" xr:uid="{00000000-0005-0000-0000-0000F9770000}"/>
    <cellStyle name="20% - Accent1 3 9 3 2" xfId="30897" xr:uid="{00000000-0005-0000-0000-0000FA770000}"/>
    <cellStyle name="20% - Accent1 3 9 3 2 2" xfId="30898" xr:uid="{00000000-0005-0000-0000-0000FB770000}"/>
    <cellStyle name="20% - Accent1 3 9 3 2 2 2" xfId="30899" xr:uid="{00000000-0005-0000-0000-0000FC770000}"/>
    <cellStyle name="20% - Accent1 3 9 3 2 2 2 2" xfId="30900" xr:uid="{00000000-0005-0000-0000-0000FD770000}"/>
    <cellStyle name="20% - Accent1 3 9 3 2 2 3" xfId="30901" xr:uid="{00000000-0005-0000-0000-0000FE770000}"/>
    <cellStyle name="20% - Accent1 3 9 3 2 3" xfId="30902" xr:uid="{00000000-0005-0000-0000-0000FF770000}"/>
    <cellStyle name="20% - Accent1 3 9 3 2 3 2" xfId="30903" xr:uid="{00000000-0005-0000-0000-000000780000}"/>
    <cellStyle name="20% - Accent1 3 9 3 2 4" xfId="30904" xr:uid="{00000000-0005-0000-0000-000001780000}"/>
    <cellStyle name="20% - Accent1 3 9 3 3" xfId="30905" xr:uid="{00000000-0005-0000-0000-000002780000}"/>
    <cellStyle name="20% - Accent1 3 9 3 3 2" xfId="30906" xr:uid="{00000000-0005-0000-0000-000003780000}"/>
    <cellStyle name="20% - Accent1 3 9 3 3 2 2" xfId="30907" xr:uid="{00000000-0005-0000-0000-000004780000}"/>
    <cellStyle name="20% - Accent1 3 9 3 3 2 2 2" xfId="30908" xr:uid="{00000000-0005-0000-0000-000005780000}"/>
    <cellStyle name="20% - Accent1 3 9 3 3 2 3" xfId="30909" xr:uid="{00000000-0005-0000-0000-000006780000}"/>
    <cellStyle name="20% - Accent1 3 9 3 3 3" xfId="30910" xr:uid="{00000000-0005-0000-0000-000007780000}"/>
    <cellStyle name="20% - Accent1 3 9 3 3 3 2" xfId="30911" xr:uid="{00000000-0005-0000-0000-000008780000}"/>
    <cellStyle name="20% - Accent1 3 9 3 3 4" xfId="30912" xr:uid="{00000000-0005-0000-0000-000009780000}"/>
    <cellStyle name="20% - Accent1 3 9 3 4" xfId="30913" xr:uid="{00000000-0005-0000-0000-00000A780000}"/>
    <cellStyle name="20% - Accent1 3 9 3 4 2" xfId="30914" xr:uid="{00000000-0005-0000-0000-00000B780000}"/>
    <cellStyle name="20% - Accent1 3 9 3 4 2 2" xfId="30915" xr:uid="{00000000-0005-0000-0000-00000C780000}"/>
    <cellStyle name="20% - Accent1 3 9 3 4 2 2 2" xfId="30916" xr:uid="{00000000-0005-0000-0000-00000D780000}"/>
    <cellStyle name="20% - Accent1 3 9 3 4 2 3" xfId="30917" xr:uid="{00000000-0005-0000-0000-00000E780000}"/>
    <cellStyle name="20% - Accent1 3 9 3 4 3" xfId="30918" xr:uid="{00000000-0005-0000-0000-00000F780000}"/>
    <cellStyle name="20% - Accent1 3 9 3 4 3 2" xfId="30919" xr:uid="{00000000-0005-0000-0000-000010780000}"/>
    <cellStyle name="20% - Accent1 3 9 3 4 4" xfId="30920" xr:uid="{00000000-0005-0000-0000-000011780000}"/>
    <cellStyle name="20% - Accent1 3 9 3 5" xfId="30921" xr:uid="{00000000-0005-0000-0000-000012780000}"/>
    <cellStyle name="20% - Accent1 3 9 3 5 2" xfId="30922" xr:uid="{00000000-0005-0000-0000-000013780000}"/>
    <cellStyle name="20% - Accent1 3 9 3 5 2 2" xfId="30923" xr:uid="{00000000-0005-0000-0000-000014780000}"/>
    <cellStyle name="20% - Accent1 3 9 3 5 3" xfId="30924" xr:uid="{00000000-0005-0000-0000-000015780000}"/>
    <cellStyle name="20% - Accent1 3 9 3 6" xfId="30925" xr:uid="{00000000-0005-0000-0000-000016780000}"/>
    <cellStyle name="20% - Accent1 3 9 3 6 2" xfId="30926" xr:uid="{00000000-0005-0000-0000-000017780000}"/>
    <cellStyle name="20% - Accent1 3 9 3 6 2 2" xfId="30927" xr:uid="{00000000-0005-0000-0000-000018780000}"/>
    <cellStyle name="20% - Accent1 3 9 3 6 3" xfId="30928" xr:uid="{00000000-0005-0000-0000-000019780000}"/>
    <cellStyle name="20% - Accent1 3 9 3 7" xfId="30929" xr:uid="{00000000-0005-0000-0000-00001A780000}"/>
    <cellStyle name="20% - Accent1 3 9 3 7 2" xfId="30930" xr:uid="{00000000-0005-0000-0000-00001B780000}"/>
    <cellStyle name="20% - Accent1 3 9 3 8" xfId="30931" xr:uid="{00000000-0005-0000-0000-00001C780000}"/>
    <cellStyle name="20% - Accent1 3 9 3 8 2" xfId="30932" xr:uid="{00000000-0005-0000-0000-00001D780000}"/>
    <cellStyle name="20% - Accent1 3 9 3 9" xfId="30933" xr:uid="{00000000-0005-0000-0000-00001E780000}"/>
    <cellStyle name="20% - Accent1 3 9 4" xfId="30934" xr:uid="{00000000-0005-0000-0000-00001F780000}"/>
    <cellStyle name="20% - Accent1 3 9 4 2" xfId="30935" xr:uid="{00000000-0005-0000-0000-000020780000}"/>
    <cellStyle name="20% - Accent1 3 9 4 2 2" xfId="30936" xr:uid="{00000000-0005-0000-0000-000021780000}"/>
    <cellStyle name="20% - Accent1 3 9 4 2 2 2" xfId="30937" xr:uid="{00000000-0005-0000-0000-000022780000}"/>
    <cellStyle name="20% - Accent1 3 9 4 2 3" xfId="30938" xr:uid="{00000000-0005-0000-0000-000023780000}"/>
    <cellStyle name="20% - Accent1 3 9 4 3" xfId="30939" xr:uid="{00000000-0005-0000-0000-000024780000}"/>
    <cellStyle name="20% - Accent1 3 9 4 3 2" xfId="30940" xr:uid="{00000000-0005-0000-0000-000025780000}"/>
    <cellStyle name="20% - Accent1 3 9 4 4" xfId="30941" xr:uid="{00000000-0005-0000-0000-000026780000}"/>
    <cellStyle name="20% - Accent1 3 9 5" xfId="30942" xr:uid="{00000000-0005-0000-0000-000027780000}"/>
    <cellStyle name="20% - Accent1 3 9 5 2" xfId="30943" xr:uid="{00000000-0005-0000-0000-000028780000}"/>
    <cellStyle name="20% - Accent1 3 9 5 2 2" xfId="30944" xr:uid="{00000000-0005-0000-0000-000029780000}"/>
    <cellStyle name="20% - Accent1 3 9 5 2 2 2" xfId="30945" xr:uid="{00000000-0005-0000-0000-00002A780000}"/>
    <cellStyle name="20% - Accent1 3 9 5 2 3" xfId="30946" xr:uid="{00000000-0005-0000-0000-00002B780000}"/>
    <cellStyle name="20% - Accent1 3 9 5 3" xfId="30947" xr:uid="{00000000-0005-0000-0000-00002C780000}"/>
    <cellStyle name="20% - Accent1 3 9 5 3 2" xfId="30948" xr:uid="{00000000-0005-0000-0000-00002D780000}"/>
    <cellStyle name="20% - Accent1 3 9 5 4" xfId="30949" xr:uid="{00000000-0005-0000-0000-00002E780000}"/>
    <cellStyle name="20% - Accent1 3 9 6" xfId="30950" xr:uid="{00000000-0005-0000-0000-00002F780000}"/>
    <cellStyle name="20% - Accent1 3 9 6 2" xfId="30951" xr:uid="{00000000-0005-0000-0000-000030780000}"/>
    <cellStyle name="20% - Accent1 3 9 6 2 2" xfId="30952" xr:uid="{00000000-0005-0000-0000-000031780000}"/>
    <cellStyle name="20% - Accent1 3 9 6 2 2 2" xfId="30953" xr:uid="{00000000-0005-0000-0000-000032780000}"/>
    <cellStyle name="20% - Accent1 3 9 6 2 3" xfId="30954" xr:uid="{00000000-0005-0000-0000-000033780000}"/>
    <cellStyle name="20% - Accent1 3 9 6 3" xfId="30955" xr:uid="{00000000-0005-0000-0000-000034780000}"/>
    <cellStyle name="20% - Accent1 3 9 6 3 2" xfId="30956" xr:uid="{00000000-0005-0000-0000-000035780000}"/>
    <cellStyle name="20% - Accent1 3 9 6 4" xfId="30957" xr:uid="{00000000-0005-0000-0000-000036780000}"/>
    <cellStyle name="20% - Accent1 3 9 7" xfId="30958" xr:uid="{00000000-0005-0000-0000-000037780000}"/>
    <cellStyle name="20% - Accent1 3 9 7 2" xfId="30959" xr:uid="{00000000-0005-0000-0000-000038780000}"/>
    <cellStyle name="20% - Accent1 3 9 7 2 2" xfId="30960" xr:uid="{00000000-0005-0000-0000-000039780000}"/>
    <cellStyle name="20% - Accent1 3 9 7 3" xfId="30961" xr:uid="{00000000-0005-0000-0000-00003A780000}"/>
    <cellStyle name="20% - Accent1 3 9 8" xfId="30962" xr:uid="{00000000-0005-0000-0000-00003B780000}"/>
    <cellStyle name="20% - Accent1 3 9 8 2" xfId="30963" xr:uid="{00000000-0005-0000-0000-00003C780000}"/>
    <cellStyle name="20% - Accent1 3 9 8 2 2" xfId="30964" xr:uid="{00000000-0005-0000-0000-00003D780000}"/>
    <cellStyle name="20% - Accent1 3 9 8 3" xfId="30965" xr:uid="{00000000-0005-0000-0000-00003E780000}"/>
    <cellStyle name="20% - Accent1 3 9 9" xfId="30966" xr:uid="{00000000-0005-0000-0000-00003F780000}"/>
    <cellStyle name="20% - Accent1 3 9 9 2" xfId="30967" xr:uid="{00000000-0005-0000-0000-000040780000}"/>
    <cellStyle name="20% - Accent1 4" xfId="30968" xr:uid="{00000000-0005-0000-0000-000041780000}"/>
    <cellStyle name="20% - Accent1 4 10" xfId="30969" xr:uid="{00000000-0005-0000-0000-000042780000}"/>
    <cellStyle name="20% - Accent1 4 10 10" xfId="30970" xr:uid="{00000000-0005-0000-0000-000043780000}"/>
    <cellStyle name="20% - Accent1 4 10 10 2" xfId="30971" xr:uid="{00000000-0005-0000-0000-000044780000}"/>
    <cellStyle name="20% - Accent1 4 10 11" xfId="30972" xr:uid="{00000000-0005-0000-0000-000045780000}"/>
    <cellStyle name="20% - Accent1 4 10 2" xfId="30973" xr:uid="{00000000-0005-0000-0000-000046780000}"/>
    <cellStyle name="20% - Accent1 4 10 2 2" xfId="30974" xr:uid="{00000000-0005-0000-0000-000047780000}"/>
    <cellStyle name="20% - Accent1 4 10 2 2 2" xfId="30975" xr:uid="{00000000-0005-0000-0000-000048780000}"/>
    <cellStyle name="20% - Accent1 4 10 2 2 2 2" xfId="30976" xr:uid="{00000000-0005-0000-0000-000049780000}"/>
    <cellStyle name="20% - Accent1 4 10 2 2 2 2 2" xfId="30977" xr:uid="{00000000-0005-0000-0000-00004A780000}"/>
    <cellStyle name="20% - Accent1 4 10 2 2 2 3" xfId="30978" xr:uid="{00000000-0005-0000-0000-00004B780000}"/>
    <cellStyle name="20% - Accent1 4 10 2 2 3" xfId="30979" xr:uid="{00000000-0005-0000-0000-00004C780000}"/>
    <cellStyle name="20% - Accent1 4 10 2 2 3 2" xfId="30980" xr:uid="{00000000-0005-0000-0000-00004D780000}"/>
    <cellStyle name="20% - Accent1 4 10 2 2 4" xfId="30981" xr:uid="{00000000-0005-0000-0000-00004E780000}"/>
    <cellStyle name="20% - Accent1 4 10 2 3" xfId="30982" xr:uid="{00000000-0005-0000-0000-00004F780000}"/>
    <cellStyle name="20% - Accent1 4 10 2 3 2" xfId="30983" xr:uid="{00000000-0005-0000-0000-000050780000}"/>
    <cellStyle name="20% - Accent1 4 10 2 3 2 2" xfId="30984" xr:uid="{00000000-0005-0000-0000-000051780000}"/>
    <cellStyle name="20% - Accent1 4 10 2 3 2 2 2" xfId="30985" xr:uid="{00000000-0005-0000-0000-000052780000}"/>
    <cellStyle name="20% - Accent1 4 10 2 3 2 3" xfId="30986" xr:uid="{00000000-0005-0000-0000-000053780000}"/>
    <cellStyle name="20% - Accent1 4 10 2 3 3" xfId="30987" xr:uid="{00000000-0005-0000-0000-000054780000}"/>
    <cellStyle name="20% - Accent1 4 10 2 3 3 2" xfId="30988" xr:uid="{00000000-0005-0000-0000-000055780000}"/>
    <cellStyle name="20% - Accent1 4 10 2 3 4" xfId="30989" xr:uid="{00000000-0005-0000-0000-000056780000}"/>
    <cellStyle name="20% - Accent1 4 10 2 4" xfId="30990" xr:uid="{00000000-0005-0000-0000-000057780000}"/>
    <cellStyle name="20% - Accent1 4 10 2 4 2" xfId="30991" xr:uid="{00000000-0005-0000-0000-000058780000}"/>
    <cellStyle name="20% - Accent1 4 10 2 4 2 2" xfId="30992" xr:uid="{00000000-0005-0000-0000-000059780000}"/>
    <cellStyle name="20% - Accent1 4 10 2 4 2 2 2" xfId="30993" xr:uid="{00000000-0005-0000-0000-00005A780000}"/>
    <cellStyle name="20% - Accent1 4 10 2 4 2 3" xfId="30994" xr:uid="{00000000-0005-0000-0000-00005B780000}"/>
    <cellStyle name="20% - Accent1 4 10 2 4 3" xfId="30995" xr:uid="{00000000-0005-0000-0000-00005C780000}"/>
    <cellStyle name="20% - Accent1 4 10 2 4 3 2" xfId="30996" xr:uid="{00000000-0005-0000-0000-00005D780000}"/>
    <cellStyle name="20% - Accent1 4 10 2 4 4" xfId="30997" xr:uid="{00000000-0005-0000-0000-00005E780000}"/>
    <cellStyle name="20% - Accent1 4 10 2 5" xfId="30998" xr:uid="{00000000-0005-0000-0000-00005F780000}"/>
    <cellStyle name="20% - Accent1 4 10 2 5 2" xfId="30999" xr:uid="{00000000-0005-0000-0000-000060780000}"/>
    <cellStyle name="20% - Accent1 4 10 2 5 2 2" xfId="31000" xr:uid="{00000000-0005-0000-0000-000061780000}"/>
    <cellStyle name="20% - Accent1 4 10 2 5 3" xfId="31001" xr:uid="{00000000-0005-0000-0000-000062780000}"/>
    <cellStyle name="20% - Accent1 4 10 2 6" xfId="31002" xr:uid="{00000000-0005-0000-0000-000063780000}"/>
    <cellStyle name="20% - Accent1 4 10 2 6 2" xfId="31003" xr:uid="{00000000-0005-0000-0000-000064780000}"/>
    <cellStyle name="20% - Accent1 4 10 2 6 2 2" xfId="31004" xr:uid="{00000000-0005-0000-0000-000065780000}"/>
    <cellStyle name="20% - Accent1 4 10 2 6 3" xfId="31005" xr:uid="{00000000-0005-0000-0000-000066780000}"/>
    <cellStyle name="20% - Accent1 4 10 2 7" xfId="31006" xr:uid="{00000000-0005-0000-0000-000067780000}"/>
    <cellStyle name="20% - Accent1 4 10 2 7 2" xfId="31007" xr:uid="{00000000-0005-0000-0000-000068780000}"/>
    <cellStyle name="20% - Accent1 4 10 2 8" xfId="31008" xr:uid="{00000000-0005-0000-0000-000069780000}"/>
    <cellStyle name="20% - Accent1 4 10 2 8 2" xfId="31009" xr:uid="{00000000-0005-0000-0000-00006A780000}"/>
    <cellStyle name="20% - Accent1 4 10 2 9" xfId="31010" xr:uid="{00000000-0005-0000-0000-00006B780000}"/>
    <cellStyle name="20% - Accent1 4 10 3" xfId="31011" xr:uid="{00000000-0005-0000-0000-00006C780000}"/>
    <cellStyle name="20% - Accent1 4 10 3 2" xfId="31012" xr:uid="{00000000-0005-0000-0000-00006D780000}"/>
    <cellStyle name="20% - Accent1 4 10 3 2 2" xfId="31013" xr:uid="{00000000-0005-0000-0000-00006E780000}"/>
    <cellStyle name="20% - Accent1 4 10 3 2 2 2" xfId="31014" xr:uid="{00000000-0005-0000-0000-00006F780000}"/>
    <cellStyle name="20% - Accent1 4 10 3 2 2 2 2" xfId="31015" xr:uid="{00000000-0005-0000-0000-000070780000}"/>
    <cellStyle name="20% - Accent1 4 10 3 2 2 3" xfId="31016" xr:uid="{00000000-0005-0000-0000-000071780000}"/>
    <cellStyle name="20% - Accent1 4 10 3 2 3" xfId="31017" xr:uid="{00000000-0005-0000-0000-000072780000}"/>
    <cellStyle name="20% - Accent1 4 10 3 2 3 2" xfId="31018" xr:uid="{00000000-0005-0000-0000-000073780000}"/>
    <cellStyle name="20% - Accent1 4 10 3 2 4" xfId="31019" xr:uid="{00000000-0005-0000-0000-000074780000}"/>
    <cellStyle name="20% - Accent1 4 10 3 3" xfId="31020" xr:uid="{00000000-0005-0000-0000-000075780000}"/>
    <cellStyle name="20% - Accent1 4 10 3 3 2" xfId="31021" xr:uid="{00000000-0005-0000-0000-000076780000}"/>
    <cellStyle name="20% - Accent1 4 10 3 3 2 2" xfId="31022" xr:uid="{00000000-0005-0000-0000-000077780000}"/>
    <cellStyle name="20% - Accent1 4 10 3 3 2 2 2" xfId="31023" xr:uid="{00000000-0005-0000-0000-000078780000}"/>
    <cellStyle name="20% - Accent1 4 10 3 3 2 3" xfId="31024" xr:uid="{00000000-0005-0000-0000-000079780000}"/>
    <cellStyle name="20% - Accent1 4 10 3 3 3" xfId="31025" xr:uid="{00000000-0005-0000-0000-00007A780000}"/>
    <cellStyle name="20% - Accent1 4 10 3 3 3 2" xfId="31026" xr:uid="{00000000-0005-0000-0000-00007B780000}"/>
    <cellStyle name="20% - Accent1 4 10 3 3 4" xfId="31027" xr:uid="{00000000-0005-0000-0000-00007C780000}"/>
    <cellStyle name="20% - Accent1 4 10 3 4" xfId="31028" xr:uid="{00000000-0005-0000-0000-00007D780000}"/>
    <cellStyle name="20% - Accent1 4 10 3 4 2" xfId="31029" xr:uid="{00000000-0005-0000-0000-00007E780000}"/>
    <cellStyle name="20% - Accent1 4 10 3 4 2 2" xfId="31030" xr:uid="{00000000-0005-0000-0000-00007F780000}"/>
    <cellStyle name="20% - Accent1 4 10 3 4 2 2 2" xfId="31031" xr:uid="{00000000-0005-0000-0000-000080780000}"/>
    <cellStyle name="20% - Accent1 4 10 3 4 2 3" xfId="31032" xr:uid="{00000000-0005-0000-0000-000081780000}"/>
    <cellStyle name="20% - Accent1 4 10 3 4 3" xfId="31033" xr:uid="{00000000-0005-0000-0000-000082780000}"/>
    <cellStyle name="20% - Accent1 4 10 3 4 3 2" xfId="31034" xr:uid="{00000000-0005-0000-0000-000083780000}"/>
    <cellStyle name="20% - Accent1 4 10 3 4 4" xfId="31035" xr:uid="{00000000-0005-0000-0000-000084780000}"/>
    <cellStyle name="20% - Accent1 4 10 3 5" xfId="31036" xr:uid="{00000000-0005-0000-0000-000085780000}"/>
    <cellStyle name="20% - Accent1 4 10 3 5 2" xfId="31037" xr:uid="{00000000-0005-0000-0000-000086780000}"/>
    <cellStyle name="20% - Accent1 4 10 3 5 2 2" xfId="31038" xr:uid="{00000000-0005-0000-0000-000087780000}"/>
    <cellStyle name="20% - Accent1 4 10 3 5 3" xfId="31039" xr:uid="{00000000-0005-0000-0000-000088780000}"/>
    <cellStyle name="20% - Accent1 4 10 3 6" xfId="31040" xr:uid="{00000000-0005-0000-0000-000089780000}"/>
    <cellStyle name="20% - Accent1 4 10 3 6 2" xfId="31041" xr:uid="{00000000-0005-0000-0000-00008A780000}"/>
    <cellStyle name="20% - Accent1 4 10 3 6 2 2" xfId="31042" xr:uid="{00000000-0005-0000-0000-00008B780000}"/>
    <cellStyle name="20% - Accent1 4 10 3 6 3" xfId="31043" xr:uid="{00000000-0005-0000-0000-00008C780000}"/>
    <cellStyle name="20% - Accent1 4 10 3 7" xfId="31044" xr:uid="{00000000-0005-0000-0000-00008D780000}"/>
    <cellStyle name="20% - Accent1 4 10 3 7 2" xfId="31045" xr:uid="{00000000-0005-0000-0000-00008E780000}"/>
    <cellStyle name="20% - Accent1 4 10 3 8" xfId="31046" xr:uid="{00000000-0005-0000-0000-00008F780000}"/>
    <cellStyle name="20% - Accent1 4 10 3 8 2" xfId="31047" xr:uid="{00000000-0005-0000-0000-000090780000}"/>
    <cellStyle name="20% - Accent1 4 10 3 9" xfId="31048" xr:uid="{00000000-0005-0000-0000-000091780000}"/>
    <cellStyle name="20% - Accent1 4 10 4" xfId="31049" xr:uid="{00000000-0005-0000-0000-000092780000}"/>
    <cellStyle name="20% - Accent1 4 10 4 2" xfId="31050" xr:uid="{00000000-0005-0000-0000-000093780000}"/>
    <cellStyle name="20% - Accent1 4 10 4 2 2" xfId="31051" xr:uid="{00000000-0005-0000-0000-000094780000}"/>
    <cellStyle name="20% - Accent1 4 10 4 2 2 2" xfId="31052" xr:uid="{00000000-0005-0000-0000-000095780000}"/>
    <cellStyle name="20% - Accent1 4 10 4 2 3" xfId="31053" xr:uid="{00000000-0005-0000-0000-000096780000}"/>
    <cellStyle name="20% - Accent1 4 10 4 3" xfId="31054" xr:uid="{00000000-0005-0000-0000-000097780000}"/>
    <cellStyle name="20% - Accent1 4 10 4 3 2" xfId="31055" xr:uid="{00000000-0005-0000-0000-000098780000}"/>
    <cellStyle name="20% - Accent1 4 10 4 4" xfId="31056" xr:uid="{00000000-0005-0000-0000-000099780000}"/>
    <cellStyle name="20% - Accent1 4 10 5" xfId="31057" xr:uid="{00000000-0005-0000-0000-00009A780000}"/>
    <cellStyle name="20% - Accent1 4 10 5 2" xfId="31058" xr:uid="{00000000-0005-0000-0000-00009B780000}"/>
    <cellStyle name="20% - Accent1 4 10 5 2 2" xfId="31059" xr:uid="{00000000-0005-0000-0000-00009C780000}"/>
    <cellStyle name="20% - Accent1 4 10 5 2 2 2" xfId="31060" xr:uid="{00000000-0005-0000-0000-00009D780000}"/>
    <cellStyle name="20% - Accent1 4 10 5 2 3" xfId="31061" xr:uid="{00000000-0005-0000-0000-00009E780000}"/>
    <cellStyle name="20% - Accent1 4 10 5 3" xfId="31062" xr:uid="{00000000-0005-0000-0000-00009F780000}"/>
    <cellStyle name="20% - Accent1 4 10 5 3 2" xfId="31063" xr:uid="{00000000-0005-0000-0000-0000A0780000}"/>
    <cellStyle name="20% - Accent1 4 10 5 4" xfId="31064" xr:uid="{00000000-0005-0000-0000-0000A1780000}"/>
    <cellStyle name="20% - Accent1 4 10 6" xfId="31065" xr:uid="{00000000-0005-0000-0000-0000A2780000}"/>
    <cellStyle name="20% - Accent1 4 10 6 2" xfId="31066" xr:uid="{00000000-0005-0000-0000-0000A3780000}"/>
    <cellStyle name="20% - Accent1 4 10 6 2 2" xfId="31067" xr:uid="{00000000-0005-0000-0000-0000A4780000}"/>
    <cellStyle name="20% - Accent1 4 10 6 2 2 2" xfId="31068" xr:uid="{00000000-0005-0000-0000-0000A5780000}"/>
    <cellStyle name="20% - Accent1 4 10 6 2 3" xfId="31069" xr:uid="{00000000-0005-0000-0000-0000A6780000}"/>
    <cellStyle name="20% - Accent1 4 10 6 3" xfId="31070" xr:uid="{00000000-0005-0000-0000-0000A7780000}"/>
    <cellStyle name="20% - Accent1 4 10 6 3 2" xfId="31071" xr:uid="{00000000-0005-0000-0000-0000A8780000}"/>
    <cellStyle name="20% - Accent1 4 10 6 4" xfId="31072" xr:uid="{00000000-0005-0000-0000-0000A9780000}"/>
    <cellStyle name="20% - Accent1 4 10 7" xfId="31073" xr:uid="{00000000-0005-0000-0000-0000AA780000}"/>
    <cellStyle name="20% - Accent1 4 10 7 2" xfId="31074" xr:uid="{00000000-0005-0000-0000-0000AB780000}"/>
    <cellStyle name="20% - Accent1 4 10 7 2 2" xfId="31075" xr:uid="{00000000-0005-0000-0000-0000AC780000}"/>
    <cellStyle name="20% - Accent1 4 10 7 3" xfId="31076" xr:uid="{00000000-0005-0000-0000-0000AD780000}"/>
    <cellStyle name="20% - Accent1 4 10 8" xfId="31077" xr:uid="{00000000-0005-0000-0000-0000AE780000}"/>
    <cellStyle name="20% - Accent1 4 10 8 2" xfId="31078" xr:uid="{00000000-0005-0000-0000-0000AF780000}"/>
    <cellStyle name="20% - Accent1 4 10 8 2 2" xfId="31079" xr:uid="{00000000-0005-0000-0000-0000B0780000}"/>
    <cellStyle name="20% - Accent1 4 10 8 3" xfId="31080" xr:uid="{00000000-0005-0000-0000-0000B1780000}"/>
    <cellStyle name="20% - Accent1 4 10 9" xfId="31081" xr:uid="{00000000-0005-0000-0000-0000B2780000}"/>
    <cellStyle name="20% - Accent1 4 10 9 2" xfId="31082" xr:uid="{00000000-0005-0000-0000-0000B3780000}"/>
    <cellStyle name="20% - Accent1 4 11" xfId="31083" xr:uid="{00000000-0005-0000-0000-0000B4780000}"/>
    <cellStyle name="20% - Accent1 4 11 10" xfId="31084" xr:uid="{00000000-0005-0000-0000-0000B5780000}"/>
    <cellStyle name="20% - Accent1 4 11 10 2" xfId="31085" xr:uid="{00000000-0005-0000-0000-0000B6780000}"/>
    <cellStyle name="20% - Accent1 4 11 11" xfId="31086" xr:uid="{00000000-0005-0000-0000-0000B7780000}"/>
    <cellStyle name="20% - Accent1 4 11 2" xfId="31087" xr:uid="{00000000-0005-0000-0000-0000B8780000}"/>
    <cellStyle name="20% - Accent1 4 11 2 2" xfId="31088" xr:uid="{00000000-0005-0000-0000-0000B9780000}"/>
    <cellStyle name="20% - Accent1 4 11 2 2 2" xfId="31089" xr:uid="{00000000-0005-0000-0000-0000BA780000}"/>
    <cellStyle name="20% - Accent1 4 11 2 2 2 2" xfId="31090" xr:uid="{00000000-0005-0000-0000-0000BB780000}"/>
    <cellStyle name="20% - Accent1 4 11 2 2 2 2 2" xfId="31091" xr:uid="{00000000-0005-0000-0000-0000BC780000}"/>
    <cellStyle name="20% - Accent1 4 11 2 2 2 3" xfId="31092" xr:uid="{00000000-0005-0000-0000-0000BD780000}"/>
    <cellStyle name="20% - Accent1 4 11 2 2 3" xfId="31093" xr:uid="{00000000-0005-0000-0000-0000BE780000}"/>
    <cellStyle name="20% - Accent1 4 11 2 2 3 2" xfId="31094" xr:uid="{00000000-0005-0000-0000-0000BF780000}"/>
    <cellStyle name="20% - Accent1 4 11 2 2 4" xfId="31095" xr:uid="{00000000-0005-0000-0000-0000C0780000}"/>
    <cellStyle name="20% - Accent1 4 11 2 3" xfId="31096" xr:uid="{00000000-0005-0000-0000-0000C1780000}"/>
    <cellStyle name="20% - Accent1 4 11 2 3 2" xfId="31097" xr:uid="{00000000-0005-0000-0000-0000C2780000}"/>
    <cellStyle name="20% - Accent1 4 11 2 3 2 2" xfId="31098" xr:uid="{00000000-0005-0000-0000-0000C3780000}"/>
    <cellStyle name="20% - Accent1 4 11 2 3 2 2 2" xfId="31099" xr:uid="{00000000-0005-0000-0000-0000C4780000}"/>
    <cellStyle name="20% - Accent1 4 11 2 3 2 3" xfId="31100" xr:uid="{00000000-0005-0000-0000-0000C5780000}"/>
    <cellStyle name="20% - Accent1 4 11 2 3 3" xfId="31101" xr:uid="{00000000-0005-0000-0000-0000C6780000}"/>
    <cellStyle name="20% - Accent1 4 11 2 3 3 2" xfId="31102" xr:uid="{00000000-0005-0000-0000-0000C7780000}"/>
    <cellStyle name="20% - Accent1 4 11 2 3 4" xfId="31103" xr:uid="{00000000-0005-0000-0000-0000C8780000}"/>
    <cellStyle name="20% - Accent1 4 11 2 4" xfId="31104" xr:uid="{00000000-0005-0000-0000-0000C9780000}"/>
    <cellStyle name="20% - Accent1 4 11 2 4 2" xfId="31105" xr:uid="{00000000-0005-0000-0000-0000CA780000}"/>
    <cellStyle name="20% - Accent1 4 11 2 4 2 2" xfId="31106" xr:uid="{00000000-0005-0000-0000-0000CB780000}"/>
    <cellStyle name="20% - Accent1 4 11 2 4 2 2 2" xfId="31107" xr:uid="{00000000-0005-0000-0000-0000CC780000}"/>
    <cellStyle name="20% - Accent1 4 11 2 4 2 3" xfId="31108" xr:uid="{00000000-0005-0000-0000-0000CD780000}"/>
    <cellStyle name="20% - Accent1 4 11 2 4 3" xfId="31109" xr:uid="{00000000-0005-0000-0000-0000CE780000}"/>
    <cellStyle name="20% - Accent1 4 11 2 4 3 2" xfId="31110" xr:uid="{00000000-0005-0000-0000-0000CF780000}"/>
    <cellStyle name="20% - Accent1 4 11 2 4 4" xfId="31111" xr:uid="{00000000-0005-0000-0000-0000D0780000}"/>
    <cellStyle name="20% - Accent1 4 11 2 5" xfId="31112" xr:uid="{00000000-0005-0000-0000-0000D1780000}"/>
    <cellStyle name="20% - Accent1 4 11 2 5 2" xfId="31113" xr:uid="{00000000-0005-0000-0000-0000D2780000}"/>
    <cellStyle name="20% - Accent1 4 11 2 5 2 2" xfId="31114" xr:uid="{00000000-0005-0000-0000-0000D3780000}"/>
    <cellStyle name="20% - Accent1 4 11 2 5 3" xfId="31115" xr:uid="{00000000-0005-0000-0000-0000D4780000}"/>
    <cellStyle name="20% - Accent1 4 11 2 6" xfId="31116" xr:uid="{00000000-0005-0000-0000-0000D5780000}"/>
    <cellStyle name="20% - Accent1 4 11 2 6 2" xfId="31117" xr:uid="{00000000-0005-0000-0000-0000D6780000}"/>
    <cellStyle name="20% - Accent1 4 11 2 6 2 2" xfId="31118" xr:uid="{00000000-0005-0000-0000-0000D7780000}"/>
    <cellStyle name="20% - Accent1 4 11 2 6 3" xfId="31119" xr:uid="{00000000-0005-0000-0000-0000D8780000}"/>
    <cellStyle name="20% - Accent1 4 11 2 7" xfId="31120" xr:uid="{00000000-0005-0000-0000-0000D9780000}"/>
    <cellStyle name="20% - Accent1 4 11 2 7 2" xfId="31121" xr:uid="{00000000-0005-0000-0000-0000DA780000}"/>
    <cellStyle name="20% - Accent1 4 11 2 8" xfId="31122" xr:uid="{00000000-0005-0000-0000-0000DB780000}"/>
    <cellStyle name="20% - Accent1 4 11 2 8 2" xfId="31123" xr:uid="{00000000-0005-0000-0000-0000DC780000}"/>
    <cellStyle name="20% - Accent1 4 11 2 9" xfId="31124" xr:uid="{00000000-0005-0000-0000-0000DD780000}"/>
    <cellStyle name="20% - Accent1 4 11 3" xfId="31125" xr:uid="{00000000-0005-0000-0000-0000DE780000}"/>
    <cellStyle name="20% - Accent1 4 11 3 2" xfId="31126" xr:uid="{00000000-0005-0000-0000-0000DF780000}"/>
    <cellStyle name="20% - Accent1 4 11 3 2 2" xfId="31127" xr:uid="{00000000-0005-0000-0000-0000E0780000}"/>
    <cellStyle name="20% - Accent1 4 11 3 2 2 2" xfId="31128" xr:uid="{00000000-0005-0000-0000-0000E1780000}"/>
    <cellStyle name="20% - Accent1 4 11 3 2 2 2 2" xfId="31129" xr:uid="{00000000-0005-0000-0000-0000E2780000}"/>
    <cellStyle name="20% - Accent1 4 11 3 2 2 3" xfId="31130" xr:uid="{00000000-0005-0000-0000-0000E3780000}"/>
    <cellStyle name="20% - Accent1 4 11 3 2 3" xfId="31131" xr:uid="{00000000-0005-0000-0000-0000E4780000}"/>
    <cellStyle name="20% - Accent1 4 11 3 2 3 2" xfId="31132" xr:uid="{00000000-0005-0000-0000-0000E5780000}"/>
    <cellStyle name="20% - Accent1 4 11 3 2 4" xfId="31133" xr:uid="{00000000-0005-0000-0000-0000E6780000}"/>
    <cellStyle name="20% - Accent1 4 11 3 3" xfId="31134" xr:uid="{00000000-0005-0000-0000-0000E7780000}"/>
    <cellStyle name="20% - Accent1 4 11 3 3 2" xfId="31135" xr:uid="{00000000-0005-0000-0000-0000E8780000}"/>
    <cellStyle name="20% - Accent1 4 11 3 3 2 2" xfId="31136" xr:uid="{00000000-0005-0000-0000-0000E9780000}"/>
    <cellStyle name="20% - Accent1 4 11 3 3 2 2 2" xfId="31137" xr:uid="{00000000-0005-0000-0000-0000EA780000}"/>
    <cellStyle name="20% - Accent1 4 11 3 3 2 3" xfId="31138" xr:uid="{00000000-0005-0000-0000-0000EB780000}"/>
    <cellStyle name="20% - Accent1 4 11 3 3 3" xfId="31139" xr:uid="{00000000-0005-0000-0000-0000EC780000}"/>
    <cellStyle name="20% - Accent1 4 11 3 3 3 2" xfId="31140" xr:uid="{00000000-0005-0000-0000-0000ED780000}"/>
    <cellStyle name="20% - Accent1 4 11 3 3 4" xfId="31141" xr:uid="{00000000-0005-0000-0000-0000EE780000}"/>
    <cellStyle name="20% - Accent1 4 11 3 4" xfId="31142" xr:uid="{00000000-0005-0000-0000-0000EF780000}"/>
    <cellStyle name="20% - Accent1 4 11 3 4 2" xfId="31143" xr:uid="{00000000-0005-0000-0000-0000F0780000}"/>
    <cellStyle name="20% - Accent1 4 11 3 4 2 2" xfId="31144" xr:uid="{00000000-0005-0000-0000-0000F1780000}"/>
    <cellStyle name="20% - Accent1 4 11 3 4 2 2 2" xfId="31145" xr:uid="{00000000-0005-0000-0000-0000F2780000}"/>
    <cellStyle name="20% - Accent1 4 11 3 4 2 3" xfId="31146" xr:uid="{00000000-0005-0000-0000-0000F3780000}"/>
    <cellStyle name="20% - Accent1 4 11 3 4 3" xfId="31147" xr:uid="{00000000-0005-0000-0000-0000F4780000}"/>
    <cellStyle name="20% - Accent1 4 11 3 4 3 2" xfId="31148" xr:uid="{00000000-0005-0000-0000-0000F5780000}"/>
    <cellStyle name="20% - Accent1 4 11 3 4 4" xfId="31149" xr:uid="{00000000-0005-0000-0000-0000F6780000}"/>
    <cellStyle name="20% - Accent1 4 11 3 5" xfId="31150" xr:uid="{00000000-0005-0000-0000-0000F7780000}"/>
    <cellStyle name="20% - Accent1 4 11 3 5 2" xfId="31151" xr:uid="{00000000-0005-0000-0000-0000F8780000}"/>
    <cellStyle name="20% - Accent1 4 11 3 5 2 2" xfId="31152" xr:uid="{00000000-0005-0000-0000-0000F9780000}"/>
    <cellStyle name="20% - Accent1 4 11 3 5 3" xfId="31153" xr:uid="{00000000-0005-0000-0000-0000FA780000}"/>
    <cellStyle name="20% - Accent1 4 11 3 6" xfId="31154" xr:uid="{00000000-0005-0000-0000-0000FB780000}"/>
    <cellStyle name="20% - Accent1 4 11 3 6 2" xfId="31155" xr:uid="{00000000-0005-0000-0000-0000FC780000}"/>
    <cellStyle name="20% - Accent1 4 11 3 6 2 2" xfId="31156" xr:uid="{00000000-0005-0000-0000-0000FD780000}"/>
    <cellStyle name="20% - Accent1 4 11 3 6 3" xfId="31157" xr:uid="{00000000-0005-0000-0000-0000FE780000}"/>
    <cellStyle name="20% - Accent1 4 11 3 7" xfId="31158" xr:uid="{00000000-0005-0000-0000-0000FF780000}"/>
    <cellStyle name="20% - Accent1 4 11 3 7 2" xfId="31159" xr:uid="{00000000-0005-0000-0000-000000790000}"/>
    <cellStyle name="20% - Accent1 4 11 3 8" xfId="31160" xr:uid="{00000000-0005-0000-0000-000001790000}"/>
    <cellStyle name="20% - Accent1 4 11 3 8 2" xfId="31161" xr:uid="{00000000-0005-0000-0000-000002790000}"/>
    <cellStyle name="20% - Accent1 4 11 3 9" xfId="31162" xr:uid="{00000000-0005-0000-0000-000003790000}"/>
    <cellStyle name="20% - Accent1 4 11 4" xfId="31163" xr:uid="{00000000-0005-0000-0000-000004790000}"/>
    <cellStyle name="20% - Accent1 4 11 4 2" xfId="31164" xr:uid="{00000000-0005-0000-0000-000005790000}"/>
    <cellStyle name="20% - Accent1 4 11 4 2 2" xfId="31165" xr:uid="{00000000-0005-0000-0000-000006790000}"/>
    <cellStyle name="20% - Accent1 4 11 4 2 2 2" xfId="31166" xr:uid="{00000000-0005-0000-0000-000007790000}"/>
    <cellStyle name="20% - Accent1 4 11 4 2 3" xfId="31167" xr:uid="{00000000-0005-0000-0000-000008790000}"/>
    <cellStyle name="20% - Accent1 4 11 4 3" xfId="31168" xr:uid="{00000000-0005-0000-0000-000009790000}"/>
    <cellStyle name="20% - Accent1 4 11 4 3 2" xfId="31169" xr:uid="{00000000-0005-0000-0000-00000A790000}"/>
    <cellStyle name="20% - Accent1 4 11 4 4" xfId="31170" xr:uid="{00000000-0005-0000-0000-00000B790000}"/>
    <cellStyle name="20% - Accent1 4 11 5" xfId="31171" xr:uid="{00000000-0005-0000-0000-00000C790000}"/>
    <cellStyle name="20% - Accent1 4 11 5 2" xfId="31172" xr:uid="{00000000-0005-0000-0000-00000D790000}"/>
    <cellStyle name="20% - Accent1 4 11 5 2 2" xfId="31173" xr:uid="{00000000-0005-0000-0000-00000E790000}"/>
    <cellStyle name="20% - Accent1 4 11 5 2 2 2" xfId="31174" xr:uid="{00000000-0005-0000-0000-00000F790000}"/>
    <cellStyle name="20% - Accent1 4 11 5 2 3" xfId="31175" xr:uid="{00000000-0005-0000-0000-000010790000}"/>
    <cellStyle name="20% - Accent1 4 11 5 3" xfId="31176" xr:uid="{00000000-0005-0000-0000-000011790000}"/>
    <cellStyle name="20% - Accent1 4 11 5 3 2" xfId="31177" xr:uid="{00000000-0005-0000-0000-000012790000}"/>
    <cellStyle name="20% - Accent1 4 11 5 4" xfId="31178" xr:uid="{00000000-0005-0000-0000-000013790000}"/>
    <cellStyle name="20% - Accent1 4 11 6" xfId="31179" xr:uid="{00000000-0005-0000-0000-000014790000}"/>
    <cellStyle name="20% - Accent1 4 11 6 2" xfId="31180" xr:uid="{00000000-0005-0000-0000-000015790000}"/>
    <cellStyle name="20% - Accent1 4 11 6 2 2" xfId="31181" xr:uid="{00000000-0005-0000-0000-000016790000}"/>
    <cellStyle name="20% - Accent1 4 11 6 2 2 2" xfId="31182" xr:uid="{00000000-0005-0000-0000-000017790000}"/>
    <cellStyle name="20% - Accent1 4 11 6 2 3" xfId="31183" xr:uid="{00000000-0005-0000-0000-000018790000}"/>
    <cellStyle name="20% - Accent1 4 11 6 3" xfId="31184" xr:uid="{00000000-0005-0000-0000-000019790000}"/>
    <cellStyle name="20% - Accent1 4 11 6 3 2" xfId="31185" xr:uid="{00000000-0005-0000-0000-00001A790000}"/>
    <cellStyle name="20% - Accent1 4 11 6 4" xfId="31186" xr:uid="{00000000-0005-0000-0000-00001B790000}"/>
    <cellStyle name="20% - Accent1 4 11 7" xfId="31187" xr:uid="{00000000-0005-0000-0000-00001C790000}"/>
    <cellStyle name="20% - Accent1 4 11 7 2" xfId="31188" xr:uid="{00000000-0005-0000-0000-00001D790000}"/>
    <cellStyle name="20% - Accent1 4 11 7 2 2" xfId="31189" xr:uid="{00000000-0005-0000-0000-00001E790000}"/>
    <cellStyle name="20% - Accent1 4 11 7 3" xfId="31190" xr:uid="{00000000-0005-0000-0000-00001F790000}"/>
    <cellStyle name="20% - Accent1 4 11 8" xfId="31191" xr:uid="{00000000-0005-0000-0000-000020790000}"/>
    <cellStyle name="20% - Accent1 4 11 8 2" xfId="31192" xr:uid="{00000000-0005-0000-0000-000021790000}"/>
    <cellStyle name="20% - Accent1 4 11 8 2 2" xfId="31193" xr:uid="{00000000-0005-0000-0000-000022790000}"/>
    <cellStyle name="20% - Accent1 4 11 8 3" xfId="31194" xr:uid="{00000000-0005-0000-0000-000023790000}"/>
    <cellStyle name="20% - Accent1 4 11 9" xfId="31195" xr:uid="{00000000-0005-0000-0000-000024790000}"/>
    <cellStyle name="20% - Accent1 4 11 9 2" xfId="31196" xr:uid="{00000000-0005-0000-0000-000025790000}"/>
    <cellStyle name="20% - Accent1 4 12" xfId="31197" xr:uid="{00000000-0005-0000-0000-000026790000}"/>
    <cellStyle name="20% - Accent1 4 12 2" xfId="31198" xr:uid="{00000000-0005-0000-0000-000027790000}"/>
    <cellStyle name="20% - Accent1 4 12 2 2" xfId="31199" xr:uid="{00000000-0005-0000-0000-000028790000}"/>
    <cellStyle name="20% - Accent1 4 12 2 2 2" xfId="31200" xr:uid="{00000000-0005-0000-0000-000029790000}"/>
    <cellStyle name="20% - Accent1 4 12 2 2 2 2" xfId="31201" xr:uid="{00000000-0005-0000-0000-00002A790000}"/>
    <cellStyle name="20% - Accent1 4 12 2 2 3" xfId="31202" xr:uid="{00000000-0005-0000-0000-00002B790000}"/>
    <cellStyle name="20% - Accent1 4 12 2 3" xfId="31203" xr:uid="{00000000-0005-0000-0000-00002C790000}"/>
    <cellStyle name="20% - Accent1 4 12 2 3 2" xfId="31204" xr:uid="{00000000-0005-0000-0000-00002D790000}"/>
    <cellStyle name="20% - Accent1 4 12 2 4" xfId="31205" xr:uid="{00000000-0005-0000-0000-00002E790000}"/>
    <cellStyle name="20% - Accent1 4 12 3" xfId="31206" xr:uid="{00000000-0005-0000-0000-00002F790000}"/>
    <cellStyle name="20% - Accent1 4 12 3 2" xfId="31207" xr:uid="{00000000-0005-0000-0000-000030790000}"/>
    <cellStyle name="20% - Accent1 4 12 3 2 2" xfId="31208" xr:uid="{00000000-0005-0000-0000-000031790000}"/>
    <cellStyle name="20% - Accent1 4 12 3 2 2 2" xfId="31209" xr:uid="{00000000-0005-0000-0000-000032790000}"/>
    <cellStyle name="20% - Accent1 4 12 3 2 3" xfId="31210" xr:uid="{00000000-0005-0000-0000-000033790000}"/>
    <cellStyle name="20% - Accent1 4 12 3 3" xfId="31211" xr:uid="{00000000-0005-0000-0000-000034790000}"/>
    <cellStyle name="20% - Accent1 4 12 3 3 2" xfId="31212" xr:uid="{00000000-0005-0000-0000-000035790000}"/>
    <cellStyle name="20% - Accent1 4 12 3 4" xfId="31213" xr:uid="{00000000-0005-0000-0000-000036790000}"/>
    <cellStyle name="20% - Accent1 4 12 4" xfId="31214" xr:uid="{00000000-0005-0000-0000-000037790000}"/>
    <cellStyle name="20% - Accent1 4 12 4 2" xfId="31215" xr:uid="{00000000-0005-0000-0000-000038790000}"/>
    <cellStyle name="20% - Accent1 4 12 4 2 2" xfId="31216" xr:uid="{00000000-0005-0000-0000-000039790000}"/>
    <cellStyle name="20% - Accent1 4 12 4 2 2 2" xfId="31217" xr:uid="{00000000-0005-0000-0000-00003A790000}"/>
    <cellStyle name="20% - Accent1 4 12 4 2 3" xfId="31218" xr:uid="{00000000-0005-0000-0000-00003B790000}"/>
    <cellStyle name="20% - Accent1 4 12 4 3" xfId="31219" xr:uid="{00000000-0005-0000-0000-00003C790000}"/>
    <cellStyle name="20% - Accent1 4 12 4 3 2" xfId="31220" xr:uid="{00000000-0005-0000-0000-00003D790000}"/>
    <cellStyle name="20% - Accent1 4 12 4 4" xfId="31221" xr:uid="{00000000-0005-0000-0000-00003E790000}"/>
    <cellStyle name="20% - Accent1 4 12 5" xfId="31222" xr:uid="{00000000-0005-0000-0000-00003F790000}"/>
    <cellStyle name="20% - Accent1 4 12 5 2" xfId="31223" xr:uid="{00000000-0005-0000-0000-000040790000}"/>
    <cellStyle name="20% - Accent1 4 12 5 2 2" xfId="31224" xr:uid="{00000000-0005-0000-0000-000041790000}"/>
    <cellStyle name="20% - Accent1 4 12 5 3" xfId="31225" xr:uid="{00000000-0005-0000-0000-000042790000}"/>
    <cellStyle name="20% - Accent1 4 12 6" xfId="31226" xr:uid="{00000000-0005-0000-0000-000043790000}"/>
    <cellStyle name="20% - Accent1 4 12 6 2" xfId="31227" xr:uid="{00000000-0005-0000-0000-000044790000}"/>
    <cellStyle name="20% - Accent1 4 12 6 2 2" xfId="31228" xr:uid="{00000000-0005-0000-0000-000045790000}"/>
    <cellStyle name="20% - Accent1 4 12 6 3" xfId="31229" xr:uid="{00000000-0005-0000-0000-000046790000}"/>
    <cellStyle name="20% - Accent1 4 12 7" xfId="31230" xr:uid="{00000000-0005-0000-0000-000047790000}"/>
    <cellStyle name="20% - Accent1 4 12 7 2" xfId="31231" xr:uid="{00000000-0005-0000-0000-000048790000}"/>
    <cellStyle name="20% - Accent1 4 12 8" xfId="31232" xr:uid="{00000000-0005-0000-0000-000049790000}"/>
    <cellStyle name="20% - Accent1 4 12 8 2" xfId="31233" xr:uid="{00000000-0005-0000-0000-00004A790000}"/>
    <cellStyle name="20% - Accent1 4 12 9" xfId="31234" xr:uid="{00000000-0005-0000-0000-00004B790000}"/>
    <cellStyle name="20% - Accent1 4 13" xfId="31235" xr:uid="{00000000-0005-0000-0000-00004C790000}"/>
    <cellStyle name="20% - Accent1 4 13 2" xfId="31236" xr:uid="{00000000-0005-0000-0000-00004D790000}"/>
    <cellStyle name="20% - Accent1 4 13 2 2" xfId="31237" xr:uid="{00000000-0005-0000-0000-00004E790000}"/>
    <cellStyle name="20% - Accent1 4 13 2 2 2" xfId="31238" xr:uid="{00000000-0005-0000-0000-00004F790000}"/>
    <cellStyle name="20% - Accent1 4 13 2 2 2 2" xfId="31239" xr:uid="{00000000-0005-0000-0000-000050790000}"/>
    <cellStyle name="20% - Accent1 4 13 2 2 3" xfId="31240" xr:uid="{00000000-0005-0000-0000-000051790000}"/>
    <cellStyle name="20% - Accent1 4 13 2 3" xfId="31241" xr:uid="{00000000-0005-0000-0000-000052790000}"/>
    <cellStyle name="20% - Accent1 4 13 2 3 2" xfId="31242" xr:uid="{00000000-0005-0000-0000-000053790000}"/>
    <cellStyle name="20% - Accent1 4 13 2 4" xfId="31243" xr:uid="{00000000-0005-0000-0000-000054790000}"/>
    <cellStyle name="20% - Accent1 4 13 3" xfId="31244" xr:uid="{00000000-0005-0000-0000-000055790000}"/>
    <cellStyle name="20% - Accent1 4 13 3 2" xfId="31245" xr:uid="{00000000-0005-0000-0000-000056790000}"/>
    <cellStyle name="20% - Accent1 4 13 3 2 2" xfId="31246" xr:uid="{00000000-0005-0000-0000-000057790000}"/>
    <cellStyle name="20% - Accent1 4 13 3 2 2 2" xfId="31247" xr:uid="{00000000-0005-0000-0000-000058790000}"/>
    <cellStyle name="20% - Accent1 4 13 3 2 3" xfId="31248" xr:uid="{00000000-0005-0000-0000-000059790000}"/>
    <cellStyle name="20% - Accent1 4 13 3 3" xfId="31249" xr:uid="{00000000-0005-0000-0000-00005A790000}"/>
    <cellStyle name="20% - Accent1 4 13 3 3 2" xfId="31250" xr:uid="{00000000-0005-0000-0000-00005B790000}"/>
    <cellStyle name="20% - Accent1 4 13 3 4" xfId="31251" xr:uid="{00000000-0005-0000-0000-00005C790000}"/>
    <cellStyle name="20% - Accent1 4 13 4" xfId="31252" xr:uid="{00000000-0005-0000-0000-00005D790000}"/>
    <cellStyle name="20% - Accent1 4 13 4 2" xfId="31253" xr:uid="{00000000-0005-0000-0000-00005E790000}"/>
    <cellStyle name="20% - Accent1 4 13 4 2 2" xfId="31254" xr:uid="{00000000-0005-0000-0000-00005F790000}"/>
    <cellStyle name="20% - Accent1 4 13 4 2 2 2" xfId="31255" xr:uid="{00000000-0005-0000-0000-000060790000}"/>
    <cellStyle name="20% - Accent1 4 13 4 2 3" xfId="31256" xr:uid="{00000000-0005-0000-0000-000061790000}"/>
    <cellStyle name="20% - Accent1 4 13 4 3" xfId="31257" xr:uid="{00000000-0005-0000-0000-000062790000}"/>
    <cellStyle name="20% - Accent1 4 13 4 3 2" xfId="31258" xr:uid="{00000000-0005-0000-0000-000063790000}"/>
    <cellStyle name="20% - Accent1 4 13 4 4" xfId="31259" xr:uid="{00000000-0005-0000-0000-000064790000}"/>
    <cellStyle name="20% - Accent1 4 13 5" xfId="31260" xr:uid="{00000000-0005-0000-0000-000065790000}"/>
    <cellStyle name="20% - Accent1 4 13 5 2" xfId="31261" xr:uid="{00000000-0005-0000-0000-000066790000}"/>
    <cellStyle name="20% - Accent1 4 13 5 2 2" xfId="31262" xr:uid="{00000000-0005-0000-0000-000067790000}"/>
    <cellStyle name="20% - Accent1 4 13 5 3" xfId="31263" xr:uid="{00000000-0005-0000-0000-000068790000}"/>
    <cellStyle name="20% - Accent1 4 13 6" xfId="31264" xr:uid="{00000000-0005-0000-0000-000069790000}"/>
    <cellStyle name="20% - Accent1 4 13 6 2" xfId="31265" xr:uid="{00000000-0005-0000-0000-00006A790000}"/>
    <cellStyle name="20% - Accent1 4 13 6 2 2" xfId="31266" xr:uid="{00000000-0005-0000-0000-00006B790000}"/>
    <cellStyle name="20% - Accent1 4 13 6 3" xfId="31267" xr:uid="{00000000-0005-0000-0000-00006C790000}"/>
    <cellStyle name="20% - Accent1 4 13 7" xfId="31268" xr:uid="{00000000-0005-0000-0000-00006D790000}"/>
    <cellStyle name="20% - Accent1 4 13 7 2" xfId="31269" xr:uid="{00000000-0005-0000-0000-00006E790000}"/>
    <cellStyle name="20% - Accent1 4 13 8" xfId="31270" xr:uid="{00000000-0005-0000-0000-00006F790000}"/>
    <cellStyle name="20% - Accent1 4 13 8 2" xfId="31271" xr:uid="{00000000-0005-0000-0000-000070790000}"/>
    <cellStyle name="20% - Accent1 4 13 9" xfId="31272" xr:uid="{00000000-0005-0000-0000-000071790000}"/>
    <cellStyle name="20% - Accent1 4 14" xfId="31273" xr:uid="{00000000-0005-0000-0000-000072790000}"/>
    <cellStyle name="20% - Accent1 4 14 2" xfId="31274" xr:uid="{00000000-0005-0000-0000-000073790000}"/>
    <cellStyle name="20% - Accent1 4 14 2 2" xfId="31275" xr:uid="{00000000-0005-0000-0000-000074790000}"/>
    <cellStyle name="20% - Accent1 4 14 2 2 2" xfId="31276" xr:uid="{00000000-0005-0000-0000-000075790000}"/>
    <cellStyle name="20% - Accent1 4 14 2 3" xfId="31277" xr:uid="{00000000-0005-0000-0000-000076790000}"/>
    <cellStyle name="20% - Accent1 4 14 3" xfId="31278" xr:uid="{00000000-0005-0000-0000-000077790000}"/>
    <cellStyle name="20% - Accent1 4 14 3 2" xfId="31279" xr:uid="{00000000-0005-0000-0000-000078790000}"/>
    <cellStyle name="20% - Accent1 4 14 4" xfId="31280" xr:uid="{00000000-0005-0000-0000-000079790000}"/>
    <cellStyle name="20% - Accent1 4 15" xfId="31281" xr:uid="{00000000-0005-0000-0000-00007A790000}"/>
    <cellStyle name="20% - Accent1 4 15 2" xfId="31282" xr:uid="{00000000-0005-0000-0000-00007B790000}"/>
    <cellStyle name="20% - Accent1 4 15 2 2" xfId="31283" xr:uid="{00000000-0005-0000-0000-00007C790000}"/>
    <cellStyle name="20% - Accent1 4 15 2 2 2" xfId="31284" xr:uid="{00000000-0005-0000-0000-00007D790000}"/>
    <cellStyle name="20% - Accent1 4 15 2 3" xfId="31285" xr:uid="{00000000-0005-0000-0000-00007E790000}"/>
    <cellStyle name="20% - Accent1 4 15 3" xfId="31286" xr:uid="{00000000-0005-0000-0000-00007F790000}"/>
    <cellStyle name="20% - Accent1 4 15 3 2" xfId="31287" xr:uid="{00000000-0005-0000-0000-000080790000}"/>
    <cellStyle name="20% - Accent1 4 15 4" xfId="31288" xr:uid="{00000000-0005-0000-0000-000081790000}"/>
    <cellStyle name="20% - Accent1 4 16" xfId="31289" xr:uid="{00000000-0005-0000-0000-000082790000}"/>
    <cellStyle name="20% - Accent1 4 16 2" xfId="31290" xr:uid="{00000000-0005-0000-0000-000083790000}"/>
    <cellStyle name="20% - Accent1 4 16 2 2" xfId="31291" xr:uid="{00000000-0005-0000-0000-000084790000}"/>
    <cellStyle name="20% - Accent1 4 16 2 2 2" xfId="31292" xr:uid="{00000000-0005-0000-0000-000085790000}"/>
    <cellStyle name="20% - Accent1 4 16 2 3" xfId="31293" xr:uid="{00000000-0005-0000-0000-000086790000}"/>
    <cellStyle name="20% - Accent1 4 16 3" xfId="31294" xr:uid="{00000000-0005-0000-0000-000087790000}"/>
    <cellStyle name="20% - Accent1 4 16 3 2" xfId="31295" xr:uid="{00000000-0005-0000-0000-000088790000}"/>
    <cellStyle name="20% - Accent1 4 16 4" xfId="31296" xr:uid="{00000000-0005-0000-0000-000089790000}"/>
    <cellStyle name="20% - Accent1 4 17" xfId="31297" xr:uid="{00000000-0005-0000-0000-00008A790000}"/>
    <cellStyle name="20% - Accent1 4 17 2" xfId="31298" xr:uid="{00000000-0005-0000-0000-00008B790000}"/>
    <cellStyle name="20% - Accent1 4 17 2 2" xfId="31299" xr:uid="{00000000-0005-0000-0000-00008C790000}"/>
    <cellStyle name="20% - Accent1 4 17 3" xfId="31300" xr:uid="{00000000-0005-0000-0000-00008D790000}"/>
    <cellStyle name="20% - Accent1 4 18" xfId="31301" xr:uid="{00000000-0005-0000-0000-00008E790000}"/>
    <cellStyle name="20% - Accent1 4 18 2" xfId="31302" xr:uid="{00000000-0005-0000-0000-00008F790000}"/>
    <cellStyle name="20% - Accent1 4 18 2 2" xfId="31303" xr:uid="{00000000-0005-0000-0000-000090790000}"/>
    <cellStyle name="20% - Accent1 4 18 3" xfId="31304" xr:uid="{00000000-0005-0000-0000-000091790000}"/>
    <cellStyle name="20% - Accent1 4 19" xfId="31305" xr:uid="{00000000-0005-0000-0000-000092790000}"/>
    <cellStyle name="20% - Accent1 4 19 2" xfId="31306" xr:uid="{00000000-0005-0000-0000-000093790000}"/>
    <cellStyle name="20% - Accent1 4 2" xfId="31307" xr:uid="{00000000-0005-0000-0000-000094790000}"/>
    <cellStyle name="20% - Accent1 4 2 10" xfId="31308" xr:uid="{00000000-0005-0000-0000-000095790000}"/>
    <cellStyle name="20% - Accent1 4 2 10 10" xfId="31309" xr:uid="{00000000-0005-0000-0000-000096790000}"/>
    <cellStyle name="20% - Accent1 4 2 10 10 2" xfId="31310" xr:uid="{00000000-0005-0000-0000-000097790000}"/>
    <cellStyle name="20% - Accent1 4 2 10 11" xfId="31311" xr:uid="{00000000-0005-0000-0000-000098790000}"/>
    <cellStyle name="20% - Accent1 4 2 10 2" xfId="31312" xr:uid="{00000000-0005-0000-0000-000099790000}"/>
    <cellStyle name="20% - Accent1 4 2 10 2 2" xfId="31313" xr:uid="{00000000-0005-0000-0000-00009A790000}"/>
    <cellStyle name="20% - Accent1 4 2 10 2 2 2" xfId="31314" xr:uid="{00000000-0005-0000-0000-00009B790000}"/>
    <cellStyle name="20% - Accent1 4 2 10 2 2 2 2" xfId="31315" xr:uid="{00000000-0005-0000-0000-00009C790000}"/>
    <cellStyle name="20% - Accent1 4 2 10 2 2 2 2 2" xfId="31316" xr:uid="{00000000-0005-0000-0000-00009D790000}"/>
    <cellStyle name="20% - Accent1 4 2 10 2 2 2 3" xfId="31317" xr:uid="{00000000-0005-0000-0000-00009E790000}"/>
    <cellStyle name="20% - Accent1 4 2 10 2 2 3" xfId="31318" xr:uid="{00000000-0005-0000-0000-00009F790000}"/>
    <cellStyle name="20% - Accent1 4 2 10 2 2 3 2" xfId="31319" xr:uid="{00000000-0005-0000-0000-0000A0790000}"/>
    <cellStyle name="20% - Accent1 4 2 10 2 2 4" xfId="31320" xr:uid="{00000000-0005-0000-0000-0000A1790000}"/>
    <cellStyle name="20% - Accent1 4 2 10 2 3" xfId="31321" xr:uid="{00000000-0005-0000-0000-0000A2790000}"/>
    <cellStyle name="20% - Accent1 4 2 10 2 3 2" xfId="31322" xr:uid="{00000000-0005-0000-0000-0000A3790000}"/>
    <cellStyle name="20% - Accent1 4 2 10 2 3 2 2" xfId="31323" xr:uid="{00000000-0005-0000-0000-0000A4790000}"/>
    <cellStyle name="20% - Accent1 4 2 10 2 3 2 2 2" xfId="31324" xr:uid="{00000000-0005-0000-0000-0000A5790000}"/>
    <cellStyle name="20% - Accent1 4 2 10 2 3 2 3" xfId="31325" xr:uid="{00000000-0005-0000-0000-0000A6790000}"/>
    <cellStyle name="20% - Accent1 4 2 10 2 3 3" xfId="31326" xr:uid="{00000000-0005-0000-0000-0000A7790000}"/>
    <cellStyle name="20% - Accent1 4 2 10 2 3 3 2" xfId="31327" xr:uid="{00000000-0005-0000-0000-0000A8790000}"/>
    <cellStyle name="20% - Accent1 4 2 10 2 3 4" xfId="31328" xr:uid="{00000000-0005-0000-0000-0000A9790000}"/>
    <cellStyle name="20% - Accent1 4 2 10 2 4" xfId="31329" xr:uid="{00000000-0005-0000-0000-0000AA790000}"/>
    <cellStyle name="20% - Accent1 4 2 10 2 4 2" xfId="31330" xr:uid="{00000000-0005-0000-0000-0000AB790000}"/>
    <cellStyle name="20% - Accent1 4 2 10 2 4 2 2" xfId="31331" xr:uid="{00000000-0005-0000-0000-0000AC790000}"/>
    <cellStyle name="20% - Accent1 4 2 10 2 4 2 2 2" xfId="31332" xr:uid="{00000000-0005-0000-0000-0000AD790000}"/>
    <cellStyle name="20% - Accent1 4 2 10 2 4 2 3" xfId="31333" xr:uid="{00000000-0005-0000-0000-0000AE790000}"/>
    <cellStyle name="20% - Accent1 4 2 10 2 4 3" xfId="31334" xr:uid="{00000000-0005-0000-0000-0000AF790000}"/>
    <cellStyle name="20% - Accent1 4 2 10 2 4 3 2" xfId="31335" xr:uid="{00000000-0005-0000-0000-0000B0790000}"/>
    <cellStyle name="20% - Accent1 4 2 10 2 4 4" xfId="31336" xr:uid="{00000000-0005-0000-0000-0000B1790000}"/>
    <cellStyle name="20% - Accent1 4 2 10 2 5" xfId="31337" xr:uid="{00000000-0005-0000-0000-0000B2790000}"/>
    <cellStyle name="20% - Accent1 4 2 10 2 5 2" xfId="31338" xr:uid="{00000000-0005-0000-0000-0000B3790000}"/>
    <cellStyle name="20% - Accent1 4 2 10 2 5 2 2" xfId="31339" xr:uid="{00000000-0005-0000-0000-0000B4790000}"/>
    <cellStyle name="20% - Accent1 4 2 10 2 5 3" xfId="31340" xr:uid="{00000000-0005-0000-0000-0000B5790000}"/>
    <cellStyle name="20% - Accent1 4 2 10 2 6" xfId="31341" xr:uid="{00000000-0005-0000-0000-0000B6790000}"/>
    <cellStyle name="20% - Accent1 4 2 10 2 6 2" xfId="31342" xr:uid="{00000000-0005-0000-0000-0000B7790000}"/>
    <cellStyle name="20% - Accent1 4 2 10 2 6 2 2" xfId="31343" xr:uid="{00000000-0005-0000-0000-0000B8790000}"/>
    <cellStyle name="20% - Accent1 4 2 10 2 6 3" xfId="31344" xr:uid="{00000000-0005-0000-0000-0000B9790000}"/>
    <cellStyle name="20% - Accent1 4 2 10 2 7" xfId="31345" xr:uid="{00000000-0005-0000-0000-0000BA790000}"/>
    <cellStyle name="20% - Accent1 4 2 10 2 7 2" xfId="31346" xr:uid="{00000000-0005-0000-0000-0000BB790000}"/>
    <cellStyle name="20% - Accent1 4 2 10 2 8" xfId="31347" xr:uid="{00000000-0005-0000-0000-0000BC790000}"/>
    <cellStyle name="20% - Accent1 4 2 10 2 8 2" xfId="31348" xr:uid="{00000000-0005-0000-0000-0000BD790000}"/>
    <cellStyle name="20% - Accent1 4 2 10 2 9" xfId="31349" xr:uid="{00000000-0005-0000-0000-0000BE790000}"/>
    <cellStyle name="20% - Accent1 4 2 10 3" xfId="31350" xr:uid="{00000000-0005-0000-0000-0000BF790000}"/>
    <cellStyle name="20% - Accent1 4 2 10 3 2" xfId="31351" xr:uid="{00000000-0005-0000-0000-0000C0790000}"/>
    <cellStyle name="20% - Accent1 4 2 10 3 2 2" xfId="31352" xr:uid="{00000000-0005-0000-0000-0000C1790000}"/>
    <cellStyle name="20% - Accent1 4 2 10 3 2 2 2" xfId="31353" xr:uid="{00000000-0005-0000-0000-0000C2790000}"/>
    <cellStyle name="20% - Accent1 4 2 10 3 2 2 2 2" xfId="31354" xr:uid="{00000000-0005-0000-0000-0000C3790000}"/>
    <cellStyle name="20% - Accent1 4 2 10 3 2 2 3" xfId="31355" xr:uid="{00000000-0005-0000-0000-0000C4790000}"/>
    <cellStyle name="20% - Accent1 4 2 10 3 2 3" xfId="31356" xr:uid="{00000000-0005-0000-0000-0000C5790000}"/>
    <cellStyle name="20% - Accent1 4 2 10 3 2 3 2" xfId="31357" xr:uid="{00000000-0005-0000-0000-0000C6790000}"/>
    <cellStyle name="20% - Accent1 4 2 10 3 2 4" xfId="31358" xr:uid="{00000000-0005-0000-0000-0000C7790000}"/>
    <cellStyle name="20% - Accent1 4 2 10 3 3" xfId="31359" xr:uid="{00000000-0005-0000-0000-0000C8790000}"/>
    <cellStyle name="20% - Accent1 4 2 10 3 3 2" xfId="31360" xr:uid="{00000000-0005-0000-0000-0000C9790000}"/>
    <cellStyle name="20% - Accent1 4 2 10 3 3 2 2" xfId="31361" xr:uid="{00000000-0005-0000-0000-0000CA790000}"/>
    <cellStyle name="20% - Accent1 4 2 10 3 3 2 2 2" xfId="31362" xr:uid="{00000000-0005-0000-0000-0000CB790000}"/>
    <cellStyle name="20% - Accent1 4 2 10 3 3 2 3" xfId="31363" xr:uid="{00000000-0005-0000-0000-0000CC790000}"/>
    <cellStyle name="20% - Accent1 4 2 10 3 3 3" xfId="31364" xr:uid="{00000000-0005-0000-0000-0000CD790000}"/>
    <cellStyle name="20% - Accent1 4 2 10 3 3 3 2" xfId="31365" xr:uid="{00000000-0005-0000-0000-0000CE790000}"/>
    <cellStyle name="20% - Accent1 4 2 10 3 3 4" xfId="31366" xr:uid="{00000000-0005-0000-0000-0000CF790000}"/>
    <cellStyle name="20% - Accent1 4 2 10 3 4" xfId="31367" xr:uid="{00000000-0005-0000-0000-0000D0790000}"/>
    <cellStyle name="20% - Accent1 4 2 10 3 4 2" xfId="31368" xr:uid="{00000000-0005-0000-0000-0000D1790000}"/>
    <cellStyle name="20% - Accent1 4 2 10 3 4 2 2" xfId="31369" xr:uid="{00000000-0005-0000-0000-0000D2790000}"/>
    <cellStyle name="20% - Accent1 4 2 10 3 4 2 2 2" xfId="31370" xr:uid="{00000000-0005-0000-0000-0000D3790000}"/>
    <cellStyle name="20% - Accent1 4 2 10 3 4 2 3" xfId="31371" xr:uid="{00000000-0005-0000-0000-0000D4790000}"/>
    <cellStyle name="20% - Accent1 4 2 10 3 4 3" xfId="31372" xr:uid="{00000000-0005-0000-0000-0000D5790000}"/>
    <cellStyle name="20% - Accent1 4 2 10 3 4 3 2" xfId="31373" xr:uid="{00000000-0005-0000-0000-0000D6790000}"/>
    <cellStyle name="20% - Accent1 4 2 10 3 4 4" xfId="31374" xr:uid="{00000000-0005-0000-0000-0000D7790000}"/>
    <cellStyle name="20% - Accent1 4 2 10 3 5" xfId="31375" xr:uid="{00000000-0005-0000-0000-0000D8790000}"/>
    <cellStyle name="20% - Accent1 4 2 10 3 5 2" xfId="31376" xr:uid="{00000000-0005-0000-0000-0000D9790000}"/>
    <cellStyle name="20% - Accent1 4 2 10 3 5 2 2" xfId="31377" xr:uid="{00000000-0005-0000-0000-0000DA790000}"/>
    <cellStyle name="20% - Accent1 4 2 10 3 5 3" xfId="31378" xr:uid="{00000000-0005-0000-0000-0000DB790000}"/>
    <cellStyle name="20% - Accent1 4 2 10 3 6" xfId="31379" xr:uid="{00000000-0005-0000-0000-0000DC790000}"/>
    <cellStyle name="20% - Accent1 4 2 10 3 6 2" xfId="31380" xr:uid="{00000000-0005-0000-0000-0000DD790000}"/>
    <cellStyle name="20% - Accent1 4 2 10 3 6 2 2" xfId="31381" xr:uid="{00000000-0005-0000-0000-0000DE790000}"/>
    <cellStyle name="20% - Accent1 4 2 10 3 6 3" xfId="31382" xr:uid="{00000000-0005-0000-0000-0000DF790000}"/>
    <cellStyle name="20% - Accent1 4 2 10 3 7" xfId="31383" xr:uid="{00000000-0005-0000-0000-0000E0790000}"/>
    <cellStyle name="20% - Accent1 4 2 10 3 7 2" xfId="31384" xr:uid="{00000000-0005-0000-0000-0000E1790000}"/>
    <cellStyle name="20% - Accent1 4 2 10 3 8" xfId="31385" xr:uid="{00000000-0005-0000-0000-0000E2790000}"/>
    <cellStyle name="20% - Accent1 4 2 10 3 8 2" xfId="31386" xr:uid="{00000000-0005-0000-0000-0000E3790000}"/>
    <cellStyle name="20% - Accent1 4 2 10 3 9" xfId="31387" xr:uid="{00000000-0005-0000-0000-0000E4790000}"/>
    <cellStyle name="20% - Accent1 4 2 10 4" xfId="31388" xr:uid="{00000000-0005-0000-0000-0000E5790000}"/>
    <cellStyle name="20% - Accent1 4 2 10 4 2" xfId="31389" xr:uid="{00000000-0005-0000-0000-0000E6790000}"/>
    <cellStyle name="20% - Accent1 4 2 10 4 2 2" xfId="31390" xr:uid="{00000000-0005-0000-0000-0000E7790000}"/>
    <cellStyle name="20% - Accent1 4 2 10 4 2 2 2" xfId="31391" xr:uid="{00000000-0005-0000-0000-0000E8790000}"/>
    <cellStyle name="20% - Accent1 4 2 10 4 2 3" xfId="31392" xr:uid="{00000000-0005-0000-0000-0000E9790000}"/>
    <cellStyle name="20% - Accent1 4 2 10 4 3" xfId="31393" xr:uid="{00000000-0005-0000-0000-0000EA790000}"/>
    <cellStyle name="20% - Accent1 4 2 10 4 3 2" xfId="31394" xr:uid="{00000000-0005-0000-0000-0000EB790000}"/>
    <cellStyle name="20% - Accent1 4 2 10 4 4" xfId="31395" xr:uid="{00000000-0005-0000-0000-0000EC790000}"/>
    <cellStyle name="20% - Accent1 4 2 10 5" xfId="31396" xr:uid="{00000000-0005-0000-0000-0000ED790000}"/>
    <cellStyle name="20% - Accent1 4 2 10 5 2" xfId="31397" xr:uid="{00000000-0005-0000-0000-0000EE790000}"/>
    <cellStyle name="20% - Accent1 4 2 10 5 2 2" xfId="31398" xr:uid="{00000000-0005-0000-0000-0000EF790000}"/>
    <cellStyle name="20% - Accent1 4 2 10 5 2 2 2" xfId="31399" xr:uid="{00000000-0005-0000-0000-0000F0790000}"/>
    <cellStyle name="20% - Accent1 4 2 10 5 2 3" xfId="31400" xr:uid="{00000000-0005-0000-0000-0000F1790000}"/>
    <cellStyle name="20% - Accent1 4 2 10 5 3" xfId="31401" xr:uid="{00000000-0005-0000-0000-0000F2790000}"/>
    <cellStyle name="20% - Accent1 4 2 10 5 3 2" xfId="31402" xr:uid="{00000000-0005-0000-0000-0000F3790000}"/>
    <cellStyle name="20% - Accent1 4 2 10 5 4" xfId="31403" xr:uid="{00000000-0005-0000-0000-0000F4790000}"/>
    <cellStyle name="20% - Accent1 4 2 10 6" xfId="31404" xr:uid="{00000000-0005-0000-0000-0000F5790000}"/>
    <cellStyle name="20% - Accent1 4 2 10 6 2" xfId="31405" xr:uid="{00000000-0005-0000-0000-0000F6790000}"/>
    <cellStyle name="20% - Accent1 4 2 10 6 2 2" xfId="31406" xr:uid="{00000000-0005-0000-0000-0000F7790000}"/>
    <cellStyle name="20% - Accent1 4 2 10 6 2 2 2" xfId="31407" xr:uid="{00000000-0005-0000-0000-0000F8790000}"/>
    <cellStyle name="20% - Accent1 4 2 10 6 2 3" xfId="31408" xr:uid="{00000000-0005-0000-0000-0000F9790000}"/>
    <cellStyle name="20% - Accent1 4 2 10 6 3" xfId="31409" xr:uid="{00000000-0005-0000-0000-0000FA790000}"/>
    <cellStyle name="20% - Accent1 4 2 10 6 3 2" xfId="31410" xr:uid="{00000000-0005-0000-0000-0000FB790000}"/>
    <cellStyle name="20% - Accent1 4 2 10 6 4" xfId="31411" xr:uid="{00000000-0005-0000-0000-0000FC790000}"/>
    <cellStyle name="20% - Accent1 4 2 10 7" xfId="31412" xr:uid="{00000000-0005-0000-0000-0000FD790000}"/>
    <cellStyle name="20% - Accent1 4 2 10 7 2" xfId="31413" xr:uid="{00000000-0005-0000-0000-0000FE790000}"/>
    <cellStyle name="20% - Accent1 4 2 10 7 2 2" xfId="31414" xr:uid="{00000000-0005-0000-0000-0000FF790000}"/>
    <cellStyle name="20% - Accent1 4 2 10 7 3" xfId="31415" xr:uid="{00000000-0005-0000-0000-0000007A0000}"/>
    <cellStyle name="20% - Accent1 4 2 10 8" xfId="31416" xr:uid="{00000000-0005-0000-0000-0000017A0000}"/>
    <cellStyle name="20% - Accent1 4 2 10 8 2" xfId="31417" xr:uid="{00000000-0005-0000-0000-0000027A0000}"/>
    <cellStyle name="20% - Accent1 4 2 10 8 2 2" xfId="31418" xr:uid="{00000000-0005-0000-0000-0000037A0000}"/>
    <cellStyle name="20% - Accent1 4 2 10 8 3" xfId="31419" xr:uid="{00000000-0005-0000-0000-0000047A0000}"/>
    <cellStyle name="20% - Accent1 4 2 10 9" xfId="31420" xr:uid="{00000000-0005-0000-0000-0000057A0000}"/>
    <cellStyle name="20% - Accent1 4 2 10 9 2" xfId="31421" xr:uid="{00000000-0005-0000-0000-0000067A0000}"/>
    <cellStyle name="20% - Accent1 4 2 11" xfId="31422" xr:uid="{00000000-0005-0000-0000-0000077A0000}"/>
    <cellStyle name="20% - Accent1 4 2 11 2" xfId="31423" xr:uid="{00000000-0005-0000-0000-0000087A0000}"/>
    <cellStyle name="20% - Accent1 4 2 11 2 2" xfId="31424" xr:uid="{00000000-0005-0000-0000-0000097A0000}"/>
    <cellStyle name="20% - Accent1 4 2 11 2 2 2" xfId="31425" xr:uid="{00000000-0005-0000-0000-00000A7A0000}"/>
    <cellStyle name="20% - Accent1 4 2 11 2 2 2 2" xfId="31426" xr:uid="{00000000-0005-0000-0000-00000B7A0000}"/>
    <cellStyle name="20% - Accent1 4 2 11 2 2 3" xfId="31427" xr:uid="{00000000-0005-0000-0000-00000C7A0000}"/>
    <cellStyle name="20% - Accent1 4 2 11 2 3" xfId="31428" xr:uid="{00000000-0005-0000-0000-00000D7A0000}"/>
    <cellStyle name="20% - Accent1 4 2 11 2 3 2" xfId="31429" xr:uid="{00000000-0005-0000-0000-00000E7A0000}"/>
    <cellStyle name="20% - Accent1 4 2 11 2 4" xfId="31430" xr:uid="{00000000-0005-0000-0000-00000F7A0000}"/>
    <cellStyle name="20% - Accent1 4 2 11 3" xfId="31431" xr:uid="{00000000-0005-0000-0000-0000107A0000}"/>
    <cellStyle name="20% - Accent1 4 2 11 3 2" xfId="31432" xr:uid="{00000000-0005-0000-0000-0000117A0000}"/>
    <cellStyle name="20% - Accent1 4 2 11 3 2 2" xfId="31433" xr:uid="{00000000-0005-0000-0000-0000127A0000}"/>
    <cellStyle name="20% - Accent1 4 2 11 3 2 2 2" xfId="31434" xr:uid="{00000000-0005-0000-0000-0000137A0000}"/>
    <cellStyle name="20% - Accent1 4 2 11 3 2 3" xfId="31435" xr:uid="{00000000-0005-0000-0000-0000147A0000}"/>
    <cellStyle name="20% - Accent1 4 2 11 3 3" xfId="31436" xr:uid="{00000000-0005-0000-0000-0000157A0000}"/>
    <cellStyle name="20% - Accent1 4 2 11 3 3 2" xfId="31437" xr:uid="{00000000-0005-0000-0000-0000167A0000}"/>
    <cellStyle name="20% - Accent1 4 2 11 3 4" xfId="31438" xr:uid="{00000000-0005-0000-0000-0000177A0000}"/>
    <cellStyle name="20% - Accent1 4 2 11 4" xfId="31439" xr:uid="{00000000-0005-0000-0000-0000187A0000}"/>
    <cellStyle name="20% - Accent1 4 2 11 4 2" xfId="31440" xr:uid="{00000000-0005-0000-0000-0000197A0000}"/>
    <cellStyle name="20% - Accent1 4 2 11 4 2 2" xfId="31441" xr:uid="{00000000-0005-0000-0000-00001A7A0000}"/>
    <cellStyle name="20% - Accent1 4 2 11 4 2 2 2" xfId="31442" xr:uid="{00000000-0005-0000-0000-00001B7A0000}"/>
    <cellStyle name="20% - Accent1 4 2 11 4 2 3" xfId="31443" xr:uid="{00000000-0005-0000-0000-00001C7A0000}"/>
    <cellStyle name="20% - Accent1 4 2 11 4 3" xfId="31444" xr:uid="{00000000-0005-0000-0000-00001D7A0000}"/>
    <cellStyle name="20% - Accent1 4 2 11 4 3 2" xfId="31445" xr:uid="{00000000-0005-0000-0000-00001E7A0000}"/>
    <cellStyle name="20% - Accent1 4 2 11 4 4" xfId="31446" xr:uid="{00000000-0005-0000-0000-00001F7A0000}"/>
    <cellStyle name="20% - Accent1 4 2 11 5" xfId="31447" xr:uid="{00000000-0005-0000-0000-0000207A0000}"/>
    <cellStyle name="20% - Accent1 4 2 11 5 2" xfId="31448" xr:uid="{00000000-0005-0000-0000-0000217A0000}"/>
    <cellStyle name="20% - Accent1 4 2 11 5 2 2" xfId="31449" xr:uid="{00000000-0005-0000-0000-0000227A0000}"/>
    <cellStyle name="20% - Accent1 4 2 11 5 3" xfId="31450" xr:uid="{00000000-0005-0000-0000-0000237A0000}"/>
    <cellStyle name="20% - Accent1 4 2 11 6" xfId="31451" xr:uid="{00000000-0005-0000-0000-0000247A0000}"/>
    <cellStyle name="20% - Accent1 4 2 11 6 2" xfId="31452" xr:uid="{00000000-0005-0000-0000-0000257A0000}"/>
    <cellStyle name="20% - Accent1 4 2 11 6 2 2" xfId="31453" xr:uid="{00000000-0005-0000-0000-0000267A0000}"/>
    <cellStyle name="20% - Accent1 4 2 11 6 3" xfId="31454" xr:uid="{00000000-0005-0000-0000-0000277A0000}"/>
    <cellStyle name="20% - Accent1 4 2 11 7" xfId="31455" xr:uid="{00000000-0005-0000-0000-0000287A0000}"/>
    <cellStyle name="20% - Accent1 4 2 11 7 2" xfId="31456" xr:uid="{00000000-0005-0000-0000-0000297A0000}"/>
    <cellStyle name="20% - Accent1 4 2 11 8" xfId="31457" xr:uid="{00000000-0005-0000-0000-00002A7A0000}"/>
    <cellStyle name="20% - Accent1 4 2 11 8 2" xfId="31458" xr:uid="{00000000-0005-0000-0000-00002B7A0000}"/>
    <cellStyle name="20% - Accent1 4 2 11 9" xfId="31459" xr:uid="{00000000-0005-0000-0000-00002C7A0000}"/>
    <cellStyle name="20% - Accent1 4 2 12" xfId="31460" xr:uid="{00000000-0005-0000-0000-00002D7A0000}"/>
    <cellStyle name="20% - Accent1 4 2 12 2" xfId="31461" xr:uid="{00000000-0005-0000-0000-00002E7A0000}"/>
    <cellStyle name="20% - Accent1 4 2 12 2 2" xfId="31462" xr:uid="{00000000-0005-0000-0000-00002F7A0000}"/>
    <cellStyle name="20% - Accent1 4 2 12 2 2 2" xfId="31463" xr:uid="{00000000-0005-0000-0000-0000307A0000}"/>
    <cellStyle name="20% - Accent1 4 2 12 2 2 2 2" xfId="31464" xr:uid="{00000000-0005-0000-0000-0000317A0000}"/>
    <cellStyle name="20% - Accent1 4 2 12 2 2 3" xfId="31465" xr:uid="{00000000-0005-0000-0000-0000327A0000}"/>
    <cellStyle name="20% - Accent1 4 2 12 2 3" xfId="31466" xr:uid="{00000000-0005-0000-0000-0000337A0000}"/>
    <cellStyle name="20% - Accent1 4 2 12 2 3 2" xfId="31467" xr:uid="{00000000-0005-0000-0000-0000347A0000}"/>
    <cellStyle name="20% - Accent1 4 2 12 2 4" xfId="31468" xr:uid="{00000000-0005-0000-0000-0000357A0000}"/>
    <cellStyle name="20% - Accent1 4 2 12 3" xfId="31469" xr:uid="{00000000-0005-0000-0000-0000367A0000}"/>
    <cellStyle name="20% - Accent1 4 2 12 3 2" xfId="31470" xr:uid="{00000000-0005-0000-0000-0000377A0000}"/>
    <cellStyle name="20% - Accent1 4 2 12 3 2 2" xfId="31471" xr:uid="{00000000-0005-0000-0000-0000387A0000}"/>
    <cellStyle name="20% - Accent1 4 2 12 3 2 2 2" xfId="31472" xr:uid="{00000000-0005-0000-0000-0000397A0000}"/>
    <cellStyle name="20% - Accent1 4 2 12 3 2 3" xfId="31473" xr:uid="{00000000-0005-0000-0000-00003A7A0000}"/>
    <cellStyle name="20% - Accent1 4 2 12 3 3" xfId="31474" xr:uid="{00000000-0005-0000-0000-00003B7A0000}"/>
    <cellStyle name="20% - Accent1 4 2 12 3 3 2" xfId="31475" xr:uid="{00000000-0005-0000-0000-00003C7A0000}"/>
    <cellStyle name="20% - Accent1 4 2 12 3 4" xfId="31476" xr:uid="{00000000-0005-0000-0000-00003D7A0000}"/>
    <cellStyle name="20% - Accent1 4 2 12 4" xfId="31477" xr:uid="{00000000-0005-0000-0000-00003E7A0000}"/>
    <cellStyle name="20% - Accent1 4 2 12 4 2" xfId="31478" xr:uid="{00000000-0005-0000-0000-00003F7A0000}"/>
    <cellStyle name="20% - Accent1 4 2 12 4 2 2" xfId="31479" xr:uid="{00000000-0005-0000-0000-0000407A0000}"/>
    <cellStyle name="20% - Accent1 4 2 12 4 2 2 2" xfId="31480" xr:uid="{00000000-0005-0000-0000-0000417A0000}"/>
    <cellStyle name="20% - Accent1 4 2 12 4 2 3" xfId="31481" xr:uid="{00000000-0005-0000-0000-0000427A0000}"/>
    <cellStyle name="20% - Accent1 4 2 12 4 3" xfId="31482" xr:uid="{00000000-0005-0000-0000-0000437A0000}"/>
    <cellStyle name="20% - Accent1 4 2 12 4 3 2" xfId="31483" xr:uid="{00000000-0005-0000-0000-0000447A0000}"/>
    <cellStyle name="20% - Accent1 4 2 12 4 4" xfId="31484" xr:uid="{00000000-0005-0000-0000-0000457A0000}"/>
    <cellStyle name="20% - Accent1 4 2 12 5" xfId="31485" xr:uid="{00000000-0005-0000-0000-0000467A0000}"/>
    <cellStyle name="20% - Accent1 4 2 12 5 2" xfId="31486" xr:uid="{00000000-0005-0000-0000-0000477A0000}"/>
    <cellStyle name="20% - Accent1 4 2 12 5 2 2" xfId="31487" xr:uid="{00000000-0005-0000-0000-0000487A0000}"/>
    <cellStyle name="20% - Accent1 4 2 12 5 3" xfId="31488" xr:uid="{00000000-0005-0000-0000-0000497A0000}"/>
    <cellStyle name="20% - Accent1 4 2 12 6" xfId="31489" xr:uid="{00000000-0005-0000-0000-00004A7A0000}"/>
    <cellStyle name="20% - Accent1 4 2 12 6 2" xfId="31490" xr:uid="{00000000-0005-0000-0000-00004B7A0000}"/>
    <cellStyle name="20% - Accent1 4 2 12 6 2 2" xfId="31491" xr:uid="{00000000-0005-0000-0000-00004C7A0000}"/>
    <cellStyle name="20% - Accent1 4 2 12 6 3" xfId="31492" xr:uid="{00000000-0005-0000-0000-00004D7A0000}"/>
    <cellStyle name="20% - Accent1 4 2 12 7" xfId="31493" xr:uid="{00000000-0005-0000-0000-00004E7A0000}"/>
    <cellStyle name="20% - Accent1 4 2 12 7 2" xfId="31494" xr:uid="{00000000-0005-0000-0000-00004F7A0000}"/>
    <cellStyle name="20% - Accent1 4 2 12 8" xfId="31495" xr:uid="{00000000-0005-0000-0000-0000507A0000}"/>
    <cellStyle name="20% - Accent1 4 2 12 8 2" xfId="31496" xr:uid="{00000000-0005-0000-0000-0000517A0000}"/>
    <cellStyle name="20% - Accent1 4 2 12 9" xfId="31497" xr:uid="{00000000-0005-0000-0000-0000527A0000}"/>
    <cellStyle name="20% - Accent1 4 2 13" xfId="31498" xr:uid="{00000000-0005-0000-0000-0000537A0000}"/>
    <cellStyle name="20% - Accent1 4 2 13 2" xfId="31499" xr:uid="{00000000-0005-0000-0000-0000547A0000}"/>
    <cellStyle name="20% - Accent1 4 2 13 2 2" xfId="31500" xr:uid="{00000000-0005-0000-0000-0000557A0000}"/>
    <cellStyle name="20% - Accent1 4 2 13 2 2 2" xfId="31501" xr:uid="{00000000-0005-0000-0000-0000567A0000}"/>
    <cellStyle name="20% - Accent1 4 2 13 2 3" xfId="31502" xr:uid="{00000000-0005-0000-0000-0000577A0000}"/>
    <cellStyle name="20% - Accent1 4 2 13 3" xfId="31503" xr:uid="{00000000-0005-0000-0000-0000587A0000}"/>
    <cellStyle name="20% - Accent1 4 2 13 3 2" xfId="31504" xr:uid="{00000000-0005-0000-0000-0000597A0000}"/>
    <cellStyle name="20% - Accent1 4 2 13 4" xfId="31505" xr:uid="{00000000-0005-0000-0000-00005A7A0000}"/>
    <cellStyle name="20% - Accent1 4 2 14" xfId="31506" xr:uid="{00000000-0005-0000-0000-00005B7A0000}"/>
    <cellStyle name="20% - Accent1 4 2 14 2" xfId="31507" xr:uid="{00000000-0005-0000-0000-00005C7A0000}"/>
    <cellStyle name="20% - Accent1 4 2 14 2 2" xfId="31508" xr:uid="{00000000-0005-0000-0000-00005D7A0000}"/>
    <cellStyle name="20% - Accent1 4 2 14 2 2 2" xfId="31509" xr:uid="{00000000-0005-0000-0000-00005E7A0000}"/>
    <cellStyle name="20% - Accent1 4 2 14 2 3" xfId="31510" xr:uid="{00000000-0005-0000-0000-00005F7A0000}"/>
    <cellStyle name="20% - Accent1 4 2 14 3" xfId="31511" xr:uid="{00000000-0005-0000-0000-0000607A0000}"/>
    <cellStyle name="20% - Accent1 4 2 14 3 2" xfId="31512" xr:uid="{00000000-0005-0000-0000-0000617A0000}"/>
    <cellStyle name="20% - Accent1 4 2 14 4" xfId="31513" xr:uid="{00000000-0005-0000-0000-0000627A0000}"/>
    <cellStyle name="20% - Accent1 4 2 15" xfId="31514" xr:uid="{00000000-0005-0000-0000-0000637A0000}"/>
    <cellStyle name="20% - Accent1 4 2 15 2" xfId="31515" xr:uid="{00000000-0005-0000-0000-0000647A0000}"/>
    <cellStyle name="20% - Accent1 4 2 15 2 2" xfId="31516" xr:uid="{00000000-0005-0000-0000-0000657A0000}"/>
    <cellStyle name="20% - Accent1 4 2 15 2 2 2" xfId="31517" xr:uid="{00000000-0005-0000-0000-0000667A0000}"/>
    <cellStyle name="20% - Accent1 4 2 15 2 3" xfId="31518" xr:uid="{00000000-0005-0000-0000-0000677A0000}"/>
    <cellStyle name="20% - Accent1 4 2 15 3" xfId="31519" xr:uid="{00000000-0005-0000-0000-0000687A0000}"/>
    <cellStyle name="20% - Accent1 4 2 15 3 2" xfId="31520" xr:uid="{00000000-0005-0000-0000-0000697A0000}"/>
    <cellStyle name="20% - Accent1 4 2 15 4" xfId="31521" xr:uid="{00000000-0005-0000-0000-00006A7A0000}"/>
    <cellStyle name="20% - Accent1 4 2 16" xfId="31522" xr:uid="{00000000-0005-0000-0000-00006B7A0000}"/>
    <cellStyle name="20% - Accent1 4 2 16 2" xfId="31523" xr:uid="{00000000-0005-0000-0000-00006C7A0000}"/>
    <cellStyle name="20% - Accent1 4 2 16 2 2" xfId="31524" xr:uid="{00000000-0005-0000-0000-00006D7A0000}"/>
    <cellStyle name="20% - Accent1 4 2 16 3" xfId="31525" xr:uid="{00000000-0005-0000-0000-00006E7A0000}"/>
    <cellStyle name="20% - Accent1 4 2 17" xfId="31526" xr:uid="{00000000-0005-0000-0000-00006F7A0000}"/>
    <cellStyle name="20% - Accent1 4 2 17 2" xfId="31527" xr:uid="{00000000-0005-0000-0000-0000707A0000}"/>
    <cellStyle name="20% - Accent1 4 2 17 2 2" xfId="31528" xr:uid="{00000000-0005-0000-0000-0000717A0000}"/>
    <cellStyle name="20% - Accent1 4 2 17 3" xfId="31529" xr:uid="{00000000-0005-0000-0000-0000727A0000}"/>
    <cellStyle name="20% - Accent1 4 2 18" xfId="31530" xr:uid="{00000000-0005-0000-0000-0000737A0000}"/>
    <cellStyle name="20% - Accent1 4 2 18 2" xfId="31531" xr:uid="{00000000-0005-0000-0000-0000747A0000}"/>
    <cellStyle name="20% - Accent1 4 2 19" xfId="31532" xr:uid="{00000000-0005-0000-0000-0000757A0000}"/>
    <cellStyle name="20% - Accent1 4 2 19 2" xfId="31533" xr:uid="{00000000-0005-0000-0000-0000767A0000}"/>
    <cellStyle name="20% - Accent1 4 2 2" xfId="31534" xr:uid="{00000000-0005-0000-0000-0000777A0000}"/>
    <cellStyle name="20% - Accent1 4 2 2 10" xfId="31535" xr:uid="{00000000-0005-0000-0000-0000787A0000}"/>
    <cellStyle name="20% - Accent1 4 2 2 10 2" xfId="31536" xr:uid="{00000000-0005-0000-0000-0000797A0000}"/>
    <cellStyle name="20% - Accent1 4 2 2 10 2 2" xfId="31537" xr:uid="{00000000-0005-0000-0000-00007A7A0000}"/>
    <cellStyle name="20% - Accent1 4 2 2 10 2 2 2" xfId="31538" xr:uid="{00000000-0005-0000-0000-00007B7A0000}"/>
    <cellStyle name="20% - Accent1 4 2 2 10 2 3" xfId="31539" xr:uid="{00000000-0005-0000-0000-00007C7A0000}"/>
    <cellStyle name="20% - Accent1 4 2 2 10 3" xfId="31540" xr:uid="{00000000-0005-0000-0000-00007D7A0000}"/>
    <cellStyle name="20% - Accent1 4 2 2 10 3 2" xfId="31541" xr:uid="{00000000-0005-0000-0000-00007E7A0000}"/>
    <cellStyle name="20% - Accent1 4 2 2 10 4" xfId="31542" xr:uid="{00000000-0005-0000-0000-00007F7A0000}"/>
    <cellStyle name="20% - Accent1 4 2 2 11" xfId="31543" xr:uid="{00000000-0005-0000-0000-0000807A0000}"/>
    <cellStyle name="20% - Accent1 4 2 2 11 2" xfId="31544" xr:uid="{00000000-0005-0000-0000-0000817A0000}"/>
    <cellStyle name="20% - Accent1 4 2 2 11 2 2" xfId="31545" xr:uid="{00000000-0005-0000-0000-0000827A0000}"/>
    <cellStyle name="20% - Accent1 4 2 2 11 2 2 2" xfId="31546" xr:uid="{00000000-0005-0000-0000-0000837A0000}"/>
    <cellStyle name="20% - Accent1 4 2 2 11 2 3" xfId="31547" xr:uid="{00000000-0005-0000-0000-0000847A0000}"/>
    <cellStyle name="20% - Accent1 4 2 2 11 3" xfId="31548" xr:uid="{00000000-0005-0000-0000-0000857A0000}"/>
    <cellStyle name="20% - Accent1 4 2 2 11 3 2" xfId="31549" xr:uid="{00000000-0005-0000-0000-0000867A0000}"/>
    <cellStyle name="20% - Accent1 4 2 2 11 4" xfId="31550" xr:uid="{00000000-0005-0000-0000-0000877A0000}"/>
    <cellStyle name="20% - Accent1 4 2 2 12" xfId="31551" xr:uid="{00000000-0005-0000-0000-0000887A0000}"/>
    <cellStyle name="20% - Accent1 4 2 2 12 2" xfId="31552" xr:uid="{00000000-0005-0000-0000-0000897A0000}"/>
    <cellStyle name="20% - Accent1 4 2 2 12 2 2" xfId="31553" xr:uid="{00000000-0005-0000-0000-00008A7A0000}"/>
    <cellStyle name="20% - Accent1 4 2 2 12 3" xfId="31554" xr:uid="{00000000-0005-0000-0000-00008B7A0000}"/>
    <cellStyle name="20% - Accent1 4 2 2 13" xfId="31555" xr:uid="{00000000-0005-0000-0000-00008C7A0000}"/>
    <cellStyle name="20% - Accent1 4 2 2 13 2" xfId="31556" xr:uid="{00000000-0005-0000-0000-00008D7A0000}"/>
    <cellStyle name="20% - Accent1 4 2 2 13 2 2" xfId="31557" xr:uid="{00000000-0005-0000-0000-00008E7A0000}"/>
    <cellStyle name="20% - Accent1 4 2 2 13 3" xfId="31558" xr:uid="{00000000-0005-0000-0000-00008F7A0000}"/>
    <cellStyle name="20% - Accent1 4 2 2 14" xfId="31559" xr:uid="{00000000-0005-0000-0000-0000907A0000}"/>
    <cellStyle name="20% - Accent1 4 2 2 14 2" xfId="31560" xr:uid="{00000000-0005-0000-0000-0000917A0000}"/>
    <cellStyle name="20% - Accent1 4 2 2 15" xfId="31561" xr:uid="{00000000-0005-0000-0000-0000927A0000}"/>
    <cellStyle name="20% - Accent1 4 2 2 15 2" xfId="31562" xr:uid="{00000000-0005-0000-0000-0000937A0000}"/>
    <cellStyle name="20% - Accent1 4 2 2 16" xfId="31563" xr:uid="{00000000-0005-0000-0000-0000947A0000}"/>
    <cellStyle name="20% - Accent1 4 2 2 2" xfId="31564" xr:uid="{00000000-0005-0000-0000-0000957A0000}"/>
    <cellStyle name="20% - Accent1 4 2 2 2 10" xfId="31565" xr:uid="{00000000-0005-0000-0000-0000967A0000}"/>
    <cellStyle name="20% - Accent1 4 2 2 2 10 2" xfId="31566" xr:uid="{00000000-0005-0000-0000-0000977A0000}"/>
    <cellStyle name="20% - Accent1 4 2 2 2 10 2 2" xfId="31567" xr:uid="{00000000-0005-0000-0000-0000987A0000}"/>
    <cellStyle name="20% - Accent1 4 2 2 2 10 2 2 2" xfId="31568" xr:uid="{00000000-0005-0000-0000-0000997A0000}"/>
    <cellStyle name="20% - Accent1 4 2 2 2 10 2 3" xfId="31569" xr:uid="{00000000-0005-0000-0000-00009A7A0000}"/>
    <cellStyle name="20% - Accent1 4 2 2 2 10 3" xfId="31570" xr:uid="{00000000-0005-0000-0000-00009B7A0000}"/>
    <cellStyle name="20% - Accent1 4 2 2 2 10 3 2" xfId="31571" xr:uid="{00000000-0005-0000-0000-00009C7A0000}"/>
    <cellStyle name="20% - Accent1 4 2 2 2 10 4" xfId="31572" xr:uid="{00000000-0005-0000-0000-00009D7A0000}"/>
    <cellStyle name="20% - Accent1 4 2 2 2 11" xfId="31573" xr:uid="{00000000-0005-0000-0000-00009E7A0000}"/>
    <cellStyle name="20% - Accent1 4 2 2 2 11 2" xfId="31574" xr:uid="{00000000-0005-0000-0000-00009F7A0000}"/>
    <cellStyle name="20% - Accent1 4 2 2 2 11 2 2" xfId="31575" xr:uid="{00000000-0005-0000-0000-0000A07A0000}"/>
    <cellStyle name="20% - Accent1 4 2 2 2 11 3" xfId="31576" xr:uid="{00000000-0005-0000-0000-0000A17A0000}"/>
    <cellStyle name="20% - Accent1 4 2 2 2 12" xfId="31577" xr:uid="{00000000-0005-0000-0000-0000A27A0000}"/>
    <cellStyle name="20% - Accent1 4 2 2 2 12 2" xfId="31578" xr:uid="{00000000-0005-0000-0000-0000A37A0000}"/>
    <cellStyle name="20% - Accent1 4 2 2 2 12 2 2" xfId="31579" xr:uid="{00000000-0005-0000-0000-0000A47A0000}"/>
    <cellStyle name="20% - Accent1 4 2 2 2 12 3" xfId="31580" xr:uid="{00000000-0005-0000-0000-0000A57A0000}"/>
    <cellStyle name="20% - Accent1 4 2 2 2 13" xfId="31581" xr:uid="{00000000-0005-0000-0000-0000A67A0000}"/>
    <cellStyle name="20% - Accent1 4 2 2 2 13 2" xfId="31582" xr:uid="{00000000-0005-0000-0000-0000A77A0000}"/>
    <cellStyle name="20% - Accent1 4 2 2 2 14" xfId="31583" xr:uid="{00000000-0005-0000-0000-0000A87A0000}"/>
    <cellStyle name="20% - Accent1 4 2 2 2 14 2" xfId="31584" xr:uid="{00000000-0005-0000-0000-0000A97A0000}"/>
    <cellStyle name="20% - Accent1 4 2 2 2 15" xfId="31585" xr:uid="{00000000-0005-0000-0000-0000AA7A0000}"/>
    <cellStyle name="20% - Accent1 4 2 2 2 2" xfId="31586" xr:uid="{00000000-0005-0000-0000-0000AB7A0000}"/>
    <cellStyle name="20% - Accent1 4 2 2 2 2 10" xfId="31587" xr:uid="{00000000-0005-0000-0000-0000AC7A0000}"/>
    <cellStyle name="20% - Accent1 4 2 2 2 2 10 2" xfId="31588" xr:uid="{00000000-0005-0000-0000-0000AD7A0000}"/>
    <cellStyle name="20% - Accent1 4 2 2 2 2 10 2 2" xfId="31589" xr:uid="{00000000-0005-0000-0000-0000AE7A0000}"/>
    <cellStyle name="20% - Accent1 4 2 2 2 2 10 3" xfId="31590" xr:uid="{00000000-0005-0000-0000-0000AF7A0000}"/>
    <cellStyle name="20% - Accent1 4 2 2 2 2 11" xfId="31591" xr:uid="{00000000-0005-0000-0000-0000B07A0000}"/>
    <cellStyle name="20% - Accent1 4 2 2 2 2 11 2" xfId="31592" xr:uid="{00000000-0005-0000-0000-0000B17A0000}"/>
    <cellStyle name="20% - Accent1 4 2 2 2 2 11 2 2" xfId="31593" xr:uid="{00000000-0005-0000-0000-0000B27A0000}"/>
    <cellStyle name="20% - Accent1 4 2 2 2 2 11 3" xfId="31594" xr:uid="{00000000-0005-0000-0000-0000B37A0000}"/>
    <cellStyle name="20% - Accent1 4 2 2 2 2 12" xfId="31595" xr:uid="{00000000-0005-0000-0000-0000B47A0000}"/>
    <cellStyle name="20% - Accent1 4 2 2 2 2 12 2" xfId="31596" xr:uid="{00000000-0005-0000-0000-0000B57A0000}"/>
    <cellStyle name="20% - Accent1 4 2 2 2 2 13" xfId="31597" xr:uid="{00000000-0005-0000-0000-0000B67A0000}"/>
    <cellStyle name="20% - Accent1 4 2 2 2 2 13 2" xfId="31598" xr:uid="{00000000-0005-0000-0000-0000B77A0000}"/>
    <cellStyle name="20% - Accent1 4 2 2 2 2 14" xfId="31599" xr:uid="{00000000-0005-0000-0000-0000B87A0000}"/>
    <cellStyle name="20% - Accent1 4 2 2 2 2 2" xfId="31600" xr:uid="{00000000-0005-0000-0000-0000B97A0000}"/>
    <cellStyle name="20% - Accent1 4 2 2 2 2 2 10" xfId="31601" xr:uid="{00000000-0005-0000-0000-0000BA7A0000}"/>
    <cellStyle name="20% - Accent1 4 2 2 2 2 2 10 2" xfId="31602" xr:uid="{00000000-0005-0000-0000-0000BB7A0000}"/>
    <cellStyle name="20% - Accent1 4 2 2 2 2 2 11" xfId="31603" xr:uid="{00000000-0005-0000-0000-0000BC7A0000}"/>
    <cellStyle name="20% - Accent1 4 2 2 2 2 2 2" xfId="31604" xr:uid="{00000000-0005-0000-0000-0000BD7A0000}"/>
    <cellStyle name="20% - Accent1 4 2 2 2 2 2 2 2" xfId="31605" xr:uid="{00000000-0005-0000-0000-0000BE7A0000}"/>
    <cellStyle name="20% - Accent1 4 2 2 2 2 2 2 2 2" xfId="31606" xr:uid="{00000000-0005-0000-0000-0000BF7A0000}"/>
    <cellStyle name="20% - Accent1 4 2 2 2 2 2 2 2 2 2" xfId="31607" xr:uid="{00000000-0005-0000-0000-0000C07A0000}"/>
    <cellStyle name="20% - Accent1 4 2 2 2 2 2 2 2 2 2 2" xfId="31608" xr:uid="{00000000-0005-0000-0000-0000C17A0000}"/>
    <cellStyle name="20% - Accent1 4 2 2 2 2 2 2 2 2 3" xfId="31609" xr:uid="{00000000-0005-0000-0000-0000C27A0000}"/>
    <cellStyle name="20% - Accent1 4 2 2 2 2 2 2 2 3" xfId="31610" xr:uid="{00000000-0005-0000-0000-0000C37A0000}"/>
    <cellStyle name="20% - Accent1 4 2 2 2 2 2 2 2 3 2" xfId="31611" xr:uid="{00000000-0005-0000-0000-0000C47A0000}"/>
    <cellStyle name="20% - Accent1 4 2 2 2 2 2 2 2 4" xfId="31612" xr:uid="{00000000-0005-0000-0000-0000C57A0000}"/>
    <cellStyle name="20% - Accent1 4 2 2 2 2 2 2 3" xfId="31613" xr:uid="{00000000-0005-0000-0000-0000C67A0000}"/>
    <cellStyle name="20% - Accent1 4 2 2 2 2 2 2 3 2" xfId="31614" xr:uid="{00000000-0005-0000-0000-0000C77A0000}"/>
    <cellStyle name="20% - Accent1 4 2 2 2 2 2 2 3 2 2" xfId="31615" xr:uid="{00000000-0005-0000-0000-0000C87A0000}"/>
    <cellStyle name="20% - Accent1 4 2 2 2 2 2 2 3 2 2 2" xfId="31616" xr:uid="{00000000-0005-0000-0000-0000C97A0000}"/>
    <cellStyle name="20% - Accent1 4 2 2 2 2 2 2 3 2 3" xfId="31617" xr:uid="{00000000-0005-0000-0000-0000CA7A0000}"/>
    <cellStyle name="20% - Accent1 4 2 2 2 2 2 2 3 3" xfId="31618" xr:uid="{00000000-0005-0000-0000-0000CB7A0000}"/>
    <cellStyle name="20% - Accent1 4 2 2 2 2 2 2 3 3 2" xfId="31619" xr:uid="{00000000-0005-0000-0000-0000CC7A0000}"/>
    <cellStyle name="20% - Accent1 4 2 2 2 2 2 2 3 4" xfId="31620" xr:uid="{00000000-0005-0000-0000-0000CD7A0000}"/>
    <cellStyle name="20% - Accent1 4 2 2 2 2 2 2 4" xfId="31621" xr:uid="{00000000-0005-0000-0000-0000CE7A0000}"/>
    <cellStyle name="20% - Accent1 4 2 2 2 2 2 2 4 2" xfId="31622" xr:uid="{00000000-0005-0000-0000-0000CF7A0000}"/>
    <cellStyle name="20% - Accent1 4 2 2 2 2 2 2 4 2 2" xfId="31623" xr:uid="{00000000-0005-0000-0000-0000D07A0000}"/>
    <cellStyle name="20% - Accent1 4 2 2 2 2 2 2 4 2 2 2" xfId="31624" xr:uid="{00000000-0005-0000-0000-0000D17A0000}"/>
    <cellStyle name="20% - Accent1 4 2 2 2 2 2 2 4 2 3" xfId="31625" xr:uid="{00000000-0005-0000-0000-0000D27A0000}"/>
    <cellStyle name="20% - Accent1 4 2 2 2 2 2 2 4 3" xfId="31626" xr:uid="{00000000-0005-0000-0000-0000D37A0000}"/>
    <cellStyle name="20% - Accent1 4 2 2 2 2 2 2 4 3 2" xfId="31627" xr:uid="{00000000-0005-0000-0000-0000D47A0000}"/>
    <cellStyle name="20% - Accent1 4 2 2 2 2 2 2 4 4" xfId="31628" xr:uid="{00000000-0005-0000-0000-0000D57A0000}"/>
    <cellStyle name="20% - Accent1 4 2 2 2 2 2 2 5" xfId="31629" xr:uid="{00000000-0005-0000-0000-0000D67A0000}"/>
    <cellStyle name="20% - Accent1 4 2 2 2 2 2 2 5 2" xfId="31630" xr:uid="{00000000-0005-0000-0000-0000D77A0000}"/>
    <cellStyle name="20% - Accent1 4 2 2 2 2 2 2 5 2 2" xfId="31631" xr:uid="{00000000-0005-0000-0000-0000D87A0000}"/>
    <cellStyle name="20% - Accent1 4 2 2 2 2 2 2 5 3" xfId="31632" xr:uid="{00000000-0005-0000-0000-0000D97A0000}"/>
    <cellStyle name="20% - Accent1 4 2 2 2 2 2 2 6" xfId="31633" xr:uid="{00000000-0005-0000-0000-0000DA7A0000}"/>
    <cellStyle name="20% - Accent1 4 2 2 2 2 2 2 6 2" xfId="31634" xr:uid="{00000000-0005-0000-0000-0000DB7A0000}"/>
    <cellStyle name="20% - Accent1 4 2 2 2 2 2 2 6 2 2" xfId="31635" xr:uid="{00000000-0005-0000-0000-0000DC7A0000}"/>
    <cellStyle name="20% - Accent1 4 2 2 2 2 2 2 6 3" xfId="31636" xr:uid="{00000000-0005-0000-0000-0000DD7A0000}"/>
    <cellStyle name="20% - Accent1 4 2 2 2 2 2 2 7" xfId="31637" xr:uid="{00000000-0005-0000-0000-0000DE7A0000}"/>
    <cellStyle name="20% - Accent1 4 2 2 2 2 2 2 7 2" xfId="31638" xr:uid="{00000000-0005-0000-0000-0000DF7A0000}"/>
    <cellStyle name="20% - Accent1 4 2 2 2 2 2 2 8" xfId="31639" xr:uid="{00000000-0005-0000-0000-0000E07A0000}"/>
    <cellStyle name="20% - Accent1 4 2 2 2 2 2 2 8 2" xfId="31640" xr:uid="{00000000-0005-0000-0000-0000E17A0000}"/>
    <cellStyle name="20% - Accent1 4 2 2 2 2 2 2 9" xfId="31641" xr:uid="{00000000-0005-0000-0000-0000E27A0000}"/>
    <cellStyle name="20% - Accent1 4 2 2 2 2 2 3" xfId="31642" xr:uid="{00000000-0005-0000-0000-0000E37A0000}"/>
    <cellStyle name="20% - Accent1 4 2 2 2 2 2 3 2" xfId="31643" xr:uid="{00000000-0005-0000-0000-0000E47A0000}"/>
    <cellStyle name="20% - Accent1 4 2 2 2 2 2 3 2 2" xfId="31644" xr:uid="{00000000-0005-0000-0000-0000E57A0000}"/>
    <cellStyle name="20% - Accent1 4 2 2 2 2 2 3 2 2 2" xfId="31645" xr:uid="{00000000-0005-0000-0000-0000E67A0000}"/>
    <cellStyle name="20% - Accent1 4 2 2 2 2 2 3 2 2 2 2" xfId="31646" xr:uid="{00000000-0005-0000-0000-0000E77A0000}"/>
    <cellStyle name="20% - Accent1 4 2 2 2 2 2 3 2 2 3" xfId="31647" xr:uid="{00000000-0005-0000-0000-0000E87A0000}"/>
    <cellStyle name="20% - Accent1 4 2 2 2 2 2 3 2 3" xfId="31648" xr:uid="{00000000-0005-0000-0000-0000E97A0000}"/>
    <cellStyle name="20% - Accent1 4 2 2 2 2 2 3 2 3 2" xfId="31649" xr:uid="{00000000-0005-0000-0000-0000EA7A0000}"/>
    <cellStyle name="20% - Accent1 4 2 2 2 2 2 3 2 4" xfId="31650" xr:uid="{00000000-0005-0000-0000-0000EB7A0000}"/>
    <cellStyle name="20% - Accent1 4 2 2 2 2 2 3 3" xfId="31651" xr:uid="{00000000-0005-0000-0000-0000EC7A0000}"/>
    <cellStyle name="20% - Accent1 4 2 2 2 2 2 3 3 2" xfId="31652" xr:uid="{00000000-0005-0000-0000-0000ED7A0000}"/>
    <cellStyle name="20% - Accent1 4 2 2 2 2 2 3 3 2 2" xfId="31653" xr:uid="{00000000-0005-0000-0000-0000EE7A0000}"/>
    <cellStyle name="20% - Accent1 4 2 2 2 2 2 3 3 2 2 2" xfId="31654" xr:uid="{00000000-0005-0000-0000-0000EF7A0000}"/>
    <cellStyle name="20% - Accent1 4 2 2 2 2 2 3 3 2 3" xfId="31655" xr:uid="{00000000-0005-0000-0000-0000F07A0000}"/>
    <cellStyle name="20% - Accent1 4 2 2 2 2 2 3 3 3" xfId="31656" xr:uid="{00000000-0005-0000-0000-0000F17A0000}"/>
    <cellStyle name="20% - Accent1 4 2 2 2 2 2 3 3 3 2" xfId="31657" xr:uid="{00000000-0005-0000-0000-0000F27A0000}"/>
    <cellStyle name="20% - Accent1 4 2 2 2 2 2 3 3 4" xfId="31658" xr:uid="{00000000-0005-0000-0000-0000F37A0000}"/>
    <cellStyle name="20% - Accent1 4 2 2 2 2 2 3 4" xfId="31659" xr:uid="{00000000-0005-0000-0000-0000F47A0000}"/>
    <cellStyle name="20% - Accent1 4 2 2 2 2 2 3 4 2" xfId="31660" xr:uid="{00000000-0005-0000-0000-0000F57A0000}"/>
    <cellStyle name="20% - Accent1 4 2 2 2 2 2 3 4 2 2" xfId="31661" xr:uid="{00000000-0005-0000-0000-0000F67A0000}"/>
    <cellStyle name="20% - Accent1 4 2 2 2 2 2 3 4 2 2 2" xfId="31662" xr:uid="{00000000-0005-0000-0000-0000F77A0000}"/>
    <cellStyle name="20% - Accent1 4 2 2 2 2 2 3 4 2 3" xfId="31663" xr:uid="{00000000-0005-0000-0000-0000F87A0000}"/>
    <cellStyle name="20% - Accent1 4 2 2 2 2 2 3 4 3" xfId="31664" xr:uid="{00000000-0005-0000-0000-0000F97A0000}"/>
    <cellStyle name="20% - Accent1 4 2 2 2 2 2 3 4 3 2" xfId="31665" xr:uid="{00000000-0005-0000-0000-0000FA7A0000}"/>
    <cellStyle name="20% - Accent1 4 2 2 2 2 2 3 4 4" xfId="31666" xr:uid="{00000000-0005-0000-0000-0000FB7A0000}"/>
    <cellStyle name="20% - Accent1 4 2 2 2 2 2 3 5" xfId="31667" xr:uid="{00000000-0005-0000-0000-0000FC7A0000}"/>
    <cellStyle name="20% - Accent1 4 2 2 2 2 2 3 5 2" xfId="31668" xr:uid="{00000000-0005-0000-0000-0000FD7A0000}"/>
    <cellStyle name="20% - Accent1 4 2 2 2 2 2 3 5 2 2" xfId="31669" xr:uid="{00000000-0005-0000-0000-0000FE7A0000}"/>
    <cellStyle name="20% - Accent1 4 2 2 2 2 2 3 5 3" xfId="31670" xr:uid="{00000000-0005-0000-0000-0000FF7A0000}"/>
    <cellStyle name="20% - Accent1 4 2 2 2 2 2 3 6" xfId="31671" xr:uid="{00000000-0005-0000-0000-0000007B0000}"/>
    <cellStyle name="20% - Accent1 4 2 2 2 2 2 3 6 2" xfId="31672" xr:uid="{00000000-0005-0000-0000-0000017B0000}"/>
    <cellStyle name="20% - Accent1 4 2 2 2 2 2 3 6 2 2" xfId="31673" xr:uid="{00000000-0005-0000-0000-0000027B0000}"/>
    <cellStyle name="20% - Accent1 4 2 2 2 2 2 3 6 3" xfId="31674" xr:uid="{00000000-0005-0000-0000-0000037B0000}"/>
    <cellStyle name="20% - Accent1 4 2 2 2 2 2 3 7" xfId="31675" xr:uid="{00000000-0005-0000-0000-0000047B0000}"/>
    <cellStyle name="20% - Accent1 4 2 2 2 2 2 3 7 2" xfId="31676" xr:uid="{00000000-0005-0000-0000-0000057B0000}"/>
    <cellStyle name="20% - Accent1 4 2 2 2 2 2 3 8" xfId="31677" xr:uid="{00000000-0005-0000-0000-0000067B0000}"/>
    <cellStyle name="20% - Accent1 4 2 2 2 2 2 3 8 2" xfId="31678" xr:uid="{00000000-0005-0000-0000-0000077B0000}"/>
    <cellStyle name="20% - Accent1 4 2 2 2 2 2 3 9" xfId="31679" xr:uid="{00000000-0005-0000-0000-0000087B0000}"/>
    <cellStyle name="20% - Accent1 4 2 2 2 2 2 4" xfId="31680" xr:uid="{00000000-0005-0000-0000-0000097B0000}"/>
    <cellStyle name="20% - Accent1 4 2 2 2 2 2 4 2" xfId="31681" xr:uid="{00000000-0005-0000-0000-00000A7B0000}"/>
    <cellStyle name="20% - Accent1 4 2 2 2 2 2 4 2 2" xfId="31682" xr:uid="{00000000-0005-0000-0000-00000B7B0000}"/>
    <cellStyle name="20% - Accent1 4 2 2 2 2 2 4 2 2 2" xfId="31683" xr:uid="{00000000-0005-0000-0000-00000C7B0000}"/>
    <cellStyle name="20% - Accent1 4 2 2 2 2 2 4 2 3" xfId="31684" xr:uid="{00000000-0005-0000-0000-00000D7B0000}"/>
    <cellStyle name="20% - Accent1 4 2 2 2 2 2 4 3" xfId="31685" xr:uid="{00000000-0005-0000-0000-00000E7B0000}"/>
    <cellStyle name="20% - Accent1 4 2 2 2 2 2 4 3 2" xfId="31686" xr:uid="{00000000-0005-0000-0000-00000F7B0000}"/>
    <cellStyle name="20% - Accent1 4 2 2 2 2 2 4 4" xfId="31687" xr:uid="{00000000-0005-0000-0000-0000107B0000}"/>
    <cellStyle name="20% - Accent1 4 2 2 2 2 2 5" xfId="31688" xr:uid="{00000000-0005-0000-0000-0000117B0000}"/>
    <cellStyle name="20% - Accent1 4 2 2 2 2 2 5 2" xfId="31689" xr:uid="{00000000-0005-0000-0000-0000127B0000}"/>
    <cellStyle name="20% - Accent1 4 2 2 2 2 2 5 2 2" xfId="31690" xr:uid="{00000000-0005-0000-0000-0000137B0000}"/>
    <cellStyle name="20% - Accent1 4 2 2 2 2 2 5 2 2 2" xfId="31691" xr:uid="{00000000-0005-0000-0000-0000147B0000}"/>
    <cellStyle name="20% - Accent1 4 2 2 2 2 2 5 2 3" xfId="31692" xr:uid="{00000000-0005-0000-0000-0000157B0000}"/>
    <cellStyle name="20% - Accent1 4 2 2 2 2 2 5 3" xfId="31693" xr:uid="{00000000-0005-0000-0000-0000167B0000}"/>
    <cellStyle name="20% - Accent1 4 2 2 2 2 2 5 3 2" xfId="31694" xr:uid="{00000000-0005-0000-0000-0000177B0000}"/>
    <cellStyle name="20% - Accent1 4 2 2 2 2 2 5 4" xfId="31695" xr:uid="{00000000-0005-0000-0000-0000187B0000}"/>
    <cellStyle name="20% - Accent1 4 2 2 2 2 2 6" xfId="31696" xr:uid="{00000000-0005-0000-0000-0000197B0000}"/>
    <cellStyle name="20% - Accent1 4 2 2 2 2 2 6 2" xfId="31697" xr:uid="{00000000-0005-0000-0000-00001A7B0000}"/>
    <cellStyle name="20% - Accent1 4 2 2 2 2 2 6 2 2" xfId="31698" xr:uid="{00000000-0005-0000-0000-00001B7B0000}"/>
    <cellStyle name="20% - Accent1 4 2 2 2 2 2 6 2 2 2" xfId="31699" xr:uid="{00000000-0005-0000-0000-00001C7B0000}"/>
    <cellStyle name="20% - Accent1 4 2 2 2 2 2 6 2 3" xfId="31700" xr:uid="{00000000-0005-0000-0000-00001D7B0000}"/>
    <cellStyle name="20% - Accent1 4 2 2 2 2 2 6 3" xfId="31701" xr:uid="{00000000-0005-0000-0000-00001E7B0000}"/>
    <cellStyle name="20% - Accent1 4 2 2 2 2 2 6 3 2" xfId="31702" xr:uid="{00000000-0005-0000-0000-00001F7B0000}"/>
    <cellStyle name="20% - Accent1 4 2 2 2 2 2 6 4" xfId="31703" xr:uid="{00000000-0005-0000-0000-0000207B0000}"/>
    <cellStyle name="20% - Accent1 4 2 2 2 2 2 7" xfId="31704" xr:uid="{00000000-0005-0000-0000-0000217B0000}"/>
    <cellStyle name="20% - Accent1 4 2 2 2 2 2 7 2" xfId="31705" xr:uid="{00000000-0005-0000-0000-0000227B0000}"/>
    <cellStyle name="20% - Accent1 4 2 2 2 2 2 7 2 2" xfId="31706" xr:uid="{00000000-0005-0000-0000-0000237B0000}"/>
    <cellStyle name="20% - Accent1 4 2 2 2 2 2 7 3" xfId="31707" xr:uid="{00000000-0005-0000-0000-0000247B0000}"/>
    <cellStyle name="20% - Accent1 4 2 2 2 2 2 8" xfId="31708" xr:uid="{00000000-0005-0000-0000-0000257B0000}"/>
    <cellStyle name="20% - Accent1 4 2 2 2 2 2 8 2" xfId="31709" xr:uid="{00000000-0005-0000-0000-0000267B0000}"/>
    <cellStyle name="20% - Accent1 4 2 2 2 2 2 8 2 2" xfId="31710" xr:uid="{00000000-0005-0000-0000-0000277B0000}"/>
    <cellStyle name="20% - Accent1 4 2 2 2 2 2 8 3" xfId="31711" xr:uid="{00000000-0005-0000-0000-0000287B0000}"/>
    <cellStyle name="20% - Accent1 4 2 2 2 2 2 9" xfId="31712" xr:uid="{00000000-0005-0000-0000-0000297B0000}"/>
    <cellStyle name="20% - Accent1 4 2 2 2 2 2 9 2" xfId="31713" xr:uid="{00000000-0005-0000-0000-00002A7B0000}"/>
    <cellStyle name="20% - Accent1 4 2 2 2 2 3" xfId="31714" xr:uid="{00000000-0005-0000-0000-00002B7B0000}"/>
    <cellStyle name="20% - Accent1 4 2 2 2 2 3 10" xfId="31715" xr:uid="{00000000-0005-0000-0000-00002C7B0000}"/>
    <cellStyle name="20% - Accent1 4 2 2 2 2 3 10 2" xfId="31716" xr:uid="{00000000-0005-0000-0000-00002D7B0000}"/>
    <cellStyle name="20% - Accent1 4 2 2 2 2 3 11" xfId="31717" xr:uid="{00000000-0005-0000-0000-00002E7B0000}"/>
    <cellStyle name="20% - Accent1 4 2 2 2 2 3 2" xfId="31718" xr:uid="{00000000-0005-0000-0000-00002F7B0000}"/>
    <cellStyle name="20% - Accent1 4 2 2 2 2 3 2 2" xfId="31719" xr:uid="{00000000-0005-0000-0000-0000307B0000}"/>
    <cellStyle name="20% - Accent1 4 2 2 2 2 3 2 2 2" xfId="31720" xr:uid="{00000000-0005-0000-0000-0000317B0000}"/>
    <cellStyle name="20% - Accent1 4 2 2 2 2 3 2 2 2 2" xfId="31721" xr:uid="{00000000-0005-0000-0000-0000327B0000}"/>
    <cellStyle name="20% - Accent1 4 2 2 2 2 3 2 2 2 2 2" xfId="31722" xr:uid="{00000000-0005-0000-0000-0000337B0000}"/>
    <cellStyle name="20% - Accent1 4 2 2 2 2 3 2 2 2 3" xfId="31723" xr:uid="{00000000-0005-0000-0000-0000347B0000}"/>
    <cellStyle name="20% - Accent1 4 2 2 2 2 3 2 2 3" xfId="31724" xr:uid="{00000000-0005-0000-0000-0000357B0000}"/>
    <cellStyle name="20% - Accent1 4 2 2 2 2 3 2 2 3 2" xfId="31725" xr:uid="{00000000-0005-0000-0000-0000367B0000}"/>
    <cellStyle name="20% - Accent1 4 2 2 2 2 3 2 2 4" xfId="31726" xr:uid="{00000000-0005-0000-0000-0000377B0000}"/>
    <cellStyle name="20% - Accent1 4 2 2 2 2 3 2 3" xfId="31727" xr:uid="{00000000-0005-0000-0000-0000387B0000}"/>
    <cellStyle name="20% - Accent1 4 2 2 2 2 3 2 3 2" xfId="31728" xr:uid="{00000000-0005-0000-0000-0000397B0000}"/>
    <cellStyle name="20% - Accent1 4 2 2 2 2 3 2 3 2 2" xfId="31729" xr:uid="{00000000-0005-0000-0000-00003A7B0000}"/>
    <cellStyle name="20% - Accent1 4 2 2 2 2 3 2 3 2 2 2" xfId="31730" xr:uid="{00000000-0005-0000-0000-00003B7B0000}"/>
    <cellStyle name="20% - Accent1 4 2 2 2 2 3 2 3 2 3" xfId="31731" xr:uid="{00000000-0005-0000-0000-00003C7B0000}"/>
    <cellStyle name="20% - Accent1 4 2 2 2 2 3 2 3 3" xfId="31732" xr:uid="{00000000-0005-0000-0000-00003D7B0000}"/>
    <cellStyle name="20% - Accent1 4 2 2 2 2 3 2 3 3 2" xfId="31733" xr:uid="{00000000-0005-0000-0000-00003E7B0000}"/>
    <cellStyle name="20% - Accent1 4 2 2 2 2 3 2 3 4" xfId="31734" xr:uid="{00000000-0005-0000-0000-00003F7B0000}"/>
    <cellStyle name="20% - Accent1 4 2 2 2 2 3 2 4" xfId="31735" xr:uid="{00000000-0005-0000-0000-0000407B0000}"/>
    <cellStyle name="20% - Accent1 4 2 2 2 2 3 2 4 2" xfId="31736" xr:uid="{00000000-0005-0000-0000-0000417B0000}"/>
    <cellStyle name="20% - Accent1 4 2 2 2 2 3 2 4 2 2" xfId="31737" xr:uid="{00000000-0005-0000-0000-0000427B0000}"/>
    <cellStyle name="20% - Accent1 4 2 2 2 2 3 2 4 2 2 2" xfId="31738" xr:uid="{00000000-0005-0000-0000-0000437B0000}"/>
    <cellStyle name="20% - Accent1 4 2 2 2 2 3 2 4 2 3" xfId="31739" xr:uid="{00000000-0005-0000-0000-0000447B0000}"/>
    <cellStyle name="20% - Accent1 4 2 2 2 2 3 2 4 3" xfId="31740" xr:uid="{00000000-0005-0000-0000-0000457B0000}"/>
    <cellStyle name="20% - Accent1 4 2 2 2 2 3 2 4 3 2" xfId="31741" xr:uid="{00000000-0005-0000-0000-0000467B0000}"/>
    <cellStyle name="20% - Accent1 4 2 2 2 2 3 2 4 4" xfId="31742" xr:uid="{00000000-0005-0000-0000-0000477B0000}"/>
    <cellStyle name="20% - Accent1 4 2 2 2 2 3 2 5" xfId="31743" xr:uid="{00000000-0005-0000-0000-0000487B0000}"/>
    <cellStyle name="20% - Accent1 4 2 2 2 2 3 2 5 2" xfId="31744" xr:uid="{00000000-0005-0000-0000-0000497B0000}"/>
    <cellStyle name="20% - Accent1 4 2 2 2 2 3 2 5 2 2" xfId="31745" xr:uid="{00000000-0005-0000-0000-00004A7B0000}"/>
    <cellStyle name="20% - Accent1 4 2 2 2 2 3 2 5 3" xfId="31746" xr:uid="{00000000-0005-0000-0000-00004B7B0000}"/>
    <cellStyle name="20% - Accent1 4 2 2 2 2 3 2 6" xfId="31747" xr:uid="{00000000-0005-0000-0000-00004C7B0000}"/>
    <cellStyle name="20% - Accent1 4 2 2 2 2 3 2 6 2" xfId="31748" xr:uid="{00000000-0005-0000-0000-00004D7B0000}"/>
    <cellStyle name="20% - Accent1 4 2 2 2 2 3 2 6 2 2" xfId="31749" xr:uid="{00000000-0005-0000-0000-00004E7B0000}"/>
    <cellStyle name="20% - Accent1 4 2 2 2 2 3 2 6 3" xfId="31750" xr:uid="{00000000-0005-0000-0000-00004F7B0000}"/>
    <cellStyle name="20% - Accent1 4 2 2 2 2 3 2 7" xfId="31751" xr:uid="{00000000-0005-0000-0000-0000507B0000}"/>
    <cellStyle name="20% - Accent1 4 2 2 2 2 3 2 7 2" xfId="31752" xr:uid="{00000000-0005-0000-0000-0000517B0000}"/>
    <cellStyle name="20% - Accent1 4 2 2 2 2 3 2 8" xfId="31753" xr:uid="{00000000-0005-0000-0000-0000527B0000}"/>
    <cellStyle name="20% - Accent1 4 2 2 2 2 3 2 8 2" xfId="31754" xr:uid="{00000000-0005-0000-0000-0000537B0000}"/>
    <cellStyle name="20% - Accent1 4 2 2 2 2 3 2 9" xfId="31755" xr:uid="{00000000-0005-0000-0000-0000547B0000}"/>
    <cellStyle name="20% - Accent1 4 2 2 2 2 3 3" xfId="31756" xr:uid="{00000000-0005-0000-0000-0000557B0000}"/>
    <cellStyle name="20% - Accent1 4 2 2 2 2 3 3 2" xfId="31757" xr:uid="{00000000-0005-0000-0000-0000567B0000}"/>
    <cellStyle name="20% - Accent1 4 2 2 2 2 3 3 2 2" xfId="31758" xr:uid="{00000000-0005-0000-0000-0000577B0000}"/>
    <cellStyle name="20% - Accent1 4 2 2 2 2 3 3 2 2 2" xfId="31759" xr:uid="{00000000-0005-0000-0000-0000587B0000}"/>
    <cellStyle name="20% - Accent1 4 2 2 2 2 3 3 2 2 2 2" xfId="31760" xr:uid="{00000000-0005-0000-0000-0000597B0000}"/>
    <cellStyle name="20% - Accent1 4 2 2 2 2 3 3 2 2 3" xfId="31761" xr:uid="{00000000-0005-0000-0000-00005A7B0000}"/>
    <cellStyle name="20% - Accent1 4 2 2 2 2 3 3 2 3" xfId="31762" xr:uid="{00000000-0005-0000-0000-00005B7B0000}"/>
    <cellStyle name="20% - Accent1 4 2 2 2 2 3 3 2 3 2" xfId="31763" xr:uid="{00000000-0005-0000-0000-00005C7B0000}"/>
    <cellStyle name="20% - Accent1 4 2 2 2 2 3 3 2 4" xfId="31764" xr:uid="{00000000-0005-0000-0000-00005D7B0000}"/>
    <cellStyle name="20% - Accent1 4 2 2 2 2 3 3 3" xfId="31765" xr:uid="{00000000-0005-0000-0000-00005E7B0000}"/>
    <cellStyle name="20% - Accent1 4 2 2 2 2 3 3 3 2" xfId="31766" xr:uid="{00000000-0005-0000-0000-00005F7B0000}"/>
    <cellStyle name="20% - Accent1 4 2 2 2 2 3 3 3 2 2" xfId="31767" xr:uid="{00000000-0005-0000-0000-0000607B0000}"/>
    <cellStyle name="20% - Accent1 4 2 2 2 2 3 3 3 2 2 2" xfId="31768" xr:uid="{00000000-0005-0000-0000-0000617B0000}"/>
    <cellStyle name="20% - Accent1 4 2 2 2 2 3 3 3 2 3" xfId="31769" xr:uid="{00000000-0005-0000-0000-0000627B0000}"/>
    <cellStyle name="20% - Accent1 4 2 2 2 2 3 3 3 3" xfId="31770" xr:uid="{00000000-0005-0000-0000-0000637B0000}"/>
    <cellStyle name="20% - Accent1 4 2 2 2 2 3 3 3 3 2" xfId="31771" xr:uid="{00000000-0005-0000-0000-0000647B0000}"/>
    <cellStyle name="20% - Accent1 4 2 2 2 2 3 3 3 4" xfId="31772" xr:uid="{00000000-0005-0000-0000-0000657B0000}"/>
    <cellStyle name="20% - Accent1 4 2 2 2 2 3 3 4" xfId="31773" xr:uid="{00000000-0005-0000-0000-0000667B0000}"/>
    <cellStyle name="20% - Accent1 4 2 2 2 2 3 3 4 2" xfId="31774" xr:uid="{00000000-0005-0000-0000-0000677B0000}"/>
    <cellStyle name="20% - Accent1 4 2 2 2 2 3 3 4 2 2" xfId="31775" xr:uid="{00000000-0005-0000-0000-0000687B0000}"/>
    <cellStyle name="20% - Accent1 4 2 2 2 2 3 3 4 2 2 2" xfId="31776" xr:uid="{00000000-0005-0000-0000-0000697B0000}"/>
    <cellStyle name="20% - Accent1 4 2 2 2 2 3 3 4 2 3" xfId="31777" xr:uid="{00000000-0005-0000-0000-00006A7B0000}"/>
    <cellStyle name="20% - Accent1 4 2 2 2 2 3 3 4 3" xfId="31778" xr:uid="{00000000-0005-0000-0000-00006B7B0000}"/>
    <cellStyle name="20% - Accent1 4 2 2 2 2 3 3 4 3 2" xfId="31779" xr:uid="{00000000-0005-0000-0000-00006C7B0000}"/>
    <cellStyle name="20% - Accent1 4 2 2 2 2 3 3 4 4" xfId="31780" xr:uid="{00000000-0005-0000-0000-00006D7B0000}"/>
    <cellStyle name="20% - Accent1 4 2 2 2 2 3 3 5" xfId="31781" xr:uid="{00000000-0005-0000-0000-00006E7B0000}"/>
    <cellStyle name="20% - Accent1 4 2 2 2 2 3 3 5 2" xfId="31782" xr:uid="{00000000-0005-0000-0000-00006F7B0000}"/>
    <cellStyle name="20% - Accent1 4 2 2 2 2 3 3 5 2 2" xfId="31783" xr:uid="{00000000-0005-0000-0000-0000707B0000}"/>
    <cellStyle name="20% - Accent1 4 2 2 2 2 3 3 5 3" xfId="31784" xr:uid="{00000000-0005-0000-0000-0000717B0000}"/>
    <cellStyle name="20% - Accent1 4 2 2 2 2 3 3 6" xfId="31785" xr:uid="{00000000-0005-0000-0000-0000727B0000}"/>
    <cellStyle name="20% - Accent1 4 2 2 2 2 3 3 6 2" xfId="31786" xr:uid="{00000000-0005-0000-0000-0000737B0000}"/>
    <cellStyle name="20% - Accent1 4 2 2 2 2 3 3 6 2 2" xfId="31787" xr:uid="{00000000-0005-0000-0000-0000747B0000}"/>
    <cellStyle name="20% - Accent1 4 2 2 2 2 3 3 6 3" xfId="31788" xr:uid="{00000000-0005-0000-0000-0000757B0000}"/>
    <cellStyle name="20% - Accent1 4 2 2 2 2 3 3 7" xfId="31789" xr:uid="{00000000-0005-0000-0000-0000767B0000}"/>
    <cellStyle name="20% - Accent1 4 2 2 2 2 3 3 7 2" xfId="31790" xr:uid="{00000000-0005-0000-0000-0000777B0000}"/>
    <cellStyle name="20% - Accent1 4 2 2 2 2 3 3 8" xfId="31791" xr:uid="{00000000-0005-0000-0000-0000787B0000}"/>
    <cellStyle name="20% - Accent1 4 2 2 2 2 3 3 8 2" xfId="31792" xr:uid="{00000000-0005-0000-0000-0000797B0000}"/>
    <cellStyle name="20% - Accent1 4 2 2 2 2 3 3 9" xfId="31793" xr:uid="{00000000-0005-0000-0000-00007A7B0000}"/>
    <cellStyle name="20% - Accent1 4 2 2 2 2 3 4" xfId="31794" xr:uid="{00000000-0005-0000-0000-00007B7B0000}"/>
    <cellStyle name="20% - Accent1 4 2 2 2 2 3 4 2" xfId="31795" xr:uid="{00000000-0005-0000-0000-00007C7B0000}"/>
    <cellStyle name="20% - Accent1 4 2 2 2 2 3 4 2 2" xfId="31796" xr:uid="{00000000-0005-0000-0000-00007D7B0000}"/>
    <cellStyle name="20% - Accent1 4 2 2 2 2 3 4 2 2 2" xfId="31797" xr:uid="{00000000-0005-0000-0000-00007E7B0000}"/>
    <cellStyle name="20% - Accent1 4 2 2 2 2 3 4 2 3" xfId="31798" xr:uid="{00000000-0005-0000-0000-00007F7B0000}"/>
    <cellStyle name="20% - Accent1 4 2 2 2 2 3 4 3" xfId="31799" xr:uid="{00000000-0005-0000-0000-0000807B0000}"/>
    <cellStyle name="20% - Accent1 4 2 2 2 2 3 4 3 2" xfId="31800" xr:uid="{00000000-0005-0000-0000-0000817B0000}"/>
    <cellStyle name="20% - Accent1 4 2 2 2 2 3 4 4" xfId="31801" xr:uid="{00000000-0005-0000-0000-0000827B0000}"/>
    <cellStyle name="20% - Accent1 4 2 2 2 2 3 5" xfId="31802" xr:uid="{00000000-0005-0000-0000-0000837B0000}"/>
    <cellStyle name="20% - Accent1 4 2 2 2 2 3 5 2" xfId="31803" xr:uid="{00000000-0005-0000-0000-0000847B0000}"/>
    <cellStyle name="20% - Accent1 4 2 2 2 2 3 5 2 2" xfId="31804" xr:uid="{00000000-0005-0000-0000-0000857B0000}"/>
    <cellStyle name="20% - Accent1 4 2 2 2 2 3 5 2 2 2" xfId="31805" xr:uid="{00000000-0005-0000-0000-0000867B0000}"/>
    <cellStyle name="20% - Accent1 4 2 2 2 2 3 5 2 3" xfId="31806" xr:uid="{00000000-0005-0000-0000-0000877B0000}"/>
    <cellStyle name="20% - Accent1 4 2 2 2 2 3 5 3" xfId="31807" xr:uid="{00000000-0005-0000-0000-0000887B0000}"/>
    <cellStyle name="20% - Accent1 4 2 2 2 2 3 5 3 2" xfId="31808" xr:uid="{00000000-0005-0000-0000-0000897B0000}"/>
    <cellStyle name="20% - Accent1 4 2 2 2 2 3 5 4" xfId="31809" xr:uid="{00000000-0005-0000-0000-00008A7B0000}"/>
    <cellStyle name="20% - Accent1 4 2 2 2 2 3 6" xfId="31810" xr:uid="{00000000-0005-0000-0000-00008B7B0000}"/>
    <cellStyle name="20% - Accent1 4 2 2 2 2 3 6 2" xfId="31811" xr:uid="{00000000-0005-0000-0000-00008C7B0000}"/>
    <cellStyle name="20% - Accent1 4 2 2 2 2 3 6 2 2" xfId="31812" xr:uid="{00000000-0005-0000-0000-00008D7B0000}"/>
    <cellStyle name="20% - Accent1 4 2 2 2 2 3 6 2 2 2" xfId="31813" xr:uid="{00000000-0005-0000-0000-00008E7B0000}"/>
    <cellStyle name="20% - Accent1 4 2 2 2 2 3 6 2 3" xfId="31814" xr:uid="{00000000-0005-0000-0000-00008F7B0000}"/>
    <cellStyle name="20% - Accent1 4 2 2 2 2 3 6 3" xfId="31815" xr:uid="{00000000-0005-0000-0000-0000907B0000}"/>
    <cellStyle name="20% - Accent1 4 2 2 2 2 3 6 3 2" xfId="31816" xr:uid="{00000000-0005-0000-0000-0000917B0000}"/>
    <cellStyle name="20% - Accent1 4 2 2 2 2 3 6 4" xfId="31817" xr:uid="{00000000-0005-0000-0000-0000927B0000}"/>
    <cellStyle name="20% - Accent1 4 2 2 2 2 3 7" xfId="31818" xr:uid="{00000000-0005-0000-0000-0000937B0000}"/>
    <cellStyle name="20% - Accent1 4 2 2 2 2 3 7 2" xfId="31819" xr:uid="{00000000-0005-0000-0000-0000947B0000}"/>
    <cellStyle name="20% - Accent1 4 2 2 2 2 3 7 2 2" xfId="31820" xr:uid="{00000000-0005-0000-0000-0000957B0000}"/>
    <cellStyle name="20% - Accent1 4 2 2 2 2 3 7 3" xfId="31821" xr:uid="{00000000-0005-0000-0000-0000967B0000}"/>
    <cellStyle name="20% - Accent1 4 2 2 2 2 3 8" xfId="31822" xr:uid="{00000000-0005-0000-0000-0000977B0000}"/>
    <cellStyle name="20% - Accent1 4 2 2 2 2 3 8 2" xfId="31823" xr:uid="{00000000-0005-0000-0000-0000987B0000}"/>
    <cellStyle name="20% - Accent1 4 2 2 2 2 3 8 2 2" xfId="31824" xr:uid="{00000000-0005-0000-0000-0000997B0000}"/>
    <cellStyle name="20% - Accent1 4 2 2 2 2 3 8 3" xfId="31825" xr:uid="{00000000-0005-0000-0000-00009A7B0000}"/>
    <cellStyle name="20% - Accent1 4 2 2 2 2 3 9" xfId="31826" xr:uid="{00000000-0005-0000-0000-00009B7B0000}"/>
    <cellStyle name="20% - Accent1 4 2 2 2 2 3 9 2" xfId="31827" xr:uid="{00000000-0005-0000-0000-00009C7B0000}"/>
    <cellStyle name="20% - Accent1 4 2 2 2 2 4" xfId="31828" xr:uid="{00000000-0005-0000-0000-00009D7B0000}"/>
    <cellStyle name="20% - Accent1 4 2 2 2 2 4 10" xfId="31829" xr:uid="{00000000-0005-0000-0000-00009E7B0000}"/>
    <cellStyle name="20% - Accent1 4 2 2 2 2 4 10 2" xfId="31830" xr:uid="{00000000-0005-0000-0000-00009F7B0000}"/>
    <cellStyle name="20% - Accent1 4 2 2 2 2 4 11" xfId="31831" xr:uid="{00000000-0005-0000-0000-0000A07B0000}"/>
    <cellStyle name="20% - Accent1 4 2 2 2 2 4 2" xfId="31832" xr:uid="{00000000-0005-0000-0000-0000A17B0000}"/>
    <cellStyle name="20% - Accent1 4 2 2 2 2 4 2 2" xfId="31833" xr:uid="{00000000-0005-0000-0000-0000A27B0000}"/>
    <cellStyle name="20% - Accent1 4 2 2 2 2 4 2 2 2" xfId="31834" xr:uid="{00000000-0005-0000-0000-0000A37B0000}"/>
    <cellStyle name="20% - Accent1 4 2 2 2 2 4 2 2 2 2" xfId="31835" xr:uid="{00000000-0005-0000-0000-0000A47B0000}"/>
    <cellStyle name="20% - Accent1 4 2 2 2 2 4 2 2 2 2 2" xfId="31836" xr:uid="{00000000-0005-0000-0000-0000A57B0000}"/>
    <cellStyle name="20% - Accent1 4 2 2 2 2 4 2 2 2 3" xfId="31837" xr:uid="{00000000-0005-0000-0000-0000A67B0000}"/>
    <cellStyle name="20% - Accent1 4 2 2 2 2 4 2 2 3" xfId="31838" xr:uid="{00000000-0005-0000-0000-0000A77B0000}"/>
    <cellStyle name="20% - Accent1 4 2 2 2 2 4 2 2 3 2" xfId="31839" xr:uid="{00000000-0005-0000-0000-0000A87B0000}"/>
    <cellStyle name="20% - Accent1 4 2 2 2 2 4 2 2 4" xfId="31840" xr:uid="{00000000-0005-0000-0000-0000A97B0000}"/>
    <cellStyle name="20% - Accent1 4 2 2 2 2 4 2 3" xfId="31841" xr:uid="{00000000-0005-0000-0000-0000AA7B0000}"/>
    <cellStyle name="20% - Accent1 4 2 2 2 2 4 2 3 2" xfId="31842" xr:uid="{00000000-0005-0000-0000-0000AB7B0000}"/>
    <cellStyle name="20% - Accent1 4 2 2 2 2 4 2 3 2 2" xfId="31843" xr:uid="{00000000-0005-0000-0000-0000AC7B0000}"/>
    <cellStyle name="20% - Accent1 4 2 2 2 2 4 2 3 2 2 2" xfId="31844" xr:uid="{00000000-0005-0000-0000-0000AD7B0000}"/>
    <cellStyle name="20% - Accent1 4 2 2 2 2 4 2 3 2 3" xfId="31845" xr:uid="{00000000-0005-0000-0000-0000AE7B0000}"/>
    <cellStyle name="20% - Accent1 4 2 2 2 2 4 2 3 3" xfId="31846" xr:uid="{00000000-0005-0000-0000-0000AF7B0000}"/>
    <cellStyle name="20% - Accent1 4 2 2 2 2 4 2 3 3 2" xfId="31847" xr:uid="{00000000-0005-0000-0000-0000B07B0000}"/>
    <cellStyle name="20% - Accent1 4 2 2 2 2 4 2 3 4" xfId="31848" xr:uid="{00000000-0005-0000-0000-0000B17B0000}"/>
    <cellStyle name="20% - Accent1 4 2 2 2 2 4 2 4" xfId="31849" xr:uid="{00000000-0005-0000-0000-0000B27B0000}"/>
    <cellStyle name="20% - Accent1 4 2 2 2 2 4 2 4 2" xfId="31850" xr:uid="{00000000-0005-0000-0000-0000B37B0000}"/>
    <cellStyle name="20% - Accent1 4 2 2 2 2 4 2 4 2 2" xfId="31851" xr:uid="{00000000-0005-0000-0000-0000B47B0000}"/>
    <cellStyle name="20% - Accent1 4 2 2 2 2 4 2 4 2 2 2" xfId="31852" xr:uid="{00000000-0005-0000-0000-0000B57B0000}"/>
    <cellStyle name="20% - Accent1 4 2 2 2 2 4 2 4 2 3" xfId="31853" xr:uid="{00000000-0005-0000-0000-0000B67B0000}"/>
    <cellStyle name="20% - Accent1 4 2 2 2 2 4 2 4 3" xfId="31854" xr:uid="{00000000-0005-0000-0000-0000B77B0000}"/>
    <cellStyle name="20% - Accent1 4 2 2 2 2 4 2 4 3 2" xfId="31855" xr:uid="{00000000-0005-0000-0000-0000B87B0000}"/>
    <cellStyle name="20% - Accent1 4 2 2 2 2 4 2 4 4" xfId="31856" xr:uid="{00000000-0005-0000-0000-0000B97B0000}"/>
    <cellStyle name="20% - Accent1 4 2 2 2 2 4 2 5" xfId="31857" xr:uid="{00000000-0005-0000-0000-0000BA7B0000}"/>
    <cellStyle name="20% - Accent1 4 2 2 2 2 4 2 5 2" xfId="31858" xr:uid="{00000000-0005-0000-0000-0000BB7B0000}"/>
    <cellStyle name="20% - Accent1 4 2 2 2 2 4 2 5 2 2" xfId="31859" xr:uid="{00000000-0005-0000-0000-0000BC7B0000}"/>
    <cellStyle name="20% - Accent1 4 2 2 2 2 4 2 5 3" xfId="31860" xr:uid="{00000000-0005-0000-0000-0000BD7B0000}"/>
    <cellStyle name="20% - Accent1 4 2 2 2 2 4 2 6" xfId="31861" xr:uid="{00000000-0005-0000-0000-0000BE7B0000}"/>
    <cellStyle name="20% - Accent1 4 2 2 2 2 4 2 6 2" xfId="31862" xr:uid="{00000000-0005-0000-0000-0000BF7B0000}"/>
    <cellStyle name="20% - Accent1 4 2 2 2 2 4 2 6 2 2" xfId="31863" xr:uid="{00000000-0005-0000-0000-0000C07B0000}"/>
    <cellStyle name="20% - Accent1 4 2 2 2 2 4 2 6 3" xfId="31864" xr:uid="{00000000-0005-0000-0000-0000C17B0000}"/>
    <cellStyle name="20% - Accent1 4 2 2 2 2 4 2 7" xfId="31865" xr:uid="{00000000-0005-0000-0000-0000C27B0000}"/>
    <cellStyle name="20% - Accent1 4 2 2 2 2 4 2 7 2" xfId="31866" xr:uid="{00000000-0005-0000-0000-0000C37B0000}"/>
    <cellStyle name="20% - Accent1 4 2 2 2 2 4 2 8" xfId="31867" xr:uid="{00000000-0005-0000-0000-0000C47B0000}"/>
    <cellStyle name="20% - Accent1 4 2 2 2 2 4 2 8 2" xfId="31868" xr:uid="{00000000-0005-0000-0000-0000C57B0000}"/>
    <cellStyle name="20% - Accent1 4 2 2 2 2 4 2 9" xfId="31869" xr:uid="{00000000-0005-0000-0000-0000C67B0000}"/>
    <cellStyle name="20% - Accent1 4 2 2 2 2 4 3" xfId="31870" xr:uid="{00000000-0005-0000-0000-0000C77B0000}"/>
    <cellStyle name="20% - Accent1 4 2 2 2 2 4 3 2" xfId="31871" xr:uid="{00000000-0005-0000-0000-0000C87B0000}"/>
    <cellStyle name="20% - Accent1 4 2 2 2 2 4 3 2 2" xfId="31872" xr:uid="{00000000-0005-0000-0000-0000C97B0000}"/>
    <cellStyle name="20% - Accent1 4 2 2 2 2 4 3 2 2 2" xfId="31873" xr:uid="{00000000-0005-0000-0000-0000CA7B0000}"/>
    <cellStyle name="20% - Accent1 4 2 2 2 2 4 3 2 2 2 2" xfId="31874" xr:uid="{00000000-0005-0000-0000-0000CB7B0000}"/>
    <cellStyle name="20% - Accent1 4 2 2 2 2 4 3 2 2 3" xfId="31875" xr:uid="{00000000-0005-0000-0000-0000CC7B0000}"/>
    <cellStyle name="20% - Accent1 4 2 2 2 2 4 3 2 3" xfId="31876" xr:uid="{00000000-0005-0000-0000-0000CD7B0000}"/>
    <cellStyle name="20% - Accent1 4 2 2 2 2 4 3 2 3 2" xfId="31877" xr:uid="{00000000-0005-0000-0000-0000CE7B0000}"/>
    <cellStyle name="20% - Accent1 4 2 2 2 2 4 3 2 4" xfId="31878" xr:uid="{00000000-0005-0000-0000-0000CF7B0000}"/>
    <cellStyle name="20% - Accent1 4 2 2 2 2 4 3 3" xfId="31879" xr:uid="{00000000-0005-0000-0000-0000D07B0000}"/>
    <cellStyle name="20% - Accent1 4 2 2 2 2 4 3 3 2" xfId="31880" xr:uid="{00000000-0005-0000-0000-0000D17B0000}"/>
    <cellStyle name="20% - Accent1 4 2 2 2 2 4 3 3 2 2" xfId="31881" xr:uid="{00000000-0005-0000-0000-0000D27B0000}"/>
    <cellStyle name="20% - Accent1 4 2 2 2 2 4 3 3 2 2 2" xfId="31882" xr:uid="{00000000-0005-0000-0000-0000D37B0000}"/>
    <cellStyle name="20% - Accent1 4 2 2 2 2 4 3 3 2 3" xfId="31883" xr:uid="{00000000-0005-0000-0000-0000D47B0000}"/>
    <cellStyle name="20% - Accent1 4 2 2 2 2 4 3 3 3" xfId="31884" xr:uid="{00000000-0005-0000-0000-0000D57B0000}"/>
    <cellStyle name="20% - Accent1 4 2 2 2 2 4 3 3 3 2" xfId="31885" xr:uid="{00000000-0005-0000-0000-0000D67B0000}"/>
    <cellStyle name="20% - Accent1 4 2 2 2 2 4 3 3 4" xfId="31886" xr:uid="{00000000-0005-0000-0000-0000D77B0000}"/>
    <cellStyle name="20% - Accent1 4 2 2 2 2 4 3 4" xfId="31887" xr:uid="{00000000-0005-0000-0000-0000D87B0000}"/>
    <cellStyle name="20% - Accent1 4 2 2 2 2 4 3 4 2" xfId="31888" xr:uid="{00000000-0005-0000-0000-0000D97B0000}"/>
    <cellStyle name="20% - Accent1 4 2 2 2 2 4 3 4 2 2" xfId="31889" xr:uid="{00000000-0005-0000-0000-0000DA7B0000}"/>
    <cellStyle name="20% - Accent1 4 2 2 2 2 4 3 4 2 2 2" xfId="31890" xr:uid="{00000000-0005-0000-0000-0000DB7B0000}"/>
    <cellStyle name="20% - Accent1 4 2 2 2 2 4 3 4 2 3" xfId="31891" xr:uid="{00000000-0005-0000-0000-0000DC7B0000}"/>
    <cellStyle name="20% - Accent1 4 2 2 2 2 4 3 4 3" xfId="31892" xr:uid="{00000000-0005-0000-0000-0000DD7B0000}"/>
    <cellStyle name="20% - Accent1 4 2 2 2 2 4 3 4 3 2" xfId="31893" xr:uid="{00000000-0005-0000-0000-0000DE7B0000}"/>
    <cellStyle name="20% - Accent1 4 2 2 2 2 4 3 4 4" xfId="31894" xr:uid="{00000000-0005-0000-0000-0000DF7B0000}"/>
    <cellStyle name="20% - Accent1 4 2 2 2 2 4 3 5" xfId="31895" xr:uid="{00000000-0005-0000-0000-0000E07B0000}"/>
    <cellStyle name="20% - Accent1 4 2 2 2 2 4 3 5 2" xfId="31896" xr:uid="{00000000-0005-0000-0000-0000E17B0000}"/>
    <cellStyle name="20% - Accent1 4 2 2 2 2 4 3 5 2 2" xfId="31897" xr:uid="{00000000-0005-0000-0000-0000E27B0000}"/>
    <cellStyle name="20% - Accent1 4 2 2 2 2 4 3 5 3" xfId="31898" xr:uid="{00000000-0005-0000-0000-0000E37B0000}"/>
    <cellStyle name="20% - Accent1 4 2 2 2 2 4 3 6" xfId="31899" xr:uid="{00000000-0005-0000-0000-0000E47B0000}"/>
    <cellStyle name="20% - Accent1 4 2 2 2 2 4 3 6 2" xfId="31900" xr:uid="{00000000-0005-0000-0000-0000E57B0000}"/>
    <cellStyle name="20% - Accent1 4 2 2 2 2 4 3 6 2 2" xfId="31901" xr:uid="{00000000-0005-0000-0000-0000E67B0000}"/>
    <cellStyle name="20% - Accent1 4 2 2 2 2 4 3 6 3" xfId="31902" xr:uid="{00000000-0005-0000-0000-0000E77B0000}"/>
    <cellStyle name="20% - Accent1 4 2 2 2 2 4 3 7" xfId="31903" xr:uid="{00000000-0005-0000-0000-0000E87B0000}"/>
    <cellStyle name="20% - Accent1 4 2 2 2 2 4 3 7 2" xfId="31904" xr:uid="{00000000-0005-0000-0000-0000E97B0000}"/>
    <cellStyle name="20% - Accent1 4 2 2 2 2 4 3 8" xfId="31905" xr:uid="{00000000-0005-0000-0000-0000EA7B0000}"/>
    <cellStyle name="20% - Accent1 4 2 2 2 2 4 3 8 2" xfId="31906" xr:uid="{00000000-0005-0000-0000-0000EB7B0000}"/>
    <cellStyle name="20% - Accent1 4 2 2 2 2 4 3 9" xfId="31907" xr:uid="{00000000-0005-0000-0000-0000EC7B0000}"/>
    <cellStyle name="20% - Accent1 4 2 2 2 2 4 4" xfId="31908" xr:uid="{00000000-0005-0000-0000-0000ED7B0000}"/>
    <cellStyle name="20% - Accent1 4 2 2 2 2 4 4 2" xfId="31909" xr:uid="{00000000-0005-0000-0000-0000EE7B0000}"/>
    <cellStyle name="20% - Accent1 4 2 2 2 2 4 4 2 2" xfId="31910" xr:uid="{00000000-0005-0000-0000-0000EF7B0000}"/>
    <cellStyle name="20% - Accent1 4 2 2 2 2 4 4 2 2 2" xfId="31911" xr:uid="{00000000-0005-0000-0000-0000F07B0000}"/>
    <cellStyle name="20% - Accent1 4 2 2 2 2 4 4 2 3" xfId="31912" xr:uid="{00000000-0005-0000-0000-0000F17B0000}"/>
    <cellStyle name="20% - Accent1 4 2 2 2 2 4 4 3" xfId="31913" xr:uid="{00000000-0005-0000-0000-0000F27B0000}"/>
    <cellStyle name="20% - Accent1 4 2 2 2 2 4 4 3 2" xfId="31914" xr:uid="{00000000-0005-0000-0000-0000F37B0000}"/>
    <cellStyle name="20% - Accent1 4 2 2 2 2 4 4 4" xfId="31915" xr:uid="{00000000-0005-0000-0000-0000F47B0000}"/>
    <cellStyle name="20% - Accent1 4 2 2 2 2 4 5" xfId="31916" xr:uid="{00000000-0005-0000-0000-0000F57B0000}"/>
    <cellStyle name="20% - Accent1 4 2 2 2 2 4 5 2" xfId="31917" xr:uid="{00000000-0005-0000-0000-0000F67B0000}"/>
    <cellStyle name="20% - Accent1 4 2 2 2 2 4 5 2 2" xfId="31918" xr:uid="{00000000-0005-0000-0000-0000F77B0000}"/>
    <cellStyle name="20% - Accent1 4 2 2 2 2 4 5 2 2 2" xfId="31919" xr:uid="{00000000-0005-0000-0000-0000F87B0000}"/>
    <cellStyle name="20% - Accent1 4 2 2 2 2 4 5 2 3" xfId="31920" xr:uid="{00000000-0005-0000-0000-0000F97B0000}"/>
    <cellStyle name="20% - Accent1 4 2 2 2 2 4 5 3" xfId="31921" xr:uid="{00000000-0005-0000-0000-0000FA7B0000}"/>
    <cellStyle name="20% - Accent1 4 2 2 2 2 4 5 3 2" xfId="31922" xr:uid="{00000000-0005-0000-0000-0000FB7B0000}"/>
    <cellStyle name="20% - Accent1 4 2 2 2 2 4 5 4" xfId="31923" xr:uid="{00000000-0005-0000-0000-0000FC7B0000}"/>
    <cellStyle name="20% - Accent1 4 2 2 2 2 4 6" xfId="31924" xr:uid="{00000000-0005-0000-0000-0000FD7B0000}"/>
    <cellStyle name="20% - Accent1 4 2 2 2 2 4 6 2" xfId="31925" xr:uid="{00000000-0005-0000-0000-0000FE7B0000}"/>
    <cellStyle name="20% - Accent1 4 2 2 2 2 4 6 2 2" xfId="31926" xr:uid="{00000000-0005-0000-0000-0000FF7B0000}"/>
    <cellStyle name="20% - Accent1 4 2 2 2 2 4 6 2 2 2" xfId="31927" xr:uid="{00000000-0005-0000-0000-0000007C0000}"/>
    <cellStyle name="20% - Accent1 4 2 2 2 2 4 6 2 3" xfId="31928" xr:uid="{00000000-0005-0000-0000-0000017C0000}"/>
    <cellStyle name="20% - Accent1 4 2 2 2 2 4 6 3" xfId="31929" xr:uid="{00000000-0005-0000-0000-0000027C0000}"/>
    <cellStyle name="20% - Accent1 4 2 2 2 2 4 6 3 2" xfId="31930" xr:uid="{00000000-0005-0000-0000-0000037C0000}"/>
    <cellStyle name="20% - Accent1 4 2 2 2 2 4 6 4" xfId="31931" xr:uid="{00000000-0005-0000-0000-0000047C0000}"/>
    <cellStyle name="20% - Accent1 4 2 2 2 2 4 7" xfId="31932" xr:uid="{00000000-0005-0000-0000-0000057C0000}"/>
    <cellStyle name="20% - Accent1 4 2 2 2 2 4 7 2" xfId="31933" xr:uid="{00000000-0005-0000-0000-0000067C0000}"/>
    <cellStyle name="20% - Accent1 4 2 2 2 2 4 7 2 2" xfId="31934" xr:uid="{00000000-0005-0000-0000-0000077C0000}"/>
    <cellStyle name="20% - Accent1 4 2 2 2 2 4 7 3" xfId="31935" xr:uid="{00000000-0005-0000-0000-0000087C0000}"/>
    <cellStyle name="20% - Accent1 4 2 2 2 2 4 8" xfId="31936" xr:uid="{00000000-0005-0000-0000-0000097C0000}"/>
    <cellStyle name="20% - Accent1 4 2 2 2 2 4 8 2" xfId="31937" xr:uid="{00000000-0005-0000-0000-00000A7C0000}"/>
    <cellStyle name="20% - Accent1 4 2 2 2 2 4 8 2 2" xfId="31938" xr:uid="{00000000-0005-0000-0000-00000B7C0000}"/>
    <cellStyle name="20% - Accent1 4 2 2 2 2 4 8 3" xfId="31939" xr:uid="{00000000-0005-0000-0000-00000C7C0000}"/>
    <cellStyle name="20% - Accent1 4 2 2 2 2 4 9" xfId="31940" xr:uid="{00000000-0005-0000-0000-00000D7C0000}"/>
    <cellStyle name="20% - Accent1 4 2 2 2 2 4 9 2" xfId="31941" xr:uid="{00000000-0005-0000-0000-00000E7C0000}"/>
    <cellStyle name="20% - Accent1 4 2 2 2 2 5" xfId="31942" xr:uid="{00000000-0005-0000-0000-00000F7C0000}"/>
    <cellStyle name="20% - Accent1 4 2 2 2 2 5 2" xfId="31943" xr:uid="{00000000-0005-0000-0000-0000107C0000}"/>
    <cellStyle name="20% - Accent1 4 2 2 2 2 5 2 2" xfId="31944" xr:uid="{00000000-0005-0000-0000-0000117C0000}"/>
    <cellStyle name="20% - Accent1 4 2 2 2 2 5 2 2 2" xfId="31945" xr:uid="{00000000-0005-0000-0000-0000127C0000}"/>
    <cellStyle name="20% - Accent1 4 2 2 2 2 5 2 2 2 2" xfId="31946" xr:uid="{00000000-0005-0000-0000-0000137C0000}"/>
    <cellStyle name="20% - Accent1 4 2 2 2 2 5 2 2 3" xfId="31947" xr:uid="{00000000-0005-0000-0000-0000147C0000}"/>
    <cellStyle name="20% - Accent1 4 2 2 2 2 5 2 3" xfId="31948" xr:uid="{00000000-0005-0000-0000-0000157C0000}"/>
    <cellStyle name="20% - Accent1 4 2 2 2 2 5 2 3 2" xfId="31949" xr:uid="{00000000-0005-0000-0000-0000167C0000}"/>
    <cellStyle name="20% - Accent1 4 2 2 2 2 5 2 4" xfId="31950" xr:uid="{00000000-0005-0000-0000-0000177C0000}"/>
    <cellStyle name="20% - Accent1 4 2 2 2 2 5 3" xfId="31951" xr:uid="{00000000-0005-0000-0000-0000187C0000}"/>
    <cellStyle name="20% - Accent1 4 2 2 2 2 5 3 2" xfId="31952" xr:uid="{00000000-0005-0000-0000-0000197C0000}"/>
    <cellStyle name="20% - Accent1 4 2 2 2 2 5 3 2 2" xfId="31953" xr:uid="{00000000-0005-0000-0000-00001A7C0000}"/>
    <cellStyle name="20% - Accent1 4 2 2 2 2 5 3 2 2 2" xfId="31954" xr:uid="{00000000-0005-0000-0000-00001B7C0000}"/>
    <cellStyle name="20% - Accent1 4 2 2 2 2 5 3 2 3" xfId="31955" xr:uid="{00000000-0005-0000-0000-00001C7C0000}"/>
    <cellStyle name="20% - Accent1 4 2 2 2 2 5 3 3" xfId="31956" xr:uid="{00000000-0005-0000-0000-00001D7C0000}"/>
    <cellStyle name="20% - Accent1 4 2 2 2 2 5 3 3 2" xfId="31957" xr:uid="{00000000-0005-0000-0000-00001E7C0000}"/>
    <cellStyle name="20% - Accent1 4 2 2 2 2 5 3 4" xfId="31958" xr:uid="{00000000-0005-0000-0000-00001F7C0000}"/>
    <cellStyle name="20% - Accent1 4 2 2 2 2 5 4" xfId="31959" xr:uid="{00000000-0005-0000-0000-0000207C0000}"/>
    <cellStyle name="20% - Accent1 4 2 2 2 2 5 4 2" xfId="31960" xr:uid="{00000000-0005-0000-0000-0000217C0000}"/>
    <cellStyle name="20% - Accent1 4 2 2 2 2 5 4 2 2" xfId="31961" xr:uid="{00000000-0005-0000-0000-0000227C0000}"/>
    <cellStyle name="20% - Accent1 4 2 2 2 2 5 4 2 2 2" xfId="31962" xr:uid="{00000000-0005-0000-0000-0000237C0000}"/>
    <cellStyle name="20% - Accent1 4 2 2 2 2 5 4 2 3" xfId="31963" xr:uid="{00000000-0005-0000-0000-0000247C0000}"/>
    <cellStyle name="20% - Accent1 4 2 2 2 2 5 4 3" xfId="31964" xr:uid="{00000000-0005-0000-0000-0000257C0000}"/>
    <cellStyle name="20% - Accent1 4 2 2 2 2 5 4 3 2" xfId="31965" xr:uid="{00000000-0005-0000-0000-0000267C0000}"/>
    <cellStyle name="20% - Accent1 4 2 2 2 2 5 4 4" xfId="31966" xr:uid="{00000000-0005-0000-0000-0000277C0000}"/>
    <cellStyle name="20% - Accent1 4 2 2 2 2 5 5" xfId="31967" xr:uid="{00000000-0005-0000-0000-0000287C0000}"/>
    <cellStyle name="20% - Accent1 4 2 2 2 2 5 5 2" xfId="31968" xr:uid="{00000000-0005-0000-0000-0000297C0000}"/>
    <cellStyle name="20% - Accent1 4 2 2 2 2 5 5 2 2" xfId="31969" xr:uid="{00000000-0005-0000-0000-00002A7C0000}"/>
    <cellStyle name="20% - Accent1 4 2 2 2 2 5 5 3" xfId="31970" xr:uid="{00000000-0005-0000-0000-00002B7C0000}"/>
    <cellStyle name="20% - Accent1 4 2 2 2 2 5 6" xfId="31971" xr:uid="{00000000-0005-0000-0000-00002C7C0000}"/>
    <cellStyle name="20% - Accent1 4 2 2 2 2 5 6 2" xfId="31972" xr:uid="{00000000-0005-0000-0000-00002D7C0000}"/>
    <cellStyle name="20% - Accent1 4 2 2 2 2 5 6 2 2" xfId="31973" xr:uid="{00000000-0005-0000-0000-00002E7C0000}"/>
    <cellStyle name="20% - Accent1 4 2 2 2 2 5 6 3" xfId="31974" xr:uid="{00000000-0005-0000-0000-00002F7C0000}"/>
    <cellStyle name="20% - Accent1 4 2 2 2 2 5 7" xfId="31975" xr:uid="{00000000-0005-0000-0000-0000307C0000}"/>
    <cellStyle name="20% - Accent1 4 2 2 2 2 5 7 2" xfId="31976" xr:uid="{00000000-0005-0000-0000-0000317C0000}"/>
    <cellStyle name="20% - Accent1 4 2 2 2 2 5 8" xfId="31977" xr:uid="{00000000-0005-0000-0000-0000327C0000}"/>
    <cellStyle name="20% - Accent1 4 2 2 2 2 5 8 2" xfId="31978" xr:uid="{00000000-0005-0000-0000-0000337C0000}"/>
    <cellStyle name="20% - Accent1 4 2 2 2 2 5 9" xfId="31979" xr:uid="{00000000-0005-0000-0000-0000347C0000}"/>
    <cellStyle name="20% - Accent1 4 2 2 2 2 6" xfId="31980" xr:uid="{00000000-0005-0000-0000-0000357C0000}"/>
    <cellStyle name="20% - Accent1 4 2 2 2 2 6 2" xfId="31981" xr:uid="{00000000-0005-0000-0000-0000367C0000}"/>
    <cellStyle name="20% - Accent1 4 2 2 2 2 6 2 2" xfId="31982" xr:uid="{00000000-0005-0000-0000-0000377C0000}"/>
    <cellStyle name="20% - Accent1 4 2 2 2 2 6 2 2 2" xfId="31983" xr:uid="{00000000-0005-0000-0000-0000387C0000}"/>
    <cellStyle name="20% - Accent1 4 2 2 2 2 6 2 2 2 2" xfId="31984" xr:uid="{00000000-0005-0000-0000-0000397C0000}"/>
    <cellStyle name="20% - Accent1 4 2 2 2 2 6 2 2 3" xfId="31985" xr:uid="{00000000-0005-0000-0000-00003A7C0000}"/>
    <cellStyle name="20% - Accent1 4 2 2 2 2 6 2 3" xfId="31986" xr:uid="{00000000-0005-0000-0000-00003B7C0000}"/>
    <cellStyle name="20% - Accent1 4 2 2 2 2 6 2 3 2" xfId="31987" xr:uid="{00000000-0005-0000-0000-00003C7C0000}"/>
    <cellStyle name="20% - Accent1 4 2 2 2 2 6 2 4" xfId="31988" xr:uid="{00000000-0005-0000-0000-00003D7C0000}"/>
    <cellStyle name="20% - Accent1 4 2 2 2 2 6 3" xfId="31989" xr:uid="{00000000-0005-0000-0000-00003E7C0000}"/>
    <cellStyle name="20% - Accent1 4 2 2 2 2 6 3 2" xfId="31990" xr:uid="{00000000-0005-0000-0000-00003F7C0000}"/>
    <cellStyle name="20% - Accent1 4 2 2 2 2 6 3 2 2" xfId="31991" xr:uid="{00000000-0005-0000-0000-0000407C0000}"/>
    <cellStyle name="20% - Accent1 4 2 2 2 2 6 3 2 2 2" xfId="31992" xr:uid="{00000000-0005-0000-0000-0000417C0000}"/>
    <cellStyle name="20% - Accent1 4 2 2 2 2 6 3 2 3" xfId="31993" xr:uid="{00000000-0005-0000-0000-0000427C0000}"/>
    <cellStyle name="20% - Accent1 4 2 2 2 2 6 3 3" xfId="31994" xr:uid="{00000000-0005-0000-0000-0000437C0000}"/>
    <cellStyle name="20% - Accent1 4 2 2 2 2 6 3 3 2" xfId="31995" xr:uid="{00000000-0005-0000-0000-0000447C0000}"/>
    <cellStyle name="20% - Accent1 4 2 2 2 2 6 3 4" xfId="31996" xr:uid="{00000000-0005-0000-0000-0000457C0000}"/>
    <cellStyle name="20% - Accent1 4 2 2 2 2 6 4" xfId="31997" xr:uid="{00000000-0005-0000-0000-0000467C0000}"/>
    <cellStyle name="20% - Accent1 4 2 2 2 2 6 4 2" xfId="31998" xr:uid="{00000000-0005-0000-0000-0000477C0000}"/>
    <cellStyle name="20% - Accent1 4 2 2 2 2 6 4 2 2" xfId="31999" xr:uid="{00000000-0005-0000-0000-0000487C0000}"/>
    <cellStyle name="20% - Accent1 4 2 2 2 2 6 4 2 2 2" xfId="32000" xr:uid="{00000000-0005-0000-0000-0000497C0000}"/>
    <cellStyle name="20% - Accent1 4 2 2 2 2 6 4 2 3" xfId="32001" xr:uid="{00000000-0005-0000-0000-00004A7C0000}"/>
    <cellStyle name="20% - Accent1 4 2 2 2 2 6 4 3" xfId="32002" xr:uid="{00000000-0005-0000-0000-00004B7C0000}"/>
    <cellStyle name="20% - Accent1 4 2 2 2 2 6 4 3 2" xfId="32003" xr:uid="{00000000-0005-0000-0000-00004C7C0000}"/>
    <cellStyle name="20% - Accent1 4 2 2 2 2 6 4 4" xfId="32004" xr:uid="{00000000-0005-0000-0000-00004D7C0000}"/>
    <cellStyle name="20% - Accent1 4 2 2 2 2 6 5" xfId="32005" xr:uid="{00000000-0005-0000-0000-00004E7C0000}"/>
    <cellStyle name="20% - Accent1 4 2 2 2 2 6 5 2" xfId="32006" xr:uid="{00000000-0005-0000-0000-00004F7C0000}"/>
    <cellStyle name="20% - Accent1 4 2 2 2 2 6 5 2 2" xfId="32007" xr:uid="{00000000-0005-0000-0000-0000507C0000}"/>
    <cellStyle name="20% - Accent1 4 2 2 2 2 6 5 3" xfId="32008" xr:uid="{00000000-0005-0000-0000-0000517C0000}"/>
    <cellStyle name="20% - Accent1 4 2 2 2 2 6 6" xfId="32009" xr:uid="{00000000-0005-0000-0000-0000527C0000}"/>
    <cellStyle name="20% - Accent1 4 2 2 2 2 6 6 2" xfId="32010" xr:uid="{00000000-0005-0000-0000-0000537C0000}"/>
    <cellStyle name="20% - Accent1 4 2 2 2 2 6 6 2 2" xfId="32011" xr:uid="{00000000-0005-0000-0000-0000547C0000}"/>
    <cellStyle name="20% - Accent1 4 2 2 2 2 6 6 3" xfId="32012" xr:uid="{00000000-0005-0000-0000-0000557C0000}"/>
    <cellStyle name="20% - Accent1 4 2 2 2 2 6 7" xfId="32013" xr:uid="{00000000-0005-0000-0000-0000567C0000}"/>
    <cellStyle name="20% - Accent1 4 2 2 2 2 6 7 2" xfId="32014" xr:uid="{00000000-0005-0000-0000-0000577C0000}"/>
    <cellStyle name="20% - Accent1 4 2 2 2 2 6 8" xfId="32015" xr:uid="{00000000-0005-0000-0000-0000587C0000}"/>
    <cellStyle name="20% - Accent1 4 2 2 2 2 6 8 2" xfId="32016" xr:uid="{00000000-0005-0000-0000-0000597C0000}"/>
    <cellStyle name="20% - Accent1 4 2 2 2 2 6 9" xfId="32017" xr:uid="{00000000-0005-0000-0000-00005A7C0000}"/>
    <cellStyle name="20% - Accent1 4 2 2 2 2 7" xfId="32018" xr:uid="{00000000-0005-0000-0000-00005B7C0000}"/>
    <cellStyle name="20% - Accent1 4 2 2 2 2 7 2" xfId="32019" xr:uid="{00000000-0005-0000-0000-00005C7C0000}"/>
    <cellStyle name="20% - Accent1 4 2 2 2 2 7 2 2" xfId="32020" xr:uid="{00000000-0005-0000-0000-00005D7C0000}"/>
    <cellStyle name="20% - Accent1 4 2 2 2 2 7 2 2 2" xfId="32021" xr:uid="{00000000-0005-0000-0000-00005E7C0000}"/>
    <cellStyle name="20% - Accent1 4 2 2 2 2 7 2 3" xfId="32022" xr:uid="{00000000-0005-0000-0000-00005F7C0000}"/>
    <cellStyle name="20% - Accent1 4 2 2 2 2 7 3" xfId="32023" xr:uid="{00000000-0005-0000-0000-0000607C0000}"/>
    <cellStyle name="20% - Accent1 4 2 2 2 2 7 3 2" xfId="32024" xr:uid="{00000000-0005-0000-0000-0000617C0000}"/>
    <cellStyle name="20% - Accent1 4 2 2 2 2 7 4" xfId="32025" xr:uid="{00000000-0005-0000-0000-0000627C0000}"/>
    <cellStyle name="20% - Accent1 4 2 2 2 2 8" xfId="32026" xr:uid="{00000000-0005-0000-0000-0000637C0000}"/>
    <cellStyle name="20% - Accent1 4 2 2 2 2 8 2" xfId="32027" xr:uid="{00000000-0005-0000-0000-0000647C0000}"/>
    <cellStyle name="20% - Accent1 4 2 2 2 2 8 2 2" xfId="32028" xr:uid="{00000000-0005-0000-0000-0000657C0000}"/>
    <cellStyle name="20% - Accent1 4 2 2 2 2 8 2 2 2" xfId="32029" xr:uid="{00000000-0005-0000-0000-0000667C0000}"/>
    <cellStyle name="20% - Accent1 4 2 2 2 2 8 2 3" xfId="32030" xr:uid="{00000000-0005-0000-0000-0000677C0000}"/>
    <cellStyle name="20% - Accent1 4 2 2 2 2 8 3" xfId="32031" xr:uid="{00000000-0005-0000-0000-0000687C0000}"/>
    <cellStyle name="20% - Accent1 4 2 2 2 2 8 3 2" xfId="32032" xr:uid="{00000000-0005-0000-0000-0000697C0000}"/>
    <cellStyle name="20% - Accent1 4 2 2 2 2 8 4" xfId="32033" xr:uid="{00000000-0005-0000-0000-00006A7C0000}"/>
    <cellStyle name="20% - Accent1 4 2 2 2 2 9" xfId="32034" xr:uid="{00000000-0005-0000-0000-00006B7C0000}"/>
    <cellStyle name="20% - Accent1 4 2 2 2 2 9 2" xfId="32035" xr:uid="{00000000-0005-0000-0000-00006C7C0000}"/>
    <cellStyle name="20% - Accent1 4 2 2 2 2 9 2 2" xfId="32036" xr:uid="{00000000-0005-0000-0000-00006D7C0000}"/>
    <cellStyle name="20% - Accent1 4 2 2 2 2 9 2 2 2" xfId="32037" xr:uid="{00000000-0005-0000-0000-00006E7C0000}"/>
    <cellStyle name="20% - Accent1 4 2 2 2 2 9 2 3" xfId="32038" xr:uid="{00000000-0005-0000-0000-00006F7C0000}"/>
    <cellStyle name="20% - Accent1 4 2 2 2 2 9 3" xfId="32039" xr:uid="{00000000-0005-0000-0000-0000707C0000}"/>
    <cellStyle name="20% - Accent1 4 2 2 2 2 9 3 2" xfId="32040" xr:uid="{00000000-0005-0000-0000-0000717C0000}"/>
    <cellStyle name="20% - Accent1 4 2 2 2 2 9 4" xfId="32041" xr:uid="{00000000-0005-0000-0000-0000727C0000}"/>
    <cellStyle name="20% - Accent1 4 2 2 2 3" xfId="32042" xr:uid="{00000000-0005-0000-0000-0000737C0000}"/>
    <cellStyle name="20% - Accent1 4 2 2 2 3 10" xfId="32043" xr:uid="{00000000-0005-0000-0000-0000747C0000}"/>
    <cellStyle name="20% - Accent1 4 2 2 2 3 10 2" xfId="32044" xr:uid="{00000000-0005-0000-0000-0000757C0000}"/>
    <cellStyle name="20% - Accent1 4 2 2 2 3 11" xfId="32045" xr:uid="{00000000-0005-0000-0000-0000767C0000}"/>
    <cellStyle name="20% - Accent1 4 2 2 2 3 2" xfId="32046" xr:uid="{00000000-0005-0000-0000-0000777C0000}"/>
    <cellStyle name="20% - Accent1 4 2 2 2 3 2 2" xfId="32047" xr:uid="{00000000-0005-0000-0000-0000787C0000}"/>
    <cellStyle name="20% - Accent1 4 2 2 2 3 2 2 2" xfId="32048" xr:uid="{00000000-0005-0000-0000-0000797C0000}"/>
    <cellStyle name="20% - Accent1 4 2 2 2 3 2 2 2 2" xfId="32049" xr:uid="{00000000-0005-0000-0000-00007A7C0000}"/>
    <cellStyle name="20% - Accent1 4 2 2 2 3 2 2 2 2 2" xfId="32050" xr:uid="{00000000-0005-0000-0000-00007B7C0000}"/>
    <cellStyle name="20% - Accent1 4 2 2 2 3 2 2 2 3" xfId="32051" xr:uid="{00000000-0005-0000-0000-00007C7C0000}"/>
    <cellStyle name="20% - Accent1 4 2 2 2 3 2 2 3" xfId="32052" xr:uid="{00000000-0005-0000-0000-00007D7C0000}"/>
    <cellStyle name="20% - Accent1 4 2 2 2 3 2 2 3 2" xfId="32053" xr:uid="{00000000-0005-0000-0000-00007E7C0000}"/>
    <cellStyle name="20% - Accent1 4 2 2 2 3 2 2 4" xfId="32054" xr:uid="{00000000-0005-0000-0000-00007F7C0000}"/>
    <cellStyle name="20% - Accent1 4 2 2 2 3 2 3" xfId="32055" xr:uid="{00000000-0005-0000-0000-0000807C0000}"/>
    <cellStyle name="20% - Accent1 4 2 2 2 3 2 3 2" xfId="32056" xr:uid="{00000000-0005-0000-0000-0000817C0000}"/>
    <cellStyle name="20% - Accent1 4 2 2 2 3 2 3 2 2" xfId="32057" xr:uid="{00000000-0005-0000-0000-0000827C0000}"/>
    <cellStyle name="20% - Accent1 4 2 2 2 3 2 3 2 2 2" xfId="32058" xr:uid="{00000000-0005-0000-0000-0000837C0000}"/>
    <cellStyle name="20% - Accent1 4 2 2 2 3 2 3 2 3" xfId="32059" xr:uid="{00000000-0005-0000-0000-0000847C0000}"/>
    <cellStyle name="20% - Accent1 4 2 2 2 3 2 3 3" xfId="32060" xr:uid="{00000000-0005-0000-0000-0000857C0000}"/>
    <cellStyle name="20% - Accent1 4 2 2 2 3 2 3 3 2" xfId="32061" xr:uid="{00000000-0005-0000-0000-0000867C0000}"/>
    <cellStyle name="20% - Accent1 4 2 2 2 3 2 3 4" xfId="32062" xr:uid="{00000000-0005-0000-0000-0000877C0000}"/>
    <cellStyle name="20% - Accent1 4 2 2 2 3 2 4" xfId="32063" xr:uid="{00000000-0005-0000-0000-0000887C0000}"/>
    <cellStyle name="20% - Accent1 4 2 2 2 3 2 4 2" xfId="32064" xr:uid="{00000000-0005-0000-0000-0000897C0000}"/>
    <cellStyle name="20% - Accent1 4 2 2 2 3 2 4 2 2" xfId="32065" xr:uid="{00000000-0005-0000-0000-00008A7C0000}"/>
    <cellStyle name="20% - Accent1 4 2 2 2 3 2 4 2 2 2" xfId="32066" xr:uid="{00000000-0005-0000-0000-00008B7C0000}"/>
    <cellStyle name="20% - Accent1 4 2 2 2 3 2 4 2 3" xfId="32067" xr:uid="{00000000-0005-0000-0000-00008C7C0000}"/>
    <cellStyle name="20% - Accent1 4 2 2 2 3 2 4 3" xfId="32068" xr:uid="{00000000-0005-0000-0000-00008D7C0000}"/>
    <cellStyle name="20% - Accent1 4 2 2 2 3 2 4 3 2" xfId="32069" xr:uid="{00000000-0005-0000-0000-00008E7C0000}"/>
    <cellStyle name="20% - Accent1 4 2 2 2 3 2 4 4" xfId="32070" xr:uid="{00000000-0005-0000-0000-00008F7C0000}"/>
    <cellStyle name="20% - Accent1 4 2 2 2 3 2 5" xfId="32071" xr:uid="{00000000-0005-0000-0000-0000907C0000}"/>
    <cellStyle name="20% - Accent1 4 2 2 2 3 2 5 2" xfId="32072" xr:uid="{00000000-0005-0000-0000-0000917C0000}"/>
    <cellStyle name="20% - Accent1 4 2 2 2 3 2 5 2 2" xfId="32073" xr:uid="{00000000-0005-0000-0000-0000927C0000}"/>
    <cellStyle name="20% - Accent1 4 2 2 2 3 2 5 3" xfId="32074" xr:uid="{00000000-0005-0000-0000-0000937C0000}"/>
    <cellStyle name="20% - Accent1 4 2 2 2 3 2 6" xfId="32075" xr:uid="{00000000-0005-0000-0000-0000947C0000}"/>
    <cellStyle name="20% - Accent1 4 2 2 2 3 2 6 2" xfId="32076" xr:uid="{00000000-0005-0000-0000-0000957C0000}"/>
    <cellStyle name="20% - Accent1 4 2 2 2 3 2 6 2 2" xfId="32077" xr:uid="{00000000-0005-0000-0000-0000967C0000}"/>
    <cellStyle name="20% - Accent1 4 2 2 2 3 2 6 3" xfId="32078" xr:uid="{00000000-0005-0000-0000-0000977C0000}"/>
    <cellStyle name="20% - Accent1 4 2 2 2 3 2 7" xfId="32079" xr:uid="{00000000-0005-0000-0000-0000987C0000}"/>
    <cellStyle name="20% - Accent1 4 2 2 2 3 2 7 2" xfId="32080" xr:uid="{00000000-0005-0000-0000-0000997C0000}"/>
    <cellStyle name="20% - Accent1 4 2 2 2 3 2 8" xfId="32081" xr:uid="{00000000-0005-0000-0000-00009A7C0000}"/>
    <cellStyle name="20% - Accent1 4 2 2 2 3 2 8 2" xfId="32082" xr:uid="{00000000-0005-0000-0000-00009B7C0000}"/>
    <cellStyle name="20% - Accent1 4 2 2 2 3 2 9" xfId="32083" xr:uid="{00000000-0005-0000-0000-00009C7C0000}"/>
    <cellStyle name="20% - Accent1 4 2 2 2 3 3" xfId="32084" xr:uid="{00000000-0005-0000-0000-00009D7C0000}"/>
    <cellStyle name="20% - Accent1 4 2 2 2 3 3 2" xfId="32085" xr:uid="{00000000-0005-0000-0000-00009E7C0000}"/>
    <cellStyle name="20% - Accent1 4 2 2 2 3 3 2 2" xfId="32086" xr:uid="{00000000-0005-0000-0000-00009F7C0000}"/>
    <cellStyle name="20% - Accent1 4 2 2 2 3 3 2 2 2" xfId="32087" xr:uid="{00000000-0005-0000-0000-0000A07C0000}"/>
    <cellStyle name="20% - Accent1 4 2 2 2 3 3 2 2 2 2" xfId="32088" xr:uid="{00000000-0005-0000-0000-0000A17C0000}"/>
    <cellStyle name="20% - Accent1 4 2 2 2 3 3 2 2 3" xfId="32089" xr:uid="{00000000-0005-0000-0000-0000A27C0000}"/>
    <cellStyle name="20% - Accent1 4 2 2 2 3 3 2 3" xfId="32090" xr:uid="{00000000-0005-0000-0000-0000A37C0000}"/>
    <cellStyle name="20% - Accent1 4 2 2 2 3 3 2 3 2" xfId="32091" xr:uid="{00000000-0005-0000-0000-0000A47C0000}"/>
    <cellStyle name="20% - Accent1 4 2 2 2 3 3 2 4" xfId="32092" xr:uid="{00000000-0005-0000-0000-0000A57C0000}"/>
    <cellStyle name="20% - Accent1 4 2 2 2 3 3 3" xfId="32093" xr:uid="{00000000-0005-0000-0000-0000A67C0000}"/>
    <cellStyle name="20% - Accent1 4 2 2 2 3 3 3 2" xfId="32094" xr:uid="{00000000-0005-0000-0000-0000A77C0000}"/>
    <cellStyle name="20% - Accent1 4 2 2 2 3 3 3 2 2" xfId="32095" xr:uid="{00000000-0005-0000-0000-0000A87C0000}"/>
    <cellStyle name="20% - Accent1 4 2 2 2 3 3 3 2 2 2" xfId="32096" xr:uid="{00000000-0005-0000-0000-0000A97C0000}"/>
    <cellStyle name="20% - Accent1 4 2 2 2 3 3 3 2 3" xfId="32097" xr:uid="{00000000-0005-0000-0000-0000AA7C0000}"/>
    <cellStyle name="20% - Accent1 4 2 2 2 3 3 3 3" xfId="32098" xr:uid="{00000000-0005-0000-0000-0000AB7C0000}"/>
    <cellStyle name="20% - Accent1 4 2 2 2 3 3 3 3 2" xfId="32099" xr:uid="{00000000-0005-0000-0000-0000AC7C0000}"/>
    <cellStyle name="20% - Accent1 4 2 2 2 3 3 3 4" xfId="32100" xr:uid="{00000000-0005-0000-0000-0000AD7C0000}"/>
    <cellStyle name="20% - Accent1 4 2 2 2 3 3 4" xfId="32101" xr:uid="{00000000-0005-0000-0000-0000AE7C0000}"/>
    <cellStyle name="20% - Accent1 4 2 2 2 3 3 4 2" xfId="32102" xr:uid="{00000000-0005-0000-0000-0000AF7C0000}"/>
    <cellStyle name="20% - Accent1 4 2 2 2 3 3 4 2 2" xfId="32103" xr:uid="{00000000-0005-0000-0000-0000B07C0000}"/>
    <cellStyle name="20% - Accent1 4 2 2 2 3 3 4 2 2 2" xfId="32104" xr:uid="{00000000-0005-0000-0000-0000B17C0000}"/>
    <cellStyle name="20% - Accent1 4 2 2 2 3 3 4 2 3" xfId="32105" xr:uid="{00000000-0005-0000-0000-0000B27C0000}"/>
    <cellStyle name="20% - Accent1 4 2 2 2 3 3 4 3" xfId="32106" xr:uid="{00000000-0005-0000-0000-0000B37C0000}"/>
    <cellStyle name="20% - Accent1 4 2 2 2 3 3 4 3 2" xfId="32107" xr:uid="{00000000-0005-0000-0000-0000B47C0000}"/>
    <cellStyle name="20% - Accent1 4 2 2 2 3 3 4 4" xfId="32108" xr:uid="{00000000-0005-0000-0000-0000B57C0000}"/>
    <cellStyle name="20% - Accent1 4 2 2 2 3 3 5" xfId="32109" xr:uid="{00000000-0005-0000-0000-0000B67C0000}"/>
    <cellStyle name="20% - Accent1 4 2 2 2 3 3 5 2" xfId="32110" xr:uid="{00000000-0005-0000-0000-0000B77C0000}"/>
    <cellStyle name="20% - Accent1 4 2 2 2 3 3 5 2 2" xfId="32111" xr:uid="{00000000-0005-0000-0000-0000B87C0000}"/>
    <cellStyle name="20% - Accent1 4 2 2 2 3 3 5 3" xfId="32112" xr:uid="{00000000-0005-0000-0000-0000B97C0000}"/>
    <cellStyle name="20% - Accent1 4 2 2 2 3 3 6" xfId="32113" xr:uid="{00000000-0005-0000-0000-0000BA7C0000}"/>
    <cellStyle name="20% - Accent1 4 2 2 2 3 3 6 2" xfId="32114" xr:uid="{00000000-0005-0000-0000-0000BB7C0000}"/>
    <cellStyle name="20% - Accent1 4 2 2 2 3 3 6 2 2" xfId="32115" xr:uid="{00000000-0005-0000-0000-0000BC7C0000}"/>
    <cellStyle name="20% - Accent1 4 2 2 2 3 3 6 3" xfId="32116" xr:uid="{00000000-0005-0000-0000-0000BD7C0000}"/>
    <cellStyle name="20% - Accent1 4 2 2 2 3 3 7" xfId="32117" xr:uid="{00000000-0005-0000-0000-0000BE7C0000}"/>
    <cellStyle name="20% - Accent1 4 2 2 2 3 3 7 2" xfId="32118" xr:uid="{00000000-0005-0000-0000-0000BF7C0000}"/>
    <cellStyle name="20% - Accent1 4 2 2 2 3 3 8" xfId="32119" xr:uid="{00000000-0005-0000-0000-0000C07C0000}"/>
    <cellStyle name="20% - Accent1 4 2 2 2 3 3 8 2" xfId="32120" xr:uid="{00000000-0005-0000-0000-0000C17C0000}"/>
    <cellStyle name="20% - Accent1 4 2 2 2 3 3 9" xfId="32121" xr:uid="{00000000-0005-0000-0000-0000C27C0000}"/>
    <cellStyle name="20% - Accent1 4 2 2 2 3 4" xfId="32122" xr:uid="{00000000-0005-0000-0000-0000C37C0000}"/>
    <cellStyle name="20% - Accent1 4 2 2 2 3 4 2" xfId="32123" xr:uid="{00000000-0005-0000-0000-0000C47C0000}"/>
    <cellStyle name="20% - Accent1 4 2 2 2 3 4 2 2" xfId="32124" xr:uid="{00000000-0005-0000-0000-0000C57C0000}"/>
    <cellStyle name="20% - Accent1 4 2 2 2 3 4 2 2 2" xfId="32125" xr:uid="{00000000-0005-0000-0000-0000C67C0000}"/>
    <cellStyle name="20% - Accent1 4 2 2 2 3 4 2 3" xfId="32126" xr:uid="{00000000-0005-0000-0000-0000C77C0000}"/>
    <cellStyle name="20% - Accent1 4 2 2 2 3 4 3" xfId="32127" xr:uid="{00000000-0005-0000-0000-0000C87C0000}"/>
    <cellStyle name="20% - Accent1 4 2 2 2 3 4 3 2" xfId="32128" xr:uid="{00000000-0005-0000-0000-0000C97C0000}"/>
    <cellStyle name="20% - Accent1 4 2 2 2 3 4 4" xfId="32129" xr:uid="{00000000-0005-0000-0000-0000CA7C0000}"/>
    <cellStyle name="20% - Accent1 4 2 2 2 3 5" xfId="32130" xr:uid="{00000000-0005-0000-0000-0000CB7C0000}"/>
    <cellStyle name="20% - Accent1 4 2 2 2 3 5 2" xfId="32131" xr:uid="{00000000-0005-0000-0000-0000CC7C0000}"/>
    <cellStyle name="20% - Accent1 4 2 2 2 3 5 2 2" xfId="32132" xr:uid="{00000000-0005-0000-0000-0000CD7C0000}"/>
    <cellStyle name="20% - Accent1 4 2 2 2 3 5 2 2 2" xfId="32133" xr:uid="{00000000-0005-0000-0000-0000CE7C0000}"/>
    <cellStyle name="20% - Accent1 4 2 2 2 3 5 2 3" xfId="32134" xr:uid="{00000000-0005-0000-0000-0000CF7C0000}"/>
    <cellStyle name="20% - Accent1 4 2 2 2 3 5 3" xfId="32135" xr:uid="{00000000-0005-0000-0000-0000D07C0000}"/>
    <cellStyle name="20% - Accent1 4 2 2 2 3 5 3 2" xfId="32136" xr:uid="{00000000-0005-0000-0000-0000D17C0000}"/>
    <cellStyle name="20% - Accent1 4 2 2 2 3 5 4" xfId="32137" xr:uid="{00000000-0005-0000-0000-0000D27C0000}"/>
    <cellStyle name="20% - Accent1 4 2 2 2 3 6" xfId="32138" xr:uid="{00000000-0005-0000-0000-0000D37C0000}"/>
    <cellStyle name="20% - Accent1 4 2 2 2 3 6 2" xfId="32139" xr:uid="{00000000-0005-0000-0000-0000D47C0000}"/>
    <cellStyle name="20% - Accent1 4 2 2 2 3 6 2 2" xfId="32140" xr:uid="{00000000-0005-0000-0000-0000D57C0000}"/>
    <cellStyle name="20% - Accent1 4 2 2 2 3 6 2 2 2" xfId="32141" xr:uid="{00000000-0005-0000-0000-0000D67C0000}"/>
    <cellStyle name="20% - Accent1 4 2 2 2 3 6 2 3" xfId="32142" xr:uid="{00000000-0005-0000-0000-0000D77C0000}"/>
    <cellStyle name="20% - Accent1 4 2 2 2 3 6 3" xfId="32143" xr:uid="{00000000-0005-0000-0000-0000D87C0000}"/>
    <cellStyle name="20% - Accent1 4 2 2 2 3 6 3 2" xfId="32144" xr:uid="{00000000-0005-0000-0000-0000D97C0000}"/>
    <cellStyle name="20% - Accent1 4 2 2 2 3 6 4" xfId="32145" xr:uid="{00000000-0005-0000-0000-0000DA7C0000}"/>
    <cellStyle name="20% - Accent1 4 2 2 2 3 7" xfId="32146" xr:uid="{00000000-0005-0000-0000-0000DB7C0000}"/>
    <cellStyle name="20% - Accent1 4 2 2 2 3 7 2" xfId="32147" xr:uid="{00000000-0005-0000-0000-0000DC7C0000}"/>
    <cellStyle name="20% - Accent1 4 2 2 2 3 7 2 2" xfId="32148" xr:uid="{00000000-0005-0000-0000-0000DD7C0000}"/>
    <cellStyle name="20% - Accent1 4 2 2 2 3 7 3" xfId="32149" xr:uid="{00000000-0005-0000-0000-0000DE7C0000}"/>
    <cellStyle name="20% - Accent1 4 2 2 2 3 8" xfId="32150" xr:uid="{00000000-0005-0000-0000-0000DF7C0000}"/>
    <cellStyle name="20% - Accent1 4 2 2 2 3 8 2" xfId="32151" xr:uid="{00000000-0005-0000-0000-0000E07C0000}"/>
    <cellStyle name="20% - Accent1 4 2 2 2 3 8 2 2" xfId="32152" xr:uid="{00000000-0005-0000-0000-0000E17C0000}"/>
    <cellStyle name="20% - Accent1 4 2 2 2 3 8 3" xfId="32153" xr:uid="{00000000-0005-0000-0000-0000E27C0000}"/>
    <cellStyle name="20% - Accent1 4 2 2 2 3 9" xfId="32154" xr:uid="{00000000-0005-0000-0000-0000E37C0000}"/>
    <cellStyle name="20% - Accent1 4 2 2 2 3 9 2" xfId="32155" xr:uid="{00000000-0005-0000-0000-0000E47C0000}"/>
    <cellStyle name="20% - Accent1 4 2 2 2 4" xfId="32156" xr:uid="{00000000-0005-0000-0000-0000E57C0000}"/>
    <cellStyle name="20% - Accent1 4 2 2 2 4 10" xfId="32157" xr:uid="{00000000-0005-0000-0000-0000E67C0000}"/>
    <cellStyle name="20% - Accent1 4 2 2 2 4 10 2" xfId="32158" xr:uid="{00000000-0005-0000-0000-0000E77C0000}"/>
    <cellStyle name="20% - Accent1 4 2 2 2 4 11" xfId="32159" xr:uid="{00000000-0005-0000-0000-0000E87C0000}"/>
    <cellStyle name="20% - Accent1 4 2 2 2 4 2" xfId="32160" xr:uid="{00000000-0005-0000-0000-0000E97C0000}"/>
    <cellStyle name="20% - Accent1 4 2 2 2 4 2 2" xfId="32161" xr:uid="{00000000-0005-0000-0000-0000EA7C0000}"/>
    <cellStyle name="20% - Accent1 4 2 2 2 4 2 2 2" xfId="32162" xr:uid="{00000000-0005-0000-0000-0000EB7C0000}"/>
    <cellStyle name="20% - Accent1 4 2 2 2 4 2 2 2 2" xfId="32163" xr:uid="{00000000-0005-0000-0000-0000EC7C0000}"/>
    <cellStyle name="20% - Accent1 4 2 2 2 4 2 2 2 2 2" xfId="32164" xr:uid="{00000000-0005-0000-0000-0000ED7C0000}"/>
    <cellStyle name="20% - Accent1 4 2 2 2 4 2 2 2 3" xfId="32165" xr:uid="{00000000-0005-0000-0000-0000EE7C0000}"/>
    <cellStyle name="20% - Accent1 4 2 2 2 4 2 2 3" xfId="32166" xr:uid="{00000000-0005-0000-0000-0000EF7C0000}"/>
    <cellStyle name="20% - Accent1 4 2 2 2 4 2 2 3 2" xfId="32167" xr:uid="{00000000-0005-0000-0000-0000F07C0000}"/>
    <cellStyle name="20% - Accent1 4 2 2 2 4 2 2 4" xfId="32168" xr:uid="{00000000-0005-0000-0000-0000F17C0000}"/>
    <cellStyle name="20% - Accent1 4 2 2 2 4 2 3" xfId="32169" xr:uid="{00000000-0005-0000-0000-0000F27C0000}"/>
    <cellStyle name="20% - Accent1 4 2 2 2 4 2 3 2" xfId="32170" xr:uid="{00000000-0005-0000-0000-0000F37C0000}"/>
    <cellStyle name="20% - Accent1 4 2 2 2 4 2 3 2 2" xfId="32171" xr:uid="{00000000-0005-0000-0000-0000F47C0000}"/>
    <cellStyle name="20% - Accent1 4 2 2 2 4 2 3 2 2 2" xfId="32172" xr:uid="{00000000-0005-0000-0000-0000F57C0000}"/>
    <cellStyle name="20% - Accent1 4 2 2 2 4 2 3 2 3" xfId="32173" xr:uid="{00000000-0005-0000-0000-0000F67C0000}"/>
    <cellStyle name="20% - Accent1 4 2 2 2 4 2 3 3" xfId="32174" xr:uid="{00000000-0005-0000-0000-0000F77C0000}"/>
    <cellStyle name="20% - Accent1 4 2 2 2 4 2 3 3 2" xfId="32175" xr:uid="{00000000-0005-0000-0000-0000F87C0000}"/>
    <cellStyle name="20% - Accent1 4 2 2 2 4 2 3 4" xfId="32176" xr:uid="{00000000-0005-0000-0000-0000F97C0000}"/>
    <cellStyle name="20% - Accent1 4 2 2 2 4 2 4" xfId="32177" xr:uid="{00000000-0005-0000-0000-0000FA7C0000}"/>
    <cellStyle name="20% - Accent1 4 2 2 2 4 2 4 2" xfId="32178" xr:uid="{00000000-0005-0000-0000-0000FB7C0000}"/>
    <cellStyle name="20% - Accent1 4 2 2 2 4 2 4 2 2" xfId="32179" xr:uid="{00000000-0005-0000-0000-0000FC7C0000}"/>
    <cellStyle name="20% - Accent1 4 2 2 2 4 2 4 2 2 2" xfId="32180" xr:uid="{00000000-0005-0000-0000-0000FD7C0000}"/>
    <cellStyle name="20% - Accent1 4 2 2 2 4 2 4 2 3" xfId="32181" xr:uid="{00000000-0005-0000-0000-0000FE7C0000}"/>
    <cellStyle name="20% - Accent1 4 2 2 2 4 2 4 3" xfId="32182" xr:uid="{00000000-0005-0000-0000-0000FF7C0000}"/>
    <cellStyle name="20% - Accent1 4 2 2 2 4 2 4 3 2" xfId="32183" xr:uid="{00000000-0005-0000-0000-0000007D0000}"/>
    <cellStyle name="20% - Accent1 4 2 2 2 4 2 4 4" xfId="32184" xr:uid="{00000000-0005-0000-0000-0000017D0000}"/>
    <cellStyle name="20% - Accent1 4 2 2 2 4 2 5" xfId="32185" xr:uid="{00000000-0005-0000-0000-0000027D0000}"/>
    <cellStyle name="20% - Accent1 4 2 2 2 4 2 5 2" xfId="32186" xr:uid="{00000000-0005-0000-0000-0000037D0000}"/>
    <cellStyle name="20% - Accent1 4 2 2 2 4 2 5 2 2" xfId="32187" xr:uid="{00000000-0005-0000-0000-0000047D0000}"/>
    <cellStyle name="20% - Accent1 4 2 2 2 4 2 5 3" xfId="32188" xr:uid="{00000000-0005-0000-0000-0000057D0000}"/>
    <cellStyle name="20% - Accent1 4 2 2 2 4 2 6" xfId="32189" xr:uid="{00000000-0005-0000-0000-0000067D0000}"/>
    <cellStyle name="20% - Accent1 4 2 2 2 4 2 6 2" xfId="32190" xr:uid="{00000000-0005-0000-0000-0000077D0000}"/>
    <cellStyle name="20% - Accent1 4 2 2 2 4 2 6 2 2" xfId="32191" xr:uid="{00000000-0005-0000-0000-0000087D0000}"/>
    <cellStyle name="20% - Accent1 4 2 2 2 4 2 6 3" xfId="32192" xr:uid="{00000000-0005-0000-0000-0000097D0000}"/>
    <cellStyle name="20% - Accent1 4 2 2 2 4 2 7" xfId="32193" xr:uid="{00000000-0005-0000-0000-00000A7D0000}"/>
    <cellStyle name="20% - Accent1 4 2 2 2 4 2 7 2" xfId="32194" xr:uid="{00000000-0005-0000-0000-00000B7D0000}"/>
    <cellStyle name="20% - Accent1 4 2 2 2 4 2 8" xfId="32195" xr:uid="{00000000-0005-0000-0000-00000C7D0000}"/>
    <cellStyle name="20% - Accent1 4 2 2 2 4 2 8 2" xfId="32196" xr:uid="{00000000-0005-0000-0000-00000D7D0000}"/>
    <cellStyle name="20% - Accent1 4 2 2 2 4 2 9" xfId="32197" xr:uid="{00000000-0005-0000-0000-00000E7D0000}"/>
    <cellStyle name="20% - Accent1 4 2 2 2 4 3" xfId="32198" xr:uid="{00000000-0005-0000-0000-00000F7D0000}"/>
    <cellStyle name="20% - Accent1 4 2 2 2 4 3 2" xfId="32199" xr:uid="{00000000-0005-0000-0000-0000107D0000}"/>
    <cellStyle name="20% - Accent1 4 2 2 2 4 3 2 2" xfId="32200" xr:uid="{00000000-0005-0000-0000-0000117D0000}"/>
    <cellStyle name="20% - Accent1 4 2 2 2 4 3 2 2 2" xfId="32201" xr:uid="{00000000-0005-0000-0000-0000127D0000}"/>
    <cellStyle name="20% - Accent1 4 2 2 2 4 3 2 2 2 2" xfId="32202" xr:uid="{00000000-0005-0000-0000-0000137D0000}"/>
    <cellStyle name="20% - Accent1 4 2 2 2 4 3 2 2 3" xfId="32203" xr:uid="{00000000-0005-0000-0000-0000147D0000}"/>
    <cellStyle name="20% - Accent1 4 2 2 2 4 3 2 3" xfId="32204" xr:uid="{00000000-0005-0000-0000-0000157D0000}"/>
    <cellStyle name="20% - Accent1 4 2 2 2 4 3 2 3 2" xfId="32205" xr:uid="{00000000-0005-0000-0000-0000167D0000}"/>
    <cellStyle name="20% - Accent1 4 2 2 2 4 3 2 4" xfId="32206" xr:uid="{00000000-0005-0000-0000-0000177D0000}"/>
    <cellStyle name="20% - Accent1 4 2 2 2 4 3 3" xfId="32207" xr:uid="{00000000-0005-0000-0000-0000187D0000}"/>
    <cellStyle name="20% - Accent1 4 2 2 2 4 3 3 2" xfId="32208" xr:uid="{00000000-0005-0000-0000-0000197D0000}"/>
    <cellStyle name="20% - Accent1 4 2 2 2 4 3 3 2 2" xfId="32209" xr:uid="{00000000-0005-0000-0000-00001A7D0000}"/>
    <cellStyle name="20% - Accent1 4 2 2 2 4 3 3 2 2 2" xfId="32210" xr:uid="{00000000-0005-0000-0000-00001B7D0000}"/>
    <cellStyle name="20% - Accent1 4 2 2 2 4 3 3 2 3" xfId="32211" xr:uid="{00000000-0005-0000-0000-00001C7D0000}"/>
    <cellStyle name="20% - Accent1 4 2 2 2 4 3 3 3" xfId="32212" xr:uid="{00000000-0005-0000-0000-00001D7D0000}"/>
    <cellStyle name="20% - Accent1 4 2 2 2 4 3 3 3 2" xfId="32213" xr:uid="{00000000-0005-0000-0000-00001E7D0000}"/>
    <cellStyle name="20% - Accent1 4 2 2 2 4 3 3 4" xfId="32214" xr:uid="{00000000-0005-0000-0000-00001F7D0000}"/>
    <cellStyle name="20% - Accent1 4 2 2 2 4 3 4" xfId="32215" xr:uid="{00000000-0005-0000-0000-0000207D0000}"/>
    <cellStyle name="20% - Accent1 4 2 2 2 4 3 4 2" xfId="32216" xr:uid="{00000000-0005-0000-0000-0000217D0000}"/>
    <cellStyle name="20% - Accent1 4 2 2 2 4 3 4 2 2" xfId="32217" xr:uid="{00000000-0005-0000-0000-0000227D0000}"/>
    <cellStyle name="20% - Accent1 4 2 2 2 4 3 4 2 2 2" xfId="32218" xr:uid="{00000000-0005-0000-0000-0000237D0000}"/>
    <cellStyle name="20% - Accent1 4 2 2 2 4 3 4 2 3" xfId="32219" xr:uid="{00000000-0005-0000-0000-0000247D0000}"/>
    <cellStyle name="20% - Accent1 4 2 2 2 4 3 4 3" xfId="32220" xr:uid="{00000000-0005-0000-0000-0000257D0000}"/>
    <cellStyle name="20% - Accent1 4 2 2 2 4 3 4 3 2" xfId="32221" xr:uid="{00000000-0005-0000-0000-0000267D0000}"/>
    <cellStyle name="20% - Accent1 4 2 2 2 4 3 4 4" xfId="32222" xr:uid="{00000000-0005-0000-0000-0000277D0000}"/>
    <cellStyle name="20% - Accent1 4 2 2 2 4 3 5" xfId="32223" xr:uid="{00000000-0005-0000-0000-0000287D0000}"/>
    <cellStyle name="20% - Accent1 4 2 2 2 4 3 5 2" xfId="32224" xr:uid="{00000000-0005-0000-0000-0000297D0000}"/>
    <cellStyle name="20% - Accent1 4 2 2 2 4 3 5 2 2" xfId="32225" xr:uid="{00000000-0005-0000-0000-00002A7D0000}"/>
    <cellStyle name="20% - Accent1 4 2 2 2 4 3 5 3" xfId="32226" xr:uid="{00000000-0005-0000-0000-00002B7D0000}"/>
    <cellStyle name="20% - Accent1 4 2 2 2 4 3 6" xfId="32227" xr:uid="{00000000-0005-0000-0000-00002C7D0000}"/>
    <cellStyle name="20% - Accent1 4 2 2 2 4 3 6 2" xfId="32228" xr:uid="{00000000-0005-0000-0000-00002D7D0000}"/>
    <cellStyle name="20% - Accent1 4 2 2 2 4 3 6 2 2" xfId="32229" xr:uid="{00000000-0005-0000-0000-00002E7D0000}"/>
    <cellStyle name="20% - Accent1 4 2 2 2 4 3 6 3" xfId="32230" xr:uid="{00000000-0005-0000-0000-00002F7D0000}"/>
    <cellStyle name="20% - Accent1 4 2 2 2 4 3 7" xfId="32231" xr:uid="{00000000-0005-0000-0000-0000307D0000}"/>
    <cellStyle name="20% - Accent1 4 2 2 2 4 3 7 2" xfId="32232" xr:uid="{00000000-0005-0000-0000-0000317D0000}"/>
    <cellStyle name="20% - Accent1 4 2 2 2 4 3 8" xfId="32233" xr:uid="{00000000-0005-0000-0000-0000327D0000}"/>
    <cellStyle name="20% - Accent1 4 2 2 2 4 3 8 2" xfId="32234" xr:uid="{00000000-0005-0000-0000-0000337D0000}"/>
    <cellStyle name="20% - Accent1 4 2 2 2 4 3 9" xfId="32235" xr:uid="{00000000-0005-0000-0000-0000347D0000}"/>
    <cellStyle name="20% - Accent1 4 2 2 2 4 4" xfId="32236" xr:uid="{00000000-0005-0000-0000-0000357D0000}"/>
    <cellStyle name="20% - Accent1 4 2 2 2 4 4 2" xfId="32237" xr:uid="{00000000-0005-0000-0000-0000367D0000}"/>
    <cellStyle name="20% - Accent1 4 2 2 2 4 4 2 2" xfId="32238" xr:uid="{00000000-0005-0000-0000-0000377D0000}"/>
    <cellStyle name="20% - Accent1 4 2 2 2 4 4 2 2 2" xfId="32239" xr:uid="{00000000-0005-0000-0000-0000387D0000}"/>
    <cellStyle name="20% - Accent1 4 2 2 2 4 4 2 3" xfId="32240" xr:uid="{00000000-0005-0000-0000-0000397D0000}"/>
    <cellStyle name="20% - Accent1 4 2 2 2 4 4 3" xfId="32241" xr:uid="{00000000-0005-0000-0000-00003A7D0000}"/>
    <cellStyle name="20% - Accent1 4 2 2 2 4 4 3 2" xfId="32242" xr:uid="{00000000-0005-0000-0000-00003B7D0000}"/>
    <cellStyle name="20% - Accent1 4 2 2 2 4 4 4" xfId="32243" xr:uid="{00000000-0005-0000-0000-00003C7D0000}"/>
    <cellStyle name="20% - Accent1 4 2 2 2 4 5" xfId="32244" xr:uid="{00000000-0005-0000-0000-00003D7D0000}"/>
    <cellStyle name="20% - Accent1 4 2 2 2 4 5 2" xfId="32245" xr:uid="{00000000-0005-0000-0000-00003E7D0000}"/>
    <cellStyle name="20% - Accent1 4 2 2 2 4 5 2 2" xfId="32246" xr:uid="{00000000-0005-0000-0000-00003F7D0000}"/>
    <cellStyle name="20% - Accent1 4 2 2 2 4 5 2 2 2" xfId="32247" xr:uid="{00000000-0005-0000-0000-0000407D0000}"/>
    <cellStyle name="20% - Accent1 4 2 2 2 4 5 2 3" xfId="32248" xr:uid="{00000000-0005-0000-0000-0000417D0000}"/>
    <cellStyle name="20% - Accent1 4 2 2 2 4 5 3" xfId="32249" xr:uid="{00000000-0005-0000-0000-0000427D0000}"/>
    <cellStyle name="20% - Accent1 4 2 2 2 4 5 3 2" xfId="32250" xr:uid="{00000000-0005-0000-0000-0000437D0000}"/>
    <cellStyle name="20% - Accent1 4 2 2 2 4 5 4" xfId="32251" xr:uid="{00000000-0005-0000-0000-0000447D0000}"/>
    <cellStyle name="20% - Accent1 4 2 2 2 4 6" xfId="32252" xr:uid="{00000000-0005-0000-0000-0000457D0000}"/>
    <cellStyle name="20% - Accent1 4 2 2 2 4 6 2" xfId="32253" xr:uid="{00000000-0005-0000-0000-0000467D0000}"/>
    <cellStyle name="20% - Accent1 4 2 2 2 4 6 2 2" xfId="32254" xr:uid="{00000000-0005-0000-0000-0000477D0000}"/>
    <cellStyle name="20% - Accent1 4 2 2 2 4 6 2 2 2" xfId="32255" xr:uid="{00000000-0005-0000-0000-0000487D0000}"/>
    <cellStyle name="20% - Accent1 4 2 2 2 4 6 2 3" xfId="32256" xr:uid="{00000000-0005-0000-0000-0000497D0000}"/>
    <cellStyle name="20% - Accent1 4 2 2 2 4 6 3" xfId="32257" xr:uid="{00000000-0005-0000-0000-00004A7D0000}"/>
    <cellStyle name="20% - Accent1 4 2 2 2 4 6 3 2" xfId="32258" xr:uid="{00000000-0005-0000-0000-00004B7D0000}"/>
    <cellStyle name="20% - Accent1 4 2 2 2 4 6 4" xfId="32259" xr:uid="{00000000-0005-0000-0000-00004C7D0000}"/>
    <cellStyle name="20% - Accent1 4 2 2 2 4 7" xfId="32260" xr:uid="{00000000-0005-0000-0000-00004D7D0000}"/>
    <cellStyle name="20% - Accent1 4 2 2 2 4 7 2" xfId="32261" xr:uid="{00000000-0005-0000-0000-00004E7D0000}"/>
    <cellStyle name="20% - Accent1 4 2 2 2 4 7 2 2" xfId="32262" xr:uid="{00000000-0005-0000-0000-00004F7D0000}"/>
    <cellStyle name="20% - Accent1 4 2 2 2 4 7 3" xfId="32263" xr:uid="{00000000-0005-0000-0000-0000507D0000}"/>
    <cellStyle name="20% - Accent1 4 2 2 2 4 8" xfId="32264" xr:uid="{00000000-0005-0000-0000-0000517D0000}"/>
    <cellStyle name="20% - Accent1 4 2 2 2 4 8 2" xfId="32265" xr:uid="{00000000-0005-0000-0000-0000527D0000}"/>
    <cellStyle name="20% - Accent1 4 2 2 2 4 8 2 2" xfId="32266" xr:uid="{00000000-0005-0000-0000-0000537D0000}"/>
    <cellStyle name="20% - Accent1 4 2 2 2 4 8 3" xfId="32267" xr:uid="{00000000-0005-0000-0000-0000547D0000}"/>
    <cellStyle name="20% - Accent1 4 2 2 2 4 9" xfId="32268" xr:uid="{00000000-0005-0000-0000-0000557D0000}"/>
    <cellStyle name="20% - Accent1 4 2 2 2 4 9 2" xfId="32269" xr:uid="{00000000-0005-0000-0000-0000567D0000}"/>
    <cellStyle name="20% - Accent1 4 2 2 2 5" xfId="32270" xr:uid="{00000000-0005-0000-0000-0000577D0000}"/>
    <cellStyle name="20% - Accent1 4 2 2 2 5 10" xfId="32271" xr:uid="{00000000-0005-0000-0000-0000587D0000}"/>
    <cellStyle name="20% - Accent1 4 2 2 2 5 10 2" xfId="32272" xr:uid="{00000000-0005-0000-0000-0000597D0000}"/>
    <cellStyle name="20% - Accent1 4 2 2 2 5 11" xfId="32273" xr:uid="{00000000-0005-0000-0000-00005A7D0000}"/>
    <cellStyle name="20% - Accent1 4 2 2 2 5 2" xfId="32274" xr:uid="{00000000-0005-0000-0000-00005B7D0000}"/>
    <cellStyle name="20% - Accent1 4 2 2 2 5 2 2" xfId="32275" xr:uid="{00000000-0005-0000-0000-00005C7D0000}"/>
    <cellStyle name="20% - Accent1 4 2 2 2 5 2 2 2" xfId="32276" xr:uid="{00000000-0005-0000-0000-00005D7D0000}"/>
    <cellStyle name="20% - Accent1 4 2 2 2 5 2 2 2 2" xfId="32277" xr:uid="{00000000-0005-0000-0000-00005E7D0000}"/>
    <cellStyle name="20% - Accent1 4 2 2 2 5 2 2 2 2 2" xfId="32278" xr:uid="{00000000-0005-0000-0000-00005F7D0000}"/>
    <cellStyle name="20% - Accent1 4 2 2 2 5 2 2 2 3" xfId="32279" xr:uid="{00000000-0005-0000-0000-0000607D0000}"/>
    <cellStyle name="20% - Accent1 4 2 2 2 5 2 2 3" xfId="32280" xr:uid="{00000000-0005-0000-0000-0000617D0000}"/>
    <cellStyle name="20% - Accent1 4 2 2 2 5 2 2 3 2" xfId="32281" xr:uid="{00000000-0005-0000-0000-0000627D0000}"/>
    <cellStyle name="20% - Accent1 4 2 2 2 5 2 2 4" xfId="32282" xr:uid="{00000000-0005-0000-0000-0000637D0000}"/>
    <cellStyle name="20% - Accent1 4 2 2 2 5 2 3" xfId="32283" xr:uid="{00000000-0005-0000-0000-0000647D0000}"/>
    <cellStyle name="20% - Accent1 4 2 2 2 5 2 3 2" xfId="32284" xr:uid="{00000000-0005-0000-0000-0000657D0000}"/>
    <cellStyle name="20% - Accent1 4 2 2 2 5 2 3 2 2" xfId="32285" xr:uid="{00000000-0005-0000-0000-0000667D0000}"/>
    <cellStyle name="20% - Accent1 4 2 2 2 5 2 3 2 2 2" xfId="32286" xr:uid="{00000000-0005-0000-0000-0000677D0000}"/>
    <cellStyle name="20% - Accent1 4 2 2 2 5 2 3 2 3" xfId="32287" xr:uid="{00000000-0005-0000-0000-0000687D0000}"/>
    <cellStyle name="20% - Accent1 4 2 2 2 5 2 3 3" xfId="32288" xr:uid="{00000000-0005-0000-0000-0000697D0000}"/>
    <cellStyle name="20% - Accent1 4 2 2 2 5 2 3 3 2" xfId="32289" xr:uid="{00000000-0005-0000-0000-00006A7D0000}"/>
    <cellStyle name="20% - Accent1 4 2 2 2 5 2 3 4" xfId="32290" xr:uid="{00000000-0005-0000-0000-00006B7D0000}"/>
    <cellStyle name="20% - Accent1 4 2 2 2 5 2 4" xfId="32291" xr:uid="{00000000-0005-0000-0000-00006C7D0000}"/>
    <cellStyle name="20% - Accent1 4 2 2 2 5 2 4 2" xfId="32292" xr:uid="{00000000-0005-0000-0000-00006D7D0000}"/>
    <cellStyle name="20% - Accent1 4 2 2 2 5 2 4 2 2" xfId="32293" xr:uid="{00000000-0005-0000-0000-00006E7D0000}"/>
    <cellStyle name="20% - Accent1 4 2 2 2 5 2 4 2 2 2" xfId="32294" xr:uid="{00000000-0005-0000-0000-00006F7D0000}"/>
    <cellStyle name="20% - Accent1 4 2 2 2 5 2 4 2 3" xfId="32295" xr:uid="{00000000-0005-0000-0000-0000707D0000}"/>
    <cellStyle name="20% - Accent1 4 2 2 2 5 2 4 3" xfId="32296" xr:uid="{00000000-0005-0000-0000-0000717D0000}"/>
    <cellStyle name="20% - Accent1 4 2 2 2 5 2 4 3 2" xfId="32297" xr:uid="{00000000-0005-0000-0000-0000727D0000}"/>
    <cellStyle name="20% - Accent1 4 2 2 2 5 2 4 4" xfId="32298" xr:uid="{00000000-0005-0000-0000-0000737D0000}"/>
    <cellStyle name="20% - Accent1 4 2 2 2 5 2 5" xfId="32299" xr:uid="{00000000-0005-0000-0000-0000747D0000}"/>
    <cellStyle name="20% - Accent1 4 2 2 2 5 2 5 2" xfId="32300" xr:uid="{00000000-0005-0000-0000-0000757D0000}"/>
    <cellStyle name="20% - Accent1 4 2 2 2 5 2 5 2 2" xfId="32301" xr:uid="{00000000-0005-0000-0000-0000767D0000}"/>
    <cellStyle name="20% - Accent1 4 2 2 2 5 2 5 3" xfId="32302" xr:uid="{00000000-0005-0000-0000-0000777D0000}"/>
    <cellStyle name="20% - Accent1 4 2 2 2 5 2 6" xfId="32303" xr:uid="{00000000-0005-0000-0000-0000787D0000}"/>
    <cellStyle name="20% - Accent1 4 2 2 2 5 2 6 2" xfId="32304" xr:uid="{00000000-0005-0000-0000-0000797D0000}"/>
    <cellStyle name="20% - Accent1 4 2 2 2 5 2 6 2 2" xfId="32305" xr:uid="{00000000-0005-0000-0000-00007A7D0000}"/>
    <cellStyle name="20% - Accent1 4 2 2 2 5 2 6 3" xfId="32306" xr:uid="{00000000-0005-0000-0000-00007B7D0000}"/>
    <cellStyle name="20% - Accent1 4 2 2 2 5 2 7" xfId="32307" xr:uid="{00000000-0005-0000-0000-00007C7D0000}"/>
    <cellStyle name="20% - Accent1 4 2 2 2 5 2 7 2" xfId="32308" xr:uid="{00000000-0005-0000-0000-00007D7D0000}"/>
    <cellStyle name="20% - Accent1 4 2 2 2 5 2 8" xfId="32309" xr:uid="{00000000-0005-0000-0000-00007E7D0000}"/>
    <cellStyle name="20% - Accent1 4 2 2 2 5 2 8 2" xfId="32310" xr:uid="{00000000-0005-0000-0000-00007F7D0000}"/>
    <cellStyle name="20% - Accent1 4 2 2 2 5 2 9" xfId="32311" xr:uid="{00000000-0005-0000-0000-0000807D0000}"/>
    <cellStyle name="20% - Accent1 4 2 2 2 5 3" xfId="32312" xr:uid="{00000000-0005-0000-0000-0000817D0000}"/>
    <cellStyle name="20% - Accent1 4 2 2 2 5 3 2" xfId="32313" xr:uid="{00000000-0005-0000-0000-0000827D0000}"/>
    <cellStyle name="20% - Accent1 4 2 2 2 5 3 2 2" xfId="32314" xr:uid="{00000000-0005-0000-0000-0000837D0000}"/>
    <cellStyle name="20% - Accent1 4 2 2 2 5 3 2 2 2" xfId="32315" xr:uid="{00000000-0005-0000-0000-0000847D0000}"/>
    <cellStyle name="20% - Accent1 4 2 2 2 5 3 2 2 2 2" xfId="32316" xr:uid="{00000000-0005-0000-0000-0000857D0000}"/>
    <cellStyle name="20% - Accent1 4 2 2 2 5 3 2 2 3" xfId="32317" xr:uid="{00000000-0005-0000-0000-0000867D0000}"/>
    <cellStyle name="20% - Accent1 4 2 2 2 5 3 2 3" xfId="32318" xr:uid="{00000000-0005-0000-0000-0000877D0000}"/>
    <cellStyle name="20% - Accent1 4 2 2 2 5 3 2 3 2" xfId="32319" xr:uid="{00000000-0005-0000-0000-0000887D0000}"/>
    <cellStyle name="20% - Accent1 4 2 2 2 5 3 2 4" xfId="32320" xr:uid="{00000000-0005-0000-0000-0000897D0000}"/>
    <cellStyle name="20% - Accent1 4 2 2 2 5 3 3" xfId="32321" xr:uid="{00000000-0005-0000-0000-00008A7D0000}"/>
    <cellStyle name="20% - Accent1 4 2 2 2 5 3 3 2" xfId="32322" xr:uid="{00000000-0005-0000-0000-00008B7D0000}"/>
    <cellStyle name="20% - Accent1 4 2 2 2 5 3 3 2 2" xfId="32323" xr:uid="{00000000-0005-0000-0000-00008C7D0000}"/>
    <cellStyle name="20% - Accent1 4 2 2 2 5 3 3 2 2 2" xfId="32324" xr:uid="{00000000-0005-0000-0000-00008D7D0000}"/>
    <cellStyle name="20% - Accent1 4 2 2 2 5 3 3 2 3" xfId="32325" xr:uid="{00000000-0005-0000-0000-00008E7D0000}"/>
    <cellStyle name="20% - Accent1 4 2 2 2 5 3 3 3" xfId="32326" xr:uid="{00000000-0005-0000-0000-00008F7D0000}"/>
    <cellStyle name="20% - Accent1 4 2 2 2 5 3 3 3 2" xfId="32327" xr:uid="{00000000-0005-0000-0000-0000907D0000}"/>
    <cellStyle name="20% - Accent1 4 2 2 2 5 3 3 4" xfId="32328" xr:uid="{00000000-0005-0000-0000-0000917D0000}"/>
    <cellStyle name="20% - Accent1 4 2 2 2 5 3 4" xfId="32329" xr:uid="{00000000-0005-0000-0000-0000927D0000}"/>
    <cellStyle name="20% - Accent1 4 2 2 2 5 3 4 2" xfId="32330" xr:uid="{00000000-0005-0000-0000-0000937D0000}"/>
    <cellStyle name="20% - Accent1 4 2 2 2 5 3 4 2 2" xfId="32331" xr:uid="{00000000-0005-0000-0000-0000947D0000}"/>
    <cellStyle name="20% - Accent1 4 2 2 2 5 3 4 2 2 2" xfId="32332" xr:uid="{00000000-0005-0000-0000-0000957D0000}"/>
    <cellStyle name="20% - Accent1 4 2 2 2 5 3 4 2 3" xfId="32333" xr:uid="{00000000-0005-0000-0000-0000967D0000}"/>
    <cellStyle name="20% - Accent1 4 2 2 2 5 3 4 3" xfId="32334" xr:uid="{00000000-0005-0000-0000-0000977D0000}"/>
    <cellStyle name="20% - Accent1 4 2 2 2 5 3 4 3 2" xfId="32335" xr:uid="{00000000-0005-0000-0000-0000987D0000}"/>
    <cellStyle name="20% - Accent1 4 2 2 2 5 3 4 4" xfId="32336" xr:uid="{00000000-0005-0000-0000-0000997D0000}"/>
    <cellStyle name="20% - Accent1 4 2 2 2 5 3 5" xfId="32337" xr:uid="{00000000-0005-0000-0000-00009A7D0000}"/>
    <cellStyle name="20% - Accent1 4 2 2 2 5 3 5 2" xfId="32338" xr:uid="{00000000-0005-0000-0000-00009B7D0000}"/>
    <cellStyle name="20% - Accent1 4 2 2 2 5 3 5 2 2" xfId="32339" xr:uid="{00000000-0005-0000-0000-00009C7D0000}"/>
    <cellStyle name="20% - Accent1 4 2 2 2 5 3 5 3" xfId="32340" xr:uid="{00000000-0005-0000-0000-00009D7D0000}"/>
    <cellStyle name="20% - Accent1 4 2 2 2 5 3 6" xfId="32341" xr:uid="{00000000-0005-0000-0000-00009E7D0000}"/>
    <cellStyle name="20% - Accent1 4 2 2 2 5 3 6 2" xfId="32342" xr:uid="{00000000-0005-0000-0000-00009F7D0000}"/>
    <cellStyle name="20% - Accent1 4 2 2 2 5 3 6 2 2" xfId="32343" xr:uid="{00000000-0005-0000-0000-0000A07D0000}"/>
    <cellStyle name="20% - Accent1 4 2 2 2 5 3 6 3" xfId="32344" xr:uid="{00000000-0005-0000-0000-0000A17D0000}"/>
    <cellStyle name="20% - Accent1 4 2 2 2 5 3 7" xfId="32345" xr:uid="{00000000-0005-0000-0000-0000A27D0000}"/>
    <cellStyle name="20% - Accent1 4 2 2 2 5 3 7 2" xfId="32346" xr:uid="{00000000-0005-0000-0000-0000A37D0000}"/>
    <cellStyle name="20% - Accent1 4 2 2 2 5 3 8" xfId="32347" xr:uid="{00000000-0005-0000-0000-0000A47D0000}"/>
    <cellStyle name="20% - Accent1 4 2 2 2 5 3 8 2" xfId="32348" xr:uid="{00000000-0005-0000-0000-0000A57D0000}"/>
    <cellStyle name="20% - Accent1 4 2 2 2 5 3 9" xfId="32349" xr:uid="{00000000-0005-0000-0000-0000A67D0000}"/>
    <cellStyle name="20% - Accent1 4 2 2 2 5 4" xfId="32350" xr:uid="{00000000-0005-0000-0000-0000A77D0000}"/>
    <cellStyle name="20% - Accent1 4 2 2 2 5 4 2" xfId="32351" xr:uid="{00000000-0005-0000-0000-0000A87D0000}"/>
    <cellStyle name="20% - Accent1 4 2 2 2 5 4 2 2" xfId="32352" xr:uid="{00000000-0005-0000-0000-0000A97D0000}"/>
    <cellStyle name="20% - Accent1 4 2 2 2 5 4 2 2 2" xfId="32353" xr:uid="{00000000-0005-0000-0000-0000AA7D0000}"/>
    <cellStyle name="20% - Accent1 4 2 2 2 5 4 2 3" xfId="32354" xr:uid="{00000000-0005-0000-0000-0000AB7D0000}"/>
    <cellStyle name="20% - Accent1 4 2 2 2 5 4 3" xfId="32355" xr:uid="{00000000-0005-0000-0000-0000AC7D0000}"/>
    <cellStyle name="20% - Accent1 4 2 2 2 5 4 3 2" xfId="32356" xr:uid="{00000000-0005-0000-0000-0000AD7D0000}"/>
    <cellStyle name="20% - Accent1 4 2 2 2 5 4 4" xfId="32357" xr:uid="{00000000-0005-0000-0000-0000AE7D0000}"/>
    <cellStyle name="20% - Accent1 4 2 2 2 5 5" xfId="32358" xr:uid="{00000000-0005-0000-0000-0000AF7D0000}"/>
    <cellStyle name="20% - Accent1 4 2 2 2 5 5 2" xfId="32359" xr:uid="{00000000-0005-0000-0000-0000B07D0000}"/>
    <cellStyle name="20% - Accent1 4 2 2 2 5 5 2 2" xfId="32360" xr:uid="{00000000-0005-0000-0000-0000B17D0000}"/>
    <cellStyle name="20% - Accent1 4 2 2 2 5 5 2 2 2" xfId="32361" xr:uid="{00000000-0005-0000-0000-0000B27D0000}"/>
    <cellStyle name="20% - Accent1 4 2 2 2 5 5 2 3" xfId="32362" xr:uid="{00000000-0005-0000-0000-0000B37D0000}"/>
    <cellStyle name="20% - Accent1 4 2 2 2 5 5 3" xfId="32363" xr:uid="{00000000-0005-0000-0000-0000B47D0000}"/>
    <cellStyle name="20% - Accent1 4 2 2 2 5 5 3 2" xfId="32364" xr:uid="{00000000-0005-0000-0000-0000B57D0000}"/>
    <cellStyle name="20% - Accent1 4 2 2 2 5 5 4" xfId="32365" xr:uid="{00000000-0005-0000-0000-0000B67D0000}"/>
    <cellStyle name="20% - Accent1 4 2 2 2 5 6" xfId="32366" xr:uid="{00000000-0005-0000-0000-0000B77D0000}"/>
    <cellStyle name="20% - Accent1 4 2 2 2 5 6 2" xfId="32367" xr:uid="{00000000-0005-0000-0000-0000B87D0000}"/>
    <cellStyle name="20% - Accent1 4 2 2 2 5 6 2 2" xfId="32368" xr:uid="{00000000-0005-0000-0000-0000B97D0000}"/>
    <cellStyle name="20% - Accent1 4 2 2 2 5 6 2 2 2" xfId="32369" xr:uid="{00000000-0005-0000-0000-0000BA7D0000}"/>
    <cellStyle name="20% - Accent1 4 2 2 2 5 6 2 3" xfId="32370" xr:uid="{00000000-0005-0000-0000-0000BB7D0000}"/>
    <cellStyle name="20% - Accent1 4 2 2 2 5 6 3" xfId="32371" xr:uid="{00000000-0005-0000-0000-0000BC7D0000}"/>
    <cellStyle name="20% - Accent1 4 2 2 2 5 6 3 2" xfId="32372" xr:uid="{00000000-0005-0000-0000-0000BD7D0000}"/>
    <cellStyle name="20% - Accent1 4 2 2 2 5 6 4" xfId="32373" xr:uid="{00000000-0005-0000-0000-0000BE7D0000}"/>
    <cellStyle name="20% - Accent1 4 2 2 2 5 7" xfId="32374" xr:uid="{00000000-0005-0000-0000-0000BF7D0000}"/>
    <cellStyle name="20% - Accent1 4 2 2 2 5 7 2" xfId="32375" xr:uid="{00000000-0005-0000-0000-0000C07D0000}"/>
    <cellStyle name="20% - Accent1 4 2 2 2 5 7 2 2" xfId="32376" xr:uid="{00000000-0005-0000-0000-0000C17D0000}"/>
    <cellStyle name="20% - Accent1 4 2 2 2 5 7 3" xfId="32377" xr:uid="{00000000-0005-0000-0000-0000C27D0000}"/>
    <cellStyle name="20% - Accent1 4 2 2 2 5 8" xfId="32378" xr:uid="{00000000-0005-0000-0000-0000C37D0000}"/>
    <cellStyle name="20% - Accent1 4 2 2 2 5 8 2" xfId="32379" xr:uid="{00000000-0005-0000-0000-0000C47D0000}"/>
    <cellStyle name="20% - Accent1 4 2 2 2 5 8 2 2" xfId="32380" xr:uid="{00000000-0005-0000-0000-0000C57D0000}"/>
    <cellStyle name="20% - Accent1 4 2 2 2 5 8 3" xfId="32381" xr:uid="{00000000-0005-0000-0000-0000C67D0000}"/>
    <cellStyle name="20% - Accent1 4 2 2 2 5 9" xfId="32382" xr:uid="{00000000-0005-0000-0000-0000C77D0000}"/>
    <cellStyle name="20% - Accent1 4 2 2 2 5 9 2" xfId="32383" xr:uid="{00000000-0005-0000-0000-0000C87D0000}"/>
    <cellStyle name="20% - Accent1 4 2 2 2 6" xfId="32384" xr:uid="{00000000-0005-0000-0000-0000C97D0000}"/>
    <cellStyle name="20% - Accent1 4 2 2 2 6 2" xfId="32385" xr:uid="{00000000-0005-0000-0000-0000CA7D0000}"/>
    <cellStyle name="20% - Accent1 4 2 2 2 6 2 2" xfId="32386" xr:uid="{00000000-0005-0000-0000-0000CB7D0000}"/>
    <cellStyle name="20% - Accent1 4 2 2 2 6 2 2 2" xfId="32387" xr:uid="{00000000-0005-0000-0000-0000CC7D0000}"/>
    <cellStyle name="20% - Accent1 4 2 2 2 6 2 2 2 2" xfId="32388" xr:uid="{00000000-0005-0000-0000-0000CD7D0000}"/>
    <cellStyle name="20% - Accent1 4 2 2 2 6 2 2 3" xfId="32389" xr:uid="{00000000-0005-0000-0000-0000CE7D0000}"/>
    <cellStyle name="20% - Accent1 4 2 2 2 6 2 3" xfId="32390" xr:uid="{00000000-0005-0000-0000-0000CF7D0000}"/>
    <cellStyle name="20% - Accent1 4 2 2 2 6 2 3 2" xfId="32391" xr:uid="{00000000-0005-0000-0000-0000D07D0000}"/>
    <cellStyle name="20% - Accent1 4 2 2 2 6 2 4" xfId="32392" xr:uid="{00000000-0005-0000-0000-0000D17D0000}"/>
    <cellStyle name="20% - Accent1 4 2 2 2 6 3" xfId="32393" xr:uid="{00000000-0005-0000-0000-0000D27D0000}"/>
    <cellStyle name="20% - Accent1 4 2 2 2 6 3 2" xfId="32394" xr:uid="{00000000-0005-0000-0000-0000D37D0000}"/>
    <cellStyle name="20% - Accent1 4 2 2 2 6 3 2 2" xfId="32395" xr:uid="{00000000-0005-0000-0000-0000D47D0000}"/>
    <cellStyle name="20% - Accent1 4 2 2 2 6 3 2 2 2" xfId="32396" xr:uid="{00000000-0005-0000-0000-0000D57D0000}"/>
    <cellStyle name="20% - Accent1 4 2 2 2 6 3 2 3" xfId="32397" xr:uid="{00000000-0005-0000-0000-0000D67D0000}"/>
    <cellStyle name="20% - Accent1 4 2 2 2 6 3 3" xfId="32398" xr:uid="{00000000-0005-0000-0000-0000D77D0000}"/>
    <cellStyle name="20% - Accent1 4 2 2 2 6 3 3 2" xfId="32399" xr:uid="{00000000-0005-0000-0000-0000D87D0000}"/>
    <cellStyle name="20% - Accent1 4 2 2 2 6 3 4" xfId="32400" xr:uid="{00000000-0005-0000-0000-0000D97D0000}"/>
    <cellStyle name="20% - Accent1 4 2 2 2 6 4" xfId="32401" xr:uid="{00000000-0005-0000-0000-0000DA7D0000}"/>
    <cellStyle name="20% - Accent1 4 2 2 2 6 4 2" xfId="32402" xr:uid="{00000000-0005-0000-0000-0000DB7D0000}"/>
    <cellStyle name="20% - Accent1 4 2 2 2 6 4 2 2" xfId="32403" xr:uid="{00000000-0005-0000-0000-0000DC7D0000}"/>
    <cellStyle name="20% - Accent1 4 2 2 2 6 4 2 2 2" xfId="32404" xr:uid="{00000000-0005-0000-0000-0000DD7D0000}"/>
    <cellStyle name="20% - Accent1 4 2 2 2 6 4 2 3" xfId="32405" xr:uid="{00000000-0005-0000-0000-0000DE7D0000}"/>
    <cellStyle name="20% - Accent1 4 2 2 2 6 4 3" xfId="32406" xr:uid="{00000000-0005-0000-0000-0000DF7D0000}"/>
    <cellStyle name="20% - Accent1 4 2 2 2 6 4 3 2" xfId="32407" xr:uid="{00000000-0005-0000-0000-0000E07D0000}"/>
    <cellStyle name="20% - Accent1 4 2 2 2 6 4 4" xfId="32408" xr:uid="{00000000-0005-0000-0000-0000E17D0000}"/>
    <cellStyle name="20% - Accent1 4 2 2 2 6 5" xfId="32409" xr:uid="{00000000-0005-0000-0000-0000E27D0000}"/>
    <cellStyle name="20% - Accent1 4 2 2 2 6 5 2" xfId="32410" xr:uid="{00000000-0005-0000-0000-0000E37D0000}"/>
    <cellStyle name="20% - Accent1 4 2 2 2 6 5 2 2" xfId="32411" xr:uid="{00000000-0005-0000-0000-0000E47D0000}"/>
    <cellStyle name="20% - Accent1 4 2 2 2 6 5 3" xfId="32412" xr:uid="{00000000-0005-0000-0000-0000E57D0000}"/>
    <cellStyle name="20% - Accent1 4 2 2 2 6 6" xfId="32413" xr:uid="{00000000-0005-0000-0000-0000E67D0000}"/>
    <cellStyle name="20% - Accent1 4 2 2 2 6 6 2" xfId="32414" xr:uid="{00000000-0005-0000-0000-0000E77D0000}"/>
    <cellStyle name="20% - Accent1 4 2 2 2 6 6 2 2" xfId="32415" xr:uid="{00000000-0005-0000-0000-0000E87D0000}"/>
    <cellStyle name="20% - Accent1 4 2 2 2 6 6 3" xfId="32416" xr:uid="{00000000-0005-0000-0000-0000E97D0000}"/>
    <cellStyle name="20% - Accent1 4 2 2 2 6 7" xfId="32417" xr:uid="{00000000-0005-0000-0000-0000EA7D0000}"/>
    <cellStyle name="20% - Accent1 4 2 2 2 6 7 2" xfId="32418" xr:uid="{00000000-0005-0000-0000-0000EB7D0000}"/>
    <cellStyle name="20% - Accent1 4 2 2 2 6 8" xfId="32419" xr:uid="{00000000-0005-0000-0000-0000EC7D0000}"/>
    <cellStyle name="20% - Accent1 4 2 2 2 6 8 2" xfId="32420" xr:uid="{00000000-0005-0000-0000-0000ED7D0000}"/>
    <cellStyle name="20% - Accent1 4 2 2 2 6 9" xfId="32421" xr:uid="{00000000-0005-0000-0000-0000EE7D0000}"/>
    <cellStyle name="20% - Accent1 4 2 2 2 7" xfId="32422" xr:uid="{00000000-0005-0000-0000-0000EF7D0000}"/>
    <cellStyle name="20% - Accent1 4 2 2 2 7 2" xfId="32423" xr:uid="{00000000-0005-0000-0000-0000F07D0000}"/>
    <cellStyle name="20% - Accent1 4 2 2 2 7 2 2" xfId="32424" xr:uid="{00000000-0005-0000-0000-0000F17D0000}"/>
    <cellStyle name="20% - Accent1 4 2 2 2 7 2 2 2" xfId="32425" xr:uid="{00000000-0005-0000-0000-0000F27D0000}"/>
    <cellStyle name="20% - Accent1 4 2 2 2 7 2 2 2 2" xfId="32426" xr:uid="{00000000-0005-0000-0000-0000F37D0000}"/>
    <cellStyle name="20% - Accent1 4 2 2 2 7 2 2 3" xfId="32427" xr:uid="{00000000-0005-0000-0000-0000F47D0000}"/>
    <cellStyle name="20% - Accent1 4 2 2 2 7 2 3" xfId="32428" xr:uid="{00000000-0005-0000-0000-0000F57D0000}"/>
    <cellStyle name="20% - Accent1 4 2 2 2 7 2 3 2" xfId="32429" xr:uid="{00000000-0005-0000-0000-0000F67D0000}"/>
    <cellStyle name="20% - Accent1 4 2 2 2 7 2 4" xfId="32430" xr:uid="{00000000-0005-0000-0000-0000F77D0000}"/>
    <cellStyle name="20% - Accent1 4 2 2 2 7 3" xfId="32431" xr:uid="{00000000-0005-0000-0000-0000F87D0000}"/>
    <cellStyle name="20% - Accent1 4 2 2 2 7 3 2" xfId="32432" xr:uid="{00000000-0005-0000-0000-0000F97D0000}"/>
    <cellStyle name="20% - Accent1 4 2 2 2 7 3 2 2" xfId="32433" xr:uid="{00000000-0005-0000-0000-0000FA7D0000}"/>
    <cellStyle name="20% - Accent1 4 2 2 2 7 3 2 2 2" xfId="32434" xr:uid="{00000000-0005-0000-0000-0000FB7D0000}"/>
    <cellStyle name="20% - Accent1 4 2 2 2 7 3 2 3" xfId="32435" xr:uid="{00000000-0005-0000-0000-0000FC7D0000}"/>
    <cellStyle name="20% - Accent1 4 2 2 2 7 3 3" xfId="32436" xr:uid="{00000000-0005-0000-0000-0000FD7D0000}"/>
    <cellStyle name="20% - Accent1 4 2 2 2 7 3 3 2" xfId="32437" xr:uid="{00000000-0005-0000-0000-0000FE7D0000}"/>
    <cellStyle name="20% - Accent1 4 2 2 2 7 3 4" xfId="32438" xr:uid="{00000000-0005-0000-0000-0000FF7D0000}"/>
    <cellStyle name="20% - Accent1 4 2 2 2 7 4" xfId="32439" xr:uid="{00000000-0005-0000-0000-0000007E0000}"/>
    <cellStyle name="20% - Accent1 4 2 2 2 7 4 2" xfId="32440" xr:uid="{00000000-0005-0000-0000-0000017E0000}"/>
    <cellStyle name="20% - Accent1 4 2 2 2 7 4 2 2" xfId="32441" xr:uid="{00000000-0005-0000-0000-0000027E0000}"/>
    <cellStyle name="20% - Accent1 4 2 2 2 7 4 2 2 2" xfId="32442" xr:uid="{00000000-0005-0000-0000-0000037E0000}"/>
    <cellStyle name="20% - Accent1 4 2 2 2 7 4 2 3" xfId="32443" xr:uid="{00000000-0005-0000-0000-0000047E0000}"/>
    <cellStyle name="20% - Accent1 4 2 2 2 7 4 3" xfId="32444" xr:uid="{00000000-0005-0000-0000-0000057E0000}"/>
    <cellStyle name="20% - Accent1 4 2 2 2 7 4 3 2" xfId="32445" xr:uid="{00000000-0005-0000-0000-0000067E0000}"/>
    <cellStyle name="20% - Accent1 4 2 2 2 7 4 4" xfId="32446" xr:uid="{00000000-0005-0000-0000-0000077E0000}"/>
    <cellStyle name="20% - Accent1 4 2 2 2 7 5" xfId="32447" xr:uid="{00000000-0005-0000-0000-0000087E0000}"/>
    <cellStyle name="20% - Accent1 4 2 2 2 7 5 2" xfId="32448" xr:uid="{00000000-0005-0000-0000-0000097E0000}"/>
    <cellStyle name="20% - Accent1 4 2 2 2 7 5 2 2" xfId="32449" xr:uid="{00000000-0005-0000-0000-00000A7E0000}"/>
    <cellStyle name="20% - Accent1 4 2 2 2 7 5 3" xfId="32450" xr:uid="{00000000-0005-0000-0000-00000B7E0000}"/>
    <cellStyle name="20% - Accent1 4 2 2 2 7 6" xfId="32451" xr:uid="{00000000-0005-0000-0000-00000C7E0000}"/>
    <cellStyle name="20% - Accent1 4 2 2 2 7 6 2" xfId="32452" xr:uid="{00000000-0005-0000-0000-00000D7E0000}"/>
    <cellStyle name="20% - Accent1 4 2 2 2 7 6 2 2" xfId="32453" xr:uid="{00000000-0005-0000-0000-00000E7E0000}"/>
    <cellStyle name="20% - Accent1 4 2 2 2 7 6 3" xfId="32454" xr:uid="{00000000-0005-0000-0000-00000F7E0000}"/>
    <cellStyle name="20% - Accent1 4 2 2 2 7 7" xfId="32455" xr:uid="{00000000-0005-0000-0000-0000107E0000}"/>
    <cellStyle name="20% - Accent1 4 2 2 2 7 7 2" xfId="32456" xr:uid="{00000000-0005-0000-0000-0000117E0000}"/>
    <cellStyle name="20% - Accent1 4 2 2 2 7 8" xfId="32457" xr:uid="{00000000-0005-0000-0000-0000127E0000}"/>
    <cellStyle name="20% - Accent1 4 2 2 2 7 8 2" xfId="32458" xr:uid="{00000000-0005-0000-0000-0000137E0000}"/>
    <cellStyle name="20% - Accent1 4 2 2 2 7 9" xfId="32459" xr:uid="{00000000-0005-0000-0000-0000147E0000}"/>
    <cellStyle name="20% - Accent1 4 2 2 2 8" xfId="32460" xr:uid="{00000000-0005-0000-0000-0000157E0000}"/>
    <cellStyle name="20% - Accent1 4 2 2 2 8 2" xfId="32461" xr:uid="{00000000-0005-0000-0000-0000167E0000}"/>
    <cellStyle name="20% - Accent1 4 2 2 2 8 2 2" xfId="32462" xr:uid="{00000000-0005-0000-0000-0000177E0000}"/>
    <cellStyle name="20% - Accent1 4 2 2 2 8 2 2 2" xfId="32463" xr:uid="{00000000-0005-0000-0000-0000187E0000}"/>
    <cellStyle name="20% - Accent1 4 2 2 2 8 2 3" xfId="32464" xr:uid="{00000000-0005-0000-0000-0000197E0000}"/>
    <cellStyle name="20% - Accent1 4 2 2 2 8 3" xfId="32465" xr:uid="{00000000-0005-0000-0000-00001A7E0000}"/>
    <cellStyle name="20% - Accent1 4 2 2 2 8 3 2" xfId="32466" xr:uid="{00000000-0005-0000-0000-00001B7E0000}"/>
    <cellStyle name="20% - Accent1 4 2 2 2 8 4" xfId="32467" xr:uid="{00000000-0005-0000-0000-00001C7E0000}"/>
    <cellStyle name="20% - Accent1 4 2 2 2 9" xfId="32468" xr:uid="{00000000-0005-0000-0000-00001D7E0000}"/>
    <cellStyle name="20% - Accent1 4 2 2 2 9 2" xfId="32469" xr:uid="{00000000-0005-0000-0000-00001E7E0000}"/>
    <cellStyle name="20% - Accent1 4 2 2 2 9 2 2" xfId="32470" xr:uid="{00000000-0005-0000-0000-00001F7E0000}"/>
    <cellStyle name="20% - Accent1 4 2 2 2 9 2 2 2" xfId="32471" xr:uid="{00000000-0005-0000-0000-0000207E0000}"/>
    <cellStyle name="20% - Accent1 4 2 2 2 9 2 3" xfId="32472" xr:uid="{00000000-0005-0000-0000-0000217E0000}"/>
    <cellStyle name="20% - Accent1 4 2 2 2 9 3" xfId="32473" xr:uid="{00000000-0005-0000-0000-0000227E0000}"/>
    <cellStyle name="20% - Accent1 4 2 2 2 9 3 2" xfId="32474" xr:uid="{00000000-0005-0000-0000-0000237E0000}"/>
    <cellStyle name="20% - Accent1 4 2 2 2 9 4" xfId="32475" xr:uid="{00000000-0005-0000-0000-0000247E0000}"/>
    <cellStyle name="20% - Accent1 4 2 2 3" xfId="32476" xr:uid="{00000000-0005-0000-0000-0000257E0000}"/>
    <cellStyle name="20% - Accent1 4 2 2 3 10" xfId="32477" xr:uid="{00000000-0005-0000-0000-0000267E0000}"/>
    <cellStyle name="20% - Accent1 4 2 2 3 10 2" xfId="32478" xr:uid="{00000000-0005-0000-0000-0000277E0000}"/>
    <cellStyle name="20% - Accent1 4 2 2 3 10 2 2" xfId="32479" xr:uid="{00000000-0005-0000-0000-0000287E0000}"/>
    <cellStyle name="20% - Accent1 4 2 2 3 10 3" xfId="32480" xr:uid="{00000000-0005-0000-0000-0000297E0000}"/>
    <cellStyle name="20% - Accent1 4 2 2 3 11" xfId="32481" xr:uid="{00000000-0005-0000-0000-00002A7E0000}"/>
    <cellStyle name="20% - Accent1 4 2 2 3 11 2" xfId="32482" xr:uid="{00000000-0005-0000-0000-00002B7E0000}"/>
    <cellStyle name="20% - Accent1 4 2 2 3 11 2 2" xfId="32483" xr:uid="{00000000-0005-0000-0000-00002C7E0000}"/>
    <cellStyle name="20% - Accent1 4 2 2 3 11 3" xfId="32484" xr:uid="{00000000-0005-0000-0000-00002D7E0000}"/>
    <cellStyle name="20% - Accent1 4 2 2 3 12" xfId="32485" xr:uid="{00000000-0005-0000-0000-00002E7E0000}"/>
    <cellStyle name="20% - Accent1 4 2 2 3 12 2" xfId="32486" xr:uid="{00000000-0005-0000-0000-00002F7E0000}"/>
    <cellStyle name="20% - Accent1 4 2 2 3 13" xfId="32487" xr:uid="{00000000-0005-0000-0000-0000307E0000}"/>
    <cellStyle name="20% - Accent1 4 2 2 3 13 2" xfId="32488" xr:uid="{00000000-0005-0000-0000-0000317E0000}"/>
    <cellStyle name="20% - Accent1 4 2 2 3 14" xfId="32489" xr:uid="{00000000-0005-0000-0000-0000327E0000}"/>
    <cellStyle name="20% - Accent1 4 2 2 3 2" xfId="32490" xr:uid="{00000000-0005-0000-0000-0000337E0000}"/>
    <cellStyle name="20% - Accent1 4 2 2 3 2 10" xfId="32491" xr:uid="{00000000-0005-0000-0000-0000347E0000}"/>
    <cellStyle name="20% - Accent1 4 2 2 3 2 10 2" xfId="32492" xr:uid="{00000000-0005-0000-0000-0000357E0000}"/>
    <cellStyle name="20% - Accent1 4 2 2 3 2 11" xfId="32493" xr:uid="{00000000-0005-0000-0000-0000367E0000}"/>
    <cellStyle name="20% - Accent1 4 2 2 3 2 2" xfId="32494" xr:uid="{00000000-0005-0000-0000-0000377E0000}"/>
    <cellStyle name="20% - Accent1 4 2 2 3 2 2 2" xfId="32495" xr:uid="{00000000-0005-0000-0000-0000387E0000}"/>
    <cellStyle name="20% - Accent1 4 2 2 3 2 2 2 2" xfId="32496" xr:uid="{00000000-0005-0000-0000-0000397E0000}"/>
    <cellStyle name="20% - Accent1 4 2 2 3 2 2 2 2 2" xfId="32497" xr:uid="{00000000-0005-0000-0000-00003A7E0000}"/>
    <cellStyle name="20% - Accent1 4 2 2 3 2 2 2 2 2 2" xfId="32498" xr:uid="{00000000-0005-0000-0000-00003B7E0000}"/>
    <cellStyle name="20% - Accent1 4 2 2 3 2 2 2 2 3" xfId="32499" xr:uid="{00000000-0005-0000-0000-00003C7E0000}"/>
    <cellStyle name="20% - Accent1 4 2 2 3 2 2 2 3" xfId="32500" xr:uid="{00000000-0005-0000-0000-00003D7E0000}"/>
    <cellStyle name="20% - Accent1 4 2 2 3 2 2 2 3 2" xfId="32501" xr:uid="{00000000-0005-0000-0000-00003E7E0000}"/>
    <cellStyle name="20% - Accent1 4 2 2 3 2 2 2 4" xfId="32502" xr:uid="{00000000-0005-0000-0000-00003F7E0000}"/>
    <cellStyle name="20% - Accent1 4 2 2 3 2 2 3" xfId="32503" xr:uid="{00000000-0005-0000-0000-0000407E0000}"/>
    <cellStyle name="20% - Accent1 4 2 2 3 2 2 3 2" xfId="32504" xr:uid="{00000000-0005-0000-0000-0000417E0000}"/>
    <cellStyle name="20% - Accent1 4 2 2 3 2 2 3 2 2" xfId="32505" xr:uid="{00000000-0005-0000-0000-0000427E0000}"/>
    <cellStyle name="20% - Accent1 4 2 2 3 2 2 3 2 2 2" xfId="32506" xr:uid="{00000000-0005-0000-0000-0000437E0000}"/>
    <cellStyle name="20% - Accent1 4 2 2 3 2 2 3 2 3" xfId="32507" xr:uid="{00000000-0005-0000-0000-0000447E0000}"/>
    <cellStyle name="20% - Accent1 4 2 2 3 2 2 3 3" xfId="32508" xr:uid="{00000000-0005-0000-0000-0000457E0000}"/>
    <cellStyle name="20% - Accent1 4 2 2 3 2 2 3 3 2" xfId="32509" xr:uid="{00000000-0005-0000-0000-0000467E0000}"/>
    <cellStyle name="20% - Accent1 4 2 2 3 2 2 3 4" xfId="32510" xr:uid="{00000000-0005-0000-0000-0000477E0000}"/>
    <cellStyle name="20% - Accent1 4 2 2 3 2 2 4" xfId="32511" xr:uid="{00000000-0005-0000-0000-0000487E0000}"/>
    <cellStyle name="20% - Accent1 4 2 2 3 2 2 4 2" xfId="32512" xr:uid="{00000000-0005-0000-0000-0000497E0000}"/>
    <cellStyle name="20% - Accent1 4 2 2 3 2 2 4 2 2" xfId="32513" xr:uid="{00000000-0005-0000-0000-00004A7E0000}"/>
    <cellStyle name="20% - Accent1 4 2 2 3 2 2 4 2 2 2" xfId="32514" xr:uid="{00000000-0005-0000-0000-00004B7E0000}"/>
    <cellStyle name="20% - Accent1 4 2 2 3 2 2 4 2 3" xfId="32515" xr:uid="{00000000-0005-0000-0000-00004C7E0000}"/>
    <cellStyle name="20% - Accent1 4 2 2 3 2 2 4 3" xfId="32516" xr:uid="{00000000-0005-0000-0000-00004D7E0000}"/>
    <cellStyle name="20% - Accent1 4 2 2 3 2 2 4 3 2" xfId="32517" xr:uid="{00000000-0005-0000-0000-00004E7E0000}"/>
    <cellStyle name="20% - Accent1 4 2 2 3 2 2 4 4" xfId="32518" xr:uid="{00000000-0005-0000-0000-00004F7E0000}"/>
    <cellStyle name="20% - Accent1 4 2 2 3 2 2 5" xfId="32519" xr:uid="{00000000-0005-0000-0000-0000507E0000}"/>
    <cellStyle name="20% - Accent1 4 2 2 3 2 2 5 2" xfId="32520" xr:uid="{00000000-0005-0000-0000-0000517E0000}"/>
    <cellStyle name="20% - Accent1 4 2 2 3 2 2 5 2 2" xfId="32521" xr:uid="{00000000-0005-0000-0000-0000527E0000}"/>
    <cellStyle name="20% - Accent1 4 2 2 3 2 2 5 3" xfId="32522" xr:uid="{00000000-0005-0000-0000-0000537E0000}"/>
    <cellStyle name="20% - Accent1 4 2 2 3 2 2 6" xfId="32523" xr:uid="{00000000-0005-0000-0000-0000547E0000}"/>
    <cellStyle name="20% - Accent1 4 2 2 3 2 2 6 2" xfId="32524" xr:uid="{00000000-0005-0000-0000-0000557E0000}"/>
    <cellStyle name="20% - Accent1 4 2 2 3 2 2 6 2 2" xfId="32525" xr:uid="{00000000-0005-0000-0000-0000567E0000}"/>
    <cellStyle name="20% - Accent1 4 2 2 3 2 2 6 3" xfId="32526" xr:uid="{00000000-0005-0000-0000-0000577E0000}"/>
    <cellStyle name="20% - Accent1 4 2 2 3 2 2 7" xfId="32527" xr:uid="{00000000-0005-0000-0000-0000587E0000}"/>
    <cellStyle name="20% - Accent1 4 2 2 3 2 2 7 2" xfId="32528" xr:uid="{00000000-0005-0000-0000-0000597E0000}"/>
    <cellStyle name="20% - Accent1 4 2 2 3 2 2 8" xfId="32529" xr:uid="{00000000-0005-0000-0000-00005A7E0000}"/>
    <cellStyle name="20% - Accent1 4 2 2 3 2 2 8 2" xfId="32530" xr:uid="{00000000-0005-0000-0000-00005B7E0000}"/>
    <cellStyle name="20% - Accent1 4 2 2 3 2 2 9" xfId="32531" xr:uid="{00000000-0005-0000-0000-00005C7E0000}"/>
    <cellStyle name="20% - Accent1 4 2 2 3 2 3" xfId="32532" xr:uid="{00000000-0005-0000-0000-00005D7E0000}"/>
    <cellStyle name="20% - Accent1 4 2 2 3 2 3 2" xfId="32533" xr:uid="{00000000-0005-0000-0000-00005E7E0000}"/>
    <cellStyle name="20% - Accent1 4 2 2 3 2 3 2 2" xfId="32534" xr:uid="{00000000-0005-0000-0000-00005F7E0000}"/>
    <cellStyle name="20% - Accent1 4 2 2 3 2 3 2 2 2" xfId="32535" xr:uid="{00000000-0005-0000-0000-0000607E0000}"/>
    <cellStyle name="20% - Accent1 4 2 2 3 2 3 2 2 2 2" xfId="32536" xr:uid="{00000000-0005-0000-0000-0000617E0000}"/>
    <cellStyle name="20% - Accent1 4 2 2 3 2 3 2 2 3" xfId="32537" xr:uid="{00000000-0005-0000-0000-0000627E0000}"/>
    <cellStyle name="20% - Accent1 4 2 2 3 2 3 2 3" xfId="32538" xr:uid="{00000000-0005-0000-0000-0000637E0000}"/>
    <cellStyle name="20% - Accent1 4 2 2 3 2 3 2 3 2" xfId="32539" xr:uid="{00000000-0005-0000-0000-0000647E0000}"/>
    <cellStyle name="20% - Accent1 4 2 2 3 2 3 2 4" xfId="32540" xr:uid="{00000000-0005-0000-0000-0000657E0000}"/>
    <cellStyle name="20% - Accent1 4 2 2 3 2 3 3" xfId="32541" xr:uid="{00000000-0005-0000-0000-0000667E0000}"/>
    <cellStyle name="20% - Accent1 4 2 2 3 2 3 3 2" xfId="32542" xr:uid="{00000000-0005-0000-0000-0000677E0000}"/>
    <cellStyle name="20% - Accent1 4 2 2 3 2 3 3 2 2" xfId="32543" xr:uid="{00000000-0005-0000-0000-0000687E0000}"/>
    <cellStyle name="20% - Accent1 4 2 2 3 2 3 3 2 2 2" xfId="32544" xr:uid="{00000000-0005-0000-0000-0000697E0000}"/>
    <cellStyle name="20% - Accent1 4 2 2 3 2 3 3 2 3" xfId="32545" xr:uid="{00000000-0005-0000-0000-00006A7E0000}"/>
    <cellStyle name="20% - Accent1 4 2 2 3 2 3 3 3" xfId="32546" xr:uid="{00000000-0005-0000-0000-00006B7E0000}"/>
    <cellStyle name="20% - Accent1 4 2 2 3 2 3 3 3 2" xfId="32547" xr:uid="{00000000-0005-0000-0000-00006C7E0000}"/>
    <cellStyle name="20% - Accent1 4 2 2 3 2 3 3 4" xfId="32548" xr:uid="{00000000-0005-0000-0000-00006D7E0000}"/>
    <cellStyle name="20% - Accent1 4 2 2 3 2 3 4" xfId="32549" xr:uid="{00000000-0005-0000-0000-00006E7E0000}"/>
    <cellStyle name="20% - Accent1 4 2 2 3 2 3 4 2" xfId="32550" xr:uid="{00000000-0005-0000-0000-00006F7E0000}"/>
    <cellStyle name="20% - Accent1 4 2 2 3 2 3 4 2 2" xfId="32551" xr:uid="{00000000-0005-0000-0000-0000707E0000}"/>
    <cellStyle name="20% - Accent1 4 2 2 3 2 3 4 2 2 2" xfId="32552" xr:uid="{00000000-0005-0000-0000-0000717E0000}"/>
    <cellStyle name="20% - Accent1 4 2 2 3 2 3 4 2 3" xfId="32553" xr:uid="{00000000-0005-0000-0000-0000727E0000}"/>
    <cellStyle name="20% - Accent1 4 2 2 3 2 3 4 3" xfId="32554" xr:uid="{00000000-0005-0000-0000-0000737E0000}"/>
    <cellStyle name="20% - Accent1 4 2 2 3 2 3 4 3 2" xfId="32555" xr:uid="{00000000-0005-0000-0000-0000747E0000}"/>
    <cellStyle name="20% - Accent1 4 2 2 3 2 3 4 4" xfId="32556" xr:uid="{00000000-0005-0000-0000-0000757E0000}"/>
    <cellStyle name="20% - Accent1 4 2 2 3 2 3 5" xfId="32557" xr:uid="{00000000-0005-0000-0000-0000767E0000}"/>
    <cellStyle name="20% - Accent1 4 2 2 3 2 3 5 2" xfId="32558" xr:uid="{00000000-0005-0000-0000-0000777E0000}"/>
    <cellStyle name="20% - Accent1 4 2 2 3 2 3 5 2 2" xfId="32559" xr:uid="{00000000-0005-0000-0000-0000787E0000}"/>
    <cellStyle name="20% - Accent1 4 2 2 3 2 3 5 3" xfId="32560" xr:uid="{00000000-0005-0000-0000-0000797E0000}"/>
    <cellStyle name="20% - Accent1 4 2 2 3 2 3 6" xfId="32561" xr:uid="{00000000-0005-0000-0000-00007A7E0000}"/>
    <cellStyle name="20% - Accent1 4 2 2 3 2 3 6 2" xfId="32562" xr:uid="{00000000-0005-0000-0000-00007B7E0000}"/>
    <cellStyle name="20% - Accent1 4 2 2 3 2 3 6 2 2" xfId="32563" xr:uid="{00000000-0005-0000-0000-00007C7E0000}"/>
    <cellStyle name="20% - Accent1 4 2 2 3 2 3 6 3" xfId="32564" xr:uid="{00000000-0005-0000-0000-00007D7E0000}"/>
    <cellStyle name="20% - Accent1 4 2 2 3 2 3 7" xfId="32565" xr:uid="{00000000-0005-0000-0000-00007E7E0000}"/>
    <cellStyle name="20% - Accent1 4 2 2 3 2 3 7 2" xfId="32566" xr:uid="{00000000-0005-0000-0000-00007F7E0000}"/>
    <cellStyle name="20% - Accent1 4 2 2 3 2 3 8" xfId="32567" xr:uid="{00000000-0005-0000-0000-0000807E0000}"/>
    <cellStyle name="20% - Accent1 4 2 2 3 2 3 8 2" xfId="32568" xr:uid="{00000000-0005-0000-0000-0000817E0000}"/>
    <cellStyle name="20% - Accent1 4 2 2 3 2 3 9" xfId="32569" xr:uid="{00000000-0005-0000-0000-0000827E0000}"/>
    <cellStyle name="20% - Accent1 4 2 2 3 2 4" xfId="32570" xr:uid="{00000000-0005-0000-0000-0000837E0000}"/>
    <cellStyle name="20% - Accent1 4 2 2 3 2 4 2" xfId="32571" xr:uid="{00000000-0005-0000-0000-0000847E0000}"/>
    <cellStyle name="20% - Accent1 4 2 2 3 2 4 2 2" xfId="32572" xr:uid="{00000000-0005-0000-0000-0000857E0000}"/>
    <cellStyle name="20% - Accent1 4 2 2 3 2 4 2 2 2" xfId="32573" xr:uid="{00000000-0005-0000-0000-0000867E0000}"/>
    <cellStyle name="20% - Accent1 4 2 2 3 2 4 2 3" xfId="32574" xr:uid="{00000000-0005-0000-0000-0000877E0000}"/>
    <cellStyle name="20% - Accent1 4 2 2 3 2 4 3" xfId="32575" xr:uid="{00000000-0005-0000-0000-0000887E0000}"/>
    <cellStyle name="20% - Accent1 4 2 2 3 2 4 3 2" xfId="32576" xr:uid="{00000000-0005-0000-0000-0000897E0000}"/>
    <cellStyle name="20% - Accent1 4 2 2 3 2 4 4" xfId="32577" xr:uid="{00000000-0005-0000-0000-00008A7E0000}"/>
    <cellStyle name="20% - Accent1 4 2 2 3 2 5" xfId="32578" xr:uid="{00000000-0005-0000-0000-00008B7E0000}"/>
    <cellStyle name="20% - Accent1 4 2 2 3 2 5 2" xfId="32579" xr:uid="{00000000-0005-0000-0000-00008C7E0000}"/>
    <cellStyle name="20% - Accent1 4 2 2 3 2 5 2 2" xfId="32580" xr:uid="{00000000-0005-0000-0000-00008D7E0000}"/>
    <cellStyle name="20% - Accent1 4 2 2 3 2 5 2 2 2" xfId="32581" xr:uid="{00000000-0005-0000-0000-00008E7E0000}"/>
    <cellStyle name="20% - Accent1 4 2 2 3 2 5 2 3" xfId="32582" xr:uid="{00000000-0005-0000-0000-00008F7E0000}"/>
    <cellStyle name="20% - Accent1 4 2 2 3 2 5 3" xfId="32583" xr:uid="{00000000-0005-0000-0000-0000907E0000}"/>
    <cellStyle name="20% - Accent1 4 2 2 3 2 5 3 2" xfId="32584" xr:uid="{00000000-0005-0000-0000-0000917E0000}"/>
    <cellStyle name="20% - Accent1 4 2 2 3 2 5 4" xfId="32585" xr:uid="{00000000-0005-0000-0000-0000927E0000}"/>
    <cellStyle name="20% - Accent1 4 2 2 3 2 6" xfId="32586" xr:uid="{00000000-0005-0000-0000-0000937E0000}"/>
    <cellStyle name="20% - Accent1 4 2 2 3 2 6 2" xfId="32587" xr:uid="{00000000-0005-0000-0000-0000947E0000}"/>
    <cellStyle name="20% - Accent1 4 2 2 3 2 6 2 2" xfId="32588" xr:uid="{00000000-0005-0000-0000-0000957E0000}"/>
    <cellStyle name="20% - Accent1 4 2 2 3 2 6 2 2 2" xfId="32589" xr:uid="{00000000-0005-0000-0000-0000967E0000}"/>
    <cellStyle name="20% - Accent1 4 2 2 3 2 6 2 3" xfId="32590" xr:uid="{00000000-0005-0000-0000-0000977E0000}"/>
    <cellStyle name="20% - Accent1 4 2 2 3 2 6 3" xfId="32591" xr:uid="{00000000-0005-0000-0000-0000987E0000}"/>
    <cellStyle name="20% - Accent1 4 2 2 3 2 6 3 2" xfId="32592" xr:uid="{00000000-0005-0000-0000-0000997E0000}"/>
    <cellStyle name="20% - Accent1 4 2 2 3 2 6 4" xfId="32593" xr:uid="{00000000-0005-0000-0000-00009A7E0000}"/>
    <cellStyle name="20% - Accent1 4 2 2 3 2 7" xfId="32594" xr:uid="{00000000-0005-0000-0000-00009B7E0000}"/>
    <cellStyle name="20% - Accent1 4 2 2 3 2 7 2" xfId="32595" xr:uid="{00000000-0005-0000-0000-00009C7E0000}"/>
    <cellStyle name="20% - Accent1 4 2 2 3 2 7 2 2" xfId="32596" xr:uid="{00000000-0005-0000-0000-00009D7E0000}"/>
    <cellStyle name="20% - Accent1 4 2 2 3 2 7 3" xfId="32597" xr:uid="{00000000-0005-0000-0000-00009E7E0000}"/>
    <cellStyle name="20% - Accent1 4 2 2 3 2 8" xfId="32598" xr:uid="{00000000-0005-0000-0000-00009F7E0000}"/>
    <cellStyle name="20% - Accent1 4 2 2 3 2 8 2" xfId="32599" xr:uid="{00000000-0005-0000-0000-0000A07E0000}"/>
    <cellStyle name="20% - Accent1 4 2 2 3 2 8 2 2" xfId="32600" xr:uid="{00000000-0005-0000-0000-0000A17E0000}"/>
    <cellStyle name="20% - Accent1 4 2 2 3 2 8 3" xfId="32601" xr:uid="{00000000-0005-0000-0000-0000A27E0000}"/>
    <cellStyle name="20% - Accent1 4 2 2 3 2 9" xfId="32602" xr:uid="{00000000-0005-0000-0000-0000A37E0000}"/>
    <cellStyle name="20% - Accent1 4 2 2 3 2 9 2" xfId="32603" xr:uid="{00000000-0005-0000-0000-0000A47E0000}"/>
    <cellStyle name="20% - Accent1 4 2 2 3 3" xfId="32604" xr:uid="{00000000-0005-0000-0000-0000A57E0000}"/>
    <cellStyle name="20% - Accent1 4 2 2 3 3 10" xfId="32605" xr:uid="{00000000-0005-0000-0000-0000A67E0000}"/>
    <cellStyle name="20% - Accent1 4 2 2 3 3 10 2" xfId="32606" xr:uid="{00000000-0005-0000-0000-0000A77E0000}"/>
    <cellStyle name="20% - Accent1 4 2 2 3 3 11" xfId="32607" xr:uid="{00000000-0005-0000-0000-0000A87E0000}"/>
    <cellStyle name="20% - Accent1 4 2 2 3 3 2" xfId="32608" xr:uid="{00000000-0005-0000-0000-0000A97E0000}"/>
    <cellStyle name="20% - Accent1 4 2 2 3 3 2 2" xfId="32609" xr:uid="{00000000-0005-0000-0000-0000AA7E0000}"/>
    <cellStyle name="20% - Accent1 4 2 2 3 3 2 2 2" xfId="32610" xr:uid="{00000000-0005-0000-0000-0000AB7E0000}"/>
    <cellStyle name="20% - Accent1 4 2 2 3 3 2 2 2 2" xfId="32611" xr:uid="{00000000-0005-0000-0000-0000AC7E0000}"/>
    <cellStyle name="20% - Accent1 4 2 2 3 3 2 2 2 2 2" xfId="32612" xr:uid="{00000000-0005-0000-0000-0000AD7E0000}"/>
    <cellStyle name="20% - Accent1 4 2 2 3 3 2 2 2 3" xfId="32613" xr:uid="{00000000-0005-0000-0000-0000AE7E0000}"/>
    <cellStyle name="20% - Accent1 4 2 2 3 3 2 2 3" xfId="32614" xr:uid="{00000000-0005-0000-0000-0000AF7E0000}"/>
    <cellStyle name="20% - Accent1 4 2 2 3 3 2 2 3 2" xfId="32615" xr:uid="{00000000-0005-0000-0000-0000B07E0000}"/>
    <cellStyle name="20% - Accent1 4 2 2 3 3 2 2 4" xfId="32616" xr:uid="{00000000-0005-0000-0000-0000B17E0000}"/>
    <cellStyle name="20% - Accent1 4 2 2 3 3 2 3" xfId="32617" xr:uid="{00000000-0005-0000-0000-0000B27E0000}"/>
    <cellStyle name="20% - Accent1 4 2 2 3 3 2 3 2" xfId="32618" xr:uid="{00000000-0005-0000-0000-0000B37E0000}"/>
    <cellStyle name="20% - Accent1 4 2 2 3 3 2 3 2 2" xfId="32619" xr:uid="{00000000-0005-0000-0000-0000B47E0000}"/>
    <cellStyle name="20% - Accent1 4 2 2 3 3 2 3 2 2 2" xfId="32620" xr:uid="{00000000-0005-0000-0000-0000B57E0000}"/>
    <cellStyle name="20% - Accent1 4 2 2 3 3 2 3 2 3" xfId="32621" xr:uid="{00000000-0005-0000-0000-0000B67E0000}"/>
    <cellStyle name="20% - Accent1 4 2 2 3 3 2 3 3" xfId="32622" xr:uid="{00000000-0005-0000-0000-0000B77E0000}"/>
    <cellStyle name="20% - Accent1 4 2 2 3 3 2 3 3 2" xfId="32623" xr:uid="{00000000-0005-0000-0000-0000B87E0000}"/>
    <cellStyle name="20% - Accent1 4 2 2 3 3 2 3 4" xfId="32624" xr:uid="{00000000-0005-0000-0000-0000B97E0000}"/>
    <cellStyle name="20% - Accent1 4 2 2 3 3 2 4" xfId="32625" xr:uid="{00000000-0005-0000-0000-0000BA7E0000}"/>
    <cellStyle name="20% - Accent1 4 2 2 3 3 2 4 2" xfId="32626" xr:uid="{00000000-0005-0000-0000-0000BB7E0000}"/>
    <cellStyle name="20% - Accent1 4 2 2 3 3 2 4 2 2" xfId="32627" xr:uid="{00000000-0005-0000-0000-0000BC7E0000}"/>
    <cellStyle name="20% - Accent1 4 2 2 3 3 2 4 2 2 2" xfId="32628" xr:uid="{00000000-0005-0000-0000-0000BD7E0000}"/>
    <cellStyle name="20% - Accent1 4 2 2 3 3 2 4 2 3" xfId="32629" xr:uid="{00000000-0005-0000-0000-0000BE7E0000}"/>
    <cellStyle name="20% - Accent1 4 2 2 3 3 2 4 3" xfId="32630" xr:uid="{00000000-0005-0000-0000-0000BF7E0000}"/>
    <cellStyle name="20% - Accent1 4 2 2 3 3 2 4 3 2" xfId="32631" xr:uid="{00000000-0005-0000-0000-0000C07E0000}"/>
    <cellStyle name="20% - Accent1 4 2 2 3 3 2 4 4" xfId="32632" xr:uid="{00000000-0005-0000-0000-0000C17E0000}"/>
    <cellStyle name="20% - Accent1 4 2 2 3 3 2 5" xfId="32633" xr:uid="{00000000-0005-0000-0000-0000C27E0000}"/>
    <cellStyle name="20% - Accent1 4 2 2 3 3 2 5 2" xfId="32634" xr:uid="{00000000-0005-0000-0000-0000C37E0000}"/>
    <cellStyle name="20% - Accent1 4 2 2 3 3 2 5 2 2" xfId="32635" xr:uid="{00000000-0005-0000-0000-0000C47E0000}"/>
    <cellStyle name="20% - Accent1 4 2 2 3 3 2 5 3" xfId="32636" xr:uid="{00000000-0005-0000-0000-0000C57E0000}"/>
    <cellStyle name="20% - Accent1 4 2 2 3 3 2 6" xfId="32637" xr:uid="{00000000-0005-0000-0000-0000C67E0000}"/>
    <cellStyle name="20% - Accent1 4 2 2 3 3 2 6 2" xfId="32638" xr:uid="{00000000-0005-0000-0000-0000C77E0000}"/>
    <cellStyle name="20% - Accent1 4 2 2 3 3 2 6 2 2" xfId="32639" xr:uid="{00000000-0005-0000-0000-0000C87E0000}"/>
    <cellStyle name="20% - Accent1 4 2 2 3 3 2 6 3" xfId="32640" xr:uid="{00000000-0005-0000-0000-0000C97E0000}"/>
    <cellStyle name="20% - Accent1 4 2 2 3 3 2 7" xfId="32641" xr:uid="{00000000-0005-0000-0000-0000CA7E0000}"/>
    <cellStyle name="20% - Accent1 4 2 2 3 3 2 7 2" xfId="32642" xr:uid="{00000000-0005-0000-0000-0000CB7E0000}"/>
    <cellStyle name="20% - Accent1 4 2 2 3 3 2 8" xfId="32643" xr:uid="{00000000-0005-0000-0000-0000CC7E0000}"/>
    <cellStyle name="20% - Accent1 4 2 2 3 3 2 8 2" xfId="32644" xr:uid="{00000000-0005-0000-0000-0000CD7E0000}"/>
    <cellStyle name="20% - Accent1 4 2 2 3 3 2 9" xfId="32645" xr:uid="{00000000-0005-0000-0000-0000CE7E0000}"/>
    <cellStyle name="20% - Accent1 4 2 2 3 3 3" xfId="32646" xr:uid="{00000000-0005-0000-0000-0000CF7E0000}"/>
    <cellStyle name="20% - Accent1 4 2 2 3 3 3 2" xfId="32647" xr:uid="{00000000-0005-0000-0000-0000D07E0000}"/>
    <cellStyle name="20% - Accent1 4 2 2 3 3 3 2 2" xfId="32648" xr:uid="{00000000-0005-0000-0000-0000D17E0000}"/>
    <cellStyle name="20% - Accent1 4 2 2 3 3 3 2 2 2" xfId="32649" xr:uid="{00000000-0005-0000-0000-0000D27E0000}"/>
    <cellStyle name="20% - Accent1 4 2 2 3 3 3 2 2 2 2" xfId="32650" xr:uid="{00000000-0005-0000-0000-0000D37E0000}"/>
    <cellStyle name="20% - Accent1 4 2 2 3 3 3 2 2 3" xfId="32651" xr:uid="{00000000-0005-0000-0000-0000D47E0000}"/>
    <cellStyle name="20% - Accent1 4 2 2 3 3 3 2 3" xfId="32652" xr:uid="{00000000-0005-0000-0000-0000D57E0000}"/>
    <cellStyle name="20% - Accent1 4 2 2 3 3 3 2 3 2" xfId="32653" xr:uid="{00000000-0005-0000-0000-0000D67E0000}"/>
    <cellStyle name="20% - Accent1 4 2 2 3 3 3 2 4" xfId="32654" xr:uid="{00000000-0005-0000-0000-0000D77E0000}"/>
    <cellStyle name="20% - Accent1 4 2 2 3 3 3 3" xfId="32655" xr:uid="{00000000-0005-0000-0000-0000D87E0000}"/>
    <cellStyle name="20% - Accent1 4 2 2 3 3 3 3 2" xfId="32656" xr:uid="{00000000-0005-0000-0000-0000D97E0000}"/>
    <cellStyle name="20% - Accent1 4 2 2 3 3 3 3 2 2" xfId="32657" xr:uid="{00000000-0005-0000-0000-0000DA7E0000}"/>
    <cellStyle name="20% - Accent1 4 2 2 3 3 3 3 2 2 2" xfId="32658" xr:uid="{00000000-0005-0000-0000-0000DB7E0000}"/>
    <cellStyle name="20% - Accent1 4 2 2 3 3 3 3 2 3" xfId="32659" xr:uid="{00000000-0005-0000-0000-0000DC7E0000}"/>
    <cellStyle name="20% - Accent1 4 2 2 3 3 3 3 3" xfId="32660" xr:uid="{00000000-0005-0000-0000-0000DD7E0000}"/>
    <cellStyle name="20% - Accent1 4 2 2 3 3 3 3 3 2" xfId="32661" xr:uid="{00000000-0005-0000-0000-0000DE7E0000}"/>
    <cellStyle name="20% - Accent1 4 2 2 3 3 3 3 4" xfId="32662" xr:uid="{00000000-0005-0000-0000-0000DF7E0000}"/>
    <cellStyle name="20% - Accent1 4 2 2 3 3 3 4" xfId="32663" xr:uid="{00000000-0005-0000-0000-0000E07E0000}"/>
    <cellStyle name="20% - Accent1 4 2 2 3 3 3 4 2" xfId="32664" xr:uid="{00000000-0005-0000-0000-0000E17E0000}"/>
    <cellStyle name="20% - Accent1 4 2 2 3 3 3 4 2 2" xfId="32665" xr:uid="{00000000-0005-0000-0000-0000E27E0000}"/>
    <cellStyle name="20% - Accent1 4 2 2 3 3 3 4 2 2 2" xfId="32666" xr:uid="{00000000-0005-0000-0000-0000E37E0000}"/>
    <cellStyle name="20% - Accent1 4 2 2 3 3 3 4 2 3" xfId="32667" xr:uid="{00000000-0005-0000-0000-0000E47E0000}"/>
    <cellStyle name="20% - Accent1 4 2 2 3 3 3 4 3" xfId="32668" xr:uid="{00000000-0005-0000-0000-0000E57E0000}"/>
    <cellStyle name="20% - Accent1 4 2 2 3 3 3 4 3 2" xfId="32669" xr:uid="{00000000-0005-0000-0000-0000E67E0000}"/>
    <cellStyle name="20% - Accent1 4 2 2 3 3 3 4 4" xfId="32670" xr:uid="{00000000-0005-0000-0000-0000E77E0000}"/>
    <cellStyle name="20% - Accent1 4 2 2 3 3 3 5" xfId="32671" xr:uid="{00000000-0005-0000-0000-0000E87E0000}"/>
    <cellStyle name="20% - Accent1 4 2 2 3 3 3 5 2" xfId="32672" xr:uid="{00000000-0005-0000-0000-0000E97E0000}"/>
    <cellStyle name="20% - Accent1 4 2 2 3 3 3 5 2 2" xfId="32673" xr:uid="{00000000-0005-0000-0000-0000EA7E0000}"/>
    <cellStyle name="20% - Accent1 4 2 2 3 3 3 5 3" xfId="32674" xr:uid="{00000000-0005-0000-0000-0000EB7E0000}"/>
    <cellStyle name="20% - Accent1 4 2 2 3 3 3 6" xfId="32675" xr:uid="{00000000-0005-0000-0000-0000EC7E0000}"/>
    <cellStyle name="20% - Accent1 4 2 2 3 3 3 6 2" xfId="32676" xr:uid="{00000000-0005-0000-0000-0000ED7E0000}"/>
    <cellStyle name="20% - Accent1 4 2 2 3 3 3 6 2 2" xfId="32677" xr:uid="{00000000-0005-0000-0000-0000EE7E0000}"/>
    <cellStyle name="20% - Accent1 4 2 2 3 3 3 6 3" xfId="32678" xr:uid="{00000000-0005-0000-0000-0000EF7E0000}"/>
    <cellStyle name="20% - Accent1 4 2 2 3 3 3 7" xfId="32679" xr:uid="{00000000-0005-0000-0000-0000F07E0000}"/>
    <cellStyle name="20% - Accent1 4 2 2 3 3 3 7 2" xfId="32680" xr:uid="{00000000-0005-0000-0000-0000F17E0000}"/>
    <cellStyle name="20% - Accent1 4 2 2 3 3 3 8" xfId="32681" xr:uid="{00000000-0005-0000-0000-0000F27E0000}"/>
    <cellStyle name="20% - Accent1 4 2 2 3 3 3 8 2" xfId="32682" xr:uid="{00000000-0005-0000-0000-0000F37E0000}"/>
    <cellStyle name="20% - Accent1 4 2 2 3 3 3 9" xfId="32683" xr:uid="{00000000-0005-0000-0000-0000F47E0000}"/>
    <cellStyle name="20% - Accent1 4 2 2 3 3 4" xfId="32684" xr:uid="{00000000-0005-0000-0000-0000F57E0000}"/>
    <cellStyle name="20% - Accent1 4 2 2 3 3 4 2" xfId="32685" xr:uid="{00000000-0005-0000-0000-0000F67E0000}"/>
    <cellStyle name="20% - Accent1 4 2 2 3 3 4 2 2" xfId="32686" xr:uid="{00000000-0005-0000-0000-0000F77E0000}"/>
    <cellStyle name="20% - Accent1 4 2 2 3 3 4 2 2 2" xfId="32687" xr:uid="{00000000-0005-0000-0000-0000F87E0000}"/>
    <cellStyle name="20% - Accent1 4 2 2 3 3 4 2 3" xfId="32688" xr:uid="{00000000-0005-0000-0000-0000F97E0000}"/>
    <cellStyle name="20% - Accent1 4 2 2 3 3 4 3" xfId="32689" xr:uid="{00000000-0005-0000-0000-0000FA7E0000}"/>
    <cellStyle name="20% - Accent1 4 2 2 3 3 4 3 2" xfId="32690" xr:uid="{00000000-0005-0000-0000-0000FB7E0000}"/>
    <cellStyle name="20% - Accent1 4 2 2 3 3 4 4" xfId="32691" xr:uid="{00000000-0005-0000-0000-0000FC7E0000}"/>
    <cellStyle name="20% - Accent1 4 2 2 3 3 5" xfId="32692" xr:uid="{00000000-0005-0000-0000-0000FD7E0000}"/>
    <cellStyle name="20% - Accent1 4 2 2 3 3 5 2" xfId="32693" xr:uid="{00000000-0005-0000-0000-0000FE7E0000}"/>
    <cellStyle name="20% - Accent1 4 2 2 3 3 5 2 2" xfId="32694" xr:uid="{00000000-0005-0000-0000-0000FF7E0000}"/>
    <cellStyle name="20% - Accent1 4 2 2 3 3 5 2 2 2" xfId="32695" xr:uid="{00000000-0005-0000-0000-0000007F0000}"/>
    <cellStyle name="20% - Accent1 4 2 2 3 3 5 2 3" xfId="32696" xr:uid="{00000000-0005-0000-0000-0000017F0000}"/>
    <cellStyle name="20% - Accent1 4 2 2 3 3 5 3" xfId="32697" xr:uid="{00000000-0005-0000-0000-0000027F0000}"/>
    <cellStyle name="20% - Accent1 4 2 2 3 3 5 3 2" xfId="32698" xr:uid="{00000000-0005-0000-0000-0000037F0000}"/>
    <cellStyle name="20% - Accent1 4 2 2 3 3 5 4" xfId="32699" xr:uid="{00000000-0005-0000-0000-0000047F0000}"/>
    <cellStyle name="20% - Accent1 4 2 2 3 3 6" xfId="32700" xr:uid="{00000000-0005-0000-0000-0000057F0000}"/>
    <cellStyle name="20% - Accent1 4 2 2 3 3 6 2" xfId="32701" xr:uid="{00000000-0005-0000-0000-0000067F0000}"/>
    <cellStyle name="20% - Accent1 4 2 2 3 3 6 2 2" xfId="32702" xr:uid="{00000000-0005-0000-0000-0000077F0000}"/>
    <cellStyle name="20% - Accent1 4 2 2 3 3 6 2 2 2" xfId="32703" xr:uid="{00000000-0005-0000-0000-0000087F0000}"/>
    <cellStyle name="20% - Accent1 4 2 2 3 3 6 2 3" xfId="32704" xr:uid="{00000000-0005-0000-0000-0000097F0000}"/>
    <cellStyle name="20% - Accent1 4 2 2 3 3 6 3" xfId="32705" xr:uid="{00000000-0005-0000-0000-00000A7F0000}"/>
    <cellStyle name="20% - Accent1 4 2 2 3 3 6 3 2" xfId="32706" xr:uid="{00000000-0005-0000-0000-00000B7F0000}"/>
    <cellStyle name="20% - Accent1 4 2 2 3 3 6 4" xfId="32707" xr:uid="{00000000-0005-0000-0000-00000C7F0000}"/>
    <cellStyle name="20% - Accent1 4 2 2 3 3 7" xfId="32708" xr:uid="{00000000-0005-0000-0000-00000D7F0000}"/>
    <cellStyle name="20% - Accent1 4 2 2 3 3 7 2" xfId="32709" xr:uid="{00000000-0005-0000-0000-00000E7F0000}"/>
    <cellStyle name="20% - Accent1 4 2 2 3 3 7 2 2" xfId="32710" xr:uid="{00000000-0005-0000-0000-00000F7F0000}"/>
    <cellStyle name="20% - Accent1 4 2 2 3 3 7 3" xfId="32711" xr:uid="{00000000-0005-0000-0000-0000107F0000}"/>
    <cellStyle name="20% - Accent1 4 2 2 3 3 8" xfId="32712" xr:uid="{00000000-0005-0000-0000-0000117F0000}"/>
    <cellStyle name="20% - Accent1 4 2 2 3 3 8 2" xfId="32713" xr:uid="{00000000-0005-0000-0000-0000127F0000}"/>
    <cellStyle name="20% - Accent1 4 2 2 3 3 8 2 2" xfId="32714" xr:uid="{00000000-0005-0000-0000-0000137F0000}"/>
    <cellStyle name="20% - Accent1 4 2 2 3 3 8 3" xfId="32715" xr:uid="{00000000-0005-0000-0000-0000147F0000}"/>
    <cellStyle name="20% - Accent1 4 2 2 3 3 9" xfId="32716" xr:uid="{00000000-0005-0000-0000-0000157F0000}"/>
    <cellStyle name="20% - Accent1 4 2 2 3 3 9 2" xfId="32717" xr:uid="{00000000-0005-0000-0000-0000167F0000}"/>
    <cellStyle name="20% - Accent1 4 2 2 3 4" xfId="32718" xr:uid="{00000000-0005-0000-0000-0000177F0000}"/>
    <cellStyle name="20% - Accent1 4 2 2 3 4 10" xfId="32719" xr:uid="{00000000-0005-0000-0000-0000187F0000}"/>
    <cellStyle name="20% - Accent1 4 2 2 3 4 10 2" xfId="32720" xr:uid="{00000000-0005-0000-0000-0000197F0000}"/>
    <cellStyle name="20% - Accent1 4 2 2 3 4 11" xfId="32721" xr:uid="{00000000-0005-0000-0000-00001A7F0000}"/>
    <cellStyle name="20% - Accent1 4 2 2 3 4 2" xfId="32722" xr:uid="{00000000-0005-0000-0000-00001B7F0000}"/>
    <cellStyle name="20% - Accent1 4 2 2 3 4 2 2" xfId="32723" xr:uid="{00000000-0005-0000-0000-00001C7F0000}"/>
    <cellStyle name="20% - Accent1 4 2 2 3 4 2 2 2" xfId="32724" xr:uid="{00000000-0005-0000-0000-00001D7F0000}"/>
    <cellStyle name="20% - Accent1 4 2 2 3 4 2 2 2 2" xfId="32725" xr:uid="{00000000-0005-0000-0000-00001E7F0000}"/>
    <cellStyle name="20% - Accent1 4 2 2 3 4 2 2 2 2 2" xfId="32726" xr:uid="{00000000-0005-0000-0000-00001F7F0000}"/>
    <cellStyle name="20% - Accent1 4 2 2 3 4 2 2 2 3" xfId="32727" xr:uid="{00000000-0005-0000-0000-0000207F0000}"/>
    <cellStyle name="20% - Accent1 4 2 2 3 4 2 2 3" xfId="32728" xr:uid="{00000000-0005-0000-0000-0000217F0000}"/>
    <cellStyle name="20% - Accent1 4 2 2 3 4 2 2 3 2" xfId="32729" xr:uid="{00000000-0005-0000-0000-0000227F0000}"/>
    <cellStyle name="20% - Accent1 4 2 2 3 4 2 2 4" xfId="32730" xr:uid="{00000000-0005-0000-0000-0000237F0000}"/>
    <cellStyle name="20% - Accent1 4 2 2 3 4 2 3" xfId="32731" xr:uid="{00000000-0005-0000-0000-0000247F0000}"/>
    <cellStyle name="20% - Accent1 4 2 2 3 4 2 3 2" xfId="32732" xr:uid="{00000000-0005-0000-0000-0000257F0000}"/>
    <cellStyle name="20% - Accent1 4 2 2 3 4 2 3 2 2" xfId="32733" xr:uid="{00000000-0005-0000-0000-0000267F0000}"/>
    <cellStyle name="20% - Accent1 4 2 2 3 4 2 3 2 2 2" xfId="32734" xr:uid="{00000000-0005-0000-0000-0000277F0000}"/>
    <cellStyle name="20% - Accent1 4 2 2 3 4 2 3 2 3" xfId="32735" xr:uid="{00000000-0005-0000-0000-0000287F0000}"/>
    <cellStyle name="20% - Accent1 4 2 2 3 4 2 3 3" xfId="32736" xr:uid="{00000000-0005-0000-0000-0000297F0000}"/>
    <cellStyle name="20% - Accent1 4 2 2 3 4 2 3 3 2" xfId="32737" xr:uid="{00000000-0005-0000-0000-00002A7F0000}"/>
    <cellStyle name="20% - Accent1 4 2 2 3 4 2 3 4" xfId="32738" xr:uid="{00000000-0005-0000-0000-00002B7F0000}"/>
    <cellStyle name="20% - Accent1 4 2 2 3 4 2 4" xfId="32739" xr:uid="{00000000-0005-0000-0000-00002C7F0000}"/>
    <cellStyle name="20% - Accent1 4 2 2 3 4 2 4 2" xfId="32740" xr:uid="{00000000-0005-0000-0000-00002D7F0000}"/>
    <cellStyle name="20% - Accent1 4 2 2 3 4 2 4 2 2" xfId="32741" xr:uid="{00000000-0005-0000-0000-00002E7F0000}"/>
    <cellStyle name="20% - Accent1 4 2 2 3 4 2 4 2 2 2" xfId="32742" xr:uid="{00000000-0005-0000-0000-00002F7F0000}"/>
    <cellStyle name="20% - Accent1 4 2 2 3 4 2 4 2 3" xfId="32743" xr:uid="{00000000-0005-0000-0000-0000307F0000}"/>
    <cellStyle name="20% - Accent1 4 2 2 3 4 2 4 3" xfId="32744" xr:uid="{00000000-0005-0000-0000-0000317F0000}"/>
    <cellStyle name="20% - Accent1 4 2 2 3 4 2 4 3 2" xfId="32745" xr:uid="{00000000-0005-0000-0000-0000327F0000}"/>
    <cellStyle name="20% - Accent1 4 2 2 3 4 2 4 4" xfId="32746" xr:uid="{00000000-0005-0000-0000-0000337F0000}"/>
    <cellStyle name="20% - Accent1 4 2 2 3 4 2 5" xfId="32747" xr:uid="{00000000-0005-0000-0000-0000347F0000}"/>
    <cellStyle name="20% - Accent1 4 2 2 3 4 2 5 2" xfId="32748" xr:uid="{00000000-0005-0000-0000-0000357F0000}"/>
    <cellStyle name="20% - Accent1 4 2 2 3 4 2 5 2 2" xfId="32749" xr:uid="{00000000-0005-0000-0000-0000367F0000}"/>
    <cellStyle name="20% - Accent1 4 2 2 3 4 2 5 3" xfId="32750" xr:uid="{00000000-0005-0000-0000-0000377F0000}"/>
    <cellStyle name="20% - Accent1 4 2 2 3 4 2 6" xfId="32751" xr:uid="{00000000-0005-0000-0000-0000387F0000}"/>
    <cellStyle name="20% - Accent1 4 2 2 3 4 2 6 2" xfId="32752" xr:uid="{00000000-0005-0000-0000-0000397F0000}"/>
    <cellStyle name="20% - Accent1 4 2 2 3 4 2 6 2 2" xfId="32753" xr:uid="{00000000-0005-0000-0000-00003A7F0000}"/>
    <cellStyle name="20% - Accent1 4 2 2 3 4 2 6 3" xfId="32754" xr:uid="{00000000-0005-0000-0000-00003B7F0000}"/>
    <cellStyle name="20% - Accent1 4 2 2 3 4 2 7" xfId="32755" xr:uid="{00000000-0005-0000-0000-00003C7F0000}"/>
    <cellStyle name="20% - Accent1 4 2 2 3 4 2 7 2" xfId="32756" xr:uid="{00000000-0005-0000-0000-00003D7F0000}"/>
    <cellStyle name="20% - Accent1 4 2 2 3 4 2 8" xfId="32757" xr:uid="{00000000-0005-0000-0000-00003E7F0000}"/>
    <cellStyle name="20% - Accent1 4 2 2 3 4 2 8 2" xfId="32758" xr:uid="{00000000-0005-0000-0000-00003F7F0000}"/>
    <cellStyle name="20% - Accent1 4 2 2 3 4 2 9" xfId="32759" xr:uid="{00000000-0005-0000-0000-0000407F0000}"/>
    <cellStyle name="20% - Accent1 4 2 2 3 4 3" xfId="32760" xr:uid="{00000000-0005-0000-0000-0000417F0000}"/>
    <cellStyle name="20% - Accent1 4 2 2 3 4 3 2" xfId="32761" xr:uid="{00000000-0005-0000-0000-0000427F0000}"/>
    <cellStyle name="20% - Accent1 4 2 2 3 4 3 2 2" xfId="32762" xr:uid="{00000000-0005-0000-0000-0000437F0000}"/>
    <cellStyle name="20% - Accent1 4 2 2 3 4 3 2 2 2" xfId="32763" xr:uid="{00000000-0005-0000-0000-0000447F0000}"/>
    <cellStyle name="20% - Accent1 4 2 2 3 4 3 2 2 2 2" xfId="32764" xr:uid="{00000000-0005-0000-0000-0000457F0000}"/>
    <cellStyle name="20% - Accent1 4 2 2 3 4 3 2 2 3" xfId="32765" xr:uid="{00000000-0005-0000-0000-0000467F0000}"/>
    <cellStyle name="20% - Accent1 4 2 2 3 4 3 2 3" xfId="32766" xr:uid="{00000000-0005-0000-0000-0000477F0000}"/>
    <cellStyle name="20% - Accent1 4 2 2 3 4 3 2 3 2" xfId="32767" xr:uid="{00000000-0005-0000-0000-0000487F0000}"/>
    <cellStyle name="20% - Accent1 4 2 2 3 4 3 2 4" xfId="32768" xr:uid="{00000000-0005-0000-0000-0000497F0000}"/>
    <cellStyle name="20% - Accent1 4 2 2 3 4 3 3" xfId="32769" xr:uid="{00000000-0005-0000-0000-00004A7F0000}"/>
    <cellStyle name="20% - Accent1 4 2 2 3 4 3 3 2" xfId="32770" xr:uid="{00000000-0005-0000-0000-00004B7F0000}"/>
    <cellStyle name="20% - Accent1 4 2 2 3 4 3 3 2 2" xfId="32771" xr:uid="{00000000-0005-0000-0000-00004C7F0000}"/>
    <cellStyle name="20% - Accent1 4 2 2 3 4 3 3 2 2 2" xfId="32772" xr:uid="{00000000-0005-0000-0000-00004D7F0000}"/>
    <cellStyle name="20% - Accent1 4 2 2 3 4 3 3 2 3" xfId="32773" xr:uid="{00000000-0005-0000-0000-00004E7F0000}"/>
    <cellStyle name="20% - Accent1 4 2 2 3 4 3 3 3" xfId="32774" xr:uid="{00000000-0005-0000-0000-00004F7F0000}"/>
    <cellStyle name="20% - Accent1 4 2 2 3 4 3 3 3 2" xfId="32775" xr:uid="{00000000-0005-0000-0000-0000507F0000}"/>
    <cellStyle name="20% - Accent1 4 2 2 3 4 3 3 4" xfId="32776" xr:uid="{00000000-0005-0000-0000-0000517F0000}"/>
    <cellStyle name="20% - Accent1 4 2 2 3 4 3 4" xfId="32777" xr:uid="{00000000-0005-0000-0000-0000527F0000}"/>
    <cellStyle name="20% - Accent1 4 2 2 3 4 3 4 2" xfId="32778" xr:uid="{00000000-0005-0000-0000-0000537F0000}"/>
    <cellStyle name="20% - Accent1 4 2 2 3 4 3 4 2 2" xfId="32779" xr:uid="{00000000-0005-0000-0000-0000547F0000}"/>
    <cellStyle name="20% - Accent1 4 2 2 3 4 3 4 2 2 2" xfId="32780" xr:uid="{00000000-0005-0000-0000-0000557F0000}"/>
    <cellStyle name="20% - Accent1 4 2 2 3 4 3 4 2 3" xfId="32781" xr:uid="{00000000-0005-0000-0000-0000567F0000}"/>
    <cellStyle name="20% - Accent1 4 2 2 3 4 3 4 3" xfId="32782" xr:uid="{00000000-0005-0000-0000-0000577F0000}"/>
    <cellStyle name="20% - Accent1 4 2 2 3 4 3 4 3 2" xfId="32783" xr:uid="{00000000-0005-0000-0000-0000587F0000}"/>
    <cellStyle name="20% - Accent1 4 2 2 3 4 3 4 4" xfId="32784" xr:uid="{00000000-0005-0000-0000-0000597F0000}"/>
    <cellStyle name="20% - Accent1 4 2 2 3 4 3 5" xfId="32785" xr:uid="{00000000-0005-0000-0000-00005A7F0000}"/>
    <cellStyle name="20% - Accent1 4 2 2 3 4 3 5 2" xfId="32786" xr:uid="{00000000-0005-0000-0000-00005B7F0000}"/>
    <cellStyle name="20% - Accent1 4 2 2 3 4 3 5 2 2" xfId="32787" xr:uid="{00000000-0005-0000-0000-00005C7F0000}"/>
    <cellStyle name="20% - Accent1 4 2 2 3 4 3 5 3" xfId="32788" xr:uid="{00000000-0005-0000-0000-00005D7F0000}"/>
    <cellStyle name="20% - Accent1 4 2 2 3 4 3 6" xfId="32789" xr:uid="{00000000-0005-0000-0000-00005E7F0000}"/>
    <cellStyle name="20% - Accent1 4 2 2 3 4 3 6 2" xfId="32790" xr:uid="{00000000-0005-0000-0000-00005F7F0000}"/>
    <cellStyle name="20% - Accent1 4 2 2 3 4 3 6 2 2" xfId="32791" xr:uid="{00000000-0005-0000-0000-0000607F0000}"/>
    <cellStyle name="20% - Accent1 4 2 2 3 4 3 6 3" xfId="32792" xr:uid="{00000000-0005-0000-0000-0000617F0000}"/>
    <cellStyle name="20% - Accent1 4 2 2 3 4 3 7" xfId="32793" xr:uid="{00000000-0005-0000-0000-0000627F0000}"/>
    <cellStyle name="20% - Accent1 4 2 2 3 4 3 7 2" xfId="32794" xr:uid="{00000000-0005-0000-0000-0000637F0000}"/>
    <cellStyle name="20% - Accent1 4 2 2 3 4 3 8" xfId="32795" xr:uid="{00000000-0005-0000-0000-0000647F0000}"/>
    <cellStyle name="20% - Accent1 4 2 2 3 4 3 8 2" xfId="32796" xr:uid="{00000000-0005-0000-0000-0000657F0000}"/>
    <cellStyle name="20% - Accent1 4 2 2 3 4 3 9" xfId="32797" xr:uid="{00000000-0005-0000-0000-0000667F0000}"/>
    <cellStyle name="20% - Accent1 4 2 2 3 4 4" xfId="32798" xr:uid="{00000000-0005-0000-0000-0000677F0000}"/>
    <cellStyle name="20% - Accent1 4 2 2 3 4 4 2" xfId="32799" xr:uid="{00000000-0005-0000-0000-0000687F0000}"/>
    <cellStyle name="20% - Accent1 4 2 2 3 4 4 2 2" xfId="32800" xr:uid="{00000000-0005-0000-0000-0000697F0000}"/>
    <cellStyle name="20% - Accent1 4 2 2 3 4 4 2 2 2" xfId="32801" xr:uid="{00000000-0005-0000-0000-00006A7F0000}"/>
    <cellStyle name="20% - Accent1 4 2 2 3 4 4 2 3" xfId="32802" xr:uid="{00000000-0005-0000-0000-00006B7F0000}"/>
    <cellStyle name="20% - Accent1 4 2 2 3 4 4 3" xfId="32803" xr:uid="{00000000-0005-0000-0000-00006C7F0000}"/>
    <cellStyle name="20% - Accent1 4 2 2 3 4 4 3 2" xfId="32804" xr:uid="{00000000-0005-0000-0000-00006D7F0000}"/>
    <cellStyle name="20% - Accent1 4 2 2 3 4 4 4" xfId="32805" xr:uid="{00000000-0005-0000-0000-00006E7F0000}"/>
    <cellStyle name="20% - Accent1 4 2 2 3 4 5" xfId="32806" xr:uid="{00000000-0005-0000-0000-00006F7F0000}"/>
    <cellStyle name="20% - Accent1 4 2 2 3 4 5 2" xfId="32807" xr:uid="{00000000-0005-0000-0000-0000707F0000}"/>
    <cellStyle name="20% - Accent1 4 2 2 3 4 5 2 2" xfId="32808" xr:uid="{00000000-0005-0000-0000-0000717F0000}"/>
    <cellStyle name="20% - Accent1 4 2 2 3 4 5 2 2 2" xfId="32809" xr:uid="{00000000-0005-0000-0000-0000727F0000}"/>
    <cellStyle name="20% - Accent1 4 2 2 3 4 5 2 3" xfId="32810" xr:uid="{00000000-0005-0000-0000-0000737F0000}"/>
    <cellStyle name="20% - Accent1 4 2 2 3 4 5 3" xfId="32811" xr:uid="{00000000-0005-0000-0000-0000747F0000}"/>
    <cellStyle name="20% - Accent1 4 2 2 3 4 5 3 2" xfId="32812" xr:uid="{00000000-0005-0000-0000-0000757F0000}"/>
    <cellStyle name="20% - Accent1 4 2 2 3 4 5 4" xfId="32813" xr:uid="{00000000-0005-0000-0000-0000767F0000}"/>
    <cellStyle name="20% - Accent1 4 2 2 3 4 6" xfId="32814" xr:uid="{00000000-0005-0000-0000-0000777F0000}"/>
    <cellStyle name="20% - Accent1 4 2 2 3 4 6 2" xfId="32815" xr:uid="{00000000-0005-0000-0000-0000787F0000}"/>
    <cellStyle name="20% - Accent1 4 2 2 3 4 6 2 2" xfId="32816" xr:uid="{00000000-0005-0000-0000-0000797F0000}"/>
    <cellStyle name="20% - Accent1 4 2 2 3 4 6 2 2 2" xfId="32817" xr:uid="{00000000-0005-0000-0000-00007A7F0000}"/>
    <cellStyle name="20% - Accent1 4 2 2 3 4 6 2 3" xfId="32818" xr:uid="{00000000-0005-0000-0000-00007B7F0000}"/>
    <cellStyle name="20% - Accent1 4 2 2 3 4 6 3" xfId="32819" xr:uid="{00000000-0005-0000-0000-00007C7F0000}"/>
    <cellStyle name="20% - Accent1 4 2 2 3 4 6 3 2" xfId="32820" xr:uid="{00000000-0005-0000-0000-00007D7F0000}"/>
    <cellStyle name="20% - Accent1 4 2 2 3 4 6 4" xfId="32821" xr:uid="{00000000-0005-0000-0000-00007E7F0000}"/>
    <cellStyle name="20% - Accent1 4 2 2 3 4 7" xfId="32822" xr:uid="{00000000-0005-0000-0000-00007F7F0000}"/>
    <cellStyle name="20% - Accent1 4 2 2 3 4 7 2" xfId="32823" xr:uid="{00000000-0005-0000-0000-0000807F0000}"/>
    <cellStyle name="20% - Accent1 4 2 2 3 4 7 2 2" xfId="32824" xr:uid="{00000000-0005-0000-0000-0000817F0000}"/>
    <cellStyle name="20% - Accent1 4 2 2 3 4 7 3" xfId="32825" xr:uid="{00000000-0005-0000-0000-0000827F0000}"/>
    <cellStyle name="20% - Accent1 4 2 2 3 4 8" xfId="32826" xr:uid="{00000000-0005-0000-0000-0000837F0000}"/>
    <cellStyle name="20% - Accent1 4 2 2 3 4 8 2" xfId="32827" xr:uid="{00000000-0005-0000-0000-0000847F0000}"/>
    <cellStyle name="20% - Accent1 4 2 2 3 4 8 2 2" xfId="32828" xr:uid="{00000000-0005-0000-0000-0000857F0000}"/>
    <cellStyle name="20% - Accent1 4 2 2 3 4 8 3" xfId="32829" xr:uid="{00000000-0005-0000-0000-0000867F0000}"/>
    <cellStyle name="20% - Accent1 4 2 2 3 4 9" xfId="32830" xr:uid="{00000000-0005-0000-0000-0000877F0000}"/>
    <cellStyle name="20% - Accent1 4 2 2 3 4 9 2" xfId="32831" xr:uid="{00000000-0005-0000-0000-0000887F0000}"/>
    <cellStyle name="20% - Accent1 4 2 2 3 5" xfId="32832" xr:uid="{00000000-0005-0000-0000-0000897F0000}"/>
    <cellStyle name="20% - Accent1 4 2 2 3 5 2" xfId="32833" xr:uid="{00000000-0005-0000-0000-00008A7F0000}"/>
    <cellStyle name="20% - Accent1 4 2 2 3 5 2 2" xfId="32834" xr:uid="{00000000-0005-0000-0000-00008B7F0000}"/>
    <cellStyle name="20% - Accent1 4 2 2 3 5 2 2 2" xfId="32835" xr:uid="{00000000-0005-0000-0000-00008C7F0000}"/>
    <cellStyle name="20% - Accent1 4 2 2 3 5 2 2 2 2" xfId="32836" xr:uid="{00000000-0005-0000-0000-00008D7F0000}"/>
    <cellStyle name="20% - Accent1 4 2 2 3 5 2 2 3" xfId="32837" xr:uid="{00000000-0005-0000-0000-00008E7F0000}"/>
    <cellStyle name="20% - Accent1 4 2 2 3 5 2 3" xfId="32838" xr:uid="{00000000-0005-0000-0000-00008F7F0000}"/>
    <cellStyle name="20% - Accent1 4 2 2 3 5 2 3 2" xfId="32839" xr:uid="{00000000-0005-0000-0000-0000907F0000}"/>
    <cellStyle name="20% - Accent1 4 2 2 3 5 2 4" xfId="32840" xr:uid="{00000000-0005-0000-0000-0000917F0000}"/>
    <cellStyle name="20% - Accent1 4 2 2 3 5 3" xfId="32841" xr:uid="{00000000-0005-0000-0000-0000927F0000}"/>
    <cellStyle name="20% - Accent1 4 2 2 3 5 3 2" xfId="32842" xr:uid="{00000000-0005-0000-0000-0000937F0000}"/>
    <cellStyle name="20% - Accent1 4 2 2 3 5 3 2 2" xfId="32843" xr:uid="{00000000-0005-0000-0000-0000947F0000}"/>
    <cellStyle name="20% - Accent1 4 2 2 3 5 3 2 2 2" xfId="32844" xr:uid="{00000000-0005-0000-0000-0000957F0000}"/>
    <cellStyle name="20% - Accent1 4 2 2 3 5 3 2 3" xfId="32845" xr:uid="{00000000-0005-0000-0000-0000967F0000}"/>
    <cellStyle name="20% - Accent1 4 2 2 3 5 3 3" xfId="32846" xr:uid="{00000000-0005-0000-0000-0000977F0000}"/>
    <cellStyle name="20% - Accent1 4 2 2 3 5 3 3 2" xfId="32847" xr:uid="{00000000-0005-0000-0000-0000987F0000}"/>
    <cellStyle name="20% - Accent1 4 2 2 3 5 3 4" xfId="32848" xr:uid="{00000000-0005-0000-0000-0000997F0000}"/>
    <cellStyle name="20% - Accent1 4 2 2 3 5 4" xfId="32849" xr:uid="{00000000-0005-0000-0000-00009A7F0000}"/>
    <cellStyle name="20% - Accent1 4 2 2 3 5 4 2" xfId="32850" xr:uid="{00000000-0005-0000-0000-00009B7F0000}"/>
    <cellStyle name="20% - Accent1 4 2 2 3 5 4 2 2" xfId="32851" xr:uid="{00000000-0005-0000-0000-00009C7F0000}"/>
    <cellStyle name="20% - Accent1 4 2 2 3 5 4 2 2 2" xfId="32852" xr:uid="{00000000-0005-0000-0000-00009D7F0000}"/>
    <cellStyle name="20% - Accent1 4 2 2 3 5 4 2 3" xfId="32853" xr:uid="{00000000-0005-0000-0000-00009E7F0000}"/>
    <cellStyle name="20% - Accent1 4 2 2 3 5 4 3" xfId="32854" xr:uid="{00000000-0005-0000-0000-00009F7F0000}"/>
    <cellStyle name="20% - Accent1 4 2 2 3 5 4 3 2" xfId="32855" xr:uid="{00000000-0005-0000-0000-0000A07F0000}"/>
    <cellStyle name="20% - Accent1 4 2 2 3 5 4 4" xfId="32856" xr:uid="{00000000-0005-0000-0000-0000A17F0000}"/>
    <cellStyle name="20% - Accent1 4 2 2 3 5 5" xfId="32857" xr:uid="{00000000-0005-0000-0000-0000A27F0000}"/>
    <cellStyle name="20% - Accent1 4 2 2 3 5 5 2" xfId="32858" xr:uid="{00000000-0005-0000-0000-0000A37F0000}"/>
    <cellStyle name="20% - Accent1 4 2 2 3 5 5 2 2" xfId="32859" xr:uid="{00000000-0005-0000-0000-0000A47F0000}"/>
    <cellStyle name="20% - Accent1 4 2 2 3 5 5 3" xfId="32860" xr:uid="{00000000-0005-0000-0000-0000A57F0000}"/>
    <cellStyle name="20% - Accent1 4 2 2 3 5 6" xfId="32861" xr:uid="{00000000-0005-0000-0000-0000A67F0000}"/>
    <cellStyle name="20% - Accent1 4 2 2 3 5 6 2" xfId="32862" xr:uid="{00000000-0005-0000-0000-0000A77F0000}"/>
    <cellStyle name="20% - Accent1 4 2 2 3 5 6 2 2" xfId="32863" xr:uid="{00000000-0005-0000-0000-0000A87F0000}"/>
    <cellStyle name="20% - Accent1 4 2 2 3 5 6 3" xfId="32864" xr:uid="{00000000-0005-0000-0000-0000A97F0000}"/>
    <cellStyle name="20% - Accent1 4 2 2 3 5 7" xfId="32865" xr:uid="{00000000-0005-0000-0000-0000AA7F0000}"/>
    <cellStyle name="20% - Accent1 4 2 2 3 5 7 2" xfId="32866" xr:uid="{00000000-0005-0000-0000-0000AB7F0000}"/>
    <cellStyle name="20% - Accent1 4 2 2 3 5 8" xfId="32867" xr:uid="{00000000-0005-0000-0000-0000AC7F0000}"/>
    <cellStyle name="20% - Accent1 4 2 2 3 5 8 2" xfId="32868" xr:uid="{00000000-0005-0000-0000-0000AD7F0000}"/>
    <cellStyle name="20% - Accent1 4 2 2 3 5 9" xfId="32869" xr:uid="{00000000-0005-0000-0000-0000AE7F0000}"/>
    <cellStyle name="20% - Accent1 4 2 2 3 6" xfId="32870" xr:uid="{00000000-0005-0000-0000-0000AF7F0000}"/>
    <cellStyle name="20% - Accent1 4 2 2 3 6 2" xfId="32871" xr:uid="{00000000-0005-0000-0000-0000B07F0000}"/>
    <cellStyle name="20% - Accent1 4 2 2 3 6 2 2" xfId="32872" xr:uid="{00000000-0005-0000-0000-0000B17F0000}"/>
    <cellStyle name="20% - Accent1 4 2 2 3 6 2 2 2" xfId="32873" xr:uid="{00000000-0005-0000-0000-0000B27F0000}"/>
    <cellStyle name="20% - Accent1 4 2 2 3 6 2 2 2 2" xfId="32874" xr:uid="{00000000-0005-0000-0000-0000B37F0000}"/>
    <cellStyle name="20% - Accent1 4 2 2 3 6 2 2 3" xfId="32875" xr:uid="{00000000-0005-0000-0000-0000B47F0000}"/>
    <cellStyle name="20% - Accent1 4 2 2 3 6 2 3" xfId="32876" xr:uid="{00000000-0005-0000-0000-0000B57F0000}"/>
    <cellStyle name="20% - Accent1 4 2 2 3 6 2 3 2" xfId="32877" xr:uid="{00000000-0005-0000-0000-0000B67F0000}"/>
    <cellStyle name="20% - Accent1 4 2 2 3 6 2 4" xfId="32878" xr:uid="{00000000-0005-0000-0000-0000B77F0000}"/>
    <cellStyle name="20% - Accent1 4 2 2 3 6 3" xfId="32879" xr:uid="{00000000-0005-0000-0000-0000B87F0000}"/>
    <cellStyle name="20% - Accent1 4 2 2 3 6 3 2" xfId="32880" xr:uid="{00000000-0005-0000-0000-0000B97F0000}"/>
    <cellStyle name="20% - Accent1 4 2 2 3 6 3 2 2" xfId="32881" xr:uid="{00000000-0005-0000-0000-0000BA7F0000}"/>
    <cellStyle name="20% - Accent1 4 2 2 3 6 3 2 2 2" xfId="32882" xr:uid="{00000000-0005-0000-0000-0000BB7F0000}"/>
    <cellStyle name="20% - Accent1 4 2 2 3 6 3 2 3" xfId="32883" xr:uid="{00000000-0005-0000-0000-0000BC7F0000}"/>
    <cellStyle name="20% - Accent1 4 2 2 3 6 3 3" xfId="32884" xr:uid="{00000000-0005-0000-0000-0000BD7F0000}"/>
    <cellStyle name="20% - Accent1 4 2 2 3 6 3 3 2" xfId="32885" xr:uid="{00000000-0005-0000-0000-0000BE7F0000}"/>
    <cellStyle name="20% - Accent1 4 2 2 3 6 3 4" xfId="32886" xr:uid="{00000000-0005-0000-0000-0000BF7F0000}"/>
    <cellStyle name="20% - Accent1 4 2 2 3 6 4" xfId="32887" xr:uid="{00000000-0005-0000-0000-0000C07F0000}"/>
    <cellStyle name="20% - Accent1 4 2 2 3 6 4 2" xfId="32888" xr:uid="{00000000-0005-0000-0000-0000C17F0000}"/>
    <cellStyle name="20% - Accent1 4 2 2 3 6 4 2 2" xfId="32889" xr:uid="{00000000-0005-0000-0000-0000C27F0000}"/>
    <cellStyle name="20% - Accent1 4 2 2 3 6 4 2 2 2" xfId="32890" xr:uid="{00000000-0005-0000-0000-0000C37F0000}"/>
    <cellStyle name="20% - Accent1 4 2 2 3 6 4 2 3" xfId="32891" xr:uid="{00000000-0005-0000-0000-0000C47F0000}"/>
    <cellStyle name="20% - Accent1 4 2 2 3 6 4 3" xfId="32892" xr:uid="{00000000-0005-0000-0000-0000C57F0000}"/>
    <cellStyle name="20% - Accent1 4 2 2 3 6 4 3 2" xfId="32893" xr:uid="{00000000-0005-0000-0000-0000C67F0000}"/>
    <cellStyle name="20% - Accent1 4 2 2 3 6 4 4" xfId="32894" xr:uid="{00000000-0005-0000-0000-0000C77F0000}"/>
    <cellStyle name="20% - Accent1 4 2 2 3 6 5" xfId="32895" xr:uid="{00000000-0005-0000-0000-0000C87F0000}"/>
    <cellStyle name="20% - Accent1 4 2 2 3 6 5 2" xfId="32896" xr:uid="{00000000-0005-0000-0000-0000C97F0000}"/>
    <cellStyle name="20% - Accent1 4 2 2 3 6 5 2 2" xfId="32897" xr:uid="{00000000-0005-0000-0000-0000CA7F0000}"/>
    <cellStyle name="20% - Accent1 4 2 2 3 6 5 3" xfId="32898" xr:uid="{00000000-0005-0000-0000-0000CB7F0000}"/>
    <cellStyle name="20% - Accent1 4 2 2 3 6 6" xfId="32899" xr:uid="{00000000-0005-0000-0000-0000CC7F0000}"/>
    <cellStyle name="20% - Accent1 4 2 2 3 6 6 2" xfId="32900" xr:uid="{00000000-0005-0000-0000-0000CD7F0000}"/>
    <cellStyle name="20% - Accent1 4 2 2 3 6 6 2 2" xfId="32901" xr:uid="{00000000-0005-0000-0000-0000CE7F0000}"/>
    <cellStyle name="20% - Accent1 4 2 2 3 6 6 3" xfId="32902" xr:uid="{00000000-0005-0000-0000-0000CF7F0000}"/>
    <cellStyle name="20% - Accent1 4 2 2 3 6 7" xfId="32903" xr:uid="{00000000-0005-0000-0000-0000D07F0000}"/>
    <cellStyle name="20% - Accent1 4 2 2 3 6 7 2" xfId="32904" xr:uid="{00000000-0005-0000-0000-0000D17F0000}"/>
    <cellStyle name="20% - Accent1 4 2 2 3 6 8" xfId="32905" xr:uid="{00000000-0005-0000-0000-0000D27F0000}"/>
    <cellStyle name="20% - Accent1 4 2 2 3 6 8 2" xfId="32906" xr:uid="{00000000-0005-0000-0000-0000D37F0000}"/>
    <cellStyle name="20% - Accent1 4 2 2 3 6 9" xfId="32907" xr:uid="{00000000-0005-0000-0000-0000D47F0000}"/>
    <cellStyle name="20% - Accent1 4 2 2 3 7" xfId="32908" xr:uid="{00000000-0005-0000-0000-0000D57F0000}"/>
    <cellStyle name="20% - Accent1 4 2 2 3 7 2" xfId="32909" xr:uid="{00000000-0005-0000-0000-0000D67F0000}"/>
    <cellStyle name="20% - Accent1 4 2 2 3 7 2 2" xfId="32910" xr:uid="{00000000-0005-0000-0000-0000D77F0000}"/>
    <cellStyle name="20% - Accent1 4 2 2 3 7 2 2 2" xfId="32911" xr:uid="{00000000-0005-0000-0000-0000D87F0000}"/>
    <cellStyle name="20% - Accent1 4 2 2 3 7 2 3" xfId="32912" xr:uid="{00000000-0005-0000-0000-0000D97F0000}"/>
    <cellStyle name="20% - Accent1 4 2 2 3 7 3" xfId="32913" xr:uid="{00000000-0005-0000-0000-0000DA7F0000}"/>
    <cellStyle name="20% - Accent1 4 2 2 3 7 3 2" xfId="32914" xr:uid="{00000000-0005-0000-0000-0000DB7F0000}"/>
    <cellStyle name="20% - Accent1 4 2 2 3 7 4" xfId="32915" xr:uid="{00000000-0005-0000-0000-0000DC7F0000}"/>
    <cellStyle name="20% - Accent1 4 2 2 3 8" xfId="32916" xr:uid="{00000000-0005-0000-0000-0000DD7F0000}"/>
    <cellStyle name="20% - Accent1 4 2 2 3 8 2" xfId="32917" xr:uid="{00000000-0005-0000-0000-0000DE7F0000}"/>
    <cellStyle name="20% - Accent1 4 2 2 3 8 2 2" xfId="32918" xr:uid="{00000000-0005-0000-0000-0000DF7F0000}"/>
    <cellStyle name="20% - Accent1 4 2 2 3 8 2 2 2" xfId="32919" xr:uid="{00000000-0005-0000-0000-0000E07F0000}"/>
    <cellStyle name="20% - Accent1 4 2 2 3 8 2 3" xfId="32920" xr:uid="{00000000-0005-0000-0000-0000E17F0000}"/>
    <cellStyle name="20% - Accent1 4 2 2 3 8 3" xfId="32921" xr:uid="{00000000-0005-0000-0000-0000E27F0000}"/>
    <cellStyle name="20% - Accent1 4 2 2 3 8 3 2" xfId="32922" xr:uid="{00000000-0005-0000-0000-0000E37F0000}"/>
    <cellStyle name="20% - Accent1 4 2 2 3 8 4" xfId="32923" xr:uid="{00000000-0005-0000-0000-0000E47F0000}"/>
    <cellStyle name="20% - Accent1 4 2 2 3 9" xfId="32924" xr:uid="{00000000-0005-0000-0000-0000E57F0000}"/>
    <cellStyle name="20% - Accent1 4 2 2 3 9 2" xfId="32925" xr:uid="{00000000-0005-0000-0000-0000E67F0000}"/>
    <cellStyle name="20% - Accent1 4 2 2 3 9 2 2" xfId="32926" xr:uid="{00000000-0005-0000-0000-0000E77F0000}"/>
    <cellStyle name="20% - Accent1 4 2 2 3 9 2 2 2" xfId="32927" xr:uid="{00000000-0005-0000-0000-0000E87F0000}"/>
    <cellStyle name="20% - Accent1 4 2 2 3 9 2 3" xfId="32928" xr:uid="{00000000-0005-0000-0000-0000E97F0000}"/>
    <cellStyle name="20% - Accent1 4 2 2 3 9 3" xfId="32929" xr:uid="{00000000-0005-0000-0000-0000EA7F0000}"/>
    <cellStyle name="20% - Accent1 4 2 2 3 9 3 2" xfId="32930" xr:uid="{00000000-0005-0000-0000-0000EB7F0000}"/>
    <cellStyle name="20% - Accent1 4 2 2 3 9 4" xfId="32931" xr:uid="{00000000-0005-0000-0000-0000EC7F0000}"/>
    <cellStyle name="20% - Accent1 4 2 2 4" xfId="32932" xr:uid="{00000000-0005-0000-0000-0000ED7F0000}"/>
    <cellStyle name="20% - Accent1 4 2 2 4 10" xfId="32933" xr:uid="{00000000-0005-0000-0000-0000EE7F0000}"/>
    <cellStyle name="20% - Accent1 4 2 2 4 10 2" xfId="32934" xr:uid="{00000000-0005-0000-0000-0000EF7F0000}"/>
    <cellStyle name="20% - Accent1 4 2 2 4 11" xfId="32935" xr:uid="{00000000-0005-0000-0000-0000F07F0000}"/>
    <cellStyle name="20% - Accent1 4 2 2 4 2" xfId="32936" xr:uid="{00000000-0005-0000-0000-0000F17F0000}"/>
    <cellStyle name="20% - Accent1 4 2 2 4 2 2" xfId="32937" xr:uid="{00000000-0005-0000-0000-0000F27F0000}"/>
    <cellStyle name="20% - Accent1 4 2 2 4 2 2 2" xfId="32938" xr:uid="{00000000-0005-0000-0000-0000F37F0000}"/>
    <cellStyle name="20% - Accent1 4 2 2 4 2 2 2 2" xfId="32939" xr:uid="{00000000-0005-0000-0000-0000F47F0000}"/>
    <cellStyle name="20% - Accent1 4 2 2 4 2 2 2 2 2" xfId="32940" xr:uid="{00000000-0005-0000-0000-0000F57F0000}"/>
    <cellStyle name="20% - Accent1 4 2 2 4 2 2 2 3" xfId="32941" xr:uid="{00000000-0005-0000-0000-0000F67F0000}"/>
    <cellStyle name="20% - Accent1 4 2 2 4 2 2 3" xfId="32942" xr:uid="{00000000-0005-0000-0000-0000F77F0000}"/>
    <cellStyle name="20% - Accent1 4 2 2 4 2 2 3 2" xfId="32943" xr:uid="{00000000-0005-0000-0000-0000F87F0000}"/>
    <cellStyle name="20% - Accent1 4 2 2 4 2 2 4" xfId="32944" xr:uid="{00000000-0005-0000-0000-0000F97F0000}"/>
    <cellStyle name="20% - Accent1 4 2 2 4 2 3" xfId="32945" xr:uid="{00000000-0005-0000-0000-0000FA7F0000}"/>
    <cellStyle name="20% - Accent1 4 2 2 4 2 3 2" xfId="32946" xr:uid="{00000000-0005-0000-0000-0000FB7F0000}"/>
    <cellStyle name="20% - Accent1 4 2 2 4 2 3 2 2" xfId="32947" xr:uid="{00000000-0005-0000-0000-0000FC7F0000}"/>
    <cellStyle name="20% - Accent1 4 2 2 4 2 3 2 2 2" xfId="32948" xr:uid="{00000000-0005-0000-0000-0000FD7F0000}"/>
    <cellStyle name="20% - Accent1 4 2 2 4 2 3 2 3" xfId="32949" xr:uid="{00000000-0005-0000-0000-0000FE7F0000}"/>
    <cellStyle name="20% - Accent1 4 2 2 4 2 3 3" xfId="32950" xr:uid="{00000000-0005-0000-0000-0000FF7F0000}"/>
    <cellStyle name="20% - Accent1 4 2 2 4 2 3 3 2" xfId="32951" xr:uid="{00000000-0005-0000-0000-000000800000}"/>
    <cellStyle name="20% - Accent1 4 2 2 4 2 3 4" xfId="32952" xr:uid="{00000000-0005-0000-0000-000001800000}"/>
    <cellStyle name="20% - Accent1 4 2 2 4 2 4" xfId="32953" xr:uid="{00000000-0005-0000-0000-000002800000}"/>
    <cellStyle name="20% - Accent1 4 2 2 4 2 4 2" xfId="32954" xr:uid="{00000000-0005-0000-0000-000003800000}"/>
    <cellStyle name="20% - Accent1 4 2 2 4 2 4 2 2" xfId="32955" xr:uid="{00000000-0005-0000-0000-000004800000}"/>
    <cellStyle name="20% - Accent1 4 2 2 4 2 4 2 2 2" xfId="32956" xr:uid="{00000000-0005-0000-0000-000005800000}"/>
    <cellStyle name="20% - Accent1 4 2 2 4 2 4 2 3" xfId="32957" xr:uid="{00000000-0005-0000-0000-000006800000}"/>
    <cellStyle name="20% - Accent1 4 2 2 4 2 4 3" xfId="32958" xr:uid="{00000000-0005-0000-0000-000007800000}"/>
    <cellStyle name="20% - Accent1 4 2 2 4 2 4 3 2" xfId="32959" xr:uid="{00000000-0005-0000-0000-000008800000}"/>
    <cellStyle name="20% - Accent1 4 2 2 4 2 4 4" xfId="32960" xr:uid="{00000000-0005-0000-0000-000009800000}"/>
    <cellStyle name="20% - Accent1 4 2 2 4 2 5" xfId="32961" xr:uid="{00000000-0005-0000-0000-00000A800000}"/>
    <cellStyle name="20% - Accent1 4 2 2 4 2 5 2" xfId="32962" xr:uid="{00000000-0005-0000-0000-00000B800000}"/>
    <cellStyle name="20% - Accent1 4 2 2 4 2 5 2 2" xfId="32963" xr:uid="{00000000-0005-0000-0000-00000C800000}"/>
    <cellStyle name="20% - Accent1 4 2 2 4 2 5 3" xfId="32964" xr:uid="{00000000-0005-0000-0000-00000D800000}"/>
    <cellStyle name="20% - Accent1 4 2 2 4 2 6" xfId="32965" xr:uid="{00000000-0005-0000-0000-00000E800000}"/>
    <cellStyle name="20% - Accent1 4 2 2 4 2 6 2" xfId="32966" xr:uid="{00000000-0005-0000-0000-00000F800000}"/>
    <cellStyle name="20% - Accent1 4 2 2 4 2 6 2 2" xfId="32967" xr:uid="{00000000-0005-0000-0000-000010800000}"/>
    <cellStyle name="20% - Accent1 4 2 2 4 2 6 3" xfId="32968" xr:uid="{00000000-0005-0000-0000-000011800000}"/>
    <cellStyle name="20% - Accent1 4 2 2 4 2 7" xfId="32969" xr:uid="{00000000-0005-0000-0000-000012800000}"/>
    <cellStyle name="20% - Accent1 4 2 2 4 2 7 2" xfId="32970" xr:uid="{00000000-0005-0000-0000-000013800000}"/>
    <cellStyle name="20% - Accent1 4 2 2 4 2 8" xfId="32971" xr:uid="{00000000-0005-0000-0000-000014800000}"/>
    <cellStyle name="20% - Accent1 4 2 2 4 2 8 2" xfId="32972" xr:uid="{00000000-0005-0000-0000-000015800000}"/>
    <cellStyle name="20% - Accent1 4 2 2 4 2 9" xfId="32973" xr:uid="{00000000-0005-0000-0000-000016800000}"/>
    <cellStyle name="20% - Accent1 4 2 2 4 3" xfId="32974" xr:uid="{00000000-0005-0000-0000-000017800000}"/>
    <cellStyle name="20% - Accent1 4 2 2 4 3 2" xfId="32975" xr:uid="{00000000-0005-0000-0000-000018800000}"/>
    <cellStyle name="20% - Accent1 4 2 2 4 3 2 2" xfId="32976" xr:uid="{00000000-0005-0000-0000-000019800000}"/>
    <cellStyle name="20% - Accent1 4 2 2 4 3 2 2 2" xfId="32977" xr:uid="{00000000-0005-0000-0000-00001A800000}"/>
    <cellStyle name="20% - Accent1 4 2 2 4 3 2 2 2 2" xfId="32978" xr:uid="{00000000-0005-0000-0000-00001B800000}"/>
    <cellStyle name="20% - Accent1 4 2 2 4 3 2 2 3" xfId="32979" xr:uid="{00000000-0005-0000-0000-00001C800000}"/>
    <cellStyle name="20% - Accent1 4 2 2 4 3 2 3" xfId="32980" xr:uid="{00000000-0005-0000-0000-00001D800000}"/>
    <cellStyle name="20% - Accent1 4 2 2 4 3 2 3 2" xfId="32981" xr:uid="{00000000-0005-0000-0000-00001E800000}"/>
    <cellStyle name="20% - Accent1 4 2 2 4 3 2 4" xfId="32982" xr:uid="{00000000-0005-0000-0000-00001F800000}"/>
    <cellStyle name="20% - Accent1 4 2 2 4 3 3" xfId="32983" xr:uid="{00000000-0005-0000-0000-000020800000}"/>
    <cellStyle name="20% - Accent1 4 2 2 4 3 3 2" xfId="32984" xr:uid="{00000000-0005-0000-0000-000021800000}"/>
    <cellStyle name="20% - Accent1 4 2 2 4 3 3 2 2" xfId="32985" xr:uid="{00000000-0005-0000-0000-000022800000}"/>
    <cellStyle name="20% - Accent1 4 2 2 4 3 3 2 2 2" xfId="32986" xr:uid="{00000000-0005-0000-0000-000023800000}"/>
    <cellStyle name="20% - Accent1 4 2 2 4 3 3 2 3" xfId="32987" xr:uid="{00000000-0005-0000-0000-000024800000}"/>
    <cellStyle name="20% - Accent1 4 2 2 4 3 3 3" xfId="32988" xr:uid="{00000000-0005-0000-0000-000025800000}"/>
    <cellStyle name="20% - Accent1 4 2 2 4 3 3 3 2" xfId="32989" xr:uid="{00000000-0005-0000-0000-000026800000}"/>
    <cellStyle name="20% - Accent1 4 2 2 4 3 3 4" xfId="32990" xr:uid="{00000000-0005-0000-0000-000027800000}"/>
    <cellStyle name="20% - Accent1 4 2 2 4 3 4" xfId="32991" xr:uid="{00000000-0005-0000-0000-000028800000}"/>
    <cellStyle name="20% - Accent1 4 2 2 4 3 4 2" xfId="32992" xr:uid="{00000000-0005-0000-0000-000029800000}"/>
    <cellStyle name="20% - Accent1 4 2 2 4 3 4 2 2" xfId="32993" xr:uid="{00000000-0005-0000-0000-00002A800000}"/>
    <cellStyle name="20% - Accent1 4 2 2 4 3 4 2 2 2" xfId="32994" xr:uid="{00000000-0005-0000-0000-00002B800000}"/>
    <cellStyle name="20% - Accent1 4 2 2 4 3 4 2 3" xfId="32995" xr:uid="{00000000-0005-0000-0000-00002C800000}"/>
    <cellStyle name="20% - Accent1 4 2 2 4 3 4 3" xfId="32996" xr:uid="{00000000-0005-0000-0000-00002D800000}"/>
    <cellStyle name="20% - Accent1 4 2 2 4 3 4 3 2" xfId="32997" xr:uid="{00000000-0005-0000-0000-00002E800000}"/>
    <cellStyle name="20% - Accent1 4 2 2 4 3 4 4" xfId="32998" xr:uid="{00000000-0005-0000-0000-00002F800000}"/>
    <cellStyle name="20% - Accent1 4 2 2 4 3 5" xfId="32999" xr:uid="{00000000-0005-0000-0000-000030800000}"/>
    <cellStyle name="20% - Accent1 4 2 2 4 3 5 2" xfId="33000" xr:uid="{00000000-0005-0000-0000-000031800000}"/>
    <cellStyle name="20% - Accent1 4 2 2 4 3 5 2 2" xfId="33001" xr:uid="{00000000-0005-0000-0000-000032800000}"/>
    <cellStyle name="20% - Accent1 4 2 2 4 3 5 3" xfId="33002" xr:uid="{00000000-0005-0000-0000-000033800000}"/>
    <cellStyle name="20% - Accent1 4 2 2 4 3 6" xfId="33003" xr:uid="{00000000-0005-0000-0000-000034800000}"/>
    <cellStyle name="20% - Accent1 4 2 2 4 3 6 2" xfId="33004" xr:uid="{00000000-0005-0000-0000-000035800000}"/>
    <cellStyle name="20% - Accent1 4 2 2 4 3 6 2 2" xfId="33005" xr:uid="{00000000-0005-0000-0000-000036800000}"/>
    <cellStyle name="20% - Accent1 4 2 2 4 3 6 3" xfId="33006" xr:uid="{00000000-0005-0000-0000-000037800000}"/>
    <cellStyle name="20% - Accent1 4 2 2 4 3 7" xfId="33007" xr:uid="{00000000-0005-0000-0000-000038800000}"/>
    <cellStyle name="20% - Accent1 4 2 2 4 3 7 2" xfId="33008" xr:uid="{00000000-0005-0000-0000-000039800000}"/>
    <cellStyle name="20% - Accent1 4 2 2 4 3 8" xfId="33009" xr:uid="{00000000-0005-0000-0000-00003A800000}"/>
    <cellStyle name="20% - Accent1 4 2 2 4 3 8 2" xfId="33010" xr:uid="{00000000-0005-0000-0000-00003B800000}"/>
    <cellStyle name="20% - Accent1 4 2 2 4 3 9" xfId="33011" xr:uid="{00000000-0005-0000-0000-00003C800000}"/>
    <cellStyle name="20% - Accent1 4 2 2 4 4" xfId="33012" xr:uid="{00000000-0005-0000-0000-00003D800000}"/>
    <cellStyle name="20% - Accent1 4 2 2 4 4 2" xfId="33013" xr:uid="{00000000-0005-0000-0000-00003E800000}"/>
    <cellStyle name="20% - Accent1 4 2 2 4 4 2 2" xfId="33014" xr:uid="{00000000-0005-0000-0000-00003F800000}"/>
    <cellStyle name="20% - Accent1 4 2 2 4 4 2 2 2" xfId="33015" xr:uid="{00000000-0005-0000-0000-000040800000}"/>
    <cellStyle name="20% - Accent1 4 2 2 4 4 2 3" xfId="33016" xr:uid="{00000000-0005-0000-0000-000041800000}"/>
    <cellStyle name="20% - Accent1 4 2 2 4 4 3" xfId="33017" xr:uid="{00000000-0005-0000-0000-000042800000}"/>
    <cellStyle name="20% - Accent1 4 2 2 4 4 3 2" xfId="33018" xr:uid="{00000000-0005-0000-0000-000043800000}"/>
    <cellStyle name="20% - Accent1 4 2 2 4 4 4" xfId="33019" xr:uid="{00000000-0005-0000-0000-000044800000}"/>
    <cellStyle name="20% - Accent1 4 2 2 4 5" xfId="33020" xr:uid="{00000000-0005-0000-0000-000045800000}"/>
    <cellStyle name="20% - Accent1 4 2 2 4 5 2" xfId="33021" xr:uid="{00000000-0005-0000-0000-000046800000}"/>
    <cellStyle name="20% - Accent1 4 2 2 4 5 2 2" xfId="33022" xr:uid="{00000000-0005-0000-0000-000047800000}"/>
    <cellStyle name="20% - Accent1 4 2 2 4 5 2 2 2" xfId="33023" xr:uid="{00000000-0005-0000-0000-000048800000}"/>
    <cellStyle name="20% - Accent1 4 2 2 4 5 2 3" xfId="33024" xr:uid="{00000000-0005-0000-0000-000049800000}"/>
    <cellStyle name="20% - Accent1 4 2 2 4 5 3" xfId="33025" xr:uid="{00000000-0005-0000-0000-00004A800000}"/>
    <cellStyle name="20% - Accent1 4 2 2 4 5 3 2" xfId="33026" xr:uid="{00000000-0005-0000-0000-00004B800000}"/>
    <cellStyle name="20% - Accent1 4 2 2 4 5 4" xfId="33027" xr:uid="{00000000-0005-0000-0000-00004C800000}"/>
    <cellStyle name="20% - Accent1 4 2 2 4 6" xfId="33028" xr:uid="{00000000-0005-0000-0000-00004D800000}"/>
    <cellStyle name="20% - Accent1 4 2 2 4 6 2" xfId="33029" xr:uid="{00000000-0005-0000-0000-00004E800000}"/>
    <cellStyle name="20% - Accent1 4 2 2 4 6 2 2" xfId="33030" xr:uid="{00000000-0005-0000-0000-00004F800000}"/>
    <cellStyle name="20% - Accent1 4 2 2 4 6 2 2 2" xfId="33031" xr:uid="{00000000-0005-0000-0000-000050800000}"/>
    <cellStyle name="20% - Accent1 4 2 2 4 6 2 3" xfId="33032" xr:uid="{00000000-0005-0000-0000-000051800000}"/>
    <cellStyle name="20% - Accent1 4 2 2 4 6 3" xfId="33033" xr:uid="{00000000-0005-0000-0000-000052800000}"/>
    <cellStyle name="20% - Accent1 4 2 2 4 6 3 2" xfId="33034" xr:uid="{00000000-0005-0000-0000-000053800000}"/>
    <cellStyle name="20% - Accent1 4 2 2 4 6 4" xfId="33035" xr:uid="{00000000-0005-0000-0000-000054800000}"/>
    <cellStyle name="20% - Accent1 4 2 2 4 7" xfId="33036" xr:uid="{00000000-0005-0000-0000-000055800000}"/>
    <cellStyle name="20% - Accent1 4 2 2 4 7 2" xfId="33037" xr:uid="{00000000-0005-0000-0000-000056800000}"/>
    <cellStyle name="20% - Accent1 4 2 2 4 7 2 2" xfId="33038" xr:uid="{00000000-0005-0000-0000-000057800000}"/>
    <cellStyle name="20% - Accent1 4 2 2 4 7 3" xfId="33039" xr:uid="{00000000-0005-0000-0000-000058800000}"/>
    <cellStyle name="20% - Accent1 4 2 2 4 8" xfId="33040" xr:uid="{00000000-0005-0000-0000-000059800000}"/>
    <cellStyle name="20% - Accent1 4 2 2 4 8 2" xfId="33041" xr:uid="{00000000-0005-0000-0000-00005A800000}"/>
    <cellStyle name="20% - Accent1 4 2 2 4 8 2 2" xfId="33042" xr:uid="{00000000-0005-0000-0000-00005B800000}"/>
    <cellStyle name="20% - Accent1 4 2 2 4 8 3" xfId="33043" xr:uid="{00000000-0005-0000-0000-00005C800000}"/>
    <cellStyle name="20% - Accent1 4 2 2 4 9" xfId="33044" xr:uid="{00000000-0005-0000-0000-00005D800000}"/>
    <cellStyle name="20% - Accent1 4 2 2 4 9 2" xfId="33045" xr:uid="{00000000-0005-0000-0000-00005E800000}"/>
    <cellStyle name="20% - Accent1 4 2 2 5" xfId="33046" xr:uid="{00000000-0005-0000-0000-00005F800000}"/>
    <cellStyle name="20% - Accent1 4 2 2 5 10" xfId="33047" xr:uid="{00000000-0005-0000-0000-000060800000}"/>
    <cellStyle name="20% - Accent1 4 2 2 5 10 2" xfId="33048" xr:uid="{00000000-0005-0000-0000-000061800000}"/>
    <cellStyle name="20% - Accent1 4 2 2 5 11" xfId="33049" xr:uid="{00000000-0005-0000-0000-000062800000}"/>
    <cellStyle name="20% - Accent1 4 2 2 5 2" xfId="33050" xr:uid="{00000000-0005-0000-0000-000063800000}"/>
    <cellStyle name="20% - Accent1 4 2 2 5 2 2" xfId="33051" xr:uid="{00000000-0005-0000-0000-000064800000}"/>
    <cellStyle name="20% - Accent1 4 2 2 5 2 2 2" xfId="33052" xr:uid="{00000000-0005-0000-0000-000065800000}"/>
    <cellStyle name="20% - Accent1 4 2 2 5 2 2 2 2" xfId="33053" xr:uid="{00000000-0005-0000-0000-000066800000}"/>
    <cellStyle name="20% - Accent1 4 2 2 5 2 2 2 2 2" xfId="33054" xr:uid="{00000000-0005-0000-0000-000067800000}"/>
    <cellStyle name="20% - Accent1 4 2 2 5 2 2 2 3" xfId="33055" xr:uid="{00000000-0005-0000-0000-000068800000}"/>
    <cellStyle name="20% - Accent1 4 2 2 5 2 2 3" xfId="33056" xr:uid="{00000000-0005-0000-0000-000069800000}"/>
    <cellStyle name="20% - Accent1 4 2 2 5 2 2 3 2" xfId="33057" xr:uid="{00000000-0005-0000-0000-00006A800000}"/>
    <cellStyle name="20% - Accent1 4 2 2 5 2 2 4" xfId="33058" xr:uid="{00000000-0005-0000-0000-00006B800000}"/>
    <cellStyle name="20% - Accent1 4 2 2 5 2 3" xfId="33059" xr:uid="{00000000-0005-0000-0000-00006C800000}"/>
    <cellStyle name="20% - Accent1 4 2 2 5 2 3 2" xfId="33060" xr:uid="{00000000-0005-0000-0000-00006D800000}"/>
    <cellStyle name="20% - Accent1 4 2 2 5 2 3 2 2" xfId="33061" xr:uid="{00000000-0005-0000-0000-00006E800000}"/>
    <cellStyle name="20% - Accent1 4 2 2 5 2 3 2 2 2" xfId="33062" xr:uid="{00000000-0005-0000-0000-00006F800000}"/>
    <cellStyle name="20% - Accent1 4 2 2 5 2 3 2 3" xfId="33063" xr:uid="{00000000-0005-0000-0000-000070800000}"/>
    <cellStyle name="20% - Accent1 4 2 2 5 2 3 3" xfId="33064" xr:uid="{00000000-0005-0000-0000-000071800000}"/>
    <cellStyle name="20% - Accent1 4 2 2 5 2 3 3 2" xfId="33065" xr:uid="{00000000-0005-0000-0000-000072800000}"/>
    <cellStyle name="20% - Accent1 4 2 2 5 2 3 4" xfId="33066" xr:uid="{00000000-0005-0000-0000-000073800000}"/>
    <cellStyle name="20% - Accent1 4 2 2 5 2 4" xfId="33067" xr:uid="{00000000-0005-0000-0000-000074800000}"/>
    <cellStyle name="20% - Accent1 4 2 2 5 2 4 2" xfId="33068" xr:uid="{00000000-0005-0000-0000-000075800000}"/>
    <cellStyle name="20% - Accent1 4 2 2 5 2 4 2 2" xfId="33069" xr:uid="{00000000-0005-0000-0000-000076800000}"/>
    <cellStyle name="20% - Accent1 4 2 2 5 2 4 2 2 2" xfId="33070" xr:uid="{00000000-0005-0000-0000-000077800000}"/>
    <cellStyle name="20% - Accent1 4 2 2 5 2 4 2 3" xfId="33071" xr:uid="{00000000-0005-0000-0000-000078800000}"/>
    <cellStyle name="20% - Accent1 4 2 2 5 2 4 3" xfId="33072" xr:uid="{00000000-0005-0000-0000-000079800000}"/>
    <cellStyle name="20% - Accent1 4 2 2 5 2 4 3 2" xfId="33073" xr:uid="{00000000-0005-0000-0000-00007A800000}"/>
    <cellStyle name="20% - Accent1 4 2 2 5 2 4 4" xfId="33074" xr:uid="{00000000-0005-0000-0000-00007B800000}"/>
    <cellStyle name="20% - Accent1 4 2 2 5 2 5" xfId="33075" xr:uid="{00000000-0005-0000-0000-00007C800000}"/>
    <cellStyle name="20% - Accent1 4 2 2 5 2 5 2" xfId="33076" xr:uid="{00000000-0005-0000-0000-00007D800000}"/>
    <cellStyle name="20% - Accent1 4 2 2 5 2 5 2 2" xfId="33077" xr:uid="{00000000-0005-0000-0000-00007E800000}"/>
    <cellStyle name="20% - Accent1 4 2 2 5 2 5 3" xfId="33078" xr:uid="{00000000-0005-0000-0000-00007F800000}"/>
    <cellStyle name="20% - Accent1 4 2 2 5 2 6" xfId="33079" xr:uid="{00000000-0005-0000-0000-000080800000}"/>
    <cellStyle name="20% - Accent1 4 2 2 5 2 6 2" xfId="33080" xr:uid="{00000000-0005-0000-0000-000081800000}"/>
    <cellStyle name="20% - Accent1 4 2 2 5 2 6 2 2" xfId="33081" xr:uid="{00000000-0005-0000-0000-000082800000}"/>
    <cellStyle name="20% - Accent1 4 2 2 5 2 6 3" xfId="33082" xr:uid="{00000000-0005-0000-0000-000083800000}"/>
    <cellStyle name="20% - Accent1 4 2 2 5 2 7" xfId="33083" xr:uid="{00000000-0005-0000-0000-000084800000}"/>
    <cellStyle name="20% - Accent1 4 2 2 5 2 7 2" xfId="33084" xr:uid="{00000000-0005-0000-0000-000085800000}"/>
    <cellStyle name="20% - Accent1 4 2 2 5 2 8" xfId="33085" xr:uid="{00000000-0005-0000-0000-000086800000}"/>
    <cellStyle name="20% - Accent1 4 2 2 5 2 8 2" xfId="33086" xr:uid="{00000000-0005-0000-0000-000087800000}"/>
    <cellStyle name="20% - Accent1 4 2 2 5 2 9" xfId="33087" xr:uid="{00000000-0005-0000-0000-000088800000}"/>
    <cellStyle name="20% - Accent1 4 2 2 5 3" xfId="33088" xr:uid="{00000000-0005-0000-0000-000089800000}"/>
    <cellStyle name="20% - Accent1 4 2 2 5 3 2" xfId="33089" xr:uid="{00000000-0005-0000-0000-00008A800000}"/>
    <cellStyle name="20% - Accent1 4 2 2 5 3 2 2" xfId="33090" xr:uid="{00000000-0005-0000-0000-00008B800000}"/>
    <cellStyle name="20% - Accent1 4 2 2 5 3 2 2 2" xfId="33091" xr:uid="{00000000-0005-0000-0000-00008C800000}"/>
    <cellStyle name="20% - Accent1 4 2 2 5 3 2 2 2 2" xfId="33092" xr:uid="{00000000-0005-0000-0000-00008D800000}"/>
    <cellStyle name="20% - Accent1 4 2 2 5 3 2 2 3" xfId="33093" xr:uid="{00000000-0005-0000-0000-00008E800000}"/>
    <cellStyle name="20% - Accent1 4 2 2 5 3 2 3" xfId="33094" xr:uid="{00000000-0005-0000-0000-00008F800000}"/>
    <cellStyle name="20% - Accent1 4 2 2 5 3 2 3 2" xfId="33095" xr:uid="{00000000-0005-0000-0000-000090800000}"/>
    <cellStyle name="20% - Accent1 4 2 2 5 3 2 4" xfId="33096" xr:uid="{00000000-0005-0000-0000-000091800000}"/>
    <cellStyle name="20% - Accent1 4 2 2 5 3 3" xfId="33097" xr:uid="{00000000-0005-0000-0000-000092800000}"/>
    <cellStyle name="20% - Accent1 4 2 2 5 3 3 2" xfId="33098" xr:uid="{00000000-0005-0000-0000-000093800000}"/>
    <cellStyle name="20% - Accent1 4 2 2 5 3 3 2 2" xfId="33099" xr:uid="{00000000-0005-0000-0000-000094800000}"/>
    <cellStyle name="20% - Accent1 4 2 2 5 3 3 2 2 2" xfId="33100" xr:uid="{00000000-0005-0000-0000-000095800000}"/>
    <cellStyle name="20% - Accent1 4 2 2 5 3 3 2 3" xfId="33101" xr:uid="{00000000-0005-0000-0000-000096800000}"/>
    <cellStyle name="20% - Accent1 4 2 2 5 3 3 3" xfId="33102" xr:uid="{00000000-0005-0000-0000-000097800000}"/>
    <cellStyle name="20% - Accent1 4 2 2 5 3 3 3 2" xfId="33103" xr:uid="{00000000-0005-0000-0000-000098800000}"/>
    <cellStyle name="20% - Accent1 4 2 2 5 3 3 4" xfId="33104" xr:uid="{00000000-0005-0000-0000-000099800000}"/>
    <cellStyle name="20% - Accent1 4 2 2 5 3 4" xfId="33105" xr:uid="{00000000-0005-0000-0000-00009A800000}"/>
    <cellStyle name="20% - Accent1 4 2 2 5 3 4 2" xfId="33106" xr:uid="{00000000-0005-0000-0000-00009B800000}"/>
    <cellStyle name="20% - Accent1 4 2 2 5 3 4 2 2" xfId="33107" xr:uid="{00000000-0005-0000-0000-00009C800000}"/>
    <cellStyle name="20% - Accent1 4 2 2 5 3 4 2 2 2" xfId="33108" xr:uid="{00000000-0005-0000-0000-00009D800000}"/>
    <cellStyle name="20% - Accent1 4 2 2 5 3 4 2 3" xfId="33109" xr:uid="{00000000-0005-0000-0000-00009E800000}"/>
    <cellStyle name="20% - Accent1 4 2 2 5 3 4 3" xfId="33110" xr:uid="{00000000-0005-0000-0000-00009F800000}"/>
    <cellStyle name="20% - Accent1 4 2 2 5 3 4 3 2" xfId="33111" xr:uid="{00000000-0005-0000-0000-0000A0800000}"/>
    <cellStyle name="20% - Accent1 4 2 2 5 3 4 4" xfId="33112" xr:uid="{00000000-0005-0000-0000-0000A1800000}"/>
    <cellStyle name="20% - Accent1 4 2 2 5 3 5" xfId="33113" xr:uid="{00000000-0005-0000-0000-0000A2800000}"/>
    <cellStyle name="20% - Accent1 4 2 2 5 3 5 2" xfId="33114" xr:uid="{00000000-0005-0000-0000-0000A3800000}"/>
    <cellStyle name="20% - Accent1 4 2 2 5 3 5 2 2" xfId="33115" xr:uid="{00000000-0005-0000-0000-0000A4800000}"/>
    <cellStyle name="20% - Accent1 4 2 2 5 3 5 3" xfId="33116" xr:uid="{00000000-0005-0000-0000-0000A5800000}"/>
    <cellStyle name="20% - Accent1 4 2 2 5 3 6" xfId="33117" xr:uid="{00000000-0005-0000-0000-0000A6800000}"/>
    <cellStyle name="20% - Accent1 4 2 2 5 3 6 2" xfId="33118" xr:uid="{00000000-0005-0000-0000-0000A7800000}"/>
    <cellStyle name="20% - Accent1 4 2 2 5 3 6 2 2" xfId="33119" xr:uid="{00000000-0005-0000-0000-0000A8800000}"/>
    <cellStyle name="20% - Accent1 4 2 2 5 3 6 3" xfId="33120" xr:uid="{00000000-0005-0000-0000-0000A9800000}"/>
    <cellStyle name="20% - Accent1 4 2 2 5 3 7" xfId="33121" xr:uid="{00000000-0005-0000-0000-0000AA800000}"/>
    <cellStyle name="20% - Accent1 4 2 2 5 3 7 2" xfId="33122" xr:uid="{00000000-0005-0000-0000-0000AB800000}"/>
    <cellStyle name="20% - Accent1 4 2 2 5 3 8" xfId="33123" xr:uid="{00000000-0005-0000-0000-0000AC800000}"/>
    <cellStyle name="20% - Accent1 4 2 2 5 3 8 2" xfId="33124" xr:uid="{00000000-0005-0000-0000-0000AD800000}"/>
    <cellStyle name="20% - Accent1 4 2 2 5 3 9" xfId="33125" xr:uid="{00000000-0005-0000-0000-0000AE800000}"/>
    <cellStyle name="20% - Accent1 4 2 2 5 4" xfId="33126" xr:uid="{00000000-0005-0000-0000-0000AF800000}"/>
    <cellStyle name="20% - Accent1 4 2 2 5 4 2" xfId="33127" xr:uid="{00000000-0005-0000-0000-0000B0800000}"/>
    <cellStyle name="20% - Accent1 4 2 2 5 4 2 2" xfId="33128" xr:uid="{00000000-0005-0000-0000-0000B1800000}"/>
    <cellStyle name="20% - Accent1 4 2 2 5 4 2 2 2" xfId="33129" xr:uid="{00000000-0005-0000-0000-0000B2800000}"/>
    <cellStyle name="20% - Accent1 4 2 2 5 4 2 3" xfId="33130" xr:uid="{00000000-0005-0000-0000-0000B3800000}"/>
    <cellStyle name="20% - Accent1 4 2 2 5 4 3" xfId="33131" xr:uid="{00000000-0005-0000-0000-0000B4800000}"/>
    <cellStyle name="20% - Accent1 4 2 2 5 4 3 2" xfId="33132" xr:uid="{00000000-0005-0000-0000-0000B5800000}"/>
    <cellStyle name="20% - Accent1 4 2 2 5 4 4" xfId="33133" xr:uid="{00000000-0005-0000-0000-0000B6800000}"/>
    <cellStyle name="20% - Accent1 4 2 2 5 5" xfId="33134" xr:uid="{00000000-0005-0000-0000-0000B7800000}"/>
    <cellStyle name="20% - Accent1 4 2 2 5 5 2" xfId="33135" xr:uid="{00000000-0005-0000-0000-0000B8800000}"/>
    <cellStyle name="20% - Accent1 4 2 2 5 5 2 2" xfId="33136" xr:uid="{00000000-0005-0000-0000-0000B9800000}"/>
    <cellStyle name="20% - Accent1 4 2 2 5 5 2 2 2" xfId="33137" xr:uid="{00000000-0005-0000-0000-0000BA800000}"/>
    <cellStyle name="20% - Accent1 4 2 2 5 5 2 3" xfId="33138" xr:uid="{00000000-0005-0000-0000-0000BB800000}"/>
    <cellStyle name="20% - Accent1 4 2 2 5 5 3" xfId="33139" xr:uid="{00000000-0005-0000-0000-0000BC800000}"/>
    <cellStyle name="20% - Accent1 4 2 2 5 5 3 2" xfId="33140" xr:uid="{00000000-0005-0000-0000-0000BD800000}"/>
    <cellStyle name="20% - Accent1 4 2 2 5 5 4" xfId="33141" xr:uid="{00000000-0005-0000-0000-0000BE800000}"/>
    <cellStyle name="20% - Accent1 4 2 2 5 6" xfId="33142" xr:uid="{00000000-0005-0000-0000-0000BF800000}"/>
    <cellStyle name="20% - Accent1 4 2 2 5 6 2" xfId="33143" xr:uid="{00000000-0005-0000-0000-0000C0800000}"/>
    <cellStyle name="20% - Accent1 4 2 2 5 6 2 2" xfId="33144" xr:uid="{00000000-0005-0000-0000-0000C1800000}"/>
    <cellStyle name="20% - Accent1 4 2 2 5 6 2 2 2" xfId="33145" xr:uid="{00000000-0005-0000-0000-0000C2800000}"/>
    <cellStyle name="20% - Accent1 4 2 2 5 6 2 3" xfId="33146" xr:uid="{00000000-0005-0000-0000-0000C3800000}"/>
    <cellStyle name="20% - Accent1 4 2 2 5 6 3" xfId="33147" xr:uid="{00000000-0005-0000-0000-0000C4800000}"/>
    <cellStyle name="20% - Accent1 4 2 2 5 6 3 2" xfId="33148" xr:uid="{00000000-0005-0000-0000-0000C5800000}"/>
    <cellStyle name="20% - Accent1 4 2 2 5 6 4" xfId="33149" xr:uid="{00000000-0005-0000-0000-0000C6800000}"/>
    <cellStyle name="20% - Accent1 4 2 2 5 7" xfId="33150" xr:uid="{00000000-0005-0000-0000-0000C7800000}"/>
    <cellStyle name="20% - Accent1 4 2 2 5 7 2" xfId="33151" xr:uid="{00000000-0005-0000-0000-0000C8800000}"/>
    <cellStyle name="20% - Accent1 4 2 2 5 7 2 2" xfId="33152" xr:uid="{00000000-0005-0000-0000-0000C9800000}"/>
    <cellStyle name="20% - Accent1 4 2 2 5 7 3" xfId="33153" xr:uid="{00000000-0005-0000-0000-0000CA800000}"/>
    <cellStyle name="20% - Accent1 4 2 2 5 8" xfId="33154" xr:uid="{00000000-0005-0000-0000-0000CB800000}"/>
    <cellStyle name="20% - Accent1 4 2 2 5 8 2" xfId="33155" xr:uid="{00000000-0005-0000-0000-0000CC800000}"/>
    <cellStyle name="20% - Accent1 4 2 2 5 8 2 2" xfId="33156" xr:uid="{00000000-0005-0000-0000-0000CD800000}"/>
    <cellStyle name="20% - Accent1 4 2 2 5 8 3" xfId="33157" xr:uid="{00000000-0005-0000-0000-0000CE800000}"/>
    <cellStyle name="20% - Accent1 4 2 2 5 9" xfId="33158" xr:uid="{00000000-0005-0000-0000-0000CF800000}"/>
    <cellStyle name="20% - Accent1 4 2 2 5 9 2" xfId="33159" xr:uid="{00000000-0005-0000-0000-0000D0800000}"/>
    <cellStyle name="20% - Accent1 4 2 2 6" xfId="33160" xr:uid="{00000000-0005-0000-0000-0000D1800000}"/>
    <cellStyle name="20% - Accent1 4 2 2 6 10" xfId="33161" xr:uid="{00000000-0005-0000-0000-0000D2800000}"/>
    <cellStyle name="20% - Accent1 4 2 2 6 10 2" xfId="33162" xr:uid="{00000000-0005-0000-0000-0000D3800000}"/>
    <cellStyle name="20% - Accent1 4 2 2 6 11" xfId="33163" xr:uid="{00000000-0005-0000-0000-0000D4800000}"/>
    <cellStyle name="20% - Accent1 4 2 2 6 2" xfId="33164" xr:uid="{00000000-0005-0000-0000-0000D5800000}"/>
    <cellStyle name="20% - Accent1 4 2 2 6 2 2" xfId="33165" xr:uid="{00000000-0005-0000-0000-0000D6800000}"/>
    <cellStyle name="20% - Accent1 4 2 2 6 2 2 2" xfId="33166" xr:uid="{00000000-0005-0000-0000-0000D7800000}"/>
    <cellStyle name="20% - Accent1 4 2 2 6 2 2 2 2" xfId="33167" xr:uid="{00000000-0005-0000-0000-0000D8800000}"/>
    <cellStyle name="20% - Accent1 4 2 2 6 2 2 2 2 2" xfId="33168" xr:uid="{00000000-0005-0000-0000-0000D9800000}"/>
    <cellStyle name="20% - Accent1 4 2 2 6 2 2 2 3" xfId="33169" xr:uid="{00000000-0005-0000-0000-0000DA800000}"/>
    <cellStyle name="20% - Accent1 4 2 2 6 2 2 3" xfId="33170" xr:uid="{00000000-0005-0000-0000-0000DB800000}"/>
    <cellStyle name="20% - Accent1 4 2 2 6 2 2 3 2" xfId="33171" xr:uid="{00000000-0005-0000-0000-0000DC800000}"/>
    <cellStyle name="20% - Accent1 4 2 2 6 2 2 4" xfId="33172" xr:uid="{00000000-0005-0000-0000-0000DD800000}"/>
    <cellStyle name="20% - Accent1 4 2 2 6 2 3" xfId="33173" xr:uid="{00000000-0005-0000-0000-0000DE800000}"/>
    <cellStyle name="20% - Accent1 4 2 2 6 2 3 2" xfId="33174" xr:uid="{00000000-0005-0000-0000-0000DF800000}"/>
    <cellStyle name="20% - Accent1 4 2 2 6 2 3 2 2" xfId="33175" xr:uid="{00000000-0005-0000-0000-0000E0800000}"/>
    <cellStyle name="20% - Accent1 4 2 2 6 2 3 2 2 2" xfId="33176" xr:uid="{00000000-0005-0000-0000-0000E1800000}"/>
    <cellStyle name="20% - Accent1 4 2 2 6 2 3 2 3" xfId="33177" xr:uid="{00000000-0005-0000-0000-0000E2800000}"/>
    <cellStyle name="20% - Accent1 4 2 2 6 2 3 3" xfId="33178" xr:uid="{00000000-0005-0000-0000-0000E3800000}"/>
    <cellStyle name="20% - Accent1 4 2 2 6 2 3 3 2" xfId="33179" xr:uid="{00000000-0005-0000-0000-0000E4800000}"/>
    <cellStyle name="20% - Accent1 4 2 2 6 2 3 4" xfId="33180" xr:uid="{00000000-0005-0000-0000-0000E5800000}"/>
    <cellStyle name="20% - Accent1 4 2 2 6 2 4" xfId="33181" xr:uid="{00000000-0005-0000-0000-0000E6800000}"/>
    <cellStyle name="20% - Accent1 4 2 2 6 2 4 2" xfId="33182" xr:uid="{00000000-0005-0000-0000-0000E7800000}"/>
    <cellStyle name="20% - Accent1 4 2 2 6 2 4 2 2" xfId="33183" xr:uid="{00000000-0005-0000-0000-0000E8800000}"/>
    <cellStyle name="20% - Accent1 4 2 2 6 2 4 2 2 2" xfId="33184" xr:uid="{00000000-0005-0000-0000-0000E9800000}"/>
    <cellStyle name="20% - Accent1 4 2 2 6 2 4 2 3" xfId="33185" xr:uid="{00000000-0005-0000-0000-0000EA800000}"/>
    <cellStyle name="20% - Accent1 4 2 2 6 2 4 3" xfId="33186" xr:uid="{00000000-0005-0000-0000-0000EB800000}"/>
    <cellStyle name="20% - Accent1 4 2 2 6 2 4 3 2" xfId="33187" xr:uid="{00000000-0005-0000-0000-0000EC800000}"/>
    <cellStyle name="20% - Accent1 4 2 2 6 2 4 4" xfId="33188" xr:uid="{00000000-0005-0000-0000-0000ED800000}"/>
    <cellStyle name="20% - Accent1 4 2 2 6 2 5" xfId="33189" xr:uid="{00000000-0005-0000-0000-0000EE800000}"/>
    <cellStyle name="20% - Accent1 4 2 2 6 2 5 2" xfId="33190" xr:uid="{00000000-0005-0000-0000-0000EF800000}"/>
    <cellStyle name="20% - Accent1 4 2 2 6 2 5 2 2" xfId="33191" xr:uid="{00000000-0005-0000-0000-0000F0800000}"/>
    <cellStyle name="20% - Accent1 4 2 2 6 2 5 3" xfId="33192" xr:uid="{00000000-0005-0000-0000-0000F1800000}"/>
    <cellStyle name="20% - Accent1 4 2 2 6 2 6" xfId="33193" xr:uid="{00000000-0005-0000-0000-0000F2800000}"/>
    <cellStyle name="20% - Accent1 4 2 2 6 2 6 2" xfId="33194" xr:uid="{00000000-0005-0000-0000-0000F3800000}"/>
    <cellStyle name="20% - Accent1 4 2 2 6 2 6 2 2" xfId="33195" xr:uid="{00000000-0005-0000-0000-0000F4800000}"/>
    <cellStyle name="20% - Accent1 4 2 2 6 2 6 3" xfId="33196" xr:uid="{00000000-0005-0000-0000-0000F5800000}"/>
    <cellStyle name="20% - Accent1 4 2 2 6 2 7" xfId="33197" xr:uid="{00000000-0005-0000-0000-0000F6800000}"/>
    <cellStyle name="20% - Accent1 4 2 2 6 2 7 2" xfId="33198" xr:uid="{00000000-0005-0000-0000-0000F7800000}"/>
    <cellStyle name="20% - Accent1 4 2 2 6 2 8" xfId="33199" xr:uid="{00000000-0005-0000-0000-0000F8800000}"/>
    <cellStyle name="20% - Accent1 4 2 2 6 2 8 2" xfId="33200" xr:uid="{00000000-0005-0000-0000-0000F9800000}"/>
    <cellStyle name="20% - Accent1 4 2 2 6 2 9" xfId="33201" xr:uid="{00000000-0005-0000-0000-0000FA800000}"/>
    <cellStyle name="20% - Accent1 4 2 2 6 3" xfId="33202" xr:uid="{00000000-0005-0000-0000-0000FB800000}"/>
    <cellStyle name="20% - Accent1 4 2 2 6 3 2" xfId="33203" xr:uid="{00000000-0005-0000-0000-0000FC800000}"/>
    <cellStyle name="20% - Accent1 4 2 2 6 3 2 2" xfId="33204" xr:uid="{00000000-0005-0000-0000-0000FD800000}"/>
    <cellStyle name="20% - Accent1 4 2 2 6 3 2 2 2" xfId="33205" xr:uid="{00000000-0005-0000-0000-0000FE800000}"/>
    <cellStyle name="20% - Accent1 4 2 2 6 3 2 2 2 2" xfId="33206" xr:uid="{00000000-0005-0000-0000-0000FF800000}"/>
    <cellStyle name="20% - Accent1 4 2 2 6 3 2 2 3" xfId="33207" xr:uid="{00000000-0005-0000-0000-000000810000}"/>
    <cellStyle name="20% - Accent1 4 2 2 6 3 2 3" xfId="33208" xr:uid="{00000000-0005-0000-0000-000001810000}"/>
    <cellStyle name="20% - Accent1 4 2 2 6 3 2 3 2" xfId="33209" xr:uid="{00000000-0005-0000-0000-000002810000}"/>
    <cellStyle name="20% - Accent1 4 2 2 6 3 2 4" xfId="33210" xr:uid="{00000000-0005-0000-0000-000003810000}"/>
    <cellStyle name="20% - Accent1 4 2 2 6 3 3" xfId="33211" xr:uid="{00000000-0005-0000-0000-000004810000}"/>
    <cellStyle name="20% - Accent1 4 2 2 6 3 3 2" xfId="33212" xr:uid="{00000000-0005-0000-0000-000005810000}"/>
    <cellStyle name="20% - Accent1 4 2 2 6 3 3 2 2" xfId="33213" xr:uid="{00000000-0005-0000-0000-000006810000}"/>
    <cellStyle name="20% - Accent1 4 2 2 6 3 3 2 2 2" xfId="33214" xr:uid="{00000000-0005-0000-0000-000007810000}"/>
    <cellStyle name="20% - Accent1 4 2 2 6 3 3 2 3" xfId="33215" xr:uid="{00000000-0005-0000-0000-000008810000}"/>
    <cellStyle name="20% - Accent1 4 2 2 6 3 3 3" xfId="33216" xr:uid="{00000000-0005-0000-0000-000009810000}"/>
    <cellStyle name="20% - Accent1 4 2 2 6 3 3 3 2" xfId="33217" xr:uid="{00000000-0005-0000-0000-00000A810000}"/>
    <cellStyle name="20% - Accent1 4 2 2 6 3 3 4" xfId="33218" xr:uid="{00000000-0005-0000-0000-00000B810000}"/>
    <cellStyle name="20% - Accent1 4 2 2 6 3 4" xfId="33219" xr:uid="{00000000-0005-0000-0000-00000C810000}"/>
    <cellStyle name="20% - Accent1 4 2 2 6 3 4 2" xfId="33220" xr:uid="{00000000-0005-0000-0000-00000D810000}"/>
    <cellStyle name="20% - Accent1 4 2 2 6 3 4 2 2" xfId="33221" xr:uid="{00000000-0005-0000-0000-00000E810000}"/>
    <cellStyle name="20% - Accent1 4 2 2 6 3 4 2 2 2" xfId="33222" xr:uid="{00000000-0005-0000-0000-00000F810000}"/>
    <cellStyle name="20% - Accent1 4 2 2 6 3 4 2 3" xfId="33223" xr:uid="{00000000-0005-0000-0000-000010810000}"/>
    <cellStyle name="20% - Accent1 4 2 2 6 3 4 3" xfId="33224" xr:uid="{00000000-0005-0000-0000-000011810000}"/>
    <cellStyle name="20% - Accent1 4 2 2 6 3 4 3 2" xfId="33225" xr:uid="{00000000-0005-0000-0000-000012810000}"/>
    <cellStyle name="20% - Accent1 4 2 2 6 3 4 4" xfId="33226" xr:uid="{00000000-0005-0000-0000-000013810000}"/>
    <cellStyle name="20% - Accent1 4 2 2 6 3 5" xfId="33227" xr:uid="{00000000-0005-0000-0000-000014810000}"/>
    <cellStyle name="20% - Accent1 4 2 2 6 3 5 2" xfId="33228" xr:uid="{00000000-0005-0000-0000-000015810000}"/>
    <cellStyle name="20% - Accent1 4 2 2 6 3 5 2 2" xfId="33229" xr:uid="{00000000-0005-0000-0000-000016810000}"/>
    <cellStyle name="20% - Accent1 4 2 2 6 3 5 3" xfId="33230" xr:uid="{00000000-0005-0000-0000-000017810000}"/>
    <cellStyle name="20% - Accent1 4 2 2 6 3 6" xfId="33231" xr:uid="{00000000-0005-0000-0000-000018810000}"/>
    <cellStyle name="20% - Accent1 4 2 2 6 3 6 2" xfId="33232" xr:uid="{00000000-0005-0000-0000-000019810000}"/>
    <cellStyle name="20% - Accent1 4 2 2 6 3 6 2 2" xfId="33233" xr:uid="{00000000-0005-0000-0000-00001A810000}"/>
    <cellStyle name="20% - Accent1 4 2 2 6 3 6 3" xfId="33234" xr:uid="{00000000-0005-0000-0000-00001B810000}"/>
    <cellStyle name="20% - Accent1 4 2 2 6 3 7" xfId="33235" xr:uid="{00000000-0005-0000-0000-00001C810000}"/>
    <cellStyle name="20% - Accent1 4 2 2 6 3 7 2" xfId="33236" xr:uid="{00000000-0005-0000-0000-00001D810000}"/>
    <cellStyle name="20% - Accent1 4 2 2 6 3 8" xfId="33237" xr:uid="{00000000-0005-0000-0000-00001E810000}"/>
    <cellStyle name="20% - Accent1 4 2 2 6 3 8 2" xfId="33238" xr:uid="{00000000-0005-0000-0000-00001F810000}"/>
    <cellStyle name="20% - Accent1 4 2 2 6 3 9" xfId="33239" xr:uid="{00000000-0005-0000-0000-000020810000}"/>
    <cellStyle name="20% - Accent1 4 2 2 6 4" xfId="33240" xr:uid="{00000000-0005-0000-0000-000021810000}"/>
    <cellStyle name="20% - Accent1 4 2 2 6 4 2" xfId="33241" xr:uid="{00000000-0005-0000-0000-000022810000}"/>
    <cellStyle name="20% - Accent1 4 2 2 6 4 2 2" xfId="33242" xr:uid="{00000000-0005-0000-0000-000023810000}"/>
    <cellStyle name="20% - Accent1 4 2 2 6 4 2 2 2" xfId="33243" xr:uid="{00000000-0005-0000-0000-000024810000}"/>
    <cellStyle name="20% - Accent1 4 2 2 6 4 2 3" xfId="33244" xr:uid="{00000000-0005-0000-0000-000025810000}"/>
    <cellStyle name="20% - Accent1 4 2 2 6 4 3" xfId="33245" xr:uid="{00000000-0005-0000-0000-000026810000}"/>
    <cellStyle name="20% - Accent1 4 2 2 6 4 3 2" xfId="33246" xr:uid="{00000000-0005-0000-0000-000027810000}"/>
    <cellStyle name="20% - Accent1 4 2 2 6 4 4" xfId="33247" xr:uid="{00000000-0005-0000-0000-000028810000}"/>
    <cellStyle name="20% - Accent1 4 2 2 6 5" xfId="33248" xr:uid="{00000000-0005-0000-0000-000029810000}"/>
    <cellStyle name="20% - Accent1 4 2 2 6 5 2" xfId="33249" xr:uid="{00000000-0005-0000-0000-00002A810000}"/>
    <cellStyle name="20% - Accent1 4 2 2 6 5 2 2" xfId="33250" xr:uid="{00000000-0005-0000-0000-00002B810000}"/>
    <cellStyle name="20% - Accent1 4 2 2 6 5 2 2 2" xfId="33251" xr:uid="{00000000-0005-0000-0000-00002C810000}"/>
    <cellStyle name="20% - Accent1 4 2 2 6 5 2 3" xfId="33252" xr:uid="{00000000-0005-0000-0000-00002D810000}"/>
    <cellStyle name="20% - Accent1 4 2 2 6 5 3" xfId="33253" xr:uid="{00000000-0005-0000-0000-00002E810000}"/>
    <cellStyle name="20% - Accent1 4 2 2 6 5 3 2" xfId="33254" xr:uid="{00000000-0005-0000-0000-00002F810000}"/>
    <cellStyle name="20% - Accent1 4 2 2 6 5 4" xfId="33255" xr:uid="{00000000-0005-0000-0000-000030810000}"/>
    <cellStyle name="20% - Accent1 4 2 2 6 6" xfId="33256" xr:uid="{00000000-0005-0000-0000-000031810000}"/>
    <cellStyle name="20% - Accent1 4 2 2 6 6 2" xfId="33257" xr:uid="{00000000-0005-0000-0000-000032810000}"/>
    <cellStyle name="20% - Accent1 4 2 2 6 6 2 2" xfId="33258" xr:uid="{00000000-0005-0000-0000-000033810000}"/>
    <cellStyle name="20% - Accent1 4 2 2 6 6 2 2 2" xfId="33259" xr:uid="{00000000-0005-0000-0000-000034810000}"/>
    <cellStyle name="20% - Accent1 4 2 2 6 6 2 3" xfId="33260" xr:uid="{00000000-0005-0000-0000-000035810000}"/>
    <cellStyle name="20% - Accent1 4 2 2 6 6 3" xfId="33261" xr:uid="{00000000-0005-0000-0000-000036810000}"/>
    <cellStyle name="20% - Accent1 4 2 2 6 6 3 2" xfId="33262" xr:uid="{00000000-0005-0000-0000-000037810000}"/>
    <cellStyle name="20% - Accent1 4 2 2 6 6 4" xfId="33263" xr:uid="{00000000-0005-0000-0000-000038810000}"/>
    <cellStyle name="20% - Accent1 4 2 2 6 7" xfId="33264" xr:uid="{00000000-0005-0000-0000-000039810000}"/>
    <cellStyle name="20% - Accent1 4 2 2 6 7 2" xfId="33265" xr:uid="{00000000-0005-0000-0000-00003A810000}"/>
    <cellStyle name="20% - Accent1 4 2 2 6 7 2 2" xfId="33266" xr:uid="{00000000-0005-0000-0000-00003B810000}"/>
    <cellStyle name="20% - Accent1 4 2 2 6 7 3" xfId="33267" xr:uid="{00000000-0005-0000-0000-00003C810000}"/>
    <cellStyle name="20% - Accent1 4 2 2 6 8" xfId="33268" xr:uid="{00000000-0005-0000-0000-00003D810000}"/>
    <cellStyle name="20% - Accent1 4 2 2 6 8 2" xfId="33269" xr:uid="{00000000-0005-0000-0000-00003E810000}"/>
    <cellStyle name="20% - Accent1 4 2 2 6 8 2 2" xfId="33270" xr:uid="{00000000-0005-0000-0000-00003F810000}"/>
    <cellStyle name="20% - Accent1 4 2 2 6 8 3" xfId="33271" xr:uid="{00000000-0005-0000-0000-000040810000}"/>
    <cellStyle name="20% - Accent1 4 2 2 6 9" xfId="33272" xr:uid="{00000000-0005-0000-0000-000041810000}"/>
    <cellStyle name="20% - Accent1 4 2 2 6 9 2" xfId="33273" xr:uid="{00000000-0005-0000-0000-000042810000}"/>
    <cellStyle name="20% - Accent1 4 2 2 7" xfId="33274" xr:uid="{00000000-0005-0000-0000-000043810000}"/>
    <cellStyle name="20% - Accent1 4 2 2 7 2" xfId="33275" xr:uid="{00000000-0005-0000-0000-000044810000}"/>
    <cellStyle name="20% - Accent1 4 2 2 7 2 2" xfId="33276" xr:uid="{00000000-0005-0000-0000-000045810000}"/>
    <cellStyle name="20% - Accent1 4 2 2 7 2 2 2" xfId="33277" xr:uid="{00000000-0005-0000-0000-000046810000}"/>
    <cellStyle name="20% - Accent1 4 2 2 7 2 2 2 2" xfId="33278" xr:uid="{00000000-0005-0000-0000-000047810000}"/>
    <cellStyle name="20% - Accent1 4 2 2 7 2 2 3" xfId="33279" xr:uid="{00000000-0005-0000-0000-000048810000}"/>
    <cellStyle name="20% - Accent1 4 2 2 7 2 3" xfId="33280" xr:uid="{00000000-0005-0000-0000-000049810000}"/>
    <cellStyle name="20% - Accent1 4 2 2 7 2 3 2" xfId="33281" xr:uid="{00000000-0005-0000-0000-00004A810000}"/>
    <cellStyle name="20% - Accent1 4 2 2 7 2 4" xfId="33282" xr:uid="{00000000-0005-0000-0000-00004B810000}"/>
    <cellStyle name="20% - Accent1 4 2 2 7 3" xfId="33283" xr:uid="{00000000-0005-0000-0000-00004C810000}"/>
    <cellStyle name="20% - Accent1 4 2 2 7 3 2" xfId="33284" xr:uid="{00000000-0005-0000-0000-00004D810000}"/>
    <cellStyle name="20% - Accent1 4 2 2 7 3 2 2" xfId="33285" xr:uid="{00000000-0005-0000-0000-00004E810000}"/>
    <cellStyle name="20% - Accent1 4 2 2 7 3 2 2 2" xfId="33286" xr:uid="{00000000-0005-0000-0000-00004F810000}"/>
    <cellStyle name="20% - Accent1 4 2 2 7 3 2 3" xfId="33287" xr:uid="{00000000-0005-0000-0000-000050810000}"/>
    <cellStyle name="20% - Accent1 4 2 2 7 3 3" xfId="33288" xr:uid="{00000000-0005-0000-0000-000051810000}"/>
    <cellStyle name="20% - Accent1 4 2 2 7 3 3 2" xfId="33289" xr:uid="{00000000-0005-0000-0000-000052810000}"/>
    <cellStyle name="20% - Accent1 4 2 2 7 3 4" xfId="33290" xr:uid="{00000000-0005-0000-0000-000053810000}"/>
    <cellStyle name="20% - Accent1 4 2 2 7 4" xfId="33291" xr:uid="{00000000-0005-0000-0000-000054810000}"/>
    <cellStyle name="20% - Accent1 4 2 2 7 4 2" xfId="33292" xr:uid="{00000000-0005-0000-0000-000055810000}"/>
    <cellStyle name="20% - Accent1 4 2 2 7 4 2 2" xfId="33293" xr:uid="{00000000-0005-0000-0000-000056810000}"/>
    <cellStyle name="20% - Accent1 4 2 2 7 4 2 2 2" xfId="33294" xr:uid="{00000000-0005-0000-0000-000057810000}"/>
    <cellStyle name="20% - Accent1 4 2 2 7 4 2 3" xfId="33295" xr:uid="{00000000-0005-0000-0000-000058810000}"/>
    <cellStyle name="20% - Accent1 4 2 2 7 4 3" xfId="33296" xr:uid="{00000000-0005-0000-0000-000059810000}"/>
    <cellStyle name="20% - Accent1 4 2 2 7 4 3 2" xfId="33297" xr:uid="{00000000-0005-0000-0000-00005A810000}"/>
    <cellStyle name="20% - Accent1 4 2 2 7 4 4" xfId="33298" xr:uid="{00000000-0005-0000-0000-00005B810000}"/>
    <cellStyle name="20% - Accent1 4 2 2 7 5" xfId="33299" xr:uid="{00000000-0005-0000-0000-00005C810000}"/>
    <cellStyle name="20% - Accent1 4 2 2 7 5 2" xfId="33300" xr:uid="{00000000-0005-0000-0000-00005D810000}"/>
    <cellStyle name="20% - Accent1 4 2 2 7 5 2 2" xfId="33301" xr:uid="{00000000-0005-0000-0000-00005E810000}"/>
    <cellStyle name="20% - Accent1 4 2 2 7 5 3" xfId="33302" xr:uid="{00000000-0005-0000-0000-00005F810000}"/>
    <cellStyle name="20% - Accent1 4 2 2 7 6" xfId="33303" xr:uid="{00000000-0005-0000-0000-000060810000}"/>
    <cellStyle name="20% - Accent1 4 2 2 7 6 2" xfId="33304" xr:uid="{00000000-0005-0000-0000-000061810000}"/>
    <cellStyle name="20% - Accent1 4 2 2 7 6 2 2" xfId="33305" xr:uid="{00000000-0005-0000-0000-000062810000}"/>
    <cellStyle name="20% - Accent1 4 2 2 7 6 3" xfId="33306" xr:uid="{00000000-0005-0000-0000-000063810000}"/>
    <cellStyle name="20% - Accent1 4 2 2 7 7" xfId="33307" xr:uid="{00000000-0005-0000-0000-000064810000}"/>
    <cellStyle name="20% - Accent1 4 2 2 7 7 2" xfId="33308" xr:uid="{00000000-0005-0000-0000-000065810000}"/>
    <cellStyle name="20% - Accent1 4 2 2 7 8" xfId="33309" xr:uid="{00000000-0005-0000-0000-000066810000}"/>
    <cellStyle name="20% - Accent1 4 2 2 7 8 2" xfId="33310" xr:uid="{00000000-0005-0000-0000-000067810000}"/>
    <cellStyle name="20% - Accent1 4 2 2 7 9" xfId="33311" xr:uid="{00000000-0005-0000-0000-000068810000}"/>
    <cellStyle name="20% - Accent1 4 2 2 8" xfId="33312" xr:uid="{00000000-0005-0000-0000-000069810000}"/>
    <cellStyle name="20% - Accent1 4 2 2 8 2" xfId="33313" xr:uid="{00000000-0005-0000-0000-00006A810000}"/>
    <cellStyle name="20% - Accent1 4 2 2 8 2 2" xfId="33314" xr:uid="{00000000-0005-0000-0000-00006B810000}"/>
    <cellStyle name="20% - Accent1 4 2 2 8 2 2 2" xfId="33315" xr:uid="{00000000-0005-0000-0000-00006C810000}"/>
    <cellStyle name="20% - Accent1 4 2 2 8 2 2 2 2" xfId="33316" xr:uid="{00000000-0005-0000-0000-00006D810000}"/>
    <cellStyle name="20% - Accent1 4 2 2 8 2 2 3" xfId="33317" xr:uid="{00000000-0005-0000-0000-00006E810000}"/>
    <cellStyle name="20% - Accent1 4 2 2 8 2 3" xfId="33318" xr:uid="{00000000-0005-0000-0000-00006F810000}"/>
    <cellStyle name="20% - Accent1 4 2 2 8 2 3 2" xfId="33319" xr:uid="{00000000-0005-0000-0000-000070810000}"/>
    <cellStyle name="20% - Accent1 4 2 2 8 2 4" xfId="33320" xr:uid="{00000000-0005-0000-0000-000071810000}"/>
    <cellStyle name="20% - Accent1 4 2 2 8 3" xfId="33321" xr:uid="{00000000-0005-0000-0000-000072810000}"/>
    <cellStyle name="20% - Accent1 4 2 2 8 3 2" xfId="33322" xr:uid="{00000000-0005-0000-0000-000073810000}"/>
    <cellStyle name="20% - Accent1 4 2 2 8 3 2 2" xfId="33323" xr:uid="{00000000-0005-0000-0000-000074810000}"/>
    <cellStyle name="20% - Accent1 4 2 2 8 3 2 2 2" xfId="33324" xr:uid="{00000000-0005-0000-0000-000075810000}"/>
    <cellStyle name="20% - Accent1 4 2 2 8 3 2 3" xfId="33325" xr:uid="{00000000-0005-0000-0000-000076810000}"/>
    <cellStyle name="20% - Accent1 4 2 2 8 3 3" xfId="33326" xr:uid="{00000000-0005-0000-0000-000077810000}"/>
    <cellStyle name="20% - Accent1 4 2 2 8 3 3 2" xfId="33327" xr:uid="{00000000-0005-0000-0000-000078810000}"/>
    <cellStyle name="20% - Accent1 4 2 2 8 3 4" xfId="33328" xr:uid="{00000000-0005-0000-0000-000079810000}"/>
    <cellStyle name="20% - Accent1 4 2 2 8 4" xfId="33329" xr:uid="{00000000-0005-0000-0000-00007A810000}"/>
    <cellStyle name="20% - Accent1 4 2 2 8 4 2" xfId="33330" xr:uid="{00000000-0005-0000-0000-00007B810000}"/>
    <cellStyle name="20% - Accent1 4 2 2 8 4 2 2" xfId="33331" xr:uid="{00000000-0005-0000-0000-00007C810000}"/>
    <cellStyle name="20% - Accent1 4 2 2 8 4 2 2 2" xfId="33332" xr:uid="{00000000-0005-0000-0000-00007D810000}"/>
    <cellStyle name="20% - Accent1 4 2 2 8 4 2 3" xfId="33333" xr:uid="{00000000-0005-0000-0000-00007E810000}"/>
    <cellStyle name="20% - Accent1 4 2 2 8 4 3" xfId="33334" xr:uid="{00000000-0005-0000-0000-00007F810000}"/>
    <cellStyle name="20% - Accent1 4 2 2 8 4 3 2" xfId="33335" xr:uid="{00000000-0005-0000-0000-000080810000}"/>
    <cellStyle name="20% - Accent1 4 2 2 8 4 4" xfId="33336" xr:uid="{00000000-0005-0000-0000-000081810000}"/>
    <cellStyle name="20% - Accent1 4 2 2 8 5" xfId="33337" xr:uid="{00000000-0005-0000-0000-000082810000}"/>
    <cellStyle name="20% - Accent1 4 2 2 8 5 2" xfId="33338" xr:uid="{00000000-0005-0000-0000-000083810000}"/>
    <cellStyle name="20% - Accent1 4 2 2 8 5 2 2" xfId="33339" xr:uid="{00000000-0005-0000-0000-000084810000}"/>
    <cellStyle name="20% - Accent1 4 2 2 8 5 3" xfId="33340" xr:uid="{00000000-0005-0000-0000-000085810000}"/>
    <cellStyle name="20% - Accent1 4 2 2 8 6" xfId="33341" xr:uid="{00000000-0005-0000-0000-000086810000}"/>
    <cellStyle name="20% - Accent1 4 2 2 8 6 2" xfId="33342" xr:uid="{00000000-0005-0000-0000-000087810000}"/>
    <cellStyle name="20% - Accent1 4 2 2 8 6 2 2" xfId="33343" xr:uid="{00000000-0005-0000-0000-000088810000}"/>
    <cellStyle name="20% - Accent1 4 2 2 8 6 3" xfId="33344" xr:uid="{00000000-0005-0000-0000-000089810000}"/>
    <cellStyle name="20% - Accent1 4 2 2 8 7" xfId="33345" xr:uid="{00000000-0005-0000-0000-00008A810000}"/>
    <cellStyle name="20% - Accent1 4 2 2 8 7 2" xfId="33346" xr:uid="{00000000-0005-0000-0000-00008B810000}"/>
    <cellStyle name="20% - Accent1 4 2 2 8 8" xfId="33347" xr:uid="{00000000-0005-0000-0000-00008C810000}"/>
    <cellStyle name="20% - Accent1 4 2 2 8 8 2" xfId="33348" xr:uid="{00000000-0005-0000-0000-00008D810000}"/>
    <cellStyle name="20% - Accent1 4 2 2 8 9" xfId="33349" xr:uid="{00000000-0005-0000-0000-00008E810000}"/>
    <cellStyle name="20% - Accent1 4 2 2 9" xfId="33350" xr:uid="{00000000-0005-0000-0000-00008F810000}"/>
    <cellStyle name="20% - Accent1 4 2 2 9 2" xfId="33351" xr:uid="{00000000-0005-0000-0000-000090810000}"/>
    <cellStyle name="20% - Accent1 4 2 2 9 2 2" xfId="33352" xr:uid="{00000000-0005-0000-0000-000091810000}"/>
    <cellStyle name="20% - Accent1 4 2 2 9 2 2 2" xfId="33353" xr:uid="{00000000-0005-0000-0000-000092810000}"/>
    <cellStyle name="20% - Accent1 4 2 2 9 2 3" xfId="33354" xr:uid="{00000000-0005-0000-0000-000093810000}"/>
    <cellStyle name="20% - Accent1 4 2 2 9 3" xfId="33355" xr:uid="{00000000-0005-0000-0000-000094810000}"/>
    <cellStyle name="20% - Accent1 4 2 2 9 3 2" xfId="33356" xr:uid="{00000000-0005-0000-0000-000095810000}"/>
    <cellStyle name="20% - Accent1 4 2 2 9 4" xfId="33357" xr:uid="{00000000-0005-0000-0000-000096810000}"/>
    <cellStyle name="20% - Accent1 4 2 20" xfId="33358" xr:uid="{00000000-0005-0000-0000-000097810000}"/>
    <cellStyle name="20% - Accent1 4 2 3" xfId="33359" xr:uid="{00000000-0005-0000-0000-000098810000}"/>
    <cellStyle name="20% - Accent1 4 2 3 10" xfId="33360" xr:uid="{00000000-0005-0000-0000-000099810000}"/>
    <cellStyle name="20% - Accent1 4 2 3 10 2" xfId="33361" xr:uid="{00000000-0005-0000-0000-00009A810000}"/>
    <cellStyle name="20% - Accent1 4 2 3 10 2 2" xfId="33362" xr:uid="{00000000-0005-0000-0000-00009B810000}"/>
    <cellStyle name="20% - Accent1 4 2 3 10 2 2 2" xfId="33363" xr:uid="{00000000-0005-0000-0000-00009C810000}"/>
    <cellStyle name="20% - Accent1 4 2 3 10 2 3" xfId="33364" xr:uid="{00000000-0005-0000-0000-00009D810000}"/>
    <cellStyle name="20% - Accent1 4 2 3 10 3" xfId="33365" xr:uid="{00000000-0005-0000-0000-00009E810000}"/>
    <cellStyle name="20% - Accent1 4 2 3 10 3 2" xfId="33366" xr:uid="{00000000-0005-0000-0000-00009F810000}"/>
    <cellStyle name="20% - Accent1 4 2 3 10 4" xfId="33367" xr:uid="{00000000-0005-0000-0000-0000A0810000}"/>
    <cellStyle name="20% - Accent1 4 2 3 11" xfId="33368" xr:uid="{00000000-0005-0000-0000-0000A1810000}"/>
    <cellStyle name="20% - Accent1 4 2 3 11 2" xfId="33369" xr:uid="{00000000-0005-0000-0000-0000A2810000}"/>
    <cellStyle name="20% - Accent1 4 2 3 11 2 2" xfId="33370" xr:uid="{00000000-0005-0000-0000-0000A3810000}"/>
    <cellStyle name="20% - Accent1 4 2 3 11 2 2 2" xfId="33371" xr:uid="{00000000-0005-0000-0000-0000A4810000}"/>
    <cellStyle name="20% - Accent1 4 2 3 11 2 3" xfId="33372" xr:uid="{00000000-0005-0000-0000-0000A5810000}"/>
    <cellStyle name="20% - Accent1 4 2 3 11 3" xfId="33373" xr:uid="{00000000-0005-0000-0000-0000A6810000}"/>
    <cellStyle name="20% - Accent1 4 2 3 11 3 2" xfId="33374" xr:uid="{00000000-0005-0000-0000-0000A7810000}"/>
    <cellStyle name="20% - Accent1 4 2 3 11 4" xfId="33375" xr:uid="{00000000-0005-0000-0000-0000A8810000}"/>
    <cellStyle name="20% - Accent1 4 2 3 12" xfId="33376" xr:uid="{00000000-0005-0000-0000-0000A9810000}"/>
    <cellStyle name="20% - Accent1 4 2 3 12 2" xfId="33377" xr:uid="{00000000-0005-0000-0000-0000AA810000}"/>
    <cellStyle name="20% - Accent1 4 2 3 12 2 2" xfId="33378" xr:uid="{00000000-0005-0000-0000-0000AB810000}"/>
    <cellStyle name="20% - Accent1 4 2 3 12 3" xfId="33379" xr:uid="{00000000-0005-0000-0000-0000AC810000}"/>
    <cellStyle name="20% - Accent1 4 2 3 13" xfId="33380" xr:uid="{00000000-0005-0000-0000-0000AD810000}"/>
    <cellStyle name="20% - Accent1 4 2 3 13 2" xfId="33381" xr:uid="{00000000-0005-0000-0000-0000AE810000}"/>
    <cellStyle name="20% - Accent1 4 2 3 13 2 2" xfId="33382" xr:uid="{00000000-0005-0000-0000-0000AF810000}"/>
    <cellStyle name="20% - Accent1 4 2 3 13 3" xfId="33383" xr:uid="{00000000-0005-0000-0000-0000B0810000}"/>
    <cellStyle name="20% - Accent1 4 2 3 14" xfId="33384" xr:uid="{00000000-0005-0000-0000-0000B1810000}"/>
    <cellStyle name="20% - Accent1 4 2 3 14 2" xfId="33385" xr:uid="{00000000-0005-0000-0000-0000B2810000}"/>
    <cellStyle name="20% - Accent1 4 2 3 15" xfId="33386" xr:uid="{00000000-0005-0000-0000-0000B3810000}"/>
    <cellStyle name="20% - Accent1 4 2 3 15 2" xfId="33387" xr:uid="{00000000-0005-0000-0000-0000B4810000}"/>
    <cellStyle name="20% - Accent1 4 2 3 16" xfId="33388" xr:uid="{00000000-0005-0000-0000-0000B5810000}"/>
    <cellStyle name="20% - Accent1 4 2 3 2" xfId="33389" xr:uid="{00000000-0005-0000-0000-0000B6810000}"/>
    <cellStyle name="20% - Accent1 4 2 3 2 10" xfId="33390" xr:uid="{00000000-0005-0000-0000-0000B7810000}"/>
    <cellStyle name="20% - Accent1 4 2 3 2 10 2" xfId="33391" xr:uid="{00000000-0005-0000-0000-0000B8810000}"/>
    <cellStyle name="20% - Accent1 4 2 3 2 10 2 2" xfId="33392" xr:uid="{00000000-0005-0000-0000-0000B9810000}"/>
    <cellStyle name="20% - Accent1 4 2 3 2 10 2 2 2" xfId="33393" xr:uid="{00000000-0005-0000-0000-0000BA810000}"/>
    <cellStyle name="20% - Accent1 4 2 3 2 10 2 3" xfId="33394" xr:uid="{00000000-0005-0000-0000-0000BB810000}"/>
    <cellStyle name="20% - Accent1 4 2 3 2 10 3" xfId="33395" xr:uid="{00000000-0005-0000-0000-0000BC810000}"/>
    <cellStyle name="20% - Accent1 4 2 3 2 10 3 2" xfId="33396" xr:uid="{00000000-0005-0000-0000-0000BD810000}"/>
    <cellStyle name="20% - Accent1 4 2 3 2 10 4" xfId="33397" xr:uid="{00000000-0005-0000-0000-0000BE810000}"/>
    <cellStyle name="20% - Accent1 4 2 3 2 11" xfId="33398" xr:uid="{00000000-0005-0000-0000-0000BF810000}"/>
    <cellStyle name="20% - Accent1 4 2 3 2 11 2" xfId="33399" xr:uid="{00000000-0005-0000-0000-0000C0810000}"/>
    <cellStyle name="20% - Accent1 4 2 3 2 11 2 2" xfId="33400" xr:uid="{00000000-0005-0000-0000-0000C1810000}"/>
    <cellStyle name="20% - Accent1 4 2 3 2 11 3" xfId="33401" xr:uid="{00000000-0005-0000-0000-0000C2810000}"/>
    <cellStyle name="20% - Accent1 4 2 3 2 12" xfId="33402" xr:uid="{00000000-0005-0000-0000-0000C3810000}"/>
    <cellStyle name="20% - Accent1 4 2 3 2 12 2" xfId="33403" xr:uid="{00000000-0005-0000-0000-0000C4810000}"/>
    <cellStyle name="20% - Accent1 4 2 3 2 12 2 2" xfId="33404" xr:uid="{00000000-0005-0000-0000-0000C5810000}"/>
    <cellStyle name="20% - Accent1 4 2 3 2 12 3" xfId="33405" xr:uid="{00000000-0005-0000-0000-0000C6810000}"/>
    <cellStyle name="20% - Accent1 4 2 3 2 13" xfId="33406" xr:uid="{00000000-0005-0000-0000-0000C7810000}"/>
    <cellStyle name="20% - Accent1 4 2 3 2 13 2" xfId="33407" xr:uid="{00000000-0005-0000-0000-0000C8810000}"/>
    <cellStyle name="20% - Accent1 4 2 3 2 14" xfId="33408" xr:uid="{00000000-0005-0000-0000-0000C9810000}"/>
    <cellStyle name="20% - Accent1 4 2 3 2 14 2" xfId="33409" xr:uid="{00000000-0005-0000-0000-0000CA810000}"/>
    <cellStyle name="20% - Accent1 4 2 3 2 15" xfId="33410" xr:uid="{00000000-0005-0000-0000-0000CB810000}"/>
    <cellStyle name="20% - Accent1 4 2 3 2 2" xfId="33411" xr:uid="{00000000-0005-0000-0000-0000CC810000}"/>
    <cellStyle name="20% - Accent1 4 2 3 2 2 10" xfId="33412" xr:uid="{00000000-0005-0000-0000-0000CD810000}"/>
    <cellStyle name="20% - Accent1 4 2 3 2 2 10 2" xfId="33413" xr:uid="{00000000-0005-0000-0000-0000CE810000}"/>
    <cellStyle name="20% - Accent1 4 2 3 2 2 10 2 2" xfId="33414" xr:uid="{00000000-0005-0000-0000-0000CF810000}"/>
    <cellStyle name="20% - Accent1 4 2 3 2 2 10 3" xfId="33415" xr:uid="{00000000-0005-0000-0000-0000D0810000}"/>
    <cellStyle name="20% - Accent1 4 2 3 2 2 11" xfId="33416" xr:uid="{00000000-0005-0000-0000-0000D1810000}"/>
    <cellStyle name="20% - Accent1 4 2 3 2 2 11 2" xfId="33417" xr:uid="{00000000-0005-0000-0000-0000D2810000}"/>
    <cellStyle name="20% - Accent1 4 2 3 2 2 11 2 2" xfId="33418" xr:uid="{00000000-0005-0000-0000-0000D3810000}"/>
    <cellStyle name="20% - Accent1 4 2 3 2 2 11 3" xfId="33419" xr:uid="{00000000-0005-0000-0000-0000D4810000}"/>
    <cellStyle name="20% - Accent1 4 2 3 2 2 12" xfId="33420" xr:uid="{00000000-0005-0000-0000-0000D5810000}"/>
    <cellStyle name="20% - Accent1 4 2 3 2 2 12 2" xfId="33421" xr:uid="{00000000-0005-0000-0000-0000D6810000}"/>
    <cellStyle name="20% - Accent1 4 2 3 2 2 13" xfId="33422" xr:uid="{00000000-0005-0000-0000-0000D7810000}"/>
    <cellStyle name="20% - Accent1 4 2 3 2 2 13 2" xfId="33423" xr:uid="{00000000-0005-0000-0000-0000D8810000}"/>
    <cellStyle name="20% - Accent1 4 2 3 2 2 14" xfId="33424" xr:uid="{00000000-0005-0000-0000-0000D9810000}"/>
    <cellStyle name="20% - Accent1 4 2 3 2 2 2" xfId="33425" xr:uid="{00000000-0005-0000-0000-0000DA810000}"/>
    <cellStyle name="20% - Accent1 4 2 3 2 2 2 10" xfId="33426" xr:uid="{00000000-0005-0000-0000-0000DB810000}"/>
    <cellStyle name="20% - Accent1 4 2 3 2 2 2 10 2" xfId="33427" xr:uid="{00000000-0005-0000-0000-0000DC810000}"/>
    <cellStyle name="20% - Accent1 4 2 3 2 2 2 11" xfId="33428" xr:uid="{00000000-0005-0000-0000-0000DD810000}"/>
    <cellStyle name="20% - Accent1 4 2 3 2 2 2 2" xfId="33429" xr:uid="{00000000-0005-0000-0000-0000DE810000}"/>
    <cellStyle name="20% - Accent1 4 2 3 2 2 2 2 2" xfId="33430" xr:uid="{00000000-0005-0000-0000-0000DF810000}"/>
    <cellStyle name="20% - Accent1 4 2 3 2 2 2 2 2 2" xfId="33431" xr:uid="{00000000-0005-0000-0000-0000E0810000}"/>
    <cellStyle name="20% - Accent1 4 2 3 2 2 2 2 2 2 2" xfId="33432" xr:uid="{00000000-0005-0000-0000-0000E1810000}"/>
    <cellStyle name="20% - Accent1 4 2 3 2 2 2 2 2 2 2 2" xfId="33433" xr:uid="{00000000-0005-0000-0000-0000E2810000}"/>
    <cellStyle name="20% - Accent1 4 2 3 2 2 2 2 2 2 3" xfId="33434" xr:uid="{00000000-0005-0000-0000-0000E3810000}"/>
    <cellStyle name="20% - Accent1 4 2 3 2 2 2 2 2 3" xfId="33435" xr:uid="{00000000-0005-0000-0000-0000E4810000}"/>
    <cellStyle name="20% - Accent1 4 2 3 2 2 2 2 2 3 2" xfId="33436" xr:uid="{00000000-0005-0000-0000-0000E5810000}"/>
    <cellStyle name="20% - Accent1 4 2 3 2 2 2 2 2 4" xfId="33437" xr:uid="{00000000-0005-0000-0000-0000E6810000}"/>
    <cellStyle name="20% - Accent1 4 2 3 2 2 2 2 3" xfId="33438" xr:uid="{00000000-0005-0000-0000-0000E7810000}"/>
    <cellStyle name="20% - Accent1 4 2 3 2 2 2 2 3 2" xfId="33439" xr:uid="{00000000-0005-0000-0000-0000E8810000}"/>
    <cellStyle name="20% - Accent1 4 2 3 2 2 2 2 3 2 2" xfId="33440" xr:uid="{00000000-0005-0000-0000-0000E9810000}"/>
    <cellStyle name="20% - Accent1 4 2 3 2 2 2 2 3 2 2 2" xfId="33441" xr:uid="{00000000-0005-0000-0000-0000EA810000}"/>
    <cellStyle name="20% - Accent1 4 2 3 2 2 2 2 3 2 3" xfId="33442" xr:uid="{00000000-0005-0000-0000-0000EB810000}"/>
    <cellStyle name="20% - Accent1 4 2 3 2 2 2 2 3 3" xfId="33443" xr:uid="{00000000-0005-0000-0000-0000EC810000}"/>
    <cellStyle name="20% - Accent1 4 2 3 2 2 2 2 3 3 2" xfId="33444" xr:uid="{00000000-0005-0000-0000-0000ED810000}"/>
    <cellStyle name="20% - Accent1 4 2 3 2 2 2 2 3 4" xfId="33445" xr:uid="{00000000-0005-0000-0000-0000EE810000}"/>
    <cellStyle name="20% - Accent1 4 2 3 2 2 2 2 4" xfId="33446" xr:uid="{00000000-0005-0000-0000-0000EF810000}"/>
    <cellStyle name="20% - Accent1 4 2 3 2 2 2 2 4 2" xfId="33447" xr:uid="{00000000-0005-0000-0000-0000F0810000}"/>
    <cellStyle name="20% - Accent1 4 2 3 2 2 2 2 4 2 2" xfId="33448" xr:uid="{00000000-0005-0000-0000-0000F1810000}"/>
    <cellStyle name="20% - Accent1 4 2 3 2 2 2 2 4 2 2 2" xfId="33449" xr:uid="{00000000-0005-0000-0000-0000F2810000}"/>
    <cellStyle name="20% - Accent1 4 2 3 2 2 2 2 4 2 3" xfId="33450" xr:uid="{00000000-0005-0000-0000-0000F3810000}"/>
    <cellStyle name="20% - Accent1 4 2 3 2 2 2 2 4 3" xfId="33451" xr:uid="{00000000-0005-0000-0000-0000F4810000}"/>
    <cellStyle name="20% - Accent1 4 2 3 2 2 2 2 4 3 2" xfId="33452" xr:uid="{00000000-0005-0000-0000-0000F5810000}"/>
    <cellStyle name="20% - Accent1 4 2 3 2 2 2 2 4 4" xfId="33453" xr:uid="{00000000-0005-0000-0000-0000F6810000}"/>
    <cellStyle name="20% - Accent1 4 2 3 2 2 2 2 5" xfId="33454" xr:uid="{00000000-0005-0000-0000-0000F7810000}"/>
    <cellStyle name="20% - Accent1 4 2 3 2 2 2 2 5 2" xfId="33455" xr:uid="{00000000-0005-0000-0000-0000F8810000}"/>
    <cellStyle name="20% - Accent1 4 2 3 2 2 2 2 5 2 2" xfId="33456" xr:uid="{00000000-0005-0000-0000-0000F9810000}"/>
    <cellStyle name="20% - Accent1 4 2 3 2 2 2 2 5 3" xfId="33457" xr:uid="{00000000-0005-0000-0000-0000FA810000}"/>
    <cellStyle name="20% - Accent1 4 2 3 2 2 2 2 6" xfId="33458" xr:uid="{00000000-0005-0000-0000-0000FB810000}"/>
    <cellStyle name="20% - Accent1 4 2 3 2 2 2 2 6 2" xfId="33459" xr:uid="{00000000-0005-0000-0000-0000FC810000}"/>
    <cellStyle name="20% - Accent1 4 2 3 2 2 2 2 6 2 2" xfId="33460" xr:uid="{00000000-0005-0000-0000-0000FD810000}"/>
    <cellStyle name="20% - Accent1 4 2 3 2 2 2 2 6 3" xfId="33461" xr:uid="{00000000-0005-0000-0000-0000FE810000}"/>
    <cellStyle name="20% - Accent1 4 2 3 2 2 2 2 7" xfId="33462" xr:uid="{00000000-0005-0000-0000-0000FF810000}"/>
    <cellStyle name="20% - Accent1 4 2 3 2 2 2 2 7 2" xfId="33463" xr:uid="{00000000-0005-0000-0000-000000820000}"/>
    <cellStyle name="20% - Accent1 4 2 3 2 2 2 2 8" xfId="33464" xr:uid="{00000000-0005-0000-0000-000001820000}"/>
    <cellStyle name="20% - Accent1 4 2 3 2 2 2 2 8 2" xfId="33465" xr:uid="{00000000-0005-0000-0000-000002820000}"/>
    <cellStyle name="20% - Accent1 4 2 3 2 2 2 2 9" xfId="33466" xr:uid="{00000000-0005-0000-0000-000003820000}"/>
    <cellStyle name="20% - Accent1 4 2 3 2 2 2 3" xfId="33467" xr:uid="{00000000-0005-0000-0000-000004820000}"/>
    <cellStyle name="20% - Accent1 4 2 3 2 2 2 3 2" xfId="33468" xr:uid="{00000000-0005-0000-0000-000005820000}"/>
    <cellStyle name="20% - Accent1 4 2 3 2 2 2 3 2 2" xfId="33469" xr:uid="{00000000-0005-0000-0000-000006820000}"/>
    <cellStyle name="20% - Accent1 4 2 3 2 2 2 3 2 2 2" xfId="33470" xr:uid="{00000000-0005-0000-0000-000007820000}"/>
    <cellStyle name="20% - Accent1 4 2 3 2 2 2 3 2 2 2 2" xfId="33471" xr:uid="{00000000-0005-0000-0000-000008820000}"/>
    <cellStyle name="20% - Accent1 4 2 3 2 2 2 3 2 2 3" xfId="33472" xr:uid="{00000000-0005-0000-0000-000009820000}"/>
    <cellStyle name="20% - Accent1 4 2 3 2 2 2 3 2 3" xfId="33473" xr:uid="{00000000-0005-0000-0000-00000A820000}"/>
    <cellStyle name="20% - Accent1 4 2 3 2 2 2 3 2 3 2" xfId="33474" xr:uid="{00000000-0005-0000-0000-00000B820000}"/>
    <cellStyle name="20% - Accent1 4 2 3 2 2 2 3 2 4" xfId="33475" xr:uid="{00000000-0005-0000-0000-00000C820000}"/>
    <cellStyle name="20% - Accent1 4 2 3 2 2 2 3 3" xfId="33476" xr:uid="{00000000-0005-0000-0000-00000D820000}"/>
    <cellStyle name="20% - Accent1 4 2 3 2 2 2 3 3 2" xfId="33477" xr:uid="{00000000-0005-0000-0000-00000E820000}"/>
    <cellStyle name="20% - Accent1 4 2 3 2 2 2 3 3 2 2" xfId="33478" xr:uid="{00000000-0005-0000-0000-00000F820000}"/>
    <cellStyle name="20% - Accent1 4 2 3 2 2 2 3 3 2 2 2" xfId="33479" xr:uid="{00000000-0005-0000-0000-000010820000}"/>
    <cellStyle name="20% - Accent1 4 2 3 2 2 2 3 3 2 3" xfId="33480" xr:uid="{00000000-0005-0000-0000-000011820000}"/>
    <cellStyle name="20% - Accent1 4 2 3 2 2 2 3 3 3" xfId="33481" xr:uid="{00000000-0005-0000-0000-000012820000}"/>
    <cellStyle name="20% - Accent1 4 2 3 2 2 2 3 3 3 2" xfId="33482" xr:uid="{00000000-0005-0000-0000-000013820000}"/>
    <cellStyle name="20% - Accent1 4 2 3 2 2 2 3 3 4" xfId="33483" xr:uid="{00000000-0005-0000-0000-000014820000}"/>
    <cellStyle name="20% - Accent1 4 2 3 2 2 2 3 4" xfId="33484" xr:uid="{00000000-0005-0000-0000-000015820000}"/>
    <cellStyle name="20% - Accent1 4 2 3 2 2 2 3 4 2" xfId="33485" xr:uid="{00000000-0005-0000-0000-000016820000}"/>
    <cellStyle name="20% - Accent1 4 2 3 2 2 2 3 4 2 2" xfId="33486" xr:uid="{00000000-0005-0000-0000-000017820000}"/>
    <cellStyle name="20% - Accent1 4 2 3 2 2 2 3 4 2 2 2" xfId="33487" xr:uid="{00000000-0005-0000-0000-000018820000}"/>
    <cellStyle name="20% - Accent1 4 2 3 2 2 2 3 4 2 3" xfId="33488" xr:uid="{00000000-0005-0000-0000-000019820000}"/>
    <cellStyle name="20% - Accent1 4 2 3 2 2 2 3 4 3" xfId="33489" xr:uid="{00000000-0005-0000-0000-00001A820000}"/>
    <cellStyle name="20% - Accent1 4 2 3 2 2 2 3 4 3 2" xfId="33490" xr:uid="{00000000-0005-0000-0000-00001B820000}"/>
    <cellStyle name="20% - Accent1 4 2 3 2 2 2 3 4 4" xfId="33491" xr:uid="{00000000-0005-0000-0000-00001C820000}"/>
    <cellStyle name="20% - Accent1 4 2 3 2 2 2 3 5" xfId="33492" xr:uid="{00000000-0005-0000-0000-00001D820000}"/>
    <cellStyle name="20% - Accent1 4 2 3 2 2 2 3 5 2" xfId="33493" xr:uid="{00000000-0005-0000-0000-00001E820000}"/>
    <cellStyle name="20% - Accent1 4 2 3 2 2 2 3 5 2 2" xfId="33494" xr:uid="{00000000-0005-0000-0000-00001F820000}"/>
    <cellStyle name="20% - Accent1 4 2 3 2 2 2 3 5 3" xfId="33495" xr:uid="{00000000-0005-0000-0000-000020820000}"/>
    <cellStyle name="20% - Accent1 4 2 3 2 2 2 3 6" xfId="33496" xr:uid="{00000000-0005-0000-0000-000021820000}"/>
    <cellStyle name="20% - Accent1 4 2 3 2 2 2 3 6 2" xfId="33497" xr:uid="{00000000-0005-0000-0000-000022820000}"/>
    <cellStyle name="20% - Accent1 4 2 3 2 2 2 3 6 2 2" xfId="33498" xr:uid="{00000000-0005-0000-0000-000023820000}"/>
    <cellStyle name="20% - Accent1 4 2 3 2 2 2 3 6 3" xfId="33499" xr:uid="{00000000-0005-0000-0000-000024820000}"/>
    <cellStyle name="20% - Accent1 4 2 3 2 2 2 3 7" xfId="33500" xr:uid="{00000000-0005-0000-0000-000025820000}"/>
    <cellStyle name="20% - Accent1 4 2 3 2 2 2 3 7 2" xfId="33501" xr:uid="{00000000-0005-0000-0000-000026820000}"/>
    <cellStyle name="20% - Accent1 4 2 3 2 2 2 3 8" xfId="33502" xr:uid="{00000000-0005-0000-0000-000027820000}"/>
    <cellStyle name="20% - Accent1 4 2 3 2 2 2 3 8 2" xfId="33503" xr:uid="{00000000-0005-0000-0000-000028820000}"/>
    <cellStyle name="20% - Accent1 4 2 3 2 2 2 3 9" xfId="33504" xr:uid="{00000000-0005-0000-0000-000029820000}"/>
    <cellStyle name="20% - Accent1 4 2 3 2 2 2 4" xfId="33505" xr:uid="{00000000-0005-0000-0000-00002A820000}"/>
    <cellStyle name="20% - Accent1 4 2 3 2 2 2 4 2" xfId="33506" xr:uid="{00000000-0005-0000-0000-00002B820000}"/>
    <cellStyle name="20% - Accent1 4 2 3 2 2 2 4 2 2" xfId="33507" xr:uid="{00000000-0005-0000-0000-00002C820000}"/>
    <cellStyle name="20% - Accent1 4 2 3 2 2 2 4 2 2 2" xfId="33508" xr:uid="{00000000-0005-0000-0000-00002D820000}"/>
    <cellStyle name="20% - Accent1 4 2 3 2 2 2 4 2 3" xfId="33509" xr:uid="{00000000-0005-0000-0000-00002E820000}"/>
    <cellStyle name="20% - Accent1 4 2 3 2 2 2 4 3" xfId="33510" xr:uid="{00000000-0005-0000-0000-00002F820000}"/>
    <cellStyle name="20% - Accent1 4 2 3 2 2 2 4 3 2" xfId="33511" xr:uid="{00000000-0005-0000-0000-000030820000}"/>
    <cellStyle name="20% - Accent1 4 2 3 2 2 2 4 4" xfId="33512" xr:uid="{00000000-0005-0000-0000-000031820000}"/>
    <cellStyle name="20% - Accent1 4 2 3 2 2 2 5" xfId="33513" xr:uid="{00000000-0005-0000-0000-000032820000}"/>
    <cellStyle name="20% - Accent1 4 2 3 2 2 2 5 2" xfId="33514" xr:uid="{00000000-0005-0000-0000-000033820000}"/>
    <cellStyle name="20% - Accent1 4 2 3 2 2 2 5 2 2" xfId="33515" xr:uid="{00000000-0005-0000-0000-000034820000}"/>
    <cellStyle name="20% - Accent1 4 2 3 2 2 2 5 2 2 2" xfId="33516" xr:uid="{00000000-0005-0000-0000-000035820000}"/>
    <cellStyle name="20% - Accent1 4 2 3 2 2 2 5 2 3" xfId="33517" xr:uid="{00000000-0005-0000-0000-000036820000}"/>
    <cellStyle name="20% - Accent1 4 2 3 2 2 2 5 3" xfId="33518" xr:uid="{00000000-0005-0000-0000-000037820000}"/>
    <cellStyle name="20% - Accent1 4 2 3 2 2 2 5 3 2" xfId="33519" xr:uid="{00000000-0005-0000-0000-000038820000}"/>
    <cellStyle name="20% - Accent1 4 2 3 2 2 2 5 4" xfId="33520" xr:uid="{00000000-0005-0000-0000-000039820000}"/>
    <cellStyle name="20% - Accent1 4 2 3 2 2 2 6" xfId="33521" xr:uid="{00000000-0005-0000-0000-00003A820000}"/>
    <cellStyle name="20% - Accent1 4 2 3 2 2 2 6 2" xfId="33522" xr:uid="{00000000-0005-0000-0000-00003B820000}"/>
    <cellStyle name="20% - Accent1 4 2 3 2 2 2 6 2 2" xfId="33523" xr:uid="{00000000-0005-0000-0000-00003C820000}"/>
    <cellStyle name="20% - Accent1 4 2 3 2 2 2 6 2 2 2" xfId="33524" xr:uid="{00000000-0005-0000-0000-00003D820000}"/>
    <cellStyle name="20% - Accent1 4 2 3 2 2 2 6 2 3" xfId="33525" xr:uid="{00000000-0005-0000-0000-00003E820000}"/>
    <cellStyle name="20% - Accent1 4 2 3 2 2 2 6 3" xfId="33526" xr:uid="{00000000-0005-0000-0000-00003F820000}"/>
    <cellStyle name="20% - Accent1 4 2 3 2 2 2 6 3 2" xfId="33527" xr:uid="{00000000-0005-0000-0000-000040820000}"/>
    <cellStyle name="20% - Accent1 4 2 3 2 2 2 6 4" xfId="33528" xr:uid="{00000000-0005-0000-0000-000041820000}"/>
    <cellStyle name="20% - Accent1 4 2 3 2 2 2 7" xfId="33529" xr:uid="{00000000-0005-0000-0000-000042820000}"/>
    <cellStyle name="20% - Accent1 4 2 3 2 2 2 7 2" xfId="33530" xr:uid="{00000000-0005-0000-0000-000043820000}"/>
    <cellStyle name="20% - Accent1 4 2 3 2 2 2 7 2 2" xfId="33531" xr:uid="{00000000-0005-0000-0000-000044820000}"/>
    <cellStyle name="20% - Accent1 4 2 3 2 2 2 7 3" xfId="33532" xr:uid="{00000000-0005-0000-0000-000045820000}"/>
    <cellStyle name="20% - Accent1 4 2 3 2 2 2 8" xfId="33533" xr:uid="{00000000-0005-0000-0000-000046820000}"/>
    <cellStyle name="20% - Accent1 4 2 3 2 2 2 8 2" xfId="33534" xr:uid="{00000000-0005-0000-0000-000047820000}"/>
    <cellStyle name="20% - Accent1 4 2 3 2 2 2 8 2 2" xfId="33535" xr:uid="{00000000-0005-0000-0000-000048820000}"/>
    <cellStyle name="20% - Accent1 4 2 3 2 2 2 8 3" xfId="33536" xr:uid="{00000000-0005-0000-0000-000049820000}"/>
    <cellStyle name="20% - Accent1 4 2 3 2 2 2 9" xfId="33537" xr:uid="{00000000-0005-0000-0000-00004A820000}"/>
    <cellStyle name="20% - Accent1 4 2 3 2 2 2 9 2" xfId="33538" xr:uid="{00000000-0005-0000-0000-00004B820000}"/>
    <cellStyle name="20% - Accent1 4 2 3 2 2 3" xfId="33539" xr:uid="{00000000-0005-0000-0000-00004C820000}"/>
    <cellStyle name="20% - Accent1 4 2 3 2 2 3 10" xfId="33540" xr:uid="{00000000-0005-0000-0000-00004D820000}"/>
    <cellStyle name="20% - Accent1 4 2 3 2 2 3 10 2" xfId="33541" xr:uid="{00000000-0005-0000-0000-00004E820000}"/>
    <cellStyle name="20% - Accent1 4 2 3 2 2 3 11" xfId="33542" xr:uid="{00000000-0005-0000-0000-00004F820000}"/>
    <cellStyle name="20% - Accent1 4 2 3 2 2 3 2" xfId="33543" xr:uid="{00000000-0005-0000-0000-000050820000}"/>
    <cellStyle name="20% - Accent1 4 2 3 2 2 3 2 2" xfId="33544" xr:uid="{00000000-0005-0000-0000-000051820000}"/>
    <cellStyle name="20% - Accent1 4 2 3 2 2 3 2 2 2" xfId="33545" xr:uid="{00000000-0005-0000-0000-000052820000}"/>
    <cellStyle name="20% - Accent1 4 2 3 2 2 3 2 2 2 2" xfId="33546" xr:uid="{00000000-0005-0000-0000-000053820000}"/>
    <cellStyle name="20% - Accent1 4 2 3 2 2 3 2 2 2 2 2" xfId="33547" xr:uid="{00000000-0005-0000-0000-000054820000}"/>
    <cellStyle name="20% - Accent1 4 2 3 2 2 3 2 2 2 3" xfId="33548" xr:uid="{00000000-0005-0000-0000-000055820000}"/>
    <cellStyle name="20% - Accent1 4 2 3 2 2 3 2 2 3" xfId="33549" xr:uid="{00000000-0005-0000-0000-000056820000}"/>
    <cellStyle name="20% - Accent1 4 2 3 2 2 3 2 2 3 2" xfId="33550" xr:uid="{00000000-0005-0000-0000-000057820000}"/>
    <cellStyle name="20% - Accent1 4 2 3 2 2 3 2 2 4" xfId="33551" xr:uid="{00000000-0005-0000-0000-000058820000}"/>
    <cellStyle name="20% - Accent1 4 2 3 2 2 3 2 3" xfId="33552" xr:uid="{00000000-0005-0000-0000-000059820000}"/>
    <cellStyle name="20% - Accent1 4 2 3 2 2 3 2 3 2" xfId="33553" xr:uid="{00000000-0005-0000-0000-00005A820000}"/>
    <cellStyle name="20% - Accent1 4 2 3 2 2 3 2 3 2 2" xfId="33554" xr:uid="{00000000-0005-0000-0000-00005B820000}"/>
    <cellStyle name="20% - Accent1 4 2 3 2 2 3 2 3 2 2 2" xfId="33555" xr:uid="{00000000-0005-0000-0000-00005C820000}"/>
    <cellStyle name="20% - Accent1 4 2 3 2 2 3 2 3 2 3" xfId="33556" xr:uid="{00000000-0005-0000-0000-00005D820000}"/>
    <cellStyle name="20% - Accent1 4 2 3 2 2 3 2 3 3" xfId="33557" xr:uid="{00000000-0005-0000-0000-00005E820000}"/>
    <cellStyle name="20% - Accent1 4 2 3 2 2 3 2 3 3 2" xfId="33558" xr:uid="{00000000-0005-0000-0000-00005F820000}"/>
    <cellStyle name="20% - Accent1 4 2 3 2 2 3 2 3 4" xfId="33559" xr:uid="{00000000-0005-0000-0000-000060820000}"/>
    <cellStyle name="20% - Accent1 4 2 3 2 2 3 2 4" xfId="33560" xr:uid="{00000000-0005-0000-0000-000061820000}"/>
    <cellStyle name="20% - Accent1 4 2 3 2 2 3 2 4 2" xfId="33561" xr:uid="{00000000-0005-0000-0000-000062820000}"/>
    <cellStyle name="20% - Accent1 4 2 3 2 2 3 2 4 2 2" xfId="33562" xr:uid="{00000000-0005-0000-0000-000063820000}"/>
    <cellStyle name="20% - Accent1 4 2 3 2 2 3 2 4 2 2 2" xfId="33563" xr:uid="{00000000-0005-0000-0000-000064820000}"/>
    <cellStyle name="20% - Accent1 4 2 3 2 2 3 2 4 2 3" xfId="33564" xr:uid="{00000000-0005-0000-0000-000065820000}"/>
    <cellStyle name="20% - Accent1 4 2 3 2 2 3 2 4 3" xfId="33565" xr:uid="{00000000-0005-0000-0000-000066820000}"/>
    <cellStyle name="20% - Accent1 4 2 3 2 2 3 2 4 3 2" xfId="33566" xr:uid="{00000000-0005-0000-0000-000067820000}"/>
    <cellStyle name="20% - Accent1 4 2 3 2 2 3 2 4 4" xfId="33567" xr:uid="{00000000-0005-0000-0000-000068820000}"/>
    <cellStyle name="20% - Accent1 4 2 3 2 2 3 2 5" xfId="33568" xr:uid="{00000000-0005-0000-0000-000069820000}"/>
    <cellStyle name="20% - Accent1 4 2 3 2 2 3 2 5 2" xfId="33569" xr:uid="{00000000-0005-0000-0000-00006A820000}"/>
    <cellStyle name="20% - Accent1 4 2 3 2 2 3 2 5 2 2" xfId="33570" xr:uid="{00000000-0005-0000-0000-00006B820000}"/>
    <cellStyle name="20% - Accent1 4 2 3 2 2 3 2 5 3" xfId="33571" xr:uid="{00000000-0005-0000-0000-00006C820000}"/>
    <cellStyle name="20% - Accent1 4 2 3 2 2 3 2 6" xfId="33572" xr:uid="{00000000-0005-0000-0000-00006D820000}"/>
    <cellStyle name="20% - Accent1 4 2 3 2 2 3 2 6 2" xfId="33573" xr:uid="{00000000-0005-0000-0000-00006E820000}"/>
    <cellStyle name="20% - Accent1 4 2 3 2 2 3 2 6 2 2" xfId="33574" xr:uid="{00000000-0005-0000-0000-00006F820000}"/>
    <cellStyle name="20% - Accent1 4 2 3 2 2 3 2 6 3" xfId="33575" xr:uid="{00000000-0005-0000-0000-000070820000}"/>
    <cellStyle name="20% - Accent1 4 2 3 2 2 3 2 7" xfId="33576" xr:uid="{00000000-0005-0000-0000-000071820000}"/>
    <cellStyle name="20% - Accent1 4 2 3 2 2 3 2 7 2" xfId="33577" xr:uid="{00000000-0005-0000-0000-000072820000}"/>
    <cellStyle name="20% - Accent1 4 2 3 2 2 3 2 8" xfId="33578" xr:uid="{00000000-0005-0000-0000-000073820000}"/>
    <cellStyle name="20% - Accent1 4 2 3 2 2 3 2 8 2" xfId="33579" xr:uid="{00000000-0005-0000-0000-000074820000}"/>
    <cellStyle name="20% - Accent1 4 2 3 2 2 3 2 9" xfId="33580" xr:uid="{00000000-0005-0000-0000-000075820000}"/>
    <cellStyle name="20% - Accent1 4 2 3 2 2 3 3" xfId="33581" xr:uid="{00000000-0005-0000-0000-000076820000}"/>
    <cellStyle name="20% - Accent1 4 2 3 2 2 3 3 2" xfId="33582" xr:uid="{00000000-0005-0000-0000-000077820000}"/>
    <cellStyle name="20% - Accent1 4 2 3 2 2 3 3 2 2" xfId="33583" xr:uid="{00000000-0005-0000-0000-000078820000}"/>
    <cellStyle name="20% - Accent1 4 2 3 2 2 3 3 2 2 2" xfId="33584" xr:uid="{00000000-0005-0000-0000-000079820000}"/>
    <cellStyle name="20% - Accent1 4 2 3 2 2 3 3 2 2 2 2" xfId="33585" xr:uid="{00000000-0005-0000-0000-00007A820000}"/>
    <cellStyle name="20% - Accent1 4 2 3 2 2 3 3 2 2 3" xfId="33586" xr:uid="{00000000-0005-0000-0000-00007B820000}"/>
    <cellStyle name="20% - Accent1 4 2 3 2 2 3 3 2 3" xfId="33587" xr:uid="{00000000-0005-0000-0000-00007C820000}"/>
    <cellStyle name="20% - Accent1 4 2 3 2 2 3 3 2 3 2" xfId="33588" xr:uid="{00000000-0005-0000-0000-00007D820000}"/>
    <cellStyle name="20% - Accent1 4 2 3 2 2 3 3 2 4" xfId="33589" xr:uid="{00000000-0005-0000-0000-00007E820000}"/>
    <cellStyle name="20% - Accent1 4 2 3 2 2 3 3 3" xfId="33590" xr:uid="{00000000-0005-0000-0000-00007F820000}"/>
    <cellStyle name="20% - Accent1 4 2 3 2 2 3 3 3 2" xfId="33591" xr:uid="{00000000-0005-0000-0000-000080820000}"/>
    <cellStyle name="20% - Accent1 4 2 3 2 2 3 3 3 2 2" xfId="33592" xr:uid="{00000000-0005-0000-0000-000081820000}"/>
    <cellStyle name="20% - Accent1 4 2 3 2 2 3 3 3 2 2 2" xfId="33593" xr:uid="{00000000-0005-0000-0000-000082820000}"/>
    <cellStyle name="20% - Accent1 4 2 3 2 2 3 3 3 2 3" xfId="33594" xr:uid="{00000000-0005-0000-0000-000083820000}"/>
    <cellStyle name="20% - Accent1 4 2 3 2 2 3 3 3 3" xfId="33595" xr:uid="{00000000-0005-0000-0000-000084820000}"/>
    <cellStyle name="20% - Accent1 4 2 3 2 2 3 3 3 3 2" xfId="33596" xr:uid="{00000000-0005-0000-0000-000085820000}"/>
    <cellStyle name="20% - Accent1 4 2 3 2 2 3 3 3 4" xfId="33597" xr:uid="{00000000-0005-0000-0000-000086820000}"/>
    <cellStyle name="20% - Accent1 4 2 3 2 2 3 3 4" xfId="33598" xr:uid="{00000000-0005-0000-0000-000087820000}"/>
    <cellStyle name="20% - Accent1 4 2 3 2 2 3 3 4 2" xfId="33599" xr:uid="{00000000-0005-0000-0000-000088820000}"/>
    <cellStyle name="20% - Accent1 4 2 3 2 2 3 3 4 2 2" xfId="33600" xr:uid="{00000000-0005-0000-0000-000089820000}"/>
    <cellStyle name="20% - Accent1 4 2 3 2 2 3 3 4 2 2 2" xfId="33601" xr:uid="{00000000-0005-0000-0000-00008A820000}"/>
    <cellStyle name="20% - Accent1 4 2 3 2 2 3 3 4 2 3" xfId="33602" xr:uid="{00000000-0005-0000-0000-00008B820000}"/>
    <cellStyle name="20% - Accent1 4 2 3 2 2 3 3 4 3" xfId="33603" xr:uid="{00000000-0005-0000-0000-00008C820000}"/>
    <cellStyle name="20% - Accent1 4 2 3 2 2 3 3 4 3 2" xfId="33604" xr:uid="{00000000-0005-0000-0000-00008D820000}"/>
    <cellStyle name="20% - Accent1 4 2 3 2 2 3 3 4 4" xfId="33605" xr:uid="{00000000-0005-0000-0000-00008E820000}"/>
    <cellStyle name="20% - Accent1 4 2 3 2 2 3 3 5" xfId="33606" xr:uid="{00000000-0005-0000-0000-00008F820000}"/>
    <cellStyle name="20% - Accent1 4 2 3 2 2 3 3 5 2" xfId="33607" xr:uid="{00000000-0005-0000-0000-000090820000}"/>
    <cellStyle name="20% - Accent1 4 2 3 2 2 3 3 5 2 2" xfId="33608" xr:uid="{00000000-0005-0000-0000-000091820000}"/>
    <cellStyle name="20% - Accent1 4 2 3 2 2 3 3 5 3" xfId="33609" xr:uid="{00000000-0005-0000-0000-000092820000}"/>
    <cellStyle name="20% - Accent1 4 2 3 2 2 3 3 6" xfId="33610" xr:uid="{00000000-0005-0000-0000-000093820000}"/>
    <cellStyle name="20% - Accent1 4 2 3 2 2 3 3 6 2" xfId="33611" xr:uid="{00000000-0005-0000-0000-000094820000}"/>
    <cellStyle name="20% - Accent1 4 2 3 2 2 3 3 6 2 2" xfId="33612" xr:uid="{00000000-0005-0000-0000-000095820000}"/>
    <cellStyle name="20% - Accent1 4 2 3 2 2 3 3 6 3" xfId="33613" xr:uid="{00000000-0005-0000-0000-000096820000}"/>
    <cellStyle name="20% - Accent1 4 2 3 2 2 3 3 7" xfId="33614" xr:uid="{00000000-0005-0000-0000-000097820000}"/>
    <cellStyle name="20% - Accent1 4 2 3 2 2 3 3 7 2" xfId="33615" xr:uid="{00000000-0005-0000-0000-000098820000}"/>
    <cellStyle name="20% - Accent1 4 2 3 2 2 3 3 8" xfId="33616" xr:uid="{00000000-0005-0000-0000-000099820000}"/>
    <cellStyle name="20% - Accent1 4 2 3 2 2 3 3 8 2" xfId="33617" xr:uid="{00000000-0005-0000-0000-00009A820000}"/>
    <cellStyle name="20% - Accent1 4 2 3 2 2 3 3 9" xfId="33618" xr:uid="{00000000-0005-0000-0000-00009B820000}"/>
    <cellStyle name="20% - Accent1 4 2 3 2 2 3 4" xfId="33619" xr:uid="{00000000-0005-0000-0000-00009C820000}"/>
    <cellStyle name="20% - Accent1 4 2 3 2 2 3 4 2" xfId="33620" xr:uid="{00000000-0005-0000-0000-00009D820000}"/>
    <cellStyle name="20% - Accent1 4 2 3 2 2 3 4 2 2" xfId="33621" xr:uid="{00000000-0005-0000-0000-00009E820000}"/>
    <cellStyle name="20% - Accent1 4 2 3 2 2 3 4 2 2 2" xfId="33622" xr:uid="{00000000-0005-0000-0000-00009F820000}"/>
    <cellStyle name="20% - Accent1 4 2 3 2 2 3 4 2 3" xfId="33623" xr:uid="{00000000-0005-0000-0000-0000A0820000}"/>
    <cellStyle name="20% - Accent1 4 2 3 2 2 3 4 3" xfId="33624" xr:uid="{00000000-0005-0000-0000-0000A1820000}"/>
    <cellStyle name="20% - Accent1 4 2 3 2 2 3 4 3 2" xfId="33625" xr:uid="{00000000-0005-0000-0000-0000A2820000}"/>
    <cellStyle name="20% - Accent1 4 2 3 2 2 3 4 4" xfId="33626" xr:uid="{00000000-0005-0000-0000-0000A3820000}"/>
    <cellStyle name="20% - Accent1 4 2 3 2 2 3 5" xfId="33627" xr:uid="{00000000-0005-0000-0000-0000A4820000}"/>
    <cellStyle name="20% - Accent1 4 2 3 2 2 3 5 2" xfId="33628" xr:uid="{00000000-0005-0000-0000-0000A5820000}"/>
    <cellStyle name="20% - Accent1 4 2 3 2 2 3 5 2 2" xfId="33629" xr:uid="{00000000-0005-0000-0000-0000A6820000}"/>
    <cellStyle name="20% - Accent1 4 2 3 2 2 3 5 2 2 2" xfId="33630" xr:uid="{00000000-0005-0000-0000-0000A7820000}"/>
    <cellStyle name="20% - Accent1 4 2 3 2 2 3 5 2 3" xfId="33631" xr:uid="{00000000-0005-0000-0000-0000A8820000}"/>
    <cellStyle name="20% - Accent1 4 2 3 2 2 3 5 3" xfId="33632" xr:uid="{00000000-0005-0000-0000-0000A9820000}"/>
    <cellStyle name="20% - Accent1 4 2 3 2 2 3 5 3 2" xfId="33633" xr:uid="{00000000-0005-0000-0000-0000AA820000}"/>
    <cellStyle name="20% - Accent1 4 2 3 2 2 3 5 4" xfId="33634" xr:uid="{00000000-0005-0000-0000-0000AB820000}"/>
    <cellStyle name="20% - Accent1 4 2 3 2 2 3 6" xfId="33635" xr:uid="{00000000-0005-0000-0000-0000AC820000}"/>
    <cellStyle name="20% - Accent1 4 2 3 2 2 3 6 2" xfId="33636" xr:uid="{00000000-0005-0000-0000-0000AD820000}"/>
    <cellStyle name="20% - Accent1 4 2 3 2 2 3 6 2 2" xfId="33637" xr:uid="{00000000-0005-0000-0000-0000AE820000}"/>
    <cellStyle name="20% - Accent1 4 2 3 2 2 3 6 2 2 2" xfId="33638" xr:uid="{00000000-0005-0000-0000-0000AF820000}"/>
    <cellStyle name="20% - Accent1 4 2 3 2 2 3 6 2 3" xfId="33639" xr:uid="{00000000-0005-0000-0000-0000B0820000}"/>
    <cellStyle name="20% - Accent1 4 2 3 2 2 3 6 3" xfId="33640" xr:uid="{00000000-0005-0000-0000-0000B1820000}"/>
    <cellStyle name="20% - Accent1 4 2 3 2 2 3 6 3 2" xfId="33641" xr:uid="{00000000-0005-0000-0000-0000B2820000}"/>
    <cellStyle name="20% - Accent1 4 2 3 2 2 3 6 4" xfId="33642" xr:uid="{00000000-0005-0000-0000-0000B3820000}"/>
    <cellStyle name="20% - Accent1 4 2 3 2 2 3 7" xfId="33643" xr:uid="{00000000-0005-0000-0000-0000B4820000}"/>
    <cellStyle name="20% - Accent1 4 2 3 2 2 3 7 2" xfId="33644" xr:uid="{00000000-0005-0000-0000-0000B5820000}"/>
    <cellStyle name="20% - Accent1 4 2 3 2 2 3 7 2 2" xfId="33645" xr:uid="{00000000-0005-0000-0000-0000B6820000}"/>
    <cellStyle name="20% - Accent1 4 2 3 2 2 3 7 3" xfId="33646" xr:uid="{00000000-0005-0000-0000-0000B7820000}"/>
    <cellStyle name="20% - Accent1 4 2 3 2 2 3 8" xfId="33647" xr:uid="{00000000-0005-0000-0000-0000B8820000}"/>
    <cellStyle name="20% - Accent1 4 2 3 2 2 3 8 2" xfId="33648" xr:uid="{00000000-0005-0000-0000-0000B9820000}"/>
    <cellStyle name="20% - Accent1 4 2 3 2 2 3 8 2 2" xfId="33649" xr:uid="{00000000-0005-0000-0000-0000BA820000}"/>
    <cellStyle name="20% - Accent1 4 2 3 2 2 3 8 3" xfId="33650" xr:uid="{00000000-0005-0000-0000-0000BB820000}"/>
    <cellStyle name="20% - Accent1 4 2 3 2 2 3 9" xfId="33651" xr:uid="{00000000-0005-0000-0000-0000BC820000}"/>
    <cellStyle name="20% - Accent1 4 2 3 2 2 3 9 2" xfId="33652" xr:uid="{00000000-0005-0000-0000-0000BD820000}"/>
    <cellStyle name="20% - Accent1 4 2 3 2 2 4" xfId="33653" xr:uid="{00000000-0005-0000-0000-0000BE820000}"/>
    <cellStyle name="20% - Accent1 4 2 3 2 2 4 10" xfId="33654" xr:uid="{00000000-0005-0000-0000-0000BF820000}"/>
    <cellStyle name="20% - Accent1 4 2 3 2 2 4 10 2" xfId="33655" xr:uid="{00000000-0005-0000-0000-0000C0820000}"/>
    <cellStyle name="20% - Accent1 4 2 3 2 2 4 11" xfId="33656" xr:uid="{00000000-0005-0000-0000-0000C1820000}"/>
    <cellStyle name="20% - Accent1 4 2 3 2 2 4 2" xfId="33657" xr:uid="{00000000-0005-0000-0000-0000C2820000}"/>
    <cellStyle name="20% - Accent1 4 2 3 2 2 4 2 2" xfId="33658" xr:uid="{00000000-0005-0000-0000-0000C3820000}"/>
    <cellStyle name="20% - Accent1 4 2 3 2 2 4 2 2 2" xfId="33659" xr:uid="{00000000-0005-0000-0000-0000C4820000}"/>
    <cellStyle name="20% - Accent1 4 2 3 2 2 4 2 2 2 2" xfId="33660" xr:uid="{00000000-0005-0000-0000-0000C5820000}"/>
    <cellStyle name="20% - Accent1 4 2 3 2 2 4 2 2 2 2 2" xfId="33661" xr:uid="{00000000-0005-0000-0000-0000C6820000}"/>
    <cellStyle name="20% - Accent1 4 2 3 2 2 4 2 2 2 3" xfId="33662" xr:uid="{00000000-0005-0000-0000-0000C7820000}"/>
    <cellStyle name="20% - Accent1 4 2 3 2 2 4 2 2 3" xfId="33663" xr:uid="{00000000-0005-0000-0000-0000C8820000}"/>
    <cellStyle name="20% - Accent1 4 2 3 2 2 4 2 2 3 2" xfId="33664" xr:uid="{00000000-0005-0000-0000-0000C9820000}"/>
    <cellStyle name="20% - Accent1 4 2 3 2 2 4 2 2 4" xfId="33665" xr:uid="{00000000-0005-0000-0000-0000CA820000}"/>
    <cellStyle name="20% - Accent1 4 2 3 2 2 4 2 3" xfId="33666" xr:uid="{00000000-0005-0000-0000-0000CB820000}"/>
    <cellStyle name="20% - Accent1 4 2 3 2 2 4 2 3 2" xfId="33667" xr:uid="{00000000-0005-0000-0000-0000CC820000}"/>
    <cellStyle name="20% - Accent1 4 2 3 2 2 4 2 3 2 2" xfId="33668" xr:uid="{00000000-0005-0000-0000-0000CD820000}"/>
    <cellStyle name="20% - Accent1 4 2 3 2 2 4 2 3 2 2 2" xfId="33669" xr:uid="{00000000-0005-0000-0000-0000CE820000}"/>
    <cellStyle name="20% - Accent1 4 2 3 2 2 4 2 3 2 3" xfId="33670" xr:uid="{00000000-0005-0000-0000-0000CF820000}"/>
    <cellStyle name="20% - Accent1 4 2 3 2 2 4 2 3 3" xfId="33671" xr:uid="{00000000-0005-0000-0000-0000D0820000}"/>
    <cellStyle name="20% - Accent1 4 2 3 2 2 4 2 3 3 2" xfId="33672" xr:uid="{00000000-0005-0000-0000-0000D1820000}"/>
    <cellStyle name="20% - Accent1 4 2 3 2 2 4 2 3 4" xfId="33673" xr:uid="{00000000-0005-0000-0000-0000D2820000}"/>
    <cellStyle name="20% - Accent1 4 2 3 2 2 4 2 4" xfId="33674" xr:uid="{00000000-0005-0000-0000-0000D3820000}"/>
    <cellStyle name="20% - Accent1 4 2 3 2 2 4 2 4 2" xfId="33675" xr:uid="{00000000-0005-0000-0000-0000D4820000}"/>
    <cellStyle name="20% - Accent1 4 2 3 2 2 4 2 4 2 2" xfId="33676" xr:uid="{00000000-0005-0000-0000-0000D5820000}"/>
    <cellStyle name="20% - Accent1 4 2 3 2 2 4 2 4 2 2 2" xfId="33677" xr:uid="{00000000-0005-0000-0000-0000D6820000}"/>
    <cellStyle name="20% - Accent1 4 2 3 2 2 4 2 4 2 3" xfId="33678" xr:uid="{00000000-0005-0000-0000-0000D7820000}"/>
    <cellStyle name="20% - Accent1 4 2 3 2 2 4 2 4 3" xfId="33679" xr:uid="{00000000-0005-0000-0000-0000D8820000}"/>
    <cellStyle name="20% - Accent1 4 2 3 2 2 4 2 4 3 2" xfId="33680" xr:uid="{00000000-0005-0000-0000-0000D9820000}"/>
    <cellStyle name="20% - Accent1 4 2 3 2 2 4 2 4 4" xfId="33681" xr:uid="{00000000-0005-0000-0000-0000DA820000}"/>
    <cellStyle name="20% - Accent1 4 2 3 2 2 4 2 5" xfId="33682" xr:uid="{00000000-0005-0000-0000-0000DB820000}"/>
    <cellStyle name="20% - Accent1 4 2 3 2 2 4 2 5 2" xfId="33683" xr:uid="{00000000-0005-0000-0000-0000DC820000}"/>
    <cellStyle name="20% - Accent1 4 2 3 2 2 4 2 5 2 2" xfId="33684" xr:uid="{00000000-0005-0000-0000-0000DD820000}"/>
    <cellStyle name="20% - Accent1 4 2 3 2 2 4 2 5 3" xfId="33685" xr:uid="{00000000-0005-0000-0000-0000DE820000}"/>
    <cellStyle name="20% - Accent1 4 2 3 2 2 4 2 6" xfId="33686" xr:uid="{00000000-0005-0000-0000-0000DF820000}"/>
    <cellStyle name="20% - Accent1 4 2 3 2 2 4 2 6 2" xfId="33687" xr:uid="{00000000-0005-0000-0000-0000E0820000}"/>
    <cellStyle name="20% - Accent1 4 2 3 2 2 4 2 6 2 2" xfId="33688" xr:uid="{00000000-0005-0000-0000-0000E1820000}"/>
    <cellStyle name="20% - Accent1 4 2 3 2 2 4 2 6 3" xfId="33689" xr:uid="{00000000-0005-0000-0000-0000E2820000}"/>
    <cellStyle name="20% - Accent1 4 2 3 2 2 4 2 7" xfId="33690" xr:uid="{00000000-0005-0000-0000-0000E3820000}"/>
    <cellStyle name="20% - Accent1 4 2 3 2 2 4 2 7 2" xfId="33691" xr:uid="{00000000-0005-0000-0000-0000E4820000}"/>
    <cellStyle name="20% - Accent1 4 2 3 2 2 4 2 8" xfId="33692" xr:uid="{00000000-0005-0000-0000-0000E5820000}"/>
    <cellStyle name="20% - Accent1 4 2 3 2 2 4 2 8 2" xfId="33693" xr:uid="{00000000-0005-0000-0000-0000E6820000}"/>
    <cellStyle name="20% - Accent1 4 2 3 2 2 4 2 9" xfId="33694" xr:uid="{00000000-0005-0000-0000-0000E7820000}"/>
    <cellStyle name="20% - Accent1 4 2 3 2 2 4 3" xfId="33695" xr:uid="{00000000-0005-0000-0000-0000E8820000}"/>
    <cellStyle name="20% - Accent1 4 2 3 2 2 4 3 2" xfId="33696" xr:uid="{00000000-0005-0000-0000-0000E9820000}"/>
    <cellStyle name="20% - Accent1 4 2 3 2 2 4 3 2 2" xfId="33697" xr:uid="{00000000-0005-0000-0000-0000EA820000}"/>
    <cellStyle name="20% - Accent1 4 2 3 2 2 4 3 2 2 2" xfId="33698" xr:uid="{00000000-0005-0000-0000-0000EB820000}"/>
    <cellStyle name="20% - Accent1 4 2 3 2 2 4 3 2 2 2 2" xfId="33699" xr:uid="{00000000-0005-0000-0000-0000EC820000}"/>
    <cellStyle name="20% - Accent1 4 2 3 2 2 4 3 2 2 3" xfId="33700" xr:uid="{00000000-0005-0000-0000-0000ED820000}"/>
    <cellStyle name="20% - Accent1 4 2 3 2 2 4 3 2 3" xfId="33701" xr:uid="{00000000-0005-0000-0000-0000EE820000}"/>
    <cellStyle name="20% - Accent1 4 2 3 2 2 4 3 2 3 2" xfId="33702" xr:uid="{00000000-0005-0000-0000-0000EF820000}"/>
    <cellStyle name="20% - Accent1 4 2 3 2 2 4 3 2 4" xfId="33703" xr:uid="{00000000-0005-0000-0000-0000F0820000}"/>
    <cellStyle name="20% - Accent1 4 2 3 2 2 4 3 3" xfId="33704" xr:uid="{00000000-0005-0000-0000-0000F1820000}"/>
    <cellStyle name="20% - Accent1 4 2 3 2 2 4 3 3 2" xfId="33705" xr:uid="{00000000-0005-0000-0000-0000F2820000}"/>
    <cellStyle name="20% - Accent1 4 2 3 2 2 4 3 3 2 2" xfId="33706" xr:uid="{00000000-0005-0000-0000-0000F3820000}"/>
    <cellStyle name="20% - Accent1 4 2 3 2 2 4 3 3 2 2 2" xfId="33707" xr:uid="{00000000-0005-0000-0000-0000F4820000}"/>
    <cellStyle name="20% - Accent1 4 2 3 2 2 4 3 3 2 3" xfId="33708" xr:uid="{00000000-0005-0000-0000-0000F5820000}"/>
    <cellStyle name="20% - Accent1 4 2 3 2 2 4 3 3 3" xfId="33709" xr:uid="{00000000-0005-0000-0000-0000F6820000}"/>
    <cellStyle name="20% - Accent1 4 2 3 2 2 4 3 3 3 2" xfId="33710" xr:uid="{00000000-0005-0000-0000-0000F7820000}"/>
    <cellStyle name="20% - Accent1 4 2 3 2 2 4 3 3 4" xfId="33711" xr:uid="{00000000-0005-0000-0000-0000F8820000}"/>
    <cellStyle name="20% - Accent1 4 2 3 2 2 4 3 4" xfId="33712" xr:uid="{00000000-0005-0000-0000-0000F9820000}"/>
    <cellStyle name="20% - Accent1 4 2 3 2 2 4 3 4 2" xfId="33713" xr:uid="{00000000-0005-0000-0000-0000FA820000}"/>
    <cellStyle name="20% - Accent1 4 2 3 2 2 4 3 4 2 2" xfId="33714" xr:uid="{00000000-0005-0000-0000-0000FB820000}"/>
    <cellStyle name="20% - Accent1 4 2 3 2 2 4 3 4 2 2 2" xfId="33715" xr:uid="{00000000-0005-0000-0000-0000FC820000}"/>
    <cellStyle name="20% - Accent1 4 2 3 2 2 4 3 4 2 3" xfId="33716" xr:uid="{00000000-0005-0000-0000-0000FD820000}"/>
    <cellStyle name="20% - Accent1 4 2 3 2 2 4 3 4 3" xfId="33717" xr:uid="{00000000-0005-0000-0000-0000FE820000}"/>
    <cellStyle name="20% - Accent1 4 2 3 2 2 4 3 4 3 2" xfId="33718" xr:uid="{00000000-0005-0000-0000-0000FF820000}"/>
    <cellStyle name="20% - Accent1 4 2 3 2 2 4 3 4 4" xfId="33719" xr:uid="{00000000-0005-0000-0000-000000830000}"/>
    <cellStyle name="20% - Accent1 4 2 3 2 2 4 3 5" xfId="33720" xr:uid="{00000000-0005-0000-0000-000001830000}"/>
    <cellStyle name="20% - Accent1 4 2 3 2 2 4 3 5 2" xfId="33721" xr:uid="{00000000-0005-0000-0000-000002830000}"/>
    <cellStyle name="20% - Accent1 4 2 3 2 2 4 3 5 2 2" xfId="33722" xr:uid="{00000000-0005-0000-0000-000003830000}"/>
    <cellStyle name="20% - Accent1 4 2 3 2 2 4 3 5 3" xfId="33723" xr:uid="{00000000-0005-0000-0000-000004830000}"/>
    <cellStyle name="20% - Accent1 4 2 3 2 2 4 3 6" xfId="33724" xr:uid="{00000000-0005-0000-0000-000005830000}"/>
    <cellStyle name="20% - Accent1 4 2 3 2 2 4 3 6 2" xfId="33725" xr:uid="{00000000-0005-0000-0000-000006830000}"/>
    <cellStyle name="20% - Accent1 4 2 3 2 2 4 3 6 2 2" xfId="33726" xr:uid="{00000000-0005-0000-0000-000007830000}"/>
    <cellStyle name="20% - Accent1 4 2 3 2 2 4 3 6 3" xfId="33727" xr:uid="{00000000-0005-0000-0000-000008830000}"/>
    <cellStyle name="20% - Accent1 4 2 3 2 2 4 3 7" xfId="33728" xr:uid="{00000000-0005-0000-0000-000009830000}"/>
    <cellStyle name="20% - Accent1 4 2 3 2 2 4 3 7 2" xfId="33729" xr:uid="{00000000-0005-0000-0000-00000A830000}"/>
    <cellStyle name="20% - Accent1 4 2 3 2 2 4 3 8" xfId="33730" xr:uid="{00000000-0005-0000-0000-00000B830000}"/>
    <cellStyle name="20% - Accent1 4 2 3 2 2 4 3 8 2" xfId="33731" xr:uid="{00000000-0005-0000-0000-00000C830000}"/>
    <cellStyle name="20% - Accent1 4 2 3 2 2 4 3 9" xfId="33732" xr:uid="{00000000-0005-0000-0000-00000D830000}"/>
    <cellStyle name="20% - Accent1 4 2 3 2 2 4 4" xfId="33733" xr:uid="{00000000-0005-0000-0000-00000E830000}"/>
    <cellStyle name="20% - Accent1 4 2 3 2 2 4 4 2" xfId="33734" xr:uid="{00000000-0005-0000-0000-00000F830000}"/>
    <cellStyle name="20% - Accent1 4 2 3 2 2 4 4 2 2" xfId="33735" xr:uid="{00000000-0005-0000-0000-000010830000}"/>
    <cellStyle name="20% - Accent1 4 2 3 2 2 4 4 2 2 2" xfId="33736" xr:uid="{00000000-0005-0000-0000-000011830000}"/>
    <cellStyle name="20% - Accent1 4 2 3 2 2 4 4 2 3" xfId="33737" xr:uid="{00000000-0005-0000-0000-000012830000}"/>
    <cellStyle name="20% - Accent1 4 2 3 2 2 4 4 3" xfId="33738" xr:uid="{00000000-0005-0000-0000-000013830000}"/>
    <cellStyle name="20% - Accent1 4 2 3 2 2 4 4 3 2" xfId="33739" xr:uid="{00000000-0005-0000-0000-000014830000}"/>
    <cellStyle name="20% - Accent1 4 2 3 2 2 4 4 4" xfId="33740" xr:uid="{00000000-0005-0000-0000-000015830000}"/>
    <cellStyle name="20% - Accent1 4 2 3 2 2 4 5" xfId="33741" xr:uid="{00000000-0005-0000-0000-000016830000}"/>
    <cellStyle name="20% - Accent1 4 2 3 2 2 4 5 2" xfId="33742" xr:uid="{00000000-0005-0000-0000-000017830000}"/>
    <cellStyle name="20% - Accent1 4 2 3 2 2 4 5 2 2" xfId="33743" xr:uid="{00000000-0005-0000-0000-000018830000}"/>
    <cellStyle name="20% - Accent1 4 2 3 2 2 4 5 2 2 2" xfId="33744" xr:uid="{00000000-0005-0000-0000-000019830000}"/>
    <cellStyle name="20% - Accent1 4 2 3 2 2 4 5 2 3" xfId="33745" xr:uid="{00000000-0005-0000-0000-00001A830000}"/>
    <cellStyle name="20% - Accent1 4 2 3 2 2 4 5 3" xfId="33746" xr:uid="{00000000-0005-0000-0000-00001B830000}"/>
    <cellStyle name="20% - Accent1 4 2 3 2 2 4 5 3 2" xfId="33747" xr:uid="{00000000-0005-0000-0000-00001C830000}"/>
    <cellStyle name="20% - Accent1 4 2 3 2 2 4 5 4" xfId="33748" xr:uid="{00000000-0005-0000-0000-00001D830000}"/>
    <cellStyle name="20% - Accent1 4 2 3 2 2 4 6" xfId="33749" xr:uid="{00000000-0005-0000-0000-00001E830000}"/>
    <cellStyle name="20% - Accent1 4 2 3 2 2 4 6 2" xfId="33750" xr:uid="{00000000-0005-0000-0000-00001F830000}"/>
    <cellStyle name="20% - Accent1 4 2 3 2 2 4 6 2 2" xfId="33751" xr:uid="{00000000-0005-0000-0000-000020830000}"/>
    <cellStyle name="20% - Accent1 4 2 3 2 2 4 6 2 2 2" xfId="33752" xr:uid="{00000000-0005-0000-0000-000021830000}"/>
    <cellStyle name="20% - Accent1 4 2 3 2 2 4 6 2 3" xfId="33753" xr:uid="{00000000-0005-0000-0000-000022830000}"/>
    <cellStyle name="20% - Accent1 4 2 3 2 2 4 6 3" xfId="33754" xr:uid="{00000000-0005-0000-0000-000023830000}"/>
    <cellStyle name="20% - Accent1 4 2 3 2 2 4 6 3 2" xfId="33755" xr:uid="{00000000-0005-0000-0000-000024830000}"/>
    <cellStyle name="20% - Accent1 4 2 3 2 2 4 6 4" xfId="33756" xr:uid="{00000000-0005-0000-0000-000025830000}"/>
    <cellStyle name="20% - Accent1 4 2 3 2 2 4 7" xfId="33757" xr:uid="{00000000-0005-0000-0000-000026830000}"/>
    <cellStyle name="20% - Accent1 4 2 3 2 2 4 7 2" xfId="33758" xr:uid="{00000000-0005-0000-0000-000027830000}"/>
    <cellStyle name="20% - Accent1 4 2 3 2 2 4 7 2 2" xfId="33759" xr:uid="{00000000-0005-0000-0000-000028830000}"/>
    <cellStyle name="20% - Accent1 4 2 3 2 2 4 7 3" xfId="33760" xr:uid="{00000000-0005-0000-0000-000029830000}"/>
    <cellStyle name="20% - Accent1 4 2 3 2 2 4 8" xfId="33761" xr:uid="{00000000-0005-0000-0000-00002A830000}"/>
    <cellStyle name="20% - Accent1 4 2 3 2 2 4 8 2" xfId="33762" xr:uid="{00000000-0005-0000-0000-00002B830000}"/>
    <cellStyle name="20% - Accent1 4 2 3 2 2 4 8 2 2" xfId="33763" xr:uid="{00000000-0005-0000-0000-00002C830000}"/>
    <cellStyle name="20% - Accent1 4 2 3 2 2 4 8 3" xfId="33764" xr:uid="{00000000-0005-0000-0000-00002D830000}"/>
    <cellStyle name="20% - Accent1 4 2 3 2 2 4 9" xfId="33765" xr:uid="{00000000-0005-0000-0000-00002E830000}"/>
    <cellStyle name="20% - Accent1 4 2 3 2 2 4 9 2" xfId="33766" xr:uid="{00000000-0005-0000-0000-00002F830000}"/>
    <cellStyle name="20% - Accent1 4 2 3 2 2 5" xfId="33767" xr:uid="{00000000-0005-0000-0000-000030830000}"/>
    <cellStyle name="20% - Accent1 4 2 3 2 2 5 2" xfId="33768" xr:uid="{00000000-0005-0000-0000-000031830000}"/>
    <cellStyle name="20% - Accent1 4 2 3 2 2 5 2 2" xfId="33769" xr:uid="{00000000-0005-0000-0000-000032830000}"/>
    <cellStyle name="20% - Accent1 4 2 3 2 2 5 2 2 2" xfId="33770" xr:uid="{00000000-0005-0000-0000-000033830000}"/>
    <cellStyle name="20% - Accent1 4 2 3 2 2 5 2 2 2 2" xfId="33771" xr:uid="{00000000-0005-0000-0000-000034830000}"/>
    <cellStyle name="20% - Accent1 4 2 3 2 2 5 2 2 3" xfId="33772" xr:uid="{00000000-0005-0000-0000-000035830000}"/>
    <cellStyle name="20% - Accent1 4 2 3 2 2 5 2 3" xfId="33773" xr:uid="{00000000-0005-0000-0000-000036830000}"/>
    <cellStyle name="20% - Accent1 4 2 3 2 2 5 2 3 2" xfId="33774" xr:uid="{00000000-0005-0000-0000-000037830000}"/>
    <cellStyle name="20% - Accent1 4 2 3 2 2 5 2 4" xfId="33775" xr:uid="{00000000-0005-0000-0000-000038830000}"/>
    <cellStyle name="20% - Accent1 4 2 3 2 2 5 3" xfId="33776" xr:uid="{00000000-0005-0000-0000-000039830000}"/>
    <cellStyle name="20% - Accent1 4 2 3 2 2 5 3 2" xfId="33777" xr:uid="{00000000-0005-0000-0000-00003A830000}"/>
    <cellStyle name="20% - Accent1 4 2 3 2 2 5 3 2 2" xfId="33778" xr:uid="{00000000-0005-0000-0000-00003B830000}"/>
    <cellStyle name="20% - Accent1 4 2 3 2 2 5 3 2 2 2" xfId="33779" xr:uid="{00000000-0005-0000-0000-00003C830000}"/>
    <cellStyle name="20% - Accent1 4 2 3 2 2 5 3 2 3" xfId="33780" xr:uid="{00000000-0005-0000-0000-00003D830000}"/>
    <cellStyle name="20% - Accent1 4 2 3 2 2 5 3 3" xfId="33781" xr:uid="{00000000-0005-0000-0000-00003E830000}"/>
    <cellStyle name="20% - Accent1 4 2 3 2 2 5 3 3 2" xfId="33782" xr:uid="{00000000-0005-0000-0000-00003F830000}"/>
    <cellStyle name="20% - Accent1 4 2 3 2 2 5 3 4" xfId="33783" xr:uid="{00000000-0005-0000-0000-000040830000}"/>
    <cellStyle name="20% - Accent1 4 2 3 2 2 5 4" xfId="33784" xr:uid="{00000000-0005-0000-0000-000041830000}"/>
    <cellStyle name="20% - Accent1 4 2 3 2 2 5 4 2" xfId="33785" xr:uid="{00000000-0005-0000-0000-000042830000}"/>
    <cellStyle name="20% - Accent1 4 2 3 2 2 5 4 2 2" xfId="33786" xr:uid="{00000000-0005-0000-0000-000043830000}"/>
    <cellStyle name="20% - Accent1 4 2 3 2 2 5 4 2 2 2" xfId="33787" xr:uid="{00000000-0005-0000-0000-000044830000}"/>
    <cellStyle name="20% - Accent1 4 2 3 2 2 5 4 2 3" xfId="33788" xr:uid="{00000000-0005-0000-0000-000045830000}"/>
    <cellStyle name="20% - Accent1 4 2 3 2 2 5 4 3" xfId="33789" xr:uid="{00000000-0005-0000-0000-000046830000}"/>
    <cellStyle name="20% - Accent1 4 2 3 2 2 5 4 3 2" xfId="33790" xr:uid="{00000000-0005-0000-0000-000047830000}"/>
    <cellStyle name="20% - Accent1 4 2 3 2 2 5 4 4" xfId="33791" xr:uid="{00000000-0005-0000-0000-000048830000}"/>
    <cellStyle name="20% - Accent1 4 2 3 2 2 5 5" xfId="33792" xr:uid="{00000000-0005-0000-0000-000049830000}"/>
    <cellStyle name="20% - Accent1 4 2 3 2 2 5 5 2" xfId="33793" xr:uid="{00000000-0005-0000-0000-00004A830000}"/>
    <cellStyle name="20% - Accent1 4 2 3 2 2 5 5 2 2" xfId="33794" xr:uid="{00000000-0005-0000-0000-00004B830000}"/>
    <cellStyle name="20% - Accent1 4 2 3 2 2 5 5 3" xfId="33795" xr:uid="{00000000-0005-0000-0000-00004C830000}"/>
    <cellStyle name="20% - Accent1 4 2 3 2 2 5 6" xfId="33796" xr:uid="{00000000-0005-0000-0000-00004D830000}"/>
    <cellStyle name="20% - Accent1 4 2 3 2 2 5 6 2" xfId="33797" xr:uid="{00000000-0005-0000-0000-00004E830000}"/>
    <cellStyle name="20% - Accent1 4 2 3 2 2 5 6 2 2" xfId="33798" xr:uid="{00000000-0005-0000-0000-00004F830000}"/>
    <cellStyle name="20% - Accent1 4 2 3 2 2 5 6 3" xfId="33799" xr:uid="{00000000-0005-0000-0000-000050830000}"/>
    <cellStyle name="20% - Accent1 4 2 3 2 2 5 7" xfId="33800" xr:uid="{00000000-0005-0000-0000-000051830000}"/>
    <cellStyle name="20% - Accent1 4 2 3 2 2 5 7 2" xfId="33801" xr:uid="{00000000-0005-0000-0000-000052830000}"/>
    <cellStyle name="20% - Accent1 4 2 3 2 2 5 8" xfId="33802" xr:uid="{00000000-0005-0000-0000-000053830000}"/>
    <cellStyle name="20% - Accent1 4 2 3 2 2 5 8 2" xfId="33803" xr:uid="{00000000-0005-0000-0000-000054830000}"/>
    <cellStyle name="20% - Accent1 4 2 3 2 2 5 9" xfId="33804" xr:uid="{00000000-0005-0000-0000-000055830000}"/>
    <cellStyle name="20% - Accent1 4 2 3 2 2 6" xfId="33805" xr:uid="{00000000-0005-0000-0000-000056830000}"/>
    <cellStyle name="20% - Accent1 4 2 3 2 2 6 2" xfId="33806" xr:uid="{00000000-0005-0000-0000-000057830000}"/>
    <cellStyle name="20% - Accent1 4 2 3 2 2 6 2 2" xfId="33807" xr:uid="{00000000-0005-0000-0000-000058830000}"/>
    <cellStyle name="20% - Accent1 4 2 3 2 2 6 2 2 2" xfId="33808" xr:uid="{00000000-0005-0000-0000-000059830000}"/>
    <cellStyle name="20% - Accent1 4 2 3 2 2 6 2 2 2 2" xfId="33809" xr:uid="{00000000-0005-0000-0000-00005A830000}"/>
    <cellStyle name="20% - Accent1 4 2 3 2 2 6 2 2 3" xfId="33810" xr:uid="{00000000-0005-0000-0000-00005B830000}"/>
    <cellStyle name="20% - Accent1 4 2 3 2 2 6 2 3" xfId="33811" xr:uid="{00000000-0005-0000-0000-00005C830000}"/>
    <cellStyle name="20% - Accent1 4 2 3 2 2 6 2 3 2" xfId="33812" xr:uid="{00000000-0005-0000-0000-00005D830000}"/>
    <cellStyle name="20% - Accent1 4 2 3 2 2 6 2 4" xfId="33813" xr:uid="{00000000-0005-0000-0000-00005E830000}"/>
    <cellStyle name="20% - Accent1 4 2 3 2 2 6 3" xfId="33814" xr:uid="{00000000-0005-0000-0000-00005F830000}"/>
    <cellStyle name="20% - Accent1 4 2 3 2 2 6 3 2" xfId="33815" xr:uid="{00000000-0005-0000-0000-000060830000}"/>
    <cellStyle name="20% - Accent1 4 2 3 2 2 6 3 2 2" xfId="33816" xr:uid="{00000000-0005-0000-0000-000061830000}"/>
    <cellStyle name="20% - Accent1 4 2 3 2 2 6 3 2 2 2" xfId="33817" xr:uid="{00000000-0005-0000-0000-000062830000}"/>
    <cellStyle name="20% - Accent1 4 2 3 2 2 6 3 2 3" xfId="33818" xr:uid="{00000000-0005-0000-0000-000063830000}"/>
    <cellStyle name="20% - Accent1 4 2 3 2 2 6 3 3" xfId="33819" xr:uid="{00000000-0005-0000-0000-000064830000}"/>
    <cellStyle name="20% - Accent1 4 2 3 2 2 6 3 3 2" xfId="33820" xr:uid="{00000000-0005-0000-0000-000065830000}"/>
    <cellStyle name="20% - Accent1 4 2 3 2 2 6 3 4" xfId="33821" xr:uid="{00000000-0005-0000-0000-000066830000}"/>
    <cellStyle name="20% - Accent1 4 2 3 2 2 6 4" xfId="33822" xr:uid="{00000000-0005-0000-0000-000067830000}"/>
    <cellStyle name="20% - Accent1 4 2 3 2 2 6 4 2" xfId="33823" xr:uid="{00000000-0005-0000-0000-000068830000}"/>
    <cellStyle name="20% - Accent1 4 2 3 2 2 6 4 2 2" xfId="33824" xr:uid="{00000000-0005-0000-0000-000069830000}"/>
    <cellStyle name="20% - Accent1 4 2 3 2 2 6 4 2 2 2" xfId="33825" xr:uid="{00000000-0005-0000-0000-00006A830000}"/>
    <cellStyle name="20% - Accent1 4 2 3 2 2 6 4 2 3" xfId="33826" xr:uid="{00000000-0005-0000-0000-00006B830000}"/>
    <cellStyle name="20% - Accent1 4 2 3 2 2 6 4 3" xfId="33827" xr:uid="{00000000-0005-0000-0000-00006C830000}"/>
    <cellStyle name="20% - Accent1 4 2 3 2 2 6 4 3 2" xfId="33828" xr:uid="{00000000-0005-0000-0000-00006D830000}"/>
    <cellStyle name="20% - Accent1 4 2 3 2 2 6 4 4" xfId="33829" xr:uid="{00000000-0005-0000-0000-00006E830000}"/>
    <cellStyle name="20% - Accent1 4 2 3 2 2 6 5" xfId="33830" xr:uid="{00000000-0005-0000-0000-00006F830000}"/>
    <cellStyle name="20% - Accent1 4 2 3 2 2 6 5 2" xfId="33831" xr:uid="{00000000-0005-0000-0000-000070830000}"/>
    <cellStyle name="20% - Accent1 4 2 3 2 2 6 5 2 2" xfId="33832" xr:uid="{00000000-0005-0000-0000-000071830000}"/>
    <cellStyle name="20% - Accent1 4 2 3 2 2 6 5 3" xfId="33833" xr:uid="{00000000-0005-0000-0000-000072830000}"/>
    <cellStyle name="20% - Accent1 4 2 3 2 2 6 6" xfId="33834" xr:uid="{00000000-0005-0000-0000-000073830000}"/>
    <cellStyle name="20% - Accent1 4 2 3 2 2 6 6 2" xfId="33835" xr:uid="{00000000-0005-0000-0000-000074830000}"/>
    <cellStyle name="20% - Accent1 4 2 3 2 2 6 6 2 2" xfId="33836" xr:uid="{00000000-0005-0000-0000-000075830000}"/>
    <cellStyle name="20% - Accent1 4 2 3 2 2 6 6 3" xfId="33837" xr:uid="{00000000-0005-0000-0000-000076830000}"/>
    <cellStyle name="20% - Accent1 4 2 3 2 2 6 7" xfId="33838" xr:uid="{00000000-0005-0000-0000-000077830000}"/>
    <cellStyle name="20% - Accent1 4 2 3 2 2 6 7 2" xfId="33839" xr:uid="{00000000-0005-0000-0000-000078830000}"/>
    <cellStyle name="20% - Accent1 4 2 3 2 2 6 8" xfId="33840" xr:uid="{00000000-0005-0000-0000-000079830000}"/>
    <cellStyle name="20% - Accent1 4 2 3 2 2 6 8 2" xfId="33841" xr:uid="{00000000-0005-0000-0000-00007A830000}"/>
    <cellStyle name="20% - Accent1 4 2 3 2 2 6 9" xfId="33842" xr:uid="{00000000-0005-0000-0000-00007B830000}"/>
    <cellStyle name="20% - Accent1 4 2 3 2 2 7" xfId="33843" xr:uid="{00000000-0005-0000-0000-00007C830000}"/>
    <cellStyle name="20% - Accent1 4 2 3 2 2 7 2" xfId="33844" xr:uid="{00000000-0005-0000-0000-00007D830000}"/>
    <cellStyle name="20% - Accent1 4 2 3 2 2 7 2 2" xfId="33845" xr:uid="{00000000-0005-0000-0000-00007E830000}"/>
    <cellStyle name="20% - Accent1 4 2 3 2 2 7 2 2 2" xfId="33846" xr:uid="{00000000-0005-0000-0000-00007F830000}"/>
    <cellStyle name="20% - Accent1 4 2 3 2 2 7 2 3" xfId="33847" xr:uid="{00000000-0005-0000-0000-000080830000}"/>
    <cellStyle name="20% - Accent1 4 2 3 2 2 7 3" xfId="33848" xr:uid="{00000000-0005-0000-0000-000081830000}"/>
    <cellStyle name="20% - Accent1 4 2 3 2 2 7 3 2" xfId="33849" xr:uid="{00000000-0005-0000-0000-000082830000}"/>
    <cellStyle name="20% - Accent1 4 2 3 2 2 7 4" xfId="33850" xr:uid="{00000000-0005-0000-0000-000083830000}"/>
    <cellStyle name="20% - Accent1 4 2 3 2 2 8" xfId="33851" xr:uid="{00000000-0005-0000-0000-000084830000}"/>
    <cellStyle name="20% - Accent1 4 2 3 2 2 8 2" xfId="33852" xr:uid="{00000000-0005-0000-0000-000085830000}"/>
    <cellStyle name="20% - Accent1 4 2 3 2 2 8 2 2" xfId="33853" xr:uid="{00000000-0005-0000-0000-000086830000}"/>
    <cellStyle name="20% - Accent1 4 2 3 2 2 8 2 2 2" xfId="33854" xr:uid="{00000000-0005-0000-0000-000087830000}"/>
    <cellStyle name="20% - Accent1 4 2 3 2 2 8 2 3" xfId="33855" xr:uid="{00000000-0005-0000-0000-000088830000}"/>
    <cellStyle name="20% - Accent1 4 2 3 2 2 8 3" xfId="33856" xr:uid="{00000000-0005-0000-0000-000089830000}"/>
    <cellStyle name="20% - Accent1 4 2 3 2 2 8 3 2" xfId="33857" xr:uid="{00000000-0005-0000-0000-00008A830000}"/>
    <cellStyle name="20% - Accent1 4 2 3 2 2 8 4" xfId="33858" xr:uid="{00000000-0005-0000-0000-00008B830000}"/>
    <cellStyle name="20% - Accent1 4 2 3 2 2 9" xfId="33859" xr:uid="{00000000-0005-0000-0000-00008C830000}"/>
    <cellStyle name="20% - Accent1 4 2 3 2 2 9 2" xfId="33860" xr:uid="{00000000-0005-0000-0000-00008D830000}"/>
    <cellStyle name="20% - Accent1 4 2 3 2 2 9 2 2" xfId="33861" xr:uid="{00000000-0005-0000-0000-00008E830000}"/>
    <cellStyle name="20% - Accent1 4 2 3 2 2 9 2 2 2" xfId="33862" xr:uid="{00000000-0005-0000-0000-00008F830000}"/>
    <cellStyle name="20% - Accent1 4 2 3 2 2 9 2 3" xfId="33863" xr:uid="{00000000-0005-0000-0000-000090830000}"/>
    <cellStyle name="20% - Accent1 4 2 3 2 2 9 3" xfId="33864" xr:uid="{00000000-0005-0000-0000-000091830000}"/>
    <cellStyle name="20% - Accent1 4 2 3 2 2 9 3 2" xfId="33865" xr:uid="{00000000-0005-0000-0000-000092830000}"/>
    <cellStyle name="20% - Accent1 4 2 3 2 2 9 4" xfId="33866" xr:uid="{00000000-0005-0000-0000-000093830000}"/>
    <cellStyle name="20% - Accent1 4 2 3 2 3" xfId="33867" xr:uid="{00000000-0005-0000-0000-000094830000}"/>
    <cellStyle name="20% - Accent1 4 2 3 2 3 10" xfId="33868" xr:uid="{00000000-0005-0000-0000-000095830000}"/>
    <cellStyle name="20% - Accent1 4 2 3 2 3 10 2" xfId="33869" xr:uid="{00000000-0005-0000-0000-000096830000}"/>
    <cellStyle name="20% - Accent1 4 2 3 2 3 11" xfId="33870" xr:uid="{00000000-0005-0000-0000-000097830000}"/>
    <cellStyle name="20% - Accent1 4 2 3 2 3 2" xfId="33871" xr:uid="{00000000-0005-0000-0000-000098830000}"/>
    <cellStyle name="20% - Accent1 4 2 3 2 3 2 2" xfId="33872" xr:uid="{00000000-0005-0000-0000-000099830000}"/>
    <cellStyle name="20% - Accent1 4 2 3 2 3 2 2 2" xfId="33873" xr:uid="{00000000-0005-0000-0000-00009A830000}"/>
    <cellStyle name="20% - Accent1 4 2 3 2 3 2 2 2 2" xfId="33874" xr:uid="{00000000-0005-0000-0000-00009B830000}"/>
    <cellStyle name="20% - Accent1 4 2 3 2 3 2 2 2 2 2" xfId="33875" xr:uid="{00000000-0005-0000-0000-00009C830000}"/>
    <cellStyle name="20% - Accent1 4 2 3 2 3 2 2 2 3" xfId="33876" xr:uid="{00000000-0005-0000-0000-00009D830000}"/>
    <cellStyle name="20% - Accent1 4 2 3 2 3 2 2 3" xfId="33877" xr:uid="{00000000-0005-0000-0000-00009E830000}"/>
    <cellStyle name="20% - Accent1 4 2 3 2 3 2 2 3 2" xfId="33878" xr:uid="{00000000-0005-0000-0000-00009F830000}"/>
    <cellStyle name="20% - Accent1 4 2 3 2 3 2 2 4" xfId="33879" xr:uid="{00000000-0005-0000-0000-0000A0830000}"/>
    <cellStyle name="20% - Accent1 4 2 3 2 3 2 3" xfId="33880" xr:uid="{00000000-0005-0000-0000-0000A1830000}"/>
    <cellStyle name="20% - Accent1 4 2 3 2 3 2 3 2" xfId="33881" xr:uid="{00000000-0005-0000-0000-0000A2830000}"/>
    <cellStyle name="20% - Accent1 4 2 3 2 3 2 3 2 2" xfId="33882" xr:uid="{00000000-0005-0000-0000-0000A3830000}"/>
    <cellStyle name="20% - Accent1 4 2 3 2 3 2 3 2 2 2" xfId="33883" xr:uid="{00000000-0005-0000-0000-0000A4830000}"/>
    <cellStyle name="20% - Accent1 4 2 3 2 3 2 3 2 3" xfId="33884" xr:uid="{00000000-0005-0000-0000-0000A5830000}"/>
    <cellStyle name="20% - Accent1 4 2 3 2 3 2 3 3" xfId="33885" xr:uid="{00000000-0005-0000-0000-0000A6830000}"/>
    <cellStyle name="20% - Accent1 4 2 3 2 3 2 3 3 2" xfId="33886" xr:uid="{00000000-0005-0000-0000-0000A7830000}"/>
    <cellStyle name="20% - Accent1 4 2 3 2 3 2 3 4" xfId="33887" xr:uid="{00000000-0005-0000-0000-0000A8830000}"/>
    <cellStyle name="20% - Accent1 4 2 3 2 3 2 4" xfId="33888" xr:uid="{00000000-0005-0000-0000-0000A9830000}"/>
    <cellStyle name="20% - Accent1 4 2 3 2 3 2 4 2" xfId="33889" xr:uid="{00000000-0005-0000-0000-0000AA830000}"/>
    <cellStyle name="20% - Accent1 4 2 3 2 3 2 4 2 2" xfId="33890" xr:uid="{00000000-0005-0000-0000-0000AB830000}"/>
    <cellStyle name="20% - Accent1 4 2 3 2 3 2 4 2 2 2" xfId="33891" xr:uid="{00000000-0005-0000-0000-0000AC830000}"/>
    <cellStyle name="20% - Accent1 4 2 3 2 3 2 4 2 3" xfId="33892" xr:uid="{00000000-0005-0000-0000-0000AD830000}"/>
    <cellStyle name="20% - Accent1 4 2 3 2 3 2 4 3" xfId="33893" xr:uid="{00000000-0005-0000-0000-0000AE830000}"/>
    <cellStyle name="20% - Accent1 4 2 3 2 3 2 4 3 2" xfId="33894" xr:uid="{00000000-0005-0000-0000-0000AF830000}"/>
    <cellStyle name="20% - Accent1 4 2 3 2 3 2 4 4" xfId="33895" xr:uid="{00000000-0005-0000-0000-0000B0830000}"/>
    <cellStyle name="20% - Accent1 4 2 3 2 3 2 5" xfId="33896" xr:uid="{00000000-0005-0000-0000-0000B1830000}"/>
    <cellStyle name="20% - Accent1 4 2 3 2 3 2 5 2" xfId="33897" xr:uid="{00000000-0005-0000-0000-0000B2830000}"/>
    <cellStyle name="20% - Accent1 4 2 3 2 3 2 5 2 2" xfId="33898" xr:uid="{00000000-0005-0000-0000-0000B3830000}"/>
    <cellStyle name="20% - Accent1 4 2 3 2 3 2 5 3" xfId="33899" xr:uid="{00000000-0005-0000-0000-0000B4830000}"/>
    <cellStyle name="20% - Accent1 4 2 3 2 3 2 6" xfId="33900" xr:uid="{00000000-0005-0000-0000-0000B5830000}"/>
    <cellStyle name="20% - Accent1 4 2 3 2 3 2 6 2" xfId="33901" xr:uid="{00000000-0005-0000-0000-0000B6830000}"/>
    <cellStyle name="20% - Accent1 4 2 3 2 3 2 6 2 2" xfId="33902" xr:uid="{00000000-0005-0000-0000-0000B7830000}"/>
    <cellStyle name="20% - Accent1 4 2 3 2 3 2 6 3" xfId="33903" xr:uid="{00000000-0005-0000-0000-0000B8830000}"/>
    <cellStyle name="20% - Accent1 4 2 3 2 3 2 7" xfId="33904" xr:uid="{00000000-0005-0000-0000-0000B9830000}"/>
    <cellStyle name="20% - Accent1 4 2 3 2 3 2 7 2" xfId="33905" xr:uid="{00000000-0005-0000-0000-0000BA830000}"/>
    <cellStyle name="20% - Accent1 4 2 3 2 3 2 8" xfId="33906" xr:uid="{00000000-0005-0000-0000-0000BB830000}"/>
    <cellStyle name="20% - Accent1 4 2 3 2 3 2 8 2" xfId="33907" xr:uid="{00000000-0005-0000-0000-0000BC830000}"/>
    <cellStyle name="20% - Accent1 4 2 3 2 3 2 9" xfId="33908" xr:uid="{00000000-0005-0000-0000-0000BD830000}"/>
    <cellStyle name="20% - Accent1 4 2 3 2 3 3" xfId="33909" xr:uid="{00000000-0005-0000-0000-0000BE830000}"/>
    <cellStyle name="20% - Accent1 4 2 3 2 3 3 2" xfId="33910" xr:uid="{00000000-0005-0000-0000-0000BF830000}"/>
    <cellStyle name="20% - Accent1 4 2 3 2 3 3 2 2" xfId="33911" xr:uid="{00000000-0005-0000-0000-0000C0830000}"/>
    <cellStyle name="20% - Accent1 4 2 3 2 3 3 2 2 2" xfId="33912" xr:uid="{00000000-0005-0000-0000-0000C1830000}"/>
    <cellStyle name="20% - Accent1 4 2 3 2 3 3 2 2 2 2" xfId="33913" xr:uid="{00000000-0005-0000-0000-0000C2830000}"/>
    <cellStyle name="20% - Accent1 4 2 3 2 3 3 2 2 3" xfId="33914" xr:uid="{00000000-0005-0000-0000-0000C3830000}"/>
    <cellStyle name="20% - Accent1 4 2 3 2 3 3 2 3" xfId="33915" xr:uid="{00000000-0005-0000-0000-0000C4830000}"/>
    <cellStyle name="20% - Accent1 4 2 3 2 3 3 2 3 2" xfId="33916" xr:uid="{00000000-0005-0000-0000-0000C5830000}"/>
    <cellStyle name="20% - Accent1 4 2 3 2 3 3 2 4" xfId="33917" xr:uid="{00000000-0005-0000-0000-0000C6830000}"/>
    <cellStyle name="20% - Accent1 4 2 3 2 3 3 3" xfId="33918" xr:uid="{00000000-0005-0000-0000-0000C7830000}"/>
    <cellStyle name="20% - Accent1 4 2 3 2 3 3 3 2" xfId="33919" xr:uid="{00000000-0005-0000-0000-0000C8830000}"/>
    <cellStyle name="20% - Accent1 4 2 3 2 3 3 3 2 2" xfId="33920" xr:uid="{00000000-0005-0000-0000-0000C9830000}"/>
    <cellStyle name="20% - Accent1 4 2 3 2 3 3 3 2 2 2" xfId="33921" xr:uid="{00000000-0005-0000-0000-0000CA830000}"/>
    <cellStyle name="20% - Accent1 4 2 3 2 3 3 3 2 3" xfId="33922" xr:uid="{00000000-0005-0000-0000-0000CB830000}"/>
    <cellStyle name="20% - Accent1 4 2 3 2 3 3 3 3" xfId="33923" xr:uid="{00000000-0005-0000-0000-0000CC830000}"/>
    <cellStyle name="20% - Accent1 4 2 3 2 3 3 3 3 2" xfId="33924" xr:uid="{00000000-0005-0000-0000-0000CD830000}"/>
    <cellStyle name="20% - Accent1 4 2 3 2 3 3 3 4" xfId="33925" xr:uid="{00000000-0005-0000-0000-0000CE830000}"/>
    <cellStyle name="20% - Accent1 4 2 3 2 3 3 4" xfId="33926" xr:uid="{00000000-0005-0000-0000-0000CF830000}"/>
    <cellStyle name="20% - Accent1 4 2 3 2 3 3 4 2" xfId="33927" xr:uid="{00000000-0005-0000-0000-0000D0830000}"/>
    <cellStyle name="20% - Accent1 4 2 3 2 3 3 4 2 2" xfId="33928" xr:uid="{00000000-0005-0000-0000-0000D1830000}"/>
    <cellStyle name="20% - Accent1 4 2 3 2 3 3 4 2 2 2" xfId="33929" xr:uid="{00000000-0005-0000-0000-0000D2830000}"/>
    <cellStyle name="20% - Accent1 4 2 3 2 3 3 4 2 3" xfId="33930" xr:uid="{00000000-0005-0000-0000-0000D3830000}"/>
    <cellStyle name="20% - Accent1 4 2 3 2 3 3 4 3" xfId="33931" xr:uid="{00000000-0005-0000-0000-0000D4830000}"/>
    <cellStyle name="20% - Accent1 4 2 3 2 3 3 4 3 2" xfId="33932" xr:uid="{00000000-0005-0000-0000-0000D5830000}"/>
    <cellStyle name="20% - Accent1 4 2 3 2 3 3 4 4" xfId="33933" xr:uid="{00000000-0005-0000-0000-0000D6830000}"/>
    <cellStyle name="20% - Accent1 4 2 3 2 3 3 5" xfId="33934" xr:uid="{00000000-0005-0000-0000-0000D7830000}"/>
    <cellStyle name="20% - Accent1 4 2 3 2 3 3 5 2" xfId="33935" xr:uid="{00000000-0005-0000-0000-0000D8830000}"/>
    <cellStyle name="20% - Accent1 4 2 3 2 3 3 5 2 2" xfId="33936" xr:uid="{00000000-0005-0000-0000-0000D9830000}"/>
    <cellStyle name="20% - Accent1 4 2 3 2 3 3 5 3" xfId="33937" xr:uid="{00000000-0005-0000-0000-0000DA830000}"/>
    <cellStyle name="20% - Accent1 4 2 3 2 3 3 6" xfId="33938" xr:uid="{00000000-0005-0000-0000-0000DB830000}"/>
    <cellStyle name="20% - Accent1 4 2 3 2 3 3 6 2" xfId="33939" xr:uid="{00000000-0005-0000-0000-0000DC830000}"/>
    <cellStyle name="20% - Accent1 4 2 3 2 3 3 6 2 2" xfId="33940" xr:uid="{00000000-0005-0000-0000-0000DD830000}"/>
    <cellStyle name="20% - Accent1 4 2 3 2 3 3 6 3" xfId="33941" xr:uid="{00000000-0005-0000-0000-0000DE830000}"/>
    <cellStyle name="20% - Accent1 4 2 3 2 3 3 7" xfId="33942" xr:uid="{00000000-0005-0000-0000-0000DF830000}"/>
    <cellStyle name="20% - Accent1 4 2 3 2 3 3 7 2" xfId="33943" xr:uid="{00000000-0005-0000-0000-0000E0830000}"/>
    <cellStyle name="20% - Accent1 4 2 3 2 3 3 8" xfId="33944" xr:uid="{00000000-0005-0000-0000-0000E1830000}"/>
    <cellStyle name="20% - Accent1 4 2 3 2 3 3 8 2" xfId="33945" xr:uid="{00000000-0005-0000-0000-0000E2830000}"/>
    <cellStyle name="20% - Accent1 4 2 3 2 3 3 9" xfId="33946" xr:uid="{00000000-0005-0000-0000-0000E3830000}"/>
    <cellStyle name="20% - Accent1 4 2 3 2 3 4" xfId="33947" xr:uid="{00000000-0005-0000-0000-0000E4830000}"/>
    <cellStyle name="20% - Accent1 4 2 3 2 3 4 2" xfId="33948" xr:uid="{00000000-0005-0000-0000-0000E5830000}"/>
    <cellStyle name="20% - Accent1 4 2 3 2 3 4 2 2" xfId="33949" xr:uid="{00000000-0005-0000-0000-0000E6830000}"/>
    <cellStyle name="20% - Accent1 4 2 3 2 3 4 2 2 2" xfId="33950" xr:uid="{00000000-0005-0000-0000-0000E7830000}"/>
    <cellStyle name="20% - Accent1 4 2 3 2 3 4 2 3" xfId="33951" xr:uid="{00000000-0005-0000-0000-0000E8830000}"/>
    <cellStyle name="20% - Accent1 4 2 3 2 3 4 3" xfId="33952" xr:uid="{00000000-0005-0000-0000-0000E9830000}"/>
    <cellStyle name="20% - Accent1 4 2 3 2 3 4 3 2" xfId="33953" xr:uid="{00000000-0005-0000-0000-0000EA830000}"/>
    <cellStyle name="20% - Accent1 4 2 3 2 3 4 4" xfId="33954" xr:uid="{00000000-0005-0000-0000-0000EB830000}"/>
    <cellStyle name="20% - Accent1 4 2 3 2 3 5" xfId="33955" xr:uid="{00000000-0005-0000-0000-0000EC830000}"/>
    <cellStyle name="20% - Accent1 4 2 3 2 3 5 2" xfId="33956" xr:uid="{00000000-0005-0000-0000-0000ED830000}"/>
    <cellStyle name="20% - Accent1 4 2 3 2 3 5 2 2" xfId="33957" xr:uid="{00000000-0005-0000-0000-0000EE830000}"/>
    <cellStyle name="20% - Accent1 4 2 3 2 3 5 2 2 2" xfId="33958" xr:uid="{00000000-0005-0000-0000-0000EF830000}"/>
    <cellStyle name="20% - Accent1 4 2 3 2 3 5 2 3" xfId="33959" xr:uid="{00000000-0005-0000-0000-0000F0830000}"/>
    <cellStyle name="20% - Accent1 4 2 3 2 3 5 3" xfId="33960" xr:uid="{00000000-0005-0000-0000-0000F1830000}"/>
    <cellStyle name="20% - Accent1 4 2 3 2 3 5 3 2" xfId="33961" xr:uid="{00000000-0005-0000-0000-0000F2830000}"/>
    <cellStyle name="20% - Accent1 4 2 3 2 3 5 4" xfId="33962" xr:uid="{00000000-0005-0000-0000-0000F3830000}"/>
    <cellStyle name="20% - Accent1 4 2 3 2 3 6" xfId="33963" xr:uid="{00000000-0005-0000-0000-0000F4830000}"/>
    <cellStyle name="20% - Accent1 4 2 3 2 3 6 2" xfId="33964" xr:uid="{00000000-0005-0000-0000-0000F5830000}"/>
    <cellStyle name="20% - Accent1 4 2 3 2 3 6 2 2" xfId="33965" xr:uid="{00000000-0005-0000-0000-0000F6830000}"/>
    <cellStyle name="20% - Accent1 4 2 3 2 3 6 2 2 2" xfId="33966" xr:uid="{00000000-0005-0000-0000-0000F7830000}"/>
    <cellStyle name="20% - Accent1 4 2 3 2 3 6 2 3" xfId="33967" xr:uid="{00000000-0005-0000-0000-0000F8830000}"/>
    <cellStyle name="20% - Accent1 4 2 3 2 3 6 3" xfId="33968" xr:uid="{00000000-0005-0000-0000-0000F9830000}"/>
    <cellStyle name="20% - Accent1 4 2 3 2 3 6 3 2" xfId="33969" xr:uid="{00000000-0005-0000-0000-0000FA830000}"/>
    <cellStyle name="20% - Accent1 4 2 3 2 3 6 4" xfId="33970" xr:uid="{00000000-0005-0000-0000-0000FB830000}"/>
    <cellStyle name="20% - Accent1 4 2 3 2 3 7" xfId="33971" xr:uid="{00000000-0005-0000-0000-0000FC830000}"/>
    <cellStyle name="20% - Accent1 4 2 3 2 3 7 2" xfId="33972" xr:uid="{00000000-0005-0000-0000-0000FD830000}"/>
    <cellStyle name="20% - Accent1 4 2 3 2 3 7 2 2" xfId="33973" xr:uid="{00000000-0005-0000-0000-0000FE830000}"/>
    <cellStyle name="20% - Accent1 4 2 3 2 3 7 3" xfId="33974" xr:uid="{00000000-0005-0000-0000-0000FF830000}"/>
    <cellStyle name="20% - Accent1 4 2 3 2 3 8" xfId="33975" xr:uid="{00000000-0005-0000-0000-000000840000}"/>
    <cellStyle name="20% - Accent1 4 2 3 2 3 8 2" xfId="33976" xr:uid="{00000000-0005-0000-0000-000001840000}"/>
    <cellStyle name="20% - Accent1 4 2 3 2 3 8 2 2" xfId="33977" xr:uid="{00000000-0005-0000-0000-000002840000}"/>
    <cellStyle name="20% - Accent1 4 2 3 2 3 8 3" xfId="33978" xr:uid="{00000000-0005-0000-0000-000003840000}"/>
    <cellStyle name="20% - Accent1 4 2 3 2 3 9" xfId="33979" xr:uid="{00000000-0005-0000-0000-000004840000}"/>
    <cellStyle name="20% - Accent1 4 2 3 2 3 9 2" xfId="33980" xr:uid="{00000000-0005-0000-0000-000005840000}"/>
    <cellStyle name="20% - Accent1 4 2 3 2 4" xfId="33981" xr:uid="{00000000-0005-0000-0000-000006840000}"/>
    <cellStyle name="20% - Accent1 4 2 3 2 4 10" xfId="33982" xr:uid="{00000000-0005-0000-0000-000007840000}"/>
    <cellStyle name="20% - Accent1 4 2 3 2 4 10 2" xfId="33983" xr:uid="{00000000-0005-0000-0000-000008840000}"/>
    <cellStyle name="20% - Accent1 4 2 3 2 4 11" xfId="33984" xr:uid="{00000000-0005-0000-0000-000009840000}"/>
    <cellStyle name="20% - Accent1 4 2 3 2 4 2" xfId="33985" xr:uid="{00000000-0005-0000-0000-00000A840000}"/>
    <cellStyle name="20% - Accent1 4 2 3 2 4 2 2" xfId="33986" xr:uid="{00000000-0005-0000-0000-00000B840000}"/>
    <cellStyle name="20% - Accent1 4 2 3 2 4 2 2 2" xfId="33987" xr:uid="{00000000-0005-0000-0000-00000C840000}"/>
    <cellStyle name="20% - Accent1 4 2 3 2 4 2 2 2 2" xfId="33988" xr:uid="{00000000-0005-0000-0000-00000D840000}"/>
    <cellStyle name="20% - Accent1 4 2 3 2 4 2 2 2 2 2" xfId="33989" xr:uid="{00000000-0005-0000-0000-00000E840000}"/>
    <cellStyle name="20% - Accent1 4 2 3 2 4 2 2 2 3" xfId="33990" xr:uid="{00000000-0005-0000-0000-00000F840000}"/>
    <cellStyle name="20% - Accent1 4 2 3 2 4 2 2 3" xfId="33991" xr:uid="{00000000-0005-0000-0000-000010840000}"/>
    <cellStyle name="20% - Accent1 4 2 3 2 4 2 2 3 2" xfId="33992" xr:uid="{00000000-0005-0000-0000-000011840000}"/>
    <cellStyle name="20% - Accent1 4 2 3 2 4 2 2 4" xfId="33993" xr:uid="{00000000-0005-0000-0000-000012840000}"/>
    <cellStyle name="20% - Accent1 4 2 3 2 4 2 3" xfId="33994" xr:uid="{00000000-0005-0000-0000-000013840000}"/>
    <cellStyle name="20% - Accent1 4 2 3 2 4 2 3 2" xfId="33995" xr:uid="{00000000-0005-0000-0000-000014840000}"/>
    <cellStyle name="20% - Accent1 4 2 3 2 4 2 3 2 2" xfId="33996" xr:uid="{00000000-0005-0000-0000-000015840000}"/>
    <cellStyle name="20% - Accent1 4 2 3 2 4 2 3 2 2 2" xfId="33997" xr:uid="{00000000-0005-0000-0000-000016840000}"/>
    <cellStyle name="20% - Accent1 4 2 3 2 4 2 3 2 3" xfId="33998" xr:uid="{00000000-0005-0000-0000-000017840000}"/>
    <cellStyle name="20% - Accent1 4 2 3 2 4 2 3 3" xfId="33999" xr:uid="{00000000-0005-0000-0000-000018840000}"/>
    <cellStyle name="20% - Accent1 4 2 3 2 4 2 3 3 2" xfId="34000" xr:uid="{00000000-0005-0000-0000-000019840000}"/>
    <cellStyle name="20% - Accent1 4 2 3 2 4 2 3 4" xfId="34001" xr:uid="{00000000-0005-0000-0000-00001A840000}"/>
    <cellStyle name="20% - Accent1 4 2 3 2 4 2 4" xfId="34002" xr:uid="{00000000-0005-0000-0000-00001B840000}"/>
    <cellStyle name="20% - Accent1 4 2 3 2 4 2 4 2" xfId="34003" xr:uid="{00000000-0005-0000-0000-00001C840000}"/>
    <cellStyle name="20% - Accent1 4 2 3 2 4 2 4 2 2" xfId="34004" xr:uid="{00000000-0005-0000-0000-00001D840000}"/>
    <cellStyle name="20% - Accent1 4 2 3 2 4 2 4 2 2 2" xfId="34005" xr:uid="{00000000-0005-0000-0000-00001E840000}"/>
    <cellStyle name="20% - Accent1 4 2 3 2 4 2 4 2 3" xfId="34006" xr:uid="{00000000-0005-0000-0000-00001F840000}"/>
    <cellStyle name="20% - Accent1 4 2 3 2 4 2 4 3" xfId="34007" xr:uid="{00000000-0005-0000-0000-000020840000}"/>
    <cellStyle name="20% - Accent1 4 2 3 2 4 2 4 3 2" xfId="34008" xr:uid="{00000000-0005-0000-0000-000021840000}"/>
    <cellStyle name="20% - Accent1 4 2 3 2 4 2 4 4" xfId="34009" xr:uid="{00000000-0005-0000-0000-000022840000}"/>
    <cellStyle name="20% - Accent1 4 2 3 2 4 2 5" xfId="34010" xr:uid="{00000000-0005-0000-0000-000023840000}"/>
    <cellStyle name="20% - Accent1 4 2 3 2 4 2 5 2" xfId="34011" xr:uid="{00000000-0005-0000-0000-000024840000}"/>
    <cellStyle name="20% - Accent1 4 2 3 2 4 2 5 2 2" xfId="34012" xr:uid="{00000000-0005-0000-0000-000025840000}"/>
    <cellStyle name="20% - Accent1 4 2 3 2 4 2 5 3" xfId="34013" xr:uid="{00000000-0005-0000-0000-000026840000}"/>
    <cellStyle name="20% - Accent1 4 2 3 2 4 2 6" xfId="34014" xr:uid="{00000000-0005-0000-0000-000027840000}"/>
    <cellStyle name="20% - Accent1 4 2 3 2 4 2 6 2" xfId="34015" xr:uid="{00000000-0005-0000-0000-000028840000}"/>
    <cellStyle name="20% - Accent1 4 2 3 2 4 2 6 2 2" xfId="34016" xr:uid="{00000000-0005-0000-0000-000029840000}"/>
    <cellStyle name="20% - Accent1 4 2 3 2 4 2 6 3" xfId="34017" xr:uid="{00000000-0005-0000-0000-00002A840000}"/>
    <cellStyle name="20% - Accent1 4 2 3 2 4 2 7" xfId="34018" xr:uid="{00000000-0005-0000-0000-00002B840000}"/>
    <cellStyle name="20% - Accent1 4 2 3 2 4 2 7 2" xfId="34019" xr:uid="{00000000-0005-0000-0000-00002C840000}"/>
    <cellStyle name="20% - Accent1 4 2 3 2 4 2 8" xfId="34020" xr:uid="{00000000-0005-0000-0000-00002D840000}"/>
    <cellStyle name="20% - Accent1 4 2 3 2 4 2 8 2" xfId="34021" xr:uid="{00000000-0005-0000-0000-00002E840000}"/>
    <cellStyle name="20% - Accent1 4 2 3 2 4 2 9" xfId="34022" xr:uid="{00000000-0005-0000-0000-00002F840000}"/>
    <cellStyle name="20% - Accent1 4 2 3 2 4 3" xfId="34023" xr:uid="{00000000-0005-0000-0000-000030840000}"/>
    <cellStyle name="20% - Accent1 4 2 3 2 4 3 2" xfId="34024" xr:uid="{00000000-0005-0000-0000-000031840000}"/>
    <cellStyle name="20% - Accent1 4 2 3 2 4 3 2 2" xfId="34025" xr:uid="{00000000-0005-0000-0000-000032840000}"/>
    <cellStyle name="20% - Accent1 4 2 3 2 4 3 2 2 2" xfId="34026" xr:uid="{00000000-0005-0000-0000-000033840000}"/>
    <cellStyle name="20% - Accent1 4 2 3 2 4 3 2 2 2 2" xfId="34027" xr:uid="{00000000-0005-0000-0000-000034840000}"/>
    <cellStyle name="20% - Accent1 4 2 3 2 4 3 2 2 3" xfId="34028" xr:uid="{00000000-0005-0000-0000-000035840000}"/>
    <cellStyle name="20% - Accent1 4 2 3 2 4 3 2 3" xfId="34029" xr:uid="{00000000-0005-0000-0000-000036840000}"/>
    <cellStyle name="20% - Accent1 4 2 3 2 4 3 2 3 2" xfId="34030" xr:uid="{00000000-0005-0000-0000-000037840000}"/>
    <cellStyle name="20% - Accent1 4 2 3 2 4 3 2 4" xfId="34031" xr:uid="{00000000-0005-0000-0000-000038840000}"/>
    <cellStyle name="20% - Accent1 4 2 3 2 4 3 3" xfId="34032" xr:uid="{00000000-0005-0000-0000-000039840000}"/>
    <cellStyle name="20% - Accent1 4 2 3 2 4 3 3 2" xfId="34033" xr:uid="{00000000-0005-0000-0000-00003A840000}"/>
    <cellStyle name="20% - Accent1 4 2 3 2 4 3 3 2 2" xfId="34034" xr:uid="{00000000-0005-0000-0000-00003B840000}"/>
    <cellStyle name="20% - Accent1 4 2 3 2 4 3 3 2 2 2" xfId="34035" xr:uid="{00000000-0005-0000-0000-00003C840000}"/>
    <cellStyle name="20% - Accent1 4 2 3 2 4 3 3 2 3" xfId="34036" xr:uid="{00000000-0005-0000-0000-00003D840000}"/>
    <cellStyle name="20% - Accent1 4 2 3 2 4 3 3 3" xfId="34037" xr:uid="{00000000-0005-0000-0000-00003E840000}"/>
    <cellStyle name="20% - Accent1 4 2 3 2 4 3 3 3 2" xfId="34038" xr:uid="{00000000-0005-0000-0000-00003F840000}"/>
    <cellStyle name="20% - Accent1 4 2 3 2 4 3 3 4" xfId="34039" xr:uid="{00000000-0005-0000-0000-000040840000}"/>
    <cellStyle name="20% - Accent1 4 2 3 2 4 3 4" xfId="34040" xr:uid="{00000000-0005-0000-0000-000041840000}"/>
    <cellStyle name="20% - Accent1 4 2 3 2 4 3 4 2" xfId="34041" xr:uid="{00000000-0005-0000-0000-000042840000}"/>
    <cellStyle name="20% - Accent1 4 2 3 2 4 3 4 2 2" xfId="34042" xr:uid="{00000000-0005-0000-0000-000043840000}"/>
    <cellStyle name="20% - Accent1 4 2 3 2 4 3 4 2 2 2" xfId="34043" xr:uid="{00000000-0005-0000-0000-000044840000}"/>
    <cellStyle name="20% - Accent1 4 2 3 2 4 3 4 2 3" xfId="34044" xr:uid="{00000000-0005-0000-0000-000045840000}"/>
    <cellStyle name="20% - Accent1 4 2 3 2 4 3 4 3" xfId="34045" xr:uid="{00000000-0005-0000-0000-000046840000}"/>
    <cellStyle name="20% - Accent1 4 2 3 2 4 3 4 3 2" xfId="34046" xr:uid="{00000000-0005-0000-0000-000047840000}"/>
    <cellStyle name="20% - Accent1 4 2 3 2 4 3 4 4" xfId="34047" xr:uid="{00000000-0005-0000-0000-000048840000}"/>
    <cellStyle name="20% - Accent1 4 2 3 2 4 3 5" xfId="34048" xr:uid="{00000000-0005-0000-0000-000049840000}"/>
    <cellStyle name="20% - Accent1 4 2 3 2 4 3 5 2" xfId="34049" xr:uid="{00000000-0005-0000-0000-00004A840000}"/>
    <cellStyle name="20% - Accent1 4 2 3 2 4 3 5 2 2" xfId="34050" xr:uid="{00000000-0005-0000-0000-00004B840000}"/>
    <cellStyle name="20% - Accent1 4 2 3 2 4 3 5 3" xfId="34051" xr:uid="{00000000-0005-0000-0000-00004C840000}"/>
    <cellStyle name="20% - Accent1 4 2 3 2 4 3 6" xfId="34052" xr:uid="{00000000-0005-0000-0000-00004D840000}"/>
    <cellStyle name="20% - Accent1 4 2 3 2 4 3 6 2" xfId="34053" xr:uid="{00000000-0005-0000-0000-00004E840000}"/>
    <cellStyle name="20% - Accent1 4 2 3 2 4 3 6 2 2" xfId="34054" xr:uid="{00000000-0005-0000-0000-00004F840000}"/>
    <cellStyle name="20% - Accent1 4 2 3 2 4 3 6 3" xfId="34055" xr:uid="{00000000-0005-0000-0000-000050840000}"/>
    <cellStyle name="20% - Accent1 4 2 3 2 4 3 7" xfId="34056" xr:uid="{00000000-0005-0000-0000-000051840000}"/>
    <cellStyle name="20% - Accent1 4 2 3 2 4 3 7 2" xfId="34057" xr:uid="{00000000-0005-0000-0000-000052840000}"/>
    <cellStyle name="20% - Accent1 4 2 3 2 4 3 8" xfId="34058" xr:uid="{00000000-0005-0000-0000-000053840000}"/>
    <cellStyle name="20% - Accent1 4 2 3 2 4 3 8 2" xfId="34059" xr:uid="{00000000-0005-0000-0000-000054840000}"/>
    <cellStyle name="20% - Accent1 4 2 3 2 4 3 9" xfId="34060" xr:uid="{00000000-0005-0000-0000-000055840000}"/>
    <cellStyle name="20% - Accent1 4 2 3 2 4 4" xfId="34061" xr:uid="{00000000-0005-0000-0000-000056840000}"/>
    <cellStyle name="20% - Accent1 4 2 3 2 4 4 2" xfId="34062" xr:uid="{00000000-0005-0000-0000-000057840000}"/>
    <cellStyle name="20% - Accent1 4 2 3 2 4 4 2 2" xfId="34063" xr:uid="{00000000-0005-0000-0000-000058840000}"/>
    <cellStyle name="20% - Accent1 4 2 3 2 4 4 2 2 2" xfId="34064" xr:uid="{00000000-0005-0000-0000-000059840000}"/>
    <cellStyle name="20% - Accent1 4 2 3 2 4 4 2 3" xfId="34065" xr:uid="{00000000-0005-0000-0000-00005A840000}"/>
    <cellStyle name="20% - Accent1 4 2 3 2 4 4 3" xfId="34066" xr:uid="{00000000-0005-0000-0000-00005B840000}"/>
    <cellStyle name="20% - Accent1 4 2 3 2 4 4 3 2" xfId="34067" xr:uid="{00000000-0005-0000-0000-00005C840000}"/>
    <cellStyle name="20% - Accent1 4 2 3 2 4 4 4" xfId="34068" xr:uid="{00000000-0005-0000-0000-00005D840000}"/>
    <cellStyle name="20% - Accent1 4 2 3 2 4 5" xfId="34069" xr:uid="{00000000-0005-0000-0000-00005E840000}"/>
    <cellStyle name="20% - Accent1 4 2 3 2 4 5 2" xfId="34070" xr:uid="{00000000-0005-0000-0000-00005F840000}"/>
    <cellStyle name="20% - Accent1 4 2 3 2 4 5 2 2" xfId="34071" xr:uid="{00000000-0005-0000-0000-000060840000}"/>
    <cellStyle name="20% - Accent1 4 2 3 2 4 5 2 2 2" xfId="34072" xr:uid="{00000000-0005-0000-0000-000061840000}"/>
    <cellStyle name="20% - Accent1 4 2 3 2 4 5 2 3" xfId="34073" xr:uid="{00000000-0005-0000-0000-000062840000}"/>
    <cellStyle name="20% - Accent1 4 2 3 2 4 5 3" xfId="34074" xr:uid="{00000000-0005-0000-0000-000063840000}"/>
    <cellStyle name="20% - Accent1 4 2 3 2 4 5 3 2" xfId="34075" xr:uid="{00000000-0005-0000-0000-000064840000}"/>
    <cellStyle name="20% - Accent1 4 2 3 2 4 5 4" xfId="34076" xr:uid="{00000000-0005-0000-0000-000065840000}"/>
    <cellStyle name="20% - Accent1 4 2 3 2 4 6" xfId="34077" xr:uid="{00000000-0005-0000-0000-000066840000}"/>
    <cellStyle name="20% - Accent1 4 2 3 2 4 6 2" xfId="34078" xr:uid="{00000000-0005-0000-0000-000067840000}"/>
    <cellStyle name="20% - Accent1 4 2 3 2 4 6 2 2" xfId="34079" xr:uid="{00000000-0005-0000-0000-000068840000}"/>
    <cellStyle name="20% - Accent1 4 2 3 2 4 6 2 2 2" xfId="34080" xr:uid="{00000000-0005-0000-0000-000069840000}"/>
    <cellStyle name="20% - Accent1 4 2 3 2 4 6 2 3" xfId="34081" xr:uid="{00000000-0005-0000-0000-00006A840000}"/>
    <cellStyle name="20% - Accent1 4 2 3 2 4 6 3" xfId="34082" xr:uid="{00000000-0005-0000-0000-00006B840000}"/>
    <cellStyle name="20% - Accent1 4 2 3 2 4 6 3 2" xfId="34083" xr:uid="{00000000-0005-0000-0000-00006C840000}"/>
    <cellStyle name="20% - Accent1 4 2 3 2 4 6 4" xfId="34084" xr:uid="{00000000-0005-0000-0000-00006D840000}"/>
    <cellStyle name="20% - Accent1 4 2 3 2 4 7" xfId="34085" xr:uid="{00000000-0005-0000-0000-00006E840000}"/>
    <cellStyle name="20% - Accent1 4 2 3 2 4 7 2" xfId="34086" xr:uid="{00000000-0005-0000-0000-00006F840000}"/>
    <cellStyle name="20% - Accent1 4 2 3 2 4 7 2 2" xfId="34087" xr:uid="{00000000-0005-0000-0000-000070840000}"/>
    <cellStyle name="20% - Accent1 4 2 3 2 4 7 3" xfId="34088" xr:uid="{00000000-0005-0000-0000-000071840000}"/>
    <cellStyle name="20% - Accent1 4 2 3 2 4 8" xfId="34089" xr:uid="{00000000-0005-0000-0000-000072840000}"/>
    <cellStyle name="20% - Accent1 4 2 3 2 4 8 2" xfId="34090" xr:uid="{00000000-0005-0000-0000-000073840000}"/>
    <cellStyle name="20% - Accent1 4 2 3 2 4 8 2 2" xfId="34091" xr:uid="{00000000-0005-0000-0000-000074840000}"/>
    <cellStyle name="20% - Accent1 4 2 3 2 4 8 3" xfId="34092" xr:uid="{00000000-0005-0000-0000-000075840000}"/>
    <cellStyle name="20% - Accent1 4 2 3 2 4 9" xfId="34093" xr:uid="{00000000-0005-0000-0000-000076840000}"/>
    <cellStyle name="20% - Accent1 4 2 3 2 4 9 2" xfId="34094" xr:uid="{00000000-0005-0000-0000-000077840000}"/>
    <cellStyle name="20% - Accent1 4 2 3 2 5" xfId="34095" xr:uid="{00000000-0005-0000-0000-000078840000}"/>
    <cellStyle name="20% - Accent1 4 2 3 2 5 10" xfId="34096" xr:uid="{00000000-0005-0000-0000-000079840000}"/>
    <cellStyle name="20% - Accent1 4 2 3 2 5 10 2" xfId="34097" xr:uid="{00000000-0005-0000-0000-00007A840000}"/>
    <cellStyle name="20% - Accent1 4 2 3 2 5 11" xfId="34098" xr:uid="{00000000-0005-0000-0000-00007B840000}"/>
    <cellStyle name="20% - Accent1 4 2 3 2 5 2" xfId="34099" xr:uid="{00000000-0005-0000-0000-00007C840000}"/>
    <cellStyle name="20% - Accent1 4 2 3 2 5 2 2" xfId="34100" xr:uid="{00000000-0005-0000-0000-00007D840000}"/>
    <cellStyle name="20% - Accent1 4 2 3 2 5 2 2 2" xfId="34101" xr:uid="{00000000-0005-0000-0000-00007E840000}"/>
    <cellStyle name="20% - Accent1 4 2 3 2 5 2 2 2 2" xfId="34102" xr:uid="{00000000-0005-0000-0000-00007F840000}"/>
    <cellStyle name="20% - Accent1 4 2 3 2 5 2 2 2 2 2" xfId="34103" xr:uid="{00000000-0005-0000-0000-000080840000}"/>
    <cellStyle name="20% - Accent1 4 2 3 2 5 2 2 2 3" xfId="34104" xr:uid="{00000000-0005-0000-0000-000081840000}"/>
    <cellStyle name="20% - Accent1 4 2 3 2 5 2 2 3" xfId="34105" xr:uid="{00000000-0005-0000-0000-000082840000}"/>
    <cellStyle name="20% - Accent1 4 2 3 2 5 2 2 3 2" xfId="34106" xr:uid="{00000000-0005-0000-0000-000083840000}"/>
    <cellStyle name="20% - Accent1 4 2 3 2 5 2 2 4" xfId="34107" xr:uid="{00000000-0005-0000-0000-000084840000}"/>
    <cellStyle name="20% - Accent1 4 2 3 2 5 2 3" xfId="34108" xr:uid="{00000000-0005-0000-0000-000085840000}"/>
    <cellStyle name="20% - Accent1 4 2 3 2 5 2 3 2" xfId="34109" xr:uid="{00000000-0005-0000-0000-000086840000}"/>
    <cellStyle name="20% - Accent1 4 2 3 2 5 2 3 2 2" xfId="34110" xr:uid="{00000000-0005-0000-0000-000087840000}"/>
    <cellStyle name="20% - Accent1 4 2 3 2 5 2 3 2 2 2" xfId="34111" xr:uid="{00000000-0005-0000-0000-000088840000}"/>
    <cellStyle name="20% - Accent1 4 2 3 2 5 2 3 2 3" xfId="34112" xr:uid="{00000000-0005-0000-0000-000089840000}"/>
    <cellStyle name="20% - Accent1 4 2 3 2 5 2 3 3" xfId="34113" xr:uid="{00000000-0005-0000-0000-00008A840000}"/>
    <cellStyle name="20% - Accent1 4 2 3 2 5 2 3 3 2" xfId="34114" xr:uid="{00000000-0005-0000-0000-00008B840000}"/>
    <cellStyle name="20% - Accent1 4 2 3 2 5 2 3 4" xfId="34115" xr:uid="{00000000-0005-0000-0000-00008C840000}"/>
    <cellStyle name="20% - Accent1 4 2 3 2 5 2 4" xfId="34116" xr:uid="{00000000-0005-0000-0000-00008D840000}"/>
    <cellStyle name="20% - Accent1 4 2 3 2 5 2 4 2" xfId="34117" xr:uid="{00000000-0005-0000-0000-00008E840000}"/>
    <cellStyle name="20% - Accent1 4 2 3 2 5 2 4 2 2" xfId="34118" xr:uid="{00000000-0005-0000-0000-00008F840000}"/>
    <cellStyle name="20% - Accent1 4 2 3 2 5 2 4 2 2 2" xfId="34119" xr:uid="{00000000-0005-0000-0000-000090840000}"/>
    <cellStyle name="20% - Accent1 4 2 3 2 5 2 4 2 3" xfId="34120" xr:uid="{00000000-0005-0000-0000-000091840000}"/>
    <cellStyle name="20% - Accent1 4 2 3 2 5 2 4 3" xfId="34121" xr:uid="{00000000-0005-0000-0000-000092840000}"/>
    <cellStyle name="20% - Accent1 4 2 3 2 5 2 4 3 2" xfId="34122" xr:uid="{00000000-0005-0000-0000-000093840000}"/>
    <cellStyle name="20% - Accent1 4 2 3 2 5 2 4 4" xfId="34123" xr:uid="{00000000-0005-0000-0000-000094840000}"/>
    <cellStyle name="20% - Accent1 4 2 3 2 5 2 5" xfId="34124" xr:uid="{00000000-0005-0000-0000-000095840000}"/>
    <cellStyle name="20% - Accent1 4 2 3 2 5 2 5 2" xfId="34125" xr:uid="{00000000-0005-0000-0000-000096840000}"/>
    <cellStyle name="20% - Accent1 4 2 3 2 5 2 5 2 2" xfId="34126" xr:uid="{00000000-0005-0000-0000-000097840000}"/>
    <cellStyle name="20% - Accent1 4 2 3 2 5 2 5 3" xfId="34127" xr:uid="{00000000-0005-0000-0000-000098840000}"/>
    <cellStyle name="20% - Accent1 4 2 3 2 5 2 6" xfId="34128" xr:uid="{00000000-0005-0000-0000-000099840000}"/>
    <cellStyle name="20% - Accent1 4 2 3 2 5 2 6 2" xfId="34129" xr:uid="{00000000-0005-0000-0000-00009A840000}"/>
    <cellStyle name="20% - Accent1 4 2 3 2 5 2 6 2 2" xfId="34130" xr:uid="{00000000-0005-0000-0000-00009B840000}"/>
    <cellStyle name="20% - Accent1 4 2 3 2 5 2 6 3" xfId="34131" xr:uid="{00000000-0005-0000-0000-00009C840000}"/>
    <cellStyle name="20% - Accent1 4 2 3 2 5 2 7" xfId="34132" xr:uid="{00000000-0005-0000-0000-00009D840000}"/>
    <cellStyle name="20% - Accent1 4 2 3 2 5 2 7 2" xfId="34133" xr:uid="{00000000-0005-0000-0000-00009E840000}"/>
    <cellStyle name="20% - Accent1 4 2 3 2 5 2 8" xfId="34134" xr:uid="{00000000-0005-0000-0000-00009F840000}"/>
    <cellStyle name="20% - Accent1 4 2 3 2 5 2 8 2" xfId="34135" xr:uid="{00000000-0005-0000-0000-0000A0840000}"/>
    <cellStyle name="20% - Accent1 4 2 3 2 5 2 9" xfId="34136" xr:uid="{00000000-0005-0000-0000-0000A1840000}"/>
    <cellStyle name="20% - Accent1 4 2 3 2 5 3" xfId="34137" xr:uid="{00000000-0005-0000-0000-0000A2840000}"/>
    <cellStyle name="20% - Accent1 4 2 3 2 5 3 2" xfId="34138" xr:uid="{00000000-0005-0000-0000-0000A3840000}"/>
    <cellStyle name="20% - Accent1 4 2 3 2 5 3 2 2" xfId="34139" xr:uid="{00000000-0005-0000-0000-0000A4840000}"/>
    <cellStyle name="20% - Accent1 4 2 3 2 5 3 2 2 2" xfId="34140" xr:uid="{00000000-0005-0000-0000-0000A5840000}"/>
    <cellStyle name="20% - Accent1 4 2 3 2 5 3 2 2 2 2" xfId="34141" xr:uid="{00000000-0005-0000-0000-0000A6840000}"/>
    <cellStyle name="20% - Accent1 4 2 3 2 5 3 2 2 3" xfId="34142" xr:uid="{00000000-0005-0000-0000-0000A7840000}"/>
    <cellStyle name="20% - Accent1 4 2 3 2 5 3 2 3" xfId="34143" xr:uid="{00000000-0005-0000-0000-0000A8840000}"/>
    <cellStyle name="20% - Accent1 4 2 3 2 5 3 2 3 2" xfId="34144" xr:uid="{00000000-0005-0000-0000-0000A9840000}"/>
    <cellStyle name="20% - Accent1 4 2 3 2 5 3 2 4" xfId="34145" xr:uid="{00000000-0005-0000-0000-0000AA840000}"/>
    <cellStyle name="20% - Accent1 4 2 3 2 5 3 3" xfId="34146" xr:uid="{00000000-0005-0000-0000-0000AB840000}"/>
    <cellStyle name="20% - Accent1 4 2 3 2 5 3 3 2" xfId="34147" xr:uid="{00000000-0005-0000-0000-0000AC840000}"/>
    <cellStyle name="20% - Accent1 4 2 3 2 5 3 3 2 2" xfId="34148" xr:uid="{00000000-0005-0000-0000-0000AD840000}"/>
    <cellStyle name="20% - Accent1 4 2 3 2 5 3 3 2 2 2" xfId="34149" xr:uid="{00000000-0005-0000-0000-0000AE840000}"/>
    <cellStyle name="20% - Accent1 4 2 3 2 5 3 3 2 3" xfId="34150" xr:uid="{00000000-0005-0000-0000-0000AF840000}"/>
    <cellStyle name="20% - Accent1 4 2 3 2 5 3 3 3" xfId="34151" xr:uid="{00000000-0005-0000-0000-0000B0840000}"/>
    <cellStyle name="20% - Accent1 4 2 3 2 5 3 3 3 2" xfId="34152" xr:uid="{00000000-0005-0000-0000-0000B1840000}"/>
    <cellStyle name="20% - Accent1 4 2 3 2 5 3 3 4" xfId="34153" xr:uid="{00000000-0005-0000-0000-0000B2840000}"/>
    <cellStyle name="20% - Accent1 4 2 3 2 5 3 4" xfId="34154" xr:uid="{00000000-0005-0000-0000-0000B3840000}"/>
    <cellStyle name="20% - Accent1 4 2 3 2 5 3 4 2" xfId="34155" xr:uid="{00000000-0005-0000-0000-0000B4840000}"/>
    <cellStyle name="20% - Accent1 4 2 3 2 5 3 4 2 2" xfId="34156" xr:uid="{00000000-0005-0000-0000-0000B5840000}"/>
    <cellStyle name="20% - Accent1 4 2 3 2 5 3 4 2 2 2" xfId="34157" xr:uid="{00000000-0005-0000-0000-0000B6840000}"/>
    <cellStyle name="20% - Accent1 4 2 3 2 5 3 4 2 3" xfId="34158" xr:uid="{00000000-0005-0000-0000-0000B7840000}"/>
    <cellStyle name="20% - Accent1 4 2 3 2 5 3 4 3" xfId="34159" xr:uid="{00000000-0005-0000-0000-0000B8840000}"/>
    <cellStyle name="20% - Accent1 4 2 3 2 5 3 4 3 2" xfId="34160" xr:uid="{00000000-0005-0000-0000-0000B9840000}"/>
    <cellStyle name="20% - Accent1 4 2 3 2 5 3 4 4" xfId="34161" xr:uid="{00000000-0005-0000-0000-0000BA840000}"/>
    <cellStyle name="20% - Accent1 4 2 3 2 5 3 5" xfId="34162" xr:uid="{00000000-0005-0000-0000-0000BB840000}"/>
    <cellStyle name="20% - Accent1 4 2 3 2 5 3 5 2" xfId="34163" xr:uid="{00000000-0005-0000-0000-0000BC840000}"/>
    <cellStyle name="20% - Accent1 4 2 3 2 5 3 5 2 2" xfId="34164" xr:uid="{00000000-0005-0000-0000-0000BD840000}"/>
    <cellStyle name="20% - Accent1 4 2 3 2 5 3 5 3" xfId="34165" xr:uid="{00000000-0005-0000-0000-0000BE840000}"/>
    <cellStyle name="20% - Accent1 4 2 3 2 5 3 6" xfId="34166" xr:uid="{00000000-0005-0000-0000-0000BF840000}"/>
    <cellStyle name="20% - Accent1 4 2 3 2 5 3 6 2" xfId="34167" xr:uid="{00000000-0005-0000-0000-0000C0840000}"/>
    <cellStyle name="20% - Accent1 4 2 3 2 5 3 6 2 2" xfId="34168" xr:uid="{00000000-0005-0000-0000-0000C1840000}"/>
    <cellStyle name="20% - Accent1 4 2 3 2 5 3 6 3" xfId="34169" xr:uid="{00000000-0005-0000-0000-0000C2840000}"/>
    <cellStyle name="20% - Accent1 4 2 3 2 5 3 7" xfId="34170" xr:uid="{00000000-0005-0000-0000-0000C3840000}"/>
    <cellStyle name="20% - Accent1 4 2 3 2 5 3 7 2" xfId="34171" xr:uid="{00000000-0005-0000-0000-0000C4840000}"/>
    <cellStyle name="20% - Accent1 4 2 3 2 5 3 8" xfId="34172" xr:uid="{00000000-0005-0000-0000-0000C5840000}"/>
    <cellStyle name="20% - Accent1 4 2 3 2 5 3 8 2" xfId="34173" xr:uid="{00000000-0005-0000-0000-0000C6840000}"/>
    <cellStyle name="20% - Accent1 4 2 3 2 5 3 9" xfId="34174" xr:uid="{00000000-0005-0000-0000-0000C7840000}"/>
    <cellStyle name="20% - Accent1 4 2 3 2 5 4" xfId="34175" xr:uid="{00000000-0005-0000-0000-0000C8840000}"/>
    <cellStyle name="20% - Accent1 4 2 3 2 5 4 2" xfId="34176" xr:uid="{00000000-0005-0000-0000-0000C9840000}"/>
    <cellStyle name="20% - Accent1 4 2 3 2 5 4 2 2" xfId="34177" xr:uid="{00000000-0005-0000-0000-0000CA840000}"/>
    <cellStyle name="20% - Accent1 4 2 3 2 5 4 2 2 2" xfId="34178" xr:uid="{00000000-0005-0000-0000-0000CB840000}"/>
    <cellStyle name="20% - Accent1 4 2 3 2 5 4 2 3" xfId="34179" xr:uid="{00000000-0005-0000-0000-0000CC840000}"/>
    <cellStyle name="20% - Accent1 4 2 3 2 5 4 3" xfId="34180" xr:uid="{00000000-0005-0000-0000-0000CD840000}"/>
    <cellStyle name="20% - Accent1 4 2 3 2 5 4 3 2" xfId="34181" xr:uid="{00000000-0005-0000-0000-0000CE840000}"/>
    <cellStyle name="20% - Accent1 4 2 3 2 5 4 4" xfId="34182" xr:uid="{00000000-0005-0000-0000-0000CF840000}"/>
    <cellStyle name="20% - Accent1 4 2 3 2 5 5" xfId="34183" xr:uid="{00000000-0005-0000-0000-0000D0840000}"/>
    <cellStyle name="20% - Accent1 4 2 3 2 5 5 2" xfId="34184" xr:uid="{00000000-0005-0000-0000-0000D1840000}"/>
    <cellStyle name="20% - Accent1 4 2 3 2 5 5 2 2" xfId="34185" xr:uid="{00000000-0005-0000-0000-0000D2840000}"/>
    <cellStyle name="20% - Accent1 4 2 3 2 5 5 2 2 2" xfId="34186" xr:uid="{00000000-0005-0000-0000-0000D3840000}"/>
    <cellStyle name="20% - Accent1 4 2 3 2 5 5 2 3" xfId="34187" xr:uid="{00000000-0005-0000-0000-0000D4840000}"/>
    <cellStyle name="20% - Accent1 4 2 3 2 5 5 3" xfId="34188" xr:uid="{00000000-0005-0000-0000-0000D5840000}"/>
    <cellStyle name="20% - Accent1 4 2 3 2 5 5 3 2" xfId="34189" xr:uid="{00000000-0005-0000-0000-0000D6840000}"/>
    <cellStyle name="20% - Accent1 4 2 3 2 5 5 4" xfId="34190" xr:uid="{00000000-0005-0000-0000-0000D7840000}"/>
    <cellStyle name="20% - Accent1 4 2 3 2 5 6" xfId="34191" xr:uid="{00000000-0005-0000-0000-0000D8840000}"/>
    <cellStyle name="20% - Accent1 4 2 3 2 5 6 2" xfId="34192" xr:uid="{00000000-0005-0000-0000-0000D9840000}"/>
    <cellStyle name="20% - Accent1 4 2 3 2 5 6 2 2" xfId="34193" xr:uid="{00000000-0005-0000-0000-0000DA840000}"/>
    <cellStyle name="20% - Accent1 4 2 3 2 5 6 2 2 2" xfId="34194" xr:uid="{00000000-0005-0000-0000-0000DB840000}"/>
    <cellStyle name="20% - Accent1 4 2 3 2 5 6 2 3" xfId="34195" xr:uid="{00000000-0005-0000-0000-0000DC840000}"/>
    <cellStyle name="20% - Accent1 4 2 3 2 5 6 3" xfId="34196" xr:uid="{00000000-0005-0000-0000-0000DD840000}"/>
    <cellStyle name="20% - Accent1 4 2 3 2 5 6 3 2" xfId="34197" xr:uid="{00000000-0005-0000-0000-0000DE840000}"/>
    <cellStyle name="20% - Accent1 4 2 3 2 5 6 4" xfId="34198" xr:uid="{00000000-0005-0000-0000-0000DF840000}"/>
    <cellStyle name="20% - Accent1 4 2 3 2 5 7" xfId="34199" xr:uid="{00000000-0005-0000-0000-0000E0840000}"/>
    <cellStyle name="20% - Accent1 4 2 3 2 5 7 2" xfId="34200" xr:uid="{00000000-0005-0000-0000-0000E1840000}"/>
    <cellStyle name="20% - Accent1 4 2 3 2 5 7 2 2" xfId="34201" xr:uid="{00000000-0005-0000-0000-0000E2840000}"/>
    <cellStyle name="20% - Accent1 4 2 3 2 5 7 3" xfId="34202" xr:uid="{00000000-0005-0000-0000-0000E3840000}"/>
    <cellStyle name="20% - Accent1 4 2 3 2 5 8" xfId="34203" xr:uid="{00000000-0005-0000-0000-0000E4840000}"/>
    <cellStyle name="20% - Accent1 4 2 3 2 5 8 2" xfId="34204" xr:uid="{00000000-0005-0000-0000-0000E5840000}"/>
    <cellStyle name="20% - Accent1 4 2 3 2 5 8 2 2" xfId="34205" xr:uid="{00000000-0005-0000-0000-0000E6840000}"/>
    <cellStyle name="20% - Accent1 4 2 3 2 5 8 3" xfId="34206" xr:uid="{00000000-0005-0000-0000-0000E7840000}"/>
    <cellStyle name="20% - Accent1 4 2 3 2 5 9" xfId="34207" xr:uid="{00000000-0005-0000-0000-0000E8840000}"/>
    <cellStyle name="20% - Accent1 4 2 3 2 5 9 2" xfId="34208" xr:uid="{00000000-0005-0000-0000-0000E9840000}"/>
    <cellStyle name="20% - Accent1 4 2 3 2 6" xfId="34209" xr:uid="{00000000-0005-0000-0000-0000EA840000}"/>
    <cellStyle name="20% - Accent1 4 2 3 2 6 2" xfId="34210" xr:uid="{00000000-0005-0000-0000-0000EB840000}"/>
    <cellStyle name="20% - Accent1 4 2 3 2 6 2 2" xfId="34211" xr:uid="{00000000-0005-0000-0000-0000EC840000}"/>
    <cellStyle name="20% - Accent1 4 2 3 2 6 2 2 2" xfId="34212" xr:uid="{00000000-0005-0000-0000-0000ED840000}"/>
    <cellStyle name="20% - Accent1 4 2 3 2 6 2 2 2 2" xfId="34213" xr:uid="{00000000-0005-0000-0000-0000EE840000}"/>
    <cellStyle name="20% - Accent1 4 2 3 2 6 2 2 3" xfId="34214" xr:uid="{00000000-0005-0000-0000-0000EF840000}"/>
    <cellStyle name="20% - Accent1 4 2 3 2 6 2 3" xfId="34215" xr:uid="{00000000-0005-0000-0000-0000F0840000}"/>
    <cellStyle name="20% - Accent1 4 2 3 2 6 2 3 2" xfId="34216" xr:uid="{00000000-0005-0000-0000-0000F1840000}"/>
    <cellStyle name="20% - Accent1 4 2 3 2 6 2 4" xfId="34217" xr:uid="{00000000-0005-0000-0000-0000F2840000}"/>
    <cellStyle name="20% - Accent1 4 2 3 2 6 3" xfId="34218" xr:uid="{00000000-0005-0000-0000-0000F3840000}"/>
    <cellStyle name="20% - Accent1 4 2 3 2 6 3 2" xfId="34219" xr:uid="{00000000-0005-0000-0000-0000F4840000}"/>
    <cellStyle name="20% - Accent1 4 2 3 2 6 3 2 2" xfId="34220" xr:uid="{00000000-0005-0000-0000-0000F5840000}"/>
    <cellStyle name="20% - Accent1 4 2 3 2 6 3 2 2 2" xfId="34221" xr:uid="{00000000-0005-0000-0000-0000F6840000}"/>
    <cellStyle name="20% - Accent1 4 2 3 2 6 3 2 3" xfId="34222" xr:uid="{00000000-0005-0000-0000-0000F7840000}"/>
    <cellStyle name="20% - Accent1 4 2 3 2 6 3 3" xfId="34223" xr:uid="{00000000-0005-0000-0000-0000F8840000}"/>
    <cellStyle name="20% - Accent1 4 2 3 2 6 3 3 2" xfId="34224" xr:uid="{00000000-0005-0000-0000-0000F9840000}"/>
    <cellStyle name="20% - Accent1 4 2 3 2 6 3 4" xfId="34225" xr:uid="{00000000-0005-0000-0000-0000FA840000}"/>
    <cellStyle name="20% - Accent1 4 2 3 2 6 4" xfId="34226" xr:uid="{00000000-0005-0000-0000-0000FB840000}"/>
    <cellStyle name="20% - Accent1 4 2 3 2 6 4 2" xfId="34227" xr:uid="{00000000-0005-0000-0000-0000FC840000}"/>
    <cellStyle name="20% - Accent1 4 2 3 2 6 4 2 2" xfId="34228" xr:uid="{00000000-0005-0000-0000-0000FD840000}"/>
    <cellStyle name="20% - Accent1 4 2 3 2 6 4 2 2 2" xfId="34229" xr:uid="{00000000-0005-0000-0000-0000FE840000}"/>
    <cellStyle name="20% - Accent1 4 2 3 2 6 4 2 3" xfId="34230" xr:uid="{00000000-0005-0000-0000-0000FF840000}"/>
    <cellStyle name="20% - Accent1 4 2 3 2 6 4 3" xfId="34231" xr:uid="{00000000-0005-0000-0000-000000850000}"/>
    <cellStyle name="20% - Accent1 4 2 3 2 6 4 3 2" xfId="34232" xr:uid="{00000000-0005-0000-0000-000001850000}"/>
    <cellStyle name="20% - Accent1 4 2 3 2 6 4 4" xfId="34233" xr:uid="{00000000-0005-0000-0000-000002850000}"/>
    <cellStyle name="20% - Accent1 4 2 3 2 6 5" xfId="34234" xr:uid="{00000000-0005-0000-0000-000003850000}"/>
    <cellStyle name="20% - Accent1 4 2 3 2 6 5 2" xfId="34235" xr:uid="{00000000-0005-0000-0000-000004850000}"/>
    <cellStyle name="20% - Accent1 4 2 3 2 6 5 2 2" xfId="34236" xr:uid="{00000000-0005-0000-0000-000005850000}"/>
    <cellStyle name="20% - Accent1 4 2 3 2 6 5 3" xfId="34237" xr:uid="{00000000-0005-0000-0000-000006850000}"/>
    <cellStyle name="20% - Accent1 4 2 3 2 6 6" xfId="34238" xr:uid="{00000000-0005-0000-0000-000007850000}"/>
    <cellStyle name="20% - Accent1 4 2 3 2 6 6 2" xfId="34239" xr:uid="{00000000-0005-0000-0000-000008850000}"/>
    <cellStyle name="20% - Accent1 4 2 3 2 6 6 2 2" xfId="34240" xr:uid="{00000000-0005-0000-0000-000009850000}"/>
    <cellStyle name="20% - Accent1 4 2 3 2 6 6 3" xfId="34241" xr:uid="{00000000-0005-0000-0000-00000A850000}"/>
    <cellStyle name="20% - Accent1 4 2 3 2 6 7" xfId="34242" xr:uid="{00000000-0005-0000-0000-00000B850000}"/>
    <cellStyle name="20% - Accent1 4 2 3 2 6 7 2" xfId="34243" xr:uid="{00000000-0005-0000-0000-00000C850000}"/>
    <cellStyle name="20% - Accent1 4 2 3 2 6 8" xfId="34244" xr:uid="{00000000-0005-0000-0000-00000D850000}"/>
    <cellStyle name="20% - Accent1 4 2 3 2 6 8 2" xfId="34245" xr:uid="{00000000-0005-0000-0000-00000E850000}"/>
    <cellStyle name="20% - Accent1 4 2 3 2 6 9" xfId="34246" xr:uid="{00000000-0005-0000-0000-00000F850000}"/>
    <cellStyle name="20% - Accent1 4 2 3 2 7" xfId="34247" xr:uid="{00000000-0005-0000-0000-000010850000}"/>
    <cellStyle name="20% - Accent1 4 2 3 2 7 2" xfId="34248" xr:uid="{00000000-0005-0000-0000-000011850000}"/>
    <cellStyle name="20% - Accent1 4 2 3 2 7 2 2" xfId="34249" xr:uid="{00000000-0005-0000-0000-000012850000}"/>
    <cellStyle name="20% - Accent1 4 2 3 2 7 2 2 2" xfId="34250" xr:uid="{00000000-0005-0000-0000-000013850000}"/>
    <cellStyle name="20% - Accent1 4 2 3 2 7 2 2 2 2" xfId="34251" xr:uid="{00000000-0005-0000-0000-000014850000}"/>
    <cellStyle name="20% - Accent1 4 2 3 2 7 2 2 3" xfId="34252" xr:uid="{00000000-0005-0000-0000-000015850000}"/>
    <cellStyle name="20% - Accent1 4 2 3 2 7 2 3" xfId="34253" xr:uid="{00000000-0005-0000-0000-000016850000}"/>
    <cellStyle name="20% - Accent1 4 2 3 2 7 2 3 2" xfId="34254" xr:uid="{00000000-0005-0000-0000-000017850000}"/>
    <cellStyle name="20% - Accent1 4 2 3 2 7 2 4" xfId="34255" xr:uid="{00000000-0005-0000-0000-000018850000}"/>
    <cellStyle name="20% - Accent1 4 2 3 2 7 3" xfId="34256" xr:uid="{00000000-0005-0000-0000-000019850000}"/>
    <cellStyle name="20% - Accent1 4 2 3 2 7 3 2" xfId="34257" xr:uid="{00000000-0005-0000-0000-00001A850000}"/>
    <cellStyle name="20% - Accent1 4 2 3 2 7 3 2 2" xfId="34258" xr:uid="{00000000-0005-0000-0000-00001B850000}"/>
    <cellStyle name="20% - Accent1 4 2 3 2 7 3 2 2 2" xfId="34259" xr:uid="{00000000-0005-0000-0000-00001C850000}"/>
    <cellStyle name="20% - Accent1 4 2 3 2 7 3 2 3" xfId="34260" xr:uid="{00000000-0005-0000-0000-00001D850000}"/>
    <cellStyle name="20% - Accent1 4 2 3 2 7 3 3" xfId="34261" xr:uid="{00000000-0005-0000-0000-00001E850000}"/>
    <cellStyle name="20% - Accent1 4 2 3 2 7 3 3 2" xfId="34262" xr:uid="{00000000-0005-0000-0000-00001F850000}"/>
    <cellStyle name="20% - Accent1 4 2 3 2 7 3 4" xfId="34263" xr:uid="{00000000-0005-0000-0000-000020850000}"/>
    <cellStyle name="20% - Accent1 4 2 3 2 7 4" xfId="34264" xr:uid="{00000000-0005-0000-0000-000021850000}"/>
    <cellStyle name="20% - Accent1 4 2 3 2 7 4 2" xfId="34265" xr:uid="{00000000-0005-0000-0000-000022850000}"/>
    <cellStyle name="20% - Accent1 4 2 3 2 7 4 2 2" xfId="34266" xr:uid="{00000000-0005-0000-0000-000023850000}"/>
    <cellStyle name="20% - Accent1 4 2 3 2 7 4 2 2 2" xfId="34267" xr:uid="{00000000-0005-0000-0000-000024850000}"/>
    <cellStyle name="20% - Accent1 4 2 3 2 7 4 2 3" xfId="34268" xr:uid="{00000000-0005-0000-0000-000025850000}"/>
    <cellStyle name="20% - Accent1 4 2 3 2 7 4 3" xfId="34269" xr:uid="{00000000-0005-0000-0000-000026850000}"/>
    <cellStyle name="20% - Accent1 4 2 3 2 7 4 3 2" xfId="34270" xr:uid="{00000000-0005-0000-0000-000027850000}"/>
    <cellStyle name="20% - Accent1 4 2 3 2 7 4 4" xfId="34271" xr:uid="{00000000-0005-0000-0000-000028850000}"/>
    <cellStyle name="20% - Accent1 4 2 3 2 7 5" xfId="34272" xr:uid="{00000000-0005-0000-0000-000029850000}"/>
    <cellStyle name="20% - Accent1 4 2 3 2 7 5 2" xfId="34273" xr:uid="{00000000-0005-0000-0000-00002A850000}"/>
    <cellStyle name="20% - Accent1 4 2 3 2 7 5 2 2" xfId="34274" xr:uid="{00000000-0005-0000-0000-00002B850000}"/>
    <cellStyle name="20% - Accent1 4 2 3 2 7 5 3" xfId="34275" xr:uid="{00000000-0005-0000-0000-00002C850000}"/>
    <cellStyle name="20% - Accent1 4 2 3 2 7 6" xfId="34276" xr:uid="{00000000-0005-0000-0000-00002D850000}"/>
    <cellStyle name="20% - Accent1 4 2 3 2 7 6 2" xfId="34277" xr:uid="{00000000-0005-0000-0000-00002E850000}"/>
    <cellStyle name="20% - Accent1 4 2 3 2 7 6 2 2" xfId="34278" xr:uid="{00000000-0005-0000-0000-00002F850000}"/>
    <cellStyle name="20% - Accent1 4 2 3 2 7 6 3" xfId="34279" xr:uid="{00000000-0005-0000-0000-000030850000}"/>
    <cellStyle name="20% - Accent1 4 2 3 2 7 7" xfId="34280" xr:uid="{00000000-0005-0000-0000-000031850000}"/>
    <cellStyle name="20% - Accent1 4 2 3 2 7 7 2" xfId="34281" xr:uid="{00000000-0005-0000-0000-000032850000}"/>
    <cellStyle name="20% - Accent1 4 2 3 2 7 8" xfId="34282" xr:uid="{00000000-0005-0000-0000-000033850000}"/>
    <cellStyle name="20% - Accent1 4 2 3 2 7 8 2" xfId="34283" xr:uid="{00000000-0005-0000-0000-000034850000}"/>
    <cellStyle name="20% - Accent1 4 2 3 2 7 9" xfId="34284" xr:uid="{00000000-0005-0000-0000-000035850000}"/>
    <cellStyle name="20% - Accent1 4 2 3 2 8" xfId="34285" xr:uid="{00000000-0005-0000-0000-000036850000}"/>
    <cellStyle name="20% - Accent1 4 2 3 2 8 2" xfId="34286" xr:uid="{00000000-0005-0000-0000-000037850000}"/>
    <cellStyle name="20% - Accent1 4 2 3 2 8 2 2" xfId="34287" xr:uid="{00000000-0005-0000-0000-000038850000}"/>
    <cellStyle name="20% - Accent1 4 2 3 2 8 2 2 2" xfId="34288" xr:uid="{00000000-0005-0000-0000-000039850000}"/>
    <cellStyle name="20% - Accent1 4 2 3 2 8 2 3" xfId="34289" xr:uid="{00000000-0005-0000-0000-00003A850000}"/>
    <cellStyle name="20% - Accent1 4 2 3 2 8 3" xfId="34290" xr:uid="{00000000-0005-0000-0000-00003B850000}"/>
    <cellStyle name="20% - Accent1 4 2 3 2 8 3 2" xfId="34291" xr:uid="{00000000-0005-0000-0000-00003C850000}"/>
    <cellStyle name="20% - Accent1 4 2 3 2 8 4" xfId="34292" xr:uid="{00000000-0005-0000-0000-00003D850000}"/>
    <cellStyle name="20% - Accent1 4 2 3 2 9" xfId="34293" xr:uid="{00000000-0005-0000-0000-00003E850000}"/>
    <cellStyle name="20% - Accent1 4 2 3 2 9 2" xfId="34294" xr:uid="{00000000-0005-0000-0000-00003F850000}"/>
    <cellStyle name="20% - Accent1 4 2 3 2 9 2 2" xfId="34295" xr:uid="{00000000-0005-0000-0000-000040850000}"/>
    <cellStyle name="20% - Accent1 4 2 3 2 9 2 2 2" xfId="34296" xr:uid="{00000000-0005-0000-0000-000041850000}"/>
    <cellStyle name="20% - Accent1 4 2 3 2 9 2 3" xfId="34297" xr:uid="{00000000-0005-0000-0000-000042850000}"/>
    <cellStyle name="20% - Accent1 4 2 3 2 9 3" xfId="34298" xr:uid="{00000000-0005-0000-0000-000043850000}"/>
    <cellStyle name="20% - Accent1 4 2 3 2 9 3 2" xfId="34299" xr:uid="{00000000-0005-0000-0000-000044850000}"/>
    <cellStyle name="20% - Accent1 4 2 3 2 9 4" xfId="34300" xr:uid="{00000000-0005-0000-0000-000045850000}"/>
    <cellStyle name="20% - Accent1 4 2 3 3" xfId="34301" xr:uid="{00000000-0005-0000-0000-000046850000}"/>
    <cellStyle name="20% - Accent1 4 2 3 3 10" xfId="34302" xr:uid="{00000000-0005-0000-0000-000047850000}"/>
    <cellStyle name="20% - Accent1 4 2 3 3 10 2" xfId="34303" xr:uid="{00000000-0005-0000-0000-000048850000}"/>
    <cellStyle name="20% - Accent1 4 2 3 3 10 2 2" xfId="34304" xr:uid="{00000000-0005-0000-0000-000049850000}"/>
    <cellStyle name="20% - Accent1 4 2 3 3 10 3" xfId="34305" xr:uid="{00000000-0005-0000-0000-00004A850000}"/>
    <cellStyle name="20% - Accent1 4 2 3 3 11" xfId="34306" xr:uid="{00000000-0005-0000-0000-00004B850000}"/>
    <cellStyle name="20% - Accent1 4 2 3 3 11 2" xfId="34307" xr:uid="{00000000-0005-0000-0000-00004C850000}"/>
    <cellStyle name="20% - Accent1 4 2 3 3 11 2 2" xfId="34308" xr:uid="{00000000-0005-0000-0000-00004D850000}"/>
    <cellStyle name="20% - Accent1 4 2 3 3 11 3" xfId="34309" xr:uid="{00000000-0005-0000-0000-00004E850000}"/>
    <cellStyle name="20% - Accent1 4 2 3 3 12" xfId="34310" xr:uid="{00000000-0005-0000-0000-00004F850000}"/>
    <cellStyle name="20% - Accent1 4 2 3 3 12 2" xfId="34311" xr:uid="{00000000-0005-0000-0000-000050850000}"/>
    <cellStyle name="20% - Accent1 4 2 3 3 13" xfId="34312" xr:uid="{00000000-0005-0000-0000-000051850000}"/>
    <cellStyle name="20% - Accent1 4 2 3 3 13 2" xfId="34313" xr:uid="{00000000-0005-0000-0000-000052850000}"/>
    <cellStyle name="20% - Accent1 4 2 3 3 14" xfId="34314" xr:uid="{00000000-0005-0000-0000-000053850000}"/>
    <cellStyle name="20% - Accent1 4 2 3 3 2" xfId="34315" xr:uid="{00000000-0005-0000-0000-000054850000}"/>
    <cellStyle name="20% - Accent1 4 2 3 3 2 10" xfId="34316" xr:uid="{00000000-0005-0000-0000-000055850000}"/>
    <cellStyle name="20% - Accent1 4 2 3 3 2 10 2" xfId="34317" xr:uid="{00000000-0005-0000-0000-000056850000}"/>
    <cellStyle name="20% - Accent1 4 2 3 3 2 11" xfId="34318" xr:uid="{00000000-0005-0000-0000-000057850000}"/>
    <cellStyle name="20% - Accent1 4 2 3 3 2 2" xfId="34319" xr:uid="{00000000-0005-0000-0000-000058850000}"/>
    <cellStyle name="20% - Accent1 4 2 3 3 2 2 2" xfId="34320" xr:uid="{00000000-0005-0000-0000-000059850000}"/>
    <cellStyle name="20% - Accent1 4 2 3 3 2 2 2 2" xfId="34321" xr:uid="{00000000-0005-0000-0000-00005A850000}"/>
    <cellStyle name="20% - Accent1 4 2 3 3 2 2 2 2 2" xfId="34322" xr:uid="{00000000-0005-0000-0000-00005B850000}"/>
    <cellStyle name="20% - Accent1 4 2 3 3 2 2 2 2 2 2" xfId="34323" xr:uid="{00000000-0005-0000-0000-00005C850000}"/>
    <cellStyle name="20% - Accent1 4 2 3 3 2 2 2 2 3" xfId="34324" xr:uid="{00000000-0005-0000-0000-00005D850000}"/>
    <cellStyle name="20% - Accent1 4 2 3 3 2 2 2 3" xfId="34325" xr:uid="{00000000-0005-0000-0000-00005E850000}"/>
    <cellStyle name="20% - Accent1 4 2 3 3 2 2 2 3 2" xfId="34326" xr:uid="{00000000-0005-0000-0000-00005F850000}"/>
    <cellStyle name="20% - Accent1 4 2 3 3 2 2 2 4" xfId="34327" xr:uid="{00000000-0005-0000-0000-000060850000}"/>
    <cellStyle name="20% - Accent1 4 2 3 3 2 2 3" xfId="34328" xr:uid="{00000000-0005-0000-0000-000061850000}"/>
    <cellStyle name="20% - Accent1 4 2 3 3 2 2 3 2" xfId="34329" xr:uid="{00000000-0005-0000-0000-000062850000}"/>
    <cellStyle name="20% - Accent1 4 2 3 3 2 2 3 2 2" xfId="34330" xr:uid="{00000000-0005-0000-0000-000063850000}"/>
    <cellStyle name="20% - Accent1 4 2 3 3 2 2 3 2 2 2" xfId="34331" xr:uid="{00000000-0005-0000-0000-000064850000}"/>
    <cellStyle name="20% - Accent1 4 2 3 3 2 2 3 2 3" xfId="34332" xr:uid="{00000000-0005-0000-0000-000065850000}"/>
    <cellStyle name="20% - Accent1 4 2 3 3 2 2 3 3" xfId="34333" xr:uid="{00000000-0005-0000-0000-000066850000}"/>
    <cellStyle name="20% - Accent1 4 2 3 3 2 2 3 3 2" xfId="34334" xr:uid="{00000000-0005-0000-0000-000067850000}"/>
    <cellStyle name="20% - Accent1 4 2 3 3 2 2 3 4" xfId="34335" xr:uid="{00000000-0005-0000-0000-000068850000}"/>
    <cellStyle name="20% - Accent1 4 2 3 3 2 2 4" xfId="34336" xr:uid="{00000000-0005-0000-0000-000069850000}"/>
    <cellStyle name="20% - Accent1 4 2 3 3 2 2 4 2" xfId="34337" xr:uid="{00000000-0005-0000-0000-00006A850000}"/>
    <cellStyle name="20% - Accent1 4 2 3 3 2 2 4 2 2" xfId="34338" xr:uid="{00000000-0005-0000-0000-00006B850000}"/>
    <cellStyle name="20% - Accent1 4 2 3 3 2 2 4 2 2 2" xfId="34339" xr:uid="{00000000-0005-0000-0000-00006C850000}"/>
    <cellStyle name="20% - Accent1 4 2 3 3 2 2 4 2 3" xfId="34340" xr:uid="{00000000-0005-0000-0000-00006D850000}"/>
    <cellStyle name="20% - Accent1 4 2 3 3 2 2 4 3" xfId="34341" xr:uid="{00000000-0005-0000-0000-00006E850000}"/>
    <cellStyle name="20% - Accent1 4 2 3 3 2 2 4 3 2" xfId="34342" xr:uid="{00000000-0005-0000-0000-00006F850000}"/>
    <cellStyle name="20% - Accent1 4 2 3 3 2 2 4 4" xfId="34343" xr:uid="{00000000-0005-0000-0000-000070850000}"/>
    <cellStyle name="20% - Accent1 4 2 3 3 2 2 5" xfId="34344" xr:uid="{00000000-0005-0000-0000-000071850000}"/>
    <cellStyle name="20% - Accent1 4 2 3 3 2 2 5 2" xfId="34345" xr:uid="{00000000-0005-0000-0000-000072850000}"/>
    <cellStyle name="20% - Accent1 4 2 3 3 2 2 5 2 2" xfId="34346" xr:uid="{00000000-0005-0000-0000-000073850000}"/>
    <cellStyle name="20% - Accent1 4 2 3 3 2 2 5 3" xfId="34347" xr:uid="{00000000-0005-0000-0000-000074850000}"/>
    <cellStyle name="20% - Accent1 4 2 3 3 2 2 6" xfId="34348" xr:uid="{00000000-0005-0000-0000-000075850000}"/>
    <cellStyle name="20% - Accent1 4 2 3 3 2 2 6 2" xfId="34349" xr:uid="{00000000-0005-0000-0000-000076850000}"/>
    <cellStyle name="20% - Accent1 4 2 3 3 2 2 6 2 2" xfId="34350" xr:uid="{00000000-0005-0000-0000-000077850000}"/>
    <cellStyle name="20% - Accent1 4 2 3 3 2 2 6 3" xfId="34351" xr:uid="{00000000-0005-0000-0000-000078850000}"/>
    <cellStyle name="20% - Accent1 4 2 3 3 2 2 7" xfId="34352" xr:uid="{00000000-0005-0000-0000-000079850000}"/>
    <cellStyle name="20% - Accent1 4 2 3 3 2 2 7 2" xfId="34353" xr:uid="{00000000-0005-0000-0000-00007A850000}"/>
    <cellStyle name="20% - Accent1 4 2 3 3 2 2 8" xfId="34354" xr:uid="{00000000-0005-0000-0000-00007B850000}"/>
    <cellStyle name="20% - Accent1 4 2 3 3 2 2 8 2" xfId="34355" xr:uid="{00000000-0005-0000-0000-00007C850000}"/>
    <cellStyle name="20% - Accent1 4 2 3 3 2 2 9" xfId="34356" xr:uid="{00000000-0005-0000-0000-00007D850000}"/>
    <cellStyle name="20% - Accent1 4 2 3 3 2 3" xfId="34357" xr:uid="{00000000-0005-0000-0000-00007E850000}"/>
    <cellStyle name="20% - Accent1 4 2 3 3 2 3 2" xfId="34358" xr:uid="{00000000-0005-0000-0000-00007F850000}"/>
    <cellStyle name="20% - Accent1 4 2 3 3 2 3 2 2" xfId="34359" xr:uid="{00000000-0005-0000-0000-000080850000}"/>
    <cellStyle name="20% - Accent1 4 2 3 3 2 3 2 2 2" xfId="34360" xr:uid="{00000000-0005-0000-0000-000081850000}"/>
    <cellStyle name="20% - Accent1 4 2 3 3 2 3 2 2 2 2" xfId="34361" xr:uid="{00000000-0005-0000-0000-000082850000}"/>
    <cellStyle name="20% - Accent1 4 2 3 3 2 3 2 2 3" xfId="34362" xr:uid="{00000000-0005-0000-0000-000083850000}"/>
    <cellStyle name="20% - Accent1 4 2 3 3 2 3 2 3" xfId="34363" xr:uid="{00000000-0005-0000-0000-000084850000}"/>
    <cellStyle name="20% - Accent1 4 2 3 3 2 3 2 3 2" xfId="34364" xr:uid="{00000000-0005-0000-0000-000085850000}"/>
    <cellStyle name="20% - Accent1 4 2 3 3 2 3 2 4" xfId="34365" xr:uid="{00000000-0005-0000-0000-000086850000}"/>
    <cellStyle name="20% - Accent1 4 2 3 3 2 3 3" xfId="34366" xr:uid="{00000000-0005-0000-0000-000087850000}"/>
    <cellStyle name="20% - Accent1 4 2 3 3 2 3 3 2" xfId="34367" xr:uid="{00000000-0005-0000-0000-000088850000}"/>
    <cellStyle name="20% - Accent1 4 2 3 3 2 3 3 2 2" xfId="34368" xr:uid="{00000000-0005-0000-0000-000089850000}"/>
    <cellStyle name="20% - Accent1 4 2 3 3 2 3 3 2 2 2" xfId="34369" xr:uid="{00000000-0005-0000-0000-00008A850000}"/>
    <cellStyle name="20% - Accent1 4 2 3 3 2 3 3 2 3" xfId="34370" xr:uid="{00000000-0005-0000-0000-00008B850000}"/>
    <cellStyle name="20% - Accent1 4 2 3 3 2 3 3 3" xfId="34371" xr:uid="{00000000-0005-0000-0000-00008C850000}"/>
    <cellStyle name="20% - Accent1 4 2 3 3 2 3 3 3 2" xfId="34372" xr:uid="{00000000-0005-0000-0000-00008D850000}"/>
    <cellStyle name="20% - Accent1 4 2 3 3 2 3 3 4" xfId="34373" xr:uid="{00000000-0005-0000-0000-00008E850000}"/>
    <cellStyle name="20% - Accent1 4 2 3 3 2 3 4" xfId="34374" xr:uid="{00000000-0005-0000-0000-00008F850000}"/>
    <cellStyle name="20% - Accent1 4 2 3 3 2 3 4 2" xfId="34375" xr:uid="{00000000-0005-0000-0000-000090850000}"/>
    <cellStyle name="20% - Accent1 4 2 3 3 2 3 4 2 2" xfId="34376" xr:uid="{00000000-0005-0000-0000-000091850000}"/>
    <cellStyle name="20% - Accent1 4 2 3 3 2 3 4 2 2 2" xfId="34377" xr:uid="{00000000-0005-0000-0000-000092850000}"/>
    <cellStyle name="20% - Accent1 4 2 3 3 2 3 4 2 3" xfId="34378" xr:uid="{00000000-0005-0000-0000-000093850000}"/>
    <cellStyle name="20% - Accent1 4 2 3 3 2 3 4 3" xfId="34379" xr:uid="{00000000-0005-0000-0000-000094850000}"/>
    <cellStyle name="20% - Accent1 4 2 3 3 2 3 4 3 2" xfId="34380" xr:uid="{00000000-0005-0000-0000-000095850000}"/>
    <cellStyle name="20% - Accent1 4 2 3 3 2 3 4 4" xfId="34381" xr:uid="{00000000-0005-0000-0000-000096850000}"/>
    <cellStyle name="20% - Accent1 4 2 3 3 2 3 5" xfId="34382" xr:uid="{00000000-0005-0000-0000-000097850000}"/>
    <cellStyle name="20% - Accent1 4 2 3 3 2 3 5 2" xfId="34383" xr:uid="{00000000-0005-0000-0000-000098850000}"/>
    <cellStyle name="20% - Accent1 4 2 3 3 2 3 5 2 2" xfId="34384" xr:uid="{00000000-0005-0000-0000-000099850000}"/>
    <cellStyle name="20% - Accent1 4 2 3 3 2 3 5 3" xfId="34385" xr:uid="{00000000-0005-0000-0000-00009A850000}"/>
    <cellStyle name="20% - Accent1 4 2 3 3 2 3 6" xfId="34386" xr:uid="{00000000-0005-0000-0000-00009B850000}"/>
    <cellStyle name="20% - Accent1 4 2 3 3 2 3 6 2" xfId="34387" xr:uid="{00000000-0005-0000-0000-00009C850000}"/>
    <cellStyle name="20% - Accent1 4 2 3 3 2 3 6 2 2" xfId="34388" xr:uid="{00000000-0005-0000-0000-00009D850000}"/>
    <cellStyle name="20% - Accent1 4 2 3 3 2 3 6 3" xfId="34389" xr:uid="{00000000-0005-0000-0000-00009E850000}"/>
    <cellStyle name="20% - Accent1 4 2 3 3 2 3 7" xfId="34390" xr:uid="{00000000-0005-0000-0000-00009F850000}"/>
    <cellStyle name="20% - Accent1 4 2 3 3 2 3 7 2" xfId="34391" xr:uid="{00000000-0005-0000-0000-0000A0850000}"/>
    <cellStyle name="20% - Accent1 4 2 3 3 2 3 8" xfId="34392" xr:uid="{00000000-0005-0000-0000-0000A1850000}"/>
    <cellStyle name="20% - Accent1 4 2 3 3 2 3 8 2" xfId="34393" xr:uid="{00000000-0005-0000-0000-0000A2850000}"/>
    <cellStyle name="20% - Accent1 4 2 3 3 2 3 9" xfId="34394" xr:uid="{00000000-0005-0000-0000-0000A3850000}"/>
    <cellStyle name="20% - Accent1 4 2 3 3 2 4" xfId="34395" xr:uid="{00000000-0005-0000-0000-0000A4850000}"/>
    <cellStyle name="20% - Accent1 4 2 3 3 2 4 2" xfId="34396" xr:uid="{00000000-0005-0000-0000-0000A5850000}"/>
    <cellStyle name="20% - Accent1 4 2 3 3 2 4 2 2" xfId="34397" xr:uid="{00000000-0005-0000-0000-0000A6850000}"/>
    <cellStyle name="20% - Accent1 4 2 3 3 2 4 2 2 2" xfId="34398" xr:uid="{00000000-0005-0000-0000-0000A7850000}"/>
    <cellStyle name="20% - Accent1 4 2 3 3 2 4 2 3" xfId="34399" xr:uid="{00000000-0005-0000-0000-0000A8850000}"/>
    <cellStyle name="20% - Accent1 4 2 3 3 2 4 3" xfId="34400" xr:uid="{00000000-0005-0000-0000-0000A9850000}"/>
    <cellStyle name="20% - Accent1 4 2 3 3 2 4 3 2" xfId="34401" xr:uid="{00000000-0005-0000-0000-0000AA850000}"/>
    <cellStyle name="20% - Accent1 4 2 3 3 2 4 4" xfId="34402" xr:uid="{00000000-0005-0000-0000-0000AB850000}"/>
    <cellStyle name="20% - Accent1 4 2 3 3 2 5" xfId="34403" xr:uid="{00000000-0005-0000-0000-0000AC850000}"/>
    <cellStyle name="20% - Accent1 4 2 3 3 2 5 2" xfId="34404" xr:uid="{00000000-0005-0000-0000-0000AD850000}"/>
    <cellStyle name="20% - Accent1 4 2 3 3 2 5 2 2" xfId="34405" xr:uid="{00000000-0005-0000-0000-0000AE850000}"/>
    <cellStyle name="20% - Accent1 4 2 3 3 2 5 2 2 2" xfId="34406" xr:uid="{00000000-0005-0000-0000-0000AF850000}"/>
    <cellStyle name="20% - Accent1 4 2 3 3 2 5 2 3" xfId="34407" xr:uid="{00000000-0005-0000-0000-0000B0850000}"/>
    <cellStyle name="20% - Accent1 4 2 3 3 2 5 3" xfId="34408" xr:uid="{00000000-0005-0000-0000-0000B1850000}"/>
    <cellStyle name="20% - Accent1 4 2 3 3 2 5 3 2" xfId="34409" xr:uid="{00000000-0005-0000-0000-0000B2850000}"/>
    <cellStyle name="20% - Accent1 4 2 3 3 2 5 4" xfId="34410" xr:uid="{00000000-0005-0000-0000-0000B3850000}"/>
    <cellStyle name="20% - Accent1 4 2 3 3 2 6" xfId="34411" xr:uid="{00000000-0005-0000-0000-0000B4850000}"/>
    <cellStyle name="20% - Accent1 4 2 3 3 2 6 2" xfId="34412" xr:uid="{00000000-0005-0000-0000-0000B5850000}"/>
    <cellStyle name="20% - Accent1 4 2 3 3 2 6 2 2" xfId="34413" xr:uid="{00000000-0005-0000-0000-0000B6850000}"/>
    <cellStyle name="20% - Accent1 4 2 3 3 2 6 2 2 2" xfId="34414" xr:uid="{00000000-0005-0000-0000-0000B7850000}"/>
    <cellStyle name="20% - Accent1 4 2 3 3 2 6 2 3" xfId="34415" xr:uid="{00000000-0005-0000-0000-0000B8850000}"/>
    <cellStyle name="20% - Accent1 4 2 3 3 2 6 3" xfId="34416" xr:uid="{00000000-0005-0000-0000-0000B9850000}"/>
    <cellStyle name="20% - Accent1 4 2 3 3 2 6 3 2" xfId="34417" xr:uid="{00000000-0005-0000-0000-0000BA850000}"/>
    <cellStyle name="20% - Accent1 4 2 3 3 2 6 4" xfId="34418" xr:uid="{00000000-0005-0000-0000-0000BB850000}"/>
    <cellStyle name="20% - Accent1 4 2 3 3 2 7" xfId="34419" xr:uid="{00000000-0005-0000-0000-0000BC850000}"/>
    <cellStyle name="20% - Accent1 4 2 3 3 2 7 2" xfId="34420" xr:uid="{00000000-0005-0000-0000-0000BD850000}"/>
    <cellStyle name="20% - Accent1 4 2 3 3 2 7 2 2" xfId="34421" xr:uid="{00000000-0005-0000-0000-0000BE850000}"/>
    <cellStyle name="20% - Accent1 4 2 3 3 2 7 3" xfId="34422" xr:uid="{00000000-0005-0000-0000-0000BF850000}"/>
    <cellStyle name="20% - Accent1 4 2 3 3 2 8" xfId="34423" xr:uid="{00000000-0005-0000-0000-0000C0850000}"/>
    <cellStyle name="20% - Accent1 4 2 3 3 2 8 2" xfId="34424" xr:uid="{00000000-0005-0000-0000-0000C1850000}"/>
    <cellStyle name="20% - Accent1 4 2 3 3 2 8 2 2" xfId="34425" xr:uid="{00000000-0005-0000-0000-0000C2850000}"/>
    <cellStyle name="20% - Accent1 4 2 3 3 2 8 3" xfId="34426" xr:uid="{00000000-0005-0000-0000-0000C3850000}"/>
    <cellStyle name="20% - Accent1 4 2 3 3 2 9" xfId="34427" xr:uid="{00000000-0005-0000-0000-0000C4850000}"/>
    <cellStyle name="20% - Accent1 4 2 3 3 2 9 2" xfId="34428" xr:uid="{00000000-0005-0000-0000-0000C5850000}"/>
    <cellStyle name="20% - Accent1 4 2 3 3 3" xfId="34429" xr:uid="{00000000-0005-0000-0000-0000C6850000}"/>
    <cellStyle name="20% - Accent1 4 2 3 3 3 10" xfId="34430" xr:uid="{00000000-0005-0000-0000-0000C7850000}"/>
    <cellStyle name="20% - Accent1 4 2 3 3 3 10 2" xfId="34431" xr:uid="{00000000-0005-0000-0000-0000C8850000}"/>
    <cellStyle name="20% - Accent1 4 2 3 3 3 11" xfId="34432" xr:uid="{00000000-0005-0000-0000-0000C9850000}"/>
    <cellStyle name="20% - Accent1 4 2 3 3 3 2" xfId="34433" xr:uid="{00000000-0005-0000-0000-0000CA850000}"/>
    <cellStyle name="20% - Accent1 4 2 3 3 3 2 2" xfId="34434" xr:uid="{00000000-0005-0000-0000-0000CB850000}"/>
    <cellStyle name="20% - Accent1 4 2 3 3 3 2 2 2" xfId="34435" xr:uid="{00000000-0005-0000-0000-0000CC850000}"/>
    <cellStyle name="20% - Accent1 4 2 3 3 3 2 2 2 2" xfId="34436" xr:uid="{00000000-0005-0000-0000-0000CD850000}"/>
    <cellStyle name="20% - Accent1 4 2 3 3 3 2 2 2 2 2" xfId="34437" xr:uid="{00000000-0005-0000-0000-0000CE850000}"/>
    <cellStyle name="20% - Accent1 4 2 3 3 3 2 2 2 3" xfId="34438" xr:uid="{00000000-0005-0000-0000-0000CF850000}"/>
    <cellStyle name="20% - Accent1 4 2 3 3 3 2 2 3" xfId="34439" xr:uid="{00000000-0005-0000-0000-0000D0850000}"/>
    <cellStyle name="20% - Accent1 4 2 3 3 3 2 2 3 2" xfId="34440" xr:uid="{00000000-0005-0000-0000-0000D1850000}"/>
    <cellStyle name="20% - Accent1 4 2 3 3 3 2 2 4" xfId="34441" xr:uid="{00000000-0005-0000-0000-0000D2850000}"/>
    <cellStyle name="20% - Accent1 4 2 3 3 3 2 3" xfId="34442" xr:uid="{00000000-0005-0000-0000-0000D3850000}"/>
    <cellStyle name="20% - Accent1 4 2 3 3 3 2 3 2" xfId="34443" xr:uid="{00000000-0005-0000-0000-0000D4850000}"/>
    <cellStyle name="20% - Accent1 4 2 3 3 3 2 3 2 2" xfId="34444" xr:uid="{00000000-0005-0000-0000-0000D5850000}"/>
    <cellStyle name="20% - Accent1 4 2 3 3 3 2 3 2 2 2" xfId="34445" xr:uid="{00000000-0005-0000-0000-0000D6850000}"/>
    <cellStyle name="20% - Accent1 4 2 3 3 3 2 3 2 3" xfId="34446" xr:uid="{00000000-0005-0000-0000-0000D7850000}"/>
    <cellStyle name="20% - Accent1 4 2 3 3 3 2 3 3" xfId="34447" xr:uid="{00000000-0005-0000-0000-0000D8850000}"/>
    <cellStyle name="20% - Accent1 4 2 3 3 3 2 3 3 2" xfId="34448" xr:uid="{00000000-0005-0000-0000-0000D9850000}"/>
    <cellStyle name="20% - Accent1 4 2 3 3 3 2 3 4" xfId="34449" xr:uid="{00000000-0005-0000-0000-0000DA850000}"/>
    <cellStyle name="20% - Accent1 4 2 3 3 3 2 4" xfId="34450" xr:uid="{00000000-0005-0000-0000-0000DB850000}"/>
    <cellStyle name="20% - Accent1 4 2 3 3 3 2 4 2" xfId="34451" xr:uid="{00000000-0005-0000-0000-0000DC850000}"/>
    <cellStyle name="20% - Accent1 4 2 3 3 3 2 4 2 2" xfId="34452" xr:uid="{00000000-0005-0000-0000-0000DD850000}"/>
    <cellStyle name="20% - Accent1 4 2 3 3 3 2 4 2 2 2" xfId="34453" xr:uid="{00000000-0005-0000-0000-0000DE850000}"/>
    <cellStyle name="20% - Accent1 4 2 3 3 3 2 4 2 3" xfId="34454" xr:uid="{00000000-0005-0000-0000-0000DF850000}"/>
    <cellStyle name="20% - Accent1 4 2 3 3 3 2 4 3" xfId="34455" xr:uid="{00000000-0005-0000-0000-0000E0850000}"/>
    <cellStyle name="20% - Accent1 4 2 3 3 3 2 4 3 2" xfId="34456" xr:uid="{00000000-0005-0000-0000-0000E1850000}"/>
    <cellStyle name="20% - Accent1 4 2 3 3 3 2 4 4" xfId="34457" xr:uid="{00000000-0005-0000-0000-0000E2850000}"/>
    <cellStyle name="20% - Accent1 4 2 3 3 3 2 5" xfId="34458" xr:uid="{00000000-0005-0000-0000-0000E3850000}"/>
    <cellStyle name="20% - Accent1 4 2 3 3 3 2 5 2" xfId="34459" xr:uid="{00000000-0005-0000-0000-0000E4850000}"/>
    <cellStyle name="20% - Accent1 4 2 3 3 3 2 5 2 2" xfId="34460" xr:uid="{00000000-0005-0000-0000-0000E5850000}"/>
    <cellStyle name="20% - Accent1 4 2 3 3 3 2 5 3" xfId="34461" xr:uid="{00000000-0005-0000-0000-0000E6850000}"/>
    <cellStyle name="20% - Accent1 4 2 3 3 3 2 6" xfId="34462" xr:uid="{00000000-0005-0000-0000-0000E7850000}"/>
    <cellStyle name="20% - Accent1 4 2 3 3 3 2 6 2" xfId="34463" xr:uid="{00000000-0005-0000-0000-0000E8850000}"/>
    <cellStyle name="20% - Accent1 4 2 3 3 3 2 6 2 2" xfId="34464" xr:uid="{00000000-0005-0000-0000-0000E9850000}"/>
    <cellStyle name="20% - Accent1 4 2 3 3 3 2 6 3" xfId="34465" xr:uid="{00000000-0005-0000-0000-0000EA850000}"/>
    <cellStyle name="20% - Accent1 4 2 3 3 3 2 7" xfId="34466" xr:uid="{00000000-0005-0000-0000-0000EB850000}"/>
    <cellStyle name="20% - Accent1 4 2 3 3 3 2 7 2" xfId="34467" xr:uid="{00000000-0005-0000-0000-0000EC850000}"/>
    <cellStyle name="20% - Accent1 4 2 3 3 3 2 8" xfId="34468" xr:uid="{00000000-0005-0000-0000-0000ED850000}"/>
    <cellStyle name="20% - Accent1 4 2 3 3 3 2 8 2" xfId="34469" xr:uid="{00000000-0005-0000-0000-0000EE850000}"/>
    <cellStyle name="20% - Accent1 4 2 3 3 3 2 9" xfId="34470" xr:uid="{00000000-0005-0000-0000-0000EF850000}"/>
    <cellStyle name="20% - Accent1 4 2 3 3 3 3" xfId="34471" xr:uid="{00000000-0005-0000-0000-0000F0850000}"/>
    <cellStyle name="20% - Accent1 4 2 3 3 3 3 2" xfId="34472" xr:uid="{00000000-0005-0000-0000-0000F1850000}"/>
    <cellStyle name="20% - Accent1 4 2 3 3 3 3 2 2" xfId="34473" xr:uid="{00000000-0005-0000-0000-0000F2850000}"/>
    <cellStyle name="20% - Accent1 4 2 3 3 3 3 2 2 2" xfId="34474" xr:uid="{00000000-0005-0000-0000-0000F3850000}"/>
    <cellStyle name="20% - Accent1 4 2 3 3 3 3 2 2 2 2" xfId="34475" xr:uid="{00000000-0005-0000-0000-0000F4850000}"/>
    <cellStyle name="20% - Accent1 4 2 3 3 3 3 2 2 3" xfId="34476" xr:uid="{00000000-0005-0000-0000-0000F5850000}"/>
    <cellStyle name="20% - Accent1 4 2 3 3 3 3 2 3" xfId="34477" xr:uid="{00000000-0005-0000-0000-0000F6850000}"/>
    <cellStyle name="20% - Accent1 4 2 3 3 3 3 2 3 2" xfId="34478" xr:uid="{00000000-0005-0000-0000-0000F7850000}"/>
    <cellStyle name="20% - Accent1 4 2 3 3 3 3 2 4" xfId="34479" xr:uid="{00000000-0005-0000-0000-0000F8850000}"/>
    <cellStyle name="20% - Accent1 4 2 3 3 3 3 3" xfId="34480" xr:uid="{00000000-0005-0000-0000-0000F9850000}"/>
    <cellStyle name="20% - Accent1 4 2 3 3 3 3 3 2" xfId="34481" xr:uid="{00000000-0005-0000-0000-0000FA850000}"/>
    <cellStyle name="20% - Accent1 4 2 3 3 3 3 3 2 2" xfId="34482" xr:uid="{00000000-0005-0000-0000-0000FB850000}"/>
    <cellStyle name="20% - Accent1 4 2 3 3 3 3 3 2 2 2" xfId="34483" xr:uid="{00000000-0005-0000-0000-0000FC850000}"/>
    <cellStyle name="20% - Accent1 4 2 3 3 3 3 3 2 3" xfId="34484" xr:uid="{00000000-0005-0000-0000-0000FD850000}"/>
    <cellStyle name="20% - Accent1 4 2 3 3 3 3 3 3" xfId="34485" xr:uid="{00000000-0005-0000-0000-0000FE850000}"/>
    <cellStyle name="20% - Accent1 4 2 3 3 3 3 3 3 2" xfId="34486" xr:uid="{00000000-0005-0000-0000-0000FF850000}"/>
    <cellStyle name="20% - Accent1 4 2 3 3 3 3 3 4" xfId="34487" xr:uid="{00000000-0005-0000-0000-000000860000}"/>
    <cellStyle name="20% - Accent1 4 2 3 3 3 3 4" xfId="34488" xr:uid="{00000000-0005-0000-0000-000001860000}"/>
    <cellStyle name="20% - Accent1 4 2 3 3 3 3 4 2" xfId="34489" xr:uid="{00000000-0005-0000-0000-000002860000}"/>
    <cellStyle name="20% - Accent1 4 2 3 3 3 3 4 2 2" xfId="34490" xr:uid="{00000000-0005-0000-0000-000003860000}"/>
    <cellStyle name="20% - Accent1 4 2 3 3 3 3 4 2 2 2" xfId="34491" xr:uid="{00000000-0005-0000-0000-000004860000}"/>
    <cellStyle name="20% - Accent1 4 2 3 3 3 3 4 2 3" xfId="34492" xr:uid="{00000000-0005-0000-0000-000005860000}"/>
    <cellStyle name="20% - Accent1 4 2 3 3 3 3 4 3" xfId="34493" xr:uid="{00000000-0005-0000-0000-000006860000}"/>
    <cellStyle name="20% - Accent1 4 2 3 3 3 3 4 3 2" xfId="34494" xr:uid="{00000000-0005-0000-0000-000007860000}"/>
    <cellStyle name="20% - Accent1 4 2 3 3 3 3 4 4" xfId="34495" xr:uid="{00000000-0005-0000-0000-000008860000}"/>
    <cellStyle name="20% - Accent1 4 2 3 3 3 3 5" xfId="34496" xr:uid="{00000000-0005-0000-0000-000009860000}"/>
    <cellStyle name="20% - Accent1 4 2 3 3 3 3 5 2" xfId="34497" xr:uid="{00000000-0005-0000-0000-00000A860000}"/>
    <cellStyle name="20% - Accent1 4 2 3 3 3 3 5 2 2" xfId="34498" xr:uid="{00000000-0005-0000-0000-00000B860000}"/>
    <cellStyle name="20% - Accent1 4 2 3 3 3 3 5 3" xfId="34499" xr:uid="{00000000-0005-0000-0000-00000C860000}"/>
    <cellStyle name="20% - Accent1 4 2 3 3 3 3 6" xfId="34500" xr:uid="{00000000-0005-0000-0000-00000D860000}"/>
    <cellStyle name="20% - Accent1 4 2 3 3 3 3 6 2" xfId="34501" xr:uid="{00000000-0005-0000-0000-00000E860000}"/>
    <cellStyle name="20% - Accent1 4 2 3 3 3 3 6 2 2" xfId="34502" xr:uid="{00000000-0005-0000-0000-00000F860000}"/>
    <cellStyle name="20% - Accent1 4 2 3 3 3 3 6 3" xfId="34503" xr:uid="{00000000-0005-0000-0000-000010860000}"/>
    <cellStyle name="20% - Accent1 4 2 3 3 3 3 7" xfId="34504" xr:uid="{00000000-0005-0000-0000-000011860000}"/>
    <cellStyle name="20% - Accent1 4 2 3 3 3 3 7 2" xfId="34505" xr:uid="{00000000-0005-0000-0000-000012860000}"/>
    <cellStyle name="20% - Accent1 4 2 3 3 3 3 8" xfId="34506" xr:uid="{00000000-0005-0000-0000-000013860000}"/>
    <cellStyle name="20% - Accent1 4 2 3 3 3 3 8 2" xfId="34507" xr:uid="{00000000-0005-0000-0000-000014860000}"/>
    <cellStyle name="20% - Accent1 4 2 3 3 3 3 9" xfId="34508" xr:uid="{00000000-0005-0000-0000-000015860000}"/>
    <cellStyle name="20% - Accent1 4 2 3 3 3 4" xfId="34509" xr:uid="{00000000-0005-0000-0000-000016860000}"/>
    <cellStyle name="20% - Accent1 4 2 3 3 3 4 2" xfId="34510" xr:uid="{00000000-0005-0000-0000-000017860000}"/>
    <cellStyle name="20% - Accent1 4 2 3 3 3 4 2 2" xfId="34511" xr:uid="{00000000-0005-0000-0000-000018860000}"/>
    <cellStyle name="20% - Accent1 4 2 3 3 3 4 2 2 2" xfId="34512" xr:uid="{00000000-0005-0000-0000-000019860000}"/>
    <cellStyle name="20% - Accent1 4 2 3 3 3 4 2 3" xfId="34513" xr:uid="{00000000-0005-0000-0000-00001A860000}"/>
    <cellStyle name="20% - Accent1 4 2 3 3 3 4 3" xfId="34514" xr:uid="{00000000-0005-0000-0000-00001B860000}"/>
    <cellStyle name="20% - Accent1 4 2 3 3 3 4 3 2" xfId="34515" xr:uid="{00000000-0005-0000-0000-00001C860000}"/>
    <cellStyle name="20% - Accent1 4 2 3 3 3 4 4" xfId="34516" xr:uid="{00000000-0005-0000-0000-00001D860000}"/>
    <cellStyle name="20% - Accent1 4 2 3 3 3 5" xfId="34517" xr:uid="{00000000-0005-0000-0000-00001E860000}"/>
    <cellStyle name="20% - Accent1 4 2 3 3 3 5 2" xfId="34518" xr:uid="{00000000-0005-0000-0000-00001F860000}"/>
    <cellStyle name="20% - Accent1 4 2 3 3 3 5 2 2" xfId="34519" xr:uid="{00000000-0005-0000-0000-000020860000}"/>
    <cellStyle name="20% - Accent1 4 2 3 3 3 5 2 2 2" xfId="34520" xr:uid="{00000000-0005-0000-0000-000021860000}"/>
    <cellStyle name="20% - Accent1 4 2 3 3 3 5 2 3" xfId="34521" xr:uid="{00000000-0005-0000-0000-000022860000}"/>
    <cellStyle name="20% - Accent1 4 2 3 3 3 5 3" xfId="34522" xr:uid="{00000000-0005-0000-0000-000023860000}"/>
    <cellStyle name="20% - Accent1 4 2 3 3 3 5 3 2" xfId="34523" xr:uid="{00000000-0005-0000-0000-000024860000}"/>
    <cellStyle name="20% - Accent1 4 2 3 3 3 5 4" xfId="34524" xr:uid="{00000000-0005-0000-0000-000025860000}"/>
    <cellStyle name="20% - Accent1 4 2 3 3 3 6" xfId="34525" xr:uid="{00000000-0005-0000-0000-000026860000}"/>
    <cellStyle name="20% - Accent1 4 2 3 3 3 6 2" xfId="34526" xr:uid="{00000000-0005-0000-0000-000027860000}"/>
    <cellStyle name="20% - Accent1 4 2 3 3 3 6 2 2" xfId="34527" xr:uid="{00000000-0005-0000-0000-000028860000}"/>
    <cellStyle name="20% - Accent1 4 2 3 3 3 6 2 2 2" xfId="34528" xr:uid="{00000000-0005-0000-0000-000029860000}"/>
    <cellStyle name="20% - Accent1 4 2 3 3 3 6 2 3" xfId="34529" xr:uid="{00000000-0005-0000-0000-00002A860000}"/>
    <cellStyle name="20% - Accent1 4 2 3 3 3 6 3" xfId="34530" xr:uid="{00000000-0005-0000-0000-00002B860000}"/>
    <cellStyle name="20% - Accent1 4 2 3 3 3 6 3 2" xfId="34531" xr:uid="{00000000-0005-0000-0000-00002C860000}"/>
    <cellStyle name="20% - Accent1 4 2 3 3 3 6 4" xfId="34532" xr:uid="{00000000-0005-0000-0000-00002D860000}"/>
    <cellStyle name="20% - Accent1 4 2 3 3 3 7" xfId="34533" xr:uid="{00000000-0005-0000-0000-00002E860000}"/>
    <cellStyle name="20% - Accent1 4 2 3 3 3 7 2" xfId="34534" xr:uid="{00000000-0005-0000-0000-00002F860000}"/>
    <cellStyle name="20% - Accent1 4 2 3 3 3 7 2 2" xfId="34535" xr:uid="{00000000-0005-0000-0000-000030860000}"/>
    <cellStyle name="20% - Accent1 4 2 3 3 3 7 3" xfId="34536" xr:uid="{00000000-0005-0000-0000-000031860000}"/>
    <cellStyle name="20% - Accent1 4 2 3 3 3 8" xfId="34537" xr:uid="{00000000-0005-0000-0000-000032860000}"/>
    <cellStyle name="20% - Accent1 4 2 3 3 3 8 2" xfId="34538" xr:uid="{00000000-0005-0000-0000-000033860000}"/>
    <cellStyle name="20% - Accent1 4 2 3 3 3 8 2 2" xfId="34539" xr:uid="{00000000-0005-0000-0000-000034860000}"/>
    <cellStyle name="20% - Accent1 4 2 3 3 3 8 3" xfId="34540" xr:uid="{00000000-0005-0000-0000-000035860000}"/>
    <cellStyle name="20% - Accent1 4 2 3 3 3 9" xfId="34541" xr:uid="{00000000-0005-0000-0000-000036860000}"/>
    <cellStyle name="20% - Accent1 4 2 3 3 3 9 2" xfId="34542" xr:uid="{00000000-0005-0000-0000-000037860000}"/>
    <cellStyle name="20% - Accent1 4 2 3 3 4" xfId="34543" xr:uid="{00000000-0005-0000-0000-000038860000}"/>
    <cellStyle name="20% - Accent1 4 2 3 3 4 10" xfId="34544" xr:uid="{00000000-0005-0000-0000-000039860000}"/>
    <cellStyle name="20% - Accent1 4 2 3 3 4 10 2" xfId="34545" xr:uid="{00000000-0005-0000-0000-00003A860000}"/>
    <cellStyle name="20% - Accent1 4 2 3 3 4 11" xfId="34546" xr:uid="{00000000-0005-0000-0000-00003B860000}"/>
    <cellStyle name="20% - Accent1 4 2 3 3 4 2" xfId="34547" xr:uid="{00000000-0005-0000-0000-00003C860000}"/>
    <cellStyle name="20% - Accent1 4 2 3 3 4 2 2" xfId="34548" xr:uid="{00000000-0005-0000-0000-00003D860000}"/>
    <cellStyle name="20% - Accent1 4 2 3 3 4 2 2 2" xfId="34549" xr:uid="{00000000-0005-0000-0000-00003E860000}"/>
    <cellStyle name="20% - Accent1 4 2 3 3 4 2 2 2 2" xfId="34550" xr:uid="{00000000-0005-0000-0000-00003F860000}"/>
    <cellStyle name="20% - Accent1 4 2 3 3 4 2 2 2 2 2" xfId="34551" xr:uid="{00000000-0005-0000-0000-000040860000}"/>
    <cellStyle name="20% - Accent1 4 2 3 3 4 2 2 2 3" xfId="34552" xr:uid="{00000000-0005-0000-0000-000041860000}"/>
    <cellStyle name="20% - Accent1 4 2 3 3 4 2 2 3" xfId="34553" xr:uid="{00000000-0005-0000-0000-000042860000}"/>
    <cellStyle name="20% - Accent1 4 2 3 3 4 2 2 3 2" xfId="34554" xr:uid="{00000000-0005-0000-0000-000043860000}"/>
    <cellStyle name="20% - Accent1 4 2 3 3 4 2 2 4" xfId="34555" xr:uid="{00000000-0005-0000-0000-000044860000}"/>
    <cellStyle name="20% - Accent1 4 2 3 3 4 2 3" xfId="34556" xr:uid="{00000000-0005-0000-0000-000045860000}"/>
    <cellStyle name="20% - Accent1 4 2 3 3 4 2 3 2" xfId="34557" xr:uid="{00000000-0005-0000-0000-000046860000}"/>
    <cellStyle name="20% - Accent1 4 2 3 3 4 2 3 2 2" xfId="34558" xr:uid="{00000000-0005-0000-0000-000047860000}"/>
    <cellStyle name="20% - Accent1 4 2 3 3 4 2 3 2 2 2" xfId="34559" xr:uid="{00000000-0005-0000-0000-000048860000}"/>
    <cellStyle name="20% - Accent1 4 2 3 3 4 2 3 2 3" xfId="34560" xr:uid="{00000000-0005-0000-0000-000049860000}"/>
    <cellStyle name="20% - Accent1 4 2 3 3 4 2 3 3" xfId="34561" xr:uid="{00000000-0005-0000-0000-00004A860000}"/>
    <cellStyle name="20% - Accent1 4 2 3 3 4 2 3 3 2" xfId="34562" xr:uid="{00000000-0005-0000-0000-00004B860000}"/>
    <cellStyle name="20% - Accent1 4 2 3 3 4 2 3 4" xfId="34563" xr:uid="{00000000-0005-0000-0000-00004C860000}"/>
    <cellStyle name="20% - Accent1 4 2 3 3 4 2 4" xfId="34564" xr:uid="{00000000-0005-0000-0000-00004D860000}"/>
    <cellStyle name="20% - Accent1 4 2 3 3 4 2 4 2" xfId="34565" xr:uid="{00000000-0005-0000-0000-00004E860000}"/>
    <cellStyle name="20% - Accent1 4 2 3 3 4 2 4 2 2" xfId="34566" xr:uid="{00000000-0005-0000-0000-00004F860000}"/>
    <cellStyle name="20% - Accent1 4 2 3 3 4 2 4 2 2 2" xfId="34567" xr:uid="{00000000-0005-0000-0000-000050860000}"/>
    <cellStyle name="20% - Accent1 4 2 3 3 4 2 4 2 3" xfId="34568" xr:uid="{00000000-0005-0000-0000-000051860000}"/>
    <cellStyle name="20% - Accent1 4 2 3 3 4 2 4 3" xfId="34569" xr:uid="{00000000-0005-0000-0000-000052860000}"/>
    <cellStyle name="20% - Accent1 4 2 3 3 4 2 4 3 2" xfId="34570" xr:uid="{00000000-0005-0000-0000-000053860000}"/>
    <cellStyle name="20% - Accent1 4 2 3 3 4 2 4 4" xfId="34571" xr:uid="{00000000-0005-0000-0000-000054860000}"/>
    <cellStyle name="20% - Accent1 4 2 3 3 4 2 5" xfId="34572" xr:uid="{00000000-0005-0000-0000-000055860000}"/>
    <cellStyle name="20% - Accent1 4 2 3 3 4 2 5 2" xfId="34573" xr:uid="{00000000-0005-0000-0000-000056860000}"/>
    <cellStyle name="20% - Accent1 4 2 3 3 4 2 5 2 2" xfId="34574" xr:uid="{00000000-0005-0000-0000-000057860000}"/>
    <cellStyle name="20% - Accent1 4 2 3 3 4 2 5 3" xfId="34575" xr:uid="{00000000-0005-0000-0000-000058860000}"/>
    <cellStyle name="20% - Accent1 4 2 3 3 4 2 6" xfId="34576" xr:uid="{00000000-0005-0000-0000-000059860000}"/>
    <cellStyle name="20% - Accent1 4 2 3 3 4 2 6 2" xfId="34577" xr:uid="{00000000-0005-0000-0000-00005A860000}"/>
    <cellStyle name="20% - Accent1 4 2 3 3 4 2 6 2 2" xfId="34578" xr:uid="{00000000-0005-0000-0000-00005B860000}"/>
    <cellStyle name="20% - Accent1 4 2 3 3 4 2 6 3" xfId="34579" xr:uid="{00000000-0005-0000-0000-00005C860000}"/>
    <cellStyle name="20% - Accent1 4 2 3 3 4 2 7" xfId="34580" xr:uid="{00000000-0005-0000-0000-00005D860000}"/>
    <cellStyle name="20% - Accent1 4 2 3 3 4 2 7 2" xfId="34581" xr:uid="{00000000-0005-0000-0000-00005E860000}"/>
    <cellStyle name="20% - Accent1 4 2 3 3 4 2 8" xfId="34582" xr:uid="{00000000-0005-0000-0000-00005F860000}"/>
    <cellStyle name="20% - Accent1 4 2 3 3 4 2 8 2" xfId="34583" xr:uid="{00000000-0005-0000-0000-000060860000}"/>
    <cellStyle name="20% - Accent1 4 2 3 3 4 2 9" xfId="34584" xr:uid="{00000000-0005-0000-0000-000061860000}"/>
    <cellStyle name="20% - Accent1 4 2 3 3 4 3" xfId="34585" xr:uid="{00000000-0005-0000-0000-000062860000}"/>
    <cellStyle name="20% - Accent1 4 2 3 3 4 3 2" xfId="34586" xr:uid="{00000000-0005-0000-0000-000063860000}"/>
    <cellStyle name="20% - Accent1 4 2 3 3 4 3 2 2" xfId="34587" xr:uid="{00000000-0005-0000-0000-000064860000}"/>
    <cellStyle name="20% - Accent1 4 2 3 3 4 3 2 2 2" xfId="34588" xr:uid="{00000000-0005-0000-0000-000065860000}"/>
    <cellStyle name="20% - Accent1 4 2 3 3 4 3 2 2 2 2" xfId="34589" xr:uid="{00000000-0005-0000-0000-000066860000}"/>
    <cellStyle name="20% - Accent1 4 2 3 3 4 3 2 2 3" xfId="34590" xr:uid="{00000000-0005-0000-0000-000067860000}"/>
    <cellStyle name="20% - Accent1 4 2 3 3 4 3 2 3" xfId="34591" xr:uid="{00000000-0005-0000-0000-000068860000}"/>
    <cellStyle name="20% - Accent1 4 2 3 3 4 3 2 3 2" xfId="34592" xr:uid="{00000000-0005-0000-0000-000069860000}"/>
    <cellStyle name="20% - Accent1 4 2 3 3 4 3 2 4" xfId="34593" xr:uid="{00000000-0005-0000-0000-00006A860000}"/>
    <cellStyle name="20% - Accent1 4 2 3 3 4 3 3" xfId="34594" xr:uid="{00000000-0005-0000-0000-00006B860000}"/>
    <cellStyle name="20% - Accent1 4 2 3 3 4 3 3 2" xfId="34595" xr:uid="{00000000-0005-0000-0000-00006C860000}"/>
    <cellStyle name="20% - Accent1 4 2 3 3 4 3 3 2 2" xfId="34596" xr:uid="{00000000-0005-0000-0000-00006D860000}"/>
    <cellStyle name="20% - Accent1 4 2 3 3 4 3 3 2 2 2" xfId="34597" xr:uid="{00000000-0005-0000-0000-00006E860000}"/>
    <cellStyle name="20% - Accent1 4 2 3 3 4 3 3 2 3" xfId="34598" xr:uid="{00000000-0005-0000-0000-00006F860000}"/>
    <cellStyle name="20% - Accent1 4 2 3 3 4 3 3 3" xfId="34599" xr:uid="{00000000-0005-0000-0000-000070860000}"/>
    <cellStyle name="20% - Accent1 4 2 3 3 4 3 3 3 2" xfId="34600" xr:uid="{00000000-0005-0000-0000-000071860000}"/>
    <cellStyle name="20% - Accent1 4 2 3 3 4 3 3 4" xfId="34601" xr:uid="{00000000-0005-0000-0000-000072860000}"/>
    <cellStyle name="20% - Accent1 4 2 3 3 4 3 4" xfId="34602" xr:uid="{00000000-0005-0000-0000-000073860000}"/>
    <cellStyle name="20% - Accent1 4 2 3 3 4 3 4 2" xfId="34603" xr:uid="{00000000-0005-0000-0000-000074860000}"/>
    <cellStyle name="20% - Accent1 4 2 3 3 4 3 4 2 2" xfId="34604" xr:uid="{00000000-0005-0000-0000-000075860000}"/>
    <cellStyle name="20% - Accent1 4 2 3 3 4 3 4 2 2 2" xfId="34605" xr:uid="{00000000-0005-0000-0000-000076860000}"/>
    <cellStyle name="20% - Accent1 4 2 3 3 4 3 4 2 3" xfId="34606" xr:uid="{00000000-0005-0000-0000-000077860000}"/>
    <cellStyle name="20% - Accent1 4 2 3 3 4 3 4 3" xfId="34607" xr:uid="{00000000-0005-0000-0000-000078860000}"/>
    <cellStyle name="20% - Accent1 4 2 3 3 4 3 4 3 2" xfId="34608" xr:uid="{00000000-0005-0000-0000-000079860000}"/>
    <cellStyle name="20% - Accent1 4 2 3 3 4 3 4 4" xfId="34609" xr:uid="{00000000-0005-0000-0000-00007A860000}"/>
    <cellStyle name="20% - Accent1 4 2 3 3 4 3 5" xfId="34610" xr:uid="{00000000-0005-0000-0000-00007B860000}"/>
    <cellStyle name="20% - Accent1 4 2 3 3 4 3 5 2" xfId="34611" xr:uid="{00000000-0005-0000-0000-00007C860000}"/>
    <cellStyle name="20% - Accent1 4 2 3 3 4 3 5 2 2" xfId="34612" xr:uid="{00000000-0005-0000-0000-00007D860000}"/>
    <cellStyle name="20% - Accent1 4 2 3 3 4 3 5 3" xfId="34613" xr:uid="{00000000-0005-0000-0000-00007E860000}"/>
    <cellStyle name="20% - Accent1 4 2 3 3 4 3 6" xfId="34614" xr:uid="{00000000-0005-0000-0000-00007F860000}"/>
    <cellStyle name="20% - Accent1 4 2 3 3 4 3 6 2" xfId="34615" xr:uid="{00000000-0005-0000-0000-000080860000}"/>
    <cellStyle name="20% - Accent1 4 2 3 3 4 3 6 2 2" xfId="34616" xr:uid="{00000000-0005-0000-0000-000081860000}"/>
    <cellStyle name="20% - Accent1 4 2 3 3 4 3 6 3" xfId="34617" xr:uid="{00000000-0005-0000-0000-000082860000}"/>
    <cellStyle name="20% - Accent1 4 2 3 3 4 3 7" xfId="34618" xr:uid="{00000000-0005-0000-0000-000083860000}"/>
    <cellStyle name="20% - Accent1 4 2 3 3 4 3 7 2" xfId="34619" xr:uid="{00000000-0005-0000-0000-000084860000}"/>
    <cellStyle name="20% - Accent1 4 2 3 3 4 3 8" xfId="34620" xr:uid="{00000000-0005-0000-0000-000085860000}"/>
    <cellStyle name="20% - Accent1 4 2 3 3 4 3 8 2" xfId="34621" xr:uid="{00000000-0005-0000-0000-000086860000}"/>
    <cellStyle name="20% - Accent1 4 2 3 3 4 3 9" xfId="34622" xr:uid="{00000000-0005-0000-0000-000087860000}"/>
    <cellStyle name="20% - Accent1 4 2 3 3 4 4" xfId="34623" xr:uid="{00000000-0005-0000-0000-000088860000}"/>
    <cellStyle name="20% - Accent1 4 2 3 3 4 4 2" xfId="34624" xr:uid="{00000000-0005-0000-0000-000089860000}"/>
    <cellStyle name="20% - Accent1 4 2 3 3 4 4 2 2" xfId="34625" xr:uid="{00000000-0005-0000-0000-00008A860000}"/>
    <cellStyle name="20% - Accent1 4 2 3 3 4 4 2 2 2" xfId="34626" xr:uid="{00000000-0005-0000-0000-00008B860000}"/>
    <cellStyle name="20% - Accent1 4 2 3 3 4 4 2 3" xfId="34627" xr:uid="{00000000-0005-0000-0000-00008C860000}"/>
    <cellStyle name="20% - Accent1 4 2 3 3 4 4 3" xfId="34628" xr:uid="{00000000-0005-0000-0000-00008D860000}"/>
    <cellStyle name="20% - Accent1 4 2 3 3 4 4 3 2" xfId="34629" xr:uid="{00000000-0005-0000-0000-00008E860000}"/>
    <cellStyle name="20% - Accent1 4 2 3 3 4 4 4" xfId="34630" xr:uid="{00000000-0005-0000-0000-00008F860000}"/>
    <cellStyle name="20% - Accent1 4 2 3 3 4 5" xfId="34631" xr:uid="{00000000-0005-0000-0000-000090860000}"/>
    <cellStyle name="20% - Accent1 4 2 3 3 4 5 2" xfId="34632" xr:uid="{00000000-0005-0000-0000-000091860000}"/>
    <cellStyle name="20% - Accent1 4 2 3 3 4 5 2 2" xfId="34633" xr:uid="{00000000-0005-0000-0000-000092860000}"/>
    <cellStyle name="20% - Accent1 4 2 3 3 4 5 2 2 2" xfId="34634" xr:uid="{00000000-0005-0000-0000-000093860000}"/>
    <cellStyle name="20% - Accent1 4 2 3 3 4 5 2 3" xfId="34635" xr:uid="{00000000-0005-0000-0000-000094860000}"/>
    <cellStyle name="20% - Accent1 4 2 3 3 4 5 3" xfId="34636" xr:uid="{00000000-0005-0000-0000-000095860000}"/>
    <cellStyle name="20% - Accent1 4 2 3 3 4 5 3 2" xfId="34637" xr:uid="{00000000-0005-0000-0000-000096860000}"/>
    <cellStyle name="20% - Accent1 4 2 3 3 4 5 4" xfId="34638" xr:uid="{00000000-0005-0000-0000-000097860000}"/>
    <cellStyle name="20% - Accent1 4 2 3 3 4 6" xfId="34639" xr:uid="{00000000-0005-0000-0000-000098860000}"/>
    <cellStyle name="20% - Accent1 4 2 3 3 4 6 2" xfId="34640" xr:uid="{00000000-0005-0000-0000-000099860000}"/>
    <cellStyle name="20% - Accent1 4 2 3 3 4 6 2 2" xfId="34641" xr:uid="{00000000-0005-0000-0000-00009A860000}"/>
    <cellStyle name="20% - Accent1 4 2 3 3 4 6 2 2 2" xfId="34642" xr:uid="{00000000-0005-0000-0000-00009B860000}"/>
    <cellStyle name="20% - Accent1 4 2 3 3 4 6 2 3" xfId="34643" xr:uid="{00000000-0005-0000-0000-00009C860000}"/>
    <cellStyle name="20% - Accent1 4 2 3 3 4 6 3" xfId="34644" xr:uid="{00000000-0005-0000-0000-00009D860000}"/>
    <cellStyle name="20% - Accent1 4 2 3 3 4 6 3 2" xfId="34645" xr:uid="{00000000-0005-0000-0000-00009E860000}"/>
    <cellStyle name="20% - Accent1 4 2 3 3 4 6 4" xfId="34646" xr:uid="{00000000-0005-0000-0000-00009F860000}"/>
    <cellStyle name="20% - Accent1 4 2 3 3 4 7" xfId="34647" xr:uid="{00000000-0005-0000-0000-0000A0860000}"/>
    <cellStyle name="20% - Accent1 4 2 3 3 4 7 2" xfId="34648" xr:uid="{00000000-0005-0000-0000-0000A1860000}"/>
    <cellStyle name="20% - Accent1 4 2 3 3 4 7 2 2" xfId="34649" xr:uid="{00000000-0005-0000-0000-0000A2860000}"/>
    <cellStyle name="20% - Accent1 4 2 3 3 4 7 3" xfId="34650" xr:uid="{00000000-0005-0000-0000-0000A3860000}"/>
    <cellStyle name="20% - Accent1 4 2 3 3 4 8" xfId="34651" xr:uid="{00000000-0005-0000-0000-0000A4860000}"/>
    <cellStyle name="20% - Accent1 4 2 3 3 4 8 2" xfId="34652" xr:uid="{00000000-0005-0000-0000-0000A5860000}"/>
    <cellStyle name="20% - Accent1 4 2 3 3 4 8 2 2" xfId="34653" xr:uid="{00000000-0005-0000-0000-0000A6860000}"/>
    <cellStyle name="20% - Accent1 4 2 3 3 4 8 3" xfId="34654" xr:uid="{00000000-0005-0000-0000-0000A7860000}"/>
    <cellStyle name="20% - Accent1 4 2 3 3 4 9" xfId="34655" xr:uid="{00000000-0005-0000-0000-0000A8860000}"/>
    <cellStyle name="20% - Accent1 4 2 3 3 4 9 2" xfId="34656" xr:uid="{00000000-0005-0000-0000-0000A9860000}"/>
    <cellStyle name="20% - Accent1 4 2 3 3 5" xfId="34657" xr:uid="{00000000-0005-0000-0000-0000AA860000}"/>
    <cellStyle name="20% - Accent1 4 2 3 3 5 2" xfId="34658" xr:uid="{00000000-0005-0000-0000-0000AB860000}"/>
    <cellStyle name="20% - Accent1 4 2 3 3 5 2 2" xfId="34659" xr:uid="{00000000-0005-0000-0000-0000AC860000}"/>
    <cellStyle name="20% - Accent1 4 2 3 3 5 2 2 2" xfId="34660" xr:uid="{00000000-0005-0000-0000-0000AD860000}"/>
    <cellStyle name="20% - Accent1 4 2 3 3 5 2 2 2 2" xfId="34661" xr:uid="{00000000-0005-0000-0000-0000AE860000}"/>
    <cellStyle name="20% - Accent1 4 2 3 3 5 2 2 3" xfId="34662" xr:uid="{00000000-0005-0000-0000-0000AF860000}"/>
    <cellStyle name="20% - Accent1 4 2 3 3 5 2 3" xfId="34663" xr:uid="{00000000-0005-0000-0000-0000B0860000}"/>
    <cellStyle name="20% - Accent1 4 2 3 3 5 2 3 2" xfId="34664" xr:uid="{00000000-0005-0000-0000-0000B1860000}"/>
    <cellStyle name="20% - Accent1 4 2 3 3 5 2 4" xfId="34665" xr:uid="{00000000-0005-0000-0000-0000B2860000}"/>
    <cellStyle name="20% - Accent1 4 2 3 3 5 3" xfId="34666" xr:uid="{00000000-0005-0000-0000-0000B3860000}"/>
    <cellStyle name="20% - Accent1 4 2 3 3 5 3 2" xfId="34667" xr:uid="{00000000-0005-0000-0000-0000B4860000}"/>
    <cellStyle name="20% - Accent1 4 2 3 3 5 3 2 2" xfId="34668" xr:uid="{00000000-0005-0000-0000-0000B5860000}"/>
    <cellStyle name="20% - Accent1 4 2 3 3 5 3 2 2 2" xfId="34669" xr:uid="{00000000-0005-0000-0000-0000B6860000}"/>
    <cellStyle name="20% - Accent1 4 2 3 3 5 3 2 3" xfId="34670" xr:uid="{00000000-0005-0000-0000-0000B7860000}"/>
    <cellStyle name="20% - Accent1 4 2 3 3 5 3 3" xfId="34671" xr:uid="{00000000-0005-0000-0000-0000B8860000}"/>
    <cellStyle name="20% - Accent1 4 2 3 3 5 3 3 2" xfId="34672" xr:uid="{00000000-0005-0000-0000-0000B9860000}"/>
    <cellStyle name="20% - Accent1 4 2 3 3 5 3 4" xfId="34673" xr:uid="{00000000-0005-0000-0000-0000BA860000}"/>
    <cellStyle name="20% - Accent1 4 2 3 3 5 4" xfId="34674" xr:uid="{00000000-0005-0000-0000-0000BB860000}"/>
    <cellStyle name="20% - Accent1 4 2 3 3 5 4 2" xfId="34675" xr:uid="{00000000-0005-0000-0000-0000BC860000}"/>
    <cellStyle name="20% - Accent1 4 2 3 3 5 4 2 2" xfId="34676" xr:uid="{00000000-0005-0000-0000-0000BD860000}"/>
    <cellStyle name="20% - Accent1 4 2 3 3 5 4 2 2 2" xfId="34677" xr:uid="{00000000-0005-0000-0000-0000BE860000}"/>
    <cellStyle name="20% - Accent1 4 2 3 3 5 4 2 3" xfId="34678" xr:uid="{00000000-0005-0000-0000-0000BF860000}"/>
    <cellStyle name="20% - Accent1 4 2 3 3 5 4 3" xfId="34679" xr:uid="{00000000-0005-0000-0000-0000C0860000}"/>
    <cellStyle name="20% - Accent1 4 2 3 3 5 4 3 2" xfId="34680" xr:uid="{00000000-0005-0000-0000-0000C1860000}"/>
    <cellStyle name="20% - Accent1 4 2 3 3 5 4 4" xfId="34681" xr:uid="{00000000-0005-0000-0000-0000C2860000}"/>
    <cellStyle name="20% - Accent1 4 2 3 3 5 5" xfId="34682" xr:uid="{00000000-0005-0000-0000-0000C3860000}"/>
    <cellStyle name="20% - Accent1 4 2 3 3 5 5 2" xfId="34683" xr:uid="{00000000-0005-0000-0000-0000C4860000}"/>
    <cellStyle name="20% - Accent1 4 2 3 3 5 5 2 2" xfId="34684" xr:uid="{00000000-0005-0000-0000-0000C5860000}"/>
    <cellStyle name="20% - Accent1 4 2 3 3 5 5 3" xfId="34685" xr:uid="{00000000-0005-0000-0000-0000C6860000}"/>
    <cellStyle name="20% - Accent1 4 2 3 3 5 6" xfId="34686" xr:uid="{00000000-0005-0000-0000-0000C7860000}"/>
    <cellStyle name="20% - Accent1 4 2 3 3 5 6 2" xfId="34687" xr:uid="{00000000-0005-0000-0000-0000C8860000}"/>
    <cellStyle name="20% - Accent1 4 2 3 3 5 6 2 2" xfId="34688" xr:uid="{00000000-0005-0000-0000-0000C9860000}"/>
    <cellStyle name="20% - Accent1 4 2 3 3 5 6 3" xfId="34689" xr:uid="{00000000-0005-0000-0000-0000CA860000}"/>
    <cellStyle name="20% - Accent1 4 2 3 3 5 7" xfId="34690" xr:uid="{00000000-0005-0000-0000-0000CB860000}"/>
    <cellStyle name="20% - Accent1 4 2 3 3 5 7 2" xfId="34691" xr:uid="{00000000-0005-0000-0000-0000CC860000}"/>
    <cellStyle name="20% - Accent1 4 2 3 3 5 8" xfId="34692" xr:uid="{00000000-0005-0000-0000-0000CD860000}"/>
    <cellStyle name="20% - Accent1 4 2 3 3 5 8 2" xfId="34693" xr:uid="{00000000-0005-0000-0000-0000CE860000}"/>
    <cellStyle name="20% - Accent1 4 2 3 3 5 9" xfId="34694" xr:uid="{00000000-0005-0000-0000-0000CF860000}"/>
    <cellStyle name="20% - Accent1 4 2 3 3 6" xfId="34695" xr:uid="{00000000-0005-0000-0000-0000D0860000}"/>
    <cellStyle name="20% - Accent1 4 2 3 3 6 2" xfId="34696" xr:uid="{00000000-0005-0000-0000-0000D1860000}"/>
    <cellStyle name="20% - Accent1 4 2 3 3 6 2 2" xfId="34697" xr:uid="{00000000-0005-0000-0000-0000D2860000}"/>
    <cellStyle name="20% - Accent1 4 2 3 3 6 2 2 2" xfId="34698" xr:uid="{00000000-0005-0000-0000-0000D3860000}"/>
    <cellStyle name="20% - Accent1 4 2 3 3 6 2 2 2 2" xfId="34699" xr:uid="{00000000-0005-0000-0000-0000D4860000}"/>
    <cellStyle name="20% - Accent1 4 2 3 3 6 2 2 3" xfId="34700" xr:uid="{00000000-0005-0000-0000-0000D5860000}"/>
    <cellStyle name="20% - Accent1 4 2 3 3 6 2 3" xfId="34701" xr:uid="{00000000-0005-0000-0000-0000D6860000}"/>
    <cellStyle name="20% - Accent1 4 2 3 3 6 2 3 2" xfId="34702" xr:uid="{00000000-0005-0000-0000-0000D7860000}"/>
    <cellStyle name="20% - Accent1 4 2 3 3 6 2 4" xfId="34703" xr:uid="{00000000-0005-0000-0000-0000D8860000}"/>
    <cellStyle name="20% - Accent1 4 2 3 3 6 3" xfId="34704" xr:uid="{00000000-0005-0000-0000-0000D9860000}"/>
    <cellStyle name="20% - Accent1 4 2 3 3 6 3 2" xfId="34705" xr:uid="{00000000-0005-0000-0000-0000DA860000}"/>
    <cellStyle name="20% - Accent1 4 2 3 3 6 3 2 2" xfId="34706" xr:uid="{00000000-0005-0000-0000-0000DB860000}"/>
    <cellStyle name="20% - Accent1 4 2 3 3 6 3 2 2 2" xfId="34707" xr:uid="{00000000-0005-0000-0000-0000DC860000}"/>
    <cellStyle name="20% - Accent1 4 2 3 3 6 3 2 3" xfId="34708" xr:uid="{00000000-0005-0000-0000-0000DD860000}"/>
    <cellStyle name="20% - Accent1 4 2 3 3 6 3 3" xfId="34709" xr:uid="{00000000-0005-0000-0000-0000DE860000}"/>
    <cellStyle name="20% - Accent1 4 2 3 3 6 3 3 2" xfId="34710" xr:uid="{00000000-0005-0000-0000-0000DF860000}"/>
    <cellStyle name="20% - Accent1 4 2 3 3 6 3 4" xfId="34711" xr:uid="{00000000-0005-0000-0000-0000E0860000}"/>
    <cellStyle name="20% - Accent1 4 2 3 3 6 4" xfId="34712" xr:uid="{00000000-0005-0000-0000-0000E1860000}"/>
    <cellStyle name="20% - Accent1 4 2 3 3 6 4 2" xfId="34713" xr:uid="{00000000-0005-0000-0000-0000E2860000}"/>
    <cellStyle name="20% - Accent1 4 2 3 3 6 4 2 2" xfId="34714" xr:uid="{00000000-0005-0000-0000-0000E3860000}"/>
    <cellStyle name="20% - Accent1 4 2 3 3 6 4 2 2 2" xfId="34715" xr:uid="{00000000-0005-0000-0000-0000E4860000}"/>
    <cellStyle name="20% - Accent1 4 2 3 3 6 4 2 3" xfId="34716" xr:uid="{00000000-0005-0000-0000-0000E5860000}"/>
    <cellStyle name="20% - Accent1 4 2 3 3 6 4 3" xfId="34717" xr:uid="{00000000-0005-0000-0000-0000E6860000}"/>
    <cellStyle name="20% - Accent1 4 2 3 3 6 4 3 2" xfId="34718" xr:uid="{00000000-0005-0000-0000-0000E7860000}"/>
    <cellStyle name="20% - Accent1 4 2 3 3 6 4 4" xfId="34719" xr:uid="{00000000-0005-0000-0000-0000E8860000}"/>
    <cellStyle name="20% - Accent1 4 2 3 3 6 5" xfId="34720" xr:uid="{00000000-0005-0000-0000-0000E9860000}"/>
    <cellStyle name="20% - Accent1 4 2 3 3 6 5 2" xfId="34721" xr:uid="{00000000-0005-0000-0000-0000EA860000}"/>
    <cellStyle name="20% - Accent1 4 2 3 3 6 5 2 2" xfId="34722" xr:uid="{00000000-0005-0000-0000-0000EB860000}"/>
    <cellStyle name="20% - Accent1 4 2 3 3 6 5 3" xfId="34723" xr:uid="{00000000-0005-0000-0000-0000EC860000}"/>
    <cellStyle name="20% - Accent1 4 2 3 3 6 6" xfId="34724" xr:uid="{00000000-0005-0000-0000-0000ED860000}"/>
    <cellStyle name="20% - Accent1 4 2 3 3 6 6 2" xfId="34725" xr:uid="{00000000-0005-0000-0000-0000EE860000}"/>
    <cellStyle name="20% - Accent1 4 2 3 3 6 6 2 2" xfId="34726" xr:uid="{00000000-0005-0000-0000-0000EF860000}"/>
    <cellStyle name="20% - Accent1 4 2 3 3 6 6 3" xfId="34727" xr:uid="{00000000-0005-0000-0000-0000F0860000}"/>
    <cellStyle name="20% - Accent1 4 2 3 3 6 7" xfId="34728" xr:uid="{00000000-0005-0000-0000-0000F1860000}"/>
    <cellStyle name="20% - Accent1 4 2 3 3 6 7 2" xfId="34729" xr:uid="{00000000-0005-0000-0000-0000F2860000}"/>
    <cellStyle name="20% - Accent1 4 2 3 3 6 8" xfId="34730" xr:uid="{00000000-0005-0000-0000-0000F3860000}"/>
    <cellStyle name="20% - Accent1 4 2 3 3 6 8 2" xfId="34731" xr:uid="{00000000-0005-0000-0000-0000F4860000}"/>
    <cellStyle name="20% - Accent1 4 2 3 3 6 9" xfId="34732" xr:uid="{00000000-0005-0000-0000-0000F5860000}"/>
    <cellStyle name="20% - Accent1 4 2 3 3 7" xfId="34733" xr:uid="{00000000-0005-0000-0000-0000F6860000}"/>
    <cellStyle name="20% - Accent1 4 2 3 3 7 2" xfId="34734" xr:uid="{00000000-0005-0000-0000-0000F7860000}"/>
    <cellStyle name="20% - Accent1 4 2 3 3 7 2 2" xfId="34735" xr:uid="{00000000-0005-0000-0000-0000F8860000}"/>
    <cellStyle name="20% - Accent1 4 2 3 3 7 2 2 2" xfId="34736" xr:uid="{00000000-0005-0000-0000-0000F9860000}"/>
    <cellStyle name="20% - Accent1 4 2 3 3 7 2 3" xfId="34737" xr:uid="{00000000-0005-0000-0000-0000FA860000}"/>
    <cellStyle name="20% - Accent1 4 2 3 3 7 3" xfId="34738" xr:uid="{00000000-0005-0000-0000-0000FB860000}"/>
    <cellStyle name="20% - Accent1 4 2 3 3 7 3 2" xfId="34739" xr:uid="{00000000-0005-0000-0000-0000FC860000}"/>
    <cellStyle name="20% - Accent1 4 2 3 3 7 4" xfId="34740" xr:uid="{00000000-0005-0000-0000-0000FD860000}"/>
    <cellStyle name="20% - Accent1 4 2 3 3 8" xfId="34741" xr:uid="{00000000-0005-0000-0000-0000FE860000}"/>
    <cellStyle name="20% - Accent1 4 2 3 3 8 2" xfId="34742" xr:uid="{00000000-0005-0000-0000-0000FF860000}"/>
    <cellStyle name="20% - Accent1 4 2 3 3 8 2 2" xfId="34743" xr:uid="{00000000-0005-0000-0000-000000870000}"/>
    <cellStyle name="20% - Accent1 4 2 3 3 8 2 2 2" xfId="34744" xr:uid="{00000000-0005-0000-0000-000001870000}"/>
    <cellStyle name="20% - Accent1 4 2 3 3 8 2 3" xfId="34745" xr:uid="{00000000-0005-0000-0000-000002870000}"/>
    <cellStyle name="20% - Accent1 4 2 3 3 8 3" xfId="34746" xr:uid="{00000000-0005-0000-0000-000003870000}"/>
    <cellStyle name="20% - Accent1 4 2 3 3 8 3 2" xfId="34747" xr:uid="{00000000-0005-0000-0000-000004870000}"/>
    <cellStyle name="20% - Accent1 4 2 3 3 8 4" xfId="34748" xr:uid="{00000000-0005-0000-0000-000005870000}"/>
    <cellStyle name="20% - Accent1 4 2 3 3 9" xfId="34749" xr:uid="{00000000-0005-0000-0000-000006870000}"/>
    <cellStyle name="20% - Accent1 4 2 3 3 9 2" xfId="34750" xr:uid="{00000000-0005-0000-0000-000007870000}"/>
    <cellStyle name="20% - Accent1 4 2 3 3 9 2 2" xfId="34751" xr:uid="{00000000-0005-0000-0000-000008870000}"/>
    <cellStyle name="20% - Accent1 4 2 3 3 9 2 2 2" xfId="34752" xr:uid="{00000000-0005-0000-0000-000009870000}"/>
    <cellStyle name="20% - Accent1 4 2 3 3 9 2 3" xfId="34753" xr:uid="{00000000-0005-0000-0000-00000A870000}"/>
    <cellStyle name="20% - Accent1 4 2 3 3 9 3" xfId="34754" xr:uid="{00000000-0005-0000-0000-00000B870000}"/>
    <cellStyle name="20% - Accent1 4 2 3 3 9 3 2" xfId="34755" xr:uid="{00000000-0005-0000-0000-00000C870000}"/>
    <cellStyle name="20% - Accent1 4 2 3 3 9 4" xfId="34756" xr:uid="{00000000-0005-0000-0000-00000D870000}"/>
    <cellStyle name="20% - Accent1 4 2 3 4" xfId="34757" xr:uid="{00000000-0005-0000-0000-00000E870000}"/>
    <cellStyle name="20% - Accent1 4 2 3 4 10" xfId="34758" xr:uid="{00000000-0005-0000-0000-00000F870000}"/>
    <cellStyle name="20% - Accent1 4 2 3 4 10 2" xfId="34759" xr:uid="{00000000-0005-0000-0000-000010870000}"/>
    <cellStyle name="20% - Accent1 4 2 3 4 11" xfId="34760" xr:uid="{00000000-0005-0000-0000-000011870000}"/>
    <cellStyle name="20% - Accent1 4 2 3 4 2" xfId="34761" xr:uid="{00000000-0005-0000-0000-000012870000}"/>
    <cellStyle name="20% - Accent1 4 2 3 4 2 2" xfId="34762" xr:uid="{00000000-0005-0000-0000-000013870000}"/>
    <cellStyle name="20% - Accent1 4 2 3 4 2 2 2" xfId="34763" xr:uid="{00000000-0005-0000-0000-000014870000}"/>
    <cellStyle name="20% - Accent1 4 2 3 4 2 2 2 2" xfId="34764" xr:uid="{00000000-0005-0000-0000-000015870000}"/>
    <cellStyle name="20% - Accent1 4 2 3 4 2 2 2 2 2" xfId="34765" xr:uid="{00000000-0005-0000-0000-000016870000}"/>
    <cellStyle name="20% - Accent1 4 2 3 4 2 2 2 3" xfId="34766" xr:uid="{00000000-0005-0000-0000-000017870000}"/>
    <cellStyle name="20% - Accent1 4 2 3 4 2 2 3" xfId="34767" xr:uid="{00000000-0005-0000-0000-000018870000}"/>
    <cellStyle name="20% - Accent1 4 2 3 4 2 2 3 2" xfId="34768" xr:uid="{00000000-0005-0000-0000-000019870000}"/>
    <cellStyle name="20% - Accent1 4 2 3 4 2 2 4" xfId="34769" xr:uid="{00000000-0005-0000-0000-00001A870000}"/>
    <cellStyle name="20% - Accent1 4 2 3 4 2 3" xfId="34770" xr:uid="{00000000-0005-0000-0000-00001B870000}"/>
    <cellStyle name="20% - Accent1 4 2 3 4 2 3 2" xfId="34771" xr:uid="{00000000-0005-0000-0000-00001C870000}"/>
    <cellStyle name="20% - Accent1 4 2 3 4 2 3 2 2" xfId="34772" xr:uid="{00000000-0005-0000-0000-00001D870000}"/>
    <cellStyle name="20% - Accent1 4 2 3 4 2 3 2 2 2" xfId="34773" xr:uid="{00000000-0005-0000-0000-00001E870000}"/>
    <cellStyle name="20% - Accent1 4 2 3 4 2 3 2 3" xfId="34774" xr:uid="{00000000-0005-0000-0000-00001F870000}"/>
    <cellStyle name="20% - Accent1 4 2 3 4 2 3 3" xfId="34775" xr:uid="{00000000-0005-0000-0000-000020870000}"/>
    <cellStyle name="20% - Accent1 4 2 3 4 2 3 3 2" xfId="34776" xr:uid="{00000000-0005-0000-0000-000021870000}"/>
    <cellStyle name="20% - Accent1 4 2 3 4 2 3 4" xfId="34777" xr:uid="{00000000-0005-0000-0000-000022870000}"/>
    <cellStyle name="20% - Accent1 4 2 3 4 2 4" xfId="34778" xr:uid="{00000000-0005-0000-0000-000023870000}"/>
    <cellStyle name="20% - Accent1 4 2 3 4 2 4 2" xfId="34779" xr:uid="{00000000-0005-0000-0000-000024870000}"/>
    <cellStyle name="20% - Accent1 4 2 3 4 2 4 2 2" xfId="34780" xr:uid="{00000000-0005-0000-0000-000025870000}"/>
    <cellStyle name="20% - Accent1 4 2 3 4 2 4 2 2 2" xfId="34781" xr:uid="{00000000-0005-0000-0000-000026870000}"/>
    <cellStyle name="20% - Accent1 4 2 3 4 2 4 2 3" xfId="34782" xr:uid="{00000000-0005-0000-0000-000027870000}"/>
    <cellStyle name="20% - Accent1 4 2 3 4 2 4 3" xfId="34783" xr:uid="{00000000-0005-0000-0000-000028870000}"/>
    <cellStyle name="20% - Accent1 4 2 3 4 2 4 3 2" xfId="34784" xr:uid="{00000000-0005-0000-0000-000029870000}"/>
    <cellStyle name="20% - Accent1 4 2 3 4 2 4 4" xfId="34785" xr:uid="{00000000-0005-0000-0000-00002A870000}"/>
    <cellStyle name="20% - Accent1 4 2 3 4 2 5" xfId="34786" xr:uid="{00000000-0005-0000-0000-00002B870000}"/>
    <cellStyle name="20% - Accent1 4 2 3 4 2 5 2" xfId="34787" xr:uid="{00000000-0005-0000-0000-00002C870000}"/>
    <cellStyle name="20% - Accent1 4 2 3 4 2 5 2 2" xfId="34788" xr:uid="{00000000-0005-0000-0000-00002D870000}"/>
    <cellStyle name="20% - Accent1 4 2 3 4 2 5 3" xfId="34789" xr:uid="{00000000-0005-0000-0000-00002E870000}"/>
    <cellStyle name="20% - Accent1 4 2 3 4 2 6" xfId="34790" xr:uid="{00000000-0005-0000-0000-00002F870000}"/>
    <cellStyle name="20% - Accent1 4 2 3 4 2 6 2" xfId="34791" xr:uid="{00000000-0005-0000-0000-000030870000}"/>
    <cellStyle name="20% - Accent1 4 2 3 4 2 6 2 2" xfId="34792" xr:uid="{00000000-0005-0000-0000-000031870000}"/>
    <cellStyle name="20% - Accent1 4 2 3 4 2 6 3" xfId="34793" xr:uid="{00000000-0005-0000-0000-000032870000}"/>
    <cellStyle name="20% - Accent1 4 2 3 4 2 7" xfId="34794" xr:uid="{00000000-0005-0000-0000-000033870000}"/>
    <cellStyle name="20% - Accent1 4 2 3 4 2 7 2" xfId="34795" xr:uid="{00000000-0005-0000-0000-000034870000}"/>
    <cellStyle name="20% - Accent1 4 2 3 4 2 8" xfId="34796" xr:uid="{00000000-0005-0000-0000-000035870000}"/>
    <cellStyle name="20% - Accent1 4 2 3 4 2 8 2" xfId="34797" xr:uid="{00000000-0005-0000-0000-000036870000}"/>
    <cellStyle name="20% - Accent1 4 2 3 4 2 9" xfId="34798" xr:uid="{00000000-0005-0000-0000-000037870000}"/>
    <cellStyle name="20% - Accent1 4 2 3 4 3" xfId="34799" xr:uid="{00000000-0005-0000-0000-000038870000}"/>
    <cellStyle name="20% - Accent1 4 2 3 4 3 2" xfId="34800" xr:uid="{00000000-0005-0000-0000-000039870000}"/>
    <cellStyle name="20% - Accent1 4 2 3 4 3 2 2" xfId="34801" xr:uid="{00000000-0005-0000-0000-00003A870000}"/>
    <cellStyle name="20% - Accent1 4 2 3 4 3 2 2 2" xfId="34802" xr:uid="{00000000-0005-0000-0000-00003B870000}"/>
    <cellStyle name="20% - Accent1 4 2 3 4 3 2 2 2 2" xfId="34803" xr:uid="{00000000-0005-0000-0000-00003C870000}"/>
    <cellStyle name="20% - Accent1 4 2 3 4 3 2 2 3" xfId="34804" xr:uid="{00000000-0005-0000-0000-00003D870000}"/>
    <cellStyle name="20% - Accent1 4 2 3 4 3 2 3" xfId="34805" xr:uid="{00000000-0005-0000-0000-00003E870000}"/>
    <cellStyle name="20% - Accent1 4 2 3 4 3 2 3 2" xfId="34806" xr:uid="{00000000-0005-0000-0000-00003F870000}"/>
    <cellStyle name="20% - Accent1 4 2 3 4 3 2 4" xfId="34807" xr:uid="{00000000-0005-0000-0000-000040870000}"/>
    <cellStyle name="20% - Accent1 4 2 3 4 3 3" xfId="34808" xr:uid="{00000000-0005-0000-0000-000041870000}"/>
    <cellStyle name="20% - Accent1 4 2 3 4 3 3 2" xfId="34809" xr:uid="{00000000-0005-0000-0000-000042870000}"/>
    <cellStyle name="20% - Accent1 4 2 3 4 3 3 2 2" xfId="34810" xr:uid="{00000000-0005-0000-0000-000043870000}"/>
    <cellStyle name="20% - Accent1 4 2 3 4 3 3 2 2 2" xfId="34811" xr:uid="{00000000-0005-0000-0000-000044870000}"/>
    <cellStyle name="20% - Accent1 4 2 3 4 3 3 2 3" xfId="34812" xr:uid="{00000000-0005-0000-0000-000045870000}"/>
    <cellStyle name="20% - Accent1 4 2 3 4 3 3 3" xfId="34813" xr:uid="{00000000-0005-0000-0000-000046870000}"/>
    <cellStyle name="20% - Accent1 4 2 3 4 3 3 3 2" xfId="34814" xr:uid="{00000000-0005-0000-0000-000047870000}"/>
    <cellStyle name="20% - Accent1 4 2 3 4 3 3 4" xfId="34815" xr:uid="{00000000-0005-0000-0000-000048870000}"/>
    <cellStyle name="20% - Accent1 4 2 3 4 3 4" xfId="34816" xr:uid="{00000000-0005-0000-0000-000049870000}"/>
    <cellStyle name="20% - Accent1 4 2 3 4 3 4 2" xfId="34817" xr:uid="{00000000-0005-0000-0000-00004A870000}"/>
    <cellStyle name="20% - Accent1 4 2 3 4 3 4 2 2" xfId="34818" xr:uid="{00000000-0005-0000-0000-00004B870000}"/>
    <cellStyle name="20% - Accent1 4 2 3 4 3 4 2 2 2" xfId="34819" xr:uid="{00000000-0005-0000-0000-00004C870000}"/>
    <cellStyle name="20% - Accent1 4 2 3 4 3 4 2 3" xfId="34820" xr:uid="{00000000-0005-0000-0000-00004D870000}"/>
    <cellStyle name="20% - Accent1 4 2 3 4 3 4 3" xfId="34821" xr:uid="{00000000-0005-0000-0000-00004E870000}"/>
    <cellStyle name="20% - Accent1 4 2 3 4 3 4 3 2" xfId="34822" xr:uid="{00000000-0005-0000-0000-00004F870000}"/>
    <cellStyle name="20% - Accent1 4 2 3 4 3 4 4" xfId="34823" xr:uid="{00000000-0005-0000-0000-000050870000}"/>
    <cellStyle name="20% - Accent1 4 2 3 4 3 5" xfId="34824" xr:uid="{00000000-0005-0000-0000-000051870000}"/>
    <cellStyle name="20% - Accent1 4 2 3 4 3 5 2" xfId="34825" xr:uid="{00000000-0005-0000-0000-000052870000}"/>
    <cellStyle name="20% - Accent1 4 2 3 4 3 5 2 2" xfId="34826" xr:uid="{00000000-0005-0000-0000-000053870000}"/>
    <cellStyle name="20% - Accent1 4 2 3 4 3 5 3" xfId="34827" xr:uid="{00000000-0005-0000-0000-000054870000}"/>
    <cellStyle name="20% - Accent1 4 2 3 4 3 6" xfId="34828" xr:uid="{00000000-0005-0000-0000-000055870000}"/>
    <cellStyle name="20% - Accent1 4 2 3 4 3 6 2" xfId="34829" xr:uid="{00000000-0005-0000-0000-000056870000}"/>
    <cellStyle name="20% - Accent1 4 2 3 4 3 6 2 2" xfId="34830" xr:uid="{00000000-0005-0000-0000-000057870000}"/>
    <cellStyle name="20% - Accent1 4 2 3 4 3 6 3" xfId="34831" xr:uid="{00000000-0005-0000-0000-000058870000}"/>
    <cellStyle name="20% - Accent1 4 2 3 4 3 7" xfId="34832" xr:uid="{00000000-0005-0000-0000-000059870000}"/>
    <cellStyle name="20% - Accent1 4 2 3 4 3 7 2" xfId="34833" xr:uid="{00000000-0005-0000-0000-00005A870000}"/>
    <cellStyle name="20% - Accent1 4 2 3 4 3 8" xfId="34834" xr:uid="{00000000-0005-0000-0000-00005B870000}"/>
    <cellStyle name="20% - Accent1 4 2 3 4 3 8 2" xfId="34835" xr:uid="{00000000-0005-0000-0000-00005C870000}"/>
    <cellStyle name="20% - Accent1 4 2 3 4 3 9" xfId="34836" xr:uid="{00000000-0005-0000-0000-00005D870000}"/>
    <cellStyle name="20% - Accent1 4 2 3 4 4" xfId="34837" xr:uid="{00000000-0005-0000-0000-00005E870000}"/>
    <cellStyle name="20% - Accent1 4 2 3 4 4 2" xfId="34838" xr:uid="{00000000-0005-0000-0000-00005F870000}"/>
    <cellStyle name="20% - Accent1 4 2 3 4 4 2 2" xfId="34839" xr:uid="{00000000-0005-0000-0000-000060870000}"/>
    <cellStyle name="20% - Accent1 4 2 3 4 4 2 2 2" xfId="34840" xr:uid="{00000000-0005-0000-0000-000061870000}"/>
    <cellStyle name="20% - Accent1 4 2 3 4 4 2 3" xfId="34841" xr:uid="{00000000-0005-0000-0000-000062870000}"/>
    <cellStyle name="20% - Accent1 4 2 3 4 4 3" xfId="34842" xr:uid="{00000000-0005-0000-0000-000063870000}"/>
    <cellStyle name="20% - Accent1 4 2 3 4 4 3 2" xfId="34843" xr:uid="{00000000-0005-0000-0000-000064870000}"/>
    <cellStyle name="20% - Accent1 4 2 3 4 4 4" xfId="34844" xr:uid="{00000000-0005-0000-0000-000065870000}"/>
    <cellStyle name="20% - Accent1 4 2 3 4 5" xfId="34845" xr:uid="{00000000-0005-0000-0000-000066870000}"/>
    <cellStyle name="20% - Accent1 4 2 3 4 5 2" xfId="34846" xr:uid="{00000000-0005-0000-0000-000067870000}"/>
    <cellStyle name="20% - Accent1 4 2 3 4 5 2 2" xfId="34847" xr:uid="{00000000-0005-0000-0000-000068870000}"/>
    <cellStyle name="20% - Accent1 4 2 3 4 5 2 2 2" xfId="34848" xr:uid="{00000000-0005-0000-0000-000069870000}"/>
    <cellStyle name="20% - Accent1 4 2 3 4 5 2 3" xfId="34849" xr:uid="{00000000-0005-0000-0000-00006A870000}"/>
    <cellStyle name="20% - Accent1 4 2 3 4 5 3" xfId="34850" xr:uid="{00000000-0005-0000-0000-00006B870000}"/>
    <cellStyle name="20% - Accent1 4 2 3 4 5 3 2" xfId="34851" xr:uid="{00000000-0005-0000-0000-00006C870000}"/>
    <cellStyle name="20% - Accent1 4 2 3 4 5 4" xfId="34852" xr:uid="{00000000-0005-0000-0000-00006D870000}"/>
    <cellStyle name="20% - Accent1 4 2 3 4 6" xfId="34853" xr:uid="{00000000-0005-0000-0000-00006E870000}"/>
    <cellStyle name="20% - Accent1 4 2 3 4 6 2" xfId="34854" xr:uid="{00000000-0005-0000-0000-00006F870000}"/>
    <cellStyle name="20% - Accent1 4 2 3 4 6 2 2" xfId="34855" xr:uid="{00000000-0005-0000-0000-000070870000}"/>
    <cellStyle name="20% - Accent1 4 2 3 4 6 2 2 2" xfId="34856" xr:uid="{00000000-0005-0000-0000-000071870000}"/>
    <cellStyle name="20% - Accent1 4 2 3 4 6 2 3" xfId="34857" xr:uid="{00000000-0005-0000-0000-000072870000}"/>
    <cellStyle name="20% - Accent1 4 2 3 4 6 3" xfId="34858" xr:uid="{00000000-0005-0000-0000-000073870000}"/>
    <cellStyle name="20% - Accent1 4 2 3 4 6 3 2" xfId="34859" xr:uid="{00000000-0005-0000-0000-000074870000}"/>
    <cellStyle name="20% - Accent1 4 2 3 4 6 4" xfId="34860" xr:uid="{00000000-0005-0000-0000-000075870000}"/>
    <cellStyle name="20% - Accent1 4 2 3 4 7" xfId="34861" xr:uid="{00000000-0005-0000-0000-000076870000}"/>
    <cellStyle name="20% - Accent1 4 2 3 4 7 2" xfId="34862" xr:uid="{00000000-0005-0000-0000-000077870000}"/>
    <cellStyle name="20% - Accent1 4 2 3 4 7 2 2" xfId="34863" xr:uid="{00000000-0005-0000-0000-000078870000}"/>
    <cellStyle name="20% - Accent1 4 2 3 4 7 3" xfId="34864" xr:uid="{00000000-0005-0000-0000-000079870000}"/>
    <cellStyle name="20% - Accent1 4 2 3 4 8" xfId="34865" xr:uid="{00000000-0005-0000-0000-00007A870000}"/>
    <cellStyle name="20% - Accent1 4 2 3 4 8 2" xfId="34866" xr:uid="{00000000-0005-0000-0000-00007B870000}"/>
    <cellStyle name="20% - Accent1 4 2 3 4 8 2 2" xfId="34867" xr:uid="{00000000-0005-0000-0000-00007C870000}"/>
    <cellStyle name="20% - Accent1 4 2 3 4 8 3" xfId="34868" xr:uid="{00000000-0005-0000-0000-00007D870000}"/>
    <cellStyle name="20% - Accent1 4 2 3 4 9" xfId="34869" xr:uid="{00000000-0005-0000-0000-00007E870000}"/>
    <cellStyle name="20% - Accent1 4 2 3 4 9 2" xfId="34870" xr:uid="{00000000-0005-0000-0000-00007F870000}"/>
    <cellStyle name="20% - Accent1 4 2 3 5" xfId="34871" xr:uid="{00000000-0005-0000-0000-000080870000}"/>
    <cellStyle name="20% - Accent1 4 2 3 5 10" xfId="34872" xr:uid="{00000000-0005-0000-0000-000081870000}"/>
    <cellStyle name="20% - Accent1 4 2 3 5 10 2" xfId="34873" xr:uid="{00000000-0005-0000-0000-000082870000}"/>
    <cellStyle name="20% - Accent1 4 2 3 5 11" xfId="34874" xr:uid="{00000000-0005-0000-0000-000083870000}"/>
    <cellStyle name="20% - Accent1 4 2 3 5 2" xfId="34875" xr:uid="{00000000-0005-0000-0000-000084870000}"/>
    <cellStyle name="20% - Accent1 4 2 3 5 2 2" xfId="34876" xr:uid="{00000000-0005-0000-0000-000085870000}"/>
    <cellStyle name="20% - Accent1 4 2 3 5 2 2 2" xfId="34877" xr:uid="{00000000-0005-0000-0000-000086870000}"/>
    <cellStyle name="20% - Accent1 4 2 3 5 2 2 2 2" xfId="34878" xr:uid="{00000000-0005-0000-0000-000087870000}"/>
    <cellStyle name="20% - Accent1 4 2 3 5 2 2 2 2 2" xfId="34879" xr:uid="{00000000-0005-0000-0000-000088870000}"/>
    <cellStyle name="20% - Accent1 4 2 3 5 2 2 2 3" xfId="34880" xr:uid="{00000000-0005-0000-0000-000089870000}"/>
    <cellStyle name="20% - Accent1 4 2 3 5 2 2 3" xfId="34881" xr:uid="{00000000-0005-0000-0000-00008A870000}"/>
    <cellStyle name="20% - Accent1 4 2 3 5 2 2 3 2" xfId="34882" xr:uid="{00000000-0005-0000-0000-00008B870000}"/>
    <cellStyle name="20% - Accent1 4 2 3 5 2 2 4" xfId="34883" xr:uid="{00000000-0005-0000-0000-00008C870000}"/>
    <cellStyle name="20% - Accent1 4 2 3 5 2 3" xfId="34884" xr:uid="{00000000-0005-0000-0000-00008D870000}"/>
    <cellStyle name="20% - Accent1 4 2 3 5 2 3 2" xfId="34885" xr:uid="{00000000-0005-0000-0000-00008E870000}"/>
    <cellStyle name="20% - Accent1 4 2 3 5 2 3 2 2" xfId="34886" xr:uid="{00000000-0005-0000-0000-00008F870000}"/>
    <cellStyle name="20% - Accent1 4 2 3 5 2 3 2 2 2" xfId="34887" xr:uid="{00000000-0005-0000-0000-000090870000}"/>
    <cellStyle name="20% - Accent1 4 2 3 5 2 3 2 3" xfId="34888" xr:uid="{00000000-0005-0000-0000-000091870000}"/>
    <cellStyle name="20% - Accent1 4 2 3 5 2 3 3" xfId="34889" xr:uid="{00000000-0005-0000-0000-000092870000}"/>
    <cellStyle name="20% - Accent1 4 2 3 5 2 3 3 2" xfId="34890" xr:uid="{00000000-0005-0000-0000-000093870000}"/>
    <cellStyle name="20% - Accent1 4 2 3 5 2 3 4" xfId="34891" xr:uid="{00000000-0005-0000-0000-000094870000}"/>
    <cellStyle name="20% - Accent1 4 2 3 5 2 4" xfId="34892" xr:uid="{00000000-0005-0000-0000-000095870000}"/>
    <cellStyle name="20% - Accent1 4 2 3 5 2 4 2" xfId="34893" xr:uid="{00000000-0005-0000-0000-000096870000}"/>
    <cellStyle name="20% - Accent1 4 2 3 5 2 4 2 2" xfId="34894" xr:uid="{00000000-0005-0000-0000-000097870000}"/>
    <cellStyle name="20% - Accent1 4 2 3 5 2 4 2 2 2" xfId="34895" xr:uid="{00000000-0005-0000-0000-000098870000}"/>
    <cellStyle name="20% - Accent1 4 2 3 5 2 4 2 3" xfId="34896" xr:uid="{00000000-0005-0000-0000-000099870000}"/>
    <cellStyle name="20% - Accent1 4 2 3 5 2 4 3" xfId="34897" xr:uid="{00000000-0005-0000-0000-00009A870000}"/>
    <cellStyle name="20% - Accent1 4 2 3 5 2 4 3 2" xfId="34898" xr:uid="{00000000-0005-0000-0000-00009B870000}"/>
    <cellStyle name="20% - Accent1 4 2 3 5 2 4 4" xfId="34899" xr:uid="{00000000-0005-0000-0000-00009C870000}"/>
    <cellStyle name="20% - Accent1 4 2 3 5 2 5" xfId="34900" xr:uid="{00000000-0005-0000-0000-00009D870000}"/>
    <cellStyle name="20% - Accent1 4 2 3 5 2 5 2" xfId="34901" xr:uid="{00000000-0005-0000-0000-00009E870000}"/>
    <cellStyle name="20% - Accent1 4 2 3 5 2 5 2 2" xfId="34902" xr:uid="{00000000-0005-0000-0000-00009F870000}"/>
    <cellStyle name="20% - Accent1 4 2 3 5 2 5 3" xfId="34903" xr:uid="{00000000-0005-0000-0000-0000A0870000}"/>
    <cellStyle name="20% - Accent1 4 2 3 5 2 6" xfId="34904" xr:uid="{00000000-0005-0000-0000-0000A1870000}"/>
    <cellStyle name="20% - Accent1 4 2 3 5 2 6 2" xfId="34905" xr:uid="{00000000-0005-0000-0000-0000A2870000}"/>
    <cellStyle name="20% - Accent1 4 2 3 5 2 6 2 2" xfId="34906" xr:uid="{00000000-0005-0000-0000-0000A3870000}"/>
    <cellStyle name="20% - Accent1 4 2 3 5 2 6 3" xfId="34907" xr:uid="{00000000-0005-0000-0000-0000A4870000}"/>
    <cellStyle name="20% - Accent1 4 2 3 5 2 7" xfId="34908" xr:uid="{00000000-0005-0000-0000-0000A5870000}"/>
    <cellStyle name="20% - Accent1 4 2 3 5 2 7 2" xfId="34909" xr:uid="{00000000-0005-0000-0000-0000A6870000}"/>
    <cellStyle name="20% - Accent1 4 2 3 5 2 8" xfId="34910" xr:uid="{00000000-0005-0000-0000-0000A7870000}"/>
    <cellStyle name="20% - Accent1 4 2 3 5 2 8 2" xfId="34911" xr:uid="{00000000-0005-0000-0000-0000A8870000}"/>
    <cellStyle name="20% - Accent1 4 2 3 5 2 9" xfId="34912" xr:uid="{00000000-0005-0000-0000-0000A9870000}"/>
    <cellStyle name="20% - Accent1 4 2 3 5 3" xfId="34913" xr:uid="{00000000-0005-0000-0000-0000AA870000}"/>
    <cellStyle name="20% - Accent1 4 2 3 5 3 2" xfId="34914" xr:uid="{00000000-0005-0000-0000-0000AB870000}"/>
    <cellStyle name="20% - Accent1 4 2 3 5 3 2 2" xfId="34915" xr:uid="{00000000-0005-0000-0000-0000AC870000}"/>
    <cellStyle name="20% - Accent1 4 2 3 5 3 2 2 2" xfId="34916" xr:uid="{00000000-0005-0000-0000-0000AD870000}"/>
    <cellStyle name="20% - Accent1 4 2 3 5 3 2 2 2 2" xfId="34917" xr:uid="{00000000-0005-0000-0000-0000AE870000}"/>
    <cellStyle name="20% - Accent1 4 2 3 5 3 2 2 3" xfId="34918" xr:uid="{00000000-0005-0000-0000-0000AF870000}"/>
    <cellStyle name="20% - Accent1 4 2 3 5 3 2 3" xfId="34919" xr:uid="{00000000-0005-0000-0000-0000B0870000}"/>
    <cellStyle name="20% - Accent1 4 2 3 5 3 2 3 2" xfId="34920" xr:uid="{00000000-0005-0000-0000-0000B1870000}"/>
    <cellStyle name="20% - Accent1 4 2 3 5 3 2 4" xfId="34921" xr:uid="{00000000-0005-0000-0000-0000B2870000}"/>
    <cellStyle name="20% - Accent1 4 2 3 5 3 3" xfId="34922" xr:uid="{00000000-0005-0000-0000-0000B3870000}"/>
    <cellStyle name="20% - Accent1 4 2 3 5 3 3 2" xfId="34923" xr:uid="{00000000-0005-0000-0000-0000B4870000}"/>
    <cellStyle name="20% - Accent1 4 2 3 5 3 3 2 2" xfId="34924" xr:uid="{00000000-0005-0000-0000-0000B5870000}"/>
    <cellStyle name="20% - Accent1 4 2 3 5 3 3 2 2 2" xfId="34925" xr:uid="{00000000-0005-0000-0000-0000B6870000}"/>
    <cellStyle name="20% - Accent1 4 2 3 5 3 3 2 3" xfId="34926" xr:uid="{00000000-0005-0000-0000-0000B7870000}"/>
    <cellStyle name="20% - Accent1 4 2 3 5 3 3 3" xfId="34927" xr:uid="{00000000-0005-0000-0000-0000B8870000}"/>
    <cellStyle name="20% - Accent1 4 2 3 5 3 3 3 2" xfId="34928" xr:uid="{00000000-0005-0000-0000-0000B9870000}"/>
    <cellStyle name="20% - Accent1 4 2 3 5 3 3 4" xfId="34929" xr:uid="{00000000-0005-0000-0000-0000BA870000}"/>
    <cellStyle name="20% - Accent1 4 2 3 5 3 4" xfId="34930" xr:uid="{00000000-0005-0000-0000-0000BB870000}"/>
    <cellStyle name="20% - Accent1 4 2 3 5 3 4 2" xfId="34931" xr:uid="{00000000-0005-0000-0000-0000BC870000}"/>
    <cellStyle name="20% - Accent1 4 2 3 5 3 4 2 2" xfId="34932" xr:uid="{00000000-0005-0000-0000-0000BD870000}"/>
    <cellStyle name="20% - Accent1 4 2 3 5 3 4 2 2 2" xfId="34933" xr:uid="{00000000-0005-0000-0000-0000BE870000}"/>
    <cellStyle name="20% - Accent1 4 2 3 5 3 4 2 3" xfId="34934" xr:uid="{00000000-0005-0000-0000-0000BF870000}"/>
    <cellStyle name="20% - Accent1 4 2 3 5 3 4 3" xfId="34935" xr:uid="{00000000-0005-0000-0000-0000C0870000}"/>
    <cellStyle name="20% - Accent1 4 2 3 5 3 4 3 2" xfId="34936" xr:uid="{00000000-0005-0000-0000-0000C1870000}"/>
    <cellStyle name="20% - Accent1 4 2 3 5 3 4 4" xfId="34937" xr:uid="{00000000-0005-0000-0000-0000C2870000}"/>
    <cellStyle name="20% - Accent1 4 2 3 5 3 5" xfId="34938" xr:uid="{00000000-0005-0000-0000-0000C3870000}"/>
    <cellStyle name="20% - Accent1 4 2 3 5 3 5 2" xfId="34939" xr:uid="{00000000-0005-0000-0000-0000C4870000}"/>
    <cellStyle name="20% - Accent1 4 2 3 5 3 5 2 2" xfId="34940" xr:uid="{00000000-0005-0000-0000-0000C5870000}"/>
    <cellStyle name="20% - Accent1 4 2 3 5 3 5 3" xfId="34941" xr:uid="{00000000-0005-0000-0000-0000C6870000}"/>
    <cellStyle name="20% - Accent1 4 2 3 5 3 6" xfId="34942" xr:uid="{00000000-0005-0000-0000-0000C7870000}"/>
    <cellStyle name="20% - Accent1 4 2 3 5 3 6 2" xfId="34943" xr:uid="{00000000-0005-0000-0000-0000C8870000}"/>
    <cellStyle name="20% - Accent1 4 2 3 5 3 6 2 2" xfId="34944" xr:uid="{00000000-0005-0000-0000-0000C9870000}"/>
    <cellStyle name="20% - Accent1 4 2 3 5 3 6 3" xfId="34945" xr:uid="{00000000-0005-0000-0000-0000CA870000}"/>
    <cellStyle name="20% - Accent1 4 2 3 5 3 7" xfId="34946" xr:uid="{00000000-0005-0000-0000-0000CB870000}"/>
    <cellStyle name="20% - Accent1 4 2 3 5 3 7 2" xfId="34947" xr:uid="{00000000-0005-0000-0000-0000CC870000}"/>
    <cellStyle name="20% - Accent1 4 2 3 5 3 8" xfId="34948" xr:uid="{00000000-0005-0000-0000-0000CD870000}"/>
    <cellStyle name="20% - Accent1 4 2 3 5 3 8 2" xfId="34949" xr:uid="{00000000-0005-0000-0000-0000CE870000}"/>
    <cellStyle name="20% - Accent1 4 2 3 5 3 9" xfId="34950" xr:uid="{00000000-0005-0000-0000-0000CF870000}"/>
    <cellStyle name="20% - Accent1 4 2 3 5 4" xfId="34951" xr:uid="{00000000-0005-0000-0000-0000D0870000}"/>
    <cellStyle name="20% - Accent1 4 2 3 5 4 2" xfId="34952" xr:uid="{00000000-0005-0000-0000-0000D1870000}"/>
    <cellStyle name="20% - Accent1 4 2 3 5 4 2 2" xfId="34953" xr:uid="{00000000-0005-0000-0000-0000D2870000}"/>
    <cellStyle name="20% - Accent1 4 2 3 5 4 2 2 2" xfId="34954" xr:uid="{00000000-0005-0000-0000-0000D3870000}"/>
    <cellStyle name="20% - Accent1 4 2 3 5 4 2 3" xfId="34955" xr:uid="{00000000-0005-0000-0000-0000D4870000}"/>
    <cellStyle name="20% - Accent1 4 2 3 5 4 3" xfId="34956" xr:uid="{00000000-0005-0000-0000-0000D5870000}"/>
    <cellStyle name="20% - Accent1 4 2 3 5 4 3 2" xfId="34957" xr:uid="{00000000-0005-0000-0000-0000D6870000}"/>
    <cellStyle name="20% - Accent1 4 2 3 5 4 4" xfId="34958" xr:uid="{00000000-0005-0000-0000-0000D7870000}"/>
    <cellStyle name="20% - Accent1 4 2 3 5 5" xfId="34959" xr:uid="{00000000-0005-0000-0000-0000D8870000}"/>
    <cellStyle name="20% - Accent1 4 2 3 5 5 2" xfId="34960" xr:uid="{00000000-0005-0000-0000-0000D9870000}"/>
    <cellStyle name="20% - Accent1 4 2 3 5 5 2 2" xfId="34961" xr:uid="{00000000-0005-0000-0000-0000DA870000}"/>
    <cellStyle name="20% - Accent1 4 2 3 5 5 2 2 2" xfId="34962" xr:uid="{00000000-0005-0000-0000-0000DB870000}"/>
    <cellStyle name="20% - Accent1 4 2 3 5 5 2 3" xfId="34963" xr:uid="{00000000-0005-0000-0000-0000DC870000}"/>
    <cellStyle name="20% - Accent1 4 2 3 5 5 3" xfId="34964" xr:uid="{00000000-0005-0000-0000-0000DD870000}"/>
    <cellStyle name="20% - Accent1 4 2 3 5 5 3 2" xfId="34965" xr:uid="{00000000-0005-0000-0000-0000DE870000}"/>
    <cellStyle name="20% - Accent1 4 2 3 5 5 4" xfId="34966" xr:uid="{00000000-0005-0000-0000-0000DF870000}"/>
    <cellStyle name="20% - Accent1 4 2 3 5 6" xfId="34967" xr:uid="{00000000-0005-0000-0000-0000E0870000}"/>
    <cellStyle name="20% - Accent1 4 2 3 5 6 2" xfId="34968" xr:uid="{00000000-0005-0000-0000-0000E1870000}"/>
    <cellStyle name="20% - Accent1 4 2 3 5 6 2 2" xfId="34969" xr:uid="{00000000-0005-0000-0000-0000E2870000}"/>
    <cellStyle name="20% - Accent1 4 2 3 5 6 2 2 2" xfId="34970" xr:uid="{00000000-0005-0000-0000-0000E3870000}"/>
    <cellStyle name="20% - Accent1 4 2 3 5 6 2 3" xfId="34971" xr:uid="{00000000-0005-0000-0000-0000E4870000}"/>
    <cellStyle name="20% - Accent1 4 2 3 5 6 3" xfId="34972" xr:uid="{00000000-0005-0000-0000-0000E5870000}"/>
    <cellStyle name="20% - Accent1 4 2 3 5 6 3 2" xfId="34973" xr:uid="{00000000-0005-0000-0000-0000E6870000}"/>
    <cellStyle name="20% - Accent1 4 2 3 5 6 4" xfId="34974" xr:uid="{00000000-0005-0000-0000-0000E7870000}"/>
    <cellStyle name="20% - Accent1 4 2 3 5 7" xfId="34975" xr:uid="{00000000-0005-0000-0000-0000E8870000}"/>
    <cellStyle name="20% - Accent1 4 2 3 5 7 2" xfId="34976" xr:uid="{00000000-0005-0000-0000-0000E9870000}"/>
    <cellStyle name="20% - Accent1 4 2 3 5 7 2 2" xfId="34977" xr:uid="{00000000-0005-0000-0000-0000EA870000}"/>
    <cellStyle name="20% - Accent1 4 2 3 5 7 3" xfId="34978" xr:uid="{00000000-0005-0000-0000-0000EB870000}"/>
    <cellStyle name="20% - Accent1 4 2 3 5 8" xfId="34979" xr:uid="{00000000-0005-0000-0000-0000EC870000}"/>
    <cellStyle name="20% - Accent1 4 2 3 5 8 2" xfId="34980" xr:uid="{00000000-0005-0000-0000-0000ED870000}"/>
    <cellStyle name="20% - Accent1 4 2 3 5 8 2 2" xfId="34981" xr:uid="{00000000-0005-0000-0000-0000EE870000}"/>
    <cellStyle name="20% - Accent1 4 2 3 5 8 3" xfId="34982" xr:uid="{00000000-0005-0000-0000-0000EF870000}"/>
    <cellStyle name="20% - Accent1 4 2 3 5 9" xfId="34983" xr:uid="{00000000-0005-0000-0000-0000F0870000}"/>
    <cellStyle name="20% - Accent1 4 2 3 5 9 2" xfId="34984" xr:uid="{00000000-0005-0000-0000-0000F1870000}"/>
    <cellStyle name="20% - Accent1 4 2 3 6" xfId="34985" xr:uid="{00000000-0005-0000-0000-0000F2870000}"/>
    <cellStyle name="20% - Accent1 4 2 3 6 10" xfId="34986" xr:uid="{00000000-0005-0000-0000-0000F3870000}"/>
    <cellStyle name="20% - Accent1 4 2 3 6 10 2" xfId="34987" xr:uid="{00000000-0005-0000-0000-0000F4870000}"/>
    <cellStyle name="20% - Accent1 4 2 3 6 11" xfId="34988" xr:uid="{00000000-0005-0000-0000-0000F5870000}"/>
    <cellStyle name="20% - Accent1 4 2 3 6 2" xfId="34989" xr:uid="{00000000-0005-0000-0000-0000F6870000}"/>
    <cellStyle name="20% - Accent1 4 2 3 6 2 2" xfId="34990" xr:uid="{00000000-0005-0000-0000-0000F7870000}"/>
    <cellStyle name="20% - Accent1 4 2 3 6 2 2 2" xfId="34991" xr:uid="{00000000-0005-0000-0000-0000F8870000}"/>
    <cellStyle name="20% - Accent1 4 2 3 6 2 2 2 2" xfId="34992" xr:uid="{00000000-0005-0000-0000-0000F9870000}"/>
    <cellStyle name="20% - Accent1 4 2 3 6 2 2 2 2 2" xfId="34993" xr:uid="{00000000-0005-0000-0000-0000FA870000}"/>
    <cellStyle name="20% - Accent1 4 2 3 6 2 2 2 3" xfId="34994" xr:uid="{00000000-0005-0000-0000-0000FB870000}"/>
    <cellStyle name="20% - Accent1 4 2 3 6 2 2 3" xfId="34995" xr:uid="{00000000-0005-0000-0000-0000FC870000}"/>
    <cellStyle name="20% - Accent1 4 2 3 6 2 2 3 2" xfId="34996" xr:uid="{00000000-0005-0000-0000-0000FD870000}"/>
    <cellStyle name="20% - Accent1 4 2 3 6 2 2 4" xfId="34997" xr:uid="{00000000-0005-0000-0000-0000FE870000}"/>
    <cellStyle name="20% - Accent1 4 2 3 6 2 3" xfId="34998" xr:uid="{00000000-0005-0000-0000-0000FF870000}"/>
    <cellStyle name="20% - Accent1 4 2 3 6 2 3 2" xfId="34999" xr:uid="{00000000-0005-0000-0000-000000880000}"/>
    <cellStyle name="20% - Accent1 4 2 3 6 2 3 2 2" xfId="35000" xr:uid="{00000000-0005-0000-0000-000001880000}"/>
    <cellStyle name="20% - Accent1 4 2 3 6 2 3 2 2 2" xfId="35001" xr:uid="{00000000-0005-0000-0000-000002880000}"/>
    <cellStyle name="20% - Accent1 4 2 3 6 2 3 2 3" xfId="35002" xr:uid="{00000000-0005-0000-0000-000003880000}"/>
    <cellStyle name="20% - Accent1 4 2 3 6 2 3 3" xfId="35003" xr:uid="{00000000-0005-0000-0000-000004880000}"/>
    <cellStyle name="20% - Accent1 4 2 3 6 2 3 3 2" xfId="35004" xr:uid="{00000000-0005-0000-0000-000005880000}"/>
    <cellStyle name="20% - Accent1 4 2 3 6 2 3 4" xfId="35005" xr:uid="{00000000-0005-0000-0000-000006880000}"/>
    <cellStyle name="20% - Accent1 4 2 3 6 2 4" xfId="35006" xr:uid="{00000000-0005-0000-0000-000007880000}"/>
    <cellStyle name="20% - Accent1 4 2 3 6 2 4 2" xfId="35007" xr:uid="{00000000-0005-0000-0000-000008880000}"/>
    <cellStyle name="20% - Accent1 4 2 3 6 2 4 2 2" xfId="35008" xr:uid="{00000000-0005-0000-0000-000009880000}"/>
    <cellStyle name="20% - Accent1 4 2 3 6 2 4 2 2 2" xfId="35009" xr:uid="{00000000-0005-0000-0000-00000A880000}"/>
    <cellStyle name="20% - Accent1 4 2 3 6 2 4 2 3" xfId="35010" xr:uid="{00000000-0005-0000-0000-00000B880000}"/>
    <cellStyle name="20% - Accent1 4 2 3 6 2 4 3" xfId="35011" xr:uid="{00000000-0005-0000-0000-00000C880000}"/>
    <cellStyle name="20% - Accent1 4 2 3 6 2 4 3 2" xfId="35012" xr:uid="{00000000-0005-0000-0000-00000D880000}"/>
    <cellStyle name="20% - Accent1 4 2 3 6 2 4 4" xfId="35013" xr:uid="{00000000-0005-0000-0000-00000E880000}"/>
    <cellStyle name="20% - Accent1 4 2 3 6 2 5" xfId="35014" xr:uid="{00000000-0005-0000-0000-00000F880000}"/>
    <cellStyle name="20% - Accent1 4 2 3 6 2 5 2" xfId="35015" xr:uid="{00000000-0005-0000-0000-000010880000}"/>
    <cellStyle name="20% - Accent1 4 2 3 6 2 5 2 2" xfId="35016" xr:uid="{00000000-0005-0000-0000-000011880000}"/>
    <cellStyle name="20% - Accent1 4 2 3 6 2 5 3" xfId="35017" xr:uid="{00000000-0005-0000-0000-000012880000}"/>
    <cellStyle name="20% - Accent1 4 2 3 6 2 6" xfId="35018" xr:uid="{00000000-0005-0000-0000-000013880000}"/>
    <cellStyle name="20% - Accent1 4 2 3 6 2 6 2" xfId="35019" xr:uid="{00000000-0005-0000-0000-000014880000}"/>
    <cellStyle name="20% - Accent1 4 2 3 6 2 6 2 2" xfId="35020" xr:uid="{00000000-0005-0000-0000-000015880000}"/>
    <cellStyle name="20% - Accent1 4 2 3 6 2 6 3" xfId="35021" xr:uid="{00000000-0005-0000-0000-000016880000}"/>
    <cellStyle name="20% - Accent1 4 2 3 6 2 7" xfId="35022" xr:uid="{00000000-0005-0000-0000-000017880000}"/>
    <cellStyle name="20% - Accent1 4 2 3 6 2 7 2" xfId="35023" xr:uid="{00000000-0005-0000-0000-000018880000}"/>
    <cellStyle name="20% - Accent1 4 2 3 6 2 8" xfId="35024" xr:uid="{00000000-0005-0000-0000-000019880000}"/>
    <cellStyle name="20% - Accent1 4 2 3 6 2 8 2" xfId="35025" xr:uid="{00000000-0005-0000-0000-00001A880000}"/>
    <cellStyle name="20% - Accent1 4 2 3 6 2 9" xfId="35026" xr:uid="{00000000-0005-0000-0000-00001B880000}"/>
    <cellStyle name="20% - Accent1 4 2 3 6 3" xfId="35027" xr:uid="{00000000-0005-0000-0000-00001C880000}"/>
    <cellStyle name="20% - Accent1 4 2 3 6 3 2" xfId="35028" xr:uid="{00000000-0005-0000-0000-00001D880000}"/>
    <cellStyle name="20% - Accent1 4 2 3 6 3 2 2" xfId="35029" xr:uid="{00000000-0005-0000-0000-00001E880000}"/>
    <cellStyle name="20% - Accent1 4 2 3 6 3 2 2 2" xfId="35030" xr:uid="{00000000-0005-0000-0000-00001F880000}"/>
    <cellStyle name="20% - Accent1 4 2 3 6 3 2 2 2 2" xfId="35031" xr:uid="{00000000-0005-0000-0000-000020880000}"/>
    <cellStyle name="20% - Accent1 4 2 3 6 3 2 2 3" xfId="35032" xr:uid="{00000000-0005-0000-0000-000021880000}"/>
    <cellStyle name="20% - Accent1 4 2 3 6 3 2 3" xfId="35033" xr:uid="{00000000-0005-0000-0000-000022880000}"/>
    <cellStyle name="20% - Accent1 4 2 3 6 3 2 3 2" xfId="35034" xr:uid="{00000000-0005-0000-0000-000023880000}"/>
    <cellStyle name="20% - Accent1 4 2 3 6 3 2 4" xfId="35035" xr:uid="{00000000-0005-0000-0000-000024880000}"/>
    <cellStyle name="20% - Accent1 4 2 3 6 3 3" xfId="35036" xr:uid="{00000000-0005-0000-0000-000025880000}"/>
    <cellStyle name="20% - Accent1 4 2 3 6 3 3 2" xfId="35037" xr:uid="{00000000-0005-0000-0000-000026880000}"/>
    <cellStyle name="20% - Accent1 4 2 3 6 3 3 2 2" xfId="35038" xr:uid="{00000000-0005-0000-0000-000027880000}"/>
    <cellStyle name="20% - Accent1 4 2 3 6 3 3 2 2 2" xfId="35039" xr:uid="{00000000-0005-0000-0000-000028880000}"/>
    <cellStyle name="20% - Accent1 4 2 3 6 3 3 2 3" xfId="35040" xr:uid="{00000000-0005-0000-0000-000029880000}"/>
    <cellStyle name="20% - Accent1 4 2 3 6 3 3 3" xfId="35041" xr:uid="{00000000-0005-0000-0000-00002A880000}"/>
    <cellStyle name="20% - Accent1 4 2 3 6 3 3 3 2" xfId="35042" xr:uid="{00000000-0005-0000-0000-00002B880000}"/>
    <cellStyle name="20% - Accent1 4 2 3 6 3 3 4" xfId="35043" xr:uid="{00000000-0005-0000-0000-00002C880000}"/>
    <cellStyle name="20% - Accent1 4 2 3 6 3 4" xfId="35044" xr:uid="{00000000-0005-0000-0000-00002D880000}"/>
    <cellStyle name="20% - Accent1 4 2 3 6 3 4 2" xfId="35045" xr:uid="{00000000-0005-0000-0000-00002E880000}"/>
    <cellStyle name="20% - Accent1 4 2 3 6 3 4 2 2" xfId="35046" xr:uid="{00000000-0005-0000-0000-00002F880000}"/>
    <cellStyle name="20% - Accent1 4 2 3 6 3 4 2 2 2" xfId="35047" xr:uid="{00000000-0005-0000-0000-000030880000}"/>
    <cellStyle name="20% - Accent1 4 2 3 6 3 4 2 3" xfId="35048" xr:uid="{00000000-0005-0000-0000-000031880000}"/>
    <cellStyle name="20% - Accent1 4 2 3 6 3 4 3" xfId="35049" xr:uid="{00000000-0005-0000-0000-000032880000}"/>
    <cellStyle name="20% - Accent1 4 2 3 6 3 4 3 2" xfId="35050" xr:uid="{00000000-0005-0000-0000-000033880000}"/>
    <cellStyle name="20% - Accent1 4 2 3 6 3 4 4" xfId="35051" xr:uid="{00000000-0005-0000-0000-000034880000}"/>
    <cellStyle name="20% - Accent1 4 2 3 6 3 5" xfId="35052" xr:uid="{00000000-0005-0000-0000-000035880000}"/>
    <cellStyle name="20% - Accent1 4 2 3 6 3 5 2" xfId="35053" xr:uid="{00000000-0005-0000-0000-000036880000}"/>
    <cellStyle name="20% - Accent1 4 2 3 6 3 5 2 2" xfId="35054" xr:uid="{00000000-0005-0000-0000-000037880000}"/>
    <cellStyle name="20% - Accent1 4 2 3 6 3 5 3" xfId="35055" xr:uid="{00000000-0005-0000-0000-000038880000}"/>
    <cellStyle name="20% - Accent1 4 2 3 6 3 6" xfId="35056" xr:uid="{00000000-0005-0000-0000-000039880000}"/>
    <cellStyle name="20% - Accent1 4 2 3 6 3 6 2" xfId="35057" xr:uid="{00000000-0005-0000-0000-00003A880000}"/>
    <cellStyle name="20% - Accent1 4 2 3 6 3 6 2 2" xfId="35058" xr:uid="{00000000-0005-0000-0000-00003B880000}"/>
    <cellStyle name="20% - Accent1 4 2 3 6 3 6 3" xfId="35059" xr:uid="{00000000-0005-0000-0000-00003C880000}"/>
    <cellStyle name="20% - Accent1 4 2 3 6 3 7" xfId="35060" xr:uid="{00000000-0005-0000-0000-00003D880000}"/>
    <cellStyle name="20% - Accent1 4 2 3 6 3 7 2" xfId="35061" xr:uid="{00000000-0005-0000-0000-00003E880000}"/>
    <cellStyle name="20% - Accent1 4 2 3 6 3 8" xfId="35062" xr:uid="{00000000-0005-0000-0000-00003F880000}"/>
    <cellStyle name="20% - Accent1 4 2 3 6 3 8 2" xfId="35063" xr:uid="{00000000-0005-0000-0000-000040880000}"/>
    <cellStyle name="20% - Accent1 4 2 3 6 3 9" xfId="35064" xr:uid="{00000000-0005-0000-0000-000041880000}"/>
    <cellStyle name="20% - Accent1 4 2 3 6 4" xfId="35065" xr:uid="{00000000-0005-0000-0000-000042880000}"/>
    <cellStyle name="20% - Accent1 4 2 3 6 4 2" xfId="35066" xr:uid="{00000000-0005-0000-0000-000043880000}"/>
    <cellStyle name="20% - Accent1 4 2 3 6 4 2 2" xfId="35067" xr:uid="{00000000-0005-0000-0000-000044880000}"/>
    <cellStyle name="20% - Accent1 4 2 3 6 4 2 2 2" xfId="35068" xr:uid="{00000000-0005-0000-0000-000045880000}"/>
    <cellStyle name="20% - Accent1 4 2 3 6 4 2 3" xfId="35069" xr:uid="{00000000-0005-0000-0000-000046880000}"/>
    <cellStyle name="20% - Accent1 4 2 3 6 4 3" xfId="35070" xr:uid="{00000000-0005-0000-0000-000047880000}"/>
    <cellStyle name="20% - Accent1 4 2 3 6 4 3 2" xfId="35071" xr:uid="{00000000-0005-0000-0000-000048880000}"/>
    <cellStyle name="20% - Accent1 4 2 3 6 4 4" xfId="35072" xr:uid="{00000000-0005-0000-0000-000049880000}"/>
    <cellStyle name="20% - Accent1 4 2 3 6 5" xfId="35073" xr:uid="{00000000-0005-0000-0000-00004A880000}"/>
    <cellStyle name="20% - Accent1 4 2 3 6 5 2" xfId="35074" xr:uid="{00000000-0005-0000-0000-00004B880000}"/>
    <cellStyle name="20% - Accent1 4 2 3 6 5 2 2" xfId="35075" xr:uid="{00000000-0005-0000-0000-00004C880000}"/>
    <cellStyle name="20% - Accent1 4 2 3 6 5 2 2 2" xfId="35076" xr:uid="{00000000-0005-0000-0000-00004D880000}"/>
    <cellStyle name="20% - Accent1 4 2 3 6 5 2 3" xfId="35077" xr:uid="{00000000-0005-0000-0000-00004E880000}"/>
    <cellStyle name="20% - Accent1 4 2 3 6 5 3" xfId="35078" xr:uid="{00000000-0005-0000-0000-00004F880000}"/>
    <cellStyle name="20% - Accent1 4 2 3 6 5 3 2" xfId="35079" xr:uid="{00000000-0005-0000-0000-000050880000}"/>
    <cellStyle name="20% - Accent1 4 2 3 6 5 4" xfId="35080" xr:uid="{00000000-0005-0000-0000-000051880000}"/>
    <cellStyle name="20% - Accent1 4 2 3 6 6" xfId="35081" xr:uid="{00000000-0005-0000-0000-000052880000}"/>
    <cellStyle name="20% - Accent1 4 2 3 6 6 2" xfId="35082" xr:uid="{00000000-0005-0000-0000-000053880000}"/>
    <cellStyle name="20% - Accent1 4 2 3 6 6 2 2" xfId="35083" xr:uid="{00000000-0005-0000-0000-000054880000}"/>
    <cellStyle name="20% - Accent1 4 2 3 6 6 2 2 2" xfId="35084" xr:uid="{00000000-0005-0000-0000-000055880000}"/>
    <cellStyle name="20% - Accent1 4 2 3 6 6 2 3" xfId="35085" xr:uid="{00000000-0005-0000-0000-000056880000}"/>
    <cellStyle name="20% - Accent1 4 2 3 6 6 3" xfId="35086" xr:uid="{00000000-0005-0000-0000-000057880000}"/>
    <cellStyle name="20% - Accent1 4 2 3 6 6 3 2" xfId="35087" xr:uid="{00000000-0005-0000-0000-000058880000}"/>
    <cellStyle name="20% - Accent1 4 2 3 6 6 4" xfId="35088" xr:uid="{00000000-0005-0000-0000-000059880000}"/>
    <cellStyle name="20% - Accent1 4 2 3 6 7" xfId="35089" xr:uid="{00000000-0005-0000-0000-00005A880000}"/>
    <cellStyle name="20% - Accent1 4 2 3 6 7 2" xfId="35090" xr:uid="{00000000-0005-0000-0000-00005B880000}"/>
    <cellStyle name="20% - Accent1 4 2 3 6 7 2 2" xfId="35091" xr:uid="{00000000-0005-0000-0000-00005C880000}"/>
    <cellStyle name="20% - Accent1 4 2 3 6 7 3" xfId="35092" xr:uid="{00000000-0005-0000-0000-00005D880000}"/>
    <cellStyle name="20% - Accent1 4 2 3 6 8" xfId="35093" xr:uid="{00000000-0005-0000-0000-00005E880000}"/>
    <cellStyle name="20% - Accent1 4 2 3 6 8 2" xfId="35094" xr:uid="{00000000-0005-0000-0000-00005F880000}"/>
    <cellStyle name="20% - Accent1 4 2 3 6 8 2 2" xfId="35095" xr:uid="{00000000-0005-0000-0000-000060880000}"/>
    <cellStyle name="20% - Accent1 4 2 3 6 8 3" xfId="35096" xr:uid="{00000000-0005-0000-0000-000061880000}"/>
    <cellStyle name="20% - Accent1 4 2 3 6 9" xfId="35097" xr:uid="{00000000-0005-0000-0000-000062880000}"/>
    <cellStyle name="20% - Accent1 4 2 3 6 9 2" xfId="35098" xr:uid="{00000000-0005-0000-0000-000063880000}"/>
    <cellStyle name="20% - Accent1 4 2 3 7" xfId="35099" xr:uid="{00000000-0005-0000-0000-000064880000}"/>
    <cellStyle name="20% - Accent1 4 2 3 7 2" xfId="35100" xr:uid="{00000000-0005-0000-0000-000065880000}"/>
    <cellStyle name="20% - Accent1 4 2 3 7 2 2" xfId="35101" xr:uid="{00000000-0005-0000-0000-000066880000}"/>
    <cellStyle name="20% - Accent1 4 2 3 7 2 2 2" xfId="35102" xr:uid="{00000000-0005-0000-0000-000067880000}"/>
    <cellStyle name="20% - Accent1 4 2 3 7 2 2 2 2" xfId="35103" xr:uid="{00000000-0005-0000-0000-000068880000}"/>
    <cellStyle name="20% - Accent1 4 2 3 7 2 2 3" xfId="35104" xr:uid="{00000000-0005-0000-0000-000069880000}"/>
    <cellStyle name="20% - Accent1 4 2 3 7 2 3" xfId="35105" xr:uid="{00000000-0005-0000-0000-00006A880000}"/>
    <cellStyle name="20% - Accent1 4 2 3 7 2 3 2" xfId="35106" xr:uid="{00000000-0005-0000-0000-00006B880000}"/>
    <cellStyle name="20% - Accent1 4 2 3 7 2 4" xfId="35107" xr:uid="{00000000-0005-0000-0000-00006C880000}"/>
    <cellStyle name="20% - Accent1 4 2 3 7 3" xfId="35108" xr:uid="{00000000-0005-0000-0000-00006D880000}"/>
    <cellStyle name="20% - Accent1 4 2 3 7 3 2" xfId="35109" xr:uid="{00000000-0005-0000-0000-00006E880000}"/>
    <cellStyle name="20% - Accent1 4 2 3 7 3 2 2" xfId="35110" xr:uid="{00000000-0005-0000-0000-00006F880000}"/>
    <cellStyle name="20% - Accent1 4 2 3 7 3 2 2 2" xfId="35111" xr:uid="{00000000-0005-0000-0000-000070880000}"/>
    <cellStyle name="20% - Accent1 4 2 3 7 3 2 3" xfId="35112" xr:uid="{00000000-0005-0000-0000-000071880000}"/>
    <cellStyle name="20% - Accent1 4 2 3 7 3 3" xfId="35113" xr:uid="{00000000-0005-0000-0000-000072880000}"/>
    <cellStyle name="20% - Accent1 4 2 3 7 3 3 2" xfId="35114" xr:uid="{00000000-0005-0000-0000-000073880000}"/>
    <cellStyle name="20% - Accent1 4 2 3 7 3 4" xfId="35115" xr:uid="{00000000-0005-0000-0000-000074880000}"/>
    <cellStyle name="20% - Accent1 4 2 3 7 4" xfId="35116" xr:uid="{00000000-0005-0000-0000-000075880000}"/>
    <cellStyle name="20% - Accent1 4 2 3 7 4 2" xfId="35117" xr:uid="{00000000-0005-0000-0000-000076880000}"/>
    <cellStyle name="20% - Accent1 4 2 3 7 4 2 2" xfId="35118" xr:uid="{00000000-0005-0000-0000-000077880000}"/>
    <cellStyle name="20% - Accent1 4 2 3 7 4 2 2 2" xfId="35119" xr:uid="{00000000-0005-0000-0000-000078880000}"/>
    <cellStyle name="20% - Accent1 4 2 3 7 4 2 3" xfId="35120" xr:uid="{00000000-0005-0000-0000-000079880000}"/>
    <cellStyle name="20% - Accent1 4 2 3 7 4 3" xfId="35121" xr:uid="{00000000-0005-0000-0000-00007A880000}"/>
    <cellStyle name="20% - Accent1 4 2 3 7 4 3 2" xfId="35122" xr:uid="{00000000-0005-0000-0000-00007B880000}"/>
    <cellStyle name="20% - Accent1 4 2 3 7 4 4" xfId="35123" xr:uid="{00000000-0005-0000-0000-00007C880000}"/>
    <cellStyle name="20% - Accent1 4 2 3 7 5" xfId="35124" xr:uid="{00000000-0005-0000-0000-00007D880000}"/>
    <cellStyle name="20% - Accent1 4 2 3 7 5 2" xfId="35125" xr:uid="{00000000-0005-0000-0000-00007E880000}"/>
    <cellStyle name="20% - Accent1 4 2 3 7 5 2 2" xfId="35126" xr:uid="{00000000-0005-0000-0000-00007F880000}"/>
    <cellStyle name="20% - Accent1 4 2 3 7 5 3" xfId="35127" xr:uid="{00000000-0005-0000-0000-000080880000}"/>
    <cellStyle name="20% - Accent1 4 2 3 7 6" xfId="35128" xr:uid="{00000000-0005-0000-0000-000081880000}"/>
    <cellStyle name="20% - Accent1 4 2 3 7 6 2" xfId="35129" xr:uid="{00000000-0005-0000-0000-000082880000}"/>
    <cellStyle name="20% - Accent1 4 2 3 7 6 2 2" xfId="35130" xr:uid="{00000000-0005-0000-0000-000083880000}"/>
    <cellStyle name="20% - Accent1 4 2 3 7 6 3" xfId="35131" xr:uid="{00000000-0005-0000-0000-000084880000}"/>
    <cellStyle name="20% - Accent1 4 2 3 7 7" xfId="35132" xr:uid="{00000000-0005-0000-0000-000085880000}"/>
    <cellStyle name="20% - Accent1 4 2 3 7 7 2" xfId="35133" xr:uid="{00000000-0005-0000-0000-000086880000}"/>
    <cellStyle name="20% - Accent1 4 2 3 7 8" xfId="35134" xr:uid="{00000000-0005-0000-0000-000087880000}"/>
    <cellStyle name="20% - Accent1 4 2 3 7 8 2" xfId="35135" xr:uid="{00000000-0005-0000-0000-000088880000}"/>
    <cellStyle name="20% - Accent1 4 2 3 7 9" xfId="35136" xr:uid="{00000000-0005-0000-0000-000089880000}"/>
    <cellStyle name="20% - Accent1 4 2 3 8" xfId="35137" xr:uid="{00000000-0005-0000-0000-00008A880000}"/>
    <cellStyle name="20% - Accent1 4 2 3 8 2" xfId="35138" xr:uid="{00000000-0005-0000-0000-00008B880000}"/>
    <cellStyle name="20% - Accent1 4 2 3 8 2 2" xfId="35139" xr:uid="{00000000-0005-0000-0000-00008C880000}"/>
    <cellStyle name="20% - Accent1 4 2 3 8 2 2 2" xfId="35140" xr:uid="{00000000-0005-0000-0000-00008D880000}"/>
    <cellStyle name="20% - Accent1 4 2 3 8 2 2 2 2" xfId="35141" xr:uid="{00000000-0005-0000-0000-00008E880000}"/>
    <cellStyle name="20% - Accent1 4 2 3 8 2 2 3" xfId="35142" xr:uid="{00000000-0005-0000-0000-00008F880000}"/>
    <cellStyle name="20% - Accent1 4 2 3 8 2 3" xfId="35143" xr:uid="{00000000-0005-0000-0000-000090880000}"/>
    <cellStyle name="20% - Accent1 4 2 3 8 2 3 2" xfId="35144" xr:uid="{00000000-0005-0000-0000-000091880000}"/>
    <cellStyle name="20% - Accent1 4 2 3 8 2 4" xfId="35145" xr:uid="{00000000-0005-0000-0000-000092880000}"/>
    <cellStyle name="20% - Accent1 4 2 3 8 3" xfId="35146" xr:uid="{00000000-0005-0000-0000-000093880000}"/>
    <cellStyle name="20% - Accent1 4 2 3 8 3 2" xfId="35147" xr:uid="{00000000-0005-0000-0000-000094880000}"/>
    <cellStyle name="20% - Accent1 4 2 3 8 3 2 2" xfId="35148" xr:uid="{00000000-0005-0000-0000-000095880000}"/>
    <cellStyle name="20% - Accent1 4 2 3 8 3 2 2 2" xfId="35149" xr:uid="{00000000-0005-0000-0000-000096880000}"/>
    <cellStyle name="20% - Accent1 4 2 3 8 3 2 3" xfId="35150" xr:uid="{00000000-0005-0000-0000-000097880000}"/>
    <cellStyle name="20% - Accent1 4 2 3 8 3 3" xfId="35151" xr:uid="{00000000-0005-0000-0000-000098880000}"/>
    <cellStyle name="20% - Accent1 4 2 3 8 3 3 2" xfId="35152" xr:uid="{00000000-0005-0000-0000-000099880000}"/>
    <cellStyle name="20% - Accent1 4 2 3 8 3 4" xfId="35153" xr:uid="{00000000-0005-0000-0000-00009A880000}"/>
    <cellStyle name="20% - Accent1 4 2 3 8 4" xfId="35154" xr:uid="{00000000-0005-0000-0000-00009B880000}"/>
    <cellStyle name="20% - Accent1 4 2 3 8 4 2" xfId="35155" xr:uid="{00000000-0005-0000-0000-00009C880000}"/>
    <cellStyle name="20% - Accent1 4 2 3 8 4 2 2" xfId="35156" xr:uid="{00000000-0005-0000-0000-00009D880000}"/>
    <cellStyle name="20% - Accent1 4 2 3 8 4 2 2 2" xfId="35157" xr:uid="{00000000-0005-0000-0000-00009E880000}"/>
    <cellStyle name="20% - Accent1 4 2 3 8 4 2 3" xfId="35158" xr:uid="{00000000-0005-0000-0000-00009F880000}"/>
    <cellStyle name="20% - Accent1 4 2 3 8 4 3" xfId="35159" xr:uid="{00000000-0005-0000-0000-0000A0880000}"/>
    <cellStyle name="20% - Accent1 4 2 3 8 4 3 2" xfId="35160" xr:uid="{00000000-0005-0000-0000-0000A1880000}"/>
    <cellStyle name="20% - Accent1 4 2 3 8 4 4" xfId="35161" xr:uid="{00000000-0005-0000-0000-0000A2880000}"/>
    <cellStyle name="20% - Accent1 4 2 3 8 5" xfId="35162" xr:uid="{00000000-0005-0000-0000-0000A3880000}"/>
    <cellStyle name="20% - Accent1 4 2 3 8 5 2" xfId="35163" xr:uid="{00000000-0005-0000-0000-0000A4880000}"/>
    <cellStyle name="20% - Accent1 4 2 3 8 5 2 2" xfId="35164" xr:uid="{00000000-0005-0000-0000-0000A5880000}"/>
    <cellStyle name="20% - Accent1 4 2 3 8 5 3" xfId="35165" xr:uid="{00000000-0005-0000-0000-0000A6880000}"/>
    <cellStyle name="20% - Accent1 4 2 3 8 6" xfId="35166" xr:uid="{00000000-0005-0000-0000-0000A7880000}"/>
    <cellStyle name="20% - Accent1 4 2 3 8 6 2" xfId="35167" xr:uid="{00000000-0005-0000-0000-0000A8880000}"/>
    <cellStyle name="20% - Accent1 4 2 3 8 6 2 2" xfId="35168" xr:uid="{00000000-0005-0000-0000-0000A9880000}"/>
    <cellStyle name="20% - Accent1 4 2 3 8 6 3" xfId="35169" xr:uid="{00000000-0005-0000-0000-0000AA880000}"/>
    <cellStyle name="20% - Accent1 4 2 3 8 7" xfId="35170" xr:uid="{00000000-0005-0000-0000-0000AB880000}"/>
    <cellStyle name="20% - Accent1 4 2 3 8 7 2" xfId="35171" xr:uid="{00000000-0005-0000-0000-0000AC880000}"/>
    <cellStyle name="20% - Accent1 4 2 3 8 8" xfId="35172" xr:uid="{00000000-0005-0000-0000-0000AD880000}"/>
    <cellStyle name="20% - Accent1 4 2 3 8 8 2" xfId="35173" xr:uid="{00000000-0005-0000-0000-0000AE880000}"/>
    <cellStyle name="20% - Accent1 4 2 3 8 9" xfId="35174" xr:uid="{00000000-0005-0000-0000-0000AF880000}"/>
    <cellStyle name="20% - Accent1 4 2 3 9" xfId="35175" xr:uid="{00000000-0005-0000-0000-0000B0880000}"/>
    <cellStyle name="20% - Accent1 4 2 3 9 2" xfId="35176" xr:uid="{00000000-0005-0000-0000-0000B1880000}"/>
    <cellStyle name="20% - Accent1 4 2 3 9 2 2" xfId="35177" xr:uid="{00000000-0005-0000-0000-0000B2880000}"/>
    <cellStyle name="20% - Accent1 4 2 3 9 2 2 2" xfId="35178" xr:uid="{00000000-0005-0000-0000-0000B3880000}"/>
    <cellStyle name="20% - Accent1 4 2 3 9 2 3" xfId="35179" xr:uid="{00000000-0005-0000-0000-0000B4880000}"/>
    <cellStyle name="20% - Accent1 4 2 3 9 3" xfId="35180" xr:uid="{00000000-0005-0000-0000-0000B5880000}"/>
    <cellStyle name="20% - Accent1 4 2 3 9 3 2" xfId="35181" xr:uid="{00000000-0005-0000-0000-0000B6880000}"/>
    <cellStyle name="20% - Accent1 4 2 3 9 4" xfId="35182" xr:uid="{00000000-0005-0000-0000-0000B7880000}"/>
    <cellStyle name="20% - Accent1 4 2 4" xfId="35183" xr:uid="{00000000-0005-0000-0000-0000B8880000}"/>
    <cellStyle name="20% - Accent1 4 2 4 10" xfId="35184" xr:uid="{00000000-0005-0000-0000-0000B9880000}"/>
    <cellStyle name="20% - Accent1 4 2 4 10 2" xfId="35185" xr:uid="{00000000-0005-0000-0000-0000BA880000}"/>
    <cellStyle name="20% - Accent1 4 2 4 10 2 2" xfId="35186" xr:uid="{00000000-0005-0000-0000-0000BB880000}"/>
    <cellStyle name="20% - Accent1 4 2 4 10 2 2 2" xfId="35187" xr:uid="{00000000-0005-0000-0000-0000BC880000}"/>
    <cellStyle name="20% - Accent1 4 2 4 10 2 3" xfId="35188" xr:uid="{00000000-0005-0000-0000-0000BD880000}"/>
    <cellStyle name="20% - Accent1 4 2 4 10 3" xfId="35189" xr:uid="{00000000-0005-0000-0000-0000BE880000}"/>
    <cellStyle name="20% - Accent1 4 2 4 10 3 2" xfId="35190" xr:uid="{00000000-0005-0000-0000-0000BF880000}"/>
    <cellStyle name="20% - Accent1 4 2 4 10 4" xfId="35191" xr:uid="{00000000-0005-0000-0000-0000C0880000}"/>
    <cellStyle name="20% - Accent1 4 2 4 11" xfId="35192" xr:uid="{00000000-0005-0000-0000-0000C1880000}"/>
    <cellStyle name="20% - Accent1 4 2 4 11 2" xfId="35193" xr:uid="{00000000-0005-0000-0000-0000C2880000}"/>
    <cellStyle name="20% - Accent1 4 2 4 11 2 2" xfId="35194" xr:uid="{00000000-0005-0000-0000-0000C3880000}"/>
    <cellStyle name="20% - Accent1 4 2 4 11 2 2 2" xfId="35195" xr:uid="{00000000-0005-0000-0000-0000C4880000}"/>
    <cellStyle name="20% - Accent1 4 2 4 11 2 3" xfId="35196" xr:uid="{00000000-0005-0000-0000-0000C5880000}"/>
    <cellStyle name="20% - Accent1 4 2 4 11 3" xfId="35197" xr:uid="{00000000-0005-0000-0000-0000C6880000}"/>
    <cellStyle name="20% - Accent1 4 2 4 11 3 2" xfId="35198" xr:uid="{00000000-0005-0000-0000-0000C7880000}"/>
    <cellStyle name="20% - Accent1 4 2 4 11 4" xfId="35199" xr:uid="{00000000-0005-0000-0000-0000C8880000}"/>
    <cellStyle name="20% - Accent1 4 2 4 12" xfId="35200" xr:uid="{00000000-0005-0000-0000-0000C9880000}"/>
    <cellStyle name="20% - Accent1 4 2 4 12 2" xfId="35201" xr:uid="{00000000-0005-0000-0000-0000CA880000}"/>
    <cellStyle name="20% - Accent1 4 2 4 12 2 2" xfId="35202" xr:uid="{00000000-0005-0000-0000-0000CB880000}"/>
    <cellStyle name="20% - Accent1 4 2 4 12 3" xfId="35203" xr:uid="{00000000-0005-0000-0000-0000CC880000}"/>
    <cellStyle name="20% - Accent1 4 2 4 13" xfId="35204" xr:uid="{00000000-0005-0000-0000-0000CD880000}"/>
    <cellStyle name="20% - Accent1 4 2 4 13 2" xfId="35205" xr:uid="{00000000-0005-0000-0000-0000CE880000}"/>
    <cellStyle name="20% - Accent1 4 2 4 13 2 2" xfId="35206" xr:uid="{00000000-0005-0000-0000-0000CF880000}"/>
    <cellStyle name="20% - Accent1 4 2 4 13 3" xfId="35207" xr:uid="{00000000-0005-0000-0000-0000D0880000}"/>
    <cellStyle name="20% - Accent1 4 2 4 14" xfId="35208" xr:uid="{00000000-0005-0000-0000-0000D1880000}"/>
    <cellStyle name="20% - Accent1 4 2 4 14 2" xfId="35209" xr:uid="{00000000-0005-0000-0000-0000D2880000}"/>
    <cellStyle name="20% - Accent1 4 2 4 15" xfId="35210" xr:uid="{00000000-0005-0000-0000-0000D3880000}"/>
    <cellStyle name="20% - Accent1 4 2 4 15 2" xfId="35211" xr:uid="{00000000-0005-0000-0000-0000D4880000}"/>
    <cellStyle name="20% - Accent1 4 2 4 16" xfId="35212" xr:uid="{00000000-0005-0000-0000-0000D5880000}"/>
    <cellStyle name="20% - Accent1 4 2 4 2" xfId="35213" xr:uid="{00000000-0005-0000-0000-0000D6880000}"/>
    <cellStyle name="20% - Accent1 4 2 4 2 10" xfId="35214" xr:uid="{00000000-0005-0000-0000-0000D7880000}"/>
    <cellStyle name="20% - Accent1 4 2 4 2 10 2" xfId="35215" xr:uid="{00000000-0005-0000-0000-0000D8880000}"/>
    <cellStyle name="20% - Accent1 4 2 4 2 10 2 2" xfId="35216" xr:uid="{00000000-0005-0000-0000-0000D9880000}"/>
    <cellStyle name="20% - Accent1 4 2 4 2 10 2 2 2" xfId="35217" xr:uid="{00000000-0005-0000-0000-0000DA880000}"/>
    <cellStyle name="20% - Accent1 4 2 4 2 10 2 3" xfId="35218" xr:uid="{00000000-0005-0000-0000-0000DB880000}"/>
    <cellStyle name="20% - Accent1 4 2 4 2 10 3" xfId="35219" xr:uid="{00000000-0005-0000-0000-0000DC880000}"/>
    <cellStyle name="20% - Accent1 4 2 4 2 10 3 2" xfId="35220" xr:uid="{00000000-0005-0000-0000-0000DD880000}"/>
    <cellStyle name="20% - Accent1 4 2 4 2 10 4" xfId="35221" xr:uid="{00000000-0005-0000-0000-0000DE880000}"/>
    <cellStyle name="20% - Accent1 4 2 4 2 11" xfId="35222" xr:uid="{00000000-0005-0000-0000-0000DF880000}"/>
    <cellStyle name="20% - Accent1 4 2 4 2 11 2" xfId="35223" xr:uid="{00000000-0005-0000-0000-0000E0880000}"/>
    <cellStyle name="20% - Accent1 4 2 4 2 11 2 2" xfId="35224" xr:uid="{00000000-0005-0000-0000-0000E1880000}"/>
    <cellStyle name="20% - Accent1 4 2 4 2 11 3" xfId="35225" xr:uid="{00000000-0005-0000-0000-0000E2880000}"/>
    <cellStyle name="20% - Accent1 4 2 4 2 12" xfId="35226" xr:uid="{00000000-0005-0000-0000-0000E3880000}"/>
    <cellStyle name="20% - Accent1 4 2 4 2 12 2" xfId="35227" xr:uid="{00000000-0005-0000-0000-0000E4880000}"/>
    <cellStyle name="20% - Accent1 4 2 4 2 12 2 2" xfId="35228" xr:uid="{00000000-0005-0000-0000-0000E5880000}"/>
    <cellStyle name="20% - Accent1 4 2 4 2 12 3" xfId="35229" xr:uid="{00000000-0005-0000-0000-0000E6880000}"/>
    <cellStyle name="20% - Accent1 4 2 4 2 13" xfId="35230" xr:uid="{00000000-0005-0000-0000-0000E7880000}"/>
    <cellStyle name="20% - Accent1 4 2 4 2 13 2" xfId="35231" xr:uid="{00000000-0005-0000-0000-0000E8880000}"/>
    <cellStyle name="20% - Accent1 4 2 4 2 14" xfId="35232" xr:uid="{00000000-0005-0000-0000-0000E9880000}"/>
    <cellStyle name="20% - Accent1 4 2 4 2 14 2" xfId="35233" xr:uid="{00000000-0005-0000-0000-0000EA880000}"/>
    <cellStyle name="20% - Accent1 4 2 4 2 15" xfId="35234" xr:uid="{00000000-0005-0000-0000-0000EB880000}"/>
    <cellStyle name="20% - Accent1 4 2 4 2 2" xfId="35235" xr:uid="{00000000-0005-0000-0000-0000EC880000}"/>
    <cellStyle name="20% - Accent1 4 2 4 2 2 10" xfId="35236" xr:uid="{00000000-0005-0000-0000-0000ED880000}"/>
    <cellStyle name="20% - Accent1 4 2 4 2 2 10 2" xfId="35237" xr:uid="{00000000-0005-0000-0000-0000EE880000}"/>
    <cellStyle name="20% - Accent1 4 2 4 2 2 10 2 2" xfId="35238" xr:uid="{00000000-0005-0000-0000-0000EF880000}"/>
    <cellStyle name="20% - Accent1 4 2 4 2 2 10 3" xfId="35239" xr:uid="{00000000-0005-0000-0000-0000F0880000}"/>
    <cellStyle name="20% - Accent1 4 2 4 2 2 11" xfId="35240" xr:uid="{00000000-0005-0000-0000-0000F1880000}"/>
    <cellStyle name="20% - Accent1 4 2 4 2 2 11 2" xfId="35241" xr:uid="{00000000-0005-0000-0000-0000F2880000}"/>
    <cellStyle name="20% - Accent1 4 2 4 2 2 11 2 2" xfId="35242" xr:uid="{00000000-0005-0000-0000-0000F3880000}"/>
    <cellStyle name="20% - Accent1 4 2 4 2 2 11 3" xfId="35243" xr:uid="{00000000-0005-0000-0000-0000F4880000}"/>
    <cellStyle name="20% - Accent1 4 2 4 2 2 12" xfId="35244" xr:uid="{00000000-0005-0000-0000-0000F5880000}"/>
    <cellStyle name="20% - Accent1 4 2 4 2 2 12 2" xfId="35245" xr:uid="{00000000-0005-0000-0000-0000F6880000}"/>
    <cellStyle name="20% - Accent1 4 2 4 2 2 13" xfId="35246" xr:uid="{00000000-0005-0000-0000-0000F7880000}"/>
    <cellStyle name="20% - Accent1 4 2 4 2 2 13 2" xfId="35247" xr:uid="{00000000-0005-0000-0000-0000F8880000}"/>
    <cellStyle name="20% - Accent1 4 2 4 2 2 14" xfId="35248" xr:uid="{00000000-0005-0000-0000-0000F9880000}"/>
    <cellStyle name="20% - Accent1 4 2 4 2 2 2" xfId="35249" xr:uid="{00000000-0005-0000-0000-0000FA880000}"/>
    <cellStyle name="20% - Accent1 4 2 4 2 2 2 10" xfId="35250" xr:uid="{00000000-0005-0000-0000-0000FB880000}"/>
    <cellStyle name="20% - Accent1 4 2 4 2 2 2 10 2" xfId="35251" xr:uid="{00000000-0005-0000-0000-0000FC880000}"/>
    <cellStyle name="20% - Accent1 4 2 4 2 2 2 11" xfId="35252" xr:uid="{00000000-0005-0000-0000-0000FD880000}"/>
    <cellStyle name="20% - Accent1 4 2 4 2 2 2 2" xfId="35253" xr:uid="{00000000-0005-0000-0000-0000FE880000}"/>
    <cellStyle name="20% - Accent1 4 2 4 2 2 2 2 2" xfId="35254" xr:uid="{00000000-0005-0000-0000-0000FF880000}"/>
    <cellStyle name="20% - Accent1 4 2 4 2 2 2 2 2 2" xfId="35255" xr:uid="{00000000-0005-0000-0000-000000890000}"/>
    <cellStyle name="20% - Accent1 4 2 4 2 2 2 2 2 2 2" xfId="35256" xr:uid="{00000000-0005-0000-0000-000001890000}"/>
    <cellStyle name="20% - Accent1 4 2 4 2 2 2 2 2 2 2 2" xfId="35257" xr:uid="{00000000-0005-0000-0000-000002890000}"/>
    <cellStyle name="20% - Accent1 4 2 4 2 2 2 2 2 2 3" xfId="35258" xr:uid="{00000000-0005-0000-0000-000003890000}"/>
    <cellStyle name="20% - Accent1 4 2 4 2 2 2 2 2 3" xfId="35259" xr:uid="{00000000-0005-0000-0000-000004890000}"/>
    <cellStyle name="20% - Accent1 4 2 4 2 2 2 2 2 3 2" xfId="35260" xr:uid="{00000000-0005-0000-0000-000005890000}"/>
    <cellStyle name="20% - Accent1 4 2 4 2 2 2 2 2 4" xfId="35261" xr:uid="{00000000-0005-0000-0000-000006890000}"/>
    <cellStyle name="20% - Accent1 4 2 4 2 2 2 2 3" xfId="35262" xr:uid="{00000000-0005-0000-0000-000007890000}"/>
    <cellStyle name="20% - Accent1 4 2 4 2 2 2 2 3 2" xfId="35263" xr:uid="{00000000-0005-0000-0000-000008890000}"/>
    <cellStyle name="20% - Accent1 4 2 4 2 2 2 2 3 2 2" xfId="35264" xr:uid="{00000000-0005-0000-0000-000009890000}"/>
    <cellStyle name="20% - Accent1 4 2 4 2 2 2 2 3 2 2 2" xfId="35265" xr:uid="{00000000-0005-0000-0000-00000A890000}"/>
    <cellStyle name="20% - Accent1 4 2 4 2 2 2 2 3 2 3" xfId="35266" xr:uid="{00000000-0005-0000-0000-00000B890000}"/>
    <cellStyle name="20% - Accent1 4 2 4 2 2 2 2 3 3" xfId="35267" xr:uid="{00000000-0005-0000-0000-00000C890000}"/>
    <cellStyle name="20% - Accent1 4 2 4 2 2 2 2 3 3 2" xfId="35268" xr:uid="{00000000-0005-0000-0000-00000D890000}"/>
    <cellStyle name="20% - Accent1 4 2 4 2 2 2 2 3 4" xfId="35269" xr:uid="{00000000-0005-0000-0000-00000E890000}"/>
    <cellStyle name="20% - Accent1 4 2 4 2 2 2 2 4" xfId="35270" xr:uid="{00000000-0005-0000-0000-00000F890000}"/>
    <cellStyle name="20% - Accent1 4 2 4 2 2 2 2 4 2" xfId="35271" xr:uid="{00000000-0005-0000-0000-000010890000}"/>
    <cellStyle name="20% - Accent1 4 2 4 2 2 2 2 4 2 2" xfId="35272" xr:uid="{00000000-0005-0000-0000-000011890000}"/>
    <cellStyle name="20% - Accent1 4 2 4 2 2 2 2 4 2 2 2" xfId="35273" xr:uid="{00000000-0005-0000-0000-000012890000}"/>
    <cellStyle name="20% - Accent1 4 2 4 2 2 2 2 4 2 3" xfId="35274" xr:uid="{00000000-0005-0000-0000-000013890000}"/>
    <cellStyle name="20% - Accent1 4 2 4 2 2 2 2 4 3" xfId="35275" xr:uid="{00000000-0005-0000-0000-000014890000}"/>
    <cellStyle name="20% - Accent1 4 2 4 2 2 2 2 4 3 2" xfId="35276" xr:uid="{00000000-0005-0000-0000-000015890000}"/>
    <cellStyle name="20% - Accent1 4 2 4 2 2 2 2 4 4" xfId="35277" xr:uid="{00000000-0005-0000-0000-000016890000}"/>
    <cellStyle name="20% - Accent1 4 2 4 2 2 2 2 5" xfId="35278" xr:uid="{00000000-0005-0000-0000-000017890000}"/>
    <cellStyle name="20% - Accent1 4 2 4 2 2 2 2 5 2" xfId="35279" xr:uid="{00000000-0005-0000-0000-000018890000}"/>
    <cellStyle name="20% - Accent1 4 2 4 2 2 2 2 5 2 2" xfId="35280" xr:uid="{00000000-0005-0000-0000-000019890000}"/>
    <cellStyle name="20% - Accent1 4 2 4 2 2 2 2 5 3" xfId="35281" xr:uid="{00000000-0005-0000-0000-00001A890000}"/>
    <cellStyle name="20% - Accent1 4 2 4 2 2 2 2 6" xfId="35282" xr:uid="{00000000-0005-0000-0000-00001B890000}"/>
    <cellStyle name="20% - Accent1 4 2 4 2 2 2 2 6 2" xfId="35283" xr:uid="{00000000-0005-0000-0000-00001C890000}"/>
    <cellStyle name="20% - Accent1 4 2 4 2 2 2 2 6 2 2" xfId="35284" xr:uid="{00000000-0005-0000-0000-00001D890000}"/>
    <cellStyle name="20% - Accent1 4 2 4 2 2 2 2 6 3" xfId="35285" xr:uid="{00000000-0005-0000-0000-00001E890000}"/>
    <cellStyle name="20% - Accent1 4 2 4 2 2 2 2 7" xfId="35286" xr:uid="{00000000-0005-0000-0000-00001F890000}"/>
    <cellStyle name="20% - Accent1 4 2 4 2 2 2 2 7 2" xfId="35287" xr:uid="{00000000-0005-0000-0000-000020890000}"/>
    <cellStyle name="20% - Accent1 4 2 4 2 2 2 2 8" xfId="35288" xr:uid="{00000000-0005-0000-0000-000021890000}"/>
    <cellStyle name="20% - Accent1 4 2 4 2 2 2 2 8 2" xfId="35289" xr:uid="{00000000-0005-0000-0000-000022890000}"/>
    <cellStyle name="20% - Accent1 4 2 4 2 2 2 2 9" xfId="35290" xr:uid="{00000000-0005-0000-0000-000023890000}"/>
    <cellStyle name="20% - Accent1 4 2 4 2 2 2 3" xfId="35291" xr:uid="{00000000-0005-0000-0000-000024890000}"/>
    <cellStyle name="20% - Accent1 4 2 4 2 2 2 3 2" xfId="35292" xr:uid="{00000000-0005-0000-0000-000025890000}"/>
    <cellStyle name="20% - Accent1 4 2 4 2 2 2 3 2 2" xfId="35293" xr:uid="{00000000-0005-0000-0000-000026890000}"/>
    <cellStyle name="20% - Accent1 4 2 4 2 2 2 3 2 2 2" xfId="35294" xr:uid="{00000000-0005-0000-0000-000027890000}"/>
    <cellStyle name="20% - Accent1 4 2 4 2 2 2 3 2 2 2 2" xfId="35295" xr:uid="{00000000-0005-0000-0000-000028890000}"/>
    <cellStyle name="20% - Accent1 4 2 4 2 2 2 3 2 2 3" xfId="35296" xr:uid="{00000000-0005-0000-0000-000029890000}"/>
    <cellStyle name="20% - Accent1 4 2 4 2 2 2 3 2 3" xfId="35297" xr:uid="{00000000-0005-0000-0000-00002A890000}"/>
    <cellStyle name="20% - Accent1 4 2 4 2 2 2 3 2 3 2" xfId="35298" xr:uid="{00000000-0005-0000-0000-00002B890000}"/>
    <cellStyle name="20% - Accent1 4 2 4 2 2 2 3 2 4" xfId="35299" xr:uid="{00000000-0005-0000-0000-00002C890000}"/>
    <cellStyle name="20% - Accent1 4 2 4 2 2 2 3 3" xfId="35300" xr:uid="{00000000-0005-0000-0000-00002D890000}"/>
    <cellStyle name="20% - Accent1 4 2 4 2 2 2 3 3 2" xfId="35301" xr:uid="{00000000-0005-0000-0000-00002E890000}"/>
    <cellStyle name="20% - Accent1 4 2 4 2 2 2 3 3 2 2" xfId="35302" xr:uid="{00000000-0005-0000-0000-00002F890000}"/>
    <cellStyle name="20% - Accent1 4 2 4 2 2 2 3 3 2 2 2" xfId="35303" xr:uid="{00000000-0005-0000-0000-000030890000}"/>
    <cellStyle name="20% - Accent1 4 2 4 2 2 2 3 3 2 3" xfId="35304" xr:uid="{00000000-0005-0000-0000-000031890000}"/>
    <cellStyle name="20% - Accent1 4 2 4 2 2 2 3 3 3" xfId="35305" xr:uid="{00000000-0005-0000-0000-000032890000}"/>
    <cellStyle name="20% - Accent1 4 2 4 2 2 2 3 3 3 2" xfId="35306" xr:uid="{00000000-0005-0000-0000-000033890000}"/>
    <cellStyle name="20% - Accent1 4 2 4 2 2 2 3 3 4" xfId="35307" xr:uid="{00000000-0005-0000-0000-000034890000}"/>
    <cellStyle name="20% - Accent1 4 2 4 2 2 2 3 4" xfId="35308" xr:uid="{00000000-0005-0000-0000-000035890000}"/>
    <cellStyle name="20% - Accent1 4 2 4 2 2 2 3 4 2" xfId="35309" xr:uid="{00000000-0005-0000-0000-000036890000}"/>
    <cellStyle name="20% - Accent1 4 2 4 2 2 2 3 4 2 2" xfId="35310" xr:uid="{00000000-0005-0000-0000-000037890000}"/>
    <cellStyle name="20% - Accent1 4 2 4 2 2 2 3 4 2 2 2" xfId="35311" xr:uid="{00000000-0005-0000-0000-000038890000}"/>
    <cellStyle name="20% - Accent1 4 2 4 2 2 2 3 4 2 3" xfId="35312" xr:uid="{00000000-0005-0000-0000-000039890000}"/>
    <cellStyle name="20% - Accent1 4 2 4 2 2 2 3 4 3" xfId="35313" xr:uid="{00000000-0005-0000-0000-00003A890000}"/>
    <cellStyle name="20% - Accent1 4 2 4 2 2 2 3 4 3 2" xfId="35314" xr:uid="{00000000-0005-0000-0000-00003B890000}"/>
    <cellStyle name="20% - Accent1 4 2 4 2 2 2 3 4 4" xfId="35315" xr:uid="{00000000-0005-0000-0000-00003C890000}"/>
    <cellStyle name="20% - Accent1 4 2 4 2 2 2 3 5" xfId="35316" xr:uid="{00000000-0005-0000-0000-00003D890000}"/>
    <cellStyle name="20% - Accent1 4 2 4 2 2 2 3 5 2" xfId="35317" xr:uid="{00000000-0005-0000-0000-00003E890000}"/>
    <cellStyle name="20% - Accent1 4 2 4 2 2 2 3 5 2 2" xfId="35318" xr:uid="{00000000-0005-0000-0000-00003F890000}"/>
    <cellStyle name="20% - Accent1 4 2 4 2 2 2 3 5 3" xfId="35319" xr:uid="{00000000-0005-0000-0000-000040890000}"/>
    <cellStyle name="20% - Accent1 4 2 4 2 2 2 3 6" xfId="35320" xr:uid="{00000000-0005-0000-0000-000041890000}"/>
    <cellStyle name="20% - Accent1 4 2 4 2 2 2 3 6 2" xfId="35321" xr:uid="{00000000-0005-0000-0000-000042890000}"/>
    <cellStyle name="20% - Accent1 4 2 4 2 2 2 3 6 2 2" xfId="35322" xr:uid="{00000000-0005-0000-0000-000043890000}"/>
    <cellStyle name="20% - Accent1 4 2 4 2 2 2 3 6 3" xfId="35323" xr:uid="{00000000-0005-0000-0000-000044890000}"/>
    <cellStyle name="20% - Accent1 4 2 4 2 2 2 3 7" xfId="35324" xr:uid="{00000000-0005-0000-0000-000045890000}"/>
    <cellStyle name="20% - Accent1 4 2 4 2 2 2 3 7 2" xfId="35325" xr:uid="{00000000-0005-0000-0000-000046890000}"/>
    <cellStyle name="20% - Accent1 4 2 4 2 2 2 3 8" xfId="35326" xr:uid="{00000000-0005-0000-0000-000047890000}"/>
    <cellStyle name="20% - Accent1 4 2 4 2 2 2 3 8 2" xfId="35327" xr:uid="{00000000-0005-0000-0000-000048890000}"/>
    <cellStyle name="20% - Accent1 4 2 4 2 2 2 3 9" xfId="35328" xr:uid="{00000000-0005-0000-0000-000049890000}"/>
    <cellStyle name="20% - Accent1 4 2 4 2 2 2 4" xfId="35329" xr:uid="{00000000-0005-0000-0000-00004A890000}"/>
    <cellStyle name="20% - Accent1 4 2 4 2 2 2 4 2" xfId="35330" xr:uid="{00000000-0005-0000-0000-00004B890000}"/>
    <cellStyle name="20% - Accent1 4 2 4 2 2 2 4 2 2" xfId="35331" xr:uid="{00000000-0005-0000-0000-00004C890000}"/>
    <cellStyle name="20% - Accent1 4 2 4 2 2 2 4 2 2 2" xfId="35332" xr:uid="{00000000-0005-0000-0000-00004D890000}"/>
    <cellStyle name="20% - Accent1 4 2 4 2 2 2 4 2 3" xfId="35333" xr:uid="{00000000-0005-0000-0000-00004E890000}"/>
    <cellStyle name="20% - Accent1 4 2 4 2 2 2 4 3" xfId="35334" xr:uid="{00000000-0005-0000-0000-00004F890000}"/>
    <cellStyle name="20% - Accent1 4 2 4 2 2 2 4 3 2" xfId="35335" xr:uid="{00000000-0005-0000-0000-000050890000}"/>
    <cellStyle name="20% - Accent1 4 2 4 2 2 2 4 4" xfId="35336" xr:uid="{00000000-0005-0000-0000-000051890000}"/>
    <cellStyle name="20% - Accent1 4 2 4 2 2 2 5" xfId="35337" xr:uid="{00000000-0005-0000-0000-000052890000}"/>
    <cellStyle name="20% - Accent1 4 2 4 2 2 2 5 2" xfId="35338" xr:uid="{00000000-0005-0000-0000-000053890000}"/>
    <cellStyle name="20% - Accent1 4 2 4 2 2 2 5 2 2" xfId="35339" xr:uid="{00000000-0005-0000-0000-000054890000}"/>
    <cellStyle name="20% - Accent1 4 2 4 2 2 2 5 2 2 2" xfId="35340" xr:uid="{00000000-0005-0000-0000-000055890000}"/>
    <cellStyle name="20% - Accent1 4 2 4 2 2 2 5 2 3" xfId="35341" xr:uid="{00000000-0005-0000-0000-000056890000}"/>
    <cellStyle name="20% - Accent1 4 2 4 2 2 2 5 3" xfId="35342" xr:uid="{00000000-0005-0000-0000-000057890000}"/>
    <cellStyle name="20% - Accent1 4 2 4 2 2 2 5 3 2" xfId="35343" xr:uid="{00000000-0005-0000-0000-000058890000}"/>
    <cellStyle name="20% - Accent1 4 2 4 2 2 2 5 4" xfId="35344" xr:uid="{00000000-0005-0000-0000-000059890000}"/>
    <cellStyle name="20% - Accent1 4 2 4 2 2 2 6" xfId="35345" xr:uid="{00000000-0005-0000-0000-00005A890000}"/>
    <cellStyle name="20% - Accent1 4 2 4 2 2 2 6 2" xfId="35346" xr:uid="{00000000-0005-0000-0000-00005B890000}"/>
    <cellStyle name="20% - Accent1 4 2 4 2 2 2 6 2 2" xfId="35347" xr:uid="{00000000-0005-0000-0000-00005C890000}"/>
    <cellStyle name="20% - Accent1 4 2 4 2 2 2 6 2 2 2" xfId="35348" xr:uid="{00000000-0005-0000-0000-00005D890000}"/>
    <cellStyle name="20% - Accent1 4 2 4 2 2 2 6 2 3" xfId="35349" xr:uid="{00000000-0005-0000-0000-00005E890000}"/>
    <cellStyle name="20% - Accent1 4 2 4 2 2 2 6 3" xfId="35350" xr:uid="{00000000-0005-0000-0000-00005F890000}"/>
    <cellStyle name="20% - Accent1 4 2 4 2 2 2 6 3 2" xfId="35351" xr:uid="{00000000-0005-0000-0000-000060890000}"/>
    <cellStyle name="20% - Accent1 4 2 4 2 2 2 6 4" xfId="35352" xr:uid="{00000000-0005-0000-0000-000061890000}"/>
    <cellStyle name="20% - Accent1 4 2 4 2 2 2 7" xfId="35353" xr:uid="{00000000-0005-0000-0000-000062890000}"/>
    <cellStyle name="20% - Accent1 4 2 4 2 2 2 7 2" xfId="35354" xr:uid="{00000000-0005-0000-0000-000063890000}"/>
    <cellStyle name="20% - Accent1 4 2 4 2 2 2 7 2 2" xfId="35355" xr:uid="{00000000-0005-0000-0000-000064890000}"/>
    <cellStyle name="20% - Accent1 4 2 4 2 2 2 7 3" xfId="35356" xr:uid="{00000000-0005-0000-0000-000065890000}"/>
    <cellStyle name="20% - Accent1 4 2 4 2 2 2 8" xfId="35357" xr:uid="{00000000-0005-0000-0000-000066890000}"/>
    <cellStyle name="20% - Accent1 4 2 4 2 2 2 8 2" xfId="35358" xr:uid="{00000000-0005-0000-0000-000067890000}"/>
    <cellStyle name="20% - Accent1 4 2 4 2 2 2 8 2 2" xfId="35359" xr:uid="{00000000-0005-0000-0000-000068890000}"/>
    <cellStyle name="20% - Accent1 4 2 4 2 2 2 8 3" xfId="35360" xr:uid="{00000000-0005-0000-0000-000069890000}"/>
    <cellStyle name="20% - Accent1 4 2 4 2 2 2 9" xfId="35361" xr:uid="{00000000-0005-0000-0000-00006A890000}"/>
    <cellStyle name="20% - Accent1 4 2 4 2 2 2 9 2" xfId="35362" xr:uid="{00000000-0005-0000-0000-00006B890000}"/>
    <cellStyle name="20% - Accent1 4 2 4 2 2 3" xfId="35363" xr:uid="{00000000-0005-0000-0000-00006C890000}"/>
    <cellStyle name="20% - Accent1 4 2 4 2 2 3 10" xfId="35364" xr:uid="{00000000-0005-0000-0000-00006D890000}"/>
    <cellStyle name="20% - Accent1 4 2 4 2 2 3 10 2" xfId="35365" xr:uid="{00000000-0005-0000-0000-00006E890000}"/>
    <cellStyle name="20% - Accent1 4 2 4 2 2 3 11" xfId="35366" xr:uid="{00000000-0005-0000-0000-00006F890000}"/>
    <cellStyle name="20% - Accent1 4 2 4 2 2 3 2" xfId="35367" xr:uid="{00000000-0005-0000-0000-000070890000}"/>
    <cellStyle name="20% - Accent1 4 2 4 2 2 3 2 2" xfId="35368" xr:uid="{00000000-0005-0000-0000-000071890000}"/>
    <cellStyle name="20% - Accent1 4 2 4 2 2 3 2 2 2" xfId="35369" xr:uid="{00000000-0005-0000-0000-000072890000}"/>
    <cellStyle name="20% - Accent1 4 2 4 2 2 3 2 2 2 2" xfId="35370" xr:uid="{00000000-0005-0000-0000-000073890000}"/>
    <cellStyle name="20% - Accent1 4 2 4 2 2 3 2 2 2 2 2" xfId="35371" xr:uid="{00000000-0005-0000-0000-000074890000}"/>
    <cellStyle name="20% - Accent1 4 2 4 2 2 3 2 2 2 3" xfId="35372" xr:uid="{00000000-0005-0000-0000-000075890000}"/>
    <cellStyle name="20% - Accent1 4 2 4 2 2 3 2 2 3" xfId="35373" xr:uid="{00000000-0005-0000-0000-000076890000}"/>
    <cellStyle name="20% - Accent1 4 2 4 2 2 3 2 2 3 2" xfId="35374" xr:uid="{00000000-0005-0000-0000-000077890000}"/>
    <cellStyle name="20% - Accent1 4 2 4 2 2 3 2 2 4" xfId="35375" xr:uid="{00000000-0005-0000-0000-000078890000}"/>
    <cellStyle name="20% - Accent1 4 2 4 2 2 3 2 3" xfId="35376" xr:uid="{00000000-0005-0000-0000-000079890000}"/>
    <cellStyle name="20% - Accent1 4 2 4 2 2 3 2 3 2" xfId="35377" xr:uid="{00000000-0005-0000-0000-00007A890000}"/>
    <cellStyle name="20% - Accent1 4 2 4 2 2 3 2 3 2 2" xfId="35378" xr:uid="{00000000-0005-0000-0000-00007B890000}"/>
    <cellStyle name="20% - Accent1 4 2 4 2 2 3 2 3 2 2 2" xfId="35379" xr:uid="{00000000-0005-0000-0000-00007C890000}"/>
    <cellStyle name="20% - Accent1 4 2 4 2 2 3 2 3 2 3" xfId="35380" xr:uid="{00000000-0005-0000-0000-00007D890000}"/>
    <cellStyle name="20% - Accent1 4 2 4 2 2 3 2 3 3" xfId="35381" xr:uid="{00000000-0005-0000-0000-00007E890000}"/>
    <cellStyle name="20% - Accent1 4 2 4 2 2 3 2 3 3 2" xfId="35382" xr:uid="{00000000-0005-0000-0000-00007F890000}"/>
    <cellStyle name="20% - Accent1 4 2 4 2 2 3 2 3 4" xfId="35383" xr:uid="{00000000-0005-0000-0000-000080890000}"/>
    <cellStyle name="20% - Accent1 4 2 4 2 2 3 2 4" xfId="35384" xr:uid="{00000000-0005-0000-0000-000081890000}"/>
    <cellStyle name="20% - Accent1 4 2 4 2 2 3 2 4 2" xfId="35385" xr:uid="{00000000-0005-0000-0000-000082890000}"/>
    <cellStyle name="20% - Accent1 4 2 4 2 2 3 2 4 2 2" xfId="35386" xr:uid="{00000000-0005-0000-0000-000083890000}"/>
    <cellStyle name="20% - Accent1 4 2 4 2 2 3 2 4 2 2 2" xfId="35387" xr:uid="{00000000-0005-0000-0000-000084890000}"/>
    <cellStyle name="20% - Accent1 4 2 4 2 2 3 2 4 2 3" xfId="35388" xr:uid="{00000000-0005-0000-0000-000085890000}"/>
    <cellStyle name="20% - Accent1 4 2 4 2 2 3 2 4 3" xfId="35389" xr:uid="{00000000-0005-0000-0000-000086890000}"/>
    <cellStyle name="20% - Accent1 4 2 4 2 2 3 2 4 3 2" xfId="35390" xr:uid="{00000000-0005-0000-0000-000087890000}"/>
    <cellStyle name="20% - Accent1 4 2 4 2 2 3 2 4 4" xfId="35391" xr:uid="{00000000-0005-0000-0000-000088890000}"/>
    <cellStyle name="20% - Accent1 4 2 4 2 2 3 2 5" xfId="35392" xr:uid="{00000000-0005-0000-0000-000089890000}"/>
    <cellStyle name="20% - Accent1 4 2 4 2 2 3 2 5 2" xfId="35393" xr:uid="{00000000-0005-0000-0000-00008A890000}"/>
    <cellStyle name="20% - Accent1 4 2 4 2 2 3 2 5 2 2" xfId="35394" xr:uid="{00000000-0005-0000-0000-00008B890000}"/>
    <cellStyle name="20% - Accent1 4 2 4 2 2 3 2 5 3" xfId="35395" xr:uid="{00000000-0005-0000-0000-00008C890000}"/>
    <cellStyle name="20% - Accent1 4 2 4 2 2 3 2 6" xfId="35396" xr:uid="{00000000-0005-0000-0000-00008D890000}"/>
    <cellStyle name="20% - Accent1 4 2 4 2 2 3 2 6 2" xfId="35397" xr:uid="{00000000-0005-0000-0000-00008E890000}"/>
    <cellStyle name="20% - Accent1 4 2 4 2 2 3 2 6 2 2" xfId="35398" xr:uid="{00000000-0005-0000-0000-00008F890000}"/>
    <cellStyle name="20% - Accent1 4 2 4 2 2 3 2 6 3" xfId="35399" xr:uid="{00000000-0005-0000-0000-000090890000}"/>
    <cellStyle name="20% - Accent1 4 2 4 2 2 3 2 7" xfId="35400" xr:uid="{00000000-0005-0000-0000-000091890000}"/>
    <cellStyle name="20% - Accent1 4 2 4 2 2 3 2 7 2" xfId="35401" xr:uid="{00000000-0005-0000-0000-000092890000}"/>
    <cellStyle name="20% - Accent1 4 2 4 2 2 3 2 8" xfId="35402" xr:uid="{00000000-0005-0000-0000-000093890000}"/>
    <cellStyle name="20% - Accent1 4 2 4 2 2 3 2 8 2" xfId="35403" xr:uid="{00000000-0005-0000-0000-000094890000}"/>
    <cellStyle name="20% - Accent1 4 2 4 2 2 3 2 9" xfId="35404" xr:uid="{00000000-0005-0000-0000-000095890000}"/>
    <cellStyle name="20% - Accent1 4 2 4 2 2 3 3" xfId="35405" xr:uid="{00000000-0005-0000-0000-000096890000}"/>
    <cellStyle name="20% - Accent1 4 2 4 2 2 3 3 2" xfId="35406" xr:uid="{00000000-0005-0000-0000-000097890000}"/>
    <cellStyle name="20% - Accent1 4 2 4 2 2 3 3 2 2" xfId="35407" xr:uid="{00000000-0005-0000-0000-000098890000}"/>
    <cellStyle name="20% - Accent1 4 2 4 2 2 3 3 2 2 2" xfId="35408" xr:uid="{00000000-0005-0000-0000-000099890000}"/>
    <cellStyle name="20% - Accent1 4 2 4 2 2 3 3 2 2 2 2" xfId="35409" xr:uid="{00000000-0005-0000-0000-00009A890000}"/>
    <cellStyle name="20% - Accent1 4 2 4 2 2 3 3 2 2 3" xfId="35410" xr:uid="{00000000-0005-0000-0000-00009B890000}"/>
    <cellStyle name="20% - Accent1 4 2 4 2 2 3 3 2 3" xfId="35411" xr:uid="{00000000-0005-0000-0000-00009C890000}"/>
    <cellStyle name="20% - Accent1 4 2 4 2 2 3 3 2 3 2" xfId="35412" xr:uid="{00000000-0005-0000-0000-00009D890000}"/>
    <cellStyle name="20% - Accent1 4 2 4 2 2 3 3 2 4" xfId="35413" xr:uid="{00000000-0005-0000-0000-00009E890000}"/>
    <cellStyle name="20% - Accent1 4 2 4 2 2 3 3 3" xfId="35414" xr:uid="{00000000-0005-0000-0000-00009F890000}"/>
    <cellStyle name="20% - Accent1 4 2 4 2 2 3 3 3 2" xfId="35415" xr:uid="{00000000-0005-0000-0000-0000A0890000}"/>
    <cellStyle name="20% - Accent1 4 2 4 2 2 3 3 3 2 2" xfId="35416" xr:uid="{00000000-0005-0000-0000-0000A1890000}"/>
    <cellStyle name="20% - Accent1 4 2 4 2 2 3 3 3 2 2 2" xfId="35417" xr:uid="{00000000-0005-0000-0000-0000A2890000}"/>
    <cellStyle name="20% - Accent1 4 2 4 2 2 3 3 3 2 3" xfId="35418" xr:uid="{00000000-0005-0000-0000-0000A3890000}"/>
    <cellStyle name="20% - Accent1 4 2 4 2 2 3 3 3 3" xfId="35419" xr:uid="{00000000-0005-0000-0000-0000A4890000}"/>
    <cellStyle name="20% - Accent1 4 2 4 2 2 3 3 3 3 2" xfId="35420" xr:uid="{00000000-0005-0000-0000-0000A5890000}"/>
    <cellStyle name="20% - Accent1 4 2 4 2 2 3 3 3 4" xfId="35421" xr:uid="{00000000-0005-0000-0000-0000A6890000}"/>
    <cellStyle name="20% - Accent1 4 2 4 2 2 3 3 4" xfId="35422" xr:uid="{00000000-0005-0000-0000-0000A7890000}"/>
    <cellStyle name="20% - Accent1 4 2 4 2 2 3 3 4 2" xfId="35423" xr:uid="{00000000-0005-0000-0000-0000A8890000}"/>
    <cellStyle name="20% - Accent1 4 2 4 2 2 3 3 4 2 2" xfId="35424" xr:uid="{00000000-0005-0000-0000-0000A9890000}"/>
    <cellStyle name="20% - Accent1 4 2 4 2 2 3 3 4 2 2 2" xfId="35425" xr:uid="{00000000-0005-0000-0000-0000AA890000}"/>
    <cellStyle name="20% - Accent1 4 2 4 2 2 3 3 4 2 3" xfId="35426" xr:uid="{00000000-0005-0000-0000-0000AB890000}"/>
    <cellStyle name="20% - Accent1 4 2 4 2 2 3 3 4 3" xfId="35427" xr:uid="{00000000-0005-0000-0000-0000AC890000}"/>
    <cellStyle name="20% - Accent1 4 2 4 2 2 3 3 4 3 2" xfId="35428" xr:uid="{00000000-0005-0000-0000-0000AD890000}"/>
    <cellStyle name="20% - Accent1 4 2 4 2 2 3 3 4 4" xfId="35429" xr:uid="{00000000-0005-0000-0000-0000AE890000}"/>
    <cellStyle name="20% - Accent1 4 2 4 2 2 3 3 5" xfId="35430" xr:uid="{00000000-0005-0000-0000-0000AF890000}"/>
    <cellStyle name="20% - Accent1 4 2 4 2 2 3 3 5 2" xfId="35431" xr:uid="{00000000-0005-0000-0000-0000B0890000}"/>
    <cellStyle name="20% - Accent1 4 2 4 2 2 3 3 5 2 2" xfId="35432" xr:uid="{00000000-0005-0000-0000-0000B1890000}"/>
    <cellStyle name="20% - Accent1 4 2 4 2 2 3 3 5 3" xfId="35433" xr:uid="{00000000-0005-0000-0000-0000B2890000}"/>
    <cellStyle name="20% - Accent1 4 2 4 2 2 3 3 6" xfId="35434" xr:uid="{00000000-0005-0000-0000-0000B3890000}"/>
    <cellStyle name="20% - Accent1 4 2 4 2 2 3 3 6 2" xfId="35435" xr:uid="{00000000-0005-0000-0000-0000B4890000}"/>
    <cellStyle name="20% - Accent1 4 2 4 2 2 3 3 6 2 2" xfId="35436" xr:uid="{00000000-0005-0000-0000-0000B5890000}"/>
    <cellStyle name="20% - Accent1 4 2 4 2 2 3 3 6 3" xfId="35437" xr:uid="{00000000-0005-0000-0000-0000B6890000}"/>
    <cellStyle name="20% - Accent1 4 2 4 2 2 3 3 7" xfId="35438" xr:uid="{00000000-0005-0000-0000-0000B7890000}"/>
    <cellStyle name="20% - Accent1 4 2 4 2 2 3 3 7 2" xfId="35439" xr:uid="{00000000-0005-0000-0000-0000B8890000}"/>
    <cellStyle name="20% - Accent1 4 2 4 2 2 3 3 8" xfId="35440" xr:uid="{00000000-0005-0000-0000-0000B9890000}"/>
    <cellStyle name="20% - Accent1 4 2 4 2 2 3 3 8 2" xfId="35441" xr:uid="{00000000-0005-0000-0000-0000BA890000}"/>
    <cellStyle name="20% - Accent1 4 2 4 2 2 3 3 9" xfId="35442" xr:uid="{00000000-0005-0000-0000-0000BB890000}"/>
    <cellStyle name="20% - Accent1 4 2 4 2 2 3 4" xfId="35443" xr:uid="{00000000-0005-0000-0000-0000BC890000}"/>
    <cellStyle name="20% - Accent1 4 2 4 2 2 3 4 2" xfId="35444" xr:uid="{00000000-0005-0000-0000-0000BD890000}"/>
    <cellStyle name="20% - Accent1 4 2 4 2 2 3 4 2 2" xfId="35445" xr:uid="{00000000-0005-0000-0000-0000BE890000}"/>
    <cellStyle name="20% - Accent1 4 2 4 2 2 3 4 2 2 2" xfId="35446" xr:uid="{00000000-0005-0000-0000-0000BF890000}"/>
    <cellStyle name="20% - Accent1 4 2 4 2 2 3 4 2 3" xfId="35447" xr:uid="{00000000-0005-0000-0000-0000C0890000}"/>
    <cellStyle name="20% - Accent1 4 2 4 2 2 3 4 3" xfId="35448" xr:uid="{00000000-0005-0000-0000-0000C1890000}"/>
    <cellStyle name="20% - Accent1 4 2 4 2 2 3 4 3 2" xfId="35449" xr:uid="{00000000-0005-0000-0000-0000C2890000}"/>
    <cellStyle name="20% - Accent1 4 2 4 2 2 3 4 4" xfId="35450" xr:uid="{00000000-0005-0000-0000-0000C3890000}"/>
    <cellStyle name="20% - Accent1 4 2 4 2 2 3 5" xfId="35451" xr:uid="{00000000-0005-0000-0000-0000C4890000}"/>
    <cellStyle name="20% - Accent1 4 2 4 2 2 3 5 2" xfId="35452" xr:uid="{00000000-0005-0000-0000-0000C5890000}"/>
    <cellStyle name="20% - Accent1 4 2 4 2 2 3 5 2 2" xfId="35453" xr:uid="{00000000-0005-0000-0000-0000C6890000}"/>
    <cellStyle name="20% - Accent1 4 2 4 2 2 3 5 2 2 2" xfId="35454" xr:uid="{00000000-0005-0000-0000-0000C7890000}"/>
    <cellStyle name="20% - Accent1 4 2 4 2 2 3 5 2 3" xfId="35455" xr:uid="{00000000-0005-0000-0000-0000C8890000}"/>
    <cellStyle name="20% - Accent1 4 2 4 2 2 3 5 3" xfId="35456" xr:uid="{00000000-0005-0000-0000-0000C9890000}"/>
    <cellStyle name="20% - Accent1 4 2 4 2 2 3 5 3 2" xfId="35457" xr:uid="{00000000-0005-0000-0000-0000CA890000}"/>
    <cellStyle name="20% - Accent1 4 2 4 2 2 3 5 4" xfId="35458" xr:uid="{00000000-0005-0000-0000-0000CB890000}"/>
    <cellStyle name="20% - Accent1 4 2 4 2 2 3 6" xfId="35459" xr:uid="{00000000-0005-0000-0000-0000CC890000}"/>
    <cellStyle name="20% - Accent1 4 2 4 2 2 3 6 2" xfId="35460" xr:uid="{00000000-0005-0000-0000-0000CD890000}"/>
    <cellStyle name="20% - Accent1 4 2 4 2 2 3 6 2 2" xfId="35461" xr:uid="{00000000-0005-0000-0000-0000CE890000}"/>
    <cellStyle name="20% - Accent1 4 2 4 2 2 3 6 2 2 2" xfId="35462" xr:uid="{00000000-0005-0000-0000-0000CF890000}"/>
    <cellStyle name="20% - Accent1 4 2 4 2 2 3 6 2 3" xfId="35463" xr:uid="{00000000-0005-0000-0000-0000D0890000}"/>
    <cellStyle name="20% - Accent1 4 2 4 2 2 3 6 3" xfId="35464" xr:uid="{00000000-0005-0000-0000-0000D1890000}"/>
    <cellStyle name="20% - Accent1 4 2 4 2 2 3 6 3 2" xfId="35465" xr:uid="{00000000-0005-0000-0000-0000D2890000}"/>
    <cellStyle name="20% - Accent1 4 2 4 2 2 3 6 4" xfId="35466" xr:uid="{00000000-0005-0000-0000-0000D3890000}"/>
    <cellStyle name="20% - Accent1 4 2 4 2 2 3 7" xfId="35467" xr:uid="{00000000-0005-0000-0000-0000D4890000}"/>
    <cellStyle name="20% - Accent1 4 2 4 2 2 3 7 2" xfId="35468" xr:uid="{00000000-0005-0000-0000-0000D5890000}"/>
    <cellStyle name="20% - Accent1 4 2 4 2 2 3 7 2 2" xfId="35469" xr:uid="{00000000-0005-0000-0000-0000D6890000}"/>
    <cellStyle name="20% - Accent1 4 2 4 2 2 3 7 3" xfId="35470" xr:uid="{00000000-0005-0000-0000-0000D7890000}"/>
    <cellStyle name="20% - Accent1 4 2 4 2 2 3 8" xfId="35471" xr:uid="{00000000-0005-0000-0000-0000D8890000}"/>
    <cellStyle name="20% - Accent1 4 2 4 2 2 3 8 2" xfId="35472" xr:uid="{00000000-0005-0000-0000-0000D9890000}"/>
    <cellStyle name="20% - Accent1 4 2 4 2 2 3 8 2 2" xfId="35473" xr:uid="{00000000-0005-0000-0000-0000DA890000}"/>
    <cellStyle name="20% - Accent1 4 2 4 2 2 3 8 3" xfId="35474" xr:uid="{00000000-0005-0000-0000-0000DB890000}"/>
    <cellStyle name="20% - Accent1 4 2 4 2 2 3 9" xfId="35475" xr:uid="{00000000-0005-0000-0000-0000DC890000}"/>
    <cellStyle name="20% - Accent1 4 2 4 2 2 3 9 2" xfId="35476" xr:uid="{00000000-0005-0000-0000-0000DD890000}"/>
    <cellStyle name="20% - Accent1 4 2 4 2 2 4" xfId="35477" xr:uid="{00000000-0005-0000-0000-0000DE890000}"/>
    <cellStyle name="20% - Accent1 4 2 4 2 2 4 10" xfId="35478" xr:uid="{00000000-0005-0000-0000-0000DF890000}"/>
    <cellStyle name="20% - Accent1 4 2 4 2 2 4 10 2" xfId="35479" xr:uid="{00000000-0005-0000-0000-0000E0890000}"/>
    <cellStyle name="20% - Accent1 4 2 4 2 2 4 11" xfId="35480" xr:uid="{00000000-0005-0000-0000-0000E1890000}"/>
    <cellStyle name="20% - Accent1 4 2 4 2 2 4 2" xfId="35481" xr:uid="{00000000-0005-0000-0000-0000E2890000}"/>
    <cellStyle name="20% - Accent1 4 2 4 2 2 4 2 2" xfId="35482" xr:uid="{00000000-0005-0000-0000-0000E3890000}"/>
    <cellStyle name="20% - Accent1 4 2 4 2 2 4 2 2 2" xfId="35483" xr:uid="{00000000-0005-0000-0000-0000E4890000}"/>
    <cellStyle name="20% - Accent1 4 2 4 2 2 4 2 2 2 2" xfId="35484" xr:uid="{00000000-0005-0000-0000-0000E5890000}"/>
    <cellStyle name="20% - Accent1 4 2 4 2 2 4 2 2 2 2 2" xfId="35485" xr:uid="{00000000-0005-0000-0000-0000E6890000}"/>
    <cellStyle name="20% - Accent1 4 2 4 2 2 4 2 2 2 3" xfId="35486" xr:uid="{00000000-0005-0000-0000-0000E7890000}"/>
    <cellStyle name="20% - Accent1 4 2 4 2 2 4 2 2 3" xfId="35487" xr:uid="{00000000-0005-0000-0000-0000E8890000}"/>
    <cellStyle name="20% - Accent1 4 2 4 2 2 4 2 2 3 2" xfId="35488" xr:uid="{00000000-0005-0000-0000-0000E9890000}"/>
    <cellStyle name="20% - Accent1 4 2 4 2 2 4 2 2 4" xfId="35489" xr:uid="{00000000-0005-0000-0000-0000EA890000}"/>
    <cellStyle name="20% - Accent1 4 2 4 2 2 4 2 3" xfId="35490" xr:uid="{00000000-0005-0000-0000-0000EB890000}"/>
    <cellStyle name="20% - Accent1 4 2 4 2 2 4 2 3 2" xfId="35491" xr:uid="{00000000-0005-0000-0000-0000EC890000}"/>
    <cellStyle name="20% - Accent1 4 2 4 2 2 4 2 3 2 2" xfId="35492" xr:uid="{00000000-0005-0000-0000-0000ED890000}"/>
    <cellStyle name="20% - Accent1 4 2 4 2 2 4 2 3 2 2 2" xfId="35493" xr:uid="{00000000-0005-0000-0000-0000EE890000}"/>
    <cellStyle name="20% - Accent1 4 2 4 2 2 4 2 3 2 3" xfId="35494" xr:uid="{00000000-0005-0000-0000-0000EF890000}"/>
    <cellStyle name="20% - Accent1 4 2 4 2 2 4 2 3 3" xfId="35495" xr:uid="{00000000-0005-0000-0000-0000F0890000}"/>
    <cellStyle name="20% - Accent1 4 2 4 2 2 4 2 3 3 2" xfId="35496" xr:uid="{00000000-0005-0000-0000-0000F1890000}"/>
    <cellStyle name="20% - Accent1 4 2 4 2 2 4 2 3 4" xfId="35497" xr:uid="{00000000-0005-0000-0000-0000F2890000}"/>
    <cellStyle name="20% - Accent1 4 2 4 2 2 4 2 4" xfId="35498" xr:uid="{00000000-0005-0000-0000-0000F3890000}"/>
    <cellStyle name="20% - Accent1 4 2 4 2 2 4 2 4 2" xfId="35499" xr:uid="{00000000-0005-0000-0000-0000F4890000}"/>
    <cellStyle name="20% - Accent1 4 2 4 2 2 4 2 4 2 2" xfId="35500" xr:uid="{00000000-0005-0000-0000-0000F5890000}"/>
    <cellStyle name="20% - Accent1 4 2 4 2 2 4 2 4 2 2 2" xfId="35501" xr:uid="{00000000-0005-0000-0000-0000F6890000}"/>
    <cellStyle name="20% - Accent1 4 2 4 2 2 4 2 4 2 3" xfId="35502" xr:uid="{00000000-0005-0000-0000-0000F7890000}"/>
    <cellStyle name="20% - Accent1 4 2 4 2 2 4 2 4 3" xfId="35503" xr:uid="{00000000-0005-0000-0000-0000F8890000}"/>
    <cellStyle name="20% - Accent1 4 2 4 2 2 4 2 4 3 2" xfId="35504" xr:uid="{00000000-0005-0000-0000-0000F9890000}"/>
    <cellStyle name="20% - Accent1 4 2 4 2 2 4 2 4 4" xfId="35505" xr:uid="{00000000-0005-0000-0000-0000FA890000}"/>
    <cellStyle name="20% - Accent1 4 2 4 2 2 4 2 5" xfId="35506" xr:uid="{00000000-0005-0000-0000-0000FB890000}"/>
    <cellStyle name="20% - Accent1 4 2 4 2 2 4 2 5 2" xfId="35507" xr:uid="{00000000-0005-0000-0000-0000FC890000}"/>
    <cellStyle name="20% - Accent1 4 2 4 2 2 4 2 5 2 2" xfId="35508" xr:uid="{00000000-0005-0000-0000-0000FD890000}"/>
    <cellStyle name="20% - Accent1 4 2 4 2 2 4 2 5 3" xfId="35509" xr:uid="{00000000-0005-0000-0000-0000FE890000}"/>
    <cellStyle name="20% - Accent1 4 2 4 2 2 4 2 6" xfId="35510" xr:uid="{00000000-0005-0000-0000-0000FF890000}"/>
    <cellStyle name="20% - Accent1 4 2 4 2 2 4 2 6 2" xfId="35511" xr:uid="{00000000-0005-0000-0000-0000008A0000}"/>
    <cellStyle name="20% - Accent1 4 2 4 2 2 4 2 6 2 2" xfId="35512" xr:uid="{00000000-0005-0000-0000-0000018A0000}"/>
    <cellStyle name="20% - Accent1 4 2 4 2 2 4 2 6 3" xfId="35513" xr:uid="{00000000-0005-0000-0000-0000028A0000}"/>
    <cellStyle name="20% - Accent1 4 2 4 2 2 4 2 7" xfId="35514" xr:uid="{00000000-0005-0000-0000-0000038A0000}"/>
    <cellStyle name="20% - Accent1 4 2 4 2 2 4 2 7 2" xfId="35515" xr:uid="{00000000-0005-0000-0000-0000048A0000}"/>
    <cellStyle name="20% - Accent1 4 2 4 2 2 4 2 8" xfId="35516" xr:uid="{00000000-0005-0000-0000-0000058A0000}"/>
    <cellStyle name="20% - Accent1 4 2 4 2 2 4 2 8 2" xfId="35517" xr:uid="{00000000-0005-0000-0000-0000068A0000}"/>
    <cellStyle name="20% - Accent1 4 2 4 2 2 4 2 9" xfId="35518" xr:uid="{00000000-0005-0000-0000-0000078A0000}"/>
    <cellStyle name="20% - Accent1 4 2 4 2 2 4 3" xfId="35519" xr:uid="{00000000-0005-0000-0000-0000088A0000}"/>
    <cellStyle name="20% - Accent1 4 2 4 2 2 4 3 2" xfId="35520" xr:uid="{00000000-0005-0000-0000-0000098A0000}"/>
    <cellStyle name="20% - Accent1 4 2 4 2 2 4 3 2 2" xfId="35521" xr:uid="{00000000-0005-0000-0000-00000A8A0000}"/>
    <cellStyle name="20% - Accent1 4 2 4 2 2 4 3 2 2 2" xfId="35522" xr:uid="{00000000-0005-0000-0000-00000B8A0000}"/>
    <cellStyle name="20% - Accent1 4 2 4 2 2 4 3 2 2 2 2" xfId="35523" xr:uid="{00000000-0005-0000-0000-00000C8A0000}"/>
    <cellStyle name="20% - Accent1 4 2 4 2 2 4 3 2 2 3" xfId="35524" xr:uid="{00000000-0005-0000-0000-00000D8A0000}"/>
    <cellStyle name="20% - Accent1 4 2 4 2 2 4 3 2 3" xfId="35525" xr:uid="{00000000-0005-0000-0000-00000E8A0000}"/>
    <cellStyle name="20% - Accent1 4 2 4 2 2 4 3 2 3 2" xfId="35526" xr:uid="{00000000-0005-0000-0000-00000F8A0000}"/>
    <cellStyle name="20% - Accent1 4 2 4 2 2 4 3 2 4" xfId="35527" xr:uid="{00000000-0005-0000-0000-0000108A0000}"/>
    <cellStyle name="20% - Accent1 4 2 4 2 2 4 3 3" xfId="35528" xr:uid="{00000000-0005-0000-0000-0000118A0000}"/>
    <cellStyle name="20% - Accent1 4 2 4 2 2 4 3 3 2" xfId="35529" xr:uid="{00000000-0005-0000-0000-0000128A0000}"/>
    <cellStyle name="20% - Accent1 4 2 4 2 2 4 3 3 2 2" xfId="35530" xr:uid="{00000000-0005-0000-0000-0000138A0000}"/>
    <cellStyle name="20% - Accent1 4 2 4 2 2 4 3 3 2 2 2" xfId="35531" xr:uid="{00000000-0005-0000-0000-0000148A0000}"/>
    <cellStyle name="20% - Accent1 4 2 4 2 2 4 3 3 2 3" xfId="35532" xr:uid="{00000000-0005-0000-0000-0000158A0000}"/>
    <cellStyle name="20% - Accent1 4 2 4 2 2 4 3 3 3" xfId="35533" xr:uid="{00000000-0005-0000-0000-0000168A0000}"/>
    <cellStyle name="20% - Accent1 4 2 4 2 2 4 3 3 3 2" xfId="35534" xr:uid="{00000000-0005-0000-0000-0000178A0000}"/>
    <cellStyle name="20% - Accent1 4 2 4 2 2 4 3 3 4" xfId="35535" xr:uid="{00000000-0005-0000-0000-0000188A0000}"/>
    <cellStyle name="20% - Accent1 4 2 4 2 2 4 3 4" xfId="35536" xr:uid="{00000000-0005-0000-0000-0000198A0000}"/>
    <cellStyle name="20% - Accent1 4 2 4 2 2 4 3 4 2" xfId="35537" xr:uid="{00000000-0005-0000-0000-00001A8A0000}"/>
    <cellStyle name="20% - Accent1 4 2 4 2 2 4 3 4 2 2" xfId="35538" xr:uid="{00000000-0005-0000-0000-00001B8A0000}"/>
    <cellStyle name="20% - Accent1 4 2 4 2 2 4 3 4 2 2 2" xfId="35539" xr:uid="{00000000-0005-0000-0000-00001C8A0000}"/>
    <cellStyle name="20% - Accent1 4 2 4 2 2 4 3 4 2 3" xfId="35540" xr:uid="{00000000-0005-0000-0000-00001D8A0000}"/>
    <cellStyle name="20% - Accent1 4 2 4 2 2 4 3 4 3" xfId="35541" xr:uid="{00000000-0005-0000-0000-00001E8A0000}"/>
    <cellStyle name="20% - Accent1 4 2 4 2 2 4 3 4 3 2" xfId="35542" xr:uid="{00000000-0005-0000-0000-00001F8A0000}"/>
    <cellStyle name="20% - Accent1 4 2 4 2 2 4 3 4 4" xfId="35543" xr:uid="{00000000-0005-0000-0000-0000208A0000}"/>
    <cellStyle name="20% - Accent1 4 2 4 2 2 4 3 5" xfId="35544" xr:uid="{00000000-0005-0000-0000-0000218A0000}"/>
    <cellStyle name="20% - Accent1 4 2 4 2 2 4 3 5 2" xfId="35545" xr:uid="{00000000-0005-0000-0000-0000228A0000}"/>
    <cellStyle name="20% - Accent1 4 2 4 2 2 4 3 5 2 2" xfId="35546" xr:uid="{00000000-0005-0000-0000-0000238A0000}"/>
    <cellStyle name="20% - Accent1 4 2 4 2 2 4 3 5 3" xfId="35547" xr:uid="{00000000-0005-0000-0000-0000248A0000}"/>
    <cellStyle name="20% - Accent1 4 2 4 2 2 4 3 6" xfId="35548" xr:uid="{00000000-0005-0000-0000-0000258A0000}"/>
    <cellStyle name="20% - Accent1 4 2 4 2 2 4 3 6 2" xfId="35549" xr:uid="{00000000-0005-0000-0000-0000268A0000}"/>
    <cellStyle name="20% - Accent1 4 2 4 2 2 4 3 6 2 2" xfId="35550" xr:uid="{00000000-0005-0000-0000-0000278A0000}"/>
    <cellStyle name="20% - Accent1 4 2 4 2 2 4 3 6 3" xfId="35551" xr:uid="{00000000-0005-0000-0000-0000288A0000}"/>
    <cellStyle name="20% - Accent1 4 2 4 2 2 4 3 7" xfId="35552" xr:uid="{00000000-0005-0000-0000-0000298A0000}"/>
    <cellStyle name="20% - Accent1 4 2 4 2 2 4 3 7 2" xfId="35553" xr:uid="{00000000-0005-0000-0000-00002A8A0000}"/>
    <cellStyle name="20% - Accent1 4 2 4 2 2 4 3 8" xfId="35554" xr:uid="{00000000-0005-0000-0000-00002B8A0000}"/>
    <cellStyle name="20% - Accent1 4 2 4 2 2 4 3 8 2" xfId="35555" xr:uid="{00000000-0005-0000-0000-00002C8A0000}"/>
    <cellStyle name="20% - Accent1 4 2 4 2 2 4 3 9" xfId="35556" xr:uid="{00000000-0005-0000-0000-00002D8A0000}"/>
    <cellStyle name="20% - Accent1 4 2 4 2 2 4 4" xfId="35557" xr:uid="{00000000-0005-0000-0000-00002E8A0000}"/>
    <cellStyle name="20% - Accent1 4 2 4 2 2 4 4 2" xfId="35558" xr:uid="{00000000-0005-0000-0000-00002F8A0000}"/>
    <cellStyle name="20% - Accent1 4 2 4 2 2 4 4 2 2" xfId="35559" xr:uid="{00000000-0005-0000-0000-0000308A0000}"/>
    <cellStyle name="20% - Accent1 4 2 4 2 2 4 4 2 2 2" xfId="35560" xr:uid="{00000000-0005-0000-0000-0000318A0000}"/>
    <cellStyle name="20% - Accent1 4 2 4 2 2 4 4 2 3" xfId="35561" xr:uid="{00000000-0005-0000-0000-0000328A0000}"/>
    <cellStyle name="20% - Accent1 4 2 4 2 2 4 4 3" xfId="35562" xr:uid="{00000000-0005-0000-0000-0000338A0000}"/>
    <cellStyle name="20% - Accent1 4 2 4 2 2 4 4 3 2" xfId="35563" xr:uid="{00000000-0005-0000-0000-0000348A0000}"/>
    <cellStyle name="20% - Accent1 4 2 4 2 2 4 4 4" xfId="35564" xr:uid="{00000000-0005-0000-0000-0000358A0000}"/>
    <cellStyle name="20% - Accent1 4 2 4 2 2 4 5" xfId="35565" xr:uid="{00000000-0005-0000-0000-0000368A0000}"/>
    <cellStyle name="20% - Accent1 4 2 4 2 2 4 5 2" xfId="35566" xr:uid="{00000000-0005-0000-0000-0000378A0000}"/>
    <cellStyle name="20% - Accent1 4 2 4 2 2 4 5 2 2" xfId="35567" xr:uid="{00000000-0005-0000-0000-0000388A0000}"/>
    <cellStyle name="20% - Accent1 4 2 4 2 2 4 5 2 2 2" xfId="35568" xr:uid="{00000000-0005-0000-0000-0000398A0000}"/>
    <cellStyle name="20% - Accent1 4 2 4 2 2 4 5 2 3" xfId="35569" xr:uid="{00000000-0005-0000-0000-00003A8A0000}"/>
    <cellStyle name="20% - Accent1 4 2 4 2 2 4 5 3" xfId="35570" xr:uid="{00000000-0005-0000-0000-00003B8A0000}"/>
    <cellStyle name="20% - Accent1 4 2 4 2 2 4 5 3 2" xfId="35571" xr:uid="{00000000-0005-0000-0000-00003C8A0000}"/>
    <cellStyle name="20% - Accent1 4 2 4 2 2 4 5 4" xfId="35572" xr:uid="{00000000-0005-0000-0000-00003D8A0000}"/>
    <cellStyle name="20% - Accent1 4 2 4 2 2 4 6" xfId="35573" xr:uid="{00000000-0005-0000-0000-00003E8A0000}"/>
    <cellStyle name="20% - Accent1 4 2 4 2 2 4 6 2" xfId="35574" xr:uid="{00000000-0005-0000-0000-00003F8A0000}"/>
    <cellStyle name="20% - Accent1 4 2 4 2 2 4 6 2 2" xfId="35575" xr:uid="{00000000-0005-0000-0000-0000408A0000}"/>
    <cellStyle name="20% - Accent1 4 2 4 2 2 4 6 2 2 2" xfId="35576" xr:uid="{00000000-0005-0000-0000-0000418A0000}"/>
    <cellStyle name="20% - Accent1 4 2 4 2 2 4 6 2 3" xfId="35577" xr:uid="{00000000-0005-0000-0000-0000428A0000}"/>
    <cellStyle name="20% - Accent1 4 2 4 2 2 4 6 3" xfId="35578" xr:uid="{00000000-0005-0000-0000-0000438A0000}"/>
    <cellStyle name="20% - Accent1 4 2 4 2 2 4 6 3 2" xfId="35579" xr:uid="{00000000-0005-0000-0000-0000448A0000}"/>
    <cellStyle name="20% - Accent1 4 2 4 2 2 4 6 4" xfId="35580" xr:uid="{00000000-0005-0000-0000-0000458A0000}"/>
    <cellStyle name="20% - Accent1 4 2 4 2 2 4 7" xfId="35581" xr:uid="{00000000-0005-0000-0000-0000468A0000}"/>
    <cellStyle name="20% - Accent1 4 2 4 2 2 4 7 2" xfId="35582" xr:uid="{00000000-0005-0000-0000-0000478A0000}"/>
    <cellStyle name="20% - Accent1 4 2 4 2 2 4 7 2 2" xfId="35583" xr:uid="{00000000-0005-0000-0000-0000488A0000}"/>
    <cellStyle name="20% - Accent1 4 2 4 2 2 4 7 3" xfId="35584" xr:uid="{00000000-0005-0000-0000-0000498A0000}"/>
    <cellStyle name="20% - Accent1 4 2 4 2 2 4 8" xfId="35585" xr:uid="{00000000-0005-0000-0000-00004A8A0000}"/>
    <cellStyle name="20% - Accent1 4 2 4 2 2 4 8 2" xfId="35586" xr:uid="{00000000-0005-0000-0000-00004B8A0000}"/>
    <cellStyle name="20% - Accent1 4 2 4 2 2 4 8 2 2" xfId="35587" xr:uid="{00000000-0005-0000-0000-00004C8A0000}"/>
    <cellStyle name="20% - Accent1 4 2 4 2 2 4 8 3" xfId="35588" xr:uid="{00000000-0005-0000-0000-00004D8A0000}"/>
    <cellStyle name="20% - Accent1 4 2 4 2 2 4 9" xfId="35589" xr:uid="{00000000-0005-0000-0000-00004E8A0000}"/>
    <cellStyle name="20% - Accent1 4 2 4 2 2 4 9 2" xfId="35590" xr:uid="{00000000-0005-0000-0000-00004F8A0000}"/>
    <cellStyle name="20% - Accent1 4 2 4 2 2 5" xfId="35591" xr:uid="{00000000-0005-0000-0000-0000508A0000}"/>
    <cellStyle name="20% - Accent1 4 2 4 2 2 5 2" xfId="35592" xr:uid="{00000000-0005-0000-0000-0000518A0000}"/>
    <cellStyle name="20% - Accent1 4 2 4 2 2 5 2 2" xfId="35593" xr:uid="{00000000-0005-0000-0000-0000528A0000}"/>
    <cellStyle name="20% - Accent1 4 2 4 2 2 5 2 2 2" xfId="35594" xr:uid="{00000000-0005-0000-0000-0000538A0000}"/>
    <cellStyle name="20% - Accent1 4 2 4 2 2 5 2 2 2 2" xfId="35595" xr:uid="{00000000-0005-0000-0000-0000548A0000}"/>
    <cellStyle name="20% - Accent1 4 2 4 2 2 5 2 2 3" xfId="35596" xr:uid="{00000000-0005-0000-0000-0000558A0000}"/>
    <cellStyle name="20% - Accent1 4 2 4 2 2 5 2 3" xfId="35597" xr:uid="{00000000-0005-0000-0000-0000568A0000}"/>
    <cellStyle name="20% - Accent1 4 2 4 2 2 5 2 3 2" xfId="35598" xr:uid="{00000000-0005-0000-0000-0000578A0000}"/>
    <cellStyle name="20% - Accent1 4 2 4 2 2 5 2 4" xfId="35599" xr:uid="{00000000-0005-0000-0000-0000588A0000}"/>
    <cellStyle name="20% - Accent1 4 2 4 2 2 5 3" xfId="35600" xr:uid="{00000000-0005-0000-0000-0000598A0000}"/>
    <cellStyle name="20% - Accent1 4 2 4 2 2 5 3 2" xfId="35601" xr:uid="{00000000-0005-0000-0000-00005A8A0000}"/>
    <cellStyle name="20% - Accent1 4 2 4 2 2 5 3 2 2" xfId="35602" xr:uid="{00000000-0005-0000-0000-00005B8A0000}"/>
    <cellStyle name="20% - Accent1 4 2 4 2 2 5 3 2 2 2" xfId="35603" xr:uid="{00000000-0005-0000-0000-00005C8A0000}"/>
    <cellStyle name="20% - Accent1 4 2 4 2 2 5 3 2 3" xfId="35604" xr:uid="{00000000-0005-0000-0000-00005D8A0000}"/>
    <cellStyle name="20% - Accent1 4 2 4 2 2 5 3 3" xfId="35605" xr:uid="{00000000-0005-0000-0000-00005E8A0000}"/>
    <cellStyle name="20% - Accent1 4 2 4 2 2 5 3 3 2" xfId="35606" xr:uid="{00000000-0005-0000-0000-00005F8A0000}"/>
    <cellStyle name="20% - Accent1 4 2 4 2 2 5 3 4" xfId="35607" xr:uid="{00000000-0005-0000-0000-0000608A0000}"/>
    <cellStyle name="20% - Accent1 4 2 4 2 2 5 4" xfId="35608" xr:uid="{00000000-0005-0000-0000-0000618A0000}"/>
    <cellStyle name="20% - Accent1 4 2 4 2 2 5 4 2" xfId="35609" xr:uid="{00000000-0005-0000-0000-0000628A0000}"/>
    <cellStyle name="20% - Accent1 4 2 4 2 2 5 4 2 2" xfId="35610" xr:uid="{00000000-0005-0000-0000-0000638A0000}"/>
    <cellStyle name="20% - Accent1 4 2 4 2 2 5 4 2 2 2" xfId="35611" xr:uid="{00000000-0005-0000-0000-0000648A0000}"/>
    <cellStyle name="20% - Accent1 4 2 4 2 2 5 4 2 3" xfId="35612" xr:uid="{00000000-0005-0000-0000-0000658A0000}"/>
    <cellStyle name="20% - Accent1 4 2 4 2 2 5 4 3" xfId="35613" xr:uid="{00000000-0005-0000-0000-0000668A0000}"/>
    <cellStyle name="20% - Accent1 4 2 4 2 2 5 4 3 2" xfId="35614" xr:uid="{00000000-0005-0000-0000-0000678A0000}"/>
    <cellStyle name="20% - Accent1 4 2 4 2 2 5 4 4" xfId="35615" xr:uid="{00000000-0005-0000-0000-0000688A0000}"/>
    <cellStyle name="20% - Accent1 4 2 4 2 2 5 5" xfId="35616" xr:uid="{00000000-0005-0000-0000-0000698A0000}"/>
    <cellStyle name="20% - Accent1 4 2 4 2 2 5 5 2" xfId="35617" xr:uid="{00000000-0005-0000-0000-00006A8A0000}"/>
    <cellStyle name="20% - Accent1 4 2 4 2 2 5 5 2 2" xfId="35618" xr:uid="{00000000-0005-0000-0000-00006B8A0000}"/>
    <cellStyle name="20% - Accent1 4 2 4 2 2 5 5 3" xfId="35619" xr:uid="{00000000-0005-0000-0000-00006C8A0000}"/>
    <cellStyle name="20% - Accent1 4 2 4 2 2 5 6" xfId="35620" xr:uid="{00000000-0005-0000-0000-00006D8A0000}"/>
    <cellStyle name="20% - Accent1 4 2 4 2 2 5 6 2" xfId="35621" xr:uid="{00000000-0005-0000-0000-00006E8A0000}"/>
    <cellStyle name="20% - Accent1 4 2 4 2 2 5 6 2 2" xfId="35622" xr:uid="{00000000-0005-0000-0000-00006F8A0000}"/>
    <cellStyle name="20% - Accent1 4 2 4 2 2 5 6 3" xfId="35623" xr:uid="{00000000-0005-0000-0000-0000708A0000}"/>
    <cellStyle name="20% - Accent1 4 2 4 2 2 5 7" xfId="35624" xr:uid="{00000000-0005-0000-0000-0000718A0000}"/>
    <cellStyle name="20% - Accent1 4 2 4 2 2 5 7 2" xfId="35625" xr:uid="{00000000-0005-0000-0000-0000728A0000}"/>
    <cellStyle name="20% - Accent1 4 2 4 2 2 5 8" xfId="35626" xr:uid="{00000000-0005-0000-0000-0000738A0000}"/>
    <cellStyle name="20% - Accent1 4 2 4 2 2 5 8 2" xfId="35627" xr:uid="{00000000-0005-0000-0000-0000748A0000}"/>
    <cellStyle name="20% - Accent1 4 2 4 2 2 5 9" xfId="35628" xr:uid="{00000000-0005-0000-0000-0000758A0000}"/>
    <cellStyle name="20% - Accent1 4 2 4 2 2 6" xfId="35629" xr:uid="{00000000-0005-0000-0000-0000768A0000}"/>
    <cellStyle name="20% - Accent1 4 2 4 2 2 6 2" xfId="35630" xr:uid="{00000000-0005-0000-0000-0000778A0000}"/>
    <cellStyle name="20% - Accent1 4 2 4 2 2 6 2 2" xfId="35631" xr:uid="{00000000-0005-0000-0000-0000788A0000}"/>
    <cellStyle name="20% - Accent1 4 2 4 2 2 6 2 2 2" xfId="35632" xr:uid="{00000000-0005-0000-0000-0000798A0000}"/>
    <cellStyle name="20% - Accent1 4 2 4 2 2 6 2 2 2 2" xfId="35633" xr:uid="{00000000-0005-0000-0000-00007A8A0000}"/>
    <cellStyle name="20% - Accent1 4 2 4 2 2 6 2 2 3" xfId="35634" xr:uid="{00000000-0005-0000-0000-00007B8A0000}"/>
    <cellStyle name="20% - Accent1 4 2 4 2 2 6 2 3" xfId="35635" xr:uid="{00000000-0005-0000-0000-00007C8A0000}"/>
    <cellStyle name="20% - Accent1 4 2 4 2 2 6 2 3 2" xfId="35636" xr:uid="{00000000-0005-0000-0000-00007D8A0000}"/>
    <cellStyle name="20% - Accent1 4 2 4 2 2 6 2 4" xfId="35637" xr:uid="{00000000-0005-0000-0000-00007E8A0000}"/>
    <cellStyle name="20% - Accent1 4 2 4 2 2 6 3" xfId="35638" xr:uid="{00000000-0005-0000-0000-00007F8A0000}"/>
    <cellStyle name="20% - Accent1 4 2 4 2 2 6 3 2" xfId="35639" xr:uid="{00000000-0005-0000-0000-0000808A0000}"/>
    <cellStyle name="20% - Accent1 4 2 4 2 2 6 3 2 2" xfId="35640" xr:uid="{00000000-0005-0000-0000-0000818A0000}"/>
    <cellStyle name="20% - Accent1 4 2 4 2 2 6 3 2 2 2" xfId="35641" xr:uid="{00000000-0005-0000-0000-0000828A0000}"/>
    <cellStyle name="20% - Accent1 4 2 4 2 2 6 3 2 3" xfId="35642" xr:uid="{00000000-0005-0000-0000-0000838A0000}"/>
    <cellStyle name="20% - Accent1 4 2 4 2 2 6 3 3" xfId="35643" xr:uid="{00000000-0005-0000-0000-0000848A0000}"/>
    <cellStyle name="20% - Accent1 4 2 4 2 2 6 3 3 2" xfId="35644" xr:uid="{00000000-0005-0000-0000-0000858A0000}"/>
    <cellStyle name="20% - Accent1 4 2 4 2 2 6 3 4" xfId="35645" xr:uid="{00000000-0005-0000-0000-0000868A0000}"/>
    <cellStyle name="20% - Accent1 4 2 4 2 2 6 4" xfId="35646" xr:uid="{00000000-0005-0000-0000-0000878A0000}"/>
    <cellStyle name="20% - Accent1 4 2 4 2 2 6 4 2" xfId="35647" xr:uid="{00000000-0005-0000-0000-0000888A0000}"/>
    <cellStyle name="20% - Accent1 4 2 4 2 2 6 4 2 2" xfId="35648" xr:uid="{00000000-0005-0000-0000-0000898A0000}"/>
    <cellStyle name="20% - Accent1 4 2 4 2 2 6 4 2 2 2" xfId="35649" xr:uid="{00000000-0005-0000-0000-00008A8A0000}"/>
    <cellStyle name="20% - Accent1 4 2 4 2 2 6 4 2 3" xfId="35650" xr:uid="{00000000-0005-0000-0000-00008B8A0000}"/>
    <cellStyle name="20% - Accent1 4 2 4 2 2 6 4 3" xfId="35651" xr:uid="{00000000-0005-0000-0000-00008C8A0000}"/>
    <cellStyle name="20% - Accent1 4 2 4 2 2 6 4 3 2" xfId="35652" xr:uid="{00000000-0005-0000-0000-00008D8A0000}"/>
    <cellStyle name="20% - Accent1 4 2 4 2 2 6 4 4" xfId="35653" xr:uid="{00000000-0005-0000-0000-00008E8A0000}"/>
    <cellStyle name="20% - Accent1 4 2 4 2 2 6 5" xfId="35654" xr:uid="{00000000-0005-0000-0000-00008F8A0000}"/>
    <cellStyle name="20% - Accent1 4 2 4 2 2 6 5 2" xfId="35655" xr:uid="{00000000-0005-0000-0000-0000908A0000}"/>
    <cellStyle name="20% - Accent1 4 2 4 2 2 6 5 2 2" xfId="35656" xr:uid="{00000000-0005-0000-0000-0000918A0000}"/>
    <cellStyle name="20% - Accent1 4 2 4 2 2 6 5 3" xfId="35657" xr:uid="{00000000-0005-0000-0000-0000928A0000}"/>
    <cellStyle name="20% - Accent1 4 2 4 2 2 6 6" xfId="35658" xr:uid="{00000000-0005-0000-0000-0000938A0000}"/>
    <cellStyle name="20% - Accent1 4 2 4 2 2 6 6 2" xfId="35659" xr:uid="{00000000-0005-0000-0000-0000948A0000}"/>
    <cellStyle name="20% - Accent1 4 2 4 2 2 6 6 2 2" xfId="35660" xr:uid="{00000000-0005-0000-0000-0000958A0000}"/>
    <cellStyle name="20% - Accent1 4 2 4 2 2 6 6 3" xfId="35661" xr:uid="{00000000-0005-0000-0000-0000968A0000}"/>
    <cellStyle name="20% - Accent1 4 2 4 2 2 6 7" xfId="35662" xr:uid="{00000000-0005-0000-0000-0000978A0000}"/>
    <cellStyle name="20% - Accent1 4 2 4 2 2 6 7 2" xfId="35663" xr:uid="{00000000-0005-0000-0000-0000988A0000}"/>
    <cellStyle name="20% - Accent1 4 2 4 2 2 6 8" xfId="35664" xr:uid="{00000000-0005-0000-0000-0000998A0000}"/>
    <cellStyle name="20% - Accent1 4 2 4 2 2 6 8 2" xfId="35665" xr:uid="{00000000-0005-0000-0000-00009A8A0000}"/>
    <cellStyle name="20% - Accent1 4 2 4 2 2 6 9" xfId="35666" xr:uid="{00000000-0005-0000-0000-00009B8A0000}"/>
    <cellStyle name="20% - Accent1 4 2 4 2 2 7" xfId="35667" xr:uid="{00000000-0005-0000-0000-00009C8A0000}"/>
    <cellStyle name="20% - Accent1 4 2 4 2 2 7 2" xfId="35668" xr:uid="{00000000-0005-0000-0000-00009D8A0000}"/>
    <cellStyle name="20% - Accent1 4 2 4 2 2 7 2 2" xfId="35669" xr:uid="{00000000-0005-0000-0000-00009E8A0000}"/>
    <cellStyle name="20% - Accent1 4 2 4 2 2 7 2 2 2" xfId="35670" xr:uid="{00000000-0005-0000-0000-00009F8A0000}"/>
    <cellStyle name="20% - Accent1 4 2 4 2 2 7 2 3" xfId="35671" xr:uid="{00000000-0005-0000-0000-0000A08A0000}"/>
    <cellStyle name="20% - Accent1 4 2 4 2 2 7 3" xfId="35672" xr:uid="{00000000-0005-0000-0000-0000A18A0000}"/>
    <cellStyle name="20% - Accent1 4 2 4 2 2 7 3 2" xfId="35673" xr:uid="{00000000-0005-0000-0000-0000A28A0000}"/>
    <cellStyle name="20% - Accent1 4 2 4 2 2 7 4" xfId="35674" xr:uid="{00000000-0005-0000-0000-0000A38A0000}"/>
    <cellStyle name="20% - Accent1 4 2 4 2 2 8" xfId="35675" xr:uid="{00000000-0005-0000-0000-0000A48A0000}"/>
    <cellStyle name="20% - Accent1 4 2 4 2 2 8 2" xfId="35676" xr:uid="{00000000-0005-0000-0000-0000A58A0000}"/>
    <cellStyle name="20% - Accent1 4 2 4 2 2 8 2 2" xfId="35677" xr:uid="{00000000-0005-0000-0000-0000A68A0000}"/>
    <cellStyle name="20% - Accent1 4 2 4 2 2 8 2 2 2" xfId="35678" xr:uid="{00000000-0005-0000-0000-0000A78A0000}"/>
    <cellStyle name="20% - Accent1 4 2 4 2 2 8 2 3" xfId="35679" xr:uid="{00000000-0005-0000-0000-0000A88A0000}"/>
    <cellStyle name="20% - Accent1 4 2 4 2 2 8 3" xfId="35680" xr:uid="{00000000-0005-0000-0000-0000A98A0000}"/>
    <cellStyle name="20% - Accent1 4 2 4 2 2 8 3 2" xfId="35681" xr:uid="{00000000-0005-0000-0000-0000AA8A0000}"/>
    <cellStyle name="20% - Accent1 4 2 4 2 2 8 4" xfId="35682" xr:uid="{00000000-0005-0000-0000-0000AB8A0000}"/>
    <cellStyle name="20% - Accent1 4 2 4 2 2 9" xfId="35683" xr:uid="{00000000-0005-0000-0000-0000AC8A0000}"/>
    <cellStyle name="20% - Accent1 4 2 4 2 2 9 2" xfId="35684" xr:uid="{00000000-0005-0000-0000-0000AD8A0000}"/>
    <cellStyle name="20% - Accent1 4 2 4 2 2 9 2 2" xfId="35685" xr:uid="{00000000-0005-0000-0000-0000AE8A0000}"/>
    <cellStyle name="20% - Accent1 4 2 4 2 2 9 2 2 2" xfId="35686" xr:uid="{00000000-0005-0000-0000-0000AF8A0000}"/>
    <cellStyle name="20% - Accent1 4 2 4 2 2 9 2 3" xfId="35687" xr:uid="{00000000-0005-0000-0000-0000B08A0000}"/>
    <cellStyle name="20% - Accent1 4 2 4 2 2 9 3" xfId="35688" xr:uid="{00000000-0005-0000-0000-0000B18A0000}"/>
    <cellStyle name="20% - Accent1 4 2 4 2 2 9 3 2" xfId="35689" xr:uid="{00000000-0005-0000-0000-0000B28A0000}"/>
    <cellStyle name="20% - Accent1 4 2 4 2 2 9 4" xfId="35690" xr:uid="{00000000-0005-0000-0000-0000B38A0000}"/>
    <cellStyle name="20% - Accent1 4 2 4 2 3" xfId="35691" xr:uid="{00000000-0005-0000-0000-0000B48A0000}"/>
    <cellStyle name="20% - Accent1 4 2 4 2 3 10" xfId="35692" xr:uid="{00000000-0005-0000-0000-0000B58A0000}"/>
    <cellStyle name="20% - Accent1 4 2 4 2 3 10 2" xfId="35693" xr:uid="{00000000-0005-0000-0000-0000B68A0000}"/>
    <cellStyle name="20% - Accent1 4 2 4 2 3 11" xfId="35694" xr:uid="{00000000-0005-0000-0000-0000B78A0000}"/>
    <cellStyle name="20% - Accent1 4 2 4 2 3 2" xfId="35695" xr:uid="{00000000-0005-0000-0000-0000B88A0000}"/>
    <cellStyle name="20% - Accent1 4 2 4 2 3 2 2" xfId="35696" xr:uid="{00000000-0005-0000-0000-0000B98A0000}"/>
    <cellStyle name="20% - Accent1 4 2 4 2 3 2 2 2" xfId="35697" xr:uid="{00000000-0005-0000-0000-0000BA8A0000}"/>
    <cellStyle name="20% - Accent1 4 2 4 2 3 2 2 2 2" xfId="35698" xr:uid="{00000000-0005-0000-0000-0000BB8A0000}"/>
    <cellStyle name="20% - Accent1 4 2 4 2 3 2 2 2 2 2" xfId="35699" xr:uid="{00000000-0005-0000-0000-0000BC8A0000}"/>
    <cellStyle name="20% - Accent1 4 2 4 2 3 2 2 2 3" xfId="35700" xr:uid="{00000000-0005-0000-0000-0000BD8A0000}"/>
    <cellStyle name="20% - Accent1 4 2 4 2 3 2 2 3" xfId="35701" xr:uid="{00000000-0005-0000-0000-0000BE8A0000}"/>
    <cellStyle name="20% - Accent1 4 2 4 2 3 2 2 3 2" xfId="35702" xr:uid="{00000000-0005-0000-0000-0000BF8A0000}"/>
    <cellStyle name="20% - Accent1 4 2 4 2 3 2 2 4" xfId="35703" xr:uid="{00000000-0005-0000-0000-0000C08A0000}"/>
    <cellStyle name="20% - Accent1 4 2 4 2 3 2 3" xfId="35704" xr:uid="{00000000-0005-0000-0000-0000C18A0000}"/>
    <cellStyle name="20% - Accent1 4 2 4 2 3 2 3 2" xfId="35705" xr:uid="{00000000-0005-0000-0000-0000C28A0000}"/>
    <cellStyle name="20% - Accent1 4 2 4 2 3 2 3 2 2" xfId="35706" xr:uid="{00000000-0005-0000-0000-0000C38A0000}"/>
    <cellStyle name="20% - Accent1 4 2 4 2 3 2 3 2 2 2" xfId="35707" xr:uid="{00000000-0005-0000-0000-0000C48A0000}"/>
    <cellStyle name="20% - Accent1 4 2 4 2 3 2 3 2 3" xfId="35708" xr:uid="{00000000-0005-0000-0000-0000C58A0000}"/>
    <cellStyle name="20% - Accent1 4 2 4 2 3 2 3 3" xfId="35709" xr:uid="{00000000-0005-0000-0000-0000C68A0000}"/>
    <cellStyle name="20% - Accent1 4 2 4 2 3 2 3 3 2" xfId="35710" xr:uid="{00000000-0005-0000-0000-0000C78A0000}"/>
    <cellStyle name="20% - Accent1 4 2 4 2 3 2 3 4" xfId="35711" xr:uid="{00000000-0005-0000-0000-0000C88A0000}"/>
    <cellStyle name="20% - Accent1 4 2 4 2 3 2 4" xfId="35712" xr:uid="{00000000-0005-0000-0000-0000C98A0000}"/>
    <cellStyle name="20% - Accent1 4 2 4 2 3 2 4 2" xfId="35713" xr:uid="{00000000-0005-0000-0000-0000CA8A0000}"/>
    <cellStyle name="20% - Accent1 4 2 4 2 3 2 4 2 2" xfId="35714" xr:uid="{00000000-0005-0000-0000-0000CB8A0000}"/>
    <cellStyle name="20% - Accent1 4 2 4 2 3 2 4 2 2 2" xfId="35715" xr:uid="{00000000-0005-0000-0000-0000CC8A0000}"/>
    <cellStyle name="20% - Accent1 4 2 4 2 3 2 4 2 3" xfId="35716" xr:uid="{00000000-0005-0000-0000-0000CD8A0000}"/>
    <cellStyle name="20% - Accent1 4 2 4 2 3 2 4 3" xfId="35717" xr:uid="{00000000-0005-0000-0000-0000CE8A0000}"/>
    <cellStyle name="20% - Accent1 4 2 4 2 3 2 4 3 2" xfId="35718" xr:uid="{00000000-0005-0000-0000-0000CF8A0000}"/>
    <cellStyle name="20% - Accent1 4 2 4 2 3 2 4 4" xfId="35719" xr:uid="{00000000-0005-0000-0000-0000D08A0000}"/>
    <cellStyle name="20% - Accent1 4 2 4 2 3 2 5" xfId="35720" xr:uid="{00000000-0005-0000-0000-0000D18A0000}"/>
    <cellStyle name="20% - Accent1 4 2 4 2 3 2 5 2" xfId="35721" xr:uid="{00000000-0005-0000-0000-0000D28A0000}"/>
    <cellStyle name="20% - Accent1 4 2 4 2 3 2 5 2 2" xfId="35722" xr:uid="{00000000-0005-0000-0000-0000D38A0000}"/>
    <cellStyle name="20% - Accent1 4 2 4 2 3 2 5 3" xfId="35723" xr:uid="{00000000-0005-0000-0000-0000D48A0000}"/>
    <cellStyle name="20% - Accent1 4 2 4 2 3 2 6" xfId="35724" xr:uid="{00000000-0005-0000-0000-0000D58A0000}"/>
    <cellStyle name="20% - Accent1 4 2 4 2 3 2 6 2" xfId="35725" xr:uid="{00000000-0005-0000-0000-0000D68A0000}"/>
    <cellStyle name="20% - Accent1 4 2 4 2 3 2 6 2 2" xfId="35726" xr:uid="{00000000-0005-0000-0000-0000D78A0000}"/>
    <cellStyle name="20% - Accent1 4 2 4 2 3 2 6 3" xfId="35727" xr:uid="{00000000-0005-0000-0000-0000D88A0000}"/>
    <cellStyle name="20% - Accent1 4 2 4 2 3 2 7" xfId="35728" xr:uid="{00000000-0005-0000-0000-0000D98A0000}"/>
    <cellStyle name="20% - Accent1 4 2 4 2 3 2 7 2" xfId="35729" xr:uid="{00000000-0005-0000-0000-0000DA8A0000}"/>
    <cellStyle name="20% - Accent1 4 2 4 2 3 2 8" xfId="35730" xr:uid="{00000000-0005-0000-0000-0000DB8A0000}"/>
    <cellStyle name="20% - Accent1 4 2 4 2 3 2 8 2" xfId="35731" xr:uid="{00000000-0005-0000-0000-0000DC8A0000}"/>
    <cellStyle name="20% - Accent1 4 2 4 2 3 2 9" xfId="35732" xr:uid="{00000000-0005-0000-0000-0000DD8A0000}"/>
    <cellStyle name="20% - Accent1 4 2 4 2 3 3" xfId="35733" xr:uid="{00000000-0005-0000-0000-0000DE8A0000}"/>
    <cellStyle name="20% - Accent1 4 2 4 2 3 3 2" xfId="35734" xr:uid="{00000000-0005-0000-0000-0000DF8A0000}"/>
    <cellStyle name="20% - Accent1 4 2 4 2 3 3 2 2" xfId="35735" xr:uid="{00000000-0005-0000-0000-0000E08A0000}"/>
    <cellStyle name="20% - Accent1 4 2 4 2 3 3 2 2 2" xfId="35736" xr:uid="{00000000-0005-0000-0000-0000E18A0000}"/>
    <cellStyle name="20% - Accent1 4 2 4 2 3 3 2 2 2 2" xfId="35737" xr:uid="{00000000-0005-0000-0000-0000E28A0000}"/>
    <cellStyle name="20% - Accent1 4 2 4 2 3 3 2 2 3" xfId="35738" xr:uid="{00000000-0005-0000-0000-0000E38A0000}"/>
    <cellStyle name="20% - Accent1 4 2 4 2 3 3 2 3" xfId="35739" xr:uid="{00000000-0005-0000-0000-0000E48A0000}"/>
    <cellStyle name="20% - Accent1 4 2 4 2 3 3 2 3 2" xfId="35740" xr:uid="{00000000-0005-0000-0000-0000E58A0000}"/>
    <cellStyle name="20% - Accent1 4 2 4 2 3 3 2 4" xfId="35741" xr:uid="{00000000-0005-0000-0000-0000E68A0000}"/>
    <cellStyle name="20% - Accent1 4 2 4 2 3 3 3" xfId="35742" xr:uid="{00000000-0005-0000-0000-0000E78A0000}"/>
    <cellStyle name="20% - Accent1 4 2 4 2 3 3 3 2" xfId="35743" xr:uid="{00000000-0005-0000-0000-0000E88A0000}"/>
    <cellStyle name="20% - Accent1 4 2 4 2 3 3 3 2 2" xfId="35744" xr:uid="{00000000-0005-0000-0000-0000E98A0000}"/>
    <cellStyle name="20% - Accent1 4 2 4 2 3 3 3 2 2 2" xfId="35745" xr:uid="{00000000-0005-0000-0000-0000EA8A0000}"/>
    <cellStyle name="20% - Accent1 4 2 4 2 3 3 3 2 3" xfId="35746" xr:uid="{00000000-0005-0000-0000-0000EB8A0000}"/>
    <cellStyle name="20% - Accent1 4 2 4 2 3 3 3 3" xfId="35747" xr:uid="{00000000-0005-0000-0000-0000EC8A0000}"/>
    <cellStyle name="20% - Accent1 4 2 4 2 3 3 3 3 2" xfId="35748" xr:uid="{00000000-0005-0000-0000-0000ED8A0000}"/>
    <cellStyle name="20% - Accent1 4 2 4 2 3 3 3 4" xfId="35749" xr:uid="{00000000-0005-0000-0000-0000EE8A0000}"/>
    <cellStyle name="20% - Accent1 4 2 4 2 3 3 4" xfId="35750" xr:uid="{00000000-0005-0000-0000-0000EF8A0000}"/>
    <cellStyle name="20% - Accent1 4 2 4 2 3 3 4 2" xfId="35751" xr:uid="{00000000-0005-0000-0000-0000F08A0000}"/>
    <cellStyle name="20% - Accent1 4 2 4 2 3 3 4 2 2" xfId="35752" xr:uid="{00000000-0005-0000-0000-0000F18A0000}"/>
    <cellStyle name="20% - Accent1 4 2 4 2 3 3 4 2 2 2" xfId="35753" xr:uid="{00000000-0005-0000-0000-0000F28A0000}"/>
    <cellStyle name="20% - Accent1 4 2 4 2 3 3 4 2 3" xfId="35754" xr:uid="{00000000-0005-0000-0000-0000F38A0000}"/>
    <cellStyle name="20% - Accent1 4 2 4 2 3 3 4 3" xfId="35755" xr:uid="{00000000-0005-0000-0000-0000F48A0000}"/>
    <cellStyle name="20% - Accent1 4 2 4 2 3 3 4 3 2" xfId="35756" xr:uid="{00000000-0005-0000-0000-0000F58A0000}"/>
    <cellStyle name="20% - Accent1 4 2 4 2 3 3 4 4" xfId="35757" xr:uid="{00000000-0005-0000-0000-0000F68A0000}"/>
    <cellStyle name="20% - Accent1 4 2 4 2 3 3 5" xfId="35758" xr:uid="{00000000-0005-0000-0000-0000F78A0000}"/>
    <cellStyle name="20% - Accent1 4 2 4 2 3 3 5 2" xfId="35759" xr:uid="{00000000-0005-0000-0000-0000F88A0000}"/>
    <cellStyle name="20% - Accent1 4 2 4 2 3 3 5 2 2" xfId="35760" xr:uid="{00000000-0005-0000-0000-0000F98A0000}"/>
    <cellStyle name="20% - Accent1 4 2 4 2 3 3 5 3" xfId="35761" xr:uid="{00000000-0005-0000-0000-0000FA8A0000}"/>
    <cellStyle name="20% - Accent1 4 2 4 2 3 3 6" xfId="35762" xr:uid="{00000000-0005-0000-0000-0000FB8A0000}"/>
    <cellStyle name="20% - Accent1 4 2 4 2 3 3 6 2" xfId="35763" xr:uid="{00000000-0005-0000-0000-0000FC8A0000}"/>
    <cellStyle name="20% - Accent1 4 2 4 2 3 3 6 2 2" xfId="35764" xr:uid="{00000000-0005-0000-0000-0000FD8A0000}"/>
    <cellStyle name="20% - Accent1 4 2 4 2 3 3 6 3" xfId="35765" xr:uid="{00000000-0005-0000-0000-0000FE8A0000}"/>
    <cellStyle name="20% - Accent1 4 2 4 2 3 3 7" xfId="35766" xr:uid="{00000000-0005-0000-0000-0000FF8A0000}"/>
    <cellStyle name="20% - Accent1 4 2 4 2 3 3 7 2" xfId="35767" xr:uid="{00000000-0005-0000-0000-0000008B0000}"/>
    <cellStyle name="20% - Accent1 4 2 4 2 3 3 8" xfId="35768" xr:uid="{00000000-0005-0000-0000-0000018B0000}"/>
    <cellStyle name="20% - Accent1 4 2 4 2 3 3 8 2" xfId="35769" xr:uid="{00000000-0005-0000-0000-0000028B0000}"/>
    <cellStyle name="20% - Accent1 4 2 4 2 3 3 9" xfId="35770" xr:uid="{00000000-0005-0000-0000-0000038B0000}"/>
    <cellStyle name="20% - Accent1 4 2 4 2 3 4" xfId="35771" xr:uid="{00000000-0005-0000-0000-0000048B0000}"/>
    <cellStyle name="20% - Accent1 4 2 4 2 3 4 2" xfId="35772" xr:uid="{00000000-0005-0000-0000-0000058B0000}"/>
    <cellStyle name="20% - Accent1 4 2 4 2 3 4 2 2" xfId="35773" xr:uid="{00000000-0005-0000-0000-0000068B0000}"/>
    <cellStyle name="20% - Accent1 4 2 4 2 3 4 2 2 2" xfId="35774" xr:uid="{00000000-0005-0000-0000-0000078B0000}"/>
    <cellStyle name="20% - Accent1 4 2 4 2 3 4 2 3" xfId="35775" xr:uid="{00000000-0005-0000-0000-0000088B0000}"/>
    <cellStyle name="20% - Accent1 4 2 4 2 3 4 3" xfId="35776" xr:uid="{00000000-0005-0000-0000-0000098B0000}"/>
    <cellStyle name="20% - Accent1 4 2 4 2 3 4 3 2" xfId="35777" xr:uid="{00000000-0005-0000-0000-00000A8B0000}"/>
    <cellStyle name="20% - Accent1 4 2 4 2 3 4 4" xfId="35778" xr:uid="{00000000-0005-0000-0000-00000B8B0000}"/>
    <cellStyle name="20% - Accent1 4 2 4 2 3 5" xfId="35779" xr:uid="{00000000-0005-0000-0000-00000C8B0000}"/>
    <cellStyle name="20% - Accent1 4 2 4 2 3 5 2" xfId="35780" xr:uid="{00000000-0005-0000-0000-00000D8B0000}"/>
    <cellStyle name="20% - Accent1 4 2 4 2 3 5 2 2" xfId="35781" xr:uid="{00000000-0005-0000-0000-00000E8B0000}"/>
    <cellStyle name="20% - Accent1 4 2 4 2 3 5 2 2 2" xfId="35782" xr:uid="{00000000-0005-0000-0000-00000F8B0000}"/>
    <cellStyle name="20% - Accent1 4 2 4 2 3 5 2 3" xfId="35783" xr:uid="{00000000-0005-0000-0000-0000108B0000}"/>
    <cellStyle name="20% - Accent1 4 2 4 2 3 5 3" xfId="35784" xr:uid="{00000000-0005-0000-0000-0000118B0000}"/>
    <cellStyle name="20% - Accent1 4 2 4 2 3 5 3 2" xfId="35785" xr:uid="{00000000-0005-0000-0000-0000128B0000}"/>
    <cellStyle name="20% - Accent1 4 2 4 2 3 5 4" xfId="35786" xr:uid="{00000000-0005-0000-0000-0000138B0000}"/>
    <cellStyle name="20% - Accent1 4 2 4 2 3 6" xfId="35787" xr:uid="{00000000-0005-0000-0000-0000148B0000}"/>
    <cellStyle name="20% - Accent1 4 2 4 2 3 6 2" xfId="35788" xr:uid="{00000000-0005-0000-0000-0000158B0000}"/>
    <cellStyle name="20% - Accent1 4 2 4 2 3 6 2 2" xfId="35789" xr:uid="{00000000-0005-0000-0000-0000168B0000}"/>
    <cellStyle name="20% - Accent1 4 2 4 2 3 6 2 2 2" xfId="35790" xr:uid="{00000000-0005-0000-0000-0000178B0000}"/>
    <cellStyle name="20% - Accent1 4 2 4 2 3 6 2 3" xfId="35791" xr:uid="{00000000-0005-0000-0000-0000188B0000}"/>
    <cellStyle name="20% - Accent1 4 2 4 2 3 6 3" xfId="35792" xr:uid="{00000000-0005-0000-0000-0000198B0000}"/>
    <cellStyle name="20% - Accent1 4 2 4 2 3 6 3 2" xfId="35793" xr:uid="{00000000-0005-0000-0000-00001A8B0000}"/>
    <cellStyle name="20% - Accent1 4 2 4 2 3 6 4" xfId="35794" xr:uid="{00000000-0005-0000-0000-00001B8B0000}"/>
    <cellStyle name="20% - Accent1 4 2 4 2 3 7" xfId="35795" xr:uid="{00000000-0005-0000-0000-00001C8B0000}"/>
    <cellStyle name="20% - Accent1 4 2 4 2 3 7 2" xfId="35796" xr:uid="{00000000-0005-0000-0000-00001D8B0000}"/>
    <cellStyle name="20% - Accent1 4 2 4 2 3 7 2 2" xfId="35797" xr:uid="{00000000-0005-0000-0000-00001E8B0000}"/>
    <cellStyle name="20% - Accent1 4 2 4 2 3 7 3" xfId="35798" xr:uid="{00000000-0005-0000-0000-00001F8B0000}"/>
    <cellStyle name="20% - Accent1 4 2 4 2 3 8" xfId="35799" xr:uid="{00000000-0005-0000-0000-0000208B0000}"/>
    <cellStyle name="20% - Accent1 4 2 4 2 3 8 2" xfId="35800" xr:uid="{00000000-0005-0000-0000-0000218B0000}"/>
    <cellStyle name="20% - Accent1 4 2 4 2 3 8 2 2" xfId="35801" xr:uid="{00000000-0005-0000-0000-0000228B0000}"/>
    <cellStyle name="20% - Accent1 4 2 4 2 3 8 3" xfId="35802" xr:uid="{00000000-0005-0000-0000-0000238B0000}"/>
    <cellStyle name="20% - Accent1 4 2 4 2 3 9" xfId="35803" xr:uid="{00000000-0005-0000-0000-0000248B0000}"/>
    <cellStyle name="20% - Accent1 4 2 4 2 3 9 2" xfId="35804" xr:uid="{00000000-0005-0000-0000-0000258B0000}"/>
    <cellStyle name="20% - Accent1 4 2 4 2 4" xfId="35805" xr:uid="{00000000-0005-0000-0000-0000268B0000}"/>
    <cellStyle name="20% - Accent1 4 2 4 2 4 10" xfId="35806" xr:uid="{00000000-0005-0000-0000-0000278B0000}"/>
    <cellStyle name="20% - Accent1 4 2 4 2 4 10 2" xfId="35807" xr:uid="{00000000-0005-0000-0000-0000288B0000}"/>
    <cellStyle name="20% - Accent1 4 2 4 2 4 11" xfId="35808" xr:uid="{00000000-0005-0000-0000-0000298B0000}"/>
    <cellStyle name="20% - Accent1 4 2 4 2 4 2" xfId="35809" xr:uid="{00000000-0005-0000-0000-00002A8B0000}"/>
    <cellStyle name="20% - Accent1 4 2 4 2 4 2 2" xfId="35810" xr:uid="{00000000-0005-0000-0000-00002B8B0000}"/>
    <cellStyle name="20% - Accent1 4 2 4 2 4 2 2 2" xfId="35811" xr:uid="{00000000-0005-0000-0000-00002C8B0000}"/>
    <cellStyle name="20% - Accent1 4 2 4 2 4 2 2 2 2" xfId="35812" xr:uid="{00000000-0005-0000-0000-00002D8B0000}"/>
    <cellStyle name="20% - Accent1 4 2 4 2 4 2 2 2 2 2" xfId="35813" xr:uid="{00000000-0005-0000-0000-00002E8B0000}"/>
    <cellStyle name="20% - Accent1 4 2 4 2 4 2 2 2 3" xfId="35814" xr:uid="{00000000-0005-0000-0000-00002F8B0000}"/>
    <cellStyle name="20% - Accent1 4 2 4 2 4 2 2 3" xfId="35815" xr:uid="{00000000-0005-0000-0000-0000308B0000}"/>
    <cellStyle name="20% - Accent1 4 2 4 2 4 2 2 3 2" xfId="35816" xr:uid="{00000000-0005-0000-0000-0000318B0000}"/>
    <cellStyle name="20% - Accent1 4 2 4 2 4 2 2 4" xfId="35817" xr:uid="{00000000-0005-0000-0000-0000328B0000}"/>
    <cellStyle name="20% - Accent1 4 2 4 2 4 2 3" xfId="35818" xr:uid="{00000000-0005-0000-0000-0000338B0000}"/>
    <cellStyle name="20% - Accent1 4 2 4 2 4 2 3 2" xfId="35819" xr:uid="{00000000-0005-0000-0000-0000348B0000}"/>
    <cellStyle name="20% - Accent1 4 2 4 2 4 2 3 2 2" xfId="35820" xr:uid="{00000000-0005-0000-0000-0000358B0000}"/>
    <cellStyle name="20% - Accent1 4 2 4 2 4 2 3 2 2 2" xfId="35821" xr:uid="{00000000-0005-0000-0000-0000368B0000}"/>
    <cellStyle name="20% - Accent1 4 2 4 2 4 2 3 2 3" xfId="35822" xr:uid="{00000000-0005-0000-0000-0000378B0000}"/>
    <cellStyle name="20% - Accent1 4 2 4 2 4 2 3 3" xfId="35823" xr:uid="{00000000-0005-0000-0000-0000388B0000}"/>
    <cellStyle name="20% - Accent1 4 2 4 2 4 2 3 3 2" xfId="35824" xr:uid="{00000000-0005-0000-0000-0000398B0000}"/>
    <cellStyle name="20% - Accent1 4 2 4 2 4 2 3 4" xfId="35825" xr:uid="{00000000-0005-0000-0000-00003A8B0000}"/>
    <cellStyle name="20% - Accent1 4 2 4 2 4 2 4" xfId="35826" xr:uid="{00000000-0005-0000-0000-00003B8B0000}"/>
    <cellStyle name="20% - Accent1 4 2 4 2 4 2 4 2" xfId="35827" xr:uid="{00000000-0005-0000-0000-00003C8B0000}"/>
    <cellStyle name="20% - Accent1 4 2 4 2 4 2 4 2 2" xfId="35828" xr:uid="{00000000-0005-0000-0000-00003D8B0000}"/>
    <cellStyle name="20% - Accent1 4 2 4 2 4 2 4 2 2 2" xfId="35829" xr:uid="{00000000-0005-0000-0000-00003E8B0000}"/>
    <cellStyle name="20% - Accent1 4 2 4 2 4 2 4 2 3" xfId="35830" xr:uid="{00000000-0005-0000-0000-00003F8B0000}"/>
    <cellStyle name="20% - Accent1 4 2 4 2 4 2 4 3" xfId="35831" xr:uid="{00000000-0005-0000-0000-0000408B0000}"/>
    <cellStyle name="20% - Accent1 4 2 4 2 4 2 4 3 2" xfId="35832" xr:uid="{00000000-0005-0000-0000-0000418B0000}"/>
    <cellStyle name="20% - Accent1 4 2 4 2 4 2 4 4" xfId="35833" xr:uid="{00000000-0005-0000-0000-0000428B0000}"/>
    <cellStyle name="20% - Accent1 4 2 4 2 4 2 5" xfId="35834" xr:uid="{00000000-0005-0000-0000-0000438B0000}"/>
    <cellStyle name="20% - Accent1 4 2 4 2 4 2 5 2" xfId="35835" xr:uid="{00000000-0005-0000-0000-0000448B0000}"/>
    <cellStyle name="20% - Accent1 4 2 4 2 4 2 5 2 2" xfId="35836" xr:uid="{00000000-0005-0000-0000-0000458B0000}"/>
    <cellStyle name="20% - Accent1 4 2 4 2 4 2 5 3" xfId="35837" xr:uid="{00000000-0005-0000-0000-0000468B0000}"/>
    <cellStyle name="20% - Accent1 4 2 4 2 4 2 6" xfId="35838" xr:uid="{00000000-0005-0000-0000-0000478B0000}"/>
    <cellStyle name="20% - Accent1 4 2 4 2 4 2 6 2" xfId="35839" xr:uid="{00000000-0005-0000-0000-0000488B0000}"/>
    <cellStyle name="20% - Accent1 4 2 4 2 4 2 6 2 2" xfId="35840" xr:uid="{00000000-0005-0000-0000-0000498B0000}"/>
    <cellStyle name="20% - Accent1 4 2 4 2 4 2 6 3" xfId="35841" xr:uid="{00000000-0005-0000-0000-00004A8B0000}"/>
    <cellStyle name="20% - Accent1 4 2 4 2 4 2 7" xfId="35842" xr:uid="{00000000-0005-0000-0000-00004B8B0000}"/>
    <cellStyle name="20% - Accent1 4 2 4 2 4 2 7 2" xfId="35843" xr:uid="{00000000-0005-0000-0000-00004C8B0000}"/>
    <cellStyle name="20% - Accent1 4 2 4 2 4 2 8" xfId="35844" xr:uid="{00000000-0005-0000-0000-00004D8B0000}"/>
    <cellStyle name="20% - Accent1 4 2 4 2 4 2 8 2" xfId="35845" xr:uid="{00000000-0005-0000-0000-00004E8B0000}"/>
    <cellStyle name="20% - Accent1 4 2 4 2 4 2 9" xfId="35846" xr:uid="{00000000-0005-0000-0000-00004F8B0000}"/>
    <cellStyle name="20% - Accent1 4 2 4 2 4 3" xfId="35847" xr:uid="{00000000-0005-0000-0000-0000508B0000}"/>
    <cellStyle name="20% - Accent1 4 2 4 2 4 3 2" xfId="35848" xr:uid="{00000000-0005-0000-0000-0000518B0000}"/>
    <cellStyle name="20% - Accent1 4 2 4 2 4 3 2 2" xfId="35849" xr:uid="{00000000-0005-0000-0000-0000528B0000}"/>
    <cellStyle name="20% - Accent1 4 2 4 2 4 3 2 2 2" xfId="35850" xr:uid="{00000000-0005-0000-0000-0000538B0000}"/>
    <cellStyle name="20% - Accent1 4 2 4 2 4 3 2 2 2 2" xfId="35851" xr:uid="{00000000-0005-0000-0000-0000548B0000}"/>
    <cellStyle name="20% - Accent1 4 2 4 2 4 3 2 2 3" xfId="35852" xr:uid="{00000000-0005-0000-0000-0000558B0000}"/>
    <cellStyle name="20% - Accent1 4 2 4 2 4 3 2 3" xfId="35853" xr:uid="{00000000-0005-0000-0000-0000568B0000}"/>
    <cellStyle name="20% - Accent1 4 2 4 2 4 3 2 3 2" xfId="35854" xr:uid="{00000000-0005-0000-0000-0000578B0000}"/>
    <cellStyle name="20% - Accent1 4 2 4 2 4 3 2 4" xfId="35855" xr:uid="{00000000-0005-0000-0000-0000588B0000}"/>
    <cellStyle name="20% - Accent1 4 2 4 2 4 3 3" xfId="35856" xr:uid="{00000000-0005-0000-0000-0000598B0000}"/>
    <cellStyle name="20% - Accent1 4 2 4 2 4 3 3 2" xfId="35857" xr:uid="{00000000-0005-0000-0000-00005A8B0000}"/>
    <cellStyle name="20% - Accent1 4 2 4 2 4 3 3 2 2" xfId="35858" xr:uid="{00000000-0005-0000-0000-00005B8B0000}"/>
    <cellStyle name="20% - Accent1 4 2 4 2 4 3 3 2 2 2" xfId="35859" xr:uid="{00000000-0005-0000-0000-00005C8B0000}"/>
    <cellStyle name="20% - Accent1 4 2 4 2 4 3 3 2 3" xfId="35860" xr:uid="{00000000-0005-0000-0000-00005D8B0000}"/>
    <cellStyle name="20% - Accent1 4 2 4 2 4 3 3 3" xfId="35861" xr:uid="{00000000-0005-0000-0000-00005E8B0000}"/>
    <cellStyle name="20% - Accent1 4 2 4 2 4 3 3 3 2" xfId="35862" xr:uid="{00000000-0005-0000-0000-00005F8B0000}"/>
    <cellStyle name="20% - Accent1 4 2 4 2 4 3 3 4" xfId="35863" xr:uid="{00000000-0005-0000-0000-0000608B0000}"/>
    <cellStyle name="20% - Accent1 4 2 4 2 4 3 4" xfId="35864" xr:uid="{00000000-0005-0000-0000-0000618B0000}"/>
    <cellStyle name="20% - Accent1 4 2 4 2 4 3 4 2" xfId="35865" xr:uid="{00000000-0005-0000-0000-0000628B0000}"/>
    <cellStyle name="20% - Accent1 4 2 4 2 4 3 4 2 2" xfId="35866" xr:uid="{00000000-0005-0000-0000-0000638B0000}"/>
    <cellStyle name="20% - Accent1 4 2 4 2 4 3 4 2 2 2" xfId="35867" xr:uid="{00000000-0005-0000-0000-0000648B0000}"/>
    <cellStyle name="20% - Accent1 4 2 4 2 4 3 4 2 3" xfId="35868" xr:uid="{00000000-0005-0000-0000-0000658B0000}"/>
    <cellStyle name="20% - Accent1 4 2 4 2 4 3 4 3" xfId="35869" xr:uid="{00000000-0005-0000-0000-0000668B0000}"/>
    <cellStyle name="20% - Accent1 4 2 4 2 4 3 4 3 2" xfId="35870" xr:uid="{00000000-0005-0000-0000-0000678B0000}"/>
    <cellStyle name="20% - Accent1 4 2 4 2 4 3 4 4" xfId="35871" xr:uid="{00000000-0005-0000-0000-0000688B0000}"/>
    <cellStyle name="20% - Accent1 4 2 4 2 4 3 5" xfId="35872" xr:uid="{00000000-0005-0000-0000-0000698B0000}"/>
    <cellStyle name="20% - Accent1 4 2 4 2 4 3 5 2" xfId="35873" xr:uid="{00000000-0005-0000-0000-00006A8B0000}"/>
    <cellStyle name="20% - Accent1 4 2 4 2 4 3 5 2 2" xfId="35874" xr:uid="{00000000-0005-0000-0000-00006B8B0000}"/>
    <cellStyle name="20% - Accent1 4 2 4 2 4 3 5 3" xfId="35875" xr:uid="{00000000-0005-0000-0000-00006C8B0000}"/>
    <cellStyle name="20% - Accent1 4 2 4 2 4 3 6" xfId="35876" xr:uid="{00000000-0005-0000-0000-00006D8B0000}"/>
    <cellStyle name="20% - Accent1 4 2 4 2 4 3 6 2" xfId="35877" xr:uid="{00000000-0005-0000-0000-00006E8B0000}"/>
    <cellStyle name="20% - Accent1 4 2 4 2 4 3 6 2 2" xfId="35878" xr:uid="{00000000-0005-0000-0000-00006F8B0000}"/>
    <cellStyle name="20% - Accent1 4 2 4 2 4 3 6 3" xfId="35879" xr:uid="{00000000-0005-0000-0000-0000708B0000}"/>
    <cellStyle name="20% - Accent1 4 2 4 2 4 3 7" xfId="35880" xr:uid="{00000000-0005-0000-0000-0000718B0000}"/>
    <cellStyle name="20% - Accent1 4 2 4 2 4 3 7 2" xfId="35881" xr:uid="{00000000-0005-0000-0000-0000728B0000}"/>
    <cellStyle name="20% - Accent1 4 2 4 2 4 3 8" xfId="35882" xr:uid="{00000000-0005-0000-0000-0000738B0000}"/>
    <cellStyle name="20% - Accent1 4 2 4 2 4 3 8 2" xfId="35883" xr:uid="{00000000-0005-0000-0000-0000748B0000}"/>
    <cellStyle name="20% - Accent1 4 2 4 2 4 3 9" xfId="35884" xr:uid="{00000000-0005-0000-0000-0000758B0000}"/>
    <cellStyle name="20% - Accent1 4 2 4 2 4 4" xfId="35885" xr:uid="{00000000-0005-0000-0000-0000768B0000}"/>
    <cellStyle name="20% - Accent1 4 2 4 2 4 4 2" xfId="35886" xr:uid="{00000000-0005-0000-0000-0000778B0000}"/>
    <cellStyle name="20% - Accent1 4 2 4 2 4 4 2 2" xfId="35887" xr:uid="{00000000-0005-0000-0000-0000788B0000}"/>
    <cellStyle name="20% - Accent1 4 2 4 2 4 4 2 2 2" xfId="35888" xr:uid="{00000000-0005-0000-0000-0000798B0000}"/>
    <cellStyle name="20% - Accent1 4 2 4 2 4 4 2 3" xfId="35889" xr:uid="{00000000-0005-0000-0000-00007A8B0000}"/>
    <cellStyle name="20% - Accent1 4 2 4 2 4 4 3" xfId="35890" xr:uid="{00000000-0005-0000-0000-00007B8B0000}"/>
    <cellStyle name="20% - Accent1 4 2 4 2 4 4 3 2" xfId="35891" xr:uid="{00000000-0005-0000-0000-00007C8B0000}"/>
    <cellStyle name="20% - Accent1 4 2 4 2 4 4 4" xfId="35892" xr:uid="{00000000-0005-0000-0000-00007D8B0000}"/>
    <cellStyle name="20% - Accent1 4 2 4 2 4 5" xfId="35893" xr:uid="{00000000-0005-0000-0000-00007E8B0000}"/>
    <cellStyle name="20% - Accent1 4 2 4 2 4 5 2" xfId="35894" xr:uid="{00000000-0005-0000-0000-00007F8B0000}"/>
    <cellStyle name="20% - Accent1 4 2 4 2 4 5 2 2" xfId="35895" xr:uid="{00000000-0005-0000-0000-0000808B0000}"/>
    <cellStyle name="20% - Accent1 4 2 4 2 4 5 2 2 2" xfId="35896" xr:uid="{00000000-0005-0000-0000-0000818B0000}"/>
    <cellStyle name="20% - Accent1 4 2 4 2 4 5 2 3" xfId="35897" xr:uid="{00000000-0005-0000-0000-0000828B0000}"/>
    <cellStyle name="20% - Accent1 4 2 4 2 4 5 3" xfId="35898" xr:uid="{00000000-0005-0000-0000-0000838B0000}"/>
    <cellStyle name="20% - Accent1 4 2 4 2 4 5 3 2" xfId="35899" xr:uid="{00000000-0005-0000-0000-0000848B0000}"/>
    <cellStyle name="20% - Accent1 4 2 4 2 4 5 4" xfId="35900" xr:uid="{00000000-0005-0000-0000-0000858B0000}"/>
    <cellStyle name="20% - Accent1 4 2 4 2 4 6" xfId="35901" xr:uid="{00000000-0005-0000-0000-0000868B0000}"/>
    <cellStyle name="20% - Accent1 4 2 4 2 4 6 2" xfId="35902" xr:uid="{00000000-0005-0000-0000-0000878B0000}"/>
    <cellStyle name="20% - Accent1 4 2 4 2 4 6 2 2" xfId="35903" xr:uid="{00000000-0005-0000-0000-0000888B0000}"/>
    <cellStyle name="20% - Accent1 4 2 4 2 4 6 2 2 2" xfId="35904" xr:uid="{00000000-0005-0000-0000-0000898B0000}"/>
    <cellStyle name="20% - Accent1 4 2 4 2 4 6 2 3" xfId="35905" xr:uid="{00000000-0005-0000-0000-00008A8B0000}"/>
    <cellStyle name="20% - Accent1 4 2 4 2 4 6 3" xfId="35906" xr:uid="{00000000-0005-0000-0000-00008B8B0000}"/>
    <cellStyle name="20% - Accent1 4 2 4 2 4 6 3 2" xfId="35907" xr:uid="{00000000-0005-0000-0000-00008C8B0000}"/>
    <cellStyle name="20% - Accent1 4 2 4 2 4 6 4" xfId="35908" xr:uid="{00000000-0005-0000-0000-00008D8B0000}"/>
    <cellStyle name="20% - Accent1 4 2 4 2 4 7" xfId="35909" xr:uid="{00000000-0005-0000-0000-00008E8B0000}"/>
    <cellStyle name="20% - Accent1 4 2 4 2 4 7 2" xfId="35910" xr:uid="{00000000-0005-0000-0000-00008F8B0000}"/>
    <cellStyle name="20% - Accent1 4 2 4 2 4 7 2 2" xfId="35911" xr:uid="{00000000-0005-0000-0000-0000908B0000}"/>
    <cellStyle name="20% - Accent1 4 2 4 2 4 7 3" xfId="35912" xr:uid="{00000000-0005-0000-0000-0000918B0000}"/>
    <cellStyle name="20% - Accent1 4 2 4 2 4 8" xfId="35913" xr:uid="{00000000-0005-0000-0000-0000928B0000}"/>
    <cellStyle name="20% - Accent1 4 2 4 2 4 8 2" xfId="35914" xr:uid="{00000000-0005-0000-0000-0000938B0000}"/>
    <cellStyle name="20% - Accent1 4 2 4 2 4 8 2 2" xfId="35915" xr:uid="{00000000-0005-0000-0000-0000948B0000}"/>
    <cellStyle name="20% - Accent1 4 2 4 2 4 8 3" xfId="35916" xr:uid="{00000000-0005-0000-0000-0000958B0000}"/>
    <cellStyle name="20% - Accent1 4 2 4 2 4 9" xfId="35917" xr:uid="{00000000-0005-0000-0000-0000968B0000}"/>
    <cellStyle name="20% - Accent1 4 2 4 2 4 9 2" xfId="35918" xr:uid="{00000000-0005-0000-0000-0000978B0000}"/>
    <cellStyle name="20% - Accent1 4 2 4 2 5" xfId="35919" xr:uid="{00000000-0005-0000-0000-0000988B0000}"/>
    <cellStyle name="20% - Accent1 4 2 4 2 5 10" xfId="35920" xr:uid="{00000000-0005-0000-0000-0000998B0000}"/>
    <cellStyle name="20% - Accent1 4 2 4 2 5 10 2" xfId="35921" xr:uid="{00000000-0005-0000-0000-00009A8B0000}"/>
    <cellStyle name="20% - Accent1 4 2 4 2 5 11" xfId="35922" xr:uid="{00000000-0005-0000-0000-00009B8B0000}"/>
    <cellStyle name="20% - Accent1 4 2 4 2 5 2" xfId="35923" xr:uid="{00000000-0005-0000-0000-00009C8B0000}"/>
    <cellStyle name="20% - Accent1 4 2 4 2 5 2 2" xfId="35924" xr:uid="{00000000-0005-0000-0000-00009D8B0000}"/>
    <cellStyle name="20% - Accent1 4 2 4 2 5 2 2 2" xfId="35925" xr:uid="{00000000-0005-0000-0000-00009E8B0000}"/>
    <cellStyle name="20% - Accent1 4 2 4 2 5 2 2 2 2" xfId="35926" xr:uid="{00000000-0005-0000-0000-00009F8B0000}"/>
    <cellStyle name="20% - Accent1 4 2 4 2 5 2 2 2 2 2" xfId="35927" xr:uid="{00000000-0005-0000-0000-0000A08B0000}"/>
    <cellStyle name="20% - Accent1 4 2 4 2 5 2 2 2 3" xfId="35928" xr:uid="{00000000-0005-0000-0000-0000A18B0000}"/>
    <cellStyle name="20% - Accent1 4 2 4 2 5 2 2 3" xfId="35929" xr:uid="{00000000-0005-0000-0000-0000A28B0000}"/>
    <cellStyle name="20% - Accent1 4 2 4 2 5 2 2 3 2" xfId="35930" xr:uid="{00000000-0005-0000-0000-0000A38B0000}"/>
    <cellStyle name="20% - Accent1 4 2 4 2 5 2 2 4" xfId="35931" xr:uid="{00000000-0005-0000-0000-0000A48B0000}"/>
    <cellStyle name="20% - Accent1 4 2 4 2 5 2 3" xfId="35932" xr:uid="{00000000-0005-0000-0000-0000A58B0000}"/>
    <cellStyle name="20% - Accent1 4 2 4 2 5 2 3 2" xfId="35933" xr:uid="{00000000-0005-0000-0000-0000A68B0000}"/>
    <cellStyle name="20% - Accent1 4 2 4 2 5 2 3 2 2" xfId="35934" xr:uid="{00000000-0005-0000-0000-0000A78B0000}"/>
    <cellStyle name="20% - Accent1 4 2 4 2 5 2 3 2 2 2" xfId="35935" xr:uid="{00000000-0005-0000-0000-0000A88B0000}"/>
    <cellStyle name="20% - Accent1 4 2 4 2 5 2 3 2 3" xfId="35936" xr:uid="{00000000-0005-0000-0000-0000A98B0000}"/>
    <cellStyle name="20% - Accent1 4 2 4 2 5 2 3 3" xfId="35937" xr:uid="{00000000-0005-0000-0000-0000AA8B0000}"/>
    <cellStyle name="20% - Accent1 4 2 4 2 5 2 3 3 2" xfId="35938" xr:uid="{00000000-0005-0000-0000-0000AB8B0000}"/>
    <cellStyle name="20% - Accent1 4 2 4 2 5 2 3 4" xfId="35939" xr:uid="{00000000-0005-0000-0000-0000AC8B0000}"/>
    <cellStyle name="20% - Accent1 4 2 4 2 5 2 4" xfId="35940" xr:uid="{00000000-0005-0000-0000-0000AD8B0000}"/>
    <cellStyle name="20% - Accent1 4 2 4 2 5 2 4 2" xfId="35941" xr:uid="{00000000-0005-0000-0000-0000AE8B0000}"/>
    <cellStyle name="20% - Accent1 4 2 4 2 5 2 4 2 2" xfId="35942" xr:uid="{00000000-0005-0000-0000-0000AF8B0000}"/>
    <cellStyle name="20% - Accent1 4 2 4 2 5 2 4 2 2 2" xfId="35943" xr:uid="{00000000-0005-0000-0000-0000B08B0000}"/>
    <cellStyle name="20% - Accent1 4 2 4 2 5 2 4 2 3" xfId="35944" xr:uid="{00000000-0005-0000-0000-0000B18B0000}"/>
    <cellStyle name="20% - Accent1 4 2 4 2 5 2 4 3" xfId="35945" xr:uid="{00000000-0005-0000-0000-0000B28B0000}"/>
    <cellStyle name="20% - Accent1 4 2 4 2 5 2 4 3 2" xfId="35946" xr:uid="{00000000-0005-0000-0000-0000B38B0000}"/>
    <cellStyle name="20% - Accent1 4 2 4 2 5 2 4 4" xfId="35947" xr:uid="{00000000-0005-0000-0000-0000B48B0000}"/>
    <cellStyle name="20% - Accent1 4 2 4 2 5 2 5" xfId="35948" xr:uid="{00000000-0005-0000-0000-0000B58B0000}"/>
    <cellStyle name="20% - Accent1 4 2 4 2 5 2 5 2" xfId="35949" xr:uid="{00000000-0005-0000-0000-0000B68B0000}"/>
    <cellStyle name="20% - Accent1 4 2 4 2 5 2 5 2 2" xfId="35950" xr:uid="{00000000-0005-0000-0000-0000B78B0000}"/>
    <cellStyle name="20% - Accent1 4 2 4 2 5 2 5 3" xfId="35951" xr:uid="{00000000-0005-0000-0000-0000B88B0000}"/>
    <cellStyle name="20% - Accent1 4 2 4 2 5 2 6" xfId="35952" xr:uid="{00000000-0005-0000-0000-0000B98B0000}"/>
    <cellStyle name="20% - Accent1 4 2 4 2 5 2 6 2" xfId="35953" xr:uid="{00000000-0005-0000-0000-0000BA8B0000}"/>
    <cellStyle name="20% - Accent1 4 2 4 2 5 2 6 2 2" xfId="35954" xr:uid="{00000000-0005-0000-0000-0000BB8B0000}"/>
    <cellStyle name="20% - Accent1 4 2 4 2 5 2 6 3" xfId="35955" xr:uid="{00000000-0005-0000-0000-0000BC8B0000}"/>
    <cellStyle name="20% - Accent1 4 2 4 2 5 2 7" xfId="35956" xr:uid="{00000000-0005-0000-0000-0000BD8B0000}"/>
    <cellStyle name="20% - Accent1 4 2 4 2 5 2 7 2" xfId="35957" xr:uid="{00000000-0005-0000-0000-0000BE8B0000}"/>
    <cellStyle name="20% - Accent1 4 2 4 2 5 2 8" xfId="35958" xr:uid="{00000000-0005-0000-0000-0000BF8B0000}"/>
    <cellStyle name="20% - Accent1 4 2 4 2 5 2 8 2" xfId="35959" xr:uid="{00000000-0005-0000-0000-0000C08B0000}"/>
    <cellStyle name="20% - Accent1 4 2 4 2 5 2 9" xfId="35960" xr:uid="{00000000-0005-0000-0000-0000C18B0000}"/>
    <cellStyle name="20% - Accent1 4 2 4 2 5 3" xfId="35961" xr:uid="{00000000-0005-0000-0000-0000C28B0000}"/>
    <cellStyle name="20% - Accent1 4 2 4 2 5 3 2" xfId="35962" xr:uid="{00000000-0005-0000-0000-0000C38B0000}"/>
    <cellStyle name="20% - Accent1 4 2 4 2 5 3 2 2" xfId="35963" xr:uid="{00000000-0005-0000-0000-0000C48B0000}"/>
    <cellStyle name="20% - Accent1 4 2 4 2 5 3 2 2 2" xfId="35964" xr:uid="{00000000-0005-0000-0000-0000C58B0000}"/>
    <cellStyle name="20% - Accent1 4 2 4 2 5 3 2 2 2 2" xfId="35965" xr:uid="{00000000-0005-0000-0000-0000C68B0000}"/>
    <cellStyle name="20% - Accent1 4 2 4 2 5 3 2 2 3" xfId="35966" xr:uid="{00000000-0005-0000-0000-0000C78B0000}"/>
    <cellStyle name="20% - Accent1 4 2 4 2 5 3 2 3" xfId="35967" xr:uid="{00000000-0005-0000-0000-0000C88B0000}"/>
    <cellStyle name="20% - Accent1 4 2 4 2 5 3 2 3 2" xfId="35968" xr:uid="{00000000-0005-0000-0000-0000C98B0000}"/>
    <cellStyle name="20% - Accent1 4 2 4 2 5 3 2 4" xfId="35969" xr:uid="{00000000-0005-0000-0000-0000CA8B0000}"/>
    <cellStyle name="20% - Accent1 4 2 4 2 5 3 3" xfId="35970" xr:uid="{00000000-0005-0000-0000-0000CB8B0000}"/>
    <cellStyle name="20% - Accent1 4 2 4 2 5 3 3 2" xfId="35971" xr:uid="{00000000-0005-0000-0000-0000CC8B0000}"/>
    <cellStyle name="20% - Accent1 4 2 4 2 5 3 3 2 2" xfId="35972" xr:uid="{00000000-0005-0000-0000-0000CD8B0000}"/>
    <cellStyle name="20% - Accent1 4 2 4 2 5 3 3 2 2 2" xfId="35973" xr:uid="{00000000-0005-0000-0000-0000CE8B0000}"/>
    <cellStyle name="20% - Accent1 4 2 4 2 5 3 3 2 3" xfId="35974" xr:uid="{00000000-0005-0000-0000-0000CF8B0000}"/>
    <cellStyle name="20% - Accent1 4 2 4 2 5 3 3 3" xfId="35975" xr:uid="{00000000-0005-0000-0000-0000D08B0000}"/>
    <cellStyle name="20% - Accent1 4 2 4 2 5 3 3 3 2" xfId="35976" xr:uid="{00000000-0005-0000-0000-0000D18B0000}"/>
    <cellStyle name="20% - Accent1 4 2 4 2 5 3 3 4" xfId="35977" xr:uid="{00000000-0005-0000-0000-0000D28B0000}"/>
    <cellStyle name="20% - Accent1 4 2 4 2 5 3 4" xfId="35978" xr:uid="{00000000-0005-0000-0000-0000D38B0000}"/>
    <cellStyle name="20% - Accent1 4 2 4 2 5 3 4 2" xfId="35979" xr:uid="{00000000-0005-0000-0000-0000D48B0000}"/>
    <cellStyle name="20% - Accent1 4 2 4 2 5 3 4 2 2" xfId="35980" xr:uid="{00000000-0005-0000-0000-0000D58B0000}"/>
    <cellStyle name="20% - Accent1 4 2 4 2 5 3 4 2 2 2" xfId="35981" xr:uid="{00000000-0005-0000-0000-0000D68B0000}"/>
    <cellStyle name="20% - Accent1 4 2 4 2 5 3 4 2 3" xfId="35982" xr:uid="{00000000-0005-0000-0000-0000D78B0000}"/>
    <cellStyle name="20% - Accent1 4 2 4 2 5 3 4 3" xfId="35983" xr:uid="{00000000-0005-0000-0000-0000D88B0000}"/>
    <cellStyle name="20% - Accent1 4 2 4 2 5 3 4 3 2" xfId="35984" xr:uid="{00000000-0005-0000-0000-0000D98B0000}"/>
    <cellStyle name="20% - Accent1 4 2 4 2 5 3 4 4" xfId="35985" xr:uid="{00000000-0005-0000-0000-0000DA8B0000}"/>
    <cellStyle name="20% - Accent1 4 2 4 2 5 3 5" xfId="35986" xr:uid="{00000000-0005-0000-0000-0000DB8B0000}"/>
    <cellStyle name="20% - Accent1 4 2 4 2 5 3 5 2" xfId="35987" xr:uid="{00000000-0005-0000-0000-0000DC8B0000}"/>
    <cellStyle name="20% - Accent1 4 2 4 2 5 3 5 2 2" xfId="35988" xr:uid="{00000000-0005-0000-0000-0000DD8B0000}"/>
    <cellStyle name="20% - Accent1 4 2 4 2 5 3 5 3" xfId="35989" xr:uid="{00000000-0005-0000-0000-0000DE8B0000}"/>
    <cellStyle name="20% - Accent1 4 2 4 2 5 3 6" xfId="35990" xr:uid="{00000000-0005-0000-0000-0000DF8B0000}"/>
    <cellStyle name="20% - Accent1 4 2 4 2 5 3 6 2" xfId="35991" xr:uid="{00000000-0005-0000-0000-0000E08B0000}"/>
    <cellStyle name="20% - Accent1 4 2 4 2 5 3 6 2 2" xfId="35992" xr:uid="{00000000-0005-0000-0000-0000E18B0000}"/>
    <cellStyle name="20% - Accent1 4 2 4 2 5 3 6 3" xfId="35993" xr:uid="{00000000-0005-0000-0000-0000E28B0000}"/>
    <cellStyle name="20% - Accent1 4 2 4 2 5 3 7" xfId="35994" xr:uid="{00000000-0005-0000-0000-0000E38B0000}"/>
    <cellStyle name="20% - Accent1 4 2 4 2 5 3 7 2" xfId="35995" xr:uid="{00000000-0005-0000-0000-0000E48B0000}"/>
    <cellStyle name="20% - Accent1 4 2 4 2 5 3 8" xfId="35996" xr:uid="{00000000-0005-0000-0000-0000E58B0000}"/>
    <cellStyle name="20% - Accent1 4 2 4 2 5 3 8 2" xfId="35997" xr:uid="{00000000-0005-0000-0000-0000E68B0000}"/>
    <cellStyle name="20% - Accent1 4 2 4 2 5 3 9" xfId="35998" xr:uid="{00000000-0005-0000-0000-0000E78B0000}"/>
    <cellStyle name="20% - Accent1 4 2 4 2 5 4" xfId="35999" xr:uid="{00000000-0005-0000-0000-0000E88B0000}"/>
    <cellStyle name="20% - Accent1 4 2 4 2 5 4 2" xfId="36000" xr:uid="{00000000-0005-0000-0000-0000E98B0000}"/>
    <cellStyle name="20% - Accent1 4 2 4 2 5 4 2 2" xfId="36001" xr:uid="{00000000-0005-0000-0000-0000EA8B0000}"/>
    <cellStyle name="20% - Accent1 4 2 4 2 5 4 2 2 2" xfId="36002" xr:uid="{00000000-0005-0000-0000-0000EB8B0000}"/>
    <cellStyle name="20% - Accent1 4 2 4 2 5 4 2 3" xfId="36003" xr:uid="{00000000-0005-0000-0000-0000EC8B0000}"/>
    <cellStyle name="20% - Accent1 4 2 4 2 5 4 3" xfId="36004" xr:uid="{00000000-0005-0000-0000-0000ED8B0000}"/>
    <cellStyle name="20% - Accent1 4 2 4 2 5 4 3 2" xfId="36005" xr:uid="{00000000-0005-0000-0000-0000EE8B0000}"/>
    <cellStyle name="20% - Accent1 4 2 4 2 5 4 4" xfId="36006" xr:uid="{00000000-0005-0000-0000-0000EF8B0000}"/>
    <cellStyle name="20% - Accent1 4 2 4 2 5 5" xfId="36007" xr:uid="{00000000-0005-0000-0000-0000F08B0000}"/>
    <cellStyle name="20% - Accent1 4 2 4 2 5 5 2" xfId="36008" xr:uid="{00000000-0005-0000-0000-0000F18B0000}"/>
    <cellStyle name="20% - Accent1 4 2 4 2 5 5 2 2" xfId="36009" xr:uid="{00000000-0005-0000-0000-0000F28B0000}"/>
    <cellStyle name="20% - Accent1 4 2 4 2 5 5 2 2 2" xfId="36010" xr:uid="{00000000-0005-0000-0000-0000F38B0000}"/>
    <cellStyle name="20% - Accent1 4 2 4 2 5 5 2 3" xfId="36011" xr:uid="{00000000-0005-0000-0000-0000F48B0000}"/>
    <cellStyle name="20% - Accent1 4 2 4 2 5 5 3" xfId="36012" xr:uid="{00000000-0005-0000-0000-0000F58B0000}"/>
    <cellStyle name="20% - Accent1 4 2 4 2 5 5 3 2" xfId="36013" xr:uid="{00000000-0005-0000-0000-0000F68B0000}"/>
    <cellStyle name="20% - Accent1 4 2 4 2 5 5 4" xfId="36014" xr:uid="{00000000-0005-0000-0000-0000F78B0000}"/>
    <cellStyle name="20% - Accent1 4 2 4 2 5 6" xfId="36015" xr:uid="{00000000-0005-0000-0000-0000F88B0000}"/>
    <cellStyle name="20% - Accent1 4 2 4 2 5 6 2" xfId="36016" xr:uid="{00000000-0005-0000-0000-0000F98B0000}"/>
    <cellStyle name="20% - Accent1 4 2 4 2 5 6 2 2" xfId="36017" xr:uid="{00000000-0005-0000-0000-0000FA8B0000}"/>
    <cellStyle name="20% - Accent1 4 2 4 2 5 6 2 2 2" xfId="36018" xr:uid="{00000000-0005-0000-0000-0000FB8B0000}"/>
    <cellStyle name="20% - Accent1 4 2 4 2 5 6 2 3" xfId="36019" xr:uid="{00000000-0005-0000-0000-0000FC8B0000}"/>
    <cellStyle name="20% - Accent1 4 2 4 2 5 6 3" xfId="36020" xr:uid="{00000000-0005-0000-0000-0000FD8B0000}"/>
    <cellStyle name="20% - Accent1 4 2 4 2 5 6 3 2" xfId="36021" xr:uid="{00000000-0005-0000-0000-0000FE8B0000}"/>
    <cellStyle name="20% - Accent1 4 2 4 2 5 6 4" xfId="36022" xr:uid="{00000000-0005-0000-0000-0000FF8B0000}"/>
    <cellStyle name="20% - Accent1 4 2 4 2 5 7" xfId="36023" xr:uid="{00000000-0005-0000-0000-0000008C0000}"/>
    <cellStyle name="20% - Accent1 4 2 4 2 5 7 2" xfId="36024" xr:uid="{00000000-0005-0000-0000-0000018C0000}"/>
    <cellStyle name="20% - Accent1 4 2 4 2 5 7 2 2" xfId="36025" xr:uid="{00000000-0005-0000-0000-0000028C0000}"/>
    <cellStyle name="20% - Accent1 4 2 4 2 5 7 3" xfId="36026" xr:uid="{00000000-0005-0000-0000-0000038C0000}"/>
    <cellStyle name="20% - Accent1 4 2 4 2 5 8" xfId="36027" xr:uid="{00000000-0005-0000-0000-0000048C0000}"/>
    <cellStyle name="20% - Accent1 4 2 4 2 5 8 2" xfId="36028" xr:uid="{00000000-0005-0000-0000-0000058C0000}"/>
    <cellStyle name="20% - Accent1 4 2 4 2 5 8 2 2" xfId="36029" xr:uid="{00000000-0005-0000-0000-0000068C0000}"/>
    <cellStyle name="20% - Accent1 4 2 4 2 5 8 3" xfId="36030" xr:uid="{00000000-0005-0000-0000-0000078C0000}"/>
    <cellStyle name="20% - Accent1 4 2 4 2 5 9" xfId="36031" xr:uid="{00000000-0005-0000-0000-0000088C0000}"/>
    <cellStyle name="20% - Accent1 4 2 4 2 5 9 2" xfId="36032" xr:uid="{00000000-0005-0000-0000-0000098C0000}"/>
    <cellStyle name="20% - Accent1 4 2 4 2 6" xfId="36033" xr:uid="{00000000-0005-0000-0000-00000A8C0000}"/>
    <cellStyle name="20% - Accent1 4 2 4 2 6 2" xfId="36034" xr:uid="{00000000-0005-0000-0000-00000B8C0000}"/>
    <cellStyle name="20% - Accent1 4 2 4 2 6 2 2" xfId="36035" xr:uid="{00000000-0005-0000-0000-00000C8C0000}"/>
    <cellStyle name="20% - Accent1 4 2 4 2 6 2 2 2" xfId="36036" xr:uid="{00000000-0005-0000-0000-00000D8C0000}"/>
    <cellStyle name="20% - Accent1 4 2 4 2 6 2 2 2 2" xfId="36037" xr:uid="{00000000-0005-0000-0000-00000E8C0000}"/>
    <cellStyle name="20% - Accent1 4 2 4 2 6 2 2 3" xfId="36038" xr:uid="{00000000-0005-0000-0000-00000F8C0000}"/>
    <cellStyle name="20% - Accent1 4 2 4 2 6 2 3" xfId="36039" xr:uid="{00000000-0005-0000-0000-0000108C0000}"/>
    <cellStyle name="20% - Accent1 4 2 4 2 6 2 3 2" xfId="36040" xr:uid="{00000000-0005-0000-0000-0000118C0000}"/>
    <cellStyle name="20% - Accent1 4 2 4 2 6 2 4" xfId="36041" xr:uid="{00000000-0005-0000-0000-0000128C0000}"/>
    <cellStyle name="20% - Accent1 4 2 4 2 6 3" xfId="36042" xr:uid="{00000000-0005-0000-0000-0000138C0000}"/>
    <cellStyle name="20% - Accent1 4 2 4 2 6 3 2" xfId="36043" xr:uid="{00000000-0005-0000-0000-0000148C0000}"/>
    <cellStyle name="20% - Accent1 4 2 4 2 6 3 2 2" xfId="36044" xr:uid="{00000000-0005-0000-0000-0000158C0000}"/>
    <cellStyle name="20% - Accent1 4 2 4 2 6 3 2 2 2" xfId="36045" xr:uid="{00000000-0005-0000-0000-0000168C0000}"/>
    <cellStyle name="20% - Accent1 4 2 4 2 6 3 2 3" xfId="36046" xr:uid="{00000000-0005-0000-0000-0000178C0000}"/>
    <cellStyle name="20% - Accent1 4 2 4 2 6 3 3" xfId="36047" xr:uid="{00000000-0005-0000-0000-0000188C0000}"/>
    <cellStyle name="20% - Accent1 4 2 4 2 6 3 3 2" xfId="36048" xr:uid="{00000000-0005-0000-0000-0000198C0000}"/>
    <cellStyle name="20% - Accent1 4 2 4 2 6 3 4" xfId="36049" xr:uid="{00000000-0005-0000-0000-00001A8C0000}"/>
    <cellStyle name="20% - Accent1 4 2 4 2 6 4" xfId="36050" xr:uid="{00000000-0005-0000-0000-00001B8C0000}"/>
    <cellStyle name="20% - Accent1 4 2 4 2 6 4 2" xfId="36051" xr:uid="{00000000-0005-0000-0000-00001C8C0000}"/>
    <cellStyle name="20% - Accent1 4 2 4 2 6 4 2 2" xfId="36052" xr:uid="{00000000-0005-0000-0000-00001D8C0000}"/>
    <cellStyle name="20% - Accent1 4 2 4 2 6 4 2 2 2" xfId="36053" xr:uid="{00000000-0005-0000-0000-00001E8C0000}"/>
    <cellStyle name="20% - Accent1 4 2 4 2 6 4 2 3" xfId="36054" xr:uid="{00000000-0005-0000-0000-00001F8C0000}"/>
    <cellStyle name="20% - Accent1 4 2 4 2 6 4 3" xfId="36055" xr:uid="{00000000-0005-0000-0000-0000208C0000}"/>
    <cellStyle name="20% - Accent1 4 2 4 2 6 4 3 2" xfId="36056" xr:uid="{00000000-0005-0000-0000-0000218C0000}"/>
    <cellStyle name="20% - Accent1 4 2 4 2 6 4 4" xfId="36057" xr:uid="{00000000-0005-0000-0000-0000228C0000}"/>
    <cellStyle name="20% - Accent1 4 2 4 2 6 5" xfId="36058" xr:uid="{00000000-0005-0000-0000-0000238C0000}"/>
    <cellStyle name="20% - Accent1 4 2 4 2 6 5 2" xfId="36059" xr:uid="{00000000-0005-0000-0000-0000248C0000}"/>
    <cellStyle name="20% - Accent1 4 2 4 2 6 5 2 2" xfId="36060" xr:uid="{00000000-0005-0000-0000-0000258C0000}"/>
    <cellStyle name="20% - Accent1 4 2 4 2 6 5 3" xfId="36061" xr:uid="{00000000-0005-0000-0000-0000268C0000}"/>
    <cellStyle name="20% - Accent1 4 2 4 2 6 6" xfId="36062" xr:uid="{00000000-0005-0000-0000-0000278C0000}"/>
    <cellStyle name="20% - Accent1 4 2 4 2 6 6 2" xfId="36063" xr:uid="{00000000-0005-0000-0000-0000288C0000}"/>
    <cellStyle name="20% - Accent1 4 2 4 2 6 6 2 2" xfId="36064" xr:uid="{00000000-0005-0000-0000-0000298C0000}"/>
    <cellStyle name="20% - Accent1 4 2 4 2 6 6 3" xfId="36065" xr:uid="{00000000-0005-0000-0000-00002A8C0000}"/>
    <cellStyle name="20% - Accent1 4 2 4 2 6 7" xfId="36066" xr:uid="{00000000-0005-0000-0000-00002B8C0000}"/>
    <cellStyle name="20% - Accent1 4 2 4 2 6 7 2" xfId="36067" xr:uid="{00000000-0005-0000-0000-00002C8C0000}"/>
    <cellStyle name="20% - Accent1 4 2 4 2 6 8" xfId="36068" xr:uid="{00000000-0005-0000-0000-00002D8C0000}"/>
    <cellStyle name="20% - Accent1 4 2 4 2 6 8 2" xfId="36069" xr:uid="{00000000-0005-0000-0000-00002E8C0000}"/>
    <cellStyle name="20% - Accent1 4 2 4 2 6 9" xfId="36070" xr:uid="{00000000-0005-0000-0000-00002F8C0000}"/>
    <cellStyle name="20% - Accent1 4 2 4 2 7" xfId="36071" xr:uid="{00000000-0005-0000-0000-0000308C0000}"/>
    <cellStyle name="20% - Accent1 4 2 4 2 7 2" xfId="36072" xr:uid="{00000000-0005-0000-0000-0000318C0000}"/>
    <cellStyle name="20% - Accent1 4 2 4 2 7 2 2" xfId="36073" xr:uid="{00000000-0005-0000-0000-0000328C0000}"/>
    <cellStyle name="20% - Accent1 4 2 4 2 7 2 2 2" xfId="36074" xr:uid="{00000000-0005-0000-0000-0000338C0000}"/>
    <cellStyle name="20% - Accent1 4 2 4 2 7 2 2 2 2" xfId="36075" xr:uid="{00000000-0005-0000-0000-0000348C0000}"/>
    <cellStyle name="20% - Accent1 4 2 4 2 7 2 2 3" xfId="36076" xr:uid="{00000000-0005-0000-0000-0000358C0000}"/>
    <cellStyle name="20% - Accent1 4 2 4 2 7 2 3" xfId="36077" xr:uid="{00000000-0005-0000-0000-0000368C0000}"/>
    <cellStyle name="20% - Accent1 4 2 4 2 7 2 3 2" xfId="36078" xr:uid="{00000000-0005-0000-0000-0000378C0000}"/>
    <cellStyle name="20% - Accent1 4 2 4 2 7 2 4" xfId="36079" xr:uid="{00000000-0005-0000-0000-0000388C0000}"/>
    <cellStyle name="20% - Accent1 4 2 4 2 7 3" xfId="36080" xr:uid="{00000000-0005-0000-0000-0000398C0000}"/>
    <cellStyle name="20% - Accent1 4 2 4 2 7 3 2" xfId="36081" xr:uid="{00000000-0005-0000-0000-00003A8C0000}"/>
    <cellStyle name="20% - Accent1 4 2 4 2 7 3 2 2" xfId="36082" xr:uid="{00000000-0005-0000-0000-00003B8C0000}"/>
    <cellStyle name="20% - Accent1 4 2 4 2 7 3 2 2 2" xfId="36083" xr:uid="{00000000-0005-0000-0000-00003C8C0000}"/>
    <cellStyle name="20% - Accent1 4 2 4 2 7 3 2 3" xfId="36084" xr:uid="{00000000-0005-0000-0000-00003D8C0000}"/>
    <cellStyle name="20% - Accent1 4 2 4 2 7 3 3" xfId="36085" xr:uid="{00000000-0005-0000-0000-00003E8C0000}"/>
    <cellStyle name="20% - Accent1 4 2 4 2 7 3 3 2" xfId="36086" xr:uid="{00000000-0005-0000-0000-00003F8C0000}"/>
    <cellStyle name="20% - Accent1 4 2 4 2 7 3 4" xfId="36087" xr:uid="{00000000-0005-0000-0000-0000408C0000}"/>
    <cellStyle name="20% - Accent1 4 2 4 2 7 4" xfId="36088" xr:uid="{00000000-0005-0000-0000-0000418C0000}"/>
    <cellStyle name="20% - Accent1 4 2 4 2 7 4 2" xfId="36089" xr:uid="{00000000-0005-0000-0000-0000428C0000}"/>
    <cellStyle name="20% - Accent1 4 2 4 2 7 4 2 2" xfId="36090" xr:uid="{00000000-0005-0000-0000-0000438C0000}"/>
    <cellStyle name="20% - Accent1 4 2 4 2 7 4 2 2 2" xfId="36091" xr:uid="{00000000-0005-0000-0000-0000448C0000}"/>
    <cellStyle name="20% - Accent1 4 2 4 2 7 4 2 3" xfId="36092" xr:uid="{00000000-0005-0000-0000-0000458C0000}"/>
    <cellStyle name="20% - Accent1 4 2 4 2 7 4 3" xfId="36093" xr:uid="{00000000-0005-0000-0000-0000468C0000}"/>
    <cellStyle name="20% - Accent1 4 2 4 2 7 4 3 2" xfId="36094" xr:uid="{00000000-0005-0000-0000-0000478C0000}"/>
    <cellStyle name="20% - Accent1 4 2 4 2 7 4 4" xfId="36095" xr:uid="{00000000-0005-0000-0000-0000488C0000}"/>
    <cellStyle name="20% - Accent1 4 2 4 2 7 5" xfId="36096" xr:uid="{00000000-0005-0000-0000-0000498C0000}"/>
    <cellStyle name="20% - Accent1 4 2 4 2 7 5 2" xfId="36097" xr:uid="{00000000-0005-0000-0000-00004A8C0000}"/>
    <cellStyle name="20% - Accent1 4 2 4 2 7 5 2 2" xfId="36098" xr:uid="{00000000-0005-0000-0000-00004B8C0000}"/>
    <cellStyle name="20% - Accent1 4 2 4 2 7 5 3" xfId="36099" xr:uid="{00000000-0005-0000-0000-00004C8C0000}"/>
    <cellStyle name="20% - Accent1 4 2 4 2 7 6" xfId="36100" xr:uid="{00000000-0005-0000-0000-00004D8C0000}"/>
    <cellStyle name="20% - Accent1 4 2 4 2 7 6 2" xfId="36101" xr:uid="{00000000-0005-0000-0000-00004E8C0000}"/>
    <cellStyle name="20% - Accent1 4 2 4 2 7 6 2 2" xfId="36102" xr:uid="{00000000-0005-0000-0000-00004F8C0000}"/>
    <cellStyle name="20% - Accent1 4 2 4 2 7 6 3" xfId="36103" xr:uid="{00000000-0005-0000-0000-0000508C0000}"/>
    <cellStyle name="20% - Accent1 4 2 4 2 7 7" xfId="36104" xr:uid="{00000000-0005-0000-0000-0000518C0000}"/>
    <cellStyle name="20% - Accent1 4 2 4 2 7 7 2" xfId="36105" xr:uid="{00000000-0005-0000-0000-0000528C0000}"/>
    <cellStyle name="20% - Accent1 4 2 4 2 7 8" xfId="36106" xr:uid="{00000000-0005-0000-0000-0000538C0000}"/>
    <cellStyle name="20% - Accent1 4 2 4 2 7 8 2" xfId="36107" xr:uid="{00000000-0005-0000-0000-0000548C0000}"/>
    <cellStyle name="20% - Accent1 4 2 4 2 7 9" xfId="36108" xr:uid="{00000000-0005-0000-0000-0000558C0000}"/>
    <cellStyle name="20% - Accent1 4 2 4 2 8" xfId="36109" xr:uid="{00000000-0005-0000-0000-0000568C0000}"/>
    <cellStyle name="20% - Accent1 4 2 4 2 8 2" xfId="36110" xr:uid="{00000000-0005-0000-0000-0000578C0000}"/>
    <cellStyle name="20% - Accent1 4 2 4 2 8 2 2" xfId="36111" xr:uid="{00000000-0005-0000-0000-0000588C0000}"/>
    <cellStyle name="20% - Accent1 4 2 4 2 8 2 2 2" xfId="36112" xr:uid="{00000000-0005-0000-0000-0000598C0000}"/>
    <cellStyle name="20% - Accent1 4 2 4 2 8 2 3" xfId="36113" xr:uid="{00000000-0005-0000-0000-00005A8C0000}"/>
    <cellStyle name="20% - Accent1 4 2 4 2 8 3" xfId="36114" xr:uid="{00000000-0005-0000-0000-00005B8C0000}"/>
    <cellStyle name="20% - Accent1 4 2 4 2 8 3 2" xfId="36115" xr:uid="{00000000-0005-0000-0000-00005C8C0000}"/>
    <cellStyle name="20% - Accent1 4 2 4 2 8 4" xfId="36116" xr:uid="{00000000-0005-0000-0000-00005D8C0000}"/>
    <cellStyle name="20% - Accent1 4 2 4 2 9" xfId="36117" xr:uid="{00000000-0005-0000-0000-00005E8C0000}"/>
    <cellStyle name="20% - Accent1 4 2 4 2 9 2" xfId="36118" xr:uid="{00000000-0005-0000-0000-00005F8C0000}"/>
    <cellStyle name="20% - Accent1 4 2 4 2 9 2 2" xfId="36119" xr:uid="{00000000-0005-0000-0000-0000608C0000}"/>
    <cellStyle name="20% - Accent1 4 2 4 2 9 2 2 2" xfId="36120" xr:uid="{00000000-0005-0000-0000-0000618C0000}"/>
    <cellStyle name="20% - Accent1 4 2 4 2 9 2 3" xfId="36121" xr:uid="{00000000-0005-0000-0000-0000628C0000}"/>
    <cellStyle name="20% - Accent1 4 2 4 2 9 3" xfId="36122" xr:uid="{00000000-0005-0000-0000-0000638C0000}"/>
    <cellStyle name="20% - Accent1 4 2 4 2 9 3 2" xfId="36123" xr:uid="{00000000-0005-0000-0000-0000648C0000}"/>
    <cellStyle name="20% - Accent1 4 2 4 2 9 4" xfId="36124" xr:uid="{00000000-0005-0000-0000-0000658C0000}"/>
    <cellStyle name="20% - Accent1 4 2 4 3" xfId="36125" xr:uid="{00000000-0005-0000-0000-0000668C0000}"/>
    <cellStyle name="20% - Accent1 4 2 4 3 10" xfId="36126" xr:uid="{00000000-0005-0000-0000-0000678C0000}"/>
    <cellStyle name="20% - Accent1 4 2 4 3 10 2" xfId="36127" xr:uid="{00000000-0005-0000-0000-0000688C0000}"/>
    <cellStyle name="20% - Accent1 4 2 4 3 10 2 2" xfId="36128" xr:uid="{00000000-0005-0000-0000-0000698C0000}"/>
    <cellStyle name="20% - Accent1 4 2 4 3 10 3" xfId="36129" xr:uid="{00000000-0005-0000-0000-00006A8C0000}"/>
    <cellStyle name="20% - Accent1 4 2 4 3 11" xfId="36130" xr:uid="{00000000-0005-0000-0000-00006B8C0000}"/>
    <cellStyle name="20% - Accent1 4 2 4 3 11 2" xfId="36131" xr:uid="{00000000-0005-0000-0000-00006C8C0000}"/>
    <cellStyle name="20% - Accent1 4 2 4 3 11 2 2" xfId="36132" xr:uid="{00000000-0005-0000-0000-00006D8C0000}"/>
    <cellStyle name="20% - Accent1 4 2 4 3 11 3" xfId="36133" xr:uid="{00000000-0005-0000-0000-00006E8C0000}"/>
    <cellStyle name="20% - Accent1 4 2 4 3 12" xfId="36134" xr:uid="{00000000-0005-0000-0000-00006F8C0000}"/>
    <cellStyle name="20% - Accent1 4 2 4 3 12 2" xfId="36135" xr:uid="{00000000-0005-0000-0000-0000708C0000}"/>
    <cellStyle name="20% - Accent1 4 2 4 3 13" xfId="36136" xr:uid="{00000000-0005-0000-0000-0000718C0000}"/>
    <cellStyle name="20% - Accent1 4 2 4 3 13 2" xfId="36137" xr:uid="{00000000-0005-0000-0000-0000728C0000}"/>
    <cellStyle name="20% - Accent1 4 2 4 3 14" xfId="36138" xr:uid="{00000000-0005-0000-0000-0000738C0000}"/>
    <cellStyle name="20% - Accent1 4 2 4 3 2" xfId="36139" xr:uid="{00000000-0005-0000-0000-0000748C0000}"/>
    <cellStyle name="20% - Accent1 4 2 4 3 2 10" xfId="36140" xr:uid="{00000000-0005-0000-0000-0000758C0000}"/>
    <cellStyle name="20% - Accent1 4 2 4 3 2 10 2" xfId="36141" xr:uid="{00000000-0005-0000-0000-0000768C0000}"/>
    <cellStyle name="20% - Accent1 4 2 4 3 2 11" xfId="36142" xr:uid="{00000000-0005-0000-0000-0000778C0000}"/>
    <cellStyle name="20% - Accent1 4 2 4 3 2 2" xfId="36143" xr:uid="{00000000-0005-0000-0000-0000788C0000}"/>
    <cellStyle name="20% - Accent1 4 2 4 3 2 2 2" xfId="36144" xr:uid="{00000000-0005-0000-0000-0000798C0000}"/>
    <cellStyle name="20% - Accent1 4 2 4 3 2 2 2 2" xfId="36145" xr:uid="{00000000-0005-0000-0000-00007A8C0000}"/>
    <cellStyle name="20% - Accent1 4 2 4 3 2 2 2 2 2" xfId="36146" xr:uid="{00000000-0005-0000-0000-00007B8C0000}"/>
    <cellStyle name="20% - Accent1 4 2 4 3 2 2 2 2 2 2" xfId="36147" xr:uid="{00000000-0005-0000-0000-00007C8C0000}"/>
    <cellStyle name="20% - Accent1 4 2 4 3 2 2 2 2 3" xfId="36148" xr:uid="{00000000-0005-0000-0000-00007D8C0000}"/>
    <cellStyle name="20% - Accent1 4 2 4 3 2 2 2 3" xfId="36149" xr:uid="{00000000-0005-0000-0000-00007E8C0000}"/>
    <cellStyle name="20% - Accent1 4 2 4 3 2 2 2 3 2" xfId="36150" xr:uid="{00000000-0005-0000-0000-00007F8C0000}"/>
    <cellStyle name="20% - Accent1 4 2 4 3 2 2 2 4" xfId="36151" xr:uid="{00000000-0005-0000-0000-0000808C0000}"/>
    <cellStyle name="20% - Accent1 4 2 4 3 2 2 3" xfId="36152" xr:uid="{00000000-0005-0000-0000-0000818C0000}"/>
    <cellStyle name="20% - Accent1 4 2 4 3 2 2 3 2" xfId="36153" xr:uid="{00000000-0005-0000-0000-0000828C0000}"/>
    <cellStyle name="20% - Accent1 4 2 4 3 2 2 3 2 2" xfId="36154" xr:uid="{00000000-0005-0000-0000-0000838C0000}"/>
    <cellStyle name="20% - Accent1 4 2 4 3 2 2 3 2 2 2" xfId="36155" xr:uid="{00000000-0005-0000-0000-0000848C0000}"/>
    <cellStyle name="20% - Accent1 4 2 4 3 2 2 3 2 3" xfId="36156" xr:uid="{00000000-0005-0000-0000-0000858C0000}"/>
    <cellStyle name="20% - Accent1 4 2 4 3 2 2 3 3" xfId="36157" xr:uid="{00000000-0005-0000-0000-0000868C0000}"/>
    <cellStyle name="20% - Accent1 4 2 4 3 2 2 3 3 2" xfId="36158" xr:uid="{00000000-0005-0000-0000-0000878C0000}"/>
    <cellStyle name="20% - Accent1 4 2 4 3 2 2 3 4" xfId="36159" xr:uid="{00000000-0005-0000-0000-0000888C0000}"/>
    <cellStyle name="20% - Accent1 4 2 4 3 2 2 4" xfId="36160" xr:uid="{00000000-0005-0000-0000-0000898C0000}"/>
    <cellStyle name="20% - Accent1 4 2 4 3 2 2 4 2" xfId="36161" xr:uid="{00000000-0005-0000-0000-00008A8C0000}"/>
    <cellStyle name="20% - Accent1 4 2 4 3 2 2 4 2 2" xfId="36162" xr:uid="{00000000-0005-0000-0000-00008B8C0000}"/>
    <cellStyle name="20% - Accent1 4 2 4 3 2 2 4 2 2 2" xfId="36163" xr:uid="{00000000-0005-0000-0000-00008C8C0000}"/>
    <cellStyle name="20% - Accent1 4 2 4 3 2 2 4 2 3" xfId="36164" xr:uid="{00000000-0005-0000-0000-00008D8C0000}"/>
    <cellStyle name="20% - Accent1 4 2 4 3 2 2 4 3" xfId="36165" xr:uid="{00000000-0005-0000-0000-00008E8C0000}"/>
    <cellStyle name="20% - Accent1 4 2 4 3 2 2 4 3 2" xfId="36166" xr:uid="{00000000-0005-0000-0000-00008F8C0000}"/>
    <cellStyle name="20% - Accent1 4 2 4 3 2 2 4 4" xfId="36167" xr:uid="{00000000-0005-0000-0000-0000908C0000}"/>
    <cellStyle name="20% - Accent1 4 2 4 3 2 2 5" xfId="36168" xr:uid="{00000000-0005-0000-0000-0000918C0000}"/>
    <cellStyle name="20% - Accent1 4 2 4 3 2 2 5 2" xfId="36169" xr:uid="{00000000-0005-0000-0000-0000928C0000}"/>
    <cellStyle name="20% - Accent1 4 2 4 3 2 2 5 2 2" xfId="36170" xr:uid="{00000000-0005-0000-0000-0000938C0000}"/>
    <cellStyle name="20% - Accent1 4 2 4 3 2 2 5 3" xfId="36171" xr:uid="{00000000-0005-0000-0000-0000948C0000}"/>
    <cellStyle name="20% - Accent1 4 2 4 3 2 2 6" xfId="36172" xr:uid="{00000000-0005-0000-0000-0000958C0000}"/>
    <cellStyle name="20% - Accent1 4 2 4 3 2 2 6 2" xfId="36173" xr:uid="{00000000-0005-0000-0000-0000968C0000}"/>
    <cellStyle name="20% - Accent1 4 2 4 3 2 2 6 2 2" xfId="36174" xr:uid="{00000000-0005-0000-0000-0000978C0000}"/>
    <cellStyle name="20% - Accent1 4 2 4 3 2 2 6 3" xfId="36175" xr:uid="{00000000-0005-0000-0000-0000988C0000}"/>
    <cellStyle name="20% - Accent1 4 2 4 3 2 2 7" xfId="36176" xr:uid="{00000000-0005-0000-0000-0000998C0000}"/>
    <cellStyle name="20% - Accent1 4 2 4 3 2 2 7 2" xfId="36177" xr:uid="{00000000-0005-0000-0000-00009A8C0000}"/>
    <cellStyle name="20% - Accent1 4 2 4 3 2 2 8" xfId="36178" xr:uid="{00000000-0005-0000-0000-00009B8C0000}"/>
    <cellStyle name="20% - Accent1 4 2 4 3 2 2 8 2" xfId="36179" xr:uid="{00000000-0005-0000-0000-00009C8C0000}"/>
    <cellStyle name="20% - Accent1 4 2 4 3 2 2 9" xfId="36180" xr:uid="{00000000-0005-0000-0000-00009D8C0000}"/>
    <cellStyle name="20% - Accent1 4 2 4 3 2 3" xfId="36181" xr:uid="{00000000-0005-0000-0000-00009E8C0000}"/>
    <cellStyle name="20% - Accent1 4 2 4 3 2 3 2" xfId="36182" xr:uid="{00000000-0005-0000-0000-00009F8C0000}"/>
    <cellStyle name="20% - Accent1 4 2 4 3 2 3 2 2" xfId="36183" xr:uid="{00000000-0005-0000-0000-0000A08C0000}"/>
    <cellStyle name="20% - Accent1 4 2 4 3 2 3 2 2 2" xfId="36184" xr:uid="{00000000-0005-0000-0000-0000A18C0000}"/>
    <cellStyle name="20% - Accent1 4 2 4 3 2 3 2 2 2 2" xfId="36185" xr:uid="{00000000-0005-0000-0000-0000A28C0000}"/>
    <cellStyle name="20% - Accent1 4 2 4 3 2 3 2 2 3" xfId="36186" xr:uid="{00000000-0005-0000-0000-0000A38C0000}"/>
    <cellStyle name="20% - Accent1 4 2 4 3 2 3 2 3" xfId="36187" xr:uid="{00000000-0005-0000-0000-0000A48C0000}"/>
    <cellStyle name="20% - Accent1 4 2 4 3 2 3 2 3 2" xfId="36188" xr:uid="{00000000-0005-0000-0000-0000A58C0000}"/>
    <cellStyle name="20% - Accent1 4 2 4 3 2 3 2 4" xfId="36189" xr:uid="{00000000-0005-0000-0000-0000A68C0000}"/>
    <cellStyle name="20% - Accent1 4 2 4 3 2 3 3" xfId="36190" xr:uid="{00000000-0005-0000-0000-0000A78C0000}"/>
    <cellStyle name="20% - Accent1 4 2 4 3 2 3 3 2" xfId="36191" xr:uid="{00000000-0005-0000-0000-0000A88C0000}"/>
    <cellStyle name="20% - Accent1 4 2 4 3 2 3 3 2 2" xfId="36192" xr:uid="{00000000-0005-0000-0000-0000A98C0000}"/>
    <cellStyle name="20% - Accent1 4 2 4 3 2 3 3 2 2 2" xfId="36193" xr:uid="{00000000-0005-0000-0000-0000AA8C0000}"/>
    <cellStyle name="20% - Accent1 4 2 4 3 2 3 3 2 3" xfId="36194" xr:uid="{00000000-0005-0000-0000-0000AB8C0000}"/>
    <cellStyle name="20% - Accent1 4 2 4 3 2 3 3 3" xfId="36195" xr:uid="{00000000-0005-0000-0000-0000AC8C0000}"/>
    <cellStyle name="20% - Accent1 4 2 4 3 2 3 3 3 2" xfId="36196" xr:uid="{00000000-0005-0000-0000-0000AD8C0000}"/>
    <cellStyle name="20% - Accent1 4 2 4 3 2 3 3 4" xfId="36197" xr:uid="{00000000-0005-0000-0000-0000AE8C0000}"/>
    <cellStyle name="20% - Accent1 4 2 4 3 2 3 4" xfId="36198" xr:uid="{00000000-0005-0000-0000-0000AF8C0000}"/>
    <cellStyle name="20% - Accent1 4 2 4 3 2 3 4 2" xfId="36199" xr:uid="{00000000-0005-0000-0000-0000B08C0000}"/>
    <cellStyle name="20% - Accent1 4 2 4 3 2 3 4 2 2" xfId="36200" xr:uid="{00000000-0005-0000-0000-0000B18C0000}"/>
    <cellStyle name="20% - Accent1 4 2 4 3 2 3 4 2 2 2" xfId="36201" xr:uid="{00000000-0005-0000-0000-0000B28C0000}"/>
    <cellStyle name="20% - Accent1 4 2 4 3 2 3 4 2 3" xfId="36202" xr:uid="{00000000-0005-0000-0000-0000B38C0000}"/>
    <cellStyle name="20% - Accent1 4 2 4 3 2 3 4 3" xfId="36203" xr:uid="{00000000-0005-0000-0000-0000B48C0000}"/>
    <cellStyle name="20% - Accent1 4 2 4 3 2 3 4 3 2" xfId="36204" xr:uid="{00000000-0005-0000-0000-0000B58C0000}"/>
    <cellStyle name="20% - Accent1 4 2 4 3 2 3 4 4" xfId="36205" xr:uid="{00000000-0005-0000-0000-0000B68C0000}"/>
    <cellStyle name="20% - Accent1 4 2 4 3 2 3 5" xfId="36206" xr:uid="{00000000-0005-0000-0000-0000B78C0000}"/>
    <cellStyle name="20% - Accent1 4 2 4 3 2 3 5 2" xfId="36207" xr:uid="{00000000-0005-0000-0000-0000B88C0000}"/>
    <cellStyle name="20% - Accent1 4 2 4 3 2 3 5 2 2" xfId="36208" xr:uid="{00000000-0005-0000-0000-0000B98C0000}"/>
    <cellStyle name="20% - Accent1 4 2 4 3 2 3 5 3" xfId="36209" xr:uid="{00000000-0005-0000-0000-0000BA8C0000}"/>
    <cellStyle name="20% - Accent1 4 2 4 3 2 3 6" xfId="36210" xr:uid="{00000000-0005-0000-0000-0000BB8C0000}"/>
    <cellStyle name="20% - Accent1 4 2 4 3 2 3 6 2" xfId="36211" xr:uid="{00000000-0005-0000-0000-0000BC8C0000}"/>
    <cellStyle name="20% - Accent1 4 2 4 3 2 3 6 2 2" xfId="36212" xr:uid="{00000000-0005-0000-0000-0000BD8C0000}"/>
    <cellStyle name="20% - Accent1 4 2 4 3 2 3 6 3" xfId="36213" xr:uid="{00000000-0005-0000-0000-0000BE8C0000}"/>
    <cellStyle name="20% - Accent1 4 2 4 3 2 3 7" xfId="36214" xr:uid="{00000000-0005-0000-0000-0000BF8C0000}"/>
    <cellStyle name="20% - Accent1 4 2 4 3 2 3 7 2" xfId="36215" xr:uid="{00000000-0005-0000-0000-0000C08C0000}"/>
    <cellStyle name="20% - Accent1 4 2 4 3 2 3 8" xfId="36216" xr:uid="{00000000-0005-0000-0000-0000C18C0000}"/>
    <cellStyle name="20% - Accent1 4 2 4 3 2 3 8 2" xfId="36217" xr:uid="{00000000-0005-0000-0000-0000C28C0000}"/>
    <cellStyle name="20% - Accent1 4 2 4 3 2 3 9" xfId="36218" xr:uid="{00000000-0005-0000-0000-0000C38C0000}"/>
    <cellStyle name="20% - Accent1 4 2 4 3 2 4" xfId="36219" xr:uid="{00000000-0005-0000-0000-0000C48C0000}"/>
    <cellStyle name="20% - Accent1 4 2 4 3 2 4 2" xfId="36220" xr:uid="{00000000-0005-0000-0000-0000C58C0000}"/>
    <cellStyle name="20% - Accent1 4 2 4 3 2 4 2 2" xfId="36221" xr:uid="{00000000-0005-0000-0000-0000C68C0000}"/>
    <cellStyle name="20% - Accent1 4 2 4 3 2 4 2 2 2" xfId="36222" xr:uid="{00000000-0005-0000-0000-0000C78C0000}"/>
    <cellStyle name="20% - Accent1 4 2 4 3 2 4 2 3" xfId="36223" xr:uid="{00000000-0005-0000-0000-0000C88C0000}"/>
    <cellStyle name="20% - Accent1 4 2 4 3 2 4 3" xfId="36224" xr:uid="{00000000-0005-0000-0000-0000C98C0000}"/>
    <cellStyle name="20% - Accent1 4 2 4 3 2 4 3 2" xfId="36225" xr:uid="{00000000-0005-0000-0000-0000CA8C0000}"/>
    <cellStyle name="20% - Accent1 4 2 4 3 2 4 4" xfId="36226" xr:uid="{00000000-0005-0000-0000-0000CB8C0000}"/>
    <cellStyle name="20% - Accent1 4 2 4 3 2 5" xfId="36227" xr:uid="{00000000-0005-0000-0000-0000CC8C0000}"/>
    <cellStyle name="20% - Accent1 4 2 4 3 2 5 2" xfId="36228" xr:uid="{00000000-0005-0000-0000-0000CD8C0000}"/>
    <cellStyle name="20% - Accent1 4 2 4 3 2 5 2 2" xfId="36229" xr:uid="{00000000-0005-0000-0000-0000CE8C0000}"/>
    <cellStyle name="20% - Accent1 4 2 4 3 2 5 2 2 2" xfId="36230" xr:uid="{00000000-0005-0000-0000-0000CF8C0000}"/>
    <cellStyle name="20% - Accent1 4 2 4 3 2 5 2 3" xfId="36231" xr:uid="{00000000-0005-0000-0000-0000D08C0000}"/>
    <cellStyle name="20% - Accent1 4 2 4 3 2 5 3" xfId="36232" xr:uid="{00000000-0005-0000-0000-0000D18C0000}"/>
    <cellStyle name="20% - Accent1 4 2 4 3 2 5 3 2" xfId="36233" xr:uid="{00000000-0005-0000-0000-0000D28C0000}"/>
    <cellStyle name="20% - Accent1 4 2 4 3 2 5 4" xfId="36234" xr:uid="{00000000-0005-0000-0000-0000D38C0000}"/>
    <cellStyle name="20% - Accent1 4 2 4 3 2 6" xfId="36235" xr:uid="{00000000-0005-0000-0000-0000D48C0000}"/>
    <cellStyle name="20% - Accent1 4 2 4 3 2 6 2" xfId="36236" xr:uid="{00000000-0005-0000-0000-0000D58C0000}"/>
    <cellStyle name="20% - Accent1 4 2 4 3 2 6 2 2" xfId="36237" xr:uid="{00000000-0005-0000-0000-0000D68C0000}"/>
    <cellStyle name="20% - Accent1 4 2 4 3 2 6 2 2 2" xfId="36238" xr:uid="{00000000-0005-0000-0000-0000D78C0000}"/>
    <cellStyle name="20% - Accent1 4 2 4 3 2 6 2 3" xfId="36239" xr:uid="{00000000-0005-0000-0000-0000D88C0000}"/>
    <cellStyle name="20% - Accent1 4 2 4 3 2 6 3" xfId="36240" xr:uid="{00000000-0005-0000-0000-0000D98C0000}"/>
    <cellStyle name="20% - Accent1 4 2 4 3 2 6 3 2" xfId="36241" xr:uid="{00000000-0005-0000-0000-0000DA8C0000}"/>
    <cellStyle name="20% - Accent1 4 2 4 3 2 6 4" xfId="36242" xr:uid="{00000000-0005-0000-0000-0000DB8C0000}"/>
    <cellStyle name="20% - Accent1 4 2 4 3 2 7" xfId="36243" xr:uid="{00000000-0005-0000-0000-0000DC8C0000}"/>
    <cellStyle name="20% - Accent1 4 2 4 3 2 7 2" xfId="36244" xr:uid="{00000000-0005-0000-0000-0000DD8C0000}"/>
    <cellStyle name="20% - Accent1 4 2 4 3 2 7 2 2" xfId="36245" xr:uid="{00000000-0005-0000-0000-0000DE8C0000}"/>
    <cellStyle name="20% - Accent1 4 2 4 3 2 7 3" xfId="36246" xr:uid="{00000000-0005-0000-0000-0000DF8C0000}"/>
    <cellStyle name="20% - Accent1 4 2 4 3 2 8" xfId="36247" xr:uid="{00000000-0005-0000-0000-0000E08C0000}"/>
    <cellStyle name="20% - Accent1 4 2 4 3 2 8 2" xfId="36248" xr:uid="{00000000-0005-0000-0000-0000E18C0000}"/>
    <cellStyle name="20% - Accent1 4 2 4 3 2 8 2 2" xfId="36249" xr:uid="{00000000-0005-0000-0000-0000E28C0000}"/>
    <cellStyle name="20% - Accent1 4 2 4 3 2 8 3" xfId="36250" xr:uid="{00000000-0005-0000-0000-0000E38C0000}"/>
    <cellStyle name="20% - Accent1 4 2 4 3 2 9" xfId="36251" xr:uid="{00000000-0005-0000-0000-0000E48C0000}"/>
    <cellStyle name="20% - Accent1 4 2 4 3 2 9 2" xfId="36252" xr:uid="{00000000-0005-0000-0000-0000E58C0000}"/>
    <cellStyle name="20% - Accent1 4 2 4 3 3" xfId="36253" xr:uid="{00000000-0005-0000-0000-0000E68C0000}"/>
    <cellStyle name="20% - Accent1 4 2 4 3 3 10" xfId="36254" xr:uid="{00000000-0005-0000-0000-0000E78C0000}"/>
    <cellStyle name="20% - Accent1 4 2 4 3 3 10 2" xfId="36255" xr:uid="{00000000-0005-0000-0000-0000E88C0000}"/>
    <cellStyle name="20% - Accent1 4 2 4 3 3 11" xfId="36256" xr:uid="{00000000-0005-0000-0000-0000E98C0000}"/>
    <cellStyle name="20% - Accent1 4 2 4 3 3 2" xfId="36257" xr:uid="{00000000-0005-0000-0000-0000EA8C0000}"/>
    <cellStyle name="20% - Accent1 4 2 4 3 3 2 2" xfId="36258" xr:uid="{00000000-0005-0000-0000-0000EB8C0000}"/>
    <cellStyle name="20% - Accent1 4 2 4 3 3 2 2 2" xfId="36259" xr:uid="{00000000-0005-0000-0000-0000EC8C0000}"/>
    <cellStyle name="20% - Accent1 4 2 4 3 3 2 2 2 2" xfId="36260" xr:uid="{00000000-0005-0000-0000-0000ED8C0000}"/>
    <cellStyle name="20% - Accent1 4 2 4 3 3 2 2 2 2 2" xfId="36261" xr:uid="{00000000-0005-0000-0000-0000EE8C0000}"/>
    <cellStyle name="20% - Accent1 4 2 4 3 3 2 2 2 3" xfId="36262" xr:uid="{00000000-0005-0000-0000-0000EF8C0000}"/>
    <cellStyle name="20% - Accent1 4 2 4 3 3 2 2 3" xfId="36263" xr:uid="{00000000-0005-0000-0000-0000F08C0000}"/>
    <cellStyle name="20% - Accent1 4 2 4 3 3 2 2 3 2" xfId="36264" xr:uid="{00000000-0005-0000-0000-0000F18C0000}"/>
    <cellStyle name="20% - Accent1 4 2 4 3 3 2 2 4" xfId="36265" xr:uid="{00000000-0005-0000-0000-0000F28C0000}"/>
    <cellStyle name="20% - Accent1 4 2 4 3 3 2 3" xfId="36266" xr:uid="{00000000-0005-0000-0000-0000F38C0000}"/>
    <cellStyle name="20% - Accent1 4 2 4 3 3 2 3 2" xfId="36267" xr:uid="{00000000-0005-0000-0000-0000F48C0000}"/>
    <cellStyle name="20% - Accent1 4 2 4 3 3 2 3 2 2" xfId="36268" xr:uid="{00000000-0005-0000-0000-0000F58C0000}"/>
    <cellStyle name="20% - Accent1 4 2 4 3 3 2 3 2 2 2" xfId="36269" xr:uid="{00000000-0005-0000-0000-0000F68C0000}"/>
    <cellStyle name="20% - Accent1 4 2 4 3 3 2 3 2 3" xfId="36270" xr:uid="{00000000-0005-0000-0000-0000F78C0000}"/>
    <cellStyle name="20% - Accent1 4 2 4 3 3 2 3 3" xfId="36271" xr:uid="{00000000-0005-0000-0000-0000F88C0000}"/>
    <cellStyle name="20% - Accent1 4 2 4 3 3 2 3 3 2" xfId="36272" xr:uid="{00000000-0005-0000-0000-0000F98C0000}"/>
    <cellStyle name="20% - Accent1 4 2 4 3 3 2 3 4" xfId="36273" xr:uid="{00000000-0005-0000-0000-0000FA8C0000}"/>
    <cellStyle name="20% - Accent1 4 2 4 3 3 2 4" xfId="36274" xr:uid="{00000000-0005-0000-0000-0000FB8C0000}"/>
    <cellStyle name="20% - Accent1 4 2 4 3 3 2 4 2" xfId="36275" xr:uid="{00000000-0005-0000-0000-0000FC8C0000}"/>
    <cellStyle name="20% - Accent1 4 2 4 3 3 2 4 2 2" xfId="36276" xr:uid="{00000000-0005-0000-0000-0000FD8C0000}"/>
    <cellStyle name="20% - Accent1 4 2 4 3 3 2 4 2 2 2" xfId="36277" xr:uid="{00000000-0005-0000-0000-0000FE8C0000}"/>
    <cellStyle name="20% - Accent1 4 2 4 3 3 2 4 2 3" xfId="36278" xr:uid="{00000000-0005-0000-0000-0000FF8C0000}"/>
    <cellStyle name="20% - Accent1 4 2 4 3 3 2 4 3" xfId="36279" xr:uid="{00000000-0005-0000-0000-0000008D0000}"/>
    <cellStyle name="20% - Accent1 4 2 4 3 3 2 4 3 2" xfId="36280" xr:uid="{00000000-0005-0000-0000-0000018D0000}"/>
    <cellStyle name="20% - Accent1 4 2 4 3 3 2 4 4" xfId="36281" xr:uid="{00000000-0005-0000-0000-0000028D0000}"/>
    <cellStyle name="20% - Accent1 4 2 4 3 3 2 5" xfId="36282" xr:uid="{00000000-0005-0000-0000-0000038D0000}"/>
    <cellStyle name="20% - Accent1 4 2 4 3 3 2 5 2" xfId="36283" xr:uid="{00000000-0005-0000-0000-0000048D0000}"/>
    <cellStyle name="20% - Accent1 4 2 4 3 3 2 5 2 2" xfId="36284" xr:uid="{00000000-0005-0000-0000-0000058D0000}"/>
    <cellStyle name="20% - Accent1 4 2 4 3 3 2 5 3" xfId="36285" xr:uid="{00000000-0005-0000-0000-0000068D0000}"/>
    <cellStyle name="20% - Accent1 4 2 4 3 3 2 6" xfId="36286" xr:uid="{00000000-0005-0000-0000-0000078D0000}"/>
    <cellStyle name="20% - Accent1 4 2 4 3 3 2 6 2" xfId="36287" xr:uid="{00000000-0005-0000-0000-0000088D0000}"/>
    <cellStyle name="20% - Accent1 4 2 4 3 3 2 6 2 2" xfId="36288" xr:uid="{00000000-0005-0000-0000-0000098D0000}"/>
    <cellStyle name="20% - Accent1 4 2 4 3 3 2 6 3" xfId="36289" xr:uid="{00000000-0005-0000-0000-00000A8D0000}"/>
    <cellStyle name="20% - Accent1 4 2 4 3 3 2 7" xfId="36290" xr:uid="{00000000-0005-0000-0000-00000B8D0000}"/>
    <cellStyle name="20% - Accent1 4 2 4 3 3 2 7 2" xfId="36291" xr:uid="{00000000-0005-0000-0000-00000C8D0000}"/>
    <cellStyle name="20% - Accent1 4 2 4 3 3 2 8" xfId="36292" xr:uid="{00000000-0005-0000-0000-00000D8D0000}"/>
    <cellStyle name="20% - Accent1 4 2 4 3 3 2 8 2" xfId="36293" xr:uid="{00000000-0005-0000-0000-00000E8D0000}"/>
    <cellStyle name="20% - Accent1 4 2 4 3 3 2 9" xfId="36294" xr:uid="{00000000-0005-0000-0000-00000F8D0000}"/>
    <cellStyle name="20% - Accent1 4 2 4 3 3 3" xfId="36295" xr:uid="{00000000-0005-0000-0000-0000108D0000}"/>
    <cellStyle name="20% - Accent1 4 2 4 3 3 3 2" xfId="36296" xr:uid="{00000000-0005-0000-0000-0000118D0000}"/>
    <cellStyle name="20% - Accent1 4 2 4 3 3 3 2 2" xfId="36297" xr:uid="{00000000-0005-0000-0000-0000128D0000}"/>
    <cellStyle name="20% - Accent1 4 2 4 3 3 3 2 2 2" xfId="36298" xr:uid="{00000000-0005-0000-0000-0000138D0000}"/>
    <cellStyle name="20% - Accent1 4 2 4 3 3 3 2 2 2 2" xfId="36299" xr:uid="{00000000-0005-0000-0000-0000148D0000}"/>
    <cellStyle name="20% - Accent1 4 2 4 3 3 3 2 2 3" xfId="36300" xr:uid="{00000000-0005-0000-0000-0000158D0000}"/>
    <cellStyle name="20% - Accent1 4 2 4 3 3 3 2 3" xfId="36301" xr:uid="{00000000-0005-0000-0000-0000168D0000}"/>
    <cellStyle name="20% - Accent1 4 2 4 3 3 3 2 3 2" xfId="36302" xr:uid="{00000000-0005-0000-0000-0000178D0000}"/>
    <cellStyle name="20% - Accent1 4 2 4 3 3 3 2 4" xfId="36303" xr:uid="{00000000-0005-0000-0000-0000188D0000}"/>
    <cellStyle name="20% - Accent1 4 2 4 3 3 3 3" xfId="36304" xr:uid="{00000000-0005-0000-0000-0000198D0000}"/>
    <cellStyle name="20% - Accent1 4 2 4 3 3 3 3 2" xfId="36305" xr:uid="{00000000-0005-0000-0000-00001A8D0000}"/>
    <cellStyle name="20% - Accent1 4 2 4 3 3 3 3 2 2" xfId="36306" xr:uid="{00000000-0005-0000-0000-00001B8D0000}"/>
    <cellStyle name="20% - Accent1 4 2 4 3 3 3 3 2 2 2" xfId="36307" xr:uid="{00000000-0005-0000-0000-00001C8D0000}"/>
    <cellStyle name="20% - Accent1 4 2 4 3 3 3 3 2 3" xfId="36308" xr:uid="{00000000-0005-0000-0000-00001D8D0000}"/>
    <cellStyle name="20% - Accent1 4 2 4 3 3 3 3 3" xfId="36309" xr:uid="{00000000-0005-0000-0000-00001E8D0000}"/>
    <cellStyle name="20% - Accent1 4 2 4 3 3 3 3 3 2" xfId="36310" xr:uid="{00000000-0005-0000-0000-00001F8D0000}"/>
    <cellStyle name="20% - Accent1 4 2 4 3 3 3 3 4" xfId="36311" xr:uid="{00000000-0005-0000-0000-0000208D0000}"/>
    <cellStyle name="20% - Accent1 4 2 4 3 3 3 4" xfId="36312" xr:uid="{00000000-0005-0000-0000-0000218D0000}"/>
    <cellStyle name="20% - Accent1 4 2 4 3 3 3 4 2" xfId="36313" xr:uid="{00000000-0005-0000-0000-0000228D0000}"/>
    <cellStyle name="20% - Accent1 4 2 4 3 3 3 4 2 2" xfId="36314" xr:uid="{00000000-0005-0000-0000-0000238D0000}"/>
    <cellStyle name="20% - Accent1 4 2 4 3 3 3 4 2 2 2" xfId="36315" xr:uid="{00000000-0005-0000-0000-0000248D0000}"/>
    <cellStyle name="20% - Accent1 4 2 4 3 3 3 4 2 3" xfId="36316" xr:uid="{00000000-0005-0000-0000-0000258D0000}"/>
    <cellStyle name="20% - Accent1 4 2 4 3 3 3 4 3" xfId="36317" xr:uid="{00000000-0005-0000-0000-0000268D0000}"/>
    <cellStyle name="20% - Accent1 4 2 4 3 3 3 4 3 2" xfId="36318" xr:uid="{00000000-0005-0000-0000-0000278D0000}"/>
    <cellStyle name="20% - Accent1 4 2 4 3 3 3 4 4" xfId="36319" xr:uid="{00000000-0005-0000-0000-0000288D0000}"/>
    <cellStyle name="20% - Accent1 4 2 4 3 3 3 5" xfId="36320" xr:uid="{00000000-0005-0000-0000-0000298D0000}"/>
    <cellStyle name="20% - Accent1 4 2 4 3 3 3 5 2" xfId="36321" xr:uid="{00000000-0005-0000-0000-00002A8D0000}"/>
    <cellStyle name="20% - Accent1 4 2 4 3 3 3 5 2 2" xfId="36322" xr:uid="{00000000-0005-0000-0000-00002B8D0000}"/>
    <cellStyle name="20% - Accent1 4 2 4 3 3 3 5 3" xfId="36323" xr:uid="{00000000-0005-0000-0000-00002C8D0000}"/>
    <cellStyle name="20% - Accent1 4 2 4 3 3 3 6" xfId="36324" xr:uid="{00000000-0005-0000-0000-00002D8D0000}"/>
    <cellStyle name="20% - Accent1 4 2 4 3 3 3 6 2" xfId="36325" xr:uid="{00000000-0005-0000-0000-00002E8D0000}"/>
    <cellStyle name="20% - Accent1 4 2 4 3 3 3 6 2 2" xfId="36326" xr:uid="{00000000-0005-0000-0000-00002F8D0000}"/>
    <cellStyle name="20% - Accent1 4 2 4 3 3 3 6 3" xfId="36327" xr:uid="{00000000-0005-0000-0000-0000308D0000}"/>
    <cellStyle name="20% - Accent1 4 2 4 3 3 3 7" xfId="36328" xr:uid="{00000000-0005-0000-0000-0000318D0000}"/>
    <cellStyle name="20% - Accent1 4 2 4 3 3 3 7 2" xfId="36329" xr:uid="{00000000-0005-0000-0000-0000328D0000}"/>
    <cellStyle name="20% - Accent1 4 2 4 3 3 3 8" xfId="36330" xr:uid="{00000000-0005-0000-0000-0000338D0000}"/>
    <cellStyle name="20% - Accent1 4 2 4 3 3 3 8 2" xfId="36331" xr:uid="{00000000-0005-0000-0000-0000348D0000}"/>
    <cellStyle name="20% - Accent1 4 2 4 3 3 3 9" xfId="36332" xr:uid="{00000000-0005-0000-0000-0000358D0000}"/>
    <cellStyle name="20% - Accent1 4 2 4 3 3 4" xfId="36333" xr:uid="{00000000-0005-0000-0000-0000368D0000}"/>
    <cellStyle name="20% - Accent1 4 2 4 3 3 4 2" xfId="36334" xr:uid="{00000000-0005-0000-0000-0000378D0000}"/>
    <cellStyle name="20% - Accent1 4 2 4 3 3 4 2 2" xfId="36335" xr:uid="{00000000-0005-0000-0000-0000388D0000}"/>
    <cellStyle name="20% - Accent1 4 2 4 3 3 4 2 2 2" xfId="36336" xr:uid="{00000000-0005-0000-0000-0000398D0000}"/>
    <cellStyle name="20% - Accent1 4 2 4 3 3 4 2 3" xfId="36337" xr:uid="{00000000-0005-0000-0000-00003A8D0000}"/>
    <cellStyle name="20% - Accent1 4 2 4 3 3 4 3" xfId="36338" xr:uid="{00000000-0005-0000-0000-00003B8D0000}"/>
    <cellStyle name="20% - Accent1 4 2 4 3 3 4 3 2" xfId="36339" xr:uid="{00000000-0005-0000-0000-00003C8D0000}"/>
    <cellStyle name="20% - Accent1 4 2 4 3 3 4 4" xfId="36340" xr:uid="{00000000-0005-0000-0000-00003D8D0000}"/>
    <cellStyle name="20% - Accent1 4 2 4 3 3 5" xfId="36341" xr:uid="{00000000-0005-0000-0000-00003E8D0000}"/>
    <cellStyle name="20% - Accent1 4 2 4 3 3 5 2" xfId="36342" xr:uid="{00000000-0005-0000-0000-00003F8D0000}"/>
    <cellStyle name="20% - Accent1 4 2 4 3 3 5 2 2" xfId="36343" xr:uid="{00000000-0005-0000-0000-0000408D0000}"/>
    <cellStyle name="20% - Accent1 4 2 4 3 3 5 2 2 2" xfId="36344" xr:uid="{00000000-0005-0000-0000-0000418D0000}"/>
    <cellStyle name="20% - Accent1 4 2 4 3 3 5 2 3" xfId="36345" xr:uid="{00000000-0005-0000-0000-0000428D0000}"/>
    <cellStyle name="20% - Accent1 4 2 4 3 3 5 3" xfId="36346" xr:uid="{00000000-0005-0000-0000-0000438D0000}"/>
    <cellStyle name="20% - Accent1 4 2 4 3 3 5 3 2" xfId="36347" xr:uid="{00000000-0005-0000-0000-0000448D0000}"/>
    <cellStyle name="20% - Accent1 4 2 4 3 3 5 4" xfId="36348" xr:uid="{00000000-0005-0000-0000-0000458D0000}"/>
    <cellStyle name="20% - Accent1 4 2 4 3 3 6" xfId="36349" xr:uid="{00000000-0005-0000-0000-0000468D0000}"/>
    <cellStyle name="20% - Accent1 4 2 4 3 3 6 2" xfId="36350" xr:uid="{00000000-0005-0000-0000-0000478D0000}"/>
    <cellStyle name="20% - Accent1 4 2 4 3 3 6 2 2" xfId="36351" xr:uid="{00000000-0005-0000-0000-0000488D0000}"/>
    <cellStyle name="20% - Accent1 4 2 4 3 3 6 2 2 2" xfId="36352" xr:uid="{00000000-0005-0000-0000-0000498D0000}"/>
    <cellStyle name="20% - Accent1 4 2 4 3 3 6 2 3" xfId="36353" xr:uid="{00000000-0005-0000-0000-00004A8D0000}"/>
    <cellStyle name="20% - Accent1 4 2 4 3 3 6 3" xfId="36354" xr:uid="{00000000-0005-0000-0000-00004B8D0000}"/>
    <cellStyle name="20% - Accent1 4 2 4 3 3 6 3 2" xfId="36355" xr:uid="{00000000-0005-0000-0000-00004C8D0000}"/>
    <cellStyle name="20% - Accent1 4 2 4 3 3 6 4" xfId="36356" xr:uid="{00000000-0005-0000-0000-00004D8D0000}"/>
    <cellStyle name="20% - Accent1 4 2 4 3 3 7" xfId="36357" xr:uid="{00000000-0005-0000-0000-00004E8D0000}"/>
    <cellStyle name="20% - Accent1 4 2 4 3 3 7 2" xfId="36358" xr:uid="{00000000-0005-0000-0000-00004F8D0000}"/>
    <cellStyle name="20% - Accent1 4 2 4 3 3 7 2 2" xfId="36359" xr:uid="{00000000-0005-0000-0000-0000508D0000}"/>
    <cellStyle name="20% - Accent1 4 2 4 3 3 7 3" xfId="36360" xr:uid="{00000000-0005-0000-0000-0000518D0000}"/>
    <cellStyle name="20% - Accent1 4 2 4 3 3 8" xfId="36361" xr:uid="{00000000-0005-0000-0000-0000528D0000}"/>
    <cellStyle name="20% - Accent1 4 2 4 3 3 8 2" xfId="36362" xr:uid="{00000000-0005-0000-0000-0000538D0000}"/>
    <cellStyle name="20% - Accent1 4 2 4 3 3 8 2 2" xfId="36363" xr:uid="{00000000-0005-0000-0000-0000548D0000}"/>
    <cellStyle name="20% - Accent1 4 2 4 3 3 8 3" xfId="36364" xr:uid="{00000000-0005-0000-0000-0000558D0000}"/>
    <cellStyle name="20% - Accent1 4 2 4 3 3 9" xfId="36365" xr:uid="{00000000-0005-0000-0000-0000568D0000}"/>
    <cellStyle name="20% - Accent1 4 2 4 3 3 9 2" xfId="36366" xr:uid="{00000000-0005-0000-0000-0000578D0000}"/>
    <cellStyle name="20% - Accent1 4 2 4 3 4" xfId="36367" xr:uid="{00000000-0005-0000-0000-0000588D0000}"/>
    <cellStyle name="20% - Accent1 4 2 4 3 4 10" xfId="36368" xr:uid="{00000000-0005-0000-0000-0000598D0000}"/>
    <cellStyle name="20% - Accent1 4 2 4 3 4 10 2" xfId="36369" xr:uid="{00000000-0005-0000-0000-00005A8D0000}"/>
    <cellStyle name="20% - Accent1 4 2 4 3 4 11" xfId="36370" xr:uid="{00000000-0005-0000-0000-00005B8D0000}"/>
    <cellStyle name="20% - Accent1 4 2 4 3 4 2" xfId="36371" xr:uid="{00000000-0005-0000-0000-00005C8D0000}"/>
    <cellStyle name="20% - Accent1 4 2 4 3 4 2 2" xfId="36372" xr:uid="{00000000-0005-0000-0000-00005D8D0000}"/>
    <cellStyle name="20% - Accent1 4 2 4 3 4 2 2 2" xfId="36373" xr:uid="{00000000-0005-0000-0000-00005E8D0000}"/>
    <cellStyle name="20% - Accent1 4 2 4 3 4 2 2 2 2" xfId="36374" xr:uid="{00000000-0005-0000-0000-00005F8D0000}"/>
    <cellStyle name="20% - Accent1 4 2 4 3 4 2 2 2 2 2" xfId="36375" xr:uid="{00000000-0005-0000-0000-0000608D0000}"/>
    <cellStyle name="20% - Accent1 4 2 4 3 4 2 2 2 3" xfId="36376" xr:uid="{00000000-0005-0000-0000-0000618D0000}"/>
    <cellStyle name="20% - Accent1 4 2 4 3 4 2 2 3" xfId="36377" xr:uid="{00000000-0005-0000-0000-0000628D0000}"/>
    <cellStyle name="20% - Accent1 4 2 4 3 4 2 2 3 2" xfId="36378" xr:uid="{00000000-0005-0000-0000-0000638D0000}"/>
    <cellStyle name="20% - Accent1 4 2 4 3 4 2 2 4" xfId="36379" xr:uid="{00000000-0005-0000-0000-0000648D0000}"/>
    <cellStyle name="20% - Accent1 4 2 4 3 4 2 3" xfId="36380" xr:uid="{00000000-0005-0000-0000-0000658D0000}"/>
    <cellStyle name="20% - Accent1 4 2 4 3 4 2 3 2" xfId="36381" xr:uid="{00000000-0005-0000-0000-0000668D0000}"/>
    <cellStyle name="20% - Accent1 4 2 4 3 4 2 3 2 2" xfId="36382" xr:uid="{00000000-0005-0000-0000-0000678D0000}"/>
    <cellStyle name="20% - Accent1 4 2 4 3 4 2 3 2 2 2" xfId="36383" xr:uid="{00000000-0005-0000-0000-0000688D0000}"/>
    <cellStyle name="20% - Accent1 4 2 4 3 4 2 3 2 3" xfId="36384" xr:uid="{00000000-0005-0000-0000-0000698D0000}"/>
    <cellStyle name="20% - Accent1 4 2 4 3 4 2 3 3" xfId="36385" xr:uid="{00000000-0005-0000-0000-00006A8D0000}"/>
    <cellStyle name="20% - Accent1 4 2 4 3 4 2 3 3 2" xfId="36386" xr:uid="{00000000-0005-0000-0000-00006B8D0000}"/>
    <cellStyle name="20% - Accent1 4 2 4 3 4 2 3 4" xfId="36387" xr:uid="{00000000-0005-0000-0000-00006C8D0000}"/>
    <cellStyle name="20% - Accent1 4 2 4 3 4 2 4" xfId="36388" xr:uid="{00000000-0005-0000-0000-00006D8D0000}"/>
    <cellStyle name="20% - Accent1 4 2 4 3 4 2 4 2" xfId="36389" xr:uid="{00000000-0005-0000-0000-00006E8D0000}"/>
    <cellStyle name="20% - Accent1 4 2 4 3 4 2 4 2 2" xfId="36390" xr:uid="{00000000-0005-0000-0000-00006F8D0000}"/>
    <cellStyle name="20% - Accent1 4 2 4 3 4 2 4 2 2 2" xfId="36391" xr:uid="{00000000-0005-0000-0000-0000708D0000}"/>
    <cellStyle name="20% - Accent1 4 2 4 3 4 2 4 2 3" xfId="36392" xr:uid="{00000000-0005-0000-0000-0000718D0000}"/>
    <cellStyle name="20% - Accent1 4 2 4 3 4 2 4 3" xfId="36393" xr:uid="{00000000-0005-0000-0000-0000728D0000}"/>
    <cellStyle name="20% - Accent1 4 2 4 3 4 2 4 3 2" xfId="36394" xr:uid="{00000000-0005-0000-0000-0000738D0000}"/>
    <cellStyle name="20% - Accent1 4 2 4 3 4 2 4 4" xfId="36395" xr:uid="{00000000-0005-0000-0000-0000748D0000}"/>
    <cellStyle name="20% - Accent1 4 2 4 3 4 2 5" xfId="36396" xr:uid="{00000000-0005-0000-0000-0000758D0000}"/>
    <cellStyle name="20% - Accent1 4 2 4 3 4 2 5 2" xfId="36397" xr:uid="{00000000-0005-0000-0000-0000768D0000}"/>
    <cellStyle name="20% - Accent1 4 2 4 3 4 2 5 2 2" xfId="36398" xr:uid="{00000000-0005-0000-0000-0000778D0000}"/>
    <cellStyle name="20% - Accent1 4 2 4 3 4 2 5 3" xfId="36399" xr:uid="{00000000-0005-0000-0000-0000788D0000}"/>
    <cellStyle name="20% - Accent1 4 2 4 3 4 2 6" xfId="36400" xr:uid="{00000000-0005-0000-0000-0000798D0000}"/>
    <cellStyle name="20% - Accent1 4 2 4 3 4 2 6 2" xfId="36401" xr:uid="{00000000-0005-0000-0000-00007A8D0000}"/>
    <cellStyle name="20% - Accent1 4 2 4 3 4 2 6 2 2" xfId="36402" xr:uid="{00000000-0005-0000-0000-00007B8D0000}"/>
    <cellStyle name="20% - Accent1 4 2 4 3 4 2 6 3" xfId="36403" xr:uid="{00000000-0005-0000-0000-00007C8D0000}"/>
    <cellStyle name="20% - Accent1 4 2 4 3 4 2 7" xfId="36404" xr:uid="{00000000-0005-0000-0000-00007D8D0000}"/>
    <cellStyle name="20% - Accent1 4 2 4 3 4 2 7 2" xfId="36405" xr:uid="{00000000-0005-0000-0000-00007E8D0000}"/>
    <cellStyle name="20% - Accent1 4 2 4 3 4 2 8" xfId="36406" xr:uid="{00000000-0005-0000-0000-00007F8D0000}"/>
    <cellStyle name="20% - Accent1 4 2 4 3 4 2 8 2" xfId="36407" xr:uid="{00000000-0005-0000-0000-0000808D0000}"/>
    <cellStyle name="20% - Accent1 4 2 4 3 4 2 9" xfId="36408" xr:uid="{00000000-0005-0000-0000-0000818D0000}"/>
    <cellStyle name="20% - Accent1 4 2 4 3 4 3" xfId="36409" xr:uid="{00000000-0005-0000-0000-0000828D0000}"/>
    <cellStyle name="20% - Accent1 4 2 4 3 4 3 2" xfId="36410" xr:uid="{00000000-0005-0000-0000-0000838D0000}"/>
    <cellStyle name="20% - Accent1 4 2 4 3 4 3 2 2" xfId="36411" xr:uid="{00000000-0005-0000-0000-0000848D0000}"/>
    <cellStyle name="20% - Accent1 4 2 4 3 4 3 2 2 2" xfId="36412" xr:uid="{00000000-0005-0000-0000-0000858D0000}"/>
    <cellStyle name="20% - Accent1 4 2 4 3 4 3 2 2 2 2" xfId="36413" xr:uid="{00000000-0005-0000-0000-0000868D0000}"/>
    <cellStyle name="20% - Accent1 4 2 4 3 4 3 2 2 3" xfId="36414" xr:uid="{00000000-0005-0000-0000-0000878D0000}"/>
    <cellStyle name="20% - Accent1 4 2 4 3 4 3 2 3" xfId="36415" xr:uid="{00000000-0005-0000-0000-0000888D0000}"/>
    <cellStyle name="20% - Accent1 4 2 4 3 4 3 2 3 2" xfId="36416" xr:uid="{00000000-0005-0000-0000-0000898D0000}"/>
    <cellStyle name="20% - Accent1 4 2 4 3 4 3 2 4" xfId="36417" xr:uid="{00000000-0005-0000-0000-00008A8D0000}"/>
    <cellStyle name="20% - Accent1 4 2 4 3 4 3 3" xfId="36418" xr:uid="{00000000-0005-0000-0000-00008B8D0000}"/>
    <cellStyle name="20% - Accent1 4 2 4 3 4 3 3 2" xfId="36419" xr:uid="{00000000-0005-0000-0000-00008C8D0000}"/>
    <cellStyle name="20% - Accent1 4 2 4 3 4 3 3 2 2" xfId="36420" xr:uid="{00000000-0005-0000-0000-00008D8D0000}"/>
    <cellStyle name="20% - Accent1 4 2 4 3 4 3 3 2 2 2" xfId="36421" xr:uid="{00000000-0005-0000-0000-00008E8D0000}"/>
    <cellStyle name="20% - Accent1 4 2 4 3 4 3 3 2 3" xfId="36422" xr:uid="{00000000-0005-0000-0000-00008F8D0000}"/>
    <cellStyle name="20% - Accent1 4 2 4 3 4 3 3 3" xfId="36423" xr:uid="{00000000-0005-0000-0000-0000908D0000}"/>
    <cellStyle name="20% - Accent1 4 2 4 3 4 3 3 3 2" xfId="36424" xr:uid="{00000000-0005-0000-0000-0000918D0000}"/>
    <cellStyle name="20% - Accent1 4 2 4 3 4 3 3 4" xfId="36425" xr:uid="{00000000-0005-0000-0000-0000928D0000}"/>
    <cellStyle name="20% - Accent1 4 2 4 3 4 3 4" xfId="36426" xr:uid="{00000000-0005-0000-0000-0000938D0000}"/>
    <cellStyle name="20% - Accent1 4 2 4 3 4 3 4 2" xfId="36427" xr:uid="{00000000-0005-0000-0000-0000948D0000}"/>
    <cellStyle name="20% - Accent1 4 2 4 3 4 3 4 2 2" xfId="36428" xr:uid="{00000000-0005-0000-0000-0000958D0000}"/>
    <cellStyle name="20% - Accent1 4 2 4 3 4 3 4 2 2 2" xfId="36429" xr:uid="{00000000-0005-0000-0000-0000968D0000}"/>
    <cellStyle name="20% - Accent1 4 2 4 3 4 3 4 2 3" xfId="36430" xr:uid="{00000000-0005-0000-0000-0000978D0000}"/>
    <cellStyle name="20% - Accent1 4 2 4 3 4 3 4 3" xfId="36431" xr:uid="{00000000-0005-0000-0000-0000988D0000}"/>
    <cellStyle name="20% - Accent1 4 2 4 3 4 3 4 3 2" xfId="36432" xr:uid="{00000000-0005-0000-0000-0000998D0000}"/>
    <cellStyle name="20% - Accent1 4 2 4 3 4 3 4 4" xfId="36433" xr:uid="{00000000-0005-0000-0000-00009A8D0000}"/>
    <cellStyle name="20% - Accent1 4 2 4 3 4 3 5" xfId="36434" xr:uid="{00000000-0005-0000-0000-00009B8D0000}"/>
    <cellStyle name="20% - Accent1 4 2 4 3 4 3 5 2" xfId="36435" xr:uid="{00000000-0005-0000-0000-00009C8D0000}"/>
    <cellStyle name="20% - Accent1 4 2 4 3 4 3 5 2 2" xfId="36436" xr:uid="{00000000-0005-0000-0000-00009D8D0000}"/>
    <cellStyle name="20% - Accent1 4 2 4 3 4 3 5 3" xfId="36437" xr:uid="{00000000-0005-0000-0000-00009E8D0000}"/>
    <cellStyle name="20% - Accent1 4 2 4 3 4 3 6" xfId="36438" xr:uid="{00000000-0005-0000-0000-00009F8D0000}"/>
    <cellStyle name="20% - Accent1 4 2 4 3 4 3 6 2" xfId="36439" xr:uid="{00000000-0005-0000-0000-0000A08D0000}"/>
    <cellStyle name="20% - Accent1 4 2 4 3 4 3 6 2 2" xfId="36440" xr:uid="{00000000-0005-0000-0000-0000A18D0000}"/>
    <cellStyle name="20% - Accent1 4 2 4 3 4 3 6 3" xfId="36441" xr:uid="{00000000-0005-0000-0000-0000A28D0000}"/>
    <cellStyle name="20% - Accent1 4 2 4 3 4 3 7" xfId="36442" xr:uid="{00000000-0005-0000-0000-0000A38D0000}"/>
    <cellStyle name="20% - Accent1 4 2 4 3 4 3 7 2" xfId="36443" xr:uid="{00000000-0005-0000-0000-0000A48D0000}"/>
    <cellStyle name="20% - Accent1 4 2 4 3 4 3 8" xfId="36444" xr:uid="{00000000-0005-0000-0000-0000A58D0000}"/>
    <cellStyle name="20% - Accent1 4 2 4 3 4 3 8 2" xfId="36445" xr:uid="{00000000-0005-0000-0000-0000A68D0000}"/>
    <cellStyle name="20% - Accent1 4 2 4 3 4 3 9" xfId="36446" xr:uid="{00000000-0005-0000-0000-0000A78D0000}"/>
    <cellStyle name="20% - Accent1 4 2 4 3 4 4" xfId="36447" xr:uid="{00000000-0005-0000-0000-0000A88D0000}"/>
    <cellStyle name="20% - Accent1 4 2 4 3 4 4 2" xfId="36448" xr:uid="{00000000-0005-0000-0000-0000A98D0000}"/>
    <cellStyle name="20% - Accent1 4 2 4 3 4 4 2 2" xfId="36449" xr:uid="{00000000-0005-0000-0000-0000AA8D0000}"/>
    <cellStyle name="20% - Accent1 4 2 4 3 4 4 2 2 2" xfId="36450" xr:uid="{00000000-0005-0000-0000-0000AB8D0000}"/>
    <cellStyle name="20% - Accent1 4 2 4 3 4 4 2 3" xfId="36451" xr:uid="{00000000-0005-0000-0000-0000AC8D0000}"/>
    <cellStyle name="20% - Accent1 4 2 4 3 4 4 3" xfId="36452" xr:uid="{00000000-0005-0000-0000-0000AD8D0000}"/>
    <cellStyle name="20% - Accent1 4 2 4 3 4 4 3 2" xfId="36453" xr:uid="{00000000-0005-0000-0000-0000AE8D0000}"/>
    <cellStyle name="20% - Accent1 4 2 4 3 4 4 4" xfId="36454" xr:uid="{00000000-0005-0000-0000-0000AF8D0000}"/>
    <cellStyle name="20% - Accent1 4 2 4 3 4 5" xfId="36455" xr:uid="{00000000-0005-0000-0000-0000B08D0000}"/>
    <cellStyle name="20% - Accent1 4 2 4 3 4 5 2" xfId="36456" xr:uid="{00000000-0005-0000-0000-0000B18D0000}"/>
    <cellStyle name="20% - Accent1 4 2 4 3 4 5 2 2" xfId="36457" xr:uid="{00000000-0005-0000-0000-0000B28D0000}"/>
    <cellStyle name="20% - Accent1 4 2 4 3 4 5 2 2 2" xfId="36458" xr:uid="{00000000-0005-0000-0000-0000B38D0000}"/>
    <cellStyle name="20% - Accent1 4 2 4 3 4 5 2 3" xfId="36459" xr:uid="{00000000-0005-0000-0000-0000B48D0000}"/>
    <cellStyle name="20% - Accent1 4 2 4 3 4 5 3" xfId="36460" xr:uid="{00000000-0005-0000-0000-0000B58D0000}"/>
    <cellStyle name="20% - Accent1 4 2 4 3 4 5 3 2" xfId="36461" xr:uid="{00000000-0005-0000-0000-0000B68D0000}"/>
    <cellStyle name="20% - Accent1 4 2 4 3 4 5 4" xfId="36462" xr:uid="{00000000-0005-0000-0000-0000B78D0000}"/>
    <cellStyle name="20% - Accent1 4 2 4 3 4 6" xfId="36463" xr:uid="{00000000-0005-0000-0000-0000B88D0000}"/>
    <cellStyle name="20% - Accent1 4 2 4 3 4 6 2" xfId="36464" xr:uid="{00000000-0005-0000-0000-0000B98D0000}"/>
    <cellStyle name="20% - Accent1 4 2 4 3 4 6 2 2" xfId="36465" xr:uid="{00000000-0005-0000-0000-0000BA8D0000}"/>
    <cellStyle name="20% - Accent1 4 2 4 3 4 6 2 2 2" xfId="36466" xr:uid="{00000000-0005-0000-0000-0000BB8D0000}"/>
    <cellStyle name="20% - Accent1 4 2 4 3 4 6 2 3" xfId="36467" xr:uid="{00000000-0005-0000-0000-0000BC8D0000}"/>
    <cellStyle name="20% - Accent1 4 2 4 3 4 6 3" xfId="36468" xr:uid="{00000000-0005-0000-0000-0000BD8D0000}"/>
    <cellStyle name="20% - Accent1 4 2 4 3 4 6 3 2" xfId="36469" xr:uid="{00000000-0005-0000-0000-0000BE8D0000}"/>
    <cellStyle name="20% - Accent1 4 2 4 3 4 6 4" xfId="36470" xr:uid="{00000000-0005-0000-0000-0000BF8D0000}"/>
    <cellStyle name="20% - Accent1 4 2 4 3 4 7" xfId="36471" xr:uid="{00000000-0005-0000-0000-0000C08D0000}"/>
    <cellStyle name="20% - Accent1 4 2 4 3 4 7 2" xfId="36472" xr:uid="{00000000-0005-0000-0000-0000C18D0000}"/>
    <cellStyle name="20% - Accent1 4 2 4 3 4 7 2 2" xfId="36473" xr:uid="{00000000-0005-0000-0000-0000C28D0000}"/>
    <cellStyle name="20% - Accent1 4 2 4 3 4 7 3" xfId="36474" xr:uid="{00000000-0005-0000-0000-0000C38D0000}"/>
    <cellStyle name="20% - Accent1 4 2 4 3 4 8" xfId="36475" xr:uid="{00000000-0005-0000-0000-0000C48D0000}"/>
    <cellStyle name="20% - Accent1 4 2 4 3 4 8 2" xfId="36476" xr:uid="{00000000-0005-0000-0000-0000C58D0000}"/>
    <cellStyle name="20% - Accent1 4 2 4 3 4 8 2 2" xfId="36477" xr:uid="{00000000-0005-0000-0000-0000C68D0000}"/>
    <cellStyle name="20% - Accent1 4 2 4 3 4 8 3" xfId="36478" xr:uid="{00000000-0005-0000-0000-0000C78D0000}"/>
    <cellStyle name="20% - Accent1 4 2 4 3 4 9" xfId="36479" xr:uid="{00000000-0005-0000-0000-0000C88D0000}"/>
    <cellStyle name="20% - Accent1 4 2 4 3 4 9 2" xfId="36480" xr:uid="{00000000-0005-0000-0000-0000C98D0000}"/>
    <cellStyle name="20% - Accent1 4 2 4 3 5" xfId="36481" xr:uid="{00000000-0005-0000-0000-0000CA8D0000}"/>
    <cellStyle name="20% - Accent1 4 2 4 3 5 2" xfId="36482" xr:uid="{00000000-0005-0000-0000-0000CB8D0000}"/>
    <cellStyle name="20% - Accent1 4 2 4 3 5 2 2" xfId="36483" xr:uid="{00000000-0005-0000-0000-0000CC8D0000}"/>
    <cellStyle name="20% - Accent1 4 2 4 3 5 2 2 2" xfId="36484" xr:uid="{00000000-0005-0000-0000-0000CD8D0000}"/>
    <cellStyle name="20% - Accent1 4 2 4 3 5 2 2 2 2" xfId="36485" xr:uid="{00000000-0005-0000-0000-0000CE8D0000}"/>
    <cellStyle name="20% - Accent1 4 2 4 3 5 2 2 3" xfId="36486" xr:uid="{00000000-0005-0000-0000-0000CF8D0000}"/>
    <cellStyle name="20% - Accent1 4 2 4 3 5 2 3" xfId="36487" xr:uid="{00000000-0005-0000-0000-0000D08D0000}"/>
    <cellStyle name="20% - Accent1 4 2 4 3 5 2 3 2" xfId="36488" xr:uid="{00000000-0005-0000-0000-0000D18D0000}"/>
    <cellStyle name="20% - Accent1 4 2 4 3 5 2 4" xfId="36489" xr:uid="{00000000-0005-0000-0000-0000D28D0000}"/>
    <cellStyle name="20% - Accent1 4 2 4 3 5 3" xfId="36490" xr:uid="{00000000-0005-0000-0000-0000D38D0000}"/>
    <cellStyle name="20% - Accent1 4 2 4 3 5 3 2" xfId="36491" xr:uid="{00000000-0005-0000-0000-0000D48D0000}"/>
    <cellStyle name="20% - Accent1 4 2 4 3 5 3 2 2" xfId="36492" xr:uid="{00000000-0005-0000-0000-0000D58D0000}"/>
    <cellStyle name="20% - Accent1 4 2 4 3 5 3 2 2 2" xfId="36493" xr:uid="{00000000-0005-0000-0000-0000D68D0000}"/>
    <cellStyle name="20% - Accent1 4 2 4 3 5 3 2 3" xfId="36494" xr:uid="{00000000-0005-0000-0000-0000D78D0000}"/>
    <cellStyle name="20% - Accent1 4 2 4 3 5 3 3" xfId="36495" xr:uid="{00000000-0005-0000-0000-0000D88D0000}"/>
    <cellStyle name="20% - Accent1 4 2 4 3 5 3 3 2" xfId="36496" xr:uid="{00000000-0005-0000-0000-0000D98D0000}"/>
    <cellStyle name="20% - Accent1 4 2 4 3 5 3 4" xfId="36497" xr:uid="{00000000-0005-0000-0000-0000DA8D0000}"/>
    <cellStyle name="20% - Accent1 4 2 4 3 5 4" xfId="36498" xr:uid="{00000000-0005-0000-0000-0000DB8D0000}"/>
    <cellStyle name="20% - Accent1 4 2 4 3 5 4 2" xfId="36499" xr:uid="{00000000-0005-0000-0000-0000DC8D0000}"/>
    <cellStyle name="20% - Accent1 4 2 4 3 5 4 2 2" xfId="36500" xr:uid="{00000000-0005-0000-0000-0000DD8D0000}"/>
    <cellStyle name="20% - Accent1 4 2 4 3 5 4 2 2 2" xfId="36501" xr:uid="{00000000-0005-0000-0000-0000DE8D0000}"/>
    <cellStyle name="20% - Accent1 4 2 4 3 5 4 2 3" xfId="36502" xr:uid="{00000000-0005-0000-0000-0000DF8D0000}"/>
    <cellStyle name="20% - Accent1 4 2 4 3 5 4 3" xfId="36503" xr:uid="{00000000-0005-0000-0000-0000E08D0000}"/>
    <cellStyle name="20% - Accent1 4 2 4 3 5 4 3 2" xfId="36504" xr:uid="{00000000-0005-0000-0000-0000E18D0000}"/>
    <cellStyle name="20% - Accent1 4 2 4 3 5 4 4" xfId="36505" xr:uid="{00000000-0005-0000-0000-0000E28D0000}"/>
    <cellStyle name="20% - Accent1 4 2 4 3 5 5" xfId="36506" xr:uid="{00000000-0005-0000-0000-0000E38D0000}"/>
    <cellStyle name="20% - Accent1 4 2 4 3 5 5 2" xfId="36507" xr:uid="{00000000-0005-0000-0000-0000E48D0000}"/>
    <cellStyle name="20% - Accent1 4 2 4 3 5 5 2 2" xfId="36508" xr:uid="{00000000-0005-0000-0000-0000E58D0000}"/>
    <cellStyle name="20% - Accent1 4 2 4 3 5 5 3" xfId="36509" xr:uid="{00000000-0005-0000-0000-0000E68D0000}"/>
    <cellStyle name="20% - Accent1 4 2 4 3 5 6" xfId="36510" xr:uid="{00000000-0005-0000-0000-0000E78D0000}"/>
    <cellStyle name="20% - Accent1 4 2 4 3 5 6 2" xfId="36511" xr:uid="{00000000-0005-0000-0000-0000E88D0000}"/>
    <cellStyle name="20% - Accent1 4 2 4 3 5 6 2 2" xfId="36512" xr:uid="{00000000-0005-0000-0000-0000E98D0000}"/>
    <cellStyle name="20% - Accent1 4 2 4 3 5 6 3" xfId="36513" xr:uid="{00000000-0005-0000-0000-0000EA8D0000}"/>
    <cellStyle name="20% - Accent1 4 2 4 3 5 7" xfId="36514" xr:uid="{00000000-0005-0000-0000-0000EB8D0000}"/>
    <cellStyle name="20% - Accent1 4 2 4 3 5 7 2" xfId="36515" xr:uid="{00000000-0005-0000-0000-0000EC8D0000}"/>
    <cellStyle name="20% - Accent1 4 2 4 3 5 8" xfId="36516" xr:uid="{00000000-0005-0000-0000-0000ED8D0000}"/>
    <cellStyle name="20% - Accent1 4 2 4 3 5 8 2" xfId="36517" xr:uid="{00000000-0005-0000-0000-0000EE8D0000}"/>
    <cellStyle name="20% - Accent1 4 2 4 3 5 9" xfId="36518" xr:uid="{00000000-0005-0000-0000-0000EF8D0000}"/>
    <cellStyle name="20% - Accent1 4 2 4 3 6" xfId="36519" xr:uid="{00000000-0005-0000-0000-0000F08D0000}"/>
    <cellStyle name="20% - Accent1 4 2 4 3 6 2" xfId="36520" xr:uid="{00000000-0005-0000-0000-0000F18D0000}"/>
    <cellStyle name="20% - Accent1 4 2 4 3 6 2 2" xfId="36521" xr:uid="{00000000-0005-0000-0000-0000F28D0000}"/>
    <cellStyle name="20% - Accent1 4 2 4 3 6 2 2 2" xfId="36522" xr:uid="{00000000-0005-0000-0000-0000F38D0000}"/>
    <cellStyle name="20% - Accent1 4 2 4 3 6 2 2 2 2" xfId="36523" xr:uid="{00000000-0005-0000-0000-0000F48D0000}"/>
    <cellStyle name="20% - Accent1 4 2 4 3 6 2 2 3" xfId="36524" xr:uid="{00000000-0005-0000-0000-0000F58D0000}"/>
    <cellStyle name="20% - Accent1 4 2 4 3 6 2 3" xfId="36525" xr:uid="{00000000-0005-0000-0000-0000F68D0000}"/>
    <cellStyle name="20% - Accent1 4 2 4 3 6 2 3 2" xfId="36526" xr:uid="{00000000-0005-0000-0000-0000F78D0000}"/>
    <cellStyle name="20% - Accent1 4 2 4 3 6 2 4" xfId="36527" xr:uid="{00000000-0005-0000-0000-0000F88D0000}"/>
    <cellStyle name="20% - Accent1 4 2 4 3 6 3" xfId="36528" xr:uid="{00000000-0005-0000-0000-0000F98D0000}"/>
    <cellStyle name="20% - Accent1 4 2 4 3 6 3 2" xfId="36529" xr:uid="{00000000-0005-0000-0000-0000FA8D0000}"/>
    <cellStyle name="20% - Accent1 4 2 4 3 6 3 2 2" xfId="36530" xr:uid="{00000000-0005-0000-0000-0000FB8D0000}"/>
    <cellStyle name="20% - Accent1 4 2 4 3 6 3 2 2 2" xfId="36531" xr:uid="{00000000-0005-0000-0000-0000FC8D0000}"/>
    <cellStyle name="20% - Accent1 4 2 4 3 6 3 2 3" xfId="36532" xr:uid="{00000000-0005-0000-0000-0000FD8D0000}"/>
    <cellStyle name="20% - Accent1 4 2 4 3 6 3 3" xfId="36533" xr:uid="{00000000-0005-0000-0000-0000FE8D0000}"/>
    <cellStyle name="20% - Accent1 4 2 4 3 6 3 3 2" xfId="36534" xr:uid="{00000000-0005-0000-0000-0000FF8D0000}"/>
    <cellStyle name="20% - Accent1 4 2 4 3 6 3 4" xfId="36535" xr:uid="{00000000-0005-0000-0000-0000008E0000}"/>
    <cellStyle name="20% - Accent1 4 2 4 3 6 4" xfId="36536" xr:uid="{00000000-0005-0000-0000-0000018E0000}"/>
    <cellStyle name="20% - Accent1 4 2 4 3 6 4 2" xfId="36537" xr:uid="{00000000-0005-0000-0000-0000028E0000}"/>
    <cellStyle name="20% - Accent1 4 2 4 3 6 4 2 2" xfId="36538" xr:uid="{00000000-0005-0000-0000-0000038E0000}"/>
    <cellStyle name="20% - Accent1 4 2 4 3 6 4 2 2 2" xfId="36539" xr:uid="{00000000-0005-0000-0000-0000048E0000}"/>
    <cellStyle name="20% - Accent1 4 2 4 3 6 4 2 3" xfId="36540" xr:uid="{00000000-0005-0000-0000-0000058E0000}"/>
    <cellStyle name="20% - Accent1 4 2 4 3 6 4 3" xfId="36541" xr:uid="{00000000-0005-0000-0000-0000068E0000}"/>
    <cellStyle name="20% - Accent1 4 2 4 3 6 4 3 2" xfId="36542" xr:uid="{00000000-0005-0000-0000-0000078E0000}"/>
    <cellStyle name="20% - Accent1 4 2 4 3 6 4 4" xfId="36543" xr:uid="{00000000-0005-0000-0000-0000088E0000}"/>
    <cellStyle name="20% - Accent1 4 2 4 3 6 5" xfId="36544" xr:uid="{00000000-0005-0000-0000-0000098E0000}"/>
    <cellStyle name="20% - Accent1 4 2 4 3 6 5 2" xfId="36545" xr:uid="{00000000-0005-0000-0000-00000A8E0000}"/>
    <cellStyle name="20% - Accent1 4 2 4 3 6 5 2 2" xfId="36546" xr:uid="{00000000-0005-0000-0000-00000B8E0000}"/>
    <cellStyle name="20% - Accent1 4 2 4 3 6 5 3" xfId="36547" xr:uid="{00000000-0005-0000-0000-00000C8E0000}"/>
    <cellStyle name="20% - Accent1 4 2 4 3 6 6" xfId="36548" xr:uid="{00000000-0005-0000-0000-00000D8E0000}"/>
    <cellStyle name="20% - Accent1 4 2 4 3 6 6 2" xfId="36549" xr:uid="{00000000-0005-0000-0000-00000E8E0000}"/>
    <cellStyle name="20% - Accent1 4 2 4 3 6 6 2 2" xfId="36550" xr:uid="{00000000-0005-0000-0000-00000F8E0000}"/>
    <cellStyle name="20% - Accent1 4 2 4 3 6 6 3" xfId="36551" xr:uid="{00000000-0005-0000-0000-0000108E0000}"/>
    <cellStyle name="20% - Accent1 4 2 4 3 6 7" xfId="36552" xr:uid="{00000000-0005-0000-0000-0000118E0000}"/>
    <cellStyle name="20% - Accent1 4 2 4 3 6 7 2" xfId="36553" xr:uid="{00000000-0005-0000-0000-0000128E0000}"/>
    <cellStyle name="20% - Accent1 4 2 4 3 6 8" xfId="36554" xr:uid="{00000000-0005-0000-0000-0000138E0000}"/>
    <cellStyle name="20% - Accent1 4 2 4 3 6 8 2" xfId="36555" xr:uid="{00000000-0005-0000-0000-0000148E0000}"/>
    <cellStyle name="20% - Accent1 4 2 4 3 6 9" xfId="36556" xr:uid="{00000000-0005-0000-0000-0000158E0000}"/>
    <cellStyle name="20% - Accent1 4 2 4 3 7" xfId="36557" xr:uid="{00000000-0005-0000-0000-0000168E0000}"/>
    <cellStyle name="20% - Accent1 4 2 4 3 7 2" xfId="36558" xr:uid="{00000000-0005-0000-0000-0000178E0000}"/>
    <cellStyle name="20% - Accent1 4 2 4 3 7 2 2" xfId="36559" xr:uid="{00000000-0005-0000-0000-0000188E0000}"/>
    <cellStyle name="20% - Accent1 4 2 4 3 7 2 2 2" xfId="36560" xr:uid="{00000000-0005-0000-0000-0000198E0000}"/>
    <cellStyle name="20% - Accent1 4 2 4 3 7 2 3" xfId="36561" xr:uid="{00000000-0005-0000-0000-00001A8E0000}"/>
    <cellStyle name="20% - Accent1 4 2 4 3 7 3" xfId="36562" xr:uid="{00000000-0005-0000-0000-00001B8E0000}"/>
    <cellStyle name="20% - Accent1 4 2 4 3 7 3 2" xfId="36563" xr:uid="{00000000-0005-0000-0000-00001C8E0000}"/>
    <cellStyle name="20% - Accent1 4 2 4 3 7 4" xfId="36564" xr:uid="{00000000-0005-0000-0000-00001D8E0000}"/>
    <cellStyle name="20% - Accent1 4 2 4 3 8" xfId="36565" xr:uid="{00000000-0005-0000-0000-00001E8E0000}"/>
    <cellStyle name="20% - Accent1 4 2 4 3 8 2" xfId="36566" xr:uid="{00000000-0005-0000-0000-00001F8E0000}"/>
    <cellStyle name="20% - Accent1 4 2 4 3 8 2 2" xfId="36567" xr:uid="{00000000-0005-0000-0000-0000208E0000}"/>
    <cellStyle name="20% - Accent1 4 2 4 3 8 2 2 2" xfId="36568" xr:uid="{00000000-0005-0000-0000-0000218E0000}"/>
    <cellStyle name="20% - Accent1 4 2 4 3 8 2 3" xfId="36569" xr:uid="{00000000-0005-0000-0000-0000228E0000}"/>
    <cellStyle name="20% - Accent1 4 2 4 3 8 3" xfId="36570" xr:uid="{00000000-0005-0000-0000-0000238E0000}"/>
    <cellStyle name="20% - Accent1 4 2 4 3 8 3 2" xfId="36571" xr:uid="{00000000-0005-0000-0000-0000248E0000}"/>
    <cellStyle name="20% - Accent1 4 2 4 3 8 4" xfId="36572" xr:uid="{00000000-0005-0000-0000-0000258E0000}"/>
    <cellStyle name="20% - Accent1 4 2 4 3 9" xfId="36573" xr:uid="{00000000-0005-0000-0000-0000268E0000}"/>
    <cellStyle name="20% - Accent1 4 2 4 3 9 2" xfId="36574" xr:uid="{00000000-0005-0000-0000-0000278E0000}"/>
    <cellStyle name="20% - Accent1 4 2 4 3 9 2 2" xfId="36575" xr:uid="{00000000-0005-0000-0000-0000288E0000}"/>
    <cellStyle name="20% - Accent1 4 2 4 3 9 2 2 2" xfId="36576" xr:uid="{00000000-0005-0000-0000-0000298E0000}"/>
    <cellStyle name="20% - Accent1 4 2 4 3 9 2 3" xfId="36577" xr:uid="{00000000-0005-0000-0000-00002A8E0000}"/>
    <cellStyle name="20% - Accent1 4 2 4 3 9 3" xfId="36578" xr:uid="{00000000-0005-0000-0000-00002B8E0000}"/>
    <cellStyle name="20% - Accent1 4 2 4 3 9 3 2" xfId="36579" xr:uid="{00000000-0005-0000-0000-00002C8E0000}"/>
    <cellStyle name="20% - Accent1 4 2 4 3 9 4" xfId="36580" xr:uid="{00000000-0005-0000-0000-00002D8E0000}"/>
    <cellStyle name="20% - Accent1 4 2 4 4" xfId="36581" xr:uid="{00000000-0005-0000-0000-00002E8E0000}"/>
    <cellStyle name="20% - Accent1 4 2 4 4 10" xfId="36582" xr:uid="{00000000-0005-0000-0000-00002F8E0000}"/>
    <cellStyle name="20% - Accent1 4 2 4 4 10 2" xfId="36583" xr:uid="{00000000-0005-0000-0000-0000308E0000}"/>
    <cellStyle name="20% - Accent1 4 2 4 4 11" xfId="36584" xr:uid="{00000000-0005-0000-0000-0000318E0000}"/>
    <cellStyle name="20% - Accent1 4 2 4 4 2" xfId="36585" xr:uid="{00000000-0005-0000-0000-0000328E0000}"/>
    <cellStyle name="20% - Accent1 4 2 4 4 2 2" xfId="36586" xr:uid="{00000000-0005-0000-0000-0000338E0000}"/>
    <cellStyle name="20% - Accent1 4 2 4 4 2 2 2" xfId="36587" xr:uid="{00000000-0005-0000-0000-0000348E0000}"/>
    <cellStyle name="20% - Accent1 4 2 4 4 2 2 2 2" xfId="36588" xr:uid="{00000000-0005-0000-0000-0000358E0000}"/>
    <cellStyle name="20% - Accent1 4 2 4 4 2 2 2 2 2" xfId="36589" xr:uid="{00000000-0005-0000-0000-0000368E0000}"/>
    <cellStyle name="20% - Accent1 4 2 4 4 2 2 2 3" xfId="36590" xr:uid="{00000000-0005-0000-0000-0000378E0000}"/>
    <cellStyle name="20% - Accent1 4 2 4 4 2 2 3" xfId="36591" xr:uid="{00000000-0005-0000-0000-0000388E0000}"/>
    <cellStyle name="20% - Accent1 4 2 4 4 2 2 3 2" xfId="36592" xr:uid="{00000000-0005-0000-0000-0000398E0000}"/>
    <cellStyle name="20% - Accent1 4 2 4 4 2 2 4" xfId="36593" xr:uid="{00000000-0005-0000-0000-00003A8E0000}"/>
    <cellStyle name="20% - Accent1 4 2 4 4 2 3" xfId="36594" xr:uid="{00000000-0005-0000-0000-00003B8E0000}"/>
    <cellStyle name="20% - Accent1 4 2 4 4 2 3 2" xfId="36595" xr:uid="{00000000-0005-0000-0000-00003C8E0000}"/>
    <cellStyle name="20% - Accent1 4 2 4 4 2 3 2 2" xfId="36596" xr:uid="{00000000-0005-0000-0000-00003D8E0000}"/>
    <cellStyle name="20% - Accent1 4 2 4 4 2 3 2 2 2" xfId="36597" xr:uid="{00000000-0005-0000-0000-00003E8E0000}"/>
    <cellStyle name="20% - Accent1 4 2 4 4 2 3 2 3" xfId="36598" xr:uid="{00000000-0005-0000-0000-00003F8E0000}"/>
    <cellStyle name="20% - Accent1 4 2 4 4 2 3 3" xfId="36599" xr:uid="{00000000-0005-0000-0000-0000408E0000}"/>
    <cellStyle name="20% - Accent1 4 2 4 4 2 3 3 2" xfId="36600" xr:uid="{00000000-0005-0000-0000-0000418E0000}"/>
    <cellStyle name="20% - Accent1 4 2 4 4 2 3 4" xfId="36601" xr:uid="{00000000-0005-0000-0000-0000428E0000}"/>
    <cellStyle name="20% - Accent1 4 2 4 4 2 4" xfId="36602" xr:uid="{00000000-0005-0000-0000-0000438E0000}"/>
    <cellStyle name="20% - Accent1 4 2 4 4 2 4 2" xfId="36603" xr:uid="{00000000-0005-0000-0000-0000448E0000}"/>
    <cellStyle name="20% - Accent1 4 2 4 4 2 4 2 2" xfId="36604" xr:uid="{00000000-0005-0000-0000-0000458E0000}"/>
    <cellStyle name="20% - Accent1 4 2 4 4 2 4 2 2 2" xfId="36605" xr:uid="{00000000-0005-0000-0000-0000468E0000}"/>
    <cellStyle name="20% - Accent1 4 2 4 4 2 4 2 3" xfId="36606" xr:uid="{00000000-0005-0000-0000-0000478E0000}"/>
    <cellStyle name="20% - Accent1 4 2 4 4 2 4 3" xfId="36607" xr:uid="{00000000-0005-0000-0000-0000488E0000}"/>
    <cellStyle name="20% - Accent1 4 2 4 4 2 4 3 2" xfId="36608" xr:uid="{00000000-0005-0000-0000-0000498E0000}"/>
    <cellStyle name="20% - Accent1 4 2 4 4 2 4 4" xfId="36609" xr:uid="{00000000-0005-0000-0000-00004A8E0000}"/>
    <cellStyle name="20% - Accent1 4 2 4 4 2 5" xfId="36610" xr:uid="{00000000-0005-0000-0000-00004B8E0000}"/>
    <cellStyle name="20% - Accent1 4 2 4 4 2 5 2" xfId="36611" xr:uid="{00000000-0005-0000-0000-00004C8E0000}"/>
    <cellStyle name="20% - Accent1 4 2 4 4 2 5 2 2" xfId="36612" xr:uid="{00000000-0005-0000-0000-00004D8E0000}"/>
    <cellStyle name="20% - Accent1 4 2 4 4 2 5 3" xfId="36613" xr:uid="{00000000-0005-0000-0000-00004E8E0000}"/>
    <cellStyle name="20% - Accent1 4 2 4 4 2 6" xfId="36614" xr:uid="{00000000-0005-0000-0000-00004F8E0000}"/>
    <cellStyle name="20% - Accent1 4 2 4 4 2 6 2" xfId="36615" xr:uid="{00000000-0005-0000-0000-0000508E0000}"/>
    <cellStyle name="20% - Accent1 4 2 4 4 2 6 2 2" xfId="36616" xr:uid="{00000000-0005-0000-0000-0000518E0000}"/>
    <cellStyle name="20% - Accent1 4 2 4 4 2 6 3" xfId="36617" xr:uid="{00000000-0005-0000-0000-0000528E0000}"/>
    <cellStyle name="20% - Accent1 4 2 4 4 2 7" xfId="36618" xr:uid="{00000000-0005-0000-0000-0000538E0000}"/>
    <cellStyle name="20% - Accent1 4 2 4 4 2 7 2" xfId="36619" xr:uid="{00000000-0005-0000-0000-0000548E0000}"/>
    <cellStyle name="20% - Accent1 4 2 4 4 2 8" xfId="36620" xr:uid="{00000000-0005-0000-0000-0000558E0000}"/>
    <cellStyle name="20% - Accent1 4 2 4 4 2 8 2" xfId="36621" xr:uid="{00000000-0005-0000-0000-0000568E0000}"/>
    <cellStyle name="20% - Accent1 4 2 4 4 2 9" xfId="36622" xr:uid="{00000000-0005-0000-0000-0000578E0000}"/>
    <cellStyle name="20% - Accent1 4 2 4 4 3" xfId="36623" xr:uid="{00000000-0005-0000-0000-0000588E0000}"/>
    <cellStyle name="20% - Accent1 4 2 4 4 3 2" xfId="36624" xr:uid="{00000000-0005-0000-0000-0000598E0000}"/>
    <cellStyle name="20% - Accent1 4 2 4 4 3 2 2" xfId="36625" xr:uid="{00000000-0005-0000-0000-00005A8E0000}"/>
    <cellStyle name="20% - Accent1 4 2 4 4 3 2 2 2" xfId="36626" xr:uid="{00000000-0005-0000-0000-00005B8E0000}"/>
    <cellStyle name="20% - Accent1 4 2 4 4 3 2 2 2 2" xfId="36627" xr:uid="{00000000-0005-0000-0000-00005C8E0000}"/>
    <cellStyle name="20% - Accent1 4 2 4 4 3 2 2 3" xfId="36628" xr:uid="{00000000-0005-0000-0000-00005D8E0000}"/>
    <cellStyle name="20% - Accent1 4 2 4 4 3 2 3" xfId="36629" xr:uid="{00000000-0005-0000-0000-00005E8E0000}"/>
    <cellStyle name="20% - Accent1 4 2 4 4 3 2 3 2" xfId="36630" xr:uid="{00000000-0005-0000-0000-00005F8E0000}"/>
    <cellStyle name="20% - Accent1 4 2 4 4 3 2 4" xfId="36631" xr:uid="{00000000-0005-0000-0000-0000608E0000}"/>
    <cellStyle name="20% - Accent1 4 2 4 4 3 3" xfId="36632" xr:uid="{00000000-0005-0000-0000-0000618E0000}"/>
    <cellStyle name="20% - Accent1 4 2 4 4 3 3 2" xfId="36633" xr:uid="{00000000-0005-0000-0000-0000628E0000}"/>
    <cellStyle name="20% - Accent1 4 2 4 4 3 3 2 2" xfId="36634" xr:uid="{00000000-0005-0000-0000-0000638E0000}"/>
    <cellStyle name="20% - Accent1 4 2 4 4 3 3 2 2 2" xfId="36635" xr:uid="{00000000-0005-0000-0000-0000648E0000}"/>
    <cellStyle name="20% - Accent1 4 2 4 4 3 3 2 3" xfId="36636" xr:uid="{00000000-0005-0000-0000-0000658E0000}"/>
    <cellStyle name="20% - Accent1 4 2 4 4 3 3 3" xfId="36637" xr:uid="{00000000-0005-0000-0000-0000668E0000}"/>
    <cellStyle name="20% - Accent1 4 2 4 4 3 3 3 2" xfId="36638" xr:uid="{00000000-0005-0000-0000-0000678E0000}"/>
    <cellStyle name="20% - Accent1 4 2 4 4 3 3 4" xfId="36639" xr:uid="{00000000-0005-0000-0000-0000688E0000}"/>
    <cellStyle name="20% - Accent1 4 2 4 4 3 4" xfId="36640" xr:uid="{00000000-0005-0000-0000-0000698E0000}"/>
    <cellStyle name="20% - Accent1 4 2 4 4 3 4 2" xfId="36641" xr:uid="{00000000-0005-0000-0000-00006A8E0000}"/>
    <cellStyle name="20% - Accent1 4 2 4 4 3 4 2 2" xfId="36642" xr:uid="{00000000-0005-0000-0000-00006B8E0000}"/>
    <cellStyle name="20% - Accent1 4 2 4 4 3 4 2 2 2" xfId="36643" xr:uid="{00000000-0005-0000-0000-00006C8E0000}"/>
    <cellStyle name="20% - Accent1 4 2 4 4 3 4 2 3" xfId="36644" xr:uid="{00000000-0005-0000-0000-00006D8E0000}"/>
    <cellStyle name="20% - Accent1 4 2 4 4 3 4 3" xfId="36645" xr:uid="{00000000-0005-0000-0000-00006E8E0000}"/>
    <cellStyle name="20% - Accent1 4 2 4 4 3 4 3 2" xfId="36646" xr:uid="{00000000-0005-0000-0000-00006F8E0000}"/>
    <cellStyle name="20% - Accent1 4 2 4 4 3 4 4" xfId="36647" xr:uid="{00000000-0005-0000-0000-0000708E0000}"/>
    <cellStyle name="20% - Accent1 4 2 4 4 3 5" xfId="36648" xr:uid="{00000000-0005-0000-0000-0000718E0000}"/>
    <cellStyle name="20% - Accent1 4 2 4 4 3 5 2" xfId="36649" xr:uid="{00000000-0005-0000-0000-0000728E0000}"/>
    <cellStyle name="20% - Accent1 4 2 4 4 3 5 2 2" xfId="36650" xr:uid="{00000000-0005-0000-0000-0000738E0000}"/>
    <cellStyle name="20% - Accent1 4 2 4 4 3 5 3" xfId="36651" xr:uid="{00000000-0005-0000-0000-0000748E0000}"/>
    <cellStyle name="20% - Accent1 4 2 4 4 3 6" xfId="36652" xr:uid="{00000000-0005-0000-0000-0000758E0000}"/>
    <cellStyle name="20% - Accent1 4 2 4 4 3 6 2" xfId="36653" xr:uid="{00000000-0005-0000-0000-0000768E0000}"/>
    <cellStyle name="20% - Accent1 4 2 4 4 3 6 2 2" xfId="36654" xr:uid="{00000000-0005-0000-0000-0000778E0000}"/>
    <cellStyle name="20% - Accent1 4 2 4 4 3 6 3" xfId="36655" xr:uid="{00000000-0005-0000-0000-0000788E0000}"/>
    <cellStyle name="20% - Accent1 4 2 4 4 3 7" xfId="36656" xr:uid="{00000000-0005-0000-0000-0000798E0000}"/>
    <cellStyle name="20% - Accent1 4 2 4 4 3 7 2" xfId="36657" xr:uid="{00000000-0005-0000-0000-00007A8E0000}"/>
    <cellStyle name="20% - Accent1 4 2 4 4 3 8" xfId="36658" xr:uid="{00000000-0005-0000-0000-00007B8E0000}"/>
    <cellStyle name="20% - Accent1 4 2 4 4 3 8 2" xfId="36659" xr:uid="{00000000-0005-0000-0000-00007C8E0000}"/>
    <cellStyle name="20% - Accent1 4 2 4 4 3 9" xfId="36660" xr:uid="{00000000-0005-0000-0000-00007D8E0000}"/>
    <cellStyle name="20% - Accent1 4 2 4 4 4" xfId="36661" xr:uid="{00000000-0005-0000-0000-00007E8E0000}"/>
    <cellStyle name="20% - Accent1 4 2 4 4 4 2" xfId="36662" xr:uid="{00000000-0005-0000-0000-00007F8E0000}"/>
    <cellStyle name="20% - Accent1 4 2 4 4 4 2 2" xfId="36663" xr:uid="{00000000-0005-0000-0000-0000808E0000}"/>
    <cellStyle name="20% - Accent1 4 2 4 4 4 2 2 2" xfId="36664" xr:uid="{00000000-0005-0000-0000-0000818E0000}"/>
    <cellStyle name="20% - Accent1 4 2 4 4 4 2 3" xfId="36665" xr:uid="{00000000-0005-0000-0000-0000828E0000}"/>
    <cellStyle name="20% - Accent1 4 2 4 4 4 3" xfId="36666" xr:uid="{00000000-0005-0000-0000-0000838E0000}"/>
    <cellStyle name="20% - Accent1 4 2 4 4 4 3 2" xfId="36667" xr:uid="{00000000-0005-0000-0000-0000848E0000}"/>
    <cellStyle name="20% - Accent1 4 2 4 4 4 4" xfId="36668" xr:uid="{00000000-0005-0000-0000-0000858E0000}"/>
    <cellStyle name="20% - Accent1 4 2 4 4 5" xfId="36669" xr:uid="{00000000-0005-0000-0000-0000868E0000}"/>
    <cellStyle name="20% - Accent1 4 2 4 4 5 2" xfId="36670" xr:uid="{00000000-0005-0000-0000-0000878E0000}"/>
    <cellStyle name="20% - Accent1 4 2 4 4 5 2 2" xfId="36671" xr:uid="{00000000-0005-0000-0000-0000888E0000}"/>
    <cellStyle name="20% - Accent1 4 2 4 4 5 2 2 2" xfId="36672" xr:uid="{00000000-0005-0000-0000-0000898E0000}"/>
    <cellStyle name="20% - Accent1 4 2 4 4 5 2 3" xfId="36673" xr:uid="{00000000-0005-0000-0000-00008A8E0000}"/>
    <cellStyle name="20% - Accent1 4 2 4 4 5 3" xfId="36674" xr:uid="{00000000-0005-0000-0000-00008B8E0000}"/>
    <cellStyle name="20% - Accent1 4 2 4 4 5 3 2" xfId="36675" xr:uid="{00000000-0005-0000-0000-00008C8E0000}"/>
    <cellStyle name="20% - Accent1 4 2 4 4 5 4" xfId="36676" xr:uid="{00000000-0005-0000-0000-00008D8E0000}"/>
    <cellStyle name="20% - Accent1 4 2 4 4 6" xfId="36677" xr:uid="{00000000-0005-0000-0000-00008E8E0000}"/>
    <cellStyle name="20% - Accent1 4 2 4 4 6 2" xfId="36678" xr:uid="{00000000-0005-0000-0000-00008F8E0000}"/>
    <cellStyle name="20% - Accent1 4 2 4 4 6 2 2" xfId="36679" xr:uid="{00000000-0005-0000-0000-0000908E0000}"/>
    <cellStyle name="20% - Accent1 4 2 4 4 6 2 2 2" xfId="36680" xr:uid="{00000000-0005-0000-0000-0000918E0000}"/>
    <cellStyle name="20% - Accent1 4 2 4 4 6 2 3" xfId="36681" xr:uid="{00000000-0005-0000-0000-0000928E0000}"/>
    <cellStyle name="20% - Accent1 4 2 4 4 6 3" xfId="36682" xr:uid="{00000000-0005-0000-0000-0000938E0000}"/>
    <cellStyle name="20% - Accent1 4 2 4 4 6 3 2" xfId="36683" xr:uid="{00000000-0005-0000-0000-0000948E0000}"/>
    <cellStyle name="20% - Accent1 4 2 4 4 6 4" xfId="36684" xr:uid="{00000000-0005-0000-0000-0000958E0000}"/>
    <cellStyle name="20% - Accent1 4 2 4 4 7" xfId="36685" xr:uid="{00000000-0005-0000-0000-0000968E0000}"/>
    <cellStyle name="20% - Accent1 4 2 4 4 7 2" xfId="36686" xr:uid="{00000000-0005-0000-0000-0000978E0000}"/>
    <cellStyle name="20% - Accent1 4 2 4 4 7 2 2" xfId="36687" xr:uid="{00000000-0005-0000-0000-0000988E0000}"/>
    <cellStyle name="20% - Accent1 4 2 4 4 7 3" xfId="36688" xr:uid="{00000000-0005-0000-0000-0000998E0000}"/>
    <cellStyle name="20% - Accent1 4 2 4 4 8" xfId="36689" xr:uid="{00000000-0005-0000-0000-00009A8E0000}"/>
    <cellStyle name="20% - Accent1 4 2 4 4 8 2" xfId="36690" xr:uid="{00000000-0005-0000-0000-00009B8E0000}"/>
    <cellStyle name="20% - Accent1 4 2 4 4 8 2 2" xfId="36691" xr:uid="{00000000-0005-0000-0000-00009C8E0000}"/>
    <cellStyle name="20% - Accent1 4 2 4 4 8 3" xfId="36692" xr:uid="{00000000-0005-0000-0000-00009D8E0000}"/>
    <cellStyle name="20% - Accent1 4 2 4 4 9" xfId="36693" xr:uid="{00000000-0005-0000-0000-00009E8E0000}"/>
    <cellStyle name="20% - Accent1 4 2 4 4 9 2" xfId="36694" xr:uid="{00000000-0005-0000-0000-00009F8E0000}"/>
    <cellStyle name="20% - Accent1 4 2 4 5" xfId="36695" xr:uid="{00000000-0005-0000-0000-0000A08E0000}"/>
    <cellStyle name="20% - Accent1 4 2 4 5 10" xfId="36696" xr:uid="{00000000-0005-0000-0000-0000A18E0000}"/>
    <cellStyle name="20% - Accent1 4 2 4 5 10 2" xfId="36697" xr:uid="{00000000-0005-0000-0000-0000A28E0000}"/>
    <cellStyle name="20% - Accent1 4 2 4 5 11" xfId="36698" xr:uid="{00000000-0005-0000-0000-0000A38E0000}"/>
    <cellStyle name="20% - Accent1 4 2 4 5 2" xfId="36699" xr:uid="{00000000-0005-0000-0000-0000A48E0000}"/>
    <cellStyle name="20% - Accent1 4 2 4 5 2 2" xfId="36700" xr:uid="{00000000-0005-0000-0000-0000A58E0000}"/>
    <cellStyle name="20% - Accent1 4 2 4 5 2 2 2" xfId="36701" xr:uid="{00000000-0005-0000-0000-0000A68E0000}"/>
    <cellStyle name="20% - Accent1 4 2 4 5 2 2 2 2" xfId="36702" xr:uid="{00000000-0005-0000-0000-0000A78E0000}"/>
    <cellStyle name="20% - Accent1 4 2 4 5 2 2 2 2 2" xfId="36703" xr:uid="{00000000-0005-0000-0000-0000A88E0000}"/>
    <cellStyle name="20% - Accent1 4 2 4 5 2 2 2 3" xfId="36704" xr:uid="{00000000-0005-0000-0000-0000A98E0000}"/>
    <cellStyle name="20% - Accent1 4 2 4 5 2 2 3" xfId="36705" xr:uid="{00000000-0005-0000-0000-0000AA8E0000}"/>
    <cellStyle name="20% - Accent1 4 2 4 5 2 2 3 2" xfId="36706" xr:uid="{00000000-0005-0000-0000-0000AB8E0000}"/>
    <cellStyle name="20% - Accent1 4 2 4 5 2 2 4" xfId="36707" xr:uid="{00000000-0005-0000-0000-0000AC8E0000}"/>
    <cellStyle name="20% - Accent1 4 2 4 5 2 3" xfId="36708" xr:uid="{00000000-0005-0000-0000-0000AD8E0000}"/>
    <cellStyle name="20% - Accent1 4 2 4 5 2 3 2" xfId="36709" xr:uid="{00000000-0005-0000-0000-0000AE8E0000}"/>
    <cellStyle name="20% - Accent1 4 2 4 5 2 3 2 2" xfId="36710" xr:uid="{00000000-0005-0000-0000-0000AF8E0000}"/>
    <cellStyle name="20% - Accent1 4 2 4 5 2 3 2 2 2" xfId="36711" xr:uid="{00000000-0005-0000-0000-0000B08E0000}"/>
    <cellStyle name="20% - Accent1 4 2 4 5 2 3 2 3" xfId="36712" xr:uid="{00000000-0005-0000-0000-0000B18E0000}"/>
    <cellStyle name="20% - Accent1 4 2 4 5 2 3 3" xfId="36713" xr:uid="{00000000-0005-0000-0000-0000B28E0000}"/>
    <cellStyle name="20% - Accent1 4 2 4 5 2 3 3 2" xfId="36714" xr:uid="{00000000-0005-0000-0000-0000B38E0000}"/>
    <cellStyle name="20% - Accent1 4 2 4 5 2 3 4" xfId="36715" xr:uid="{00000000-0005-0000-0000-0000B48E0000}"/>
    <cellStyle name="20% - Accent1 4 2 4 5 2 4" xfId="36716" xr:uid="{00000000-0005-0000-0000-0000B58E0000}"/>
    <cellStyle name="20% - Accent1 4 2 4 5 2 4 2" xfId="36717" xr:uid="{00000000-0005-0000-0000-0000B68E0000}"/>
    <cellStyle name="20% - Accent1 4 2 4 5 2 4 2 2" xfId="36718" xr:uid="{00000000-0005-0000-0000-0000B78E0000}"/>
    <cellStyle name="20% - Accent1 4 2 4 5 2 4 2 2 2" xfId="36719" xr:uid="{00000000-0005-0000-0000-0000B88E0000}"/>
    <cellStyle name="20% - Accent1 4 2 4 5 2 4 2 3" xfId="36720" xr:uid="{00000000-0005-0000-0000-0000B98E0000}"/>
    <cellStyle name="20% - Accent1 4 2 4 5 2 4 3" xfId="36721" xr:uid="{00000000-0005-0000-0000-0000BA8E0000}"/>
    <cellStyle name="20% - Accent1 4 2 4 5 2 4 3 2" xfId="36722" xr:uid="{00000000-0005-0000-0000-0000BB8E0000}"/>
    <cellStyle name="20% - Accent1 4 2 4 5 2 4 4" xfId="36723" xr:uid="{00000000-0005-0000-0000-0000BC8E0000}"/>
    <cellStyle name="20% - Accent1 4 2 4 5 2 5" xfId="36724" xr:uid="{00000000-0005-0000-0000-0000BD8E0000}"/>
    <cellStyle name="20% - Accent1 4 2 4 5 2 5 2" xfId="36725" xr:uid="{00000000-0005-0000-0000-0000BE8E0000}"/>
    <cellStyle name="20% - Accent1 4 2 4 5 2 5 2 2" xfId="36726" xr:uid="{00000000-0005-0000-0000-0000BF8E0000}"/>
    <cellStyle name="20% - Accent1 4 2 4 5 2 5 3" xfId="36727" xr:uid="{00000000-0005-0000-0000-0000C08E0000}"/>
    <cellStyle name="20% - Accent1 4 2 4 5 2 6" xfId="36728" xr:uid="{00000000-0005-0000-0000-0000C18E0000}"/>
    <cellStyle name="20% - Accent1 4 2 4 5 2 6 2" xfId="36729" xr:uid="{00000000-0005-0000-0000-0000C28E0000}"/>
    <cellStyle name="20% - Accent1 4 2 4 5 2 6 2 2" xfId="36730" xr:uid="{00000000-0005-0000-0000-0000C38E0000}"/>
    <cellStyle name="20% - Accent1 4 2 4 5 2 6 3" xfId="36731" xr:uid="{00000000-0005-0000-0000-0000C48E0000}"/>
    <cellStyle name="20% - Accent1 4 2 4 5 2 7" xfId="36732" xr:uid="{00000000-0005-0000-0000-0000C58E0000}"/>
    <cellStyle name="20% - Accent1 4 2 4 5 2 7 2" xfId="36733" xr:uid="{00000000-0005-0000-0000-0000C68E0000}"/>
    <cellStyle name="20% - Accent1 4 2 4 5 2 8" xfId="36734" xr:uid="{00000000-0005-0000-0000-0000C78E0000}"/>
    <cellStyle name="20% - Accent1 4 2 4 5 2 8 2" xfId="36735" xr:uid="{00000000-0005-0000-0000-0000C88E0000}"/>
    <cellStyle name="20% - Accent1 4 2 4 5 2 9" xfId="36736" xr:uid="{00000000-0005-0000-0000-0000C98E0000}"/>
    <cellStyle name="20% - Accent1 4 2 4 5 3" xfId="36737" xr:uid="{00000000-0005-0000-0000-0000CA8E0000}"/>
    <cellStyle name="20% - Accent1 4 2 4 5 3 2" xfId="36738" xr:uid="{00000000-0005-0000-0000-0000CB8E0000}"/>
    <cellStyle name="20% - Accent1 4 2 4 5 3 2 2" xfId="36739" xr:uid="{00000000-0005-0000-0000-0000CC8E0000}"/>
    <cellStyle name="20% - Accent1 4 2 4 5 3 2 2 2" xfId="36740" xr:uid="{00000000-0005-0000-0000-0000CD8E0000}"/>
    <cellStyle name="20% - Accent1 4 2 4 5 3 2 2 2 2" xfId="36741" xr:uid="{00000000-0005-0000-0000-0000CE8E0000}"/>
    <cellStyle name="20% - Accent1 4 2 4 5 3 2 2 3" xfId="36742" xr:uid="{00000000-0005-0000-0000-0000CF8E0000}"/>
    <cellStyle name="20% - Accent1 4 2 4 5 3 2 3" xfId="36743" xr:uid="{00000000-0005-0000-0000-0000D08E0000}"/>
    <cellStyle name="20% - Accent1 4 2 4 5 3 2 3 2" xfId="36744" xr:uid="{00000000-0005-0000-0000-0000D18E0000}"/>
    <cellStyle name="20% - Accent1 4 2 4 5 3 2 4" xfId="36745" xr:uid="{00000000-0005-0000-0000-0000D28E0000}"/>
    <cellStyle name="20% - Accent1 4 2 4 5 3 3" xfId="36746" xr:uid="{00000000-0005-0000-0000-0000D38E0000}"/>
    <cellStyle name="20% - Accent1 4 2 4 5 3 3 2" xfId="36747" xr:uid="{00000000-0005-0000-0000-0000D48E0000}"/>
    <cellStyle name="20% - Accent1 4 2 4 5 3 3 2 2" xfId="36748" xr:uid="{00000000-0005-0000-0000-0000D58E0000}"/>
    <cellStyle name="20% - Accent1 4 2 4 5 3 3 2 2 2" xfId="36749" xr:uid="{00000000-0005-0000-0000-0000D68E0000}"/>
    <cellStyle name="20% - Accent1 4 2 4 5 3 3 2 3" xfId="36750" xr:uid="{00000000-0005-0000-0000-0000D78E0000}"/>
    <cellStyle name="20% - Accent1 4 2 4 5 3 3 3" xfId="36751" xr:uid="{00000000-0005-0000-0000-0000D88E0000}"/>
    <cellStyle name="20% - Accent1 4 2 4 5 3 3 3 2" xfId="36752" xr:uid="{00000000-0005-0000-0000-0000D98E0000}"/>
    <cellStyle name="20% - Accent1 4 2 4 5 3 3 4" xfId="36753" xr:uid="{00000000-0005-0000-0000-0000DA8E0000}"/>
    <cellStyle name="20% - Accent1 4 2 4 5 3 4" xfId="36754" xr:uid="{00000000-0005-0000-0000-0000DB8E0000}"/>
    <cellStyle name="20% - Accent1 4 2 4 5 3 4 2" xfId="36755" xr:uid="{00000000-0005-0000-0000-0000DC8E0000}"/>
    <cellStyle name="20% - Accent1 4 2 4 5 3 4 2 2" xfId="36756" xr:uid="{00000000-0005-0000-0000-0000DD8E0000}"/>
    <cellStyle name="20% - Accent1 4 2 4 5 3 4 2 2 2" xfId="36757" xr:uid="{00000000-0005-0000-0000-0000DE8E0000}"/>
    <cellStyle name="20% - Accent1 4 2 4 5 3 4 2 3" xfId="36758" xr:uid="{00000000-0005-0000-0000-0000DF8E0000}"/>
    <cellStyle name="20% - Accent1 4 2 4 5 3 4 3" xfId="36759" xr:uid="{00000000-0005-0000-0000-0000E08E0000}"/>
    <cellStyle name="20% - Accent1 4 2 4 5 3 4 3 2" xfId="36760" xr:uid="{00000000-0005-0000-0000-0000E18E0000}"/>
    <cellStyle name="20% - Accent1 4 2 4 5 3 4 4" xfId="36761" xr:uid="{00000000-0005-0000-0000-0000E28E0000}"/>
    <cellStyle name="20% - Accent1 4 2 4 5 3 5" xfId="36762" xr:uid="{00000000-0005-0000-0000-0000E38E0000}"/>
    <cellStyle name="20% - Accent1 4 2 4 5 3 5 2" xfId="36763" xr:uid="{00000000-0005-0000-0000-0000E48E0000}"/>
    <cellStyle name="20% - Accent1 4 2 4 5 3 5 2 2" xfId="36764" xr:uid="{00000000-0005-0000-0000-0000E58E0000}"/>
    <cellStyle name="20% - Accent1 4 2 4 5 3 5 3" xfId="36765" xr:uid="{00000000-0005-0000-0000-0000E68E0000}"/>
    <cellStyle name="20% - Accent1 4 2 4 5 3 6" xfId="36766" xr:uid="{00000000-0005-0000-0000-0000E78E0000}"/>
    <cellStyle name="20% - Accent1 4 2 4 5 3 6 2" xfId="36767" xr:uid="{00000000-0005-0000-0000-0000E88E0000}"/>
    <cellStyle name="20% - Accent1 4 2 4 5 3 6 2 2" xfId="36768" xr:uid="{00000000-0005-0000-0000-0000E98E0000}"/>
    <cellStyle name="20% - Accent1 4 2 4 5 3 6 3" xfId="36769" xr:uid="{00000000-0005-0000-0000-0000EA8E0000}"/>
    <cellStyle name="20% - Accent1 4 2 4 5 3 7" xfId="36770" xr:uid="{00000000-0005-0000-0000-0000EB8E0000}"/>
    <cellStyle name="20% - Accent1 4 2 4 5 3 7 2" xfId="36771" xr:uid="{00000000-0005-0000-0000-0000EC8E0000}"/>
    <cellStyle name="20% - Accent1 4 2 4 5 3 8" xfId="36772" xr:uid="{00000000-0005-0000-0000-0000ED8E0000}"/>
    <cellStyle name="20% - Accent1 4 2 4 5 3 8 2" xfId="36773" xr:uid="{00000000-0005-0000-0000-0000EE8E0000}"/>
    <cellStyle name="20% - Accent1 4 2 4 5 3 9" xfId="36774" xr:uid="{00000000-0005-0000-0000-0000EF8E0000}"/>
    <cellStyle name="20% - Accent1 4 2 4 5 4" xfId="36775" xr:uid="{00000000-0005-0000-0000-0000F08E0000}"/>
    <cellStyle name="20% - Accent1 4 2 4 5 4 2" xfId="36776" xr:uid="{00000000-0005-0000-0000-0000F18E0000}"/>
    <cellStyle name="20% - Accent1 4 2 4 5 4 2 2" xfId="36777" xr:uid="{00000000-0005-0000-0000-0000F28E0000}"/>
    <cellStyle name="20% - Accent1 4 2 4 5 4 2 2 2" xfId="36778" xr:uid="{00000000-0005-0000-0000-0000F38E0000}"/>
    <cellStyle name="20% - Accent1 4 2 4 5 4 2 3" xfId="36779" xr:uid="{00000000-0005-0000-0000-0000F48E0000}"/>
    <cellStyle name="20% - Accent1 4 2 4 5 4 3" xfId="36780" xr:uid="{00000000-0005-0000-0000-0000F58E0000}"/>
    <cellStyle name="20% - Accent1 4 2 4 5 4 3 2" xfId="36781" xr:uid="{00000000-0005-0000-0000-0000F68E0000}"/>
    <cellStyle name="20% - Accent1 4 2 4 5 4 4" xfId="36782" xr:uid="{00000000-0005-0000-0000-0000F78E0000}"/>
    <cellStyle name="20% - Accent1 4 2 4 5 5" xfId="36783" xr:uid="{00000000-0005-0000-0000-0000F88E0000}"/>
    <cellStyle name="20% - Accent1 4 2 4 5 5 2" xfId="36784" xr:uid="{00000000-0005-0000-0000-0000F98E0000}"/>
    <cellStyle name="20% - Accent1 4 2 4 5 5 2 2" xfId="36785" xr:uid="{00000000-0005-0000-0000-0000FA8E0000}"/>
    <cellStyle name="20% - Accent1 4 2 4 5 5 2 2 2" xfId="36786" xr:uid="{00000000-0005-0000-0000-0000FB8E0000}"/>
    <cellStyle name="20% - Accent1 4 2 4 5 5 2 3" xfId="36787" xr:uid="{00000000-0005-0000-0000-0000FC8E0000}"/>
    <cellStyle name="20% - Accent1 4 2 4 5 5 3" xfId="36788" xr:uid="{00000000-0005-0000-0000-0000FD8E0000}"/>
    <cellStyle name="20% - Accent1 4 2 4 5 5 3 2" xfId="36789" xr:uid="{00000000-0005-0000-0000-0000FE8E0000}"/>
    <cellStyle name="20% - Accent1 4 2 4 5 5 4" xfId="36790" xr:uid="{00000000-0005-0000-0000-0000FF8E0000}"/>
    <cellStyle name="20% - Accent1 4 2 4 5 6" xfId="36791" xr:uid="{00000000-0005-0000-0000-0000008F0000}"/>
    <cellStyle name="20% - Accent1 4 2 4 5 6 2" xfId="36792" xr:uid="{00000000-0005-0000-0000-0000018F0000}"/>
    <cellStyle name="20% - Accent1 4 2 4 5 6 2 2" xfId="36793" xr:uid="{00000000-0005-0000-0000-0000028F0000}"/>
    <cellStyle name="20% - Accent1 4 2 4 5 6 2 2 2" xfId="36794" xr:uid="{00000000-0005-0000-0000-0000038F0000}"/>
    <cellStyle name="20% - Accent1 4 2 4 5 6 2 3" xfId="36795" xr:uid="{00000000-0005-0000-0000-0000048F0000}"/>
    <cellStyle name="20% - Accent1 4 2 4 5 6 3" xfId="36796" xr:uid="{00000000-0005-0000-0000-0000058F0000}"/>
    <cellStyle name="20% - Accent1 4 2 4 5 6 3 2" xfId="36797" xr:uid="{00000000-0005-0000-0000-0000068F0000}"/>
    <cellStyle name="20% - Accent1 4 2 4 5 6 4" xfId="36798" xr:uid="{00000000-0005-0000-0000-0000078F0000}"/>
    <cellStyle name="20% - Accent1 4 2 4 5 7" xfId="36799" xr:uid="{00000000-0005-0000-0000-0000088F0000}"/>
    <cellStyle name="20% - Accent1 4 2 4 5 7 2" xfId="36800" xr:uid="{00000000-0005-0000-0000-0000098F0000}"/>
    <cellStyle name="20% - Accent1 4 2 4 5 7 2 2" xfId="36801" xr:uid="{00000000-0005-0000-0000-00000A8F0000}"/>
    <cellStyle name="20% - Accent1 4 2 4 5 7 3" xfId="36802" xr:uid="{00000000-0005-0000-0000-00000B8F0000}"/>
    <cellStyle name="20% - Accent1 4 2 4 5 8" xfId="36803" xr:uid="{00000000-0005-0000-0000-00000C8F0000}"/>
    <cellStyle name="20% - Accent1 4 2 4 5 8 2" xfId="36804" xr:uid="{00000000-0005-0000-0000-00000D8F0000}"/>
    <cellStyle name="20% - Accent1 4 2 4 5 8 2 2" xfId="36805" xr:uid="{00000000-0005-0000-0000-00000E8F0000}"/>
    <cellStyle name="20% - Accent1 4 2 4 5 8 3" xfId="36806" xr:uid="{00000000-0005-0000-0000-00000F8F0000}"/>
    <cellStyle name="20% - Accent1 4 2 4 5 9" xfId="36807" xr:uid="{00000000-0005-0000-0000-0000108F0000}"/>
    <cellStyle name="20% - Accent1 4 2 4 5 9 2" xfId="36808" xr:uid="{00000000-0005-0000-0000-0000118F0000}"/>
    <cellStyle name="20% - Accent1 4 2 4 6" xfId="36809" xr:uid="{00000000-0005-0000-0000-0000128F0000}"/>
    <cellStyle name="20% - Accent1 4 2 4 6 10" xfId="36810" xr:uid="{00000000-0005-0000-0000-0000138F0000}"/>
    <cellStyle name="20% - Accent1 4 2 4 6 10 2" xfId="36811" xr:uid="{00000000-0005-0000-0000-0000148F0000}"/>
    <cellStyle name="20% - Accent1 4 2 4 6 11" xfId="36812" xr:uid="{00000000-0005-0000-0000-0000158F0000}"/>
    <cellStyle name="20% - Accent1 4 2 4 6 2" xfId="36813" xr:uid="{00000000-0005-0000-0000-0000168F0000}"/>
    <cellStyle name="20% - Accent1 4 2 4 6 2 2" xfId="36814" xr:uid="{00000000-0005-0000-0000-0000178F0000}"/>
    <cellStyle name="20% - Accent1 4 2 4 6 2 2 2" xfId="36815" xr:uid="{00000000-0005-0000-0000-0000188F0000}"/>
    <cellStyle name="20% - Accent1 4 2 4 6 2 2 2 2" xfId="36816" xr:uid="{00000000-0005-0000-0000-0000198F0000}"/>
    <cellStyle name="20% - Accent1 4 2 4 6 2 2 2 2 2" xfId="36817" xr:uid="{00000000-0005-0000-0000-00001A8F0000}"/>
    <cellStyle name="20% - Accent1 4 2 4 6 2 2 2 3" xfId="36818" xr:uid="{00000000-0005-0000-0000-00001B8F0000}"/>
    <cellStyle name="20% - Accent1 4 2 4 6 2 2 3" xfId="36819" xr:uid="{00000000-0005-0000-0000-00001C8F0000}"/>
    <cellStyle name="20% - Accent1 4 2 4 6 2 2 3 2" xfId="36820" xr:uid="{00000000-0005-0000-0000-00001D8F0000}"/>
    <cellStyle name="20% - Accent1 4 2 4 6 2 2 4" xfId="36821" xr:uid="{00000000-0005-0000-0000-00001E8F0000}"/>
    <cellStyle name="20% - Accent1 4 2 4 6 2 3" xfId="36822" xr:uid="{00000000-0005-0000-0000-00001F8F0000}"/>
    <cellStyle name="20% - Accent1 4 2 4 6 2 3 2" xfId="36823" xr:uid="{00000000-0005-0000-0000-0000208F0000}"/>
    <cellStyle name="20% - Accent1 4 2 4 6 2 3 2 2" xfId="36824" xr:uid="{00000000-0005-0000-0000-0000218F0000}"/>
    <cellStyle name="20% - Accent1 4 2 4 6 2 3 2 2 2" xfId="36825" xr:uid="{00000000-0005-0000-0000-0000228F0000}"/>
    <cellStyle name="20% - Accent1 4 2 4 6 2 3 2 3" xfId="36826" xr:uid="{00000000-0005-0000-0000-0000238F0000}"/>
    <cellStyle name="20% - Accent1 4 2 4 6 2 3 3" xfId="36827" xr:uid="{00000000-0005-0000-0000-0000248F0000}"/>
    <cellStyle name="20% - Accent1 4 2 4 6 2 3 3 2" xfId="36828" xr:uid="{00000000-0005-0000-0000-0000258F0000}"/>
    <cellStyle name="20% - Accent1 4 2 4 6 2 3 4" xfId="36829" xr:uid="{00000000-0005-0000-0000-0000268F0000}"/>
    <cellStyle name="20% - Accent1 4 2 4 6 2 4" xfId="36830" xr:uid="{00000000-0005-0000-0000-0000278F0000}"/>
    <cellStyle name="20% - Accent1 4 2 4 6 2 4 2" xfId="36831" xr:uid="{00000000-0005-0000-0000-0000288F0000}"/>
    <cellStyle name="20% - Accent1 4 2 4 6 2 4 2 2" xfId="36832" xr:uid="{00000000-0005-0000-0000-0000298F0000}"/>
    <cellStyle name="20% - Accent1 4 2 4 6 2 4 2 2 2" xfId="36833" xr:uid="{00000000-0005-0000-0000-00002A8F0000}"/>
    <cellStyle name="20% - Accent1 4 2 4 6 2 4 2 3" xfId="36834" xr:uid="{00000000-0005-0000-0000-00002B8F0000}"/>
    <cellStyle name="20% - Accent1 4 2 4 6 2 4 3" xfId="36835" xr:uid="{00000000-0005-0000-0000-00002C8F0000}"/>
    <cellStyle name="20% - Accent1 4 2 4 6 2 4 3 2" xfId="36836" xr:uid="{00000000-0005-0000-0000-00002D8F0000}"/>
    <cellStyle name="20% - Accent1 4 2 4 6 2 4 4" xfId="36837" xr:uid="{00000000-0005-0000-0000-00002E8F0000}"/>
    <cellStyle name="20% - Accent1 4 2 4 6 2 5" xfId="36838" xr:uid="{00000000-0005-0000-0000-00002F8F0000}"/>
    <cellStyle name="20% - Accent1 4 2 4 6 2 5 2" xfId="36839" xr:uid="{00000000-0005-0000-0000-0000308F0000}"/>
    <cellStyle name="20% - Accent1 4 2 4 6 2 5 2 2" xfId="36840" xr:uid="{00000000-0005-0000-0000-0000318F0000}"/>
    <cellStyle name="20% - Accent1 4 2 4 6 2 5 3" xfId="36841" xr:uid="{00000000-0005-0000-0000-0000328F0000}"/>
    <cellStyle name="20% - Accent1 4 2 4 6 2 6" xfId="36842" xr:uid="{00000000-0005-0000-0000-0000338F0000}"/>
    <cellStyle name="20% - Accent1 4 2 4 6 2 6 2" xfId="36843" xr:uid="{00000000-0005-0000-0000-0000348F0000}"/>
    <cellStyle name="20% - Accent1 4 2 4 6 2 6 2 2" xfId="36844" xr:uid="{00000000-0005-0000-0000-0000358F0000}"/>
    <cellStyle name="20% - Accent1 4 2 4 6 2 6 3" xfId="36845" xr:uid="{00000000-0005-0000-0000-0000368F0000}"/>
    <cellStyle name="20% - Accent1 4 2 4 6 2 7" xfId="36846" xr:uid="{00000000-0005-0000-0000-0000378F0000}"/>
    <cellStyle name="20% - Accent1 4 2 4 6 2 7 2" xfId="36847" xr:uid="{00000000-0005-0000-0000-0000388F0000}"/>
    <cellStyle name="20% - Accent1 4 2 4 6 2 8" xfId="36848" xr:uid="{00000000-0005-0000-0000-0000398F0000}"/>
    <cellStyle name="20% - Accent1 4 2 4 6 2 8 2" xfId="36849" xr:uid="{00000000-0005-0000-0000-00003A8F0000}"/>
    <cellStyle name="20% - Accent1 4 2 4 6 2 9" xfId="36850" xr:uid="{00000000-0005-0000-0000-00003B8F0000}"/>
    <cellStyle name="20% - Accent1 4 2 4 6 3" xfId="36851" xr:uid="{00000000-0005-0000-0000-00003C8F0000}"/>
    <cellStyle name="20% - Accent1 4 2 4 6 3 2" xfId="36852" xr:uid="{00000000-0005-0000-0000-00003D8F0000}"/>
    <cellStyle name="20% - Accent1 4 2 4 6 3 2 2" xfId="36853" xr:uid="{00000000-0005-0000-0000-00003E8F0000}"/>
    <cellStyle name="20% - Accent1 4 2 4 6 3 2 2 2" xfId="36854" xr:uid="{00000000-0005-0000-0000-00003F8F0000}"/>
    <cellStyle name="20% - Accent1 4 2 4 6 3 2 2 2 2" xfId="36855" xr:uid="{00000000-0005-0000-0000-0000408F0000}"/>
    <cellStyle name="20% - Accent1 4 2 4 6 3 2 2 3" xfId="36856" xr:uid="{00000000-0005-0000-0000-0000418F0000}"/>
    <cellStyle name="20% - Accent1 4 2 4 6 3 2 3" xfId="36857" xr:uid="{00000000-0005-0000-0000-0000428F0000}"/>
    <cellStyle name="20% - Accent1 4 2 4 6 3 2 3 2" xfId="36858" xr:uid="{00000000-0005-0000-0000-0000438F0000}"/>
    <cellStyle name="20% - Accent1 4 2 4 6 3 2 4" xfId="36859" xr:uid="{00000000-0005-0000-0000-0000448F0000}"/>
    <cellStyle name="20% - Accent1 4 2 4 6 3 3" xfId="36860" xr:uid="{00000000-0005-0000-0000-0000458F0000}"/>
    <cellStyle name="20% - Accent1 4 2 4 6 3 3 2" xfId="36861" xr:uid="{00000000-0005-0000-0000-0000468F0000}"/>
    <cellStyle name="20% - Accent1 4 2 4 6 3 3 2 2" xfId="36862" xr:uid="{00000000-0005-0000-0000-0000478F0000}"/>
    <cellStyle name="20% - Accent1 4 2 4 6 3 3 2 2 2" xfId="36863" xr:uid="{00000000-0005-0000-0000-0000488F0000}"/>
    <cellStyle name="20% - Accent1 4 2 4 6 3 3 2 3" xfId="36864" xr:uid="{00000000-0005-0000-0000-0000498F0000}"/>
    <cellStyle name="20% - Accent1 4 2 4 6 3 3 3" xfId="36865" xr:uid="{00000000-0005-0000-0000-00004A8F0000}"/>
    <cellStyle name="20% - Accent1 4 2 4 6 3 3 3 2" xfId="36866" xr:uid="{00000000-0005-0000-0000-00004B8F0000}"/>
    <cellStyle name="20% - Accent1 4 2 4 6 3 3 4" xfId="36867" xr:uid="{00000000-0005-0000-0000-00004C8F0000}"/>
    <cellStyle name="20% - Accent1 4 2 4 6 3 4" xfId="36868" xr:uid="{00000000-0005-0000-0000-00004D8F0000}"/>
    <cellStyle name="20% - Accent1 4 2 4 6 3 4 2" xfId="36869" xr:uid="{00000000-0005-0000-0000-00004E8F0000}"/>
    <cellStyle name="20% - Accent1 4 2 4 6 3 4 2 2" xfId="36870" xr:uid="{00000000-0005-0000-0000-00004F8F0000}"/>
    <cellStyle name="20% - Accent1 4 2 4 6 3 4 2 2 2" xfId="36871" xr:uid="{00000000-0005-0000-0000-0000508F0000}"/>
    <cellStyle name="20% - Accent1 4 2 4 6 3 4 2 3" xfId="36872" xr:uid="{00000000-0005-0000-0000-0000518F0000}"/>
    <cellStyle name="20% - Accent1 4 2 4 6 3 4 3" xfId="36873" xr:uid="{00000000-0005-0000-0000-0000528F0000}"/>
    <cellStyle name="20% - Accent1 4 2 4 6 3 4 3 2" xfId="36874" xr:uid="{00000000-0005-0000-0000-0000538F0000}"/>
    <cellStyle name="20% - Accent1 4 2 4 6 3 4 4" xfId="36875" xr:uid="{00000000-0005-0000-0000-0000548F0000}"/>
    <cellStyle name="20% - Accent1 4 2 4 6 3 5" xfId="36876" xr:uid="{00000000-0005-0000-0000-0000558F0000}"/>
    <cellStyle name="20% - Accent1 4 2 4 6 3 5 2" xfId="36877" xr:uid="{00000000-0005-0000-0000-0000568F0000}"/>
    <cellStyle name="20% - Accent1 4 2 4 6 3 5 2 2" xfId="36878" xr:uid="{00000000-0005-0000-0000-0000578F0000}"/>
    <cellStyle name="20% - Accent1 4 2 4 6 3 5 3" xfId="36879" xr:uid="{00000000-0005-0000-0000-0000588F0000}"/>
    <cellStyle name="20% - Accent1 4 2 4 6 3 6" xfId="36880" xr:uid="{00000000-0005-0000-0000-0000598F0000}"/>
    <cellStyle name="20% - Accent1 4 2 4 6 3 6 2" xfId="36881" xr:uid="{00000000-0005-0000-0000-00005A8F0000}"/>
    <cellStyle name="20% - Accent1 4 2 4 6 3 6 2 2" xfId="36882" xr:uid="{00000000-0005-0000-0000-00005B8F0000}"/>
    <cellStyle name="20% - Accent1 4 2 4 6 3 6 3" xfId="36883" xr:uid="{00000000-0005-0000-0000-00005C8F0000}"/>
    <cellStyle name="20% - Accent1 4 2 4 6 3 7" xfId="36884" xr:uid="{00000000-0005-0000-0000-00005D8F0000}"/>
    <cellStyle name="20% - Accent1 4 2 4 6 3 7 2" xfId="36885" xr:uid="{00000000-0005-0000-0000-00005E8F0000}"/>
    <cellStyle name="20% - Accent1 4 2 4 6 3 8" xfId="36886" xr:uid="{00000000-0005-0000-0000-00005F8F0000}"/>
    <cellStyle name="20% - Accent1 4 2 4 6 3 8 2" xfId="36887" xr:uid="{00000000-0005-0000-0000-0000608F0000}"/>
    <cellStyle name="20% - Accent1 4 2 4 6 3 9" xfId="36888" xr:uid="{00000000-0005-0000-0000-0000618F0000}"/>
    <cellStyle name="20% - Accent1 4 2 4 6 4" xfId="36889" xr:uid="{00000000-0005-0000-0000-0000628F0000}"/>
    <cellStyle name="20% - Accent1 4 2 4 6 4 2" xfId="36890" xr:uid="{00000000-0005-0000-0000-0000638F0000}"/>
    <cellStyle name="20% - Accent1 4 2 4 6 4 2 2" xfId="36891" xr:uid="{00000000-0005-0000-0000-0000648F0000}"/>
    <cellStyle name="20% - Accent1 4 2 4 6 4 2 2 2" xfId="36892" xr:uid="{00000000-0005-0000-0000-0000658F0000}"/>
    <cellStyle name="20% - Accent1 4 2 4 6 4 2 3" xfId="36893" xr:uid="{00000000-0005-0000-0000-0000668F0000}"/>
    <cellStyle name="20% - Accent1 4 2 4 6 4 3" xfId="36894" xr:uid="{00000000-0005-0000-0000-0000678F0000}"/>
    <cellStyle name="20% - Accent1 4 2 4 6 4 3 2" xfId="36895" xr:uid="{00000000-0005-0000-0000-0000688F0000}"/>
    <cellStyle name="20% - Accent1 4 2 4 6 4 4" xfId="36896" xr:uid="{00000000-0005-0000-0000-0000698F0000}"/>
    <cellStyle name="20% - Accent1 4 2 4 6 5" xfId="36897" xr:uid="{00000000-0005-0000-0000-00006A8F0000}"/>
    <cellStyle name="20% - Accent1 4 2 4 6 5 2" xfId="36898" xr:uid="{00000000-0005-0000-0000-00006B8F0000}"/>
    <cellStyle name="20% - Accent1 4 2 4 6 5 2 2" xfId="36899" xr:uid="{00000000-0005-0000-0000-00006C8F0000}"/>
    <cellStyle name="20% - Accent1 4 2 4 6 5 2 2 2" xfId="36900" xr:uid="{00000000-0005-0000-0000-00006D8F0000}"/>
    <cellStyle name="20% - Accent1 4 2 4 6 5 2 3" xfId="36901" xr:uid="{00000000-0005-0000-0000-00006E8F0000}"/>
    <cellStyle name="20% - Accent1 4 2 4 6 5 3" xfId="36902" xr:uid="{00000000-0005-0000-0000-00006F8F0000}"/>
    <cellStyle name="20% - Accent1 4 2 4 6 5 3 2" xfId="36903" xr:uid="{00000000-0005-0000-0000-0000708F0000}"/>
    <cellStyle name="20% - Accent1 4 2 4 6 5 4" xfId="36904" xr:uid="{00000000-0005-0000-0000-0000718F0000}"/>
    <cellStyle name="20% - Accent1 4 2 4 6 6" xfId="36905" xr:uid="{00000000-0005-0000-0000-0000728F0000}"/>
    <cellStyle name="20% - Accent1 4 2 4 6 6 2" xfId="36906" xr:uid="{00000000-0005-0000-0000-0000738F0000}"/>
    <cellStyle name="20% - Accent1 4 2 4 6 6 2 2" xfId="36907" xr:uid="{00000000-0005-0000-0000-0000748F0000}"/>
    <cellStyle name="20% - Accent1 4 2 4 6 6 2 2 2" xfId="36908" xr:uid="{00000000-0005-0000-0000-0000758F0000}"/>
    <cellStyle name="20% - Accent1 4 2 4 6 6 2 3" xfId="36909" xr:uid="{00000000-0005-0000-0000-0000768F0000}"/>
    <cellStyle name="20% - Accent1 4 2 4 6 6 3" xfId="36910" xr:uid="{00000000-0005-0000-0000-0000778F0000}"/>
    <cellStyle name="20% - Accent1 4 2 4 6 6 3 2" xfId="36911" xr:uid="{00000000-0005-0000-0000-0000788F0000}"/>
    <cellStyle name="20% - Accent1 4 2 4 6 6 4" xfId="36912" xr:uid="{00000000-0005-0000-0000-0000798F0000}"/>
    <cellStyle name="20% - Accent1 4 2 4 6 7" xfId="36913" xr:uid="{00000000-0005-0000-0000-00007A8F0000}"/>
    <cellStyle name="20% - Accent1 4 2 4 6 7 2" xfId="36914" xr:uid="{00000000-0005-0000-0000-00007B8F0000}"/>
    <cellStyle name="20% - Accent1 4 2 4 6 7 2 2" xfId="36915" xr:uid="{00000000-0005-0000-0000-00007C8F0000}"/>
    <cellStyle name="20% - Accent1 4 2 4 6 7 3" xfId="36916" xr:uid="{00000000-0005-0000-0000-00007D8F0000}"/>
    <cellStyle name="20% - Accent1 4 2 4 6 8" xfId="36917" xr:uid="{00000000-0005-0000-0000-00007E8F0000}"/>
    <cellStyle name="20% - Accent1 4 2 4 6 8 2" xfId="36918" xr:uid="{00000000-0005-0000-0000-00007F8F0000}"/>
    <cellStyle name="20% - Accent1 4 2 4 6 8 2 2" xfId="36919" xr:uid="{00000000-0005-0000-0000-0000808F0000}"/>
    <cellStyle name="20% - Accent1 4 2 4 6 8 3" xfId="36920" xr:uid="{00000000-0005-0000-0000-0000818F0000}"/>
    <cellStyle name="20% - Accent1 4 2 4 6 9" xfId="36921" xr:uid="{00000000-0005-0000-0000-0000828F0000}"/>
    <cellStyle name="20% - Accent1 4 2 4 6 9 2" xfId="36922" xr:uid="{00000000-0005-0000-0000-0000838F0000}"/>
    <cellStyle name="20% - Accent1 4 2 4 7" xfId="36923" xr:uid="{00000000-0005-0000-0000-0000848F0000}"/>
    <cellStyle name="20% - Accent1 4 2 4 7 2" xfId="36924" xr:uid="{00000000-0005-0000-0000-0000858F0000}"/>
    <cellStyle name="20% - Accent1 4 2 4 7 2 2" xfId="36925" xr:uid="{00000000-0005-0000-0000-0000868F0000}"/>
    <cellStyle name="20% - Accent1 4 2 4 7 2 2 2" xfId="36926" xr:uid="{00000000-0005-0000-0000-0000878F0000}"/>
    <cellStyle name="20% - Accent1 4 2 4 7 2 2 2 2" xfId="36927" xr:uid="{00000000-0005-0000-0000-0000888F0000}"/>
    <cellStyle name="20% - Accent1 4 2 4 7 2 2 3" xfId="36928" xr:uid="{00000000-0005-0000-0000-0000898F0000}"/>
    <cellStyle name="20% - Accent1 4 2 4 7 2 3" xfId="36929" xr:uid="{00000000-0005-0000-0000-00008A8F0000}"/>
    <cellStyle name="20% - Accent1 4 2 4 7 2 3 2" xfId="36930" xr:uid="{00000000-0005-0000-0000-00008B8F0000}"/>
    <cellStyle name="20% - Accent1 4 2 4 7 2 4" xfId="36931" xr:uid="{00000000-0005-0000-0000-00008C8F0000}"/>
    <cellStyle name="20% - Accent1 4 2 4 7 3" xfId="36932" xr:uid="{00000000-0005-0000-0000-00008D8F0000}"/>
    <cellStyle name="20% - Accent1 4 2 4 7 3 2" xfId="36933" xr:uid="{00000000-0005-0000-0000-00008E8F0000}"/>
    <cellStyle name="20% - Accent1 4 2 4 7 3 2 2" xfId="36934" xr:uid="{00000000-0005-0000-0000-00008F8F0000}"/>
    <cellStyle name="20% - Accent1 4 2 4 7 3 2 2 2" xfId="36935" xr:uid="{00000000-0005-0000-0000-0000908F0000}"/>
    <cellStyle name="20% - Accent1 4 2 4 7 3 2 3" xfId="36936" xr:uid="{00000000-0005-0000-0000-0000918F0000}"/>
    <cellStyle name="20% - Accent1 4 2 4 7 3 3" xfId="36937" xr:uid="{00000000-0005-0000-0000-0000928F0000}"/>
    <cellStyle name="20% - Accent1 4 2 4 7 3 3 2" xfId="36938" xr:uid="{00000000-0005-0000-0000-0000938F0000}"/>
    <cellStyle name="20% - Accent1 4 2 4 7 3 4" xfId="36939" xr:uid="{00000000-0005-0000-0000-0000948F0000}"/>
    <cellStyle name="20% - Accent1 4 2 4 7 4" xfId="36940" xr:uid="{00000000-0005-0000-0000-0000958F0000}"/>
    <cellStyle name="20% - Accent1 4 2 4 7 4 2" xfId="36941" xr:uid="{00000000-0005-0000-0000-0000968F0000}"/>
    <cellStyle name="20% - Accent1 4 2 4 7 4 2 2" xfId="36942" xr:uid="{00000000-0005-0000-0000-0000978F0000}"/>
    <cellStyle name="20% - Accent1 4 2 4 7 4 2 2 2" xfId="36943" xr:uid="{00000000-0005-0000-0000-0000988F0000}"/>
    <cellStyle name="20% - Accent1 4 2 4 7 4 2 3" xfId="36944" xr:uid="{00000000-0005-0000-0000-0000998F0000}"/>
    <cellStyle name="20% - Accent1 4 2 4 7 4 3" xfId="36945" xr:uid="{00000000-0005-0000-0000-00009A8F0000}"/>
    <cellStyle name="20% - Accent1 4 2 4 7 4 3 2" xfId="36946" xr:uid="{00000000-0005-0000-0000-00009B8F0000}"/>
    <cellStyle name="20% - Accent1 4 2 4 7 4 4" xfId="36947" xr:uid="{00000000-0005-0000-0000-00009C8F0000}"/>
    <cellStyle name="20% - Accent1 4 2 4 7 5" xfId="36948" xr:uid="{00000000-0005-0000-0000-00009D8F0000}"/>
    <cellStyle name="20% - Accent1 4 2 4 7 5 2" xfId="36949" xr:uid="{00000000-0005-0000-0000-00009E8F0000}"/>
    <cellStyle name="20% - Accent1 4 2 4 7 5 2 2" xfId="36950" xr:uid="{00000000-0005-0000-0000-00009F8F0000}"/>
    <cellStyle name="20% - Accent1 4 2 4 7 5 3" xfId="36951" xr:uid="{00000000-0005-0000-0000-0000A08F0000}"/>
    <cellStyle name="20% - Accent1 4 2 4 7 6" xfId="36952" xr:uid="{00000000-0005-0000-0000-0000A18F0000}"/>
    <cellStyle name="20% - Accent1 4 2 4 7 6 2" xfId="36953" xr:uid="{00000000-0005-0000-0000-0000A28F0000}"/>
    <cellStyle name="20% - Accent1 4 2 4 7 6 2 2" xfId="36954" xr:uid="{00000000-0005-0000-0000-0000A38F0000}"/>
    <cellStyle name="20% - Accent1 4 2 4 7 6 3" xfId="36955" xr:uid="{00000000-0005-0000-0000-0000A48F0000}"/>
    <cellStyle name="20% - Accent1 4 2 4 7 7" xfId="36956" xr:uid="{00000000-0005-0000-0000-0000A58F0000}"/>
    <cellStyle name="20% - Accent1 4 2 4 7 7 2" xfId="36957" xr:uid="{00000000-0005-0000-0000-0000A68F0000}"/>
    <cellStyle name="20% - Accent1 4 2 4 7 8" xfId="36958" xr:uid="{00000000-0005-0000-0000-0000A78F0000}"/>
    <cellStyle name="20% - Accent1 4 2 4 7 8 2" xfId="36959" xr:uid="{00000000-0005-0000-0000-0000A88F0000}"/>
    <cellStyle name="20% - Accent1 4 2 4 7 9" xfId="36960" xr:uid="{00000000-0005-0000-0000-0000A98F0000}"/>
    <cellStyle name="20% - Accent1 4 2 4 8" xfId="36961" xr:uid="{00000000-0005-0000-0000-0000AA8F0000}"/>
    <cellStyle name="20% - Accent1 4 2 4 8 2" xfId="36962" xr:uid="{00000000-0005-0000-0000-0000AB8F0000}"/>
    <cellStyle name="20% - Accent1 4 2 4 8 2 2" xfId="36963" xr:uid="{00000000-0005-0000-0000-0000AC8F0000}"/>
    <cellStyle name="20% - Accent1 4 2 4 8 2 2 2" xfId="36964" xr:uid="{00000000-0005-0000-0000-0000AD8F0000}"/>
    <cellStyle name="20% - Accent1 4 2 4 8 2 2 2 2" xfId="36965" xr:uid="{00000000-0005-0000-0000-0000AE8F0000}"/>
    <cellStyle name="20% - Accent1 4 2 4 8 2 2 3" xfId="36966" xr:uid="{00000000-0005-0000-0000-0000AF8F0000}"/>
    <cellStyle name="20% - Accent1 4 2 4 8 2 3" xfId="36967" xr:uid="{00000000-0005-0000-0000-0000B08F0000}"/>
    <cellStyle name="20% - Accent1 4 2 4 8 2 3 2" xfId="36968" xr:uid="{00000000-0005-0000-0000-0000B18F0000}"/>
    <cellStyle name="20% - Accent1 4 2 4 8 2 4" xfId="36969" xr:uid="{00000000-0005-0000-0000-0000B28F0000}"/>
    <cellStyle name="20% - Accent1 4 2 4 8 3" xfId="36970" xr:uid="{00000000-0005-0000-0000-0000B38F0000}"/>
    <cellStyle name="20% - Accent1 4 2 4 8 3 2" xfId="36971" xr:uid="{00000000-0005-0000-0000-0000B48F0000}"/>
    <cellStyle name="20% - Accent1 4 2 4 8 3 2 2" xfId="36972" xr:uid="{00000000-0005-0000-0000-0000B58F0000}"/>
    <cellStyle name="20% - Accent1 4 2 4 8 3 2 2 2" xfId="36973" xr:uid="{00000000-0005-0000-0000-0000B68F0000}"/>
    <cellStyle name="20% - Accent1 4 2 4 8 3 2 3" xfId="36974" xr:uid="{00000000-0005-0000-0000-0000B78F0000}"/>
    <cellStyle name="20% - Accent1 4 2 4 8 3 3" xfId="36975" xr:uid="{00000000-0005-0000-0000-0000B88F0000}"/>
    <cellStyle name="20% - Accent1 4 2 4 8 3 3 2" xfId="36976" xr:uid="{00000000-0005-0000-0000-0000B98F0000}"/>
    <cellStyle name="20% - Accent1 4 2 4 8 3 4" xfId="36977" xr:uid="{00000000-0005-0000-0000-0000BA8F0000}"/>
    <cellStyle name="20% - Accent1 4 2 4 8 4" xfId="36978" xr:uid="{00000000-0005-0000-0000-0000BB8F0000}"/>
    <cellStyle name="20% - Accent1 4 2 4 8 4 2" xfId="36979" xr:uid="{00000000-0005-0000-0000-0000BC8F0000}"/>
    <cellStyle name="20% - Accent1 4 2 4 8 4 2 2" xfId="36980" xr:uid="{00000000-0005-0000-0000-0000BD8F0000}"/>
    <cellStyle name="20% - Accent1 4 2 4 8 4 2 2 2" xfId="36981" xr:uid="{00000000-0005-0000-0000-0000BE8F0000}"/>
    <cellStyle name="20% - Accent1 4 2 4 8 4 2 3" xfId="36982" xr:uid="{00000000-0005-0000-0000-0000BF8F0000}"/>
    <cellStyle name="20% - Accent1 4 2 4 8 4 3" xfId="36983" xr:uid="{00000000-0005-0000-0000-0000C08F0000}"/>
    <cellStyle name="20% - Accent1 4 2 4 8 4 3 2" xfId="36984" xr:uid="{00000000-0005-0000-0000-0000C18F0000}"/>
    <cellStyle name="20% - Accent1 4 2 4 8 4 4" xfId="36985" xr:uid="{00000000-0005-0000-0000-0000C28F0000}"/>
    <cellStyle name="20% - Accent1 4 2 4 8 5" xfId="36986" xr:uid="{00000000-0005-0000-0000-0000C38F0000}"/>
    <cellStyle name="20% - Accent1 4 2 4 8 5 2" xfId="36987" xr:uid="{00000000-0005-0000-0000-0000C48F0000}"/>
    <cellStyle name="20% - Accent1 4 2 4 8 5 2 2" xfId="36988" xr:uid="{00000000-0005-0000-0000-0000C58F0000}"/>
    <cellStyle name="20% - Accent1 4 2 4 8 5 3" xfId="36989" xr:uid="{00000000-0005-0000-0000-0000C68F0000}"/>
    <cellStyle name="20% - Accent1 4 2 4 8 6" xfId="36990" xr:uid="{00000000-0005-0000-0000-0000C78F0000}"/>
    <cellStyle name="20% - Accent1 4 2 4 8 6 2" xfId="36991" xr:uid="{00000000-0005-0000-0000-0000C88F0000}"/>
    <cellStyle name="20% - Accent1 4 2 4 8 6 2 2" xfId="36992" xr:uid="{00000000-0005-0000-0000-0000C98F0000}"/>
    <cellStyle name="20% - Accent1 4 2 4 8 6 3" xfId="36993" xr:uid="{00000000-0005-0000-0000-0000CA8F0000}"/>
    <cellStyle name="20% - Accent1 4 2 4 8 7" xfId="36994" xr:uid="{00000000-0005-0000-0000-0000CB8F0000}"/>
    <cellStyle name="20% - Accent1 4 2 4 8 7 2" xfId="36995" xr:uid="{00000000-0005-0000-0000-0000CC8F0000}"/>
    <cellStyle name="20% - Accent1 4 2 4 8 8" xfId="36996" xr:uid="{00000000-0005-0000-0000-0000CD8F0000}"/>
    <cellStyle name="20% - Accent1 4 2 4 8 8 2" xfId="36997" xr:uid="{00000000-0005-0000-0000-0000CE8F0000}"/>
    <cellStyle name="20% - Accent1 4 2 4 8 9" xfId="36998" xr:uid="{00000000-0005-0000-0000-0000CF8F0000}"/>
    <cellStyle name="20% - Accent1 4 2 4 9" xfId="36999" xr:uid="{00000000-0005-0000-0000-0000D08F0000}"/>
    <cellStyle name="20% - Accent1 4 2 4 9 2" xfId="37000" xr:uid="{00000000-0005-0000-0000-0000D18F0000}"/>
    <cellStyle name="20% - Accent1 4 2 4 9 2 2" xfId="37001" xr:uid="{00000000-0005-0000-0000-0000D28F0000}"/>
    <cellStyle name="20% - Accent1 4 2 4 9 2 2 2" xfId="37002" xr:uid="{00000000-0005-0000-0000-0000D38F0000}"/>
    <cellStyle name="20% - Accent1 4 2 4 9 2 3" xfId="37003" xr:uid="{00000000-0005-0000-0000-0000D48F0000}"/>
    <cellStyle name="20% - Accent1 4 2 4 9 3" xfId="37004" xr:uid="{00000000-0005-0000-0000-0000D58F0000}"/>
    <cellStyle name="20% - Accent1 4 2 4 9 3 2" xfId="37005" xr:uid="{00000000-0005-0000-0000-0000D68F0000}"/>
    <cellStyle name="20% - Accent1 4 2 4 9 4" xfId="37006" xr:uid="{00000000-0005-0000-0000-0000D78F0000}"/>
    <cellStyle name="20% - Accent1 4 2 5" xfId="37007" xr:uid="{00000000-0005-0000-0000-0000D88F0000}"/>
    <cellStyle name="20% - Accent1 4 2 5 10" xfId="37008" xr:uid="{00000000-0005-0000-0000-0000D98F0000}"/>
    <cellStyle name="20% - Accent1 4 2 5 10 2" xfId="37009" xr:uid="{00000000-0005-0000-0000-0000DA8F0000}"/>
    <cellStyle name="20% - Accent1 4 2 5 10 2 2" xfId="37010" xr:uid="{00000000-0005-0000-0000-0000DB8F0000}"/>
    <cellStyle name="20% - Accent1 4 2 5 10 2 2 2" xfId="37011" xr:uid="{00000000-0005-0000-0000-0000DC8F0000}"/>
    <cellStyle name="20% - Accent1 4 2 5 10 2 3" xfId="37012" xr:uid="{00000000-0005-0000-0000-0000DD8F0000}"/>
    <cellStyle name="20% - Accent1 4 2 5 10 3" xfId="37013" xr:uid="{00000000-0005-0000-0000-0000DE8F0000}"/>
    <cellStyle name="20% - Accent1 4 2 5 10 3 2" xfId="37014" xr:uid="{00000000-0005-0000-0000-0000DF8F0000}"/>
    <cellStyle name="20% - Accent1 4 2 5 10 4" xfId="37015" xr:uid="{00000000-0005-0000-0000-0000E08F0000}"/>
    <cellStyle name="20% - Accent1 4 2 5 11" xfId="37016" xr:uid="{00000000-0005-0000-0000-0000E18F0000}"/>
    <cellStyle name="20% - Accent1 4 2 5 11 2" xfId="37017" xr:uid="{00000000-0005-0000-0000-0000E28F0000}"/>
    <cellStyle name="20% - Accent1 4 2 5 11 2 2" xfId="37018" xr:uid="{00000000-0005-0000-0000-0000E38F0000}"/>
    <cellStyle name="20% - Accent1 4 2 5 11 3" xfId="37019" xr:uid="{00000000-0005-0000-0000-0000E48F0000}"/>
    <cellStyle name="20% - Accent1 4 2 5 12" xfId="37020" xr:uid="{00000000-0005-0000-0000-0000E58F0000}"/>
    <cellStyle name="20% - Accent1 4 2 5 12 2" xfId="37021" xr:uid="{00000000-0005-0000-0000-0000E68F0000}"/>
    <cellStyle name="20% - Accent1 4 2 5 12 2 2" xfId="37022" xr:uid="{00000000-0005-0000-0000-0000E78F0000}"/>
    <cellStyle name="20% - Accent1 4 2 5 12 3" xfId="37023" xr:uid="{00000000-0005-0000-0000-0000E88F0000}"/>
    <cellStyle name="20% - Accent1 4 2 5 13" xfId="37024" xr:uid="{00000000-0005-0000-0000-0000E98F0000}"/>
    <cellStyle name="20% - Accent1 4 2 5 13 2" xfId="37025" xr:uid="{00000000-0005-0000-0000-0000EA8F0000}"/>
    <cellStyle name="20% - Accent1 4 2 5 14" xfId="37026" xr:uid="{00000000-0005-0000-0000-0000EB8F0000}"/>
    <cellStyle name="20% - Accent1 4 2 5 14 2" xfId="37027" xr:uid="{00000000-0005-0000-0000-0000EC8F0000}"/>
    <cellStyle name="20% - Accent1 4 2 5 15" xfId="37028" xr:uid="{00000000-0005-0000-0000-0000ED8F0000}"/>
    <cellStyle name="20% - Accent1 4 2 5 2" xfId="37029" xr:uid="{00000000-0005-0000-0000-0000EE8F0000}"/>
    <cellStyle name="20% - Accent1 4 2 5 2 10" xfId="37030" xr:uid="{00000000-0005-0000-0000-0000EF8F0000}"/>
    <cellStyle name="20% - Accent1 4 2 5 2 10 2" xfId="37031" xr:uid="{00000000-0005-0000-0000-0000F08F0000}"/>
    <cellStyle name="20% - Accent1 4 2 5 2 10 2 2" xfId="37032" xr:uid="{00000000-0005-0000-0000-0000F18F0000}"/>
    <cellStyle name="20% - Accent1 4 2 5 2 10 3" xfId="37033" xr:uid="{00000000-0005-0000-0000-0000F28F0000}"/>
    <cellStyle name="20% - Accent1 4 2 5 2 11" xfId="37034" xr:uid="{00000000-0005-0000-0000-0000F38F0000}"/>
    <cellStyle name="20% - Accent1 4 2 5 2 11 2" xfId="37035" xr:uid="{00000000-0005-0000-0000-0000F48F0000}"/>
    <cellStyle name="20% - Accent1 4 2 5 2 11 2 2" xfId="37036" xr:uid="{00000000-0005-0000-0000-0000F58F0000}"/>
    <cellStyle name="20% - Accent1 4 2 5 2 11 3" xfId="37037" xr:uid="{00000000-0005-0000-0000-0000F68F0000}"/>
    <cellStyle name="20% - Accent1 4 2 5 2 12" xfId="37038" xr:uid="{00000000-0005-0000-0000-0000F78F0000}"/>
    <cellStyle name="20% - Accent1 4 2 5 2 12 2" xfId="37039" xr:uid="{00000000-0005-0000-0000-0000F88F0000}"/>
    <cellStyle name="20% - Accent1 4 2 5 2 13" xfId="37040" xr:uid="{00000000-0005-0000-0000-0000F98F0000}"/>
    <cellStyle name="20% - Accent1 4 2 5 2 13 2" xfId="37041" xr:uid="{00000000-0005-0000-0000-0000FA8F0000}"/>
    <cellStyle name="20% - Accent1 4 2 5 2 14" xfId="37042" xr:uid="{00000000-0005-0000-0000-0000FB8F0000}"/>
    <cellStyle name="20% - Accent1 4 2 5 2 2" xfId="37043" xr:uid="{00000000-0005-0000-0000-0000FC8F0000}"/>
    <cellStyle name="20% - Accent1 4 2 5 2 2 10" xfId="37044" xr:uid="{00000000-0005-0000-0000-0000FD8F0000}"/>
    <cellStyle name="20% - Accent1 4 2 5 2 2 10 2" xfId="37045" xr:uid="{00000000-0005-0000-0000-0000FE8F0000}"/>
    <cellStyle name="20% - Accent1 4 2 5 2 2 11" xfId="37046" xr:uid="{00000000-0005-0000-0000-0000FF8F0000}"/>
    <cellStyle name="20% - Accent1 4 2 5 2 2 2" xfId="37047" xr:uid="{00000000-0005-0000-0000-000000900000}"/>
    <cellStyle name="20% - Accent1 4 2 5 2 2 2 2" xfId="37048" xr:uid="{00000000-0005-0000-0000-000001900000}"/>
    <cellStyle name="20% - Accent1 4 2 5 2 2 2 2 2" xfId="37049" xr:uid="{00000000-0005-0000-0000-000002900000}"/>
    <cellStyle name="20% - Accent1 4 2 5 2 2 2 2 2 2" xfId="37050" xr:uid="{00000000-0005-0000-0000-000003900000}"/>
    <cellStyle name="20% - Accent1 4 2 5 2 2 2 2 2 2 2" xfId="37051" xr:uid="{00000000-0005-0000-0000-000004900000}"/>
    <cellStyle name="20% - Accent1 4 2 5 2 2 2 2 2 3" xfId="37052" xr:uid="{00000000-0005-0000-0000-000005900000}"/>
    <cellStyle name="20% - Accent1 4 2 5 2 2 2 2 3" xfId="37053" xr:uid="{00000000-0005-0000-0000-000006900000}"/>
    <cellStyle name="20% - Accent1 4 2 5 2 2 2 2 3 2" xfId="37054" xr:uid="{00000000-0005-0000-0000-000007900000}"/>
    <cellStyle name="20% - Accent1 4 2 5 2 2 2 2 4" xfId="37055" xr:uid="{00000000-0005-0000-0000-000008900000}"/>
    <cellStyle name="20% - Accent1 4 2 5 2 2 2 3" xfId="37056" xr:uid="{00000000-0005-0000-0000-000009900000}"/>
    <cellStyle name="20% - Accent1 4 2 5 2 2 2 3 2" xfId="37057" xr:uid="{00000000-0005-0000-0000-00000A900000}"/>
    <cellStyle name="20% - Accent1 4 2 5 2 2 2 3 2 2" xfId="37058" xr:uid="{00000000-0005-0000-0000-00000B900000}"/>
    <cellStyle name="20% - Accent1 4 2 5 2 2 2 3 2 2 2" xfId="37059" xr:uid="{00000000-0005-0000-0000-00000C900000}"/>
    <cellStyle name="20% - Accent1 4 2 5 2 2 2 3 2 3" xfId="37060" xr:uid="{00000000-0005-0000-0000-00000D900000}"/>
    <cellStyle name="20% - Accent1 4 2 5 2 2 2 3 3" xfId="37061" xr:uid="{00000000-0005-0000-0000-00000E900000}"/>
    <cellStyle name="20% - Accent1 4 2 5 2 2 2 3 3 2" xfId="37062" xr:uid="{00000000-0005-0000-0000-00000F900000}"/>
    <cellStyle name="20% - Accent1 4 2 5 2 2 2 3 4" xfId="37063" xr:uid="{00000000-0005-0000-0000-000010900000}"/>
    <cellStyle name="20% - Accent1 4 2 5 2 2 2 4" xfId="37064" xr:uid="{00000000-0005-0000-0000-000011900000}"/>
    <cellStyle name="20% - Accent1 4 2 5 2 2 2 4 2" xfId="37065" xr:uid="{00000000-0005-0000-0000-000012900000}"/>
    <cellStyle name="20% - Accent1 4 2 5 2 2 2 4 2 2" xfId="37066" xr:uid="{00000000-0005-0000-0000-000013900000}"/>
    <cellStyle name="20% - Accent1 4 2 5 2 2 2 4 2 2 2" xfId="37067" xr:uid="{00000000-0005-0000-0000-000014900000}"/>
    <cellStyle name="20% - Accent1 4 2 5 2 2 2 4 2 3" xfId="37068" xr:uid="{00000000-0005-0000-0000-000015900000}"/>
    <cellStyle name="20% - Accent1 4 2 5 2 2 2 4 3" xfId="37069" xr:uid="{00000000-0005-0000-0000-000016900000}"/>
    <cellStyle name="20% - Accent1 4 2 5 2 2 2 4 3 2" xfId="37070" xr:uid="{00000000-0005-0000-0000-000017900000}"/>
    <cellStyle name="20% - Accent1 4 2 5 2 2 2 4 4" xfId="37071" xr:uid="{00000000-0005-0000-0000-000018900000}"/>
    <cellStyle name="20% - Accent1 4 2 5 2 2 2 5" xfId="37072" xr:uid="{00000000-0005-0000-0000-000019900000}"/>
    <cellStyle name="20% - Accent1 4 2 5 2 2 2 5 2" xfId="37073" xr:uid="{00000000-0005-0000-0000-00001A900000}"/>
    <cellStyle name="20% - Accent1 4 2 5 2 2 2 5 2 2" xfId="37074" xr:uid="{00000000-0005-0000-0000-00001B900000}"/>
    <cellStyle name="20% - Accent1 4 2 5 2 2 2 5 3" xfId="37075" xr:uid="{00000000-0005-0000-0000-00001C900000}"/>
    <cellStyle name="20% - Accent1 4 2 5 2 2 2 6" xfId="37076" xr:uid="{00000000-0005-0000-0000-00001D900000}"/>
    <cellStyle name="20% - Accent1 4 2 5 2 2 2 6 2" xfId="37077" xr:uid="{00000000-0005-0000-0000-00001E900000}"/>
    <cellStyle name="20% - Accent1 4 2 5 2 2 2 6 2 2" xfId="37078" xr:uid="{00000000-0005-0000-0000-00001F900000}"/>
    <cellStyle name="20% - Accent1 4 2 5 2 2 2 6 3" xfId="37079" xr:uid="{00000000-0005-0000-0000-000020900000}"/>
    <cellStyle name="20% - Accent1 4 2 5 2 2 2 7" xfId="37080" xr:uid="{00000000-0005-0000-0000-000021900000}"/>
    <cellStyle name="20% - Accent1 4 2 5 2 2 2 7 2" xfId="37081" xr:uid="{00000000-0005-0000-0000-000022900000}"/>
    <cellStyle name="20% - Accent1 4 2 5 2 2 2 8" xfId="37082" xr:uid="{00000000-0005-0000-0000-000023900000}"/>
    <cellStyle name="20% - Accent1 4 2 5 2 2 2 8 2" xfId="37083" xr:uid="{00000000-0005-0000-0000-000024900000}"/>
    <cellStyle name="20% - Accent1 4 2 5 2 2 2 9" xfId="37084" xr:uid="{00000000-0005-0000-0000-000025900000}"/>
    <cellStyle name="20% - Accent1 4 2 5 2 2 3" xfId="37085" xr:uid="{00000000-0005-0000-0000-000026900000}"/>
    <cellStyle name="20% - Accent1 4 2 5 2 2 3 2" xfId="37086" xr:uid="{00000000-0005-0000-0000-000027900000}"/>
    <cellStyle name="20% - Accent1 4 2 5 2 2 3 2 2" xfId="37087" xr:uid="{00000000-0005-0000-0000-000028900000}"/>
    <cellStyle name="20% - Accent1 4 2 5 2 2 3 2 2 2" xfId="37088" xr:uid="{00000000-0005-0000-0000-000029900000}"/>
    <cellStyle name="20% - Accent1 4 2 5 2 2 3 2 2 2 2" xfId="37089" xr:uid="{00000000-0005-0000-0000-00002A900000}"/>
    <cellStyle name="20% - Accent1 4 2 5 2 2 3 2 2 3" xfId="37090" xr:uid="{00000000-0005-0000-0000-00002B900000}"/>
    <cellStyle name="20% - Accent1 4 2 5 2 2 3 2 3" xfId="37091" xr:uid="{00000000-0005-0000-0000-00002C900000}"/>
    <cellStyle name="20% - Accent1 4 2 5 2 2 3 2 3 2" xfId="37092" xr:uid="{00000000-0005-0000-0000-00002D900000}"/>
    <cellStyle name="20% - Accent1 4 2 5 2 2 3 2 4" xfId="37093" xr:uid="{00000000-0005-0000-0000-00002E900000}"/>
    <cellStyle name="20% - Accent1 4 2 5 2 2 3 3" xfId="37094" xr:uid="{00000000-0005-0000-0000-00002F900000}"/>
    <cellStyle name="20% - Accent1 4 2 5 2 2 3 3 2" xfId="37095" xr:uid="{00000000-0005-0000-0000-000030900000}"/>
    <cellStyle name="20% - Accent1 4 2 5 2 2 3 3 2 2" xfId="37096" xr:uid="{00000000-0005-0000-0000-000031900000}"/>
    <cellStyle name="20% - Accent1 4 2 5 2 2 3 3 2 2 2" xfId="37097" xr:uid="{00000000-0005-0000-0000-000032900000}"/>
    <cellStyle name="20% - Accent1 4 2 5 2 2 3 3 2 3" xfId="37098" xr:uid="{00000000-0005-0000-0000-000033900000}"/>
    <cellStyle name="20% - Accent1 4 2 5 2 2 3 3 3" xfId="37099" xr:uid="{00000000-0005-0000-0000-000034900000}"/>
    <cellStyle name="20% - Accent1 4 2 5 2 2 3 3 3 2" xfId="37100" xr:uid="{00000000-0005-0000-0000-000035900000}"/>
    <cellStyle name="20% - Accent1 4 2 5 2 2 3 3 4" xfId="37101" xr:uid="{00000000-0005-0000-0000-000036900000}"/>
    <cellStyle name="20% - Accent1 4 2 5 2 2 3 4" xfId="37102" xr:uid="{00000000-0005-0000-0000-000037900000}"/>
    <cellStyle name="20% - Accent1 4 2 5 2 2 3 4 2" xfId="37103" xr:uid="{00000000-0005-0000-0000-000038900000}"/>
    <cellStyle name="20% - Accent1 4 2 5 2 2 3 4 2 2" xfId="37104" xr:uid="{00000000-0005-0000-0000-000039900000}"/>
    <cellStyle name="20% - Accent1 4 2 5 2 2 3 4 2 2 2" xfId="37105" xr:uid="{00000000-0005-0000-0000-00003A900000}"/>
    <cellStyle name="20% - Accent1 4 2 5 2 2 3 4 2 3" xfId="37106" xr:uid="{00000000-0005-0000-0000-00003B900000}"/>
    <cellStyle name="20% - Accent1 4 2 5 2 2 3 4 3" xfId="37107" xr:uid="{00000000-0005-0000-0000-00003C900000}"/>
    <cellStyle name="20% - Accent1 4 2 5 2 2 3 4 3 2" xfId="37108" xr:uid="{00000000-0005-0000-0000-00003D900000}"/>
    <cellStyle name="20% - Accent1 4 2 5 2 2 3 4 4" xfId="37109" xr:uid="{00000000-0005-0000-0000-00003E900000}"/>
    <cellStyle name="20% - Accent1 4 2 5 2 2 3 5" xfId="37110" xr:uid="{00000000-0005-0000-0000-00003F900000}"/>
    <cellStyle name="20% - Accent1 4 2 5 2 2 3 5 2" xfId="37111" xr:uid="{00000000-0005-0000-0000-000040900000}"/>
    <cellStyle name="20% - Accent1 4 2 5 2 2 3 5 2 2" xfId="37112" xr:uid="{00000000-0005-0000-0000-000041900000}"/>
    <cellStyle name="20% - Accent1 4 2 5 2 2 3 5 3" xfId="37113" xr:uid="{00000000-0005-0000-0000-000042900000}"/>
    <cellStyle name="20% - Accent1 4 2 5 2 2 3 6" xfId="37114" xr:uid="{00000000-0005-0000-0000-000043900000}"/>
    <cellStyle name="20% - Accent1 4 2 5 2 2 3 6 2" xfId="37115" xr:uid="{00000000-0005-0000-0000-000044900000}"/>
    <cellStyle name="20% - Accent1 4 2 5 2 2 3 6 2 2" xfId="37116" xr:uid="{00000000-0005-0000-0000-000045900000}"/>
    <cellStyle name="20% - Accent1 4 2 5 2 2 3 6 3" xfId="37117" xr:uid="{00000000-0005-0000-0000-000046900000}"/>
    <cellStyle name="20% - Accent1 4 2 5 2 2 3 7" xfId="37118" xr:uid="{00000000-0005-0000-0000-000047900000}"/>
    <cellStyle name="20% - Accent1 4 2 5 2 2 3 7 2" xfId="37119" xr:uid="{00000000-0005-0000-0000-000048900000}"/>
    <cellStyle name="20% - Accent1 4 2 5 2 2 3 8" xfId="37120" xr:uid="{00000000-0005-0000-0000-000049900000}"/>
    <cellStyle name="20% - Accent1 4 2 5 2 2 3 8 2" xfId="37121" xr:uid="{00000000-0005-0000-0000-00004A900000}"/>
    <cellStyle name="20% - Accent1 4 2 5 2 2 3 9" xfId="37122" xr:uid="{00000000-0005-0000-0000-00004B900000}"/>
    <cellStyle name="20% - Accent1 4 2 5 2 2 4" xfId="37123" xr:uid="{00000000-0005-0000-0000-00004C900000}"/>
    <cellStyle name="20% - Accent1 4 2 5 2 2 4 2" xfId="37124" xr:uid="{00000000-0005-0000-0000-00004D900000}"/>
    <cellStyle name="20% - Accent1 4 2 5 2 2 4 2 2" xfId="37125" xr:uid="{00000000-0005-0000-0000-00004E900000}"/>
    <cellStyle name="20% - Accent1 4 2 5 2 2 4 2 2 2" xfId="37126" xr:uid="{00000000-0005-0000-0000-00004F900000}"/>
    <cellStyle name="20% - Accent1 4 2 5 2 2 4 2 3" xfId="37127" xr:uid="{00000000-0005-0000-0000-000050900000}"/>
    <cellStyle name="20% - Accent1 4 2 5 2 2 4 3" xfId="37128" xr:uid="{00000000-0005-0000-0000-000051900000}"/>
    <cellStyle name="20% - Accent1 4 2 5 2 2 4 3 2" xfId="37129" xr:uid="{00000000-0005-0000-0000-000052900000}"/>
    <cellStyle name="20% - Accent1 4 2 5 2 2 4 4" xfId="37130" xr:uid="{00000000-0005-0000-0000-000053900000}"/>
    <cellStyle name="20% - Accent1 4 2 5 2 2 5" xfId="37131" xr:uid="{00000000-0005-0000-0000-000054900000}"/>
    <cellStyle name="20% - Accent1 4 2 5 2 2 5 2" xfId="37132" xr:uid="{00000000-0005-0000-0000-000055900000}"/>
    <cellStyle name="20% - Accent1 4 2 5 2 2 5 2 2" xfId="37133" xr:uid="{00000000-0005-0000-0000-000056900000}"/>
    <cellStyle name="20% - Accent1 4 2 5 2 2 5 2 2 2" xfId="37134" xr:uid="{00000000-0005-0000-0000-000057900000}"/>
    <cellStyle name="20% - Accent1 4 2 5 2 2 5 2 3" xfId="37135" xr:uid="{00000000-0005-0000-0000-000058900000}"/>
    <cellStyle name="20% - Accent1 4 2 5 2 2 5 3" xfId="37136" xr:uid="{00000000-0005-0000-0000-000059900000}"/>
    <cellStyle name="20% - Accent1 4 2 5 2 2 5 3 2" xfId="37137" xr:uid="{00000000-0005-0000-0000-00005A900000}"/>
    <cellStyle name="20% - Accent1 4 2 5 2 2 5 4" xfId="37138" xr:uid="{00000000-0005-0000-0000-00005B900000}"/>
    <cellStyle name="20% - Accent1 4 2 5 2 2 6" xfId="37139" xr:uid="{00000000-0005-0000-0000-00005C900000}"/>
    <cellStyle name="20% - Accent1 4 2 5 2 2 6 2" xfId="37140" xr:uid="{00000000-0005-0000-0000-00005D900000}"/>
    <cellStyle name="20% - Accent1 4 2 5 2 2 6 2 2" xfId="37141" xr:uid="{00000000-0005-0000-0000-00005E900000}"/>
    <cellStyle name="20% - Accent1 4 2 5 2 2 6 2 2 2" xfId="37142" xr:uid="{00000000-0005-0000-0000-00005F900000}"/>
    <cellStyle name="20% - Accent1 4 2 5 2 2 6 2 3" xfId="37143" xr:uid="{00000000-0005-0000-0000-000060900000}"/>
    <cellStyle name="20% - Accent1 4 2 5 2 2 6 3" xfId="37144" xr:uid="{00000000-0005-0000-0000-000061900000}"/>
    <cellStyle name="20% - Accent1 4 2 5 2 2 6 3 2" xfId="37145" xr:uid="{00000000-0005-0000-0000-000062900000}"/>
    <cellStyle name="20% - Accent1 4 2 5 2 2 6 4" xfId="37146" xr:uid="{00000000-0005-0000-0000-000063900000}"/>
    <cellStyle name="20% - Accent1 4 2 5 2 2 7" xfId="37147" xr:uid="{00000000-0005-0000-0000-000064900000}"/>
    <cellStyle name="20% - Accent1 4 2 5 2 2 7 2" xfId="37148" xr:uid="{00000000-0005-0000-0000-000065900000}"/>
    <cellStyle name="20% - Accent1 4 2 5 2 2 7 2 2" xfId="37149" xr:uid="{00000000-0005-0000-0000-000066900000}"/>
    <cellStyle name="20% - Accent1 4 2 5 2 2 7 3" xfId="37150" xr:uid="{00000000-0005-0000-0000-000067900000}"/>
    <cellStyle name="20% - Accent1 4 2 5 2 2 8" xfId="37151" xr:uid="{00000000-0005-0000-0000-000068900000}"/>
    <cellStyle name="20% - Accent1 4 2 5 2 2 8 2" xfId="37152" xr:uid="{00000000-0005-0000-0000-000069900000}"/>
    <cellStyle name="20% - Accent1 4 2 5 2 2 8 2 2" xfId="37153" xr:uid="{00000000-0005-0000-0000-00006A900000}"/>
    <cellStyle name="20% - Accent1 4 2 5 2 2 8 3" xfId="37154" xr:uid="{00000000-0005-0000-0000-00006B900000}"/>
    <cellStyle name="20% - Accent1 4 2 5 2 2 9" xfId="37155" xr:uid="{00000000-0005-0000-0000-00006C900000}"/>
    <cellStyle name="20% - Accent1 4 2 5 2 2 9 2" xfId="37156" xr:uid="{00000000-0005-0000-0000-00006D900000}"/>
    <cellStyle name="20% - Accent1 4 2 5 2 3" xfId="37157" xr:uid="{00000000-0005-0000-0000-00006E900000}"/>
    <cellStyle name="20% - Accent1 4 2 5 2 3 10" xfId="37158" xr:uid="{00000000-0005-0000-0000-00006F900000}"/>
    <cellStyle name="20% - Accent1 4 2 5 2 3 10 2" xfId="37159" xr:uid="{00000000-0005-0000-0000-000070900000}"/>
    <cellStyle name="20% - Accent1 4 2 5 2 3 11" xfId="37160" xr:uid="{00000000-0005-0000-0000-000071900000}"/>
    <cellStyle name="20% - Accent1 4 2 5 2 3 2" xfId="37161" xr:uid="{00000000-0005-0000-0000-000072900000}"/>
    <cellStyle name="20% - Accent1 4 2 5 2 3 2 2" xfId="37162" xr:uid="{00000000-0005-0000-0000-000073900000}"/>
    <cellStyle name="20% - Accent1 4 2 5 2 3 2 2 2" xfId="37163" xr:uid="{00000000-0005-0000-0000-000074900000}"/>
    <cellStyle name="20% - Accent1 4 2 5 2 3 2 2 2 2" xfId="37164" xr:uid="{00000000-0005-0000-0000-000075900000}"/>
    <cellStyle name="20% - Accent1 4 2 5 2 3 2 2 2 2 2" xfId="37165" xr:uid="{00000000-0005-0000-0000-000076900000}"/>
    <cellStyle name="20% - Accent1 4 2 5 2 3 2 2 2 3" xfId="37166" xr:uid="{00000000-0005-0000-0000-000077900000}"/>
    <cellStyle name="20% - Accent1 4 2 5 2 3 2 2 3" xfId="37167" xr:uid="{00000000-0005-0000-0000-000078900000}"/>
    <cellStyle name="20% - Accent1 4 2 5 2 3 2 2 3 2" xfId="37168" xr:uid="{00000000-0005-0000-0000-000079900000}"/>
    <cellStyle name="20% - Accent1 4 2 5 2 3 2 2 4" xfId="37169" xr:uid="{00000000-0005-0000-0000-00007A900000}"/>
    <cellStyle name="20% - Accent1 4 2 5 2 3 2 3" xfId="37170" xr:uid="{00000000-0005-0000-0000-00007B900000}"/>
    <cellStyle name="20% - Accent1 4 2 5 2 3 2 3 2" xfId="37171" xr:uid="{00000000-0005-0000-0000-00007C900000}"/>
    <cellStyle name="20% - Accent1 4 2 5 2 3 2 3 2 2" xfId="37172" xr:uid="{00000000-0005-0000-0000-00007D900000}"/>
    <cellStyle name="20% - Accent1 4 2 5 2 3 2 3 2 2 2" xfId="37173" xr:uid="{00000000-0005-0000-0000-00007E900000}"/>
    <cellStyle name="20% - Accent1 4 2 5 2 3 2 3 2 3" xfId="37174" xr:uid="{00000000-0005-0000-0000-00007F900000}"/>
    <cellStyle name="20% - Accent1 4 2 5 2 3 2 3 3" xfId="37175" xr:uid="{00000000-0005-0000-0000-000080900000}"/>
    <cellStyle name="20% - Accent1 4 2 5 2 3 2 3 3 2" xfId="37176" xr:uid="{00000000-0005-0000-0000-000081900000}"/>
    <cellStyle name="20% - Accent1 4 2 5 2 3 2 3 4" xfId="37177" xr:uid="{00000000-0005-0000-0000-000082900000}"/>
    <cellStyle name="20% - Accent1 4 2 5 2 3 2 4" xfId="37178" xr:uid="{00000000-0005-0000-0000-000083900000}"/>
    <cellStyle name="20% - Accent1 4 2 5 2 3 2 4 2" xfId="37179" xr:uid="{00000000-0005-0000-0000-000084900000}"/>
    <cellStyle name="20% - Accent1 4 2 5 2 3 2 4 2 2" xfId="37180" xr:uid="{00000000-0005-0000-0000-000085900000}"/>
    <cellStyle name="20% - Accent1 4 2 5 2 3 2 4 2 2 2" xfId="37181" xr:uid="{00000000-0005-0000-0000-000086900000}"/>
    <cellStyle name="20% - Accent1 4 2 5 2 3 2 4 2 3" xfId="37182" xr:uid="{00000000-0005-0000-0000-000087900000}"/>
    <cellStyle name="20% - Accent1 4 2 5 2 3 2 4 3" xfId="37183" xr:uid="{00000000-0005-0000-0000-000088900000}"/>
    <cellStyle name="20% - Accent1 4 2 5 2 3 2 4 3 2" xfId="37184" xr:uid="{00000000-0005-0000-0000-000089900000}"/>
    <cellStyle name="20% - Accent1 4 2 5 2 3 2 4 4" xfId="37185" xr:uid="{00000000-0005-0000-0000-00008A900000}"/>
    <cellStyle name="20% - Accent1 4 2 5 2 3 2 5" xfId="37186" xr:uid="{00000000-0005-0000-0000-00008B900000}"/>
    <cellStyle name="20% - Accent1 4 2 5 2 3 2 5 2" xfId="37187" xr:uid="{00000000-0005-0000-0000-00008C900000}"/>
    <cellStyle name="20% - Accent1 4 2 5 2 3 2 5 2 2" xfId="37188" xr:uid="{00000000-0005-0000-0000-00008D900000}"/>
    <cellStyle name="20% - Accent1 4 2 5 2 3 2 5 3" xfId="37189" xr:uid="{00000000-0005-0000-0000-00008E900000}"/>
    <cellStyle name="20% - Accent1 4 2 5 2 3 2 6" xfId="37190" xr:uid="{00000000-0005-0000-0000-00008F900000}"/>
    <cellStyle name="20% - Accent1 4 2 5 2 3 2 6 2" xfId="37191" xr:uid="{00000000-0005-0000-0000-000090900000}"/>
    <cellStyle name="20% - Accent1 4 2 5 2 3 2 6 2 2" xfId="37192" xr:uid="{00000000-0005-0000-0000-000091900000}"/>
    <cellStyle name="20% - Accent1 4 2 5 2 3 2 6 3" xfId="37193" xr:uid="{00000000-0005-0000-0000-000092900000}"/>
    <cellStyle name="20% - Accent1 4 2 5 2 3 2 7" xfId="37194" xr:uid="{00000000-0005-0000-0000-000093900000}"/>
    <cellStyle name="20% - Accent1 4 2 5 2 3 2 7 2" xfId="37195" xr:uid="{00000000-0005-0000-0000-000094900000}"/>
    <cellStyle name="20% - Accent1 4 2 5 2 3 2 8" xfId="37196" xr:uid="{00000000-0005-0000-0000-000095900000}"/>
    <cellStyle name="20% - Accent1 4 2 5 2 3 2 8 2" xfId="37197" xr:uid="{00000000-0005-0000-0000-000096900000}"/>
    <cellStyle name="20% - Accent1 4 2 5 2 3 2 9" xfId="37198" xr:uid="{00000000-0005-0000-0000-000097900000}"/>
    <cellStyle name="20% - Accent1 4 2 5 2 3 3" xfId="37199" xr:uid="{00000000-0005-0000-0000-000098900000}"/>
    <cellStyle name="20% - Accent1 4 2 5 2 3 3 2" xfId="37200" xr:uid="{00000000-0005-0000-0000-000099900000}"/>
    <cellStyle name="20% - Accent1 4 2 5 2 3 3 2 2" xfId="37201" xr:uid="{00000000-0005-0000-0000-00009A900000}"/>
    <cellStyle name="20% - Accent1 4 2 5 2 3 3 2 2 2" xfId="37202" xr:uid="{00000000-0005-0000-0000-00009B900000}"/>
    <cellStyle name="20% - Accent1 4 2 5 2 3 3 2 2 2 2" xfId="37203" xr:uid="{00000000-0005-0000-0000-00009C900000}"/>
    <cellStyle name="20% - Accent1 4 2 5 2 3 3 2 2 3" xfId="37204" xr:uid="{00000000-0005-0000-0000-00009D900000}"/>
    <cellStyle name="20% - Accent1 4 2 5 2 3 3 2 3" xfId="37205" xr:uid="{00000000-0005-0000-0000-00009E900000}"/>
    <cellStyle name="20% - Accent1 4 2 5 2 3 3 2 3 2" xfId="37206" xr:uid="{00000000-0005-0000-0000-00009F900000}"/>
    <cellStyle name="20% - Accent1 4 2 5 2 3 3 2 4" xfId="37207" xr:uid="{00000000-0005-0000-0000-0000A0900000}"/>
    <cellStyle name="20% - Accent1 4 2 5 2 3 3 3" xfId="37208" xr:uid="{00000000-0005-0000-0000-0000A1900000}"/>
    <cellStyle name="20% - Accent1 4 2 5 2 3 3 3 2" xfId="37209" xr:uid="{00000000-0005-0000-0000-0000A2900000}"/>
    <cellStyle name="20% - Accent1 4 2 5 2 3 3 3 2 2" xfId="37210" xr:uid="{00000000-0005-0000-0000-0000A3900000}"/>
    <cellStyle name="20% - Accent1 4 2 5 2 3 3 3 2 2 2" xfId="37211" xr:uid="{00000000-0005-0000-0000-0000A4900000}"/>
    <cellStyle name="20% - Accent1 4 2 5 2 3 3 3 2 3" xfId="37212" xr:uid="{00000000-0005-0000-0000-0000A5900000}"/>
    <cellStyle name="20% - Accent1 4 2 5 2 3 3 3 3" xfId="37213" xr:uid="{00000000-0005-0000-0000-0000A6900000}"/>
    <cellStyle name="20% - Accent1 4 2 5 2 3 3 3 3 2" xfId="37214" xr:uid="{00000000-0005-0000-0000-0000A7900000}"/>
    <cellStyle name="20% - Accent1 4 2 5 2 3 3 3 4" xfId="37215" xr:uid="{00000000-0005-0000-0000-0000A8900000}"/>
    <cellStyle name="20% - Accent1 4 2 5 2 3 3 4" xfId="37216" xr:uid="{00000000-0005-0000-0000-0000A9900000}"/>
    <cellStyle name="20% - Accent1 4 2 5 2 3 3 4 2" xfId="37217" xr:uid="{00000000-0005-0000-0000-0000AA900000}"/>
    <cellStyle name="20% - Accent1 4 2 5 2 3 3 4 2 2" xfId="37218" xr:uid="{00000000-0005-0000-0000-0000AB900000}"/>
    <cellStyle name="20% - Accent1 4 2 5 2 3 3 4 2 2 2" xfId="37219" xr:uid="{00000000-0005-0000-0000-0000AC900000}"/>
    <cellStyle name="20% - Accent1 4 2 5 2 3 3 4 2 3" xfId="37220" xr:uid="{00000000-0005-0000-0000-0000AD900000}"/>
    <cellStyle name="20% - Accent1 4 2 5 2 3 3 4 3" xfId="37221" xr:uid="{00000000-0005-0000-0000-0000AE900000}"/>
    <cellStyle name="20% - Accent1 4 2 5 2 3 3 4 3 2" xfId="37222" xr:uid="{00000000-0005-0000-0000-0000AF900000}"/>
    <cellStyle name="20% - Accent1 4 2 5 2 3 3 4 4" xfId="37223" xr:uid="{00000000-0005-0000-0000-0000B0900000}"/>
    <cellStyle name="20% - Accent1 4 2 5 2 3 3 5" xfId="37224" xr:uid="{00000000-0005-0000-0000-0000B1900000}"/>
    <cellStyle name="20% - Accent1 4 2 5 2 3 3 5 2" xfId="37225" xr:uid="{00000000-0005-0000-0000-0000B2900000}"/>
    <cellStyle name="20% - Accent1 4 2 5 2 3 3 5 2 2" xfId="37226" xr:uid="{00000000-0005-0000-0000-0000B3900000}"/>
    <cellStyle name="20% - Accent1 4 2 5 2 3 3 5 3" xfId="37227" xr:uid="{00000000-0005-0000-0000-0000B4900000}"/>
    <cellStyle name="20% - Accent1 4 2 5 2 3 3 6" xfId="37228" xr:uid="{00000000-0005-0000-0000-0000B5900000}"/>
    <cellStyle name="20% - Accent1 4 2 5 2 3 3 6 2" xfId="37229" xr:uid="{00000000-0005-0000-0000-0000B6900000}"/>
    <cellStyle name="20% - Accent1 4 2 5 2 3 3 6 2 2" xfId="37230" xr:uid="{00000000-0005-0000-0000-0000B7900000}"/>
    <cellStyle name="20% - Accent1 4 2 5 2 3 3 6 3" xfId="37231" xr:uid="{00000000-0005-0000-0000-0000B8900000}"/>
    <cellStyle name="20% - Accent1 4 2 5 2 3 3 7" xfId="37232" xr:uid="{00000000-0005-0000-0000-0000B9900000}"/>
    <cellStyle name="20% - Accent1 4 2 5 2 3 3 7 2" xfId="37233" xr:uid="{00000000-0005-0000-0000-0000BA900000}"/>
    <cellStyle name="20% - Accent1 4 2 5 2 3 3 8" xfId="37234" xr:uid="{00000000-0005-0000-0000-0000BB900000}"/>
    <cellStyle name="20% - Accent1 4 2 5 2 3 3 8 2" xfId="37235" xr:uid="{00000000-0005-0000-0000-0000BC900000}"/>
    <cellStyle name="20% - Accent1 4 2 5 2 3 3 9" xfId="37236" xr:uid="{00000000-0005-0000-0000-0000BD900000}"/>
    <cellStyle name="20% - Accent1 4 2 5 2 3 4" xfId="37237" xr:uid="{00000000-0005-0000-0000-0000BE900000}"/>
    <cellStyle name="20% - Accent1 4 2 5 2 3 4 2" xfId="37238" xr:uid="{00000000-0005-0000-0000-0000BF900000}"/>
    <cellStyle name="20% - Accent1 4 2 5 2 3 4 2 2" xfId="37239" xr:uid="{00000000-0005-0000-0000-0000C0900000}"/>
    <cellStyle name="20% - Accent1 4 2 5 2 3 4 2 2 2" xfId="37240" xr:uid="{00000000-0005-0000-0000-0000C1900000}"/>
    <cellStyle name="20% - Accent1 4 2 5 2 3 4 2 3" xfId="37241" xr:uid="{00000000-0005-0000-0000-0000C2900000}"/>
    <cellStyle name="20% - Accent1 4 2 5 2 3 4 3" xfId="37242" xr:uid="{00000000-0005-0000-0000-0000C3900000}"/>
    <cellStyle name="20% - Accent1 4 2 5 2 3 4 3 2" xfId="37243" xr:uid="{00000000-0005-0000-0000-0000C4900000}"/>
    <cellStyle name="20% - Accent1 4 2 5 2 3 4 4" xfId="37244" xr:uid="{00000000-0005-0000-0000-0000C5900000}"/>
    <cellStyle name="20% - Accent1 4 2 5 2 3 5" xfId="37245" xr:uid="{00000000-0005-0000-0000-0000C6900000}"/>
    <cellStyle name="20% - Accent1 4 2 5 2 3 5 2" xfId="37246" xr:uid="{00000000-0005-0000-0000-0000C7900000}"/>
    <cellStyle name="20% - Accent1 4 2 5 2 3 5 2 2" xfId="37247" xr:uid="{00000000-0005-0000-0000-0000C8900000}"/>
    <cellStyle name="20% - Accent1 4 2 5 2 3 5 2 2 2" xfId="37248" xr:uid="{00000000-0005-0000-0000-0000C9900000}"/>
    <cellStyle name="20% - Accent1 4 2 5 2 3 5 2 3" xfId="37249" xr:uid="{00000000-0005-0000-0000-0000CA900000}"/>
    <cellStyle name="20% - Accent1 4 2 5 2 3 5 3" xfId="37250" xr:uid="{00000000-0005-0000-0000-0000CB900000}"/>
    <cellStyle name="20% - Accent1 4 2 5 2 3 5 3 2" xfId="37251" xr:uid="{00000000-0005-0000-0000-0000CC900000}"/>
    <cellStyle name="20% - Accent1 4 2 5 2 3 5 4" xfId="37252" xr:uid="{00000000-0005-0000-0000-0000CD900000}"/>
    <cellStyle name="20% - Accent1 4 2 5 2 3 6" xfId="37253" xr:uid="{00000000-0005-0000-0000-0000CE900000}"/>
    <cellStyle name="20% - Accent1 4 2 5 2 3 6 2" xfId="37254" xr:uid="{00000000-0005-0000-0000-0000CF900000}"/>
    <cellStyle name="20% - Accent1 4 2 5 2 3 6 2 2" xfId="37255" xr:uid="{00000000-0005-0000-0000-0000D0900000}"/>
    <cellStyle name="20% - Accent1 4 2 5 2 3 6 2 2 2" xfId="37256" xr:uid="{00000000-0005-0000-0000-0000D1900000}"/>
    <cellStyle name="20% - Accent1 4 2 5 2 3 6 2 3" xfId="37257" xr:uid="{00000000-0005-0000-0000-0000D2900000}"/>
    <cellStyle name="20% - Accent1 4 2 5 2 3 6 3" xfId="37258" xr:uid="{00000000-0005-0000-0000-0000D3900000}"/>
    <cellStyle name="20% - Accent1 4 2 5 2 3 6 3 2" xfId="37259" xr:uid="{00000000-0005-0000-0000-0000D4900000}"/>
    <cellStyle name="20% - Accent1 4 2 5 2 3 6 4" xfId="37260" xr:uid="{00000000-0005-0000-0000-0000D5900000}"/>
    <cellStyle name="20% - Accent1 4 2 5 2 3 7" xfId="37261" xr:uid="{00000000-0005-0000-0000-0000D6900000}"/>
    <cellStyle name="20% - Accent1 4 2 5 2 3 7 2" xfId="37262" xr:uid="{00000000-0005-0000-0000-0000D7900000}"/>
    <cellStyle name="20% - Accent1 4 2 5 2 3 7 2 2" xfId="37263" xr:uid="{00000000-0005-0000-0000-0000D8900000}"/>
    <cellStyle name="20% - Accent1 4 2 5 2 3 7 3" xfId="37264" xr:uid="{00000000-0005-0000-0000-0000D9900000}"/>
    <cellStyle name="20% - Accent1 4 2 5 2 3 8" xfId="37265" xr:uid="{00000000-0005-0000-0000-0000DA900000}"/>
    <cellStyle name="20% - Accent1 4 2 5 2 3 8 2" xfId="37266" xr:uid="{00000000-0005-0000-0000-0000DB900000}"/>
    <cellStyle name="20% - Accent1 4 2 5 2 3 8 2 2" xfId="37267" xr:uid="{00000000-0005-0000-0000-0000DC900000}"/>
    <cellStyle name="20% - Accent1 4 2 5 2 3 8 3" xfId="37268" xr:uid="{00000000-0005-0000-0000-0000DD900000}"/>
    <cellStyle name="20% - Accent1 4 2 5 2 3 9" xfId="37269" xr:uid="{00000000-0005-0000-0000-0000DE900000}"/>
    <cellStyle name="20% - Accent1 4 2 5 2 3 9 2" xfId="37270" xr:uid="{00000000-0005-0000-0000-0000DF900000}"/>
    <cellStyle name="20% - Accent1 4 2 5 2 4" xfId="37271" xr:uid="{00000000-0005-0000-0000-0000E0900000}"/>
    <cellStyle name="20% - Accent1 4 2 5 2 4 10" xfId="37272" xr:uid="{00000000-0005-0000-0000-0000E1900000}"/>
    <cellStyle name="20% - Accent1 4 2 5 2 4 10 2" xfId="37273" xr:uid="{00000000-0005-0000-0000-0000E2900000}"/>
    <cellStyle name="20% - Accent1 4 2 5 2 4 11" xfId="37274" xr:uid="{00000000-0005-0000-0000-0000E3900000}"/>
    <cellStyle name="20% - Accent1 4 2 5 2 4 2" xfId="37275" xr:uid="{00000000-0005-0000-0000-0000E4900000}"/>
    <cellStyle name="20% - Accent1 4 2 5 2 4 2 2" xfId="37276" xr:uid="{00000000-0005-0000-0000-0000E5900000}"/>
    <cellStyle name="20% - Accent1 4 2 5 2 4 2 2 2" xfId="37277" xr:uid="{00000000-0005-0000-0000-0000E6900000}"/>
    <cellStyle name="20% - Accent1 4 2 5 2 4 2 2 2 2" xfId="37278" xr:uid="{00000000-0005-0000-0000-0000E7900000}"/>
    <cellStyle name="20% - Accent1 4 2 5 2 4 2 2 2 2 2" xfId="37279" xr:uid="{00000000-0005-0000-0000-0000E8900000}"/>
    <cellStyle name="20% - Accent1 4 2 5 2 4 2 2 2 3" xfId="37280" xr:uid="{00000000-0005-0000-0000-0000E9900000}"/>
    <cellStyle name="20% - Accent1 4 2 5 2 4 2 2 3" xfId="37281" xr:uid="{00000000-0005-0000-0000-0000EA900000}"/>
    <cellStyle name="20% - Accent1 4 2 5 2 4 2 2 3 2" xfId="37282" xr:uid="{00000000-0005-0000-0000-0000EB900000}"/>
    <cellStyle name="20% - Accent1 4 2 5 2 4 2 2 4" xfId="37283" xr:uid="{00000000-0005-0000-0000-0000EC900000}"/>
    <cellStyle name="20% - Accent1 4 2 5 2 4 2 3" xfId="37284" xr:uid="{00000000-0005-0000-0000-0000ED900000}"/>
    <cellStyle name="20% - Accent1 4 2 5 2 4 2 3 2" xfId="37285" xr:uid="{00000000-0005-0000-0000-0000EE900000}"/>
    <cellStyle name="20% - Accent1 4 2 5 2 4 2 3 2 2" xfId="37286" xr:uid="{00000000-0005-0000-0000-0000EF900000}"/>
    <cellStyle name="20% - Accent1 4 2 5 2 4 2 3 2 2 2" xfId="37287" xr:uid="{00000000-0005-0000-0000-0000F0900000}"/>
    <cellStyle name="20% - Accent1 4 2 5 2 4 2 3 2 3" xfId="37288" xr:uid="{00000000-0005-0000-0000-0000F1900000}"/>
    <cellStyle name="20% - Accent1 4 2 5 2 4 2 3 3" xfId="37289" xr:uid="{00000000-0005-0000-0000-0000F2900000}"/>
    <cellStyle name="20% - Accent1 4 2 5 2 4 2 3 3 2" xfId="37290" xr:uid="{00000000-0005-0000-0000-0000F3900000}"/>
    <cellStyle name="20% - Accent1 4 2 5 2 4 2 3 4" xfId="37291" xr:uid="{00000000-0005-0000-0000-0000F4900000}"/>
    <cellStyle name="20% - Accent1 4 2 5 2 4 2 4" xfId="37292" xr:uid="{00000000-0005-0000-0000-0000F5900000}"/>
    <cellStyle name="20% - Accent1 4 2 5 2 4 2 4 2" xfId="37293" xr:uid="{00000000-0005-0000-0000-0000F6900000}"/>
    <cellStyle name="20% - Accent1 4 2 5 2 4 2 4 2 2" xfId="37294" xr:uid="{00000000-0005-0000-0000-0000F7900000}"/>
    <cellStyle name="20% - Accent1 4 2 5 2 4 2 4 2 2 2" xfId="37295" xr:uid="{00000000-0005-0000-0000-0000F8900000}"/>
    <cellStyle name="20% - Accent1 4 2 5 2 4 2 4 2 3" xfId="37296" xr:uid="{00000000-0005-0000-0000-0000F9900000}"/>
    <cellStyle name="20% - Accent1 4 2 5 2 4 2 4 3" xfId="37297" xr:uid="{00000000-0005-0000-0000-0000FA900000}"/>
    <cellStyle name="20% - Accent1 4 2 5 2 4 2 4 3 2" xfId="37298" xr:uid="{00000000-0005-0000-0000-0000FB900000}"/>
    <cellStyle name="20% - Accent1 4 2 5 2 4 2 4 4" xfId="37299" xr:uid="{00000000-0005-0000-0000-0000FC900000}"/>
    <cellStyle name="20% - Accent1 4 2 5 2 4 2 5" xfId="37300" xr:uid="{00000000-0005-0000-0000-0000FD900000}"/>
    <cellStyle name="20% - Accent1 4 2 5 2 4 2 5 2" xfId="37301" xr:uid="{00000000-0005-0000-0000-0000FE900000}"/>
    <cellStyle name="20% - Accent1 4 2 5 2 4 2 5 2 2" xfId="37302" xr:uid="{00000000-0005-0000-0000-0000FF900000}"/>
    <cellStyle name="20% - Accent1 4 2 5 2 4 2 5 3" xfId="37303" xr:uid="{00000000-0005-0000-0000-000000910000}"/>
    <cellStyle name="20% - Accent1 4 2 5 2 4 2 6" xfId="37304" xr:uid="{00000000-0005-0000-0000-000001910000}"/>
    <cellStyle name="20% - Accent1 4 2 5 2 4 2 6 2" xfId="37305" xr:uid="{00000000-0005-0000-0000-000002910000}"/>
    <cellStyle name="20% - Accent1 4 2 5 2 4 2 6 2 2" xfId="37306" xr:uid="{00000000-0005-0000-0000-000003910000}"/>
    <cellStyle name="20% - Accent1 4 2 5 2 4 2 6 3" xfId="37307" xr:uid="{00000000-0005-0000-0000-000004910000}"/>
    <cellStyle name="20% - Accent1 4 2 5 2 4 2 7" xfId="37308" xr:uid="{00000000-0005-0000-0000-000005910000}"/>
    <cellStyle name="20% - Accent1 4 2 5 2 4 2 7 2" xfId="37309" xr:uid="{00000000-0005-0000-0000-000006910000}"/>
    <cellStyle name="20% - Accent1 4 2 5 2 4 2 8" xfId="37310" xr:uid="{00000000-0005-0000-0000-000007910000}"/>
    <cellStyle name="20% - Accent1 4 2 5 2 4 2 8 2" xfId="37311" xr:uid="{00000000-0005-0000-0000-000008910000}"/>
    <cellStyle name="20% - Accent1 4 2 5 2 4 2 9" xfId="37312" xr:uid="{00000000-0005-0000-0000-000009910000}"/>
    <cellStyle name="20% - Accent1 4 2 5 2 4 3" xfId="37313" xr:uid="{00000000-0005-0000-0000-00000A910000}"/>
    <cellStyle name="20% - Accent1 4 2 5 2 4 3 2" xfId="37314" xr:uid="{00000000-0005-0000-0000-00000B910000}"/>
    <cellStyle name="20% - Accent1 4 2 5 2 4 3 2 2" xfId="37315" xr:uid="{00000000-0005-0000-0000-00000C910000}"/>
    <cellStyle name="20% - Accent1 4 2 5 2 4 3 2 2 2" xfId="37316" xr:uid="{00000000-0005-0000-0000-00000D910000}"/>
    <cellStyle name="20% - Accent1 4 2 5 2 4 3 2 2 2 2" xfId="37317" xr:uid="{00000000-0005-0000-0000-00000E910000}"/>
    <cellStyle name="20% - Accent1 4 2 5 2 4 3 2 2 3" xfId="37318" xr:uid="{00000000-0005-0000-0000-00000F910000}"/>
    <cellStyle name="20% - Accent1 4 2 5 2 4 3 2 3" xfId="37319" xr:uid="{00000000-0005-0000-0000-000010910000}"/>
    <cellStyle name="20% - Accent1 4 2 5 2 4 3 2 3 2" xfId="37320" xr:uid="{00000000-0005-0000-0000-000011910000}"/>
    <cellStyle name="20% - Accent1 4 2 5 2 4 3 2 4" xfId="37321" xr:uid="{00000000-0005-0000-0000-000012910000}"/>
    <cellStyle name="20% - Accent1 4 2 5 2 4 3 3" xfId="37322" xr:uid="{00000000-0005-0000-0000-000013910000}"/>
    <cellStyle name="20% - Accent1 4 2 5 2 4 3 3 2" xfId="37323" xr:uid="{00000000-0005-0000-0000-000014910000}"/>
    <cellStyle name="20% - Accent1 4 2 5 2 4 3 3 2 2" xfId="37324" xr:uid="{00000000-0005-0000-0000-000015910000}"/>
    <cellStyle name="20% - Accent1 4 2 5 2 4 3 3 2 2 2" xfId="37325" xr:uid="{00000000-0005-0000-0000-000016910000}"/>
    <cellStyle name="20% - Accent1 4 2 5 2 4 3 3 2 3" xfId="37326" xr:uid="{00000000-0005-0000-0000-000017910000}"/>
    <cellStyle name="20% - Accent1 4 2 5 2 4 3 3 3" xfId="37327" xr:uid="{00000000-0005-0000-0000-000018910000}"/>
    <cellStyle name="20% - Accent1 4 2 5 2 4 3 3 3 2" xfId="37328" xr:uid="{00000000-0005-0000-0000-000019910000}"/>
    <cellStyle name="20% - Accent1 4 2 5 2 4 3 3 4" xfId="37329" xr:uid="{00000000-0005-0000-0000-00001A910000}"/>
    <cellStyle name="20% - Accent1 4 2 5 2 4 3 4" xfId="37330" xr:uid="{00000000-0005-0000-0000-00001B910000}"/>
    <cellStyle name="20% - Accent1 4 2 5 2 4 3 4 2" xfId="37331" xr:uid="{00000000-0005-0000-0000-00001C910000}"/>
    <cellStyle name="20% - Accent1 4 2 5 2 4 3 4 2 2" xfId="37332" xr:uid="{00000000-0005-0000-0000-00001D910000}"/>
    <cellStyle name="20% - Accent1 4 2 5 2 4 3 4 2 2 2" xfId="37333" xr:uid="{00000000-0005-0000-0000-00001E910000}"/>
    <cellStyle name="20% - Accent1 4 2 5 2 4 3 4 2 3" xfId="37334" xr:uid="{00000000-0005-0000-0000-00001F910000}"/>
    <cellStyle name="20% - Accent1 4 2 5 2 4 3 4 3" xfId="37335" xr:uid="{00000000-0005-0000-0000-000020910000}"/>
    <cellStyle name="20% - Accent1 4 2 5 2 4 3 4 3 2" xfId="37336" xr:uid="{00000000-0005-0000-0000-000021910000}"/>
    <cellStyle name="20% - Accent1 4 2 5 2 4 3 4 4" xfId="37337" xr:uid="{00000000-0005-0000-0000-000022910000}"/>
    <cellStyle name="20% - Accent1 4 2 5 2 4 3 5" xfId="37338" xr:uid="{00000000-0005-0000-0000-000023910000}"/>
    <cellStyle name="20% - Accent1 4 2 5 2 4 3 5 2" xfId="37339" xr:uid="{00000000-0005-0000-0000-000024910000}"/>
    <cellStyle name="20% - Accent1 4 2 5 2 4 3 5 2 2" xfId="37340" xr:uid="{00000000-0005-0000-0000-000025910000}"/>
    <cellStyle name="20% - Accent1 4 2 5 2 4 3 5 3" xfId="37341" xr:uid="{00000000-0005-0000-0000-000026910000}"/>
    <cellStyle name="20% - Accent1 4 2 5 2 4 3 6" xfId="37342" xr:uid="{00000000-0005-0000-0000-000027910000}"/>
    <cellStyle name="20% - Accent1 4 2 5 2 4 3 6 2" xfId="37343" xr:uid="{00000000-0005-0000-0000-000028910000}"/>
    <cellStyle name="20% - Accent1 4 2 5 2 4 3 6 2 2" xfId="37344" xr:uid="{00000000-0005-0000-0000-000029910000}"/>
    <cellStyle name="20% - Accent1 4 2 5 2 4 3 6 3" xfId="37345" xr:uid="{00000000-0005-0000-0000-00002A910000}"/>
    <cellStyle name="20% - Accent1 4 2 5 2 4 3 7" xfId="37346" xr:uid="{00000000-0005-0000-0000-00002B910000}"/>
    <cellStyle name="20% - Accent1 4 2 5 2 4 3 7 2" xfId="37347" xr:uid="{00000000-0005-0000-0000-00002C910000}"/>
    <cellStyle name="20% - Accent1 4 2 5 2 4 3 8" xfId="37348" xr:uid="{00000000-0005-0000-0000-00002D910000}"/>
    <cellStyle name="20% - Accent1 4 2 5 2 4 3 8 2" xfId="37349" xr:uid="{00000000-0005-0000-0000-00002E910000}"/>
    <cellStyle name="20% - Accent1 4 2 5 2 4 3 9" xfId="37350" xr:uid="{00000000-0005-0000-0000-00002F910000}"/>
    <cellStyle name="20% - Accent1 4 2 5 2 4 4" xfId="37351" xr:uid="{00000000-0005-0000-0000-000030910000}"/>
    <cellStyle name="20% - Accent1 4 2 5 2 4 4 2" xfId="37352" xr:uid="{00000000-0005-0000-0000-000031910000}"/>
    <cellStyle name="20% - Accent1 4 2 5 2 4 4 2 2" xfId="37353" xr:uid="{00000000-0005-0000-0000-000032910000}"/>
    <cellStyle name="20% - Accent1 4 2 5 2 4 4 2 2 2" xfId="37354" xr:uid="{00000000-0005-0000-0000-000033910000}"/>
    <cellStyle name="20% - Accent1 4 2 5 2 4 4 2 3" xfId="37355" xr:uid="{00000000-0005-0000-0000-000034910000}"/>
    <cellStyle name="20% - Accent1 4 2 5 2 4 4 3" xfId="37356" xr:uid="{00000000-0005-0000-0000-000035910000}"/>
    <cellStyle name="20% - Accent1 4 2 5 2 4 4 3 2" xfId="37357" xr:uid="{00000000-0005-0000-0000-000036910000}"/>
    <cellStyle name="20% - Accent1 4 2 5 2 4 4 4" xfId="37358" xr:uid="{00000000-0005-0000-0000-000037910000}"/>
    <cellStyle name="20% - Accent1 4 2 5 2 4 5" xfId="37359" xr:uid="{00000000-0005-0000-0000-000038910000}"/>
    <cellStyle name="20% - Accent1 4 2 5 2 4 5 2" xfId="37360" xr:uid="{00000000-0005-0000-0000-000039910000}"/>
    <cellStyle name="20% - Accent1 4 2 5 2 4 5 2 2" xfId="37361" xr:uid="{00000000-0005-0000-0000-00003A910000}"/>
    <cellStyle name="20% - Accent1 4 2 5 2 4 5 2 2 2" xfId="37362" xr:uid="{00000000-0005-0000-0000-00003B910000}"/>
    <cellStyle name="20% - Accent1 4 2 5 2 4 5 2 3" xfId="37363" xr:uid="{00000000-0005-0000-0000-00003C910000}"/>
    <cellStyle name="20% - Accent1 4 2 5 2 4 5 3" xfId="37364" xr:uid="{00000000-0005-0000-0000-00003D910000}"/>
    <cellStyle name="20% - Accent1 4 2 5 2 4 5 3 2" xfId="37365" xr:uid="{00000000-0005-0000-0000-00003E910000}"/>
    <cellStyle name="20% - Accent1 4 2 5 2 4 5 4" xfId="37366" xr:uid="{00000000-0005-0000-0000-00003F910000}"/>
    <cellStyle name="20% - Accent1 4 2 5 2 4 6" xfId="37367" xr:uid="{00000000-0005-0000-0000-000040910000}"/>
    <cellStyle name="20% - Accent1 4 2 5 2 4 6 2" xfId="37368" xr:uid="{00000000-0005-0000-0000-000041910000}"/>
    <cellStyle name="20% - Accent1 4 2 5 2 4 6 2 2" xfId="37369" xr:uid="{00000000-0005-0000-0000-000042910000}"/>
    <cellStyle name="20% - Accent1 4 2 5 2 4 6 2 2 2" xfId="37370" xr:uid="{00000000-0005-0000-0000-000043910000}"/>
    <cellStyle name="20% - Accent1 4 2 5 2 4 6 2 3" xfId="37371" xr:uid="{00000000-0005-0000-0000-000044910000}"/>
    <cellStyle name="20% - Accent1 4 2 5 2 4 6 3" xfId="37372" xr:uid="{00000000-0005-0000-0000-000045910000}"/>
    <cellStyle name="20% - Accent1 4 2 5 2 4 6 3 2" xfId="37373" xr:uid="{00000000-0005-0000-0000-000046910000}"/>
    <cellStyle name="20% - Accent1 4 2 5 2 4 6 4" xfId="37374" xr:uid="{00000000-0005-0000-0000-000047910000}"/>
    <cellStyle name="20% - Accent1 4 2 5 2 4 7" xfId="37375" xr:uid="{00000000-0005-0000-0000-000048910000}"/>
    <cellStyle name="20% - Accent1 4 2 5 2 4 7 2" xfId="37376" xr:uid="{00000000-0005-0000-0000-000049910000}"/>
    <cellStyle name="20% - Accent1 4 2 5 2 4 7 2 2" xfId="37377" xr:uid="{00000000-0005-0000-0000-00004A910000}"/>
    <cellStyle name="20% - Accent1 4 2 5 2 4 7 3" xfId="37378" xr:uid="{00000000-0005-0000-0000-00004B910000}"/>
    <cellStyle name="20% - Accent1 4 2 5 2 4 8" xfId="37379" xr:uid="{00000000-0005-0000-0000-00004C910000}"/>
    <cellStyle name="20% - Accent1 4 2 5 2 4 8 2" xfId="37380" xr:uid="{00000000-0005-0000-0000-00004D910000}"/>
    <cellStyle name="20% - Accent1 4 2 5 2 4 8 2 2" xfId="37381" xr:uid="{00000000-0005-0000-0000-00004E910000}"/>
    <cellStyle name="20% - Accent1 4 2 5 2 4 8 3" xfId="37382" xr:uid="{00000000-0005-0000-0000-00004F910000}"/>
    <cellStyle name="20% - Accent1 4 2 5 2 4 9" xfId="37383" xr:uid="{00000000-0005-0000-0000-000050910000}"/>
    <cellStyle name="20% - Accent1 4 2 5 2 4 9 2" xfId="37384" xr:uid="{00000000-0005-0000-0000-000051910000}"/>
    <cellStyle name="20% - Accent1 4 2 5 2 5" xfId="37385" xr:uid="{00000000-0005-0000-0000-000052910000}"/>
    <cellStyle name="20% - Accent1 4 2 5 2 5 2" xfId="37386" xr:uid="{00000000-0005-0000-0000-000053910000}"/>
    <cellStyle name="20% - Accent1 4 2 5 2 5 2 2" xfId="37387" xr:uid="{00000000-0005-0000-0000-000054910000}"/>
    <cellStyle name="20% - Accent1 4 2 5 2 5 2 2 2" xfId="37388" xr:uid="{00000000-0005-0000-0000-000055910000}"/>
    <cellStyle name="20% - Accent1 4 2 5 2 5 2 2 2 2" xfId="37389" xr:uid="{00000000-0005-0000-0000-000056910000}"/>
    <cellStyle name="20% - Accent1 4 2 5 2 5 2 2 3" xfId="37390" xr:uid="{00000000-0005-0000-0000-000057910000}"/>
    <cellStyle name="20% - Accent1 4 2 5 2 5 2 3" xfId="37391" xr:uid="{00000000-0005-0000-0000-000058910000}"/>
    <cellStyle name="20% - Accent1 4 2 5 2 5 2 3 2" xfId="37392" xr:uid="{00000000-0005-0000-0000-000059910000}"/>
    <cellStyle name="20% - Accent1 4 2 5 2 5 2 4" xfId="37393" xr:uid="{00000000-0005-0000-0000-00005A910000}"/>
    <cellStyle name="20% - Accent1 4 2 5 2 5 3" xfId="37394" xr:uid="{00000000-0005-0000-0000-00005B910000}"/>
    <cellStyle name="20% - Accent1 4 2 5 2 5 3 2" xfId="37395" xr:uid="{00000000-0005-0000-0000-00005C910000}"/>
    <cellStyle name="20% - Accent1 4 2 5 2 5 3 2 2" xfId="37396" xr:uid="{00000000-0005-0000-0000-00005D910000}"/>
    <cellStyle name="20% - Accent1 4 2 5 2 5 3 2 2 2" xfId="37397" xr:uid="{00000000-0005-0000-0000-00005E910000}"/>
    <cellStyle name="20% - Accent1 4 2 5 2 5 3 2 3" xfId="37398" xr:uid="{00000000-0005-0000-0000-00005F910000}"/>
    <cellStyle name="20% - Accent1 4 2 5 2 5 3 3" xfId="37399" xr:uid="{00000000-0005-0000-0000-000060910000}"/>
    <cellStyle name="20% - Accent1 4 2 5 2 5 3 3 2" xfId="37400" xr:uid="{00000000-0005-0000-0000-000061910000}"/>
    <cellStyle name="20% - Accent1 4 2 5 2 5 3 4" xfId="37401" xr:uid="{00000000-0005-0000-0000-000062910000}"/>
    <cellStyle name="20% - Accent1 4 2 5 2 5 4" xfId="37402" xr:uid="{00000000-0005-0000-0000-000063910000}"/>
    <cellStyle name="20% - Accent1 4 2 5 2 5 4 2" xfId="37403" xr:uid="{00000000-0005-0000-0000-000064910000}"/>
    <cellStyle name="20% - Accent1 4 2 5 2 5 4 2 2" xfId="37404" xr:uid="{00000000-0005-0000-0000-000065910000}"/>
    <cellStyle name="20% - Accent1 4 2 5 2 5 4 2 2 2" xfId="37405" xr:uid="{00000000-0005-0000-0000-000066910000}"/>
    <cellStyle name="20% - Accent1 4 2 5 2 5 4 2 3" xfId="37406" xr:uid="{00000000-0005-0000-0000-000067910000}"/>
    <cellStyle name="20% - Accent1 4 2 5 2 5 4 3" xfId="37407" xr:uid="{00000000-0005-0000-0000-000068910000}"/>
    <cellStyle name="20% - Accent1 4 2 5 2 5 4 3 2" xfId="37408" xr:uid="{00000000-0005-0000-0000-000069910000}"/>
    <cellStyle name="20% - Accent1 4 2 5 2 5 4 4" xfId="37409" xr:uid="{00000000-0005-0000-0000-00006A910000}"/>
    <cellStyle name="20% - Accent1 4 2 5 2 5 5" xfId="37410" xr:uid="{00000000-0005-0000-0000-00006B910000}"/>
    <cellStyle name="20% - Accent1 4 2 5 2 5 5 2" xfId="37411" xr:uid="{00000000-0005-0000-0000-00006C910000}"/>
    <cellStyle name="20% - Accent1 4 2 5 2 5 5 2 2" xfId="37412" xr:uid="{00000000-0005-0000-0000-00006D910000}"/>
    <cellStyle name="20% - Accent1 4 2 5 2 5 5 3" xfId="37413" xr:uid="{00000000-0005-0000-0000-00006E910000}"/>
    <cellStyle name="20% - Accent1 4 2 5 2 5 6" xfId="37414" xr:uid="{00000000-0005-0000-0000-00006F910000}"/>
    <cellStyle name="20% - Accent1 4 2 5 2 5 6 2" xfId="37415" xr:uid="{00000000-0005-0000-0000-000070910000}"/>
    <cellStyle name="20% - Accent1 4 2 5 2 5 6 2 2" xfId="37416" xr:uid="{00000000-0005-0000-0000-000071910000}"/>
    <cellStyle name="20% - Accent1 4 2 5 2 5 6 3" xfId="37417" xr:uid="{00000000-0005-0000-0000-000072910000}"/>
    <cellStyle name="20% - Accent1 4 2 5 2 5 7" xfId="37418" xr:uid="{00000000-0005-0000-0000-000073910000}"/>
    <cellStyle name="20% - Accent1 4 2 5 2 5 7 2" xfId="37419" xr:uid="{00000000-0005-0000-0000-000074910000}"/>
    <cellStyle name="20% - Accent1 4 2 5 2 5 8" xfId="37420" xr:uid="{00000000-0005-0000-0000-000075910000}"/>
    <cellStyle name="20% - Accent1 4 2 5 2 5 8 2" xfId="37421" xr:uid="{00000000-0005-0000-0000-000076910000}"/>
    <cellStyle name="20% - Accent1 4 2 5 2 5 9" xfId="37422" xr:uid="{00000000-0005-0000-0000-000077910000}"/>
    <cellStyle name="20% - Accent1 4 2 5 2 6" xfId="37423" xr:uid="{00000000-0005-0000-0000-000078910000}"/>
    <cellStyle name="20% - Accent1 4 2 5 2 6 2" xfId="37424" xr:uid="{00000000-0005-0000-0000-000079910000}"/>
    <cellStyle name="20% - Accent1 4 2 5 2 6 2 2" xfId="37425" xr:uid="{00000000-0005-0000-0000-00007A910000}"/>
    <cellStyle name="20% - Accent1 4 2 5 2 6 2 2 2" xfId="37426" xr:uid="{00000000-0005-0000-0000-00007B910000}"/>
    <cellStyle name="20% - Accent1 4 2 5 2 6 2 2 2 2" xfId="37427" xr:uid="{00000000-0005-0000-0000-00007C910000}"/>
    <cellStyle name="20% - Accent1 4 2 5 2 6 2 2 3" xfId="37428" xr:uid="{00000000-0005-0000-0000-00007D910000}"/>
    <cellStyle name="20% - Accent1 4 2 5 2 6 2 3" xfId="37429" xr:uid="{00000000-0005-0000-0000-00007E910000}"/>
    <cellStyle name="20% - Accent1 4 2 5 2 6 2 3 2" xfId="37430" xr:uid="{00000000-0005-0000-0000-00007F910000}"/>
    <cellStyle name="20% - Accent1 4 2 5 2 6 2 4" xfId="37431" xr:uid="{00000000-0005-0000-0000-000080910000}"/>
    <cellStyle name="20% - Accent1 4 2 5 2 6 3" xfId="37432" xr:uid="{00000000-0005-0000-0000-000081910000}"/>
    <cellStyle name="20% - Accent1 4 2 5 2 6 3 2" xfId="37433" xr:uid="{00000000-0005-0000-0000-000082910000}"/>
    <cellStyle name="20% - Accent1 4 2 5 2 6 3 2 2" xfId="37434" xr:uid="{00000000-0005-0000-0000-000083910000}"/>
    <cellStyle name="20% - Accent1 4 2 5 2 6 3 2 2 2" xfId="37435" xr:uid="{00000000-0005-0000-0000-000084910000}"/>
    <cellStyle name="20% - Accent1 4 2 5 2 6 3 2 3" xfId="37436" xr:uid="{00000000-0005-0000-0000-000085910000}"/>
    <cellStyle name="20% - Accent1 4 2 5 2 6 3 3" xfId="37437" xr:uid="{00000000-0005-0000-0000-000086910000}"/>
    <cellStyle name="20% - Accent1 4 2 5 2 6 3 3 2" xfId="37438" xr:uid="{00000000-0005-0000-0000-000087910000}"/>
    <cellStyle name="20% - Accent1 4 2 5 2 6 3 4" xfId="37439" xr:uid="{00000000-0005-0000-0000-000088910000}"/>
    <cellStyle name="20% - Accent1 4 2 5 2 6 4" xfId="37440" xr:uid="{00000000-0005-0000-0000-000089910000}"/>
    <cellStyle name="20% - Accent1 4 2 5 2 6 4 2" xfId="37441" xr:uid="{00000000-0005-0000-0000-00008A910000}"/>
    <cellStyle name="20% - Accent1 4 2 5 2 6 4 2 2" xfId="37442" xr:uid="{00000000-0005-0000-0000-00008B910000}"/>
    <cellStyle name="20% - Accent1 4 2 5 2 6 4 2 2 2" xfId="37443" xr:uid="{00000000-0005-0000-0000-00008C910000}"/>
    <cellStyle name="20% - Accent1 4 2 5 2 6 4 2 3" xfId="37444" xr:uid="{00000000-0005-0000-0000-00008D910000}"/>
    <cellStyle name="20% - Accent1 4 2 5 2 6 4 3" xfId="37445" xr:uid="{00000000-0005-0000-0000-00008E910000}"/>
    <cellStyle name="20% - Accent1 4 2 5 2 6 4 3 2" xfId="37446" xr:uid="{00000000-0005-0000-0000-00008F910000}"/>
    <cellStyle name="20% - Accent1 4 2 5 2 6 4 4" xfId="37447" xr:uid="{00000000-0005-0000-0000-000090910000}"/>
    <cellStyle name="20% - Accent1 4 2 5 2 6 5" xfId="37448" xr:uid="{00000000-0005-0000-0000-000091910000}"/>
    <cellStyle name="20% - Accent1 4 2 5 2 6 5 2" xfId="37449" xr:uid="{00000000-0005-0000-0000-000092910000}"/>
    <cellStyle name="20% - Accent1 4 2 5 2 6 5 2 2" xfId="37450" xr:uid="{00000000-0005-0000-0000-000093910000}"/>
    <cellStyle name="20% - Accent1 4 2 5 2 6 5 3" xfId="37451" xr:uid="{00000000-0005-0000-0000-000094910000}"/>
    <cellStyle name="20% - Accent1 4 2 5 2 6 6" xfId="37452" xr:uid="{00000000-0005-0000-0000-000095910000}"/>
    <cellStyle name="20% - Accent1 4 2 5 2 6 6 2" xfId="37453" xr:uid="{00000000-0005-0000-0000-000096910000}"/>
    <cellStyle name="20% - Accent1 4 2 5 2 6 6 2 2" xfId="37454" xr:uid="{00000000-0005-0000-0000-000097910000}"/>
    <cellStyle name="20% - Accent1 4 2 5 2 6 6 3" xfId="37455" xr:uid="{00000000-0005-0000-0000-000098910000}"/>
    <cellStyle name="20% - Accent1 4 2 5 2 6 7" xfId="37456" xr:uid="{00000000-0005-0000-0000-000099910000}"/>
    <cellStyle name="20% - Accent1 4 2 5 2 6 7 2" xfId="37457" xr:uid="{00000000-0005-0000-0000-00009A910000}"/>
    <cellStyle name="20% - Accent1 4 2 5 2 6 8" xfId="37458" xr:uid="{00000000-0005-0000-0000-00009B910000}"/>
    <cellStyle name="20% - Accent1 4 2 5 2 6 8 2" xfId="37459" xr:uid="{00000000-0005-0000-0000-00009C910000}"/>
    <cellStyle name="20% - Accent1 4 2 5 2 6 9" xfId="37460" xr:uid="{00000000-0005-0000-0000-00009D910000}"/>
    <cellStyle name="20% - Accent1 4 2 5 2 7" xfId="37461" xr:uid="{00000000-0005-0000-0000-00009E910000}"/>
    <cellStyle name="20% - Accent1 4 2 5 2 7 2" xfId="37462" xr:uid="{00000000-0005-0000-0000-00009F910000}"/>
    <cellStyle name="20% - Accent1 4 2 5 2 7 2 2" xfId="37463" xr:uid="{00000000-0005-0000-0000-0000A0910000}"/>
    <cellStyle name="20% - Accent1 4 2 5 2 7 2 2 2" xfId="37464" xr:uid="{00000000-0005-0000-0000-0000A1910000}"/>
    <cellStyle name="20% - Accent1 4 2 5 2 7 2 3" xfId="37465" xr:uid="{00000000-0005-0000-0000-0000A2910000}"/>
    <cellStyle name="20% - Accent1 4 2 5 2 7 3" xfId="37466" xr:uid="{00000000-0005-0000-0000-0000A3910000}"/>
    <cellStyle name="20% - Accent1 4 2 5 2 7 3 2" xfId="37467" xr:uid="{00000000-0005-0000-0000-0000A4910000}"/>
    <cellStyle name="20% - Accent1 4 2 5 2 7 4" xfId="37468" xr:uid="{00000000-0005-0000-0000-0000A5910000}"/>
    <cellStyle name="20% - Accent1 4 2 5 2 8" xfId="37469" xr:uid="{00000000-0005-0000-0000-0000A6910000}"/>
    <cellStyle name="20% - Accent1 4 2 5 2 8 2" xfId="37470" xr:uid="{00000000-0005-0000-0000-0000A7910000}"/>
    <cellStyle name="20% - Accent1 4 2 5 2 8 2 2" xfId="37471" xr:uid="{00000000-0005-0000-0000-0000A8910000}"/>
    <cellStyle name="20% - Accent1 4 2 5 2 8 2 2 2" xfId="37472" xr:uid="{00000000-0005-0000-0000-0000A9910000}"/>
    <cellStyle name="20% - Accent1 4 2 5 2 8 2 3" xfId="37473" xr:uid="{00000000-0005-0000-0000-0000AA910000}"/>
    <cellStyle name="20% - Accent1 4 2 5 2 8 3" xfId="37474" xr:uid="{00000000-0005-0000-0000-0000AB910000}"/>
    <cellStyle name="20% - Accent1 4 2 5 2 8 3 2" xfId="37475" xr:uid="{00000000-0005-0000-0000-0000AC910000}"/>
    <cellStyle name="20% - Accent1 4 2 5 2 8 4" xfId="37476" xr:uid="{00000000-0005-0000-0000-0000AD910000}"/>
    <cellStyle name="20% - Accent1 4 2 5 2 9" xfId="37477" xr:uid="{00000000-0005-0000-0000-0000AE910000}"/>
    <cellStyle name="20% - Accent1 4 2 5 2 9 2" xfId="37478" xr:uid="{00000000-0005-0000-0000-0000AF910000}"/>
    <cellStyle name="20% - Accent1 4 2 5 2 9 2 2" xfId="37479" xr:uid="{00000000-0005-0000-0000-0000B0910000}"/>
    <cellStyle name="20% - Accent1 4 2 5 2 9 2 2 2" xfId="37480" xr:uid="{00000000-0005-0000-0000-0000B1910000}"/>
    <cellStyle name="20% - Accent1 4 2 5 2 9 2 3" xfId="37481" xr:uid="{00000000-0005-0000-0000-0000B2910000}"/>
    <cellStyle name="20% - Accent1 4 2 5 2 9 3" xfId="37482" xr:uid="{00000000-0005-0000-0000-0000B3910000}"/>
    <cellStyle name="20% - Accent1 4 2 5 2 9 3 2" xfId="37483" xr:uid="{00000000-0005-0000-0000-0000B4910000}"/>
    <cellStyle name="20% - Accent1 4 2 5 2 9 4" xfId="37484" xr:uid="{00000000-0005-0000-0000-0000B5910000}"/>
    <cellStyle name="20% - Accent1 4 2 5 3" xfId="37485" xr:uid="{00000000-0005-0000-0000-0000B6910000}"/>
    <cellStyle name="20% - Accent1 4 2 5 3 10" xfId="37486" xr:uid="{00000000-0005-0000-0000-0000B7910000}"/>
    <cellStyle name="20% - Accent1 4 2 5 3 10 2" xfId="37487" xr:uid="{00000000-0005-0000-0000-0000B8910000}"/>
    <cellStyle name="20% - Accent1 4 2 5 3 11" xfId="37488" xr:uid="{00000000-0005-0000-0000-0000B9910000}"/>
    <cellStyle name="20% - Accent1 4 2 5 3 2" xfId="37489" xr:uid="{00000000-0005-0000-0000-0000BA910000}"/>
    <cellStyle name="20% - Accent1 4 2 5 3 2 2" xfId="37490" xr:uid="{00000000-0005-0000-0000-0000BB910000}"/>
    <cellStyle name="20% - Accent1 4 2 5 3 2 2 2" xfId="37491" xr:uid="{00000000-0005-0000-0000-0000BC910000}"/>
    <cellStyle name="20% - Accent1 4 2 5 3 2 2 2 2" xfId="37492" xr:uid="{00000000-0005-0000-0000-0000BD910000}"/>
    <cellStyle name="20% - Accent1 4 2 5 3 2 2 2 2 2" xfId="37493" xr:uid="{00000000-0005-0000-0000-0000BE910000}"/>
    <cellStyle name="20% - Accent1 4 2 5 3 2 2 2 3" xfId="37494" xr:uid="{00000000-0005-0000-0000-0000BF910000}"/>
    <cellStyle name="20% - Accent1 4 2 5 3 2 2 3" xfId="37495" xr:uid="{00000000-0005-0000-0000-0000C0910000}"/>
    <cellStyle name="20% - Accent1 4 2 5 3 2 2 3 2" xfId="37496" xr:uid="{00000000-0005-0000-0000-0000C1910000}"/>
    <cellStyle name="20% - Accent1 4 2 5 3 2 2 4" xfId="37497" xr:uid="{00000000-0005-0000-0000-0000C2910000}"/>
    <cellStyle name="20% - Accent1 4 2 5 3 2 3" xfId="37498" xr:uid="{00000000-0005-0000-0000-0000C3910000}"/>
    <cellStyle name="20% - Accent1 4 2 5 3 2 3 2" xfId="37499" xr:uid="{00000000-0005-0000-0000-0000C4910000}"/>
    <cellStyle name="20% - Accent1 4 2 5 3 2 3 2 2" xfId="37500" xr:uid="{00000000-0005-0000-0000-0000C5910000}"/>
    <cellStyle name="20% - Accent1 4 2 5 3 2 3 2 2 2" xfId="37501" xr:uid="{00000000-0005-0000-0000-0000C6910000}"/>
    <cellStyle name="20% - Accent1 4 2 5 3 2 3 2 3" xfId="37502" xr:uid="{00000000-0005-0000-0000-0000C7910000}"/>
    <cellStyle name="20% - Accent1 4 2 5 3 2 3 3" xfId="37503" xr:uid="{00000000-0005-0000-0000-0000C8910000}"/>
    <cellStyle name="20% - Accent1 4 2 5 3 2 3 3 2" xfId="37504" xr:uid="{00000000-0005-0000-0000-0000C9910000}"/>
    <cellStyle name="20% - Accent1 4 2 5 3 2 3 4" xfId="37505" xr:uid="{00000000-0005-0000-0000-0000CA910000}"/>
    <cellStyle name="20% - Accent1 4 2 5 3 2 4" xfId="37506" xr:uid="{00000000-0005-0000-0000-0000CB910000}"/>
    <cellStyle name="20% - Accent1 4 2 5 3 2 4 2" xfId="37507" xr:uid="{00000000-0005-0000-0000-0000CC910000}"/>
    <cellStyle name="20% - Accent1 4 2 5 3 2 4 2 2" xfId="37508" xr:uid="{00000000-0005-0000-0000-0000CD910000}"/>
    <cellStyle name="20% - Accent1 4 2 5 3 2 4 2 2 2" xfId="37509" xr:uid="{00000000-0005-0000-0000-0000CE910000}"/>
    <cellStyle name="20% - Accent1 4 2 5 3 2 4 2 3" xfId="37510" xr:uid="{00000000-0005-0000-0000-0000CF910000}"/>
    <cellStyle name="20% - Accent1 4 2 5 3 2 4 3" xfId="37511" xr:uid="{00000000-0005-0000-0000-0000D0910000}"/>
    <cellStyle name="20% - Accent1 4 2 5 3 2 4 3 2" xfId="37512" xr:uid="{00000000-0005-0000-0000-0000D1910000}"/>
    <cellStyle name="20% - Accent1 4 2 5 3 2 4 4" xfId="37513" xr:uid="{00000000-0005-0000-0000-0000D2910000}"/>
    <cellStyle name="20% - Accent1 4 2 5 3 2 5" xfId="37514" xr:uid="{00000000-0005-0000-0000-0000D3910000}"/>
    <cellStyle name="20% - Accent1 4 2 5 3 2 5 2" xfId="37515" xr:uid="{00000000-0005-0000-0000-0000D4910000}"/>
    <cellStyle name="20% - Accent1 4 2 5 3 2 5 2 2" xfId="37516" xr:uid="{00000000-0005-0000-0000-0000D5910000}"/>
    <cellStyle name="20% - Accent1 4 2 5 3 2 5 3" xfId="37517" xr:uid="{00000000-0005-0000-0000-0000D6910000}"/>
    <cellStyle name="20% - Accent1 4 2 5 3 2 6" xfId="37518" xr:uid="{00000000-0005-0000-0000-0000D7910000}"/>
    <cellStyle name="20% - Accent1 4 2 5 3 2 6 2" xfId="37519" xr:uid="{00000000-0005-0000-0000-0000D8910000}"/>
    <cellStyle name="20% - Accent1 4 2 5 3 2 6 2 2" xfId="37520" xr:uid="{00000000-0005-0000-0000-0000D9910000}"/>
    <cellStyle name="20% - Accent1 4 2 5 3 2 6 3" xfId="37521" xr:uid="{00000000-0005-0000-0000-0000DA910000}"/>
    <cellStyle name="20% - Accent1 4 2 5 3 2 7" xfId="37522" xr:uid="{00000000-0005-0000-0000-0000DB910000}"/>
    <cellStyle name="20% - Accent1 4 2 5 3 2 7 2" xfId="37523" xr:uid="{00000000-0005-0000-0000-0000DC910000}"/>
    <cellStyle name="20% - Accent1 4 2 5 3 2 8" xfId="37524" xr:uid="{00000000-0005-0000-0000-0000DD910000}"/>
    <cellStyle name="20% - Accent1 4 2 5 3 2 8 2" xfId="37525" xr:uid="{00000000-0005-0000-0000-0000DE910000}"/>
    <cellStyle name="20% - Accent1 4 2 5 3 2 9" xfId="37526" xr:uid="{00000000-0005-0000-0000-0000DF910000}"/>
    <cellStyle name="20% - Accent1 4 2 5 3 3" xfId="37527" xr:uid="{00000000-0005-0000-0000-0000E0910000}"/>
    <cellStyle name="20% - Accent1 4 2 5 3 3 2" xfId="37528" xr:uid="{00000000-0005-0000-0000-0000E1910000}"/>
    <cellStyle name="20% - Accent1 4 2 5 3 3 2 2" xfId="37529" xr:uid="{00000000-0005-0000-0000-0000E2910000}"/>
    <cellStyle name="20% - Accent1 4 2 5 3 3 2 2 2" xfId="37530" xr:uid="{00000000-0005-0000-0000-0000E3910000}"/>
    <cellStyle name="20% - Accent1 4 2 5 3 3 2 2 2 2" xfId="37531" xr:uid="{00000000-0005-0000-0000-0000E4910000}"/>
    <cellStyle name="20% - Accent1 4 2 5 3 3 2 2 3" xfId="37532" xr:uid="{00000000-0005-0000-0000-0000E5910000}"/>
    <cellStyle name="20% - Accent1 4 2 5 3 3 2 3" xfId="37533" xr:uid="{00000000-0005-0000-0000-0000E6910000}"/>
    <cellStyle name="20% - Accent1 4 2 5 3 3 2 3 2" xfId="37534" xr:uid="{00000000-0005-0000-0000-0000E7910000}"/>
    <cellStyle name="20% - Accent1 4 2 5 3 3 2 4" xfId="37535" xr:uid="{00000000-0005-0000-0000-0000E8910000}"/>
    <cellStyle name="20% - Accent1 4 2 5 3 3 3" xfId="37536" xr:uid="{00000000-0005-0000-0000-0000E9910000}"/>
    <cellStyle name="20% - Accent1 4 2 5 3 3 3 2" xfId="37537" xr:uid="{00000000-0005-0000-0000-0000EA910000}"/>
    <cellStyle name="20% - Accent1 4 2 5 3 3 3 2 2" xfId="37538" xr:uid="{00000000-0005-0000-0000-0000EB910000}"/>
    <cellStyle name="20% - Accent1 4 2 5 3 3 3 2 2 2" xfId="37539" xr:uid="{00000000-0005-0000-0000-0000EC910000}"/>
    <cellStyle name="20% - Accent1 4 2 5 3 3 3 2 3" xfId="37540" xr:uid="{00000000-0005-0000-0000-0000ED910000}"/>
    <cellStyle name="20% - Accent1 4 2 5 3 3 3 3" xfId="37541" xr:uid="{00000000-0005-0000-0000-0000EE910000}"/>
    <cellStyle name="20% - Accent1 4 2 5 3 3 3 3 2" xfId="37542" xr:uid="{00000000-0005-0000-0000-0000EF910000}"/>
    <cellStyle name="20% - Accent1 4 2 5 3 3 3 4" xfId="37543" xr:uid="{00000000-0005-0000-0000-0000F0910000}"/>
    <cellStyle name="20% - Accent1 4 2 5 3 3 4" xfId="37544" xr:uid="{00000000-0005-0000-0000-0000F1910000}"/>
    <cellStyle name="20% - Accent1 4 2 5 3 3 4 2" xfId="37545" xr:uid="{00000000-0005-0000-0000-0000F2910000}"/>
    <cellStyle name="20% - Accent1 4 2 5 3 3 4 2 2" xfId="37546" xr:uid="{00000000-0005-0000-0000-0000F3910000}"/>
    <cellStyle name="20% - Accent1 4 2 5 3 3 4 2 2 2" xfId="37547" xr:uid="{00000000-0005-0000-0000-0000F4910000}"/>
    <cellStyle name="20% - Accent1 4 2 5 3 3 4 2 3" xfId="37548" xr:uid="{00000000-0005-0000-0000-0000F5910000}"/>
    <cellStyle name="20% - Accent1 4 2 5 3 3 4 3" xfId="37549" xr:uid="{00000000-0005-0000-0000-0000F6910000}"/>
    <cellStyle name="20% - Accent1 4 2 5 3 3 4 3 2" xfId="37550" xr:uid="{00000000-0005-0000-0000-0000F7910000}"/>
    <cellStyle name="20% - Accent1 4 2 5 3 3 4 4" xfId="37551" xr:uid="{00000000-0005-0000-0000-0000F8910000}"/>
    <cellStyle name="20% - Accent1 4 2 5 3 3 5" xfId="37552" xr:uid="{00000000-0005-0000-0000-0000F9910000}"/>
    <cellStyle name="20% - Accent1 4 2 5 3 3 5 2" xfId="37553" xr:uid="{00000000-0005-0000-0000-0000FA910000}"/>
    <cellStyle name="20% - Accent1 4 2 5 3 3 5 2 2" xfId="37554" xr:uid="{00000000-0005-0000-0000-0000FB910000}"/>
    <cellStyle name="20% - Accent1 4 2 5 3 3 5 3" xfId="37555" xr:uid="{00000000-0005-0000-0000-0000FC910000}"/>
    <cellStyle name="20% - Accent1 4 2 5 3 3 6" xfId="37556" xr:uid="{00000000-0005-0000-0000-0000FD910000}"/>
    <cellStyle name="20% - Accent1 4 2 5 3 3 6 2" xfId="37557" xr:uid="{00000000-0005-0000-0000-0000FE910000}"/>
    <cellStyle name="20% - Accent1 4 2 5 3 3 6 2 2" xfId="37558" xr:uid="{00000000-0005-0000-0000-0000FF910000}"/>
    <cellStyle name="20% - Accent1 4 2 5 3 3 6 3" xfId="37559" xr:uid="{00000000-0005-0000-0000-000000920000}"/>
    <cellStyle name="20% - Accent1 4 2 5 3 3 7" xfId="37560" xr:uid="{00000000-0005-0000-0000-000001920000}"/>
    <cellStyle name="20% - Accent1 4 2 5 3 3 7 2" xfId="37561" xr:uid="{00000000-0005-0000-0000-000002920000}"/>
    <cellStyle name="20% - Accent1 4 2 5 3 3 8" xfId="37562" xr:uid="{00000000-0005-0000-0000-000003920000}"/>
    <cellStyle name="20% - Accent1 4 2 5 3 3 8 2" xfId="37563" xr:uid="{00000000-0005-0000-0000-000004920000}"/>
    <cellStyle name="20% - Accent1 4 2 5 3 3 9" xfId="37564" xr:uid="{00000000-0005-0000-0000-000005920000}"/>
    <cellStyle name="20% - Accent1 4 2 5 3 4" xfId="37565" xr:uid="{00000000-0005-0000-0000-000006920000}"/>
    <cellStyle name="20% - Accent1 4 2 5 3 4 2" xfId="37566" xr:uid="{00000000-0005-0000-0000-000007920000}"/>
    <cellStyle name="20% - Accent1 4 2 5 3 4 2 2" xfId="37567" xr:uid="{00000000-0005-0000-0000-000008920000}"/>
    <cellStyle name="20% - Accent1 4 2 5 3 4 2 2 2" xfId="37568" xr:uid="{00000000-0005-0000-0000-000009920000}"/>
    <cellStyle name="20% - Accent1 4 2 5 3 4 2 3" xfId="37569" xr:uid="{00000000-0005-0000-0000-00000A920000}"/>
    <cellStyle name="20% - Accent1 4 2 5 3 4 3" xfId="37570" xr:uid="{00000000-0005-0000-0000-00000B920000}"/>
    <cellStyle name="20% - Accent1 4 2 5 3 4 3 2" xfId="37571" xr:uid="{00000000-0005-0000-0000-00000C920000}"/>
    <cellStyle name="20% - Accent1 4 2 5 3 4 4" xfId="37572" xr:uid="{00000000-0005-0000-0000-00000D920000}"/>
    <cellStyle name="20% - Accent1 4 2 5 3 5" xfId="37573" xr:uid="{00000000-0005-0000-0000-00000E920000}"/>
    <cellStyle name="20% - Accent1 4 2 5 3 5 2" xfId="37574" xr:uid="{00000000-0005-0000-0000-00000F920000}"/>
    <cellStyle name="20% - Accent1 4 2 5 3 5 2 2" xfId="37575" xr:uid="{00000000-0005-0000-0000-000010920000}"/>
    <cellStyle name="20% - Accent1 4 2 5 3 5 2 2 2" xfId="37576" xr:uid="{00000000-0005-0000-0000-000011920000}"/>
    <cellStyle name="20% - Accent1 4 2 5 3 5 2 3" xfId="37577" xr:uid="{00000000-0005-0000-0000-000012920000}"/>
    <cellStyle name="20% - Accent1 4 2 5 3 5 3" xfId="37578" xr:uid="{00000000-0005-0000-0000-000013920000}"/>
    <cellStyle name="20% - Accent1 4 2 5 3 5 3 2" xfId="37579" xr:uid="{00000000-0005-0000-0000-000014920000}"/>
    <cellStyle name="20% - Accent1 4 2 5 3 5 4" xfId="37580" xr:uid="{00000000-0005-0000-0000-000015920000}"/>
    <cellStyle name="20% - Accent1 4 2 5 3 6" xfId="37581" xr:uid="{00000000-0005-0000-0000-000016920000}"/>
    <cellStyle name="20% - Accent1 4 2 5 3 6 2" xfId="37582" xr:uid="{00000000-0005-0000-0000-000017920000}"/>
    <cellStyle name="20% - Accent1 4 2 5 3 6 2 2" xfId="37583" xr:uid="{00000000-0005-0000-0000-000018920000}"/>
    <cellStyle name="20% - Accent1 4 2 5 3 6 2 2 2" xfId="37584" xr:uid="{00000000-0005-0000-0000-000019920000}"/>
    <cellStyle name="20% - Accent1 4 2 5 3 6 2 3" xfId="37585" xr:uid="{00000000-0005-0000-0000-00001A920000}"/>
    <cellStyle name="20% - Accent1 4 2 5 3 6 3" xfId="37586" xr:uid="{00000000-0005-0000-0000-00001B920000}"/>
    <cellStyle name="20% - Accent1 4 2 5 3 6 3 2" xfId="37587" xr:uid="{00000000-0005-0000-0000-00001C920000}"/>
    <cellStyle name="20% - Accent1 4 2 5 3 6 4" xfId="37588" xr:uid="{00000000-0005-0000-0000-00001D920000}"/>
    <cellStyle name="20% - Accent1 4 2 5 3 7" xfId="37589" xr:uid="{00000000-0005-0000-0000-00001E920000}"/>
    <cellStyle name="20% - Accent1 4 2 5 3 7 2" xfId="37590" xr:uid="{00000000-0005-0000-0000-00001F920000}"/>
    <cellStyle name="20% - Accent1 4 2 5 3 7 2 2" xfId="37591" xr:uid="{00000000-0005-0000-0000-000020920000}"/>
    <cellStyle name="20% - Accent1 4 2 5 3 7 3" xfId="37592" xr:uid="{00000000-0005-0000-0000-000021920000}"/>
    <cellStyle name="20% - Accent1 4 2 5 3 8" xfId="37593" xr:uid="{00000000-0005-0000-0000-000022920000}"/>
    <cellStyle name="20% - Accent1 4 2 5 3 8 2" xfId="37594" xr:uid="{00000000-0005-0000-0000-000023920000}"/>
    <cellStyle name="20% - Accent1 4 2 5 3 8 2 2" xfId="37595" xr:uid="{00000000-0005-0000-0000-000024920000}"/>
    <cellStyle name="20% - Accent1 4 2 5 3 8 3" xfId="37596" xr:uid="{00000000-0005-0000-0000-000025920000}"/>
    <cellStyle name="20% - Accent1 4 2 5 3 9" xfId="37597" xr:uid="{00000000-0005-0000-0000-000026920000}"/>
    <cellStyle name="20% - Accent1 4 2 5 3 9 2" xfId="37598" xr:uid="{00000000-0005-0000-0000-000027920000}"/>
    <cellStyle name="20% - Accent1 4 2 5 4" xfId="37599" xr:uid="{00000000-0005-0000-0000-000028920000}"/>
    <cellStyle name="20% - Accent1 4 2 5 4 10" xfId="37600" xr:uid="{00000000-0005-0000-0000-000029920000}"/>
    <cellStyle name="20% - Accent1 4 2 5 4 10 2" xfId="37601" xr:uid="{00000000-0005-0000-0000-00002A920000}"/>
    <cellStyle name="20% - Accent1 4 2 5 4 11" xfId="37602" xr:uid="{00000000-0005-0000-0000-00002B920000}"/>
    <cellStyle name="20% - Accent1 4 2 5 4 2" xfId="37603" xr:uid="{00000000-0005-0000-0000-00002C920000}"/>
    <cellStyle name="20% - Accent1 4 2 5 4 2 2" xfId="37604" xr:uid="{00000000-0005-0000-0000-00002D920000}"/>
    <cellStyle name="20% - Accent1 4 2 5 4 2 2 2" xfId="37605" xr:uid="{00000000-0005-0000-0000-00002E920000}"/>
    <cellStyle name="20% - Accent1 4 2 5 4 2 2 2 2" xfId="37606" xr:uid="{00000000-0005-0000-0000-00002F920000}"/>
    <cellStyle name="20% - Accent1 4 2 5 4 2 2 2 2 2" xfId="37607" xr:uid="{00000000-0005-0000-0000-000030920000}"/>
    <cellStyle name="20% - Accent1 4 2 5 4 2 2 2 3" xfId="37608" xr:uid="{00000000-0005-0000-0000-000031920000}"/>
    <cellStyle name="20% - Accent1 4 2 5 4 2 2 3" xfId="37609" xr:uid="{00000000-0005-0000-0000-000032920000}"/>
    <cellStyle name="20% - Accent1 4 2 5 4 2 2 3 2" xfId="37610" xr:uid="{00000000-0005-0000-0000-000033920000}"/>
    <cellStyle name="20% - Accent1 4 2 5 4 2 2 4" xfId="37611" xr:uid="{00000000-0005-0000-0000-000034920000}"/>
    <cellStyle name="20% - Accent1 4 2 5 4 2 3" xfId="37612" xr:uid="{00000000-0005-0000-0000-000035920000}"/>
    <cellStyle name="20% - Accent1 4 2 5 4 2 3 2" xfId="37613" xr:uid="{00000000-0005-0000-0000-000036920000}"/>
    <cellStyle name="20% - Accent1 4 2 5 4 2 3 2 2" xfId="37614" xr:uid="{00000000-0005-0000-0000-000037920000}"/>
    <cellStyle name="20% - Accent1 4 2 5 4 2 3 2 2 2" xfId="37615" xr:uid="{00000000-0005-0000-0000-000038920000}"/>
    <cellStyle name="20% - Accent1 4 2 5 4 2 3 2 3" xfId="37616" xr:uid="{00000000-0005-0000-0000-000039920000}"/>
    <cellStyle name="20% - Accent1 4 2 5 4 2 3 3" xfId="37617" xr:uid="{00000000-0005-0000-0000-00003A920000}"/>
    <cellStyle name="20% - Accent1 4 2 5 4 2 3 3 2" xfId="37618" xr:uid="{00000000-0005-0000-0000-00003B920000}"/>
    <cellStyle name="20% - Accent1 4 2 5 4 2 3 4" xfId="37619" xr:uid="{00000000-0005-0000-0000-00003C920000}"/>
    <cellStyle name="20% - Accent1 4 2 5 4 2 4" xfId="37620" xr:uid="{00000000-0005-0000-0000-00003D920000}"/>
    <cellStyle name="20% - Accent1 4 2 5 4 2 4 2" xfId="37621" xr:uid="{00000000-0005-0000-0000-00003E920000}"/>
    <cellStyle name="20% - Accent1 4 2 5 4 2 4 2 2" xfId="37622" xr:uid="{00000000-0005-0000-0000-00003F920000}"/>
    <cellStyle name="20% - Accent1 4 2 5 4 2 4 2 2 2" xfId="37623" xr:uid="{00000000-0005-0000-0000-000040920000}"/>
    <cellStyle name="20% - Accent1 4 2 5 4 2 4 2 3" xfId="37624" xr:uid="{00000000-0005-0000-0000-000041920000}"/>
    <cellStyle name="20% - Accent1 4 2 5 4 2 4 3" xfId="37625" xr:uid="{00000000-0005-0000-0000-000042920000}"/>
    <cellStyle name="20% - Accent1 4 2 5 4 2 4 3 2" xfId="37626" xr:uid="{00000000-0005-0000-0000-000043920000}"/>
    <cellStyle name="20% - Accent1 4 2 5 4 2 4 4" xfId="37627" xr:uid="{00000000-0005-0000-0000-000044920000}"/>
    <cellStyle name="20% - Accent1 4 2 5 4 2 5" xfId="37628" xr:uid="{00000000-0005-0000-0000-000045920000}"/>
    <cellStyle name="20% - Accent1 4 2 5 4 2 5 2" xfId="37629" xr:uid="{00000000-0005-0000-0000-000046920000}"/>
    <cellStyle name="20% - Accent1 4 2 5 4 2 5 2 2" xfId="37630" xr:uid="{00000000-0005-0000-0000-000047920000}"/>
    <cellStyle name="20% - Accent1 4 2 5 4 2 5 3" xfId="37631" xr:uid="{00000000-0005-0000-0000-000048920000}"/>
    <cellStyle name="20% - Accent1 4 2 5 4 2 6" xfId="37632" xr:uid="{00000000-0005-0000-0000-000049920000}"/>
    <cellStyle name="20% - Accent1 4 2 5 4 2 6 2" xfId="37633" xr:uid="{00000000-0005-0000-0000-00004A920000}"/>
    <cellStyle name="20% - Accent1 4 2 5 4 2 6 2 2" xfId="37634" xr:uid="{00000000-0005-0000-0000-00004B920000}"/>
    <cellStyle name="20% - Accent1 4 2 5 4 2 6 3" xfId="37635" xr:uid="{00000000-0005-0000-0000-00004C920000}"/>
    <cellStyle name="20% - Accent1 4 2 5 4 2 7" xfId="37636" xr:uid="{00000000-0005-0000-0000-00004D920000}"/>
    <cellStyle name="20% - Accent1 4 2 5 4 2 7 2" xfId="37637" xr:uid="{00000000-0005-0000-0000-00004E920000}"/>
    <cellStyle name="20% - Accent1 4 2 5 4 2 8" xfId="37638" xr:uid="{00000000-0005-0000-0000-00004F920000}"/>
    <cellStyle name="20% - Accent1 4 2 5 4 2 8 2" xfId="37639" xr:uid="{00000000-0005-0000-0000-000050920000}"/>
    <cellStyle name="20% - Accent1 4 2 5 4 2 9" xfId="37640" xr:uid="{00000000-0005-0000-0000-000051920000}"/>
    <cellStyle name="20% - Accent1 4 2 5 4 3" xfId="37641" xr:uid="{00000000-0005-0000-0000-000052920000}"/>
    <cellStyle name="20% - Accent1 4 2 5 4 3 2" xfId="37642" xr:uid="{00000000-0005-0000-0000-000053920000}"/>
    <cellStyle name="20% - Accent1 4 2 5 4 3 2 2" xfId="37643" xr:uid="{00000000-0005-0000-0000-000054920000}"/>
    <cellStyle name="20% - Accent1 4 2 5 4 3 2 2 2" xfId="37644" xr:uid="{00000000-0005-0000-0000-000055920000}"/>
    <cellStyle name="20% - Accent1 4 2 5 4 3 2 2 2 2" xfId="37645" xr:uid="{00000000-0005-0000-0000-000056920000}"/>
    <cellStyle name="20% - Accent1 4 2 5 4 3 2 2 3" xfId="37646" xr:uid="{00000000-0005-0000-0000-000057920000}"/>
    <cellStyle name="20% - Accent1 4 2 5 4 3 2 3" xfId="37647" xr:uid="{00000000-0005-0000-0000-000058920000}"/>
    <cellStyle name="20% - Accent1 4 2 5 4 3 2 3 2" xfId="37648" xr:uid="{00000000-0005-0000-0000-000059920000}"/>
    <cellStyle name="20% - Accent1 4 2 5 4 3 2 4" xfId="37649" xr:uid="{00000000-0005-0000-0000-00005A920000}"/>
    <cellStyle name="20% - Accent1 4 2 5 4 3 3" xfId="37650" xr:uid="{00000000-0005-0000-0000-00005B920000}"/>
    <cellStyle name="20% - Accent1 4 2 5 4 3 3 2" xfId="37651" xr:uid="{00000000-0005-0000-0000-00005C920000}"/>
    <cellStyle name="20% - Accent1 4 2 5 4 3 3 2 2" xfId="37652" xr:uid="{00000000-0005-0000-0000-00005D920000}"/>
    <cellStyle name="20% - Accent1 4 2 5 4 3 3 2 2 2" xfId="37653" xr:uid="{00000000-0005-0000-0000-00005E920000}"/>
    <cellStyle name="20% - Accent1 4 2 5 4 3 3 2 3" xfId="37654" xr:uid="{00000000-0005-0000-0000-00005F920000}"/>
    <cellStyle name="20% - Accent1 4 2 5 4 3 3 3" xfId="37655" xr:uid="{00000000-0005-0000-0000-000060920000}"/>
    <cellStyle name="20% - Accent1 4 2 5 4 3 3 3 2" xfId="37656" xr:uid="{00000000-0005-0000-0000-000061920000}"/>
    <cellStyle name="20% - Accent1 4 2 5 4 3 3 4" xfId="37657" xr:uid="{00000000-0005-0000-0000-000062920000}"/>
    <cellStyle name="20% - Accent1 4 2 5 4 3 4" xfId="37658" xr:uid="{00000000-0005-0000-0000-000063920000}"/>
    <cellStyle name="20% - Accent1 4 2 5 4 3 4 2" xfId="37659" xr:uid="{00000000-0005-0000-0000-000064920000}"/>
    <cellStyle name="20% - Accent1 4 2 5 4 3 4 2 2" xfId="37660" xr:uid="{00000000-0005-0000-0000-000065920000}"/>
    <cellStyle name="20% - Accent1 4 2 5 4 3 4 2 2 2" xfId="37661" xr:uid="{00000000-0005-0000-0000-000066920000}"/>
    <cellStyle name="20% - Accent1 4 2 5 4 3 4 2 3" xfId="37662" xr:uid="{00000000-0005-0000-0000-000067920000}"/>
    <cellStyle name="20% - Accent1 4 2 5 4 3 4 3" xfId="37663" xr:uid="{00000000-0005-0000-0000-000068920000}"/>
    <cellStyle name="20% - Accent1 4 2 5 4 3 4 3 2" xfId="37664" xr:uid="{00000000-0005-0000-0000-000069920000}"/>
    <cellStyle name="20% - Accent1 4 2 5 4 3 4 4" xfId="37665" xr:uid="{00000000-0005-0000-0000-00006A920000}"/>
    <cellStyle name="20% - Accent1 4 2 5 4 3 5" xfId="37666" xr:uid="{00000000-0005-0000-0000-00006B920000}"/>
    <cellStyle name="20% - Accent1 4 2 5 4 3 5 2" xfId="37667" xr:uid="{00000000-0005-0000-0000-00006C920000}"/>
    <cellStyle name="20% - Accent1 4 2 5 4 3 5 2 2" xfId="37668" xr:uid="{00000000-0005-0000-0000-00006D920000}"/>
    <cellStyle name="20% - Accent1 4 2 5 4 3 5 3" xfId="37669" xr:uid="{00000000-0005-0000-0000-00006E920000}"/>
    <cellStyle name="20% - Accent1 4 2 5 4 3 6" xfId="37670" xr:uid="{00000000-0005-0000-0000-00006F920000}"/>
    <cellStyle name="20% - Accent1 4 2 5 4 3 6 2" xfId="37671" xr:uid="{00000000-0005-0000-0000-000070920000}"/>
    <cellStyle name="20% - Accent1 4 2 5 4 3 6 2 2" xfId="37672" xr:uid="{00000000-0005-0000-0000-000071920000}"/>
    <cellStyle name="20% - Accent1 4 2 5 4 3 6 3" xfId="37673" xr:uid="{00000000-0005-0000-0000-000072920000}"/>
    <cellStyle name="20% - Accent1 4 2 5 4 3 7" xfId="37674" xr:uid="{00000000-0005-0000-0000-000073920000}"/>
    <cellStyle name="20% - Accent1 4 2 5 4 3 7 2" xfId="37675" xr:uid="{00000000-0005-0000-0000-000074920000}"/>
    <cellStyle name="20% - Accent1 4 2 5 4 3 8" xfId="37676" xr:uid="{00000000-0005-0000-0000-000075920000}"/>
    <cellStyle name="20% - Accent1 4 2 5 4 3 8 2" xfId="37677" xr:uid="{00000000-0005-0000-0000-000076920000}"/>
    <cellStyle name="20% - Accent1 4 2 5 4 3 9" xfId="37678" xr:uid="{00000000-0005-0000-0000-000077920000}"/>
    <cellStyle name="20% - Accent1 4 2 5 4 4" xfId="37679" xr:uid="{00000000-0005-0000-0000-000078920000}"/>
    <cellStyle name="20% - Accent1 4 2 5 4 4 2" xfId="37680" xr:uid="{00000000-0005-0000-0000-000079920000}"/>
    <cellStyle name="20% - Accent1 4 2 5 4 4 2 2" xfId="37681" xr:uid="{00000000-0005-0000-0000-00007A920000}"/>
    <cellStyle name="20% - Accent1 4 2 5 4 4 2 2 2" xfId="37682" xr:uid="{00000000-0005-0000-0000-00007B920000}"/>
    <cellStyle name="20% - Accent1 4 2 5 4 4 2 3" xfId="37683" xr:uid="{00000000-0005-0000-0000-00007C920000}"/>
    <cellStyle name="20% - Accent1 4 2 5 4 4 3" xfId="37684" xr:uid="{00000000-0005-0000-0000-00007D920000}"/>
    <cellStyle name="20% - Accent1 4 2 5 4 4 3 2" xfId="37685" xr:uid="{00000000-0005-0000-0000-00007E920000}"/>
    <cellStyle name="20% - Accent1 4 2 5 4 4 4" xfId="37686" xr:uid="{00000000-0005-0000-0000-00007F920000}"/>
    <cellStyle name="20% - Accent1 4 2 5 4 5" xfId="37687" xr:uid="{00000000-0005-0000-0000-000080920000}"/>
    <cellStyle name="20% - Accent1 4 2 5 4 5 2" xfId="37688" xr:uid="{00000000-0005-0000-0000-000081920000}"/>
    <cellStyle name="20% - Accent1 4 2 5 4 5 2 2" xfId="37689" xr:uid="{00000000-0005-0000-0000-000082920000}"/>
    <cellStyle name="20% - Accent1 4 2 5 4 5 2 2 2" xfId="37690" xr:uid="{00000000-0005-0000-0000-000083920000}"/>
    <cellStyle name="20% - Accent1 4 2 5 4 5 2 3" xfId="37691" xr:uid="{00000000-0005-0000-0000-000084920000}"/>
    <cellStyle name="20% - Accent1 4 2 5 4 5 3" xfId="37692" xr:uid="{00000000-0005-0000-0000-000085920000}"/>
    <cellStyle name="20% - Accent1 4 2 5 4 5 3 2" xfId="37693" xr:uid="{00000000-0005-0000-0000-000086920000}"/>
    <cellStyle name="20% - Accent1 4 2 5 4 5 4" xfId="37694" xr:uid="{00000000-0005-0000-0000-000087920000}"/>
    <cellStyle name="20% - Accent1 4 2 5 4 6" xfId="37695" xr:uid="{00000000-0005-0000-0000-000088920000}"/>
    <cellStyle name="20% - Accent1 4 2 5 4 6 2" xfId="37696" xr:uid="{00000000-0005-0000-0000-000089920000}"/>
    <cellStyle name="20% - Accent1 4 2 5 4 6 2 2" xfId="37697" xr:uid="{00000000-0005-0000-0000-00008A920000}"/>
    <cellStyle name="20% - Accent1 4 2 5 4 6 2 2 2" xfId="37698" xr:uid="{00000000-0005-0000-0000-00008B920000}"/>
    <cellStyle name="20% - Accent1 4 2 5 4 6 2 3" xfId="37699" xr:uid="{00000000-0005-0000-0000-00008C920000}"/>
    <cellStyle name="20% - Accent1 4 2 5 4 6 3" xfId="37700" xr:uid="{00000000-0005-0000-0000-00008D920000}"/>
    <cellStyle name="20% - Accent1 4 2 5 4 6 3 2" xfId="37701" xr:uid="{00000000-0005-0000-0000-00008E920000}"/>
    <cellStyle name="20% - Accent1 4 2 5 4 6 4" xfId="37702" xr:uid="{00000000-0005-0000-0000-00008F920000}"/>
    <cellStyle name="20% - Accent1 4 2 5 4 7" xfId="37703" xr:uid="{00000000-0005-0000-0000-000090920000}"/>
    <cellStyle name="20% - Accent1 4 2 5 4 7 2" xfId="37704" xr:uid="{00000000-0005-0000-0000-000091920000}"/>
    <cellStyle name="20% - Accent1 4 2 5 4 7 2 2" xfId="37705" xr:uid="{00000000-0005-0000-0000-000092920000}"/>
    <cellStyle name="20% - Accent1 4 2 5 4 7 3" xfId="37706" xr:uid="{00000000-0005-0000-0000-000093920000}"/>
    <cellStyle name="20% - Accent1 4 2 5 4 8" xfId="37707" xr:uid="{00000000-0005-0000-0000-000094920000}"/>
    <cellStyle name="20% - Accent1 4 2 5 4 8 2" xfId="37708" xr:uid="{00000000-0005-0000-0000-000095920000}"/>
    <cellStyle name="20% - Accent1 4 2 5 4 8 2 2" xfId="37709" xr:uid="{00000000-0005-0000-0000-000096920000}"/>
    <cellStyle name="20% - Accent1 4 2 5 4 8 3" xfId="37710" xr:uid="{00000000-0005-0000-0000-000097920000}"/>
    <cellStyle name="20% - Accent1 4 2 5 4 9" xfId="37711" xr:uid="{00000000-0005-0000-0000-000098920000}"/>
    <cellStyle name="20% - Accent1 4 2 5 4 9 2" xfId="37712" xr:uid="{00000000-0005-0000-0000-000099920000}"/>
    <cellStyle name="20% - Accent1 4 2 5 5" xfId="37713" xr:uid="{00000000-0005-0000-0000-00009A920000}"/>
    <cellStyle name="20% - Accent1 4 2 5 5 10" xfId="37714" xr:uid="{00000000-0005-0000-0000-00009B920000}"/>
    <cellStyle name="20% - Accent1 4 2 5 5 10 2" xfId="37715" xr:uid="{00000000-0005-0000-0000-00009C920000}"/>
    <cellStyle name="20% - Accent1 4 2 5 5 11" xfId="37716" xr:uid="{00000000-0005-0000-0000-00009D920000}"/>
    <cellStyle name="20% - Accent1 4 2 5 5 2" xfId="37717" xr:uid="{00000000-0005-0000-0000-00009E920000}"/>
    <cellStyle name="20% - Accent1 4 2 5 5 2 2" xfId="37718" xr:uid="{00000000-0005-0000-0000-00009F920000}"/>
    <cellStyle name="20% - Accent1 4 2 5 5 2 2 2" xfId="37719" xr:uid="{00000000-0005-0000-0000-0000A0920000}"/>
    <cellStyle name="20% - Accent1 4 2 5 5 2 2 2 2" xfId="37720" xr:uid="{00000000-0005-0000-0000-0000A1920000}"/>
    <cellStyle name="20% - Accent1 4 2 5 5 2 2 2 2 2" xfId="37721" xr:uid="{00000000-0005-0000-0000-0000A2920000}"/>
    <cellStyle name="20% - Accent1 4 2 5 5 2 2 2 3" xfId="37722" xr:uid="{00000000-0005-0000-0000-0000A3920000}"/>
    <cellStyle name="20% - Accent1 4 2 5 5 2 2 3" xfId="37723" xr:uid="{00000000-0005-0000-0000-0000A4920000}"/>
    <cellStyle name="20% - Accent1 4 2 5 5 2 2 3 2" xfId="37724" xr:uid="{00000000-0005-0000-0000-0000A5920000}"/>
    <cellStyle name="20% - Accent1 4 2 5 5 2 2 4" xfId="37725" xr:uid="{00000000-0005-0000-0000-0000A6920000}"/>
    <cellStyle name="20% - Accent1 4 2 5 5 2 3" xfId="37726" xr:uid="{00000000-0005-0000-0000-0000A7920000}"/>
    <cellStyle name="20% - Accent1 4 2 5 5 2 3 2" xfId="37727" xr:uid="{00000000-0005-0000-0000-0000A8920000}"/>
    <cellStyle name="20% - Accent1 4 2 5 5 2 3 2 2" xfId="37728" xr:uid="{00000000-0005-0000-0000-0000A9920000}"/>
    <cellStyle name="20% - Accent1 4 2 5 5 2 3 2 2 2" xfId="37729" xr:uid="{00000000-0005-0000-0000-0000AA920000}"/>
    <cellStyle name="20% - Accent1 4 2 5 5 2 3 2 3" xfId="37730" xr:uid="{00000000-0005-0000-0000-0000AB920000}"/>
    <cellStyle name="20% - Accent1 4 2 5 5 2 3 3" xfId="37731" xr:uid="{00000000-0005-0000-0000-0000AC920000}"/>
    <cellStyle name="20% - Accent1 4 2 5 5 2 3 3 2" xfId="37732" xr:uid="{00000000-0005-0000-0000-0000AD920000}"/>
    <cellStyle name="20% - Accent1 4 2 5 5 2 3 4" xfId="37733" xr:uid="{00000000-0005-0000-0000-0000AE920000}"/>
    <cellStyle name="20% - Accent1 4 2 5 5 2 4" xfId="37734" xr:uid="{00000000-0005-0000-0000-0000AF920000}"/>
    <cellStyle name="20% - Accent1 4 2 5 5 2 4 2" xfId="37735" xr:uid="{00000000-0005-0000-0000-0000B0920000}"/>
    <cellStyle name="20% - Accent1 4 2 5 5 2 4 2 2" xfId="37736" xr:uid="{00000000-0005-0000-0000-0000B1920000}"/>
    <cellStyle name="20% - Accent1 4 2 5 5 2 4 2 2 2" xfId="37737" xr:uid="{00000000-0005-0000-0000-0000B2920000}"/>
    <cellStyle name="20% - Accent1 4 2 5 5 2 4 2 3" xfId="37738" xr:uid="{00000000-0005-0000-0000-0000B3920000}"/>
    <cellStyle name="20% - Accent1 4 2 5 5 2 4 3" xfId="37739" xr:uid="{00000000-0005-0000-0000-0000B4920000}"/>
    <cellStyle name="20% - Accent1 4 2 5 5 2 4 3 2" xfId="37740" xr:uid="{00000000-0005-0000-0000-0000B5920000}"/>
    <cellStyle name="20% - Accent1 4 2 5 5 2 4 4" xfId="37741" xr:uid="{00000000-0005-0000-0000-0000B6920000}"/>
    <cellStyle name="20% - Accent1 4 2 5 5 2 5" xfId="37742" xr:uid="{00000000-0005-0000-0000-0000B7920000}"/>
    <cellStyle name="20% - Accent1 4 2 5 5 2 5 2" xfId="37743" xr:uid="{00000000-0005-0000-0000-0000B8920000}"/>
    <cellStyle name="20% - Accent1 4 2 5 5 2 5 2 2" xfId="37744" xr:uid="{00000000-0005-0000-0000-0000B9920000}"/>
    <cellStyle name="20% - Accent1 4 2 5 5 2 5 3" xfId="37745" xr:uid="{00000000-0005-0000-0000-0000BA920000}"/>
    <cellStyle name="20% - Accent1 4 2 5 5 2 6" xfId="37746" xr:uid="{00000000-0005-0000-0000-0000BB920000}"/>
    <cellStyle name="20% - Accent1 4 2 5 5 2 6 2" xfId="37747" xr:uid="{00000000-0005-0000-0000-0000BC920000}"/>
    <cellStyle name="20% - Accent1 4 2 5 5 2 6 2 2" xfId="37748" xr:uid="{00000000-0005-0000-0000-0000BD920000}"/>
    <cellStyle name="20% - Accent1 4 2 5 5 2 6 3" xfId="37749" xr:uid="{00000000-0005-0000-0000-0000BE920000}"/>
    <cellStyle name="20% - Accent1 4 2 5 5 2 7" xfId="37750" xr:uid="{00000000-0005-0000-0000-0000BF920000}"/>
    <cellStyle name="20% - Accent1 4 2 5 5 2 7 2" xfId="37751" xr:uid="{00000000-0005-0000-0000-0000C0920000}"/>
    <cellStyle name="20% - Accent1 4 2 5 5 2 8" xfId="37752" xr:uid="{00000000-0005-0000-0000-0000C1920000}"/>
    <cellStyle name="20% - Accent1 4 2 5 5 2 8 2" xfId="37753" xr:uid="{00000000-0005-0000-0000-0000C2920000}"/>
    <cellStyle name="20% - Accent1 4 2 5 5 2 9" xfId="37754" xr:uid="{00000000-0005-0000-0000-0000C3920000}"/>
    <cellStyle name="20% - Accent1 4 2 5 5 3" xfId="37755" xr:uid="{00000000-0005-0000-0000-0000C4920000}"/>
    <cellStyle name="20% - Accent1 4 2 5 5 3 2" xfId="37756" xr:uid="{00000000-0005-0000-0000-0000C5920000}"/>
    <cellStyle name="20% - Accent1 4 2 5 5 3 2 2" xfId="37757" xr:uid="{00000000-0005-0000-0000-0000C6920000}"/>
    <cellStyle name="20% - Accent1 4 2 5 5 3 2 2 2" xfId="37758" xr:uid="{00000000-0005-0000-0000-0000C7920000}"/>
    <cellStyle name="20% - Accent1 4 2 5 5 3 2 2 2 2" xfId="37759" xr:uid="{00000000-0005-0000-0000-0000C8920000}"/>
    <cellStyle name="20% - Accent1 4 2 5 5 3 2 2 3" xfId="37760" xr:uid="{00000000-0005-0000-0000-0000C9920000}"/>
    <cellStyle name="20% - Accent1 4 2 5 5 3 2 3" xfId="37761" xr:uid="{00000000-0005-0000-0000-0000CA920000}"/>
    <cellStyle name="20% - Accent1 4 2 5 5 3 2 3 2" xfId="37762" xr:uid="{00000000-0005-0000-0000-0000CB920000}"/>
    <cellStyle name="20% - Accent1 4 2 5 5 3 2 4" xfId="37763" xr:uid="{00000000-0005-0000-0000-0000CC920000}"/>
    <cellStyle name="20% - Accent1 4 2 5 5 3 3" xfId="37764" xr:uid="{00000000-0005-0000-0000-0000CD920000}"/>
    <cellStyle name="20% - Accent1 4 2 5 5 3 3 2" xfId="37765" xr:uid="{00000000-0005-0000-0000-0000CE920000}"/>
    <cellStyle name="20% - Accent1 4 2 5 5 3 3 2 2" xfId="37766" xr:uid="{00000000-0005-0000-0000-0000CF920000}"/>
    <cellStyle name="20% - Accent1 4 2 5 5 3 3 2 2 2" xfId="37767" xr:uid="{00000000-0005-0000-0000-0000D0920000}"/>
    <cellStyle name="20% - Accent1 4 2 5 5 3 3 2 3" xfId="37768" xr:uid="{00000000-0005-0000-0000-0000D1920000}"/>
    <cellStyle name="20% - Accent1 4 2 5 5 3 3 3" xfId="37769" xr:uid="{00000000-0005-0000-0000-0000D2920000}"/>
    <cellStyle name="20% - Accent1 4 2 5 5 3 3 3 2" xfId="37770" xr:uid="{00000000-0005-0000-0000-0000D3920000}"/>
    <cellStyle name="20% - Accent1 4 2 5 5 3 3 4" xfId="37771" xr:uid="{00000000-0005-0000-0000-0000D4920000}"/>
    <cellStyle name="20% - Accent1 4 2 5 5 3 4" xfId="37772" xr:uid="{00000000-0005-0000-0000-0000D5920000}"/>
    <cellStyle name="20% - Accent1 4 2 5 5 3 4 2" xfId="37773" xr:uid="{00000000-0005-0000-0000-0000D6920000}"/>
    <cellStyle name="20% - Accent1 4 2 5 5 3 4 2 2" xfId="37774" xr:uid="{00000000-0005-0000-0000-0000D7920000}"/>
    <cellStyle name="20% - Accent1 4 2 5 5 3 4 2 2 2" xfId="37775" xr:uid="{00000000-0005-0000-0000-0000D8920000}"/>
    <cellStyle name="20% - Accent1 4 2 5 5 3 4 2 3" xfId="37776" xr:uid="{00000000-0005-0000-0000-0000D9920000}"/>
    <cellStyle name="20% - Accent1 4 2 5 5 3 4 3" xfId="37777" xr:uid="{00000000-0005-0000-0000-0000DA920000}"/>
    <cellStyle name="20% - Accent1 4 2 5 5 3 4 3 2" xfId="37778" xr:uid="{00000000-0005-0000-0000-0000DB920000}"/>
    <cellStyle name="20% - Accent1 4 2 5 5 3 4 4" xfId="37779" xr:uid="{00000000-0005-0000-0000-0000DC920000}"/>
    <cellStyle name="20% - Accent1 4 2 5 5 3 5" xfId="37780" xr:uid="{00000000-0005-0000-0000-0000DD920000}"/>
    <cellStyle name="20% - Accent1 4 2 5 5 3 5 2" xfId="37781" xr:uid="{00000000-0005-0000-0000-0000DE920000}"/>
    <cellStyle name="20% - Accent1 4 2 5 5 3 5 2 2" xfId="37782" xr:uid="{00000000-0005-0000-0000-0000DF920000}"/>
    <cellStyle name="20% - Accent1 4 2 5 5 3 5 3" xfId="37783" xr:uid="{00000000-0005-0000-0000-0000E0920000}"/>
    <cellStyle name="20% - Accent1 4 2 5 5 3 6" xfId="37784" xr:uid="{00000000-0005-0000-0000-0000E1920000}"/>
    <cellStyle name="20% - Accent1 4 2 5 5 3 6 2" xfId="37785" xr:uid="{00000000-0005-0000-0000-0000E2920000}"/>
    <cellStyle name="20% - Accent1 4 2 5 5 3 6 2 2" xfId="37786" xr:uid="{00000000-0005-0000-0000-0000E3920000}"/>
    <cellStyle name="20% - Accent1 4 2 5 5 3 6 3" xfId="37787" xr:uid="{00000000-0005-0000-0000-0000E4920000}"/>
    <cellStyle name="20% - Accent1 4 2 5 5 3 7" xfId="37788" xr:uid="{00000000-0005-0000-0000-0000E5920000}"/>
    <cellStyle name="20% - Accent1 4 2 5 5 3 7 2" xfId="37789" xr:uid="{00000000-0005-0000-0000-0000E6920000}"/>
    <cellStyle name="20% - Accent1 4 2 5 5 3 8" xfId="37790" xr:uid="{00000000-0005-0000-0000-0000E7920000}"/>
    <cellStyle name="20% - Accent1 4 2 5 5 3 8 2" xfId="37791" xr:uid="{00000000-0005-0000-0000-0000E8920000}"/>
    <cellStyle name="20% - Accent1 4 2 5 5 3 9" xfId="37792" xr:uid="{00000000-0005-0000-0000-0000E9920000}"/>
    <cellStyle name="20% - Accent1 4 2 5 5 4" xfId="37793" xr:uid="{00000000-0005-0000-0000-0000EA920000}"/>
    <cellStyle name="20% - Accent1 4 2 5 5 4 2" xfId="37794" xr:uid="{00000000-0005-0000-0000-0000EB920000}"/>
    <cellStyle name="20% - Accent1 4 2 5 5 4 2 2" xfId="37795" xr:uid="{00000000-0005-0000-0000-0000EC920000}"/>
    <cellStyle name="20% - Accent1 4 2 5 5 4 2 2 2" xfId="37796" xr:uid="{00000000-0005-0000-0000-0000ED920000}"/>
    <cellStyle name="20% - Accent1 4 2 5 5 4 2 3" xfId="37797" xr:uid="{00000000-0005-0000-0000-0000EE920000}"/>
    <cellStyle name="20% - Accent1 4 2 5 5 4 3" xfId="37798" xr:uid="{00000000-0005-0000-0000-0000EF920000}"/>
    <cellStyle name="20% - Accent1 4 2 5 5 4 3 2" xfId="37799" xr:uid="{00000000-0005-0000-0000-0000F0920000}"/>
    <cellStyle name="20% - Accent1 4 2 5 5 4 4" xfId="37800" xr:uid="{00000000-0005-0000-0000-0000F1920000}"/>
    <cellStyle name="20% - Accent1 4 2 5 5 5" xfId="37801" xr:uid="{00000000-0005-0000-0000-0000F2920000}"/>
    <cellStyle name="20% - Accent1 4 2 5 5 5 2" xfId="37802" xr:uid="{00000000-0005-0000-0000-0000F3920000}"/>
    <cellStyle name="20% - Accent1 4 2 5 5 5 2 2" xfId="37803" xr:uid="{00000000-0005-0000-0000-0000F4920000}"/>
    <cellStyle name="20% - Accent1 4 2 5 5 5 2 2 2" xfId="37804" xr:uid="{00000000-0005-0000-0000-0000F5920000}"/>
    <cellStyle name="20% - Accent1 4 2 5 5 5 2 3" xfId="37805" xr:uid="{00000000-0005-0000-0000-0000F6920000}"/>
    <cellStyle name="20% - Accent1 4 2 5 5 5 3" xfId="37806" xr:uid="{00000000-0005-0000-0000-0000F7920000}"/>
    <cellStyle name="20% - Accent1 4 2 5 5 5 3 2" xfId="37807" xr:uid="{00000000-0005-0000-0000-0000F8920000}"/>
    <cellStyle name="20% - Accent1 4 2 5 5 5 4" xfId="37808" xr:uid="{00000000-0005-0000-0000-0000F9920000}"/>
    <cellStyle name="20% - Accent1 4 2 5 5 6" xfId="37809" xr:uid="{00000000-0005-0000-0000-0000FA920000}"/>
    <cellStyle name="20% - Accent1 4 2 5 5 6 2" xfId="37810" xr:uid="{00000000-0005-0000-0000-0000FB920000}"/>
    <cellStyle name="20% - Accent1 4 2 5 5 6 2 2" xfId="37811" xr:uid="{00000000-0005-0000-0000-0000FC920000}"/>
    <cellStyle name="20% - Accent1 4 2 5 5 6 2 2 2" xfId="37812" xr:uid="{00000000-0005-0000-0000-0000FD920000}"/>
    <cellStyle name="20% - Accent1 4 2 5 5 6 2 3" xfId="37813" xr:uid="{00000000-0005-0000-0000-0000FE920000}"/>
    <cellStyle name="20% - Accent1 4 2 5 5 6 3" xfId="37814" xr:uid="{00000000-0005-0000-0000-0000FF920000}"/>
    <cellStyle name="20% - Accent1 4 2 5 5 6 3 2" xfId="37815" xr:uid="{00000000-0005-0000-0000-000000930000}"/>
    <cellStyle name="20% - Accent1 4 2 5 5 6 4" xfId="37816" xr:uid="{00000000-0005-0000-0000-000001930000}"/>
    <cellStyle name="20% - Accent1 4 2 5 5 7" xfId="37817" xr:uid="{00000000-0005-0000-0000-000002930000}"/>
    <cellStyle name="20% - Accent1 4 2 5 5 7 2" xfId="37818" xr:uid="{00000000-0005-0000-0000-000003930000}"/>
    <cellStyle name="20% - Accent1 4 2 5 5 7 2 2" xfId="37819" xr:uid="{00000000-0005-0000-0000-000004930000}"/>
    <cellStyle name="20% - Accent1 4 2 5 5 7 3" xfId="37820" xr:uid="{00000000-0005-0000-0000-000005930000}"/>
    <cellStyle name="20% - Accent1 4 2 5 5 8" xfId="37821" xr:uid="{00000000-0005-0000-0000-000006930000}"/>
    <cellStyle name="20% - Accent1 4 2 5 5 8 2" xfId="37822" xr:uid="{00000000-0005-0000-0000-000007930000}"/>
    <cellStyle name="20% - Accent1 4 2 5 5 8 2 2" xfId="37823" xr:uid="{00000000-0005-0000-0000-000008930000}"/>
    <cellStyle name="20% - Accent1 4 2 5 5 8 3" xfId="37824" xr:uid="{00000000-0005-0000-0000-000009930000}"/>
    <cellStyle name="20% - Accent1 4 2 5 5 9" xfId="37825" xr:uid="{00000000-0005-0000-0000-00000A930000}"/>
    <cellStyle name="20% - Accent1 4 2 5 5 9 2" xfId="37826" xr:uid="{00000000-0005-0000-0000-00000B930000}"/>
    <cellStyle name="20% - Accent1 4 2 5 6" xfId="37827" xr:uid="{00000000-0005-0000-0000-00000C930000}"/>
    <cellStyle name="20% - Accent1 4 2 5 6 2" xfId="37828" xr:uid="{00000000-0005-0000-0000-00000D930000}"/>
    <cellStyle name="20% - Accent1 4 2 5 6 2 2" xfId="37829" xr:uid="{00000000-0005-0000-0000-00000E930000}"/>
    <cellStyle name="20% - Accent1 4 2 5 6 2 2 2" xfId="37830" xr:uid="{00000000-0005-0000-0000-00000F930000}"/>
    <cellStyle name="20% - Accent1 4 2 5 6 2 2 2 2" xfId="37831" xr:uid="{00000000-0005-0000-0000-000010930000}"/>
    <cellStyle name="20% - Accent1 4 2 5 6 2 2 3" xfId="37832" xr:uid="{00000000-0005-0000-0000-000011930000}"/>
    <cellStyle name="20% - Accent1 4 2 5 6 2 3" xfId="37833" xr:uid="{00000000-0005-0000-0000-000012930000}"/>
    <cellStyle name="20% - Accent1 4 2 5 6 2 3 2" xfId="37834" xr:uid="{00000000-0005-0000-0000-000013930000}"/>
    <cellStyle name="20% - Accent1 4 2 5 6 2 4" xfId="37835" xr:uid="{00000000-0005-0000-0000-000014930000}"/>
    <cellStyle name="20% - Accent1 4 2 5 6 3" xfId="37836" xr:uid="{00000000-0005-0000-0000-000015930000}"/>
    <cellStyle name="20% - Accent1 4 2 5 6 3 2" xfId="37837" xr:uid="{00000000-0005-0000-0000-000016930000}"/>
    <cellStyle name="20% - Accent1 4 2 5 6 3 2 2" xfId="37838" xr:uid="{00000000-0005-0000-0000-000017930000}"/>
    <cellStyle name="20% - Accent1 4 2 5 6 3 2 2 2" xfId="37839" xr:uid="{00000000-0005-0000-0000-000018930000}"/>
    <cellStyle name="20% - Accent1 4 2 5 6 3 2 3" xfId="37840" xr:uid="{00000000-0005-0000-0000-000019930000}"/>
    <cellStyle name="20% - Accent1 4 2 5 6 3 3" xfId="37841" xr:uid="{00000000-0005-0000-0000-00001A930000}"/>
    <cellStyle name="20% - Accent1 4 2 5 6 3 3 2" xfId="37842" xr:uid="{00000000-0005-0000-0000-00001B930000}"/>
    <cellStyle name="20% - Accent1 4 2 5 6 3 4" xfId="37843" xr:uid="{00000000-0005-0000-0000-00001C930000}"/>
    <cellStyle name="20% - Accent1 4 2 5 6 4" xfId="37844" xr:uid="{00000000-0005-0000-0000-00001D930000}"/>
    <cellStyle name="20% - Accent1 4 2 5 6 4 2" xfId="37845" xr:uid="{00000000-0005-0000-0000-00001E930000}"/>
    <cellStyle name="20% - Accent1 4 2 5 6 4 2 2" xfId="37846" xr:uid="{00000000-0005-0000-0000-00001F930000}"/>
    <cellStyle name="20% - Accent1 4 2 5 6 4 2 2 2" xfId="37847" xr:uid="{00000000-0005-0000-0000-000020930000}"/>
    <cellStyle name="20% - Accent1 4 2 5 6 4 2 3" xfId="37848" xr:uid="{00000000-0005-0000-0000-000021930000}"/>
    <cellStyle name="20% - Accent1 4 2 5 6 4 3" xfId="37849" xr:uid="{00000000-0005-0000-0000-000022930000}"/>
    <cellStyle name="20% - Accent1 4 2 5 6 4 3 2" xfId="37850" xr:uid="{00000000-0005-0000-0000-000023930000}"/>
    <cellStyle name="20% - Accent1 4 2 5 6 4 4" xfId="37851" xr:uid="{00000000-0005-0000-0000-000024930000}"/>
    <cellStyle name="20% - Accent1 4 2 5 6 5" xfId="37852" xr:uid="{00000000-0005-0000-0000-000025930000}"/>
    <cellStyle name="20% - Accent1 4 2 5 6 5 2" xfId="37853" xr:uid="{00000000-0005-0000-0000-000026930000}"/>
    <cellStyle name="20% - Accent1 4 2 5 6 5 2 2" xfId="37854" xr:uid="{00000000-0005-0000-0000-000027930000}"/>
    <cellStyle name="20% - Accent1 4 2 5 6 5 3" xfId="37855" xr:uid="{00000000-0005-0000-0000-000028930000}"/>
    <cellStyle name="20% - Accent1 4 2 5 6 6" xfId="37856" xr:uid="{00000000-0005-0000-0000-000029930000}"/>
    <cellStyle name="20% - Accent1 4 2 5 6 6 2" xfId="37857" xr:uid="{00000000-0005-0000-0000-00002A930000}"/>
    <cellStyle name="20% - Accent1 4 2 5 6 6 2 2" xfId="37858" xr:uid="{00000000-0005-0000-0000-00002B930000}"/>
    <cellStyle name="20% - Accent1 4 2 5 6 6 3" xfId="37859" xr:uid="{00000000-0005-0000-0000-00002C930000}"/>
    <cellStyle name="20% - Accent1 4 2 5 6 7" xfId="37860" xr:uid="{00000000-0005-0000-0000-00002D930000}"/>
    <cellStyle name="20% - Accent1 4 2 5 6 7 2" xfId="37861" xr:uid="{00000000-0005-0000-0000-00002E930000}"/>
    <cellStyle name="20% - Accent1 4 2 5 6 8" xfId="37862" xr:uid="{00000000-0005-0000-0000-00002F930000}"/>
    <cellStyle name="20% - Accent1 4 2 5 6 8 2" xfId="37863" xr:uid="{00000000-0005-0000-0000-000030930000}"/>
    <cellStyle name="20% - Accent1 4 2 5 6 9" xfId="37864" xr:uid="{00000000-0005-0000-0000-000031930000}"/>
    <cellStyle name="20% - Accent1 4 2 5 7" xfId="37865" xr:uid="{00000000-0005-0000-0000-000032930000}"/>
    <cellStyle name="20% - Accent1 4 2 5 7 2" xfId="37866" xr:uid="{00000000-0005-0000-0000-000033930000}"/>
    <cellStyle name="20% - Accent1 4 2 5 7 2 2" xfId="37867" xr:uid="{00000000-0005-0000-0000-000034930000}"/>
    <cellStyle name="20% - Accent1 4 2 5 7 2 2 2" xfId="37868" xr:uid="{00000000-0005-0000-0000-000035930000}"/>
    <cellStyle name="20% - Accent1 4 2 5 7 2 2 2 2" xfId="37869" xr:uid="{00000000-0005-0000-0000-000036930000}"/>
    <cellStyle name="20% - Accent1 4 2 5 7 2 2 3" xfId="37870" xr:uid="{00000000-0005-0000-0000-000037930000}"/>
    <cellStyle name="20% - Accent1 4 2 5 7 2 3" xfId="37871" xr:uid="{00000000-0005-0000-0000-000038930000}"/>
    <cellStyle name="20% - Accent1 4 2 5 7 2 3 2" xfId="37872" xr:uid="{00000000-0005-0000-0000-000039930000}"/>
    <cellStyle name="20% - Accent1 4 2 5 7 2 4" xfId="37873" xr:uid="{00000000-0005-0000-0000-00003A930000}"/>
    <cellStyle name="20% - Accent1 4 2 5 7 3" xfId="37874" xr:uid="{00000000-0005-0000-0000-00003B930000}"/>
    <cellStyle name="20% - Accent1 4 2 5 7 3 2" xfId="37875" xr:uid="{00000000-0005-0000-0000-00003C930000}"/>
    <cellStyle name="20% - Accent1 4 2 5 7 3 2 2" xfId="37876" xr:uid="{00000000-0005-0000-0000-00003D930000}"/>
    <cellStyle name="20% - Accent1 4 2 5 7 3 2 2 2" xfId="37877" xr:uid="{00000000-0005-0000-0000-00003E930000}"/>
    <cellStyle name="20% - Accent1 4 2 5 7 3 2 3" xfId="37878" xr:uid="{00000000-0005-0000-0000-00003F930000}"/>
    <cellStyle name="20% - Accent1 4 2 5 7 3 3" xfId="37879" xr:uid="{00000000-0005-0000-0000-000040930000}"/>
    <cellStyle name="20% - Accent1 4 2 5 7 3 3 2" xfId="37880" xr:uid="{00000000-0005-0000-0000-000041930000}"/>
    <cellStyle name="20% - Accent1 4 2 5 7 3 4" xfId="37881" xr:uid="{00000000-0005-0000-0000-000042930000}"/>
    <cellStyle name="20% - Accent1 4 2 5 7 4" xfId="37882" xr:uid="{00000000-0005-0000-0000-000043930000}"/>
    <cellStyle name="20% - Accent1 4 2 5 7 4 2" xfId="37883" xr:uid="{00000000-0005-0000-0000-000044930000}"/>
    <cellStyle name="20% - Accent1 4 2 5 7 4 2 2" xfId="37884" xr:uid="{00000000-0005-0000-0000-000045930000}"/>
    <cellStyle name="20% - Accent1 4 2 5 7 4 2 2 2" xfId="37885" xr:uid="{00000000-0005-0000-0000-000046930000}"/>
    <cellStyle name="20% - Accent1 4 2 5 7 4 2 3" xfId="37886" xr:uid="{00000000-0005-0000-0000-000047930000}"/>
    <cellStyle name="20% - Accent1 4 2 5 7 4 3" xfId="37887" xr:uid="{00000000-0005-0000-0000-000048930000}"/>
    <cellStyle name="20% - Accent1 4 2 5 7 4 3 2" xfId="37888" xr:uid="{00000000-0005-0000-0000-000049930000}"/>
    <cellStyle name="20% - Accent1 4 2 5 7 4 4" xfId="37889" xr:uid="{00000000-0005-0000-0000-00004A930000}"/>
    <cellStyle name="20% - Accent1 4 2 5 7 5" xfId="37890" xr:uid="{00000000-0005-0000-0000-00004B930000}"/>
    <cellStyle name="20% - Accent1 4 2 5 7 5 2" xfId="37891" xr:uid="{00000000-0005-0000-0000-00004C930000}"/>
    <cellStyle name="20% - Accent1 4 2 5 7 5 2 2" xfId="37892" xr:uid="{00000000-0005-0000-0000-00004D930000}"/>
    <cellStyle name="20% - Accent1 4 2 5 7 5 3" xfId="37893" xr:uid="{00000000-0005-0000-0000-00004E930000}"/>
    <cellStyle name="20% - Accent1 4 2 5 7 6" xfId="37894" xr:uid="{00000000-0005-0000-0000-00004F930000}"/>
    <cellStyle name="20% - Accent1 4 2 5 7 6 2" xfId="37895" xr:uid="{00000000-0005-0000-0000-000050930000}"/>
    <cellStyle name="20% - Accent1 4 2 5 7 6 2 2" xfId="37896" xr:uid="{00000000-0005-0000-0000-000051930000}"/>
    <cellStyle name="20% - Accent1 4 2 5 7 6 3" xfId="37897" xr:uid="{00000000-0005-0000-0000-000052930000}"/>
    <cellStyle name="20% - Accent1 4 2 5 7 7" xfId="37898" xr:uid="{00000000-0005-0000-0000-000053930000}"/>
    <cellStyle name="20% - Accent1 4 2 5 7 7 2" xfId="37899" xr:uid="{00000000-0005-0000-0000-000054930000}"/>
    <cellStyle name="20% - Accent1 4 2 5 7 8" xfId="37900" xr:uid="{00000000-0005-0000-0000-000055930000}"/>
    <cellStyle name="20% - Accent1 4 2 5 7 8 2" xfId="37901" xr:uid="{00000000-0005-0000-0000-000056930000}"/>
    <cellStyle name="20% - Accent1 4 2 5 7 9" xfId="37902" xr:uid="{00000000-0005-0000-0000-000057930000}"/>
    <cellStyle name="20% - Accent1 4 2 5 8" xfId="37903" xr:uid="{00000000-0005-0000-0000-000058930000}"/>
    <cellStyle name="20% - Accent1 4 2 5 8 2" xfId="37904" xr:uid="{00000000-0005-0000-0000-000059930000}"/>
    <cellStyle name="20% - Accent1 4 2 5 8 2 2" xfId="37905" xr:uid="{00000000-0005-0000-0000-00005A930000}"/>
    <cellStyle name="20% - Accent1 4 2 5 8 2 2 2" xfId="37906" xr:uid="{00000000-0005-0000-0000-00005B930000}"/>
    <cellStyle name="20% - Accent1 4 2 5 8 2 3" xfId="37907" xr:uid="{00000000-0005-0000-0000-00005C930000}"/>
    <cellStyle name="20% - Accent1 4 2 5 8 3" xfId="37908" xr:uid="{00000000-0005-0000-0000-00005D930000}"/>
    <cellStyle name="20% - Accent1 4 2 5 8 3 2" xfId="37909" xr:uid="{00000000-0005-0000-0000-00005E930000}"/>
    <cellStyle name="20% - Accent1 4 2 5 8 4" xfId="37910" xr:uid="{00000000-0005-0000-0000-00005F930000}"/>
    <cellStyle name="20% - Accent1 4 2 5 9" xfId="37911" xr:uid="{00000000-0005-0000-0000-000060930000}"/>
    <cellStyle name="20% - Accent1 4 2 5 9 2" xfId="37912" xr:uid="{00000000-0005-0000-0000-000061930000}"/>
    <cellStyle name="20% - Accent1 4 2 5 9 2 2" xfId="37913" xr:uid="{00000000-0005-0000-0000-000062930000}"/>
    <cellStyle name="20% - Accent1 4 2 5 9 2 2 2" xfId="37914" xr:uid="{00000000-0005-0000-0000-000063930000}"/>
    <cellStyle name="20% - Accent1 4 2 5 9 2 3" xfId="37915" xr:uid="{00000000-0005-0000-0000-000064930000}"/>
    <cellStyle name="20% - Accent1 4 2 5 9 3" xfId="37916" xr:uid="{00000000-0005-0000-0000-000065930000}"/>
    <cellStyle name="20% - Accent1 4 2 5 9 3 2" xfId="37917" xr:uid="{00000000-0005-0000-0000-000066930000}"/>
    <cellStyle name="20% - Accent1 4 2 5 9 4" xfId="37918" xr:uid="{00000000-0005-0000-0000-000067930000}"/>
    <cellStyle name="20% - Accent1 4 2 6" xfId="37919" xr:uid="{00000000-0005-0000-0000-000068930000}"/>
    <cellStyle name="20% - Accent1 4 2 6 10" xfId="37920" xr:uid="{00000000-0005-0000-0000-000069930000}"/>
    <cellStyle name="20% - Accent1 4 2 6 10 2" xfId="37921" xr:uid="{00000000-0005-0000-0000-00006A930000}"/>
    <cellStyle name="20% - Accent1 4 2 6 10 2 2" xfId="37922" xr:uid="{00000000-0005-0000-0000-00006B930000}"/>
    <cellStyle name="20% - Accent1 4 2 6 10 3" xfId="37923" xr:uid="{00000000-0005-0000-0000-00006C930000}"/>
    <cellStyle name="20% - Accent1 4 2 6 11" xfId="37924" xr:uid="{00000000-0005-0000-0000-00006D930000}"/>
    <cellStyle name="20% - Accent1 4 2 6 11 2" xfId="37925" xr:uid="{00000000-0005-0000-0000-00006E930000}"/>
    <cellStyle name="20% - Accent1 4 2 6 11 2 2" xfId="37926" xr:uid="{00000000-0005-0000-0000-00006F930000}"/>
    <cellStyle name="20% - Accent1 4 2 6 11 3" xfId="37927" xr:uid="{00000000-0005-0000-0000-000070930000}"/>
    <cellStyle name="20% - Accent1 4 2 6 12" xfId="37928" xr:uid="{00000000-0005-0000-0000-000071930000}"/>
    <cellStyle name="20% - Accent1 4 2 6 12 2" xfId="37929" xr:uid="{00000000-0005-0000-0000-000072930000}"/>
    <cellStyle name="20% - Accent1 4 2 6 13" xfId="37930" xr:uid="{00000000-0005-0000-0000-000073930000}"/>
    <cellStyle name="20% - Accent1 4 2 6 13 2" xfId="37931" xr:uid="{00000000-0005-0000-0000-000074930000}"/>
    <cellStyle name="20% - Accent1 4 2 6 14" xfId="37932" xr:uid="{00000000-0005-0000-0000-000075930000}"/>
    <cellStyle name="20% - Accent1 4 2 6 2" xfId="37933" xr:uid="{00000000-0005-0000-0000-000076930000}"/>
    <cellStyle name="20% - Accent1 4 2 6 2 10" xfId="37934" xr:uid="{00000000-0005-0000-0000-000077930000}"/>
    <cellStyle name="20% - Accent1 4 2 6 2 10 2" xfId="37935" xr:uid="{00000000-0005-0000-0000-000078930000}"/>
    <cellStyle name="20% - Accent1 4 2 6 2 11" xfId="37936" xr:uid="{00000000-0005-0000-0000-000079930000}"/>
    <cellStyle name="20% - Accent1 4 2 6 2 2" xfId="37937" xr:uid="{00000000-0005-0000-0000-00007A930000}"/>
    <cellStyle name="20% - Accent1 4 2 6 2 2 2" xfId="37938" xr:uid="{00000000-0005-0000-0000-00007B930000}"/>
    <cellStyle name="20% - Accent1 4 2 6 2 2 2 2" xfId="37939" xr:uid="{00000000-0005-0000-0000-00007C930000}"/>
    <cellStyle name="20% - Accent1 4 2 6 2 2 2 2 2" xfId="37940" xr:uid="{00000000-0005-0000-0000-00007D930000}"/>
    <cellStyle name="20% - Accent1 4 2 6 2 2 2 2 2 2" xfId="37941" xr:uid="{00000000-0005-0000-0000-00007E930000}"/>
    <cellStyle name="20% - Accent1 4 2 6 2 2 2 2 3" xfId="37942" xr:uid="{00000000-0005-0000-0000-00007F930000}"/>
    <cellStyle name="20% - Accent1 4 2 6 2 2 2 3" xfId="37943" xr:uid="{00000000-0005-0000-0000-000080930000}"/>
    <cellStyle name="20% - Accent1 4 2 6 2 2 2 3 2" xfId="37944" xr:uid="{00000000-0005-0000-0000-000081930000}"/>
    <cellStyle name="20% - Accent1 4 2 6 2 2 2 4" xfId="37945" xr:uid="{00000000-0005-0000-0000-000082930000}"/>
    <cellStyle name="20% - Accent1 4 2 6 2 2 3" xfId="37946" xr:uid="{00000000-0005-0000-0000-000083930000}"/>
    <cellStyle name="20% - Accent1 4 2 6 2 2 3 2" xfId="37947" xr:uid="{00000000-0005-0000-0000-000084930000}"/>
    <cellStyle name="20% - Accent1 4 2 6 2 2 3 2 2" xfId="37948" xr:uid="{00000000-0005-0000-0000-000085930000}"/>
    <cellStyle name="20% - Accent1 4 2 6 2 2 3 2 2 2" xfId="37949" xr:uid="{00000000-0005-0000-0000-000086930000}"/>
    <cellStyle name="20% - Accent1 4 2 6 2 2 3 2 3" xfId="37950" xr:uid="{00000000-0005-0000-0000-000087930000}"/>
    <cellStyle name="20% - Accent1 4 2 6 2 2 3 3" xfId="37951" xr:uid="{00000000-0005-0000-0000-000088930000}"/>
    <cellStyle name="20% - Accent1 4 2 6 2 2 3 3 2" xfId="37952" xr:uid="{00000000-0005-0000-0000-000089930000}"/>
    <cellStyle name="20% - Accent1 4 2 6 2 2 3 4" xfId="37953" xr:uid="{00000000-0005-0000-0000-00008A930000}"/>
    <cellStyle name="20% - Accent1 4 2 6 2 2 4" xfId="37954" xr:uid="{00000000-0005-0000-0000-00008B930000}"/>
    <cellStyle name="20% - Accent1 4 2 6 2 2 4 2" xfId="37955" xr:uid="{00000000-0005-0000-0000-00008C930000}"/>
    <cellStyle name="20% - Accent1 4 2 6 2 2 4 2 2" xfId="37956" xr:uid="{00000000-0005-0000-0000-00008D930000}"/>
    <cellStyle name="20% - Accent1 4 2 6 2 2 4 2 2 2" xfId="37957" xr:uid="{00000000-0005-0000-0000-00008E930000}"/>
    <cellStyle name="20% - Accent1 4 2 6 2 2 4 2 3" xfId="37958" xr:uid="{00000000-0005-0000-0000-00008F930000}"/>
    <cellStyle name="20% - Accent1 4 2 6 2 2 4 3" xfId="37959" xr:uid="{00000000-0005-0000-0000-000090930000}"/>
    <cellStyle name="20% - Accent1 4 2 6 2 2 4 3 2" xfId="37960" xr:uid="{00000000-0005-0000-0000-000091930000}"/>
    <cellStyle name="20% - Accent1 4 2 6 2 2 4 4" xfId="37961" xr:uid="{00000000-0005-0000-0000-000092930000}"/>
    <cellStyle name="20% - Accent1 4 2 6 2 2 5" xfId="37962" xr:uid="{00000000-0005-0000-0000-000093930000}"/>
    <cellStyle name="20% - Accent1 4 2 6 2 2 5 2" xfId="37963" xr:uid="{00000000-0005-0000-0000-000094930000}"/>
    <cellStyle name="20% - Accent1 4 2 6 2 2 5 2 2" xfId="37964" xr:uid="{00000000-0005-0000-0000-000095930000}"/>
    <cellStyle name="20% - Accent1 4 2 6 2 2 5 3" xfId="37965" xr:uid="{00000000-0005-0000-0000-000096930000}"/>
    <cellStyle name="20% - Accent1 4 2 6 2 2 6" xfId="37966" xr:uid="{00000000-0005-0000-0000-000097930000}"/>
    <cellStyle name="20% - Accent1 4 2 6 2 2 6 2" xfId="37967" xr:uid="{00000000-0005-0000-0000-000098930000}"/>
    <cellStyle name="20% - Accent1 4 2 6 2 2 6 2 2" xfId="37968" xr:uid="{00000000-0005-0000-0000-000099930000}"/>
    <cellStyle name="20% - Accent1 4 2 6 2 2 6 3" xfId="37969" xr:uid="{00000000-0005-0000-0000-00009A930000}"/>
    <cellStyle name="20% - Accent1 4 2 6 2 2 7" xfId="37970" xr:uid="{00000000-0005-0000-0000-00009B930000}"/>
    <cellStyle name="20% - Accent1 4 2 6 2 2 7 2" xfId="37971" xr:uid="{00000000-0005-0000-0000-00009C930000}"/>
    <cellStyle name="20% - Accent1 4 2 6 2 2 8" xfId="37972" xr:uid="{00000000-0005-0000-0000-00009D930000}"/>
    <cellStyle name="20% - Accent1 4 2 6 2 2 8 2" xfId="37973" xr:uid="{00000000-0005-0000-0000-00009E930000}"/>
    <cellStyle name="20% - Accent1 4 2 6 2 2 9" xfId="37974" xr:uid="{00000000-0005-0000-0000-00009F930000}"/>
    <cellStyle name="20% - Accent1 4 2 6 2 3" xfId="37975" xr:uid="{00000000-0005-0000-0000-0000A0930000}"/>
    <cellStyle name="20% - Accent1 4 2 6 2 3 2" xfId="37976" xr:uid="{00000000-0005-0000-0000-0000A1930000}"/>
    <cellStyle name="20% - Accent1 4 2 6 2 3 2 2" xfId="37977" xr:uid="{00000000-0005-0000-0000-0000A2930000}"/>
    <cellStyle name="20% - Accent1 4 2 6 2 3 2 2 2" xfId="37978" xr:uid="{00000000-0005-0000-0000-0000A3930000}"/>
    <cellStyle name="20% - Accent1 4 2 6 2 3 2 2 2 2" xfId="37979" xr:uid="{00000000-0005-0000-0000-0000A4930000}"/>
    <cellStyle name="20% - Accent1 4 2 6 2 3 2 2 3" xfId="37980" xr:uid="{00000000-0005-0000-0000-0000A5930000}"/>
    <cellStyle name="20% - Accent1 4 2 6 2 3 2 3" xfId="37981" xr:uid="{00000000-0005-0000-0000-0000A6930000}"/>
    <cellStyle name="20% - Accent1 4 2 6 2 3 2 3 2" xfId="37982" xr:uid="{00000000-0005-0000-0000-0000A7930000}"/>
    <cellStyle name="20% - Accent1 4 2 6 2 3 2 4" xfId="37983" xr:uid="{00000000-0005-0000-0000-0000A8930000}"/>
    <cellStyle name="20% - Accent1 4 2 6 2 3 3" xfId="37984" xr:uid="{00000000-0005-0000-0000-0000A9930000}"/>
    <cellStyle name="20% - Accent1 4 2 6 2 3 3 2" xfId="37985" xr:uid="{00000000-0005-0000-0000-0000AA930000}"/>
    <cellStyle name="20% - Accent1 4 2 6 2 3 3 2 2" xfId="37986" xr:uid="{00000000-0005-0000-0000-0000AB930000}"/>
    <cellStyle name="20% - Accent1 4 2 6 2 3 3 2 2 2" xfId="37987" xr:uid="{00000000-0005-0000-0000-0000AC930000}"/>
    <cellStyle name="20% - Accent1 4 2 6 2 3 3 2 3" xfId="37988" xr:uid="{00000000-0005-0000-0000-0000AD930000}"/>
    <cellStyle name="20% - Accent1 4 2 6 2 3 3 3" xfId="37989" xr:uid="{00000000-0005-0000-0000-0000AE930000}"/>
    <cellStyle name="20% - Accent1 4 2 6 2 3 3 3 2" xfId="37990" xr:uid="{00000000-0005-0000-0000-0000AF930000}"/>
    <cellStyle name="20% - Accent1 4 2 6 2 3 3 4" xfId="37991" xr:uid="{00000000-0005-0000-0000-0000B0930000}"/>
    <cellStyle name="20% - Accent1 4 2 6 2 3 4" xfId="37992" xr:uid="{00000000-0005-0000-0000-0000B1930000}"/>
    <cellStyle name="20% - Accent1 4 2 6 2 3 4 2" xfId="37993" xr:uid="{00000000-0005-0000-0000-0000B2930000}"/>
    <cellStyle name="20% - Accent1 4 2 6 2 3 4 2 2" xfId="37994" xr:uid="{00000000-0005-0000-0000-0000B3930000}"/>
    <cellStyle name="20% - Accent1 4 2 6 2 3 4 2 2 2" xfId="37995" xr:uid="{00000000-0005-0000-0000-0000B4930000}"/>
    <cellStyle name="20% - Accent1 4 2 6 2 3 4 2 3" xfId="37996" xr:uid="{00000000-0005-0000-0000-0000B5930000}"/>
    <cellStyle name="20% - Accent1 4 2 6 2 3 4 3" xfId="37997" xr:uid="{00000000-0005-0000-0000-0000B6930000}"/>
    <cellStyle name="20% - Accent1 4 2 6 2 3 4 3 2" xfId="37998" xr:uid="{00000000-0005-0000-0000-0000B7930000}"/>
    <cellStyle name="20% - Accent1 4 2 6 2 3 4 4" xfId="37999" xr:uid="{00000000-0005-0000-0000-0000B8930000}"/>
    <cellStyle name="20% - Accent1 4 2 6 2 3 5" xfId="38000" xr:uid="{00000000-0005-0000-0000-0000B9930000}"/>
    <cellStyle name="20% - Accent1 4 2 6 2 3 5 2" xfId="38001" xr:uid="{00000000-0005-0000-0000-0000BA930000}"/>
    <cellStyle name="20% - Accent1 4 2 6 2 3 5 2 2" xfId="38002" xr:uid="{00000000-0005-0000-0000-0000BB930000}"/>
    <cellStyle name="20% - Accent1 4 2 6 2 3 5 3" xfId="38003" xr:uid="{00000000-0005-0000-0000-0000BC930000}"/>
    <cellStyle name="20% - Accent1 4 2 6 2 3 6" xfId="38004" xr:uid="{00000000-0005-0000-0000-0000BD930000}"/>
    <cellStyle name="20% - Accent1 4 2 6 2 3 6 2" xfId="38005" xr:uid="{00000000-0005-0000-0000-0000BE930000}"/>
    <cellStyle name="20% - Accent1 4 2 6 2 3 6 2 2" xfId="38006" xr:uid="{00000000-0005-0000-0000-0000BF930000}"/>
    <cellStyle name="20% - Accent1 4 2 6 2 3 6 3" xfId="38007" xr:uid="{00000000-0005-0000-0000-0000C0930000}"/>
    <cellStyle name="20% - Accent1 4 2 6 2 3 7" xfId="38008" xr:uid="{00000000-0005-0000-0000-0000C1930000}"/>
    <cellStyle name="20% - Accent1 4 2 6 2 3 7 2" xfId="38009" xr:uid="{00000000-0005-0000-0000-0000C2930000}"/>
    <cellStyle name="20% - Accent1 4 2 6 2 3 8" xfId="38010" xr:uid="{00000000-0005-0000-0000-0000C3930000}"/>
    <cellStyle name="20% - Accent1 4 2 6 2 3 8 2" xfId="38011" xr:uid="{00000000-0005-0000-0000-0000C4930000}"/>
    <cellStyle name="20% - Accent1 4 2 6 2 3 9" xfId="38012" xr:uid="{00000000-0005-0000-0000-0000C5930000}"/>
    <cellStyle name="20% - Accent1 4 2 6 2 4" xfId="38013" xr:uid="{00000000-0005-0000-0000-0000C6930000}"/>
    <cellStyle name="20% - Accent1 4 2 6 2 4 2" xfId="38014" xr:uid="{00000000-0005-0000-0000-0000C7930000}"/>
    <cellStyle name="20% - Accent1 4 2 6 2 4 2 2" xfId="38015" xr:uid="{00000000-0005-0000-0000-0000C8930000}"/>
    <cellStyle name="20% - Accent1 4 2 6 2 4 2 2 2" xfId="38016" xr:uid="{00000000-0005-0000-0000-0000C9930000}"/>
    <cellStyle name="20% - Accent1 4 2 6 2 4 2 3" xfId="38017" xr:uid="{00000000-0005-0000-0000-0000CA930000}"/>
    <cellStyle name="20% - Accent1 4 2 6 2 4 3" xfId="38018" xr:uid="{00000000-0005-0000-0000-0000CB930000}"/>
    <cellStyle name="20% - Accent1 4 2 6 2 4 3 2" xfId="38019" xr:uid="{00000000-0005-0000-0000-0000CC930000}"/>
    <cellStyle name="20% - Accent1 4 2 6 2 4 4" xfId="38020" xr:uid="{00000000-0005-0000-0000-0000CD930000}"/>
    <cellStyle name="20% - Accent1 4 2 6 2 5" xfId="38021" xr:uid="{00000000-0005-0000-0000-0000CE930000}"/>
    <cellStyle name="20% - Accent1 4 2 6 2 5 2" xfId="38022" xr:uid="{00000000-0005-0000-0000-0000CF930000}"/>
    <cellStyle name="20% - Accent1 4 2 6 2 5 2 2" xfId="38023" xr:uid="{00000000-0005-0000-0000-0000D0930000}"/>
    <cellStyle name="20% - Accent1 4 2 6 2 5 2 2 2" xfId="38024" xr:uid="{00000000-0005-0000-0000-0000D1930000}"/>
    <cellStyle name="20% - Accent1 4 2 6 2 5 2 3" xfId="38025" xr:uid="{00000000-0005-0000-0000-0000D2930000}"/>
    <cellStyle name="20% - Accent1 4 2 6 2 5 3" xfId="38026" xr:uid="{00000000-0005-0000-0000-0000D3930000}"/>
    <cellStyle name="20% - Accent1 4 2 6 2 5 3 2" xfId="38027" xr:uid="{00000000-0005-0000-0000-0000D4930000}"/>
    <cellStyle name="20% - Accent1 4 2 6 2 5 4" xfId="38028" xr:uid="{00000000-0005-0000-0000-0000D5930000}"/>
    <cellStyle name="20% - Accent1 4 2 6 2 6" xfId="38029" xr:uid="{00000000-0005-0000-0000-0000D6930000}"/>
    <cellStyle name="20% - Accent1 4 2 6 2 6 2" xfId="38030" xr:uid="{00000000-0005-0000-0000-0000D7930000}"/>
    <cellStyle name="20% - Accent1 4 2 6 2 6 2 2" xfId="38031" xr:uid="{00000000-0005-0000-0000-0000D8930000}"/>
    <cellStyle name="20% - Accent1 4 2 6 2 6 2 2 2" xfId="38032" xr:uid="{00000000-0005-0000-0000-0000D9930000}"/>
    <cellStyle name="20% - Accent1 4 2 6 2 6 2 3" xfId="38033" xr:uid="{00000000-0005-0000-0000-0000DA930000}"/>
    <cellStyle name="20% - Accent1 4 2 6 2 6 3" xfId="38034" xr:uid="{00000000-0005-0000-0000-0000DB930000}"/>
    <cellStyle name="20% - Accent1 4 2 6 2 6 3 2" xfId="38035" xr:uid="{00000000-0005-0000-0000-0000DC930000}"/>
    <cellStyle name="20% - Accent1 4 2 6 2 6 4" xfId="38036" xr:uid="{00000000-0005-0000-0000-0000DD930000}"/>
    <cellStyle name="20% - Accent1 4 2 6 2 7" xfId="38037" xr:uid="{00000000-0005-0000-0000-0000DE930000}"/>
    <cellStyle name="20% - Accent1 4 2 6 2 7 2" xfId="38038" xr:uid="{00000000-0005-0000-0000-0000DF930000}"/>
    <cellStyle name="20% - Accent1 4 2 6 2 7 2 2" xfId="38039" xr:uid="{00000000-0005-0000-0000-0000E0930000}"/>
    <cellStyle name="20% - Accent1 4 2 6 2 7 3" xfId="38040" xr:uid="{00000000-0005-0000-0000-0000E1930000}"/>
    <cellStyle name="20% - Accent1 4 2 6 2 8" xfId="38041" xr:uid="{00000000-0005-0000-0000-0000E2930000}"/>
    <cellStyle name="20% - Accent1 4 2 6 2 8 2" xfId="38042" xr:uid="{00000000-0005-0000-0000-0000E3930000}"/>
    <cellStyle name="20% - Accent1 4 2 6 2 8 2 2" xfId="38043" xr:uid="{00000000-0005-0000-0000-0000E4930000}"/>
    <cellStyle name="20% - Accent1 4 2 6 2 8 3" xfId="38044" xr:uid="{00000000-0005-0000-0000-0000E5930000}"/>
    <cellStyle name="20% - Accent1 4 2 6 2 9" xfId="38045" xr:uid="{00000000-0005-0000-0000-0000E6930000}"/>
    <cellStyle name="20% - Accent1 4 2 6 2 9 2" xfId="38046" xr:uid="{00000000-0005-0000-0000-0000E7930000}"/>
    <cellStyle name="20% - Accent1 4 2 6 3" xfId="38047" xr:uid="{00000000-0005-0000-0000-0000E8930000}"/>
    <cellStyle name="20% - Accent1 4 2 6 3 10" xfId="38048" xr:uid="{00000000-0005-0000-0000-0000E9930000}"/>
    <cellStyle name="20% - Accent1 4 2 6 3 10 2" xfId="38049" xr:uid="{00000000-0005-0000-0000-0000EA930000}"/>
    <cellStyle name="20% - Accent1 4 2 6 3 11" xfId="38050" xr:uid="{00000000-0005-0000-0000-0000EB930000}"/>
    <cellStyle name="20% - Accent1 4 2 6 3 2" xfId="38051" xr:uid="{00000000-0005-0000-0000-0000EC930000}"/>
    <cellStyle name="20% - Accent1 4 2 6 3 2 2" xfId="38052" xr:uid="{00000000-0005-0000-0000-0000ED930000}"/>
    <cellStyle name="20% - Accent1 4 2 6 3 2 2 2" xfId="38053" xr:uid="{00000000-0005-0000-0000-0000EE930000}"/>
    <cellStyle name="20% - Accent1 4 2 6 3 2 2 2 2" xfId="38054" xr:uid="{00000000-0005-0000-0000-0000EF930000}"/>
    <cellStyle name="20% - Accent1 4 2 6 3 2 2 2 2 2" xfId="38055" xr:uid="{00000000-0005-0000-0000-0000F0930000}"/>
    <cellStyle name="20% - Accent1 4 2 6 3 2 2 2 3" xfId="38056" xr:uid="{00000000-0005-0000-0000-0000F1930000}"/>
    <cellStyle name="20% - Accent1 4 2 6 3 2 2 3" xfId="38057" xr:uid="{00000000-0005-0000-0000-0000F2930000}"/>
    <cellStyle name="20% - Accent1 4 2 6 3 2 2 3 2" xfId="38058" xr:uid="{00000000-0005-0000-0000-0000F3930000}"/>
    <cellStyle name="20% - Accent1 4 2 6 3 2 2 4" xfId="38059" xr:uid="{00000000-0005-0000-0000-0000F4930000}"/>
    <cellStyle name="20% - Accent1 4 2 6 3 2 3" xfId="38060" xr:uid="{00000000-0005-0000-0000-0000F5930000}"/>
    <cellStyle name="20% - Accent1 4 2 6 3 2 3 2" xfId="38061" xr:uid="{00000000-0005-0000-0000-0000F6930000}"/>
    <cellStyle name="20% - Accent1 4 2 6 3 2 3 2 2" xfId="38062" xr:uid="{00000000-0005-0000-0000-0000F7930000}"/>
    <cellStyle name="20% - Accent1 4 2 6 3 2 3 2 2 2" xfId="38063" xr:uid="{00000000-0005-0000-0000-0000F8930000}"/>
    <cellStyle name="20% - Accent1 4 2 6 3 2 3 2 3" xfId="38064" xr:uid="{00000000-0005-0000-0000-0000F9930000}"/>
    <cellStyle name="20% - Accent1 4 2 6 3 2 3 3" xfId="38065" xr:uid="{00000000-0005-0000-0000-0000FA930000}"/>
    <cellStyle name="20% - Accent1 4 2 6 3 2 3 3 2" xfId="38066" xr:uid="{00000000-0005-0000-0000-0000FB930000}"/>
    <cellStyle name="20% - Accent1 4 2 6 3 2 3 4" xfId="38067" xr:uid="{00000000-0005-0000-0000-0000FC930000}"/>
    <cellStyle name="20% - Accent1 4 2 6 3 2 4" xfId="38068" xr:uid="{00000000-0005-0000-0000-0000FD930000}"/>
    <cellStyle name="20% - Accent1 4 2 6 3 2 4 2" xfId="38069" xr:uid="{00000000-0005-0000-0000-0000FE930000}"/>
    <cellStyle name="20% - Accent1 4 2 6 3 2 4 2 2" xfId="38070" xr:uid="{00000000-0005-0000-0000-0000FF930000}"/>
    <cellStyle name="20% - Accent1 4 2 6 3 2 4 2 2 2" xfId="38071" xr:uid="{00000000-0005-0000-0000-000000940000}"/>
    <cellStyle name="20% - Accent1 4 2 6 3 2 4 2 3" xfId="38072" xr:uid="{00000000-0005-0000-0000-000001940000}"/>
    <cellStyle name="20% - Accent1 4 2 6 3 2 4 3" xfId="38073" xr:uid="{00000000-0005-0000-0000-000002940000}"/>
    <cellStyle name="20% - Accent1 4 2 6 3 2 4 3 2" xfId="38074" xr:uid="{00000000-0005-0000-0000-000003940000}"/>
    <cellStyle name="20% - Accent1 4 2 6 3 2 4 4" xfId="38075" xr:uid="{00000000-0005-0000-0000-000004940000}"/>
    <cellStyle name="20% - Accent1 4 2 6 3 2 5" xfId="38076" xr:uid="{00000000-0005-0000-0000-000005940000}"/>
    <cellStyle name="20% - Accent1 4 2 6 3 2 5 2" xfId="38077" xr:uid="{00000000-0005-0000-0000-000006940000}"/>
    <cellStyle name="20% - Accent1 4 2 6 3 2 5 2 2" xfId="38078" xr:uid="{00000000-0005-0000-0000-000007940000}"/>
    <cellStyle name="20% - Accent1 4 2 6 3 2 5 3" xfId="38079" xr:uid="{00000000-0005-0000-0000-000008940000}"/>
    <cellStyle name="20% - Accent1 4 2 6 3 2 6" xfId="38080" xr:uid="{00000000-0005-0000-0000-000009940000}"/>
    <cellStyle name="20% - Accent1 4 2 6 3 2 6 2" xfId="38081" xr:uid="{00000000-0005-0000-0000-00000A940000}"/>
    <cellStyle name="20% - Accent1 4 2 6 3 2 6 2 2" xfId="38082" xr:uid="{00000000-0005-0000-0000-00000B940000}"/>
    <cellStyle name="20% - Accent1 4 2 6 3 2 6 3" xfId="38083" xr:uid="{00000000-0005-0000-0000-00000C940000}"/>
    <cellStyle name="20% - Accent1 4 2 6 3 2 7" xfId="38084" xr:uid="{00000000-0005-0000-0000-00000D940000}"/>
    <cellStyle name="20% - Accent1 4 2 6 3 2 7 2" xfId="38085" xr:uid="{00000000-0005-0000-0000-00000E940000}"/>
    <cellStyle name="20% - Accent1 4 2 6 3 2 8" xfId="38086" xr:uid="{00000000-0005-0000-0000-00000F940000}"/>
    <cellStyle name="20% - Accent1 4 2 6 3 2 8 2" xfId="38087" xr:uid="{00000000-0005-0000-0000-000010940000}"/>
    <cellStyle name="20% - Accent1 4 2 6 3 2 9" xfId="38088" xr:uid="{00000000-0005-0000-0000-000011940000}"/>
    <cellStyle name="20% - Accent1 4 2 6 3 3" xfId="38089" xr:uid="{00000000-0005-0000-0000-000012940000}"/>
    <cellStyle name="20% - Accent1 4 2 6 3 3 2" xfId="38090" xr:uid="{00000000-0005-0000-0000-000013940000}"/>
    <cellStyle name="20% - Accent1 4 2 6 3 3 2 2" xfId="38091" xr:uid="{00000000-0005-0000-0000-000014940000}"/>
    <cellStyle name="20% - Accent1 4 2 6 3 3 2 2 2" xfId="38092" xr:uid="{00000000-0005-0000-0000-000015940000}"/>
    <cellStyle name="20% - Accent1 4 2 6 3 3 2 2 2 2" xfId="38093" xr:uid="{00000000-0005-0000-0000-000016940000}"/>
    <cellStyle name="20% - Accent1 4 2 6 3 3 2 2 3" xfId="38094" xr:uid="{00000000-0005-0000-0000-000017940000}"/>
    <cellStyle name="20% - Accent1 4 2 6 3 3 2 3" xfId="38095" xr:uid="{00000000-0005-0000-0000-000018940000}"/>
    <cellStyle name="20% - Accent1 4 2 6 3 3 2 3 2" xfId="38096" xr:uid="{00000000-0005-0000-0000-000019940000}"/>
    <cellStyle name="20% - Accent1 4 2 6 3 3 2 4" xfId="38097" xr:uid="{00000000-0005-0000-0000-00001A940000}"/>
    <cellStyle name="20% - Accent1 4 2 6 3 3 3" xfId="38098" xr:uid="{00000000-0005-0000-0000-00001B940000}"/>
    <cellStyle name="20% - Accent1 4 2 6 3 3 3 2" xfId="38099" xr:uid="{00000000-0005-0000-0000-00001C940000}"/>
    <cellStyle name="20% - Accent1 4 2 6 3 3 3 2 2" xfId="38100" xr:uid="{00000000-0005-0000-0000-00001D940000}"/>
    <cellStyle name="20% - Accent1 4 2 6 3 3 3 2 2 2" xfId="38101" xr:uid="{00000000-0005-0000-0000-00001E940000}"/>
    <cellStyle name="20% - Accent1 4 2 6 3 3 3 2 3" xfId="38102" xr:uid="{00000000-0005-0000-0000-00001F940000}"/>
    <cellStyle name="20% - Accent1 4 2 6 3 3 3 3" xfId="38103" xr:uid="{00000000-0005-0000-0000-000020940000}"/>
    <cellStyle name="20% - Accent1 4 2 6 3 3 3 3 2" xfId="38104" xr:uid="{00000000-0005-0000-0000-000021940000}"/>
    <cellStyle name="20% - Accent1 4 2 6 3 3 3 4" xfId="38105" xr:uid="{00000000-0005-0000-0000-000022940000}"/>
    <cellStyle name="20% - Accent1 4 2 6 3 3 4" xfId="38106" xr:uid="{00000000-0005-0000-0000-000023940000}"/>
    <cellStyle name="20% - Accent1 4 2 6 3 3 4 2" xfId="38107" xr:uid="{00000000-0005-0000-0000-000024940000}"/>
    <cellStyle name="20% - Accent1 4 2 6 3 3 4 2 2" xfId="38108" xr:uid="{00000000-0005-0000-0000-000025940000}"/>
    <cellStyle name="20% - Accent1 4 2 6 3 3 4 2 2 2" xfId="38109" xr:uid="{00000000-0005-0000-0000-000026940000}"/>
    <cellStyle name="20% - Accent1 4 2 6 3 3 4 2 3" xfId="38110" xr:uid="{00000000-0005-0000-0000-000027940000}"/>
    <cellStyle name="20% - Accent1 4 2 6 3 3 4 3" xfId="38111" xr:uid="{00000000-0005-0000-0000-000028940000}"/>
    <cellStyle name="20% - Accent1 4 2 6 3 3 4 3 2" xfId="38112" xr:uid="{00000000-0005-0000-0000-000029940000}"/>
    <cellStyle name="20% - Accent1 4 2 6 3 3 4 4" xfId="38113" xr:uid="{00000000-0005-0000-0000-00002A940000}"/>
    <cellStyle name="20% - Accent1 4 2 6 3 3 5" xfId="38114" xr:uid="{00000000-0005-0000-0000-00002B940000}"/>
    <cellStyle name="20% - Accent1 4 2 6 3 3 5 2" xfId="38115" xr:uid="{00000000-0005-0000-0000-00002C940000}"/>
    <cellStyle name="20% - Accent1 4 2 6 3 3 5 2 2" xfId="38116" xr:uid="{00000000-0005-0000-0000-00002D940000}"/>
    <cellStyle name="20% - Accent1 4 2 6 3 3 5 3" xfId="38117" xr:uid="{00000000-0005-0000-0000-00002E940000}"/>
    <cellStyle name="20% - Accent1 4 2 6 3 3 6" xfId="38118" xr:uid="{00000000-0005-0000-0000-00002F940000}"/>
    <cellStyle name="20% - Accent1 4 2 6 3 3 6 2" xfId="38119" xr:uid="{00000000-0005-0000-0000-000030940000}"/>
    <cellStyle name="20% - Accent1 4 2 6 3 3 6 2 2" xfId="38120" xr:uid="{00000000-0005-0000-0000-000031940000}"/>
    <cellStyle name="20% - Accent1 4 2 6 3 3 6 3" xfId="38121" xr:uid="{00000000-0005-0000-0000-000032940000}"/>
    <cellStyle name="20% - Accent1 4 2 6 3 3 7" xfId="38122" xr:uid="{00000000-0005-0000-0000-000033940000}"/>
    <cellStyle name="20% - Accent1 4 2 6 3 3 7 2" xfId="38123" xr:uid="{00000000-0005-0000-0000-000034940000}"/>
    <cellStyle name="20% - Accent1 4 2 6 3 3 8" xfId="38124" xr:uid="{00000000-0005-0000-0000-000035940000}"/>
    <cellStyle name="20% - Accent1 4 2 6 3 3 8 2" xfId="38125" xr:uid="{00000000-0005-0000-0000-000036940000}"/>
    <cellStyle name="20% - Accent1 4 2 6 3 3 9" xfId="38126" xr:uid="{00000000-0005-0000-0000-000037940000}"/>
    <cellStyle name="20% - Accent1 4 2 6 3 4" xfId="38127" xr:uid="{00000000-0005-0000-0000-000038940000}"/>
    <cellStyle name="20% - Accent1 4 2 6 3 4 2" xfId="38128" xr:uid="{00000000-0005-0000-0000-000039940000}"/>
    <cellStyle name="20% - Accent1 4 2 6 3 4 2 2" xfId="38129" xr:uid="{00000000-0005-0000-0000-00003A940000}"/>
    <cellStyle name="20% - Accent1 4 2 6 3 4 2 2 2" xfId="38130" xr:uid="{00000000-0005-0000-0000-00003B940000}"/>
    <cellStyle name="20% - Accent1 4 2 6 3 4 2 3" xfId="38131" xr:uid="{00000000-0005-0000-0000-00003C940000}"/>
    <cellStyle name="20% - Accent1 4 2 6 3 4 3" xfId="38132" xr:uid="{00000000-0005-0000-0000-00003D940000}"/>
    <cellStyle name="20% - Accent1 4 2 6 3 4 3 2" xfId="38133" xr:uid="{00000000-0005-0000-0000-00003E940000}"/>
    <cellStyle name="20% - Accent1 4 2 6 3 4 4" xfId="38134" xr:uid="{00000000-0005-0000-0000-00003F940000}"/>
    <cellStyle name="20% - Accent1 4 2 6 3 5" xfId="38135" xr:uid="{00000000-0005-0000-0000-000040940000}"/>
    <cellStyle name="20% - Accent1 4 2 6 3 5 2" xfId="38136" xr:uid="{00000000-0005-0000-0000-000041940000}"/>
    <cellStyle name="20% - Accent1 4 2 6 3 5 2 2" xfId="38137" xr:uid="{00000000-0005-0000-0000-000042940000}"/>
    <cellStyle name="20% - Accent1 4 2 6 3 5 2 2 2" xfId="38138" xr:uid="{00000000-0005-0000-0000-000043940000}"/>
    <cellStyle name="20% - Accent1 4 2 6 3 5 2 3" xfId="38139" xr:uid="{00000000-0005-0000-0000-000044940000}"/>
    <cellStyle name="20% - Accent1 4 2 6 3 5 3" xfId="38140" xr:uid="{00000000-0005-0000-0000-000045940000}"/>
    <cellStyle name="20% - Accent1 4 2 6 3 5 3 2" xfId="38141" xr:uid="{00000000-0005-0000-0000-000046940000}"/>
    <cellStyle name="20% - Accent1 4 2 6 3 5 4" xfId="38142" xr:uid="{00000000-0005-0000-0000-000047940000}"/>
    <cellStyle name="20% - Accent1 4 2 6 3 6" xfId="38143" xr:uid="{00000000-0005-0000-0000-000048940000}"/>
    <cellStyle name="20% - Accent1 4 2 6 3 6 2" xfId="38144" xr:uid="{00000000-0005-0000-0000-000049940000}"/>
    <cellStyle name="20% - Accent1 4 2 6 3 6 2 2" xfId="38145" xr:uid="{00000000-0005-0000-0000-00004A940000}"/>
    <cellStyle name="20% - Accent1 4 2 6 3 6 2 2 2" xfId="38146" xr:uid="{00000000-0005-0000-0000-00004B940000}"/>
    <cellStyle name="20% - Accent1 4 2 6 3 6 2 3" xfId="38147" xr:uid="{00000000-0005-0000-0000-00004C940000}"/>
    <cellStyle name="20% - Accent1 4 2 6 3 6 3" xfId="38148" xr:uid="{00000000-0005-0000-0000-00004D940000}"/>
    <cellStyle name="20% - Accent1 4 2 6 3 6 3 2" xfId="38149" xr:uid="{00000000-0005-0000-0000-00004E940000}"/>
    <cellStyle name="20% - Accent1 4 2 6 3 6 4" xfId="38150" xr:uid="{00000000-0005-0000-0000-00004F940000}"/>
    <cellStyle name="20% - Accent1 4 2 6 3 7" xfId="38151" xr:uid="{00000000-0005-0000-0000-000050940000}"/>
    <cellStyle name="20% - Accent1 4 2 6 3 7 2" xfId="38152" xr:uid="{00000000-0005-0000-0000-000051940000}"/>
    <cellStyle name="20% - Accent1 4 2 6 3 7 2 2" xfId="38153" xr:uid="{00000000-0005-0000-0000-000052940000}"/>
    <cellStyle name="20% - Accent1 4 2 6 3 7 3" xfId="38154" xr:uid="{00000000-0005-0000-0000-000053940000}"/>
    <cellStyle name="20% - Accent1 4 2 6 3 8" xfId="38155" xr:uid="{00000000-0005-0000-0000-000054940000}"/>
    <cellStyle name="20% - Accent1 4 2 6 3 8 2" xfId="38156" xr:uid="{00000000-0005-0000-0000-000055940000}"/>
    <cellStyle name="20% - Accent1 4 2 6 3 8 2 2" xfId="38157" xr:uid="{00000000-0005-0000-0000-000056940000}"/>
    <cellStyle name="20% - Accent1 4 2 6 3 8 3" xfId="38158" xr:uid="{00000000-0005-0000-0000-000057940000}"/>
    <cellStyle name="20% - Accent1 4 2 6 3 9" xfId="38159" xr:uid="{00000000-0005-0000-0000-000058940000}"/>
    <cellStyle name="20% - Accent1 4 2 6 3 9 2" xfId="38160" xr:uid="{00000000-0005-0000-0000-000059940000}"/>
    <cellStyle name="20% - Accent1 4 2 6 4" xfId="38161" xr:uid="{00000000-0005-0000-0000-00005A940000}"/>
    <cellStyle name="20% - Accent1 4 2 6 4 10" xfId="38162" xr:uid="{00000000-0005-0000-0000-00005B940000}"/>
    <cellStyle name="20% - Accent1 4 2 6 4 10 2" xfId="38163" xr:uid="{00000000-0005-0000-0000-00005C940000}"/>
    <cellStyle name="20% - Accent1 4 2 6 4 11" xfId="38164" xr:uid="{00000000-0005-0000-0000-00005D940000}"/>
    <cellStyle name="20% - Accent1 4 2 6 4 2" xfId="38165" xr:uid="{00000000-0005-0000-0000-00005E940000}"/>
    <cellStyle name="20% - Accent1 4 2 6 4 2 2" xfId="38166" xr:uid="{00000000-0005-0000-0000-00005F940000}"/>
    <cellStyle name="20% - Accent1 4 2 6 4 2 2 2" xfId="38167" xr:uid="{00000000-0005-0000-0000-000060940000}"/>
    <cellStyle name="20% - Accent1 4 2 6 4 2 2 2 2" xfId="38168" xr:uid="{00000000-0005-0000-0000-000061940000}"/>
    <cellStyle name="20% - Accent1 4 2 6 4 2 2 2 2 2" xfId="38169" xr:uid="{00000000-0005-0000-0000-000062940000}"/>
    <cellStyle name="20% - Accent1 4 2 6 4 2 2 2 3" xfId="38170" xr:uid="{00000000-0005-0000-0000-000063940000}"/>
    <cellStyle name="20% - Accent1 4 2 6 4 2 2 3" xfId="38171" xr:uid="{00000000-0005-0000-0000-000064940000}"/>
    <cellStyle name="20% - Accent1 4 2 6 4 2 2 3 2" xfId="38172" xr:uid="{00000000-0005-0000-0000-000065940000}"/>
    <cellStyle name="20% - Accent1 4 2 6 4 2 2 4" xfId="38173" xr:uid="{00000000-0005-0000-0000-000066940000}"/>
    <cellStyle name="20% - Accent1 4 2 6 4 2 3" xfId="38174" xr:uid="{00000000-0005-0000-0000-000067940000}"/>
    <cellStyle name="20% - Accent1 4 2 6 4 2 3 2" xfId="38175" xr:uid="{00000000-0005-0000-0000-000068940000}"/>
    <cellStyle name="20% - Accent1 4 2 6 4 2 3 2 2" xfId="38176" xr:uid="{00000000-0005-0000-0000-000069940000}"/>
    <cellStyle name="20% - Accent1 4 2 6 4 2 3 2 2 2" xfId="38177" xr:uid="{00000000-0005-0000-0000-00006A940000}"/>
    <cellStyle name="20% - Accent1 4 2 6 4 2 3 2 3" xfId="38178" xr:uid="{00000000-0005-0000-0000-00006B940000}"/>
    <cellStyle name="20% - Accent1 4 2 6 4 2 3 3" xfId="38179" xr:uid="{00000000-0005-0000-0000-00006C940000}"/>
    <cellStyle name="20% - Accent1 4 2 6 4 2 3 3 2" xfId="38180" xr:uid="{00000000-0005-0000-0000-00006D940000}"/>
    <cellStyle name="20% - Accent1 4 2 6 4 2 3 4" xfId="38181" xr:uid="{00000000-0005-0000-0000-00006E940000}"/>
    <cellStyle name="20% - Accent1 4 2 6 4 2 4" xfId="38182" xr:uid="{00000000-0005-0000-0000-00006F940000}"/>
    <cellStyle name="20% - Accent1 4 2 6 4 2 4 2" xfId="38183" xr:uid="{00000000-0005-0000-0000-000070940000}"/>
    <cellStyle name="20% - Accent1 4 2 6 4 2 4 2 2" xfId="38184" xr:uid="{00000000-0005-0000-0000-000071940000}"/>
    <cellStyle name="20% - Accent1 4 2 6 4 2 4 2 2 2" xfId="38185" xr:uid="{00000000-0005-0000-0000-000072940000}"/>
    <cellStyle name="20% - Accent1 4 2 6 4 2 4 2 3" xfId="38186" xr:uid="{00000000-0005-0000-0000-000073940000}"/>
    <cellStyle name="20% - Accent1 4 2 6 4 2 4 3" xfId="38187" xr:uid="{00000000-0005-0000-0000-000074940000}"/>
    <cellStyle name="20% - Accent1 4 2 6 4 2 4 3 2" xfId="38188" xr:uid="{00000000-0005-0000-0000-000075940000}"/>
    <cellStyle name="20% - Accent1 4 2 6 4 2 4 4" xfId="38189" xr:uid="{00000000-0005-0000-0000-000076940000}"/>
    <cellStyle name="20% - Accent1 4 2 6 4 2 5" xfId="38190" xr:uid="{00000000-0005-0000-0000-000077940000}"/>
    <cellStyle name="20% - Accent1 4 2 6 4 2 5 2" xfId="38191" xr:uid="{00000000-0005-0000-0000-000078940000}"/>
    <cellStyle name="20% - Accent1 4 2 6 4 2 5 2 2" xfId="38192" xr:uid="{00000000-0005-0000-0000-000079940000}"/>
    <cellStyle name="20% - Accent1 4 2 6 4 2 5 3" xfId="38193" xr:uid="{00000000-0005-0000-0000-00007A940000}"/>
    <cellStyle name="20% - Accent1 4 2 6 4 2 6" xfId="38194" xr:uid="{00000000-0005-0000-0000-00007B940000}"/>
    <cellStyle name="20% - Accent1 4 2 6 4 2 6 2" xfId="38195" xr:uid="{00000000-0005-0000-0000-00007C940000}"/>
    <cellStyle name="20% - Accent1 4 2 6 4 2 6 2 2" xfId="38196" xr:uid="{00000000-0005-0000-0000-00007D940000}"/>
    <cellStyle name="20% - Accent1 4 2 6 4 2 6 3" xfId="38197" xr:uid="{00000000-0005-0000-0000-00007E940000}"/>
    <cellStyle name="20% - Accent1 4 2 6 4 2 7" xfId="38198" xr:uid="{00000000-0005-0000-0000-00007F940000}"/>
    <cellStyle name="20% - Accent1 4 2 6 4 2 7 2" xfId="38199" xr:uid="{00000000-0005-0000-0000-000080940000}"/>
    <cellStyle name="20% - Accent1 4 2 6 4 2 8" xfId="38200" xr:uid="{00000000-0005-0000-0000-000081940000}"/>
    <cellStyle name="20% - Accent1 4 2 6 4 2 8 2" xfId="38201" xr:uid="{00000000-0005-0000-0000-000082940000}"/>
    <cellStyle name="20% - Accent1 4 2 6 4 2 9" xfId="38202" xr:uid="{00000000-0005-0000-0000-000083940000}"/>
    <cellStyle name="20% - Accent1 4 2 6 4 3" xfId="38203" xr:uid="{00000000-0005-0000-0000-000084940000}"/>
    <cellStyle name="20% - Accent1 4 2 6 4 3 2" xfId="38204" xr:uid="{00000000-0005-0000-0000-000085940000}"/>
    <cellStyle name="20% - Accent1 4 2 6 4 3 2 2" xfId="38205" xr:uid="{00000000-0005-0000-0000-000086940000}"/>
    <cellStyle name="20% - Accent1 4 2 6 4 3 2 2 2" xfId="38206" xr:uid="{00000000-0005-0000-0000-000087940000}"/>
    <cellStyle name="20% - Accent1 4 2 6 4 3 2 2 2 2" xfId="38207" xr:uid="{00000000-0005-0000-0000-000088940000}"/>
    <cellStyle name="20% - Accent1 4 2 6 4 3 2 2 3" xfId="38208" xr:uid="{00000000-0005-0000-0000-000089940000}"/>
    <cellStyle name="20% - Accent1 4 2 6 4 3 2 3" xfId="38209" xr:uid="{00000000-0005-0000-0000-00008A940000}"/>
    <cellStyle name="20% - Accent1 4 2 6 4 3 2 3 2" xfId="38210" xr:uid="{00000000-0005-0000-0000-00008B940000}"/>
    <cellStyle name="20% - Accent1 4 2 6 4 3 2 4" xfId="38211" xr:uid="{00000000-0005-0000-0000-00008C940000}"/>
    <cellStyle name="20% - Accent1 4 2 6 4 3 3" xfId="38212" xr:uid="{00000000-0005-0000-0000-00008D940000}"/>
    <cellStyle name="20% - Accent1 4 2 6 4 3 3 2" xfId="38213" xr:uid="{00000000-0005-0000-0000-00008E940000}"/>
    <cellStyle name="20% - Accent1 4 2 6 4 3 3 2 2" xfId="38214" xr:uid="{00000000-0005-0000-0000-00008F940000}"/>
    <cellStyle name="20% - Accent1 4 2 6 4 3 3 2 2 2" xfId="38215" xr:uid="{00000000-0005-0000-0000-000090940000}"/>
    <cellStyle name="20% - Accent1 4 2 6 4 3 3 2 3" xfId="38216" xr:uid="{00000000-0005-0000-0000-000091940000}"/>
    <cellStyle name="20% - Accent1 4 2 6 4 3 3 3" xfId="38217" xr:uid="{00000000-0005-0000-0000-000092940000}"/>
    <cellStyle name="20% - Accent1 4 2 6 4 3 3 3 2" xfId="38218" xr:uid="{00000000-0005-0000-0000-000093940000}"/>
    <cellStyle name="20% - Accent1 4 2 6 4 3 3 4" xfId="38219" xr:uid="{00000000-0005-0000-0000-000094940000}"/>
    <cellStyle name="20% - Accent1 4 2 6 4 3 4" xfId="38220" xr:uid="{00000000-0005-0000-0000-000095940000}"/>
    <cellStyle name="20% - Accent1 4 2 6 4 3 4 2" xfId="38221" xr:uid="{00000000-0005-0000-0000-000096940000}"/>
    <cellStyle name="20% - Accent1 4 2 6 4 3 4 2 2" xfId="38222" xr:uid="{00000000-0005-0000-0000-000097940000}"/>
    <cellStyle name="20% - Accent1 4 2 6 4 3 4 2 2 2" xfId="38223" xr:uid="{00000000-0005-0000-0000-000098940000}"/>
    <cellStyle name="20% - Accent1 4 2 6 4 3 4 2 3" xfId="38224" xr:uid="{00000000-0005-0000-0000-000099940000}"/>
    <cellStyle name="20% - Accent1 4 2 6 4 3 4 3" xfId="38225" xr:uid="{00000000-0005-0000-0000-00009A940000}"/>
    <cellStyle name="20% - Accent1 4 2 6 4 3 4 3 2" xfId="38226" xr:uid="{00000000-0005-0000-0000-00009B940000}"/>
    <cellStyle name="20% - Accent1 4 2 6 4 3 4 4" xfId="38227" xr:uid="{00000000-0005-0000-0000-00009C940000}"/>
    <cellStyle name="20% - Accent1 4 2 6 4 3 5" xfId="38228" xr:uid="{00000000-0005-0000-0000-00009D940000}"/>
    <cellStyle name="20% - Accent1 4 2 6 4 3 5 2" xfId="38229" xr:uid="{00000000-0005-0000-0000-00009E940000}"/>
    <cellStyle name="20% - Accent1 4 2 6 4 3 5 2 2" xfId="38230" xr:uid="{00000000-0005-0000-0000-00009F940000}"/>
    <cellStyle name="20% - Accent1 4 2 6 4 3 5 3" xfId="38231" xr:uid="{00000000-0005-0000-0000-0000A0940000}"/>
    <cellStyle name="20% - Accent1 4 2 6 4 3 6" xfId="38232" xr:uid="{00000000-0005-0000-0000-0000A1940000}"/>
    <cellStyle name="20% - Accent1 4 2 6 4 3 6 2" xfId="38233" xr:uid="{00000000-0005-0000-0000-0000A2940000}"/>
    <cellStyle name="20% - Accent1 4 2 6 4 3 6 2 2" xfId="38234" xr:uid="{00000000-0005-0000-0000-0000A3940000}"/>
    <cellStyle name="20% - Accent1 4 2 6 4 3 6 3" xfId="38235" xr:uid="{00000000-0005-0000-0000-0000A4940000}"/>
    <cellStyle name="20% - Accent1 4 2 6 4 3 7" xfId="38236" xr:uid="{00000000-0005-0000-0000-0000A5940000}"/>
    <cellStyle name="20% - Accent1 4 2 6 4 3 7 2" xfId="38237" xr:uid="{00000000-0005-0000-0000-0000A6940000}"/>
    <cellStyle name="20% - Accent1 4 2 6 4 3 8" xfId="38238" xr:uid="{00000000-0005-0000-0000-0000A7940000}"/>
    <cellStyle name="20% - Accent1 4 2 6 4 3 8 2" xfId="38239" xr:uid="{00000000-0005-0000-0000-0000A8940000}"/>
    <cellStyle name="20% - Accent1 4 2 6 4 3 9" xfId="38240" xr:uid="{00000000-0005-0000-0000-0000A9940000}"/>
    <cellStyle name="20% - Accent1 4 2 6 4 4" xfId="38241" xr:uid="{00000000-0005-0000-0000-0000AA940000}"/>
    <cellStyle name="20% - Accent1 4 2 6 4 4 2" xfId="38242" xr:uid="{00000000-0005-0000-0000-0000AB940000}"/>
    <cellStyle name="20% - Accent1 4 2 6 4 4 2 2" xfId="38243" xr:uid="{00000000-0005-0000-0000-0000AC940000}"/>
    <cellStyle name="20% - Accent1 4 2 6 4 4 2 2 2" xfId="38244" xr:uid="{00000000-0005-0000-0000-0000AD940000}"/>
    <cellStyle name="20% - Accent1 4 2 6 4 4 2 3" xfId="38245" xr:uid="{00000000-0005-0000-0000-0000AE940000}"/>
    <cellStyle name="20% - Accent1 4 2 6 4 4 3" xfId="38246" xr:uid="{00000000-0005-0000-0000-0000AF940000}"/>
    <cellStyle name="20% - Accent1 4 2 6 4 4 3 2" xfId="38247" xr:uid="{00000000-0005-0000-0000-0000B0940000}"/>
    <cellStyle name="20% - Accent1 4 2 6 4 4 4" xfId="38248" xr:uid="{00000000-0005-0000-0000-0000B1940000}"/>
    <cellStyle name="20% - Accent1 4 2 6 4 5" xfId="38249" xr:uid="{00000000-0005-0000-0000-0000B2940000}"/>
    <cellStyle name="20% - Accent1 4 2 6 4 5 2" xfId="38250" xr:uid="{00000000-0005-0000-0000-0000B3940000}"/>
    <cellStyle name="20% - Accent1 4 2 6 4 5 2 2" xfId="38251" xr:uid="{00000000-0005-0000-0000-0000B4940000}"/>
    <cellStyle name="20% - Accent1 4 2 6 4 5 2 2 2" xfId="38252" xr:uid="{00000000-0005-0000-0000-0000B5940000}"/>
    <cellStyle name="20% - Accent1 4 2 6 4 5 2 3" xfId="38253" xr:uid="{00000000-0005-0000-0000-0000B6940000}"/>
    <cellStyle name="20% - Accent1 4 2 6 4 5 3" xfId="38254" xr:uid="{00000000-0005-0000-0000-0000B7940000}"/>
    <cellStyle name="20% - Accent1 4 2 6 4 5 3 2" xfId="38255" xr:uid="{00000000-0005-0000-0000-0000B8940000}"/>
    <cellStyle name="20% - Accent1 4 2 6 4 5 4" xfId="38256" xr:uid="{00000000-0005-0000-0000-0000B9940000}"/>
    <cellStyle name="20% - Accent1 4 2 6 4 6" xfId="38257" xr:uid="{00000000-0005-0000-0000-0000BA940000}"/>
    <cellStyle name="20% - Accent1 4 2 6 4 6 2" xfId="38258" xr:uid="{00000000-0005-0000-0000-0000BB940000}"/>
    <cellStyle name="20% - Accent1 4 2 6 4 6 2 2" xfId="38259" xr:uid="{00000000-0005-0000-0000-0000BC940000}"/>
    <cellStyle name="20% - Accent1 4 2 6 4 6 2 2 2" xfId="38260" xr:uid="{00000000-0005-0000-0000-0000BD940000}"/>
    <cellStyle name="20% - Accent1 4 2 6 4 6 2 3" xfId="38261" xr:uid="{00000000-0005-0000-0000-0000BE940000}"/>
    <cellStyle name="20% - Accent1 4 2 6 4 6 3" xfId="38262" xr:uid="{00000000-0005-0000-0000-0000BF940000}"/>
    <cellStyle name="20% - Accent1 4 2 6 4 6 3 2" xfId="38263" xr:uid="{00000000-0005-0000-0000-0000C0940000}"/>
    <cellStyle name="20% - Accent1 4 2 6 4 6 4" xfId="38264" xr:uid="{00000000-0005-0000-0000-0000C1940000}"/>
    <cellStyle name="20% - Accent1 4 2 6 4 7" xfId="38265" xr:uid="{00000000-0005-0000-0000-0000C2940000}"/>
    <cellStyle name="20% - Accent1 4 2 6 4 7 2" xfId="38266" xr:uid="{00000000-0005-0000-0000-0000C3940000}"/>
    <cellStyle name="20% - Accent1 4 2 6 4 7 2 2" xfId="38267" xr:uid="{00000000-0005-0000-0000-0000C4940000}"/>
    <cellStyle name="20% - Accent1 4 2 6 4 7 3" xfId="38268" xr:uid="{00000000-0005-0000-0000-0000C5940000}"/>
    <cellStyle name="20% - Accent1 4 2 6 4 8" xfId="38269" xr:uid="{00000000-0005-0000-0000-0000C6940000}"/>
    <cellStyle name="20% - Accent1 4 2 6 4 8 2" xfId="38270" xr:uid="{00000000-0005-0000-0000-0000C7940000}"/>
    <cellStyle name="20% - Accent1 4 2 6 4 8 2 2" xfId="38271" xr:uid="{00000000-0005-0000-0000-0000C8940000}"/>
    <cellStyle name="20% - Accent1 4 2 6 4 8 3" xfId="38272" xr:uid="{00000000-0005-0000-0000-0000C9940000}"/>
    <cellStyle name="20% - Accent1 4 2 6 4 9" xfId="38273" xr:uid="{00000000-0005-0000-0000-0000CA940000}"/>
    <cellStyle name="20% - Accent1 4 2 6 4 9 2" xfId="38274" xr:uid="{00000000-0005-0000-0000-0000CB940000}"/>
    <cellStyle name="20% - Accent1 4 2 6 5" xfId="38275" xr:uid="{00000000-0005-0000-0000-0000CC940000}"/>
    <cellStyle name="20% - Accent1 4 2 6 5 2" xfId="38276" xr:uid="{00000000-0005-0000-0000-0000CD940000}"/>
    <cellStyle name="20% - Accent1 4 2 6 5 2 2" xfId="38277" xr:uid="{00000000-0005-0000-0000-0000CE940000}"/>
    <cellStyle name="20% - Accent1 4 2 6 5 2 2 2" xfId="38278" xr:uid="{00000000-0005-0000-0000-0000CF940000}"/>
    <cellStyle name="20% - Accent1 4 2 6 5 2 2 2 2" xfId="38279" xr:uid="{00000000-0005-0000-0000-0000D0940000}"/>
    <cellStyle name="20% - Accent1 4 2 6 5 2 2 3" xfId="38280" xr:uid="{00000000-0005-0000-0000-0000D1940000}"/>
    <cellStyle name="20% - Accent1 4 2 6 5 2 3" xfId="38281" xr:uid="{00000000-0005-0000-0000-0000D2940000}"/>
    <cellStyle name="20% - Accent1 4 2 6 5 2 3 2" xfId="38282" xr:uid="{00000000-0005-0000-0000-0000D3940000}"/>
    <cellStyle name="20% - Accent1 4 2 6 5 2 4" xfId="38283" xr:uid="{00000000-0005-0000-0000-0000D4940000}"/>
    <cellStyle name="20% - Accent1 4 2 6 5 3" xfId="38284" xr:uid="{00000000-0005-0000-0000-0000D5940000}"/>
    <cellStyle name="20% - Accent1 4 2 6 5 3 2" xfId="38285" xr:uid="{00000000-0005-0000-0000-0000D6940000}"/>
    <cellStyle name="20% - Accent1 4 2 6 5 3 2 2" xfId="38286" xr:uid="{00000000-0005-0000-0000-0000D7940000}"/>
    <cellStyle name="20% - Accent1 4 2 6 5 3 2 2 2" xfId="38287" xr:uid="{00000000-0005-0000-0000-0000D8940000}"/>
    <cellStyle name="20% - Accent1 4 2 6 5 3 2 3" xfId="38288" xr:uid="{00000000-0005-0000-0000-0000D9940000}"/>
    <cellStyle name="20% - Accent1 4 2 6 5 3 3" xfId="38289" xr:uid="{00000000-0005-0000-0000-0000DA940000}"/>
    <cellStyle name="20% - Accent1 4 2 6 5 3 3 2" xfId="38290" xr:uid="{00000000-0005-0000-0000-0000DB940000}"/>
    <cellStyle name="20% - Accent1 4 2 6 5 3 4" xfId="38291" xr:uid="{00000000-0005-0000-0000-0000DC940000}"/>
    <cellStyle name="20% - Accent1 4 2 6 5 4" xfId="38292" xr:uid="{00000000-0005-0000-0000-0000DD940000}"/>
    <cellStyle name="20% - Accent1 4 2 6 5 4 2" xfId="38293" xr:uid="{00000000-0005-0000-0000-0000DE940000}"/>
    <cellStyle name="20% - Accent1 4 2 6 5 4 2 2" xfId="38294" xr:uid="{00000000-0005-0000-0000-0000DF940000}"/>
    <cellStyle name="20% - Accent1 4 2 6 5 4 2 2 2" xfId="38295" xr:uid="{00000000-0005-0000-0000-0000E0940000}"/>
    <cellStyle name="20% - Accent1 4 2 6 5 4 2 3" xfId="38296" xr:uid="{00000000-0005-0000-0000-0000E1940000}"/>
    <cellStyle name="20% - Accent1 4 2 6 5 4 3" xfId="38297" xr:uid="{00000000-0005-0000-0000-0000E2940000}"/>
    <cellStyle name="20% - Accent1 4 2 6 5 4 3 2" xfId="38298" xr:uid="{00000000-0005-0000-0000-0000E3940000}"/>
    <cellStyle name="20% - Accent1 4 2 6 5 4 4" xfId="38299" xr:uid="{00000000-0005-0000-0000-0000E4940000}"/>
    <cellStyle name="20% - Accent1 4 2 6 5 5" xfId="38300" xr:uid="{00000000-0005-0000-0000-0000E5940000}"/>
    <cellStyle name="20% - Accent1 4 2 6 5 5 2" xfId="38301" xr:uid="{00000000-0005-0000-0000-0000E6940000}"/>
    <cellStyle name="20% - Accent1 4 2 6 5 5 2 2" xfId="38302" xr:uid="{00000000-0005-0000-0000-0000E7940000}"/>
    <cellStyle name="20% - Accent1 4 2 6 5 5 3" xfId="38303" xr:uid="{00000000-0005-0000-0000-0000E8940000}"/>
    <cellStyle name="20% - Accent1 4 2 6 5 6" xfId="38304" xr:uid="{00000000-0005-0000-0000-0000E9940000}"/>
    <cellStyle name="20% - Accent1 4 2 6 5 6 2" xfId="38305" xr:uid="{00000000-0005-0000-0000-0000EA940000}"/>
    <cellStyle name="20% - Accent1 4 2 6 5 6 2 2" xfId="38306" xr:uid="{00000000-0005-0000-0000-0000EB940000}"/>
    <cellStyle name="20% - Accent1 4 2 6 5 6 3" xfId="38307" xr:uid="{00000000-0005-0000-0000-0000EC940000}"/>
    <cellStyle name="20% - Accent1 4 2 6 5 7" xfId="38308" xr:uid="{00000000-0005-0000-0000-0000ED940000}"/>
    <cellStyle name="20% - Accent1 4 2 6 5 7 2" xfId="38309" xr:uid="{00000000-0005-0000-0000-0000EE940000}"/>
    <cellStyle name="20% - Accent1 4 2 6 5 8" xfId="38310" xr:uid="{00000000-0005-0000-0000-0000EF940000}"/>
    <cellStyle name="20% - Accent1 4 2 6 5 8 2" xfId="38311" xr:uid="{00000000-0005-0000-0000-0000F0940000}"/>
    <cellStyle name="20% - Accent1 4 2 6 5 9" xfId="38312" xr:uid="{00000000-0005-0000-0000-0000F1940000}"/>
    <cellStyle name="20% - Accent1 4 2 6 6" xfId="38313" xr:uid="{00000000-0005-0000-0000-0000F2940000}"/>
    <cellStyle name="20% - Accent1 4 2 6 6 2" xfId="38314" xr:uid="{00000000-0005-0000-0000-0000F3940000}"/>
    <cellStyle name="20% - Accent1 4 2 6 6 2 2" xfId="38315" xr:uid="{00000000-0005-0000-0000-0000F4940000}"/>
    <cellStyle name="20% - Accent1 4 2 6 6 2 2 2" xfId="38316" xr:uid="{00000000-0005-0000-0000-0000F5940000}"/>
    <cellStyle name="20% - Accent1 4 2 6 6 2 2 2 2" xfId="38317" xr:uid="{00000000-0005-0000-0000-0000F6940000}"/>
    <cellStyle name="20% - Accent1 4 2 6 6 2 2 3" xfId="38318" xr:uid="{00000000-0005-0000-0000-0000F7940000}"/>
    <cellStyle name="20% - Accent1 4 2 6 6 2 3" xfId="38319" xr:uid="{00000000-0005-0000-0000-0000F8940000}"/>
    <cellStyle name="20% - Accent1 4 2 6 6 2 3 2" xfId="38320" xr:uid="{00000000-0005-0000-0000-0000F9940000}"/>
    <cellStyle name="20% - Accent1 4 2 6 6 2 4" xfId="38321" xr:uid="{00000000-0005-0000-0000-0000FA940000}"/>
    <cellStyle name="20% - Accent1 4 2 6 6 3" xfId="38322" xr:uid="{00000000-0005-0000-0000-0000FB940000}"/>
    <cellStyle name="20% - Accent1 4 2 6 6 3 2" xfId="38323" xr:uid="{00000000-0005-0000-0000-0000FC940000}"/>
    <cellStyle name="20% - Accent1 4 2 6 6 3 2 2" xfId="38324" xr:uid="{00000000-0005-0000-0000-0000FD940000}"/>
    <cellStyle name="20% - Accent1 4 2 6 6 3 2 2 2" xfId="38325" xr:uid="{00000000-0005-0000-0000-0000FE940000}"/>
    <cellStyle name="20% - Accent1 4 2 6 6 3 2 3" xfId="38326" xr:uid="{00000000-0005-0000-0000-0000FF940000}"/>
    <cellStyle name="20% - Accent1 4 2 6 6 3 3" xfId="38327" xr:uid="{00000000-0005-0000-0000-000000950000}"/>
    <cellStyle name="20% - Accent1 4 2 6 6 3 3 2" xfId="38328" xr:uid="{00000000-0005-0000-0000-000001950000}"/>
    <cellStyle name="20% - Accent1 4 2 6 6 3 4" xfId="38329" xr:uid="{00000000-0005-0000-0000-000002950000}"/>
    <cellStyle name="20% - Accent1 4 2 6 6 4" xfId="38330" xr:uid="{00000000-0005-0000-0000-000003950000}"/>
    <cellStyle name="20% - Accent1 4 2 6 6 4 2" xfId="38331" xr:uid="{00000000-0005-0000-0000-000004950000}"/>
    <cellStyle name="20% - Accent1 4 2 6 6 4 2 2" xfId="38332" xr:uid="{00000000-0005-0000-0000-000005950000}"/>
    <cellStyle name="20% - Accent1 4 2 6 6 4 2 2 2" xfId="38333" xr:uid="{00000000-0005-0000-0000-000006950000}"/>
    <cellStyle name="20% - Accent1 4 2 6 6 4 2 3" xfId="38334" xr:uid="{00000000-0005-0000-0000-000007950000}"/>
    <cellStyle name="20% - Accent1 4 2 6 6 4 3" xfId="38335" xr:uid="{00000000-0005-0000-0000-000008950000}"/>
    <cellStyle name="20% - Accent1 4 2 6 6 4 3 2" xfId="38336" xr:uid="{00000000-0005-0000-0000-000009950000}"/>
    <cellStyle name="20% - Accent1 4 2 6 6 4 4" xfId="38337" xr:uid="{00000000-0005-0000-0000-00000A950000}"/>
    <cellStyle name="20% - Accent1 4 2 6 6 5" xfId="38338" xr:uid="{00000000-0005-0000-0000-00000B950000}"/>
    <cellStyle name="20% - Accent1 4 2 6 6 5 2" xfId="38339" xr:uid="{00000000-0005-0000-0000-00000C950000}"/>
    <cellStyle name="20% - Accent1 4 2 6 6 5 2 2" xfId="38340" xr:uid="{00000000-0005-0000-0000-00000D950000}"/>
    <cellStyle name="20% - Accent1 4 2 6 6 5 3" xfId="38341" xr:uid="{00000000-0005-0000-0000-00000E950000}"/>
    <cellStyle name="20% - Accent1 4 2 6 6 6" xfId="38342" xr:uid="{00000000-0005-0000-0000-00000F950000}"/>
    <cellStyle name="20% - Accent1 4 2 6 6 6 2" xfId="38343" xr:uid="{00000000-0005-0000-0000-000010950000}"/>
    <cellStyle name="20% - Accent1 4 2 6 6 6 2 2" xfId="38344" xr:uid="{00000000-0005-0000-0000-000011950000}"/>
    <cellStyle name="20% - Accent1 4 2 6 6 6 3" xfId="38345" xr:uid="{00000000-0005-0000-0000-000012950000}"/>
    <cellStyle name="20% - Accent1 4 2 6 6 7" xfId="38346" xr:uid="{00000000-0005-0000-0000-000013950000}"/>
    <cellStyle name="20% - Accent1 4 2 6 6 7 2" xfId="38347" xr:uid="{00000000-0005-0000-0000-000014950000}"/>
    <cellStyle name="20% - Accent1 4 2 6 6 8" xfId="38348" xr:uid="{00000000-0005-0000-0000-000015950000}"/>
    <cellStyle name="20% - Accent1 4 2 6 6 8 2" xfId="38349" xr:uid="{00000000-0005-0000-0000-000016950000}"/>
    <cellStyle name="20% - Accent1 4 2 6 6 9" xfId="38350" xr:uid="{00000000-0005-0000-0000-000017950000}"/>
    <cellStyle name="20% - Accent1 4 2 6 7" xfId="38351" xr:uid="{00000000-0005-0000-0000-000018950000}"/>
    <cellStyle name="20% - Accent1 4 2 6 7 2" xfId="38352" xr:uid="{00000000-0005-0000-0000-000019950000}"/>
    <cellStyle name="20% - Accent1 4 2 6 7 2 2" xfId="38353" xr:uid="{00000000-0005-0000-0000-00001A950000}"/>
    <cellStyle name="20% - Accent1 4 2 6 7 2 2 2" xfId="38354" xr:uid="{00000000-0005-0000-0000-00001B950000}"/>
    <cellStyle name="20% - Accent1 4 2 6 7 2 3" xfId="38355" xr:uid="{00000000-0005-0000-0000-00001C950000}"/>
    <cellStyle name="20% - Accent1 4 2 6 7 3" xfId="38356" xr:uid="{00000000-0005-0000-0000-00001D950000}"/>
    <cellStyle name="20% - Accent1 4 2 6 7 3 2" xfId="38357" xr:uid="{00000000-0005-0000-0000-00001E950000}"/>
    <cellStyle name="20% - Accent1 4 2 6 7 4" xfId="38358" xr:uid="{00000000-0005-0000-0000-00001F950000}"/>
    <cellStyle name="20% - Accent1 4 2 6 8" xfId="38359" xr:uid="{00000000-0005-0000-0000-000020950000}"/>
    <cellStyle name="20% - Accent1 4 2 6 8 2" xfId="38360" xr:uid="{00000000-0005-0000-0000-000021950000}"/>
    <cellStyle name="20% - Accent1 4 2 6 8 2 2" xfId="38361" xr:uid="{00000000-0005-0000-0000-000022950000}"/>
    <cellStyle name="20% - Accent1 4 2 6 8 2 2 2" xfId="38362" xr:uid="{00000000-0005-0000-0000-000023950000}"/>
    <cellStyle name="20% - Accent1 4 2 6 8 2 3" xfId="38363" xr:uid="{00000000-0005-0000-0000-000024950000}"/>
    <cellStyle name="20% - Accent1 4 2 6 8 3" xfId="38364" xr:uid="{00000000-0005-0000-0000-000025950000}"/>
    <cellStyle name="20% - Accent1 4 2 6 8 3 2" xfId="38365" xr:uid="{00000000-0005-0000-0000-000026950000}"/>
    <cellStyle name="20% - Accent1 4 2 6 8 4" xfId="38366" xr:uid="{00000000-0005-0000-0000-000027950000}"/>
    <cellStyle name="20% - Accent1 4 2 6 9" xfId="38367" xr:uid="{00000000-0005-0000-0000-000028950000}"/>
    <cellStyle name="20% - Accent1 4 2 6 9 2" xfId="38368" xr:uid="{00000000-0005-0000-0000-000029950000}"/>
    <cellStyle name="20% - Accent1 4 2 6 9 2 2" xfId="38369" xr:uid="{00000000-0005-0000-0000-00002A950000}"/>
    <cellStyle name="20% - Accent1 4 2 6 9 2 2 2" xfId="38370" xr:uid="{00000000-0005-0000-0000-00002B950000}"/>
    <cellStyle name="20% - Accent1 4 2 6 9 2 3" xfId="38371" xr:uid="{00000000-0005-0000-0000-00002C950000}"/>
    <cellStyle name="20% - Accent1 4 2 6 9 3" xfId="38372" xr:uid="{00000000-0005-0000-0000-00002D950000}"/>
    <cellStyle name="20% - Accent1 4 2 6 9 3 2" xfId="38373" xr:uid="{00000000-0005-0000-0000-00002E950000}"/>
    <cellStyle name="20% - Accent1 4 2 6 9 4" xfId="38374" xr:uid="{00000000-0005-0000-0000-00002F950000}"/>
    <cellStyle name="20% - Accent1 4 2 7" xfId="38375" xr:uid="{00000000-0005-0000-0000-000030950000}"/>
    <cellStyle name="20% - Accent1 4 2 7 10" xfId="38376" xr:uid="{00000000-0005-0000-0000-000031950000}"/>
    <cellStyle name="20% - Accent1 4 2 7 10 2" xfId="38377" xr:uid="{00000000-0005-0000-0000-000032950000}"/>
    <cellStyle name="20% - Accent1 4 2 7 11" xfId="38378" xr:uid="{00000000-0005-0000-0000-000033950000}"/>
    <cellStyle name="20% - Accent1 4 2 7 11 2" xfId="38379" xr:uid="{00000000-0005-0000-0000-000034950000}"/>
    <cellStyle name="20% - Accent1 4 2 7 12" xfId="38380" xr:uid="{00000000-0005-0000-0000-000035950000}"/>
    <cellStyle name="20% - Accent1 4 2 7 2" xfId="38381" xr:uid="{00000000-0005-0000-0000-000036950000}"/>
    <cellStyle name="20% - Accent1 4 2 7 2 10" xfId="38382" xr:uid="{00000000-0005-0000-0000-000037950000}"/>
    <cellStyle name="20% - Accent1 4 2 7 2 10 2" xfId="38383" xr:uid="{00000000-0005-0000-0000-000038950000}"/>
    <cellStyle name="20% - Accent1 4 2 7 2 11" xfId="38384" xr:uid="{00000000-0005-0000-0000-000039950000}"/>
    <cellStyle name="20% - Accent1 4 2 7 2 2" xfId="38385" xr:uid="{00000000-0005-0000-0000-00003A950000}"/>
    <cellStyle name="20% - Accent1 4 2 7 2 2 2" xfId="38386" xr:uid="{00000000-0005-0000-0000-00003B950000}"/>
    <cellStyle name="20% - Accent1 4 2 7 2 2 2 2" xfId="38387" xr:uid="{00000000-0005-0000-0000-00003C950000}"/>
    <cellStyle name="20% - Accent1 4 2 7 2 2 2 2 2" xfId="38388" xr:uid="{00000000-0005-0000-0000-00003D950000}"/>
    <cellStyle name="20% - Accent1 4 2 7 2 2 2 2 2 2" xfId="38389" xr:uid="{00000000-0005-0000-0000-00003E950000}"/>
    <cellStyle name="20% - Accent1 4 2 7 2 2 2 2 3" xfId="38390" xr:uid="{00000000-0005-0000-0000-00003F950000}"/>
    <cellStyle name="20% - Accent1 4 2 7 2 2 2 3" xfId="38391" xr:uid="{00000000-0005-0000-0000-000040950000}"/>
    <cellStyle name="20% - Accent1 4 2 7 2 2 2 3 2" xfId="38392" xr:uid="{00000000-0005-0000-0000-000041950000}"/>
    <cellStyle name="20% - Accent1 4 2 7 2 2 2 4" xfId="38393" xr:uid="{00000000-0005-0000-0000-000042950000}"/>
    <cellStyle name="20% - Accent1 4 2 7 2 2 3" xfId="38394" xr:uid="{00000000-0005-0000-0000-000043950000}"/>
    <cellStyle name="20% - Accent1 4 2 7 2 2 3 2" xfId="38395" xr:uid="{00000000-0005-0000-0000-000044950000}"/>
    <cellStyle name="20% - Accent1 4 2 7 2 2 3 2 2" xfId="38396" xr:uid="{00000000-0005-0000-0000-000045950000}"/>
    <cellStyle name="20% - Accent1 4 2 7 2 2 3 2 2 2" xfId="38397" xr:uid="{00000000-0005-0000-0000-000046950000}"/>
    <cellStyle name="20% - Accent1 4 2 7 2 2 3 2 3" xfId="38398" xr:uid="{00000000-0005-0000-0000-000047950000}"/>
    <cellStyle name="20% - Accent1 4 2 7 2 2 3 3" xfId="38399" xr:uid="{00000000-0005-0000-0000-000048950000}"/>
    <cellStyle name="20% - Accent1 4 2 7 2 2 3 3 2" xfId="38400" xr:uid="{00000000-0005-0000-0000-000049950000}"/>
    <cellStyle name="20% - Accent1 4 2 7 2 2 3 4" xfId="38401" xr:uid="{00000000-0005-0000-0000-00004A950000}"/>
    <cellStyle name="20% - Accent1 4 2 7 2 2 4" xfId="38402" xr:uid="{00000000-0005-0000-0000-00004B950000}"/>
    <cellStyle name="20% - Accent1 4 2 7 2 2 4 2" xfId="38403" xr:uid="{00000000-0005-0000-0000-00004C950000}"/>
    <cellStyle name="20% - Accent1 4 2 7 2 2 4 2 2" xfId="38404" xr:uid="{00000000-0005-0000-0000-00004D950000}"/>
    <cellStyle name="20% - Accent1 4 2 7 2 2 4 2 2 2" xfId="38405" xr:uid="{00000000-0005-0000-0000-00004E950000}"/>
    <cellStyle name="20% - Accent1 4 2 7 2 2 4 2 3" xfId="38406" xr:uid="{00000000-0005-0000-0000-00004F950000}"/>
    <cellStyle name="20% - Accent1 4 2 7 2 2 4 3" xfId="38407" xr:uid="{00000000-0005-0000-0000-000050950000}"/>
    <cellStyle name="20% - Accent1 4 2 7 2 2 4 3 2" xfId="38408" xr:uid="{00000000-0005-0000-0000-000051950000}"/>
    <cellStyle name="20% - Accent1 4 2 7 2 2 4 4" xfId="38409" xr:uid="{00000000-0005-0000-0000-000052950000}"/>
    <cellStyle name="20% - Accent1 4 2 7 2 2 5" xfId="38410" xr:uid="{00000000-0005-0000-0000-000053950000}"/>
    <cellStyle name="20% - Accent1 4 2 7 2 2 5 2" xfId="38411" xr:uid="{00000000-0005-0000-0000-000054950000}"/>
    <cellStyle name="20% - Accent1 4 2 7 2 2 5 2 2" xfId="38412" xr:uid="{00000000-0005-0000-0000-000055950000}"/>
    <cellStyle name="20% - Accent1 4 2 7 2 2 5 3" xfId="38413" xr:uid="{00000000-0005-0000-0000-000056950000}"/>
    <cellStyle name="20% - Accent1 4 2 7 2 2 6" xfId="38414" xr:uid="{00000000-0005-0000-0000-000057950000}"/>
    <cellStyle name="20% - Accent1 4 2 7 2 2 6 2" xfId="38415" xr:uid="{00000000-0005-0000-0000-000058950000}"/>
    <cellStyle name="20% - Accent1 4 2 7 2 2 6 2 2" xfId="38416" xr:uid="{00000000-0005-0000-0000-000059950000}"/>
    <cellStyle name="20% - Accent1 4 2 7 2 2 6 3" xfId="38417" xr:uid="{00000000-0005-0000-0000-00005A950000}"/>
    <cellStyle name="20% - Accent1 4 2 7 2 2 7" xfId="38418" xr:uid="{00000000-0005-0000-0000-00005B950000}"/>
    <cellStyle name="20% - Accent1 4 2 7 2 2 7 2" xfId="38419" xr:uid="{00000000-0005-0000-0000-00005C950000}"/>
    <cellStyle name="20% - Accent1 4 2 7 2 2 8" xfId="38420" xr:uid="{00000000-0005-0000-0000-00005D950000}"/>
    <cellStyle name="20% - Accent1 4 2 7 2 2 8 2" xfId="38421" xr:uid="{00000000-0005-0000-0000-00005E950000}"/>
    <cellStyle name="20% - Accent1 4 2 7 2 2 9" xfId="38422" xr:uid="{00000000-0005-0000-0000-00005F950000}"/>
    <cellStyle name="20% - Accent1 4 2 7 2 3" xfId="38423" xr:uid="{00000000-0005-0000-0000-000060950000}"/>
    <cellStyle name="20% - Accent1 4 2 7 2 3 2" xfId="38424" xr:uid="{00000000-0005-0000-0000-000061950000}"/>
    <cellStyle name="20% - Accent1 4 2 7 2 3 2 2" xfId="38425" xr:uid="{00000000-0005-0000-0000-000062950000}"/>
    <cellStyle name="20% - Accent1 4 2 7 2 3 2 2 2" xfId="38426" xr:uid="{00000000-0005-0000-0000-000063950000}"/>
    <cellStyle name="20% - Accent1 4 2 7 2 3 2 2 2 2" xfId="38427" xr:uid="{00000000-0005-0000-0000-000064950000}"/>
    <cellStyle name="20% - Accent1 4 2 7 2 3 2 2 3" xfId="38428" xr:uid="{00000000-0005-0000-0000-000065950000}"/>
    <cellStyle name="20% - Accent1 4 2 7 2 3 2 3" xfId="38429" xr:uid="{00000000-0005-0000-0000-000066950000}"/>
    <cellStyle name="20% - Accent1 4 2 7 2 3 2 3 2" xfId="38430" xr:uid="{00000000-0005-0000-0000-000067950000}"/>
    <cellStyle name="20% - Accent1 4 2 7 2 3 2 4" xfId="38431" xr:uid="{00000000-0005-0000-0000-000068950000}"/>
    <cellStyle name="20% - Accent1 4 2 7 2 3 3" xfId="38432" xr:uid="{00000000-0005-0000-0000-000069950000}"/>
    <cellStyle name="20% - Accent1 4 2 7 2 3 3 2" xfId="38433" xr:uid="{00000000-0005-0000-0000-00006A950000}"/>
    <cellStyle name="20% - Accent1 4 2 7 2 3 3 2 2" xfId="38434" xr:uid="{00000000-0005-0000-0000-00006B950000}"/>
    <cellStyle name="20% - Accent1 4 2 7 2 3 3 2 2 2" xfId="38435" xr:uid="{00000000-0005-0000-0000-00006C950000}"/>
    <cellStyle name="20% - Accent1 4 2 7 2 3 3 2 3" xfId="38436" xr:uid="{00000000-0005-0000-0000-00006D950000}"/>
    <cellStyle name="20% - Accent1 4 2 7 2 3 3 3" xfId="38437" xr:uid="{00000000-0005-0000-0000-00006E950000}"/>
    <cellStyle name="20% - Accent1 4 2 7 2 3 3 3 2" xfId="38438" xr:uid="{00000000-0005-0000-0000-00006F950000}"/>
    <cellStyle name="20% - Accent1 4 2 7 2 3 3 4" xfId="38439" xr:uid="{00000000-0005-0000-0000-000070950000}"/>
    <cellStyle name="20% - Accent1 4 2 7 2 3 4" xfId="38440" xr:uid="{00000000-0005-0000-0000-000071950000}"/>
    <cellStyle name="20% - Accent1 4 2 7 2 3 4 2" xfId="38441" xr:uid="{00000000-0005-0000-0000-000072950000}"/>
    <cellStyle name="20% - Accent1 4 2 7 2 3 4 2 2" xfId="38442" xr:uid="{00000000-0005-0000-0000-000073950000}"/>
    <cellStyle name="20% - Accent1 4 2 7 2 3 4 2 2 2" xfId="38443" xr:uid="{00000000-0005-0000-0000-000074950000}"/>
    <cellStyle name="20% - Accent1 4 2 7 2 3 4 2 3" xfId="38444" xr:uid="{00000000-0005-0000-0000-000075950000}"/>
    <cellStyle name="20% - Accent1 4 2 7 2 3 4 3" xfId="38445" xr:uid="{00000000-0005-0000-0000-000076950000}"/>
    <cellStyle name="20% - Accent1 4 2 7 2 3 4 3 2" xfId="38446" xr:uid="{00000000-0005-0000-0000-000077950000}"/>
    <cellStyle name="20% - Accent1 4 2 7 2 3 4 4" xfId="38447" xr:uid="{00000000-0005-0000-0000-000078950000}"/>
    <cellStyle name="20% - Accent1 4 2 7 2 3 5" xfId="38448" xr:uid="{00000000-0005-0000-0000-000079950000}"/>
    <cellStyle name="20% - Accent1 4 2 7 2 3 5 2" xfId="38449" xr:uid="{00000000-0005-0000-0000-00007A950000}"/>
    <cellStyle name="20% - Accent1 4 2 7 2 3 5 2 2" xfId="38450" xr:uid="{00000000-0005-0000-0000-00007B950000}"/>
    <cellStyle name="20% - Accent1 4 2 7 2 3 5 3" xfId="38451" xr:uid="{00000000-0005-0000-0000-00007C950000}"/>
    <cellStyle name="20% - Accent1 4 2 7 2 3 6" xfId="38452" xr:uid="{00000000-0005-0000-0000-00007D950000}"/>
    <cellStyle name="20% - Accent1 4 2 7 2 3 6 2" xfId="38453" xr:uid="{00000000-0005-0000-0000-00007E950000}"/>
    <cellStyle name="20% - Accent1 4 2 7 2 3 6 2 2" xfId="38454" xr:uid="{00000000-0005-0000-0000-00007F950000}"/>
    <cellStyle name="20% - Accent1 4 2 7 2 3 6 3" xfId="38455" xr:uid="{00000000-0005-0000-0000-000080950000}"/>
    <cellStyle name="20% - Accent1 4 2 7 2 3 7" xfId="38456" xr:uid="{00000000-0005-0000-0000-000081950000}"/>
    <cellStyle name="20% - Accent1 4 2 7 2 3 7 2" xfId="38457" xr:uid="{00000000-0005-0000-0000-000082950000}"/>
    <cellStyle name="20% - Accent1 4 2 7 2 3 8" xfId="38458" xr:uid="{00000000-0005-0000-0000-000083950000}"/>
    <cellStyle name="20% - Accent1 4 2 7 2 3 8 2" xfId="38459" xr:uid="{00000000-0005-0000-0000-000084950000}"/>
    <cellStyle name="20% - Accent1 4 2 7 2 3 9" xfId="38460" xr:uid="{00000000-0005-0000-0000-000085950000}"/>
    <cellStyle name="20% - Accent1 4 2 7 2 4" xfId="38461" xr:uid="{00000000-0005-0000-0000-000086950000}"/>
    <cellStyle name="20% - Accent1 4 2 7 2 4 2" xfId="38462" xr:uid="{00000000-0005-0000-0000-000087950000}"/>
    <cellStyle name="20% - Accent1 4 2 7 2 4 2 2" xfId="38463" xr:uid="{00000000-0005-0000-0000-000088950000}"/>
    <cellStyle name="20% - Accent1 4 2 7 2 4 2 2 2" xfId="38464" xr:uid="{00000000-0005-0000-0000-000089950000}"/>
    <cellStyle name="20% - Accent1 4 2 7 2 4 2 3" xfId="38465" xr:uid="{00000000-0005-0000-0000-00008A950000}"/>
    <cellStyle name="20% - Accent1 4 2 7 2 4 3" xfId="38466" xr:uid="{00000000-0005-0000-0000-00008B950000}"/>
    <cellStyle name="20% - Accent1 4 2 7 2 4 3 2" xfId="38467" xr:uid="{00000000-0005-0000-0000-00008C950000}"/>
    <cellStyle name="20% - Accent1 4 2 7 2 4 4" xfId="38468" xr:uid="{00000000-0005-0000-0000-00008D950000}"/>
    <cellStyle name="20% - Accent1 4 2 7 2 5" xfId="38469" xr:uid="{00000000-0005-0000-0000-00008E950000}"/>
    <cellStyle name="20% - Accent1 4 2 7 2 5 2" xfId="38470" xr:uid="{00000000-0005-0000-0000-00008F950000}"/>
    <cellStyle name="20% - Accent1 4 2 7 2 5 2 2" xfId="38471" xr:uid="{00000000-0005-0000-0000-000090950000}"/>
    <cellStyle name="20% - Accent1 4 2 7 2 5 2 2 2" xfId="38472" xr:uid="{00000000-0005-0000-0000-000091950000}"/>
    <cellStyle name="20% - Accent1 4 2 7 2 5 2 3" xfId="38473" xr:uid="{00000000-0005-0000-0000-000092950000}"/>
    <cellStyle name="20% - Accent1 4 2 7 2 5 3" xfId="38474" xr:uid="{00000000-0005-0000-0000-000093950000}"/>
    <cellStyle name="20% - Accent1 4 2 7 2 5 3 2" xfId="38475" xr:uid="{00000000-0005-0000-0000-000094950000}"/>
    <cellStyle name="20% - Accent1 4 2 7 2 5 4" xfId="38476" xr:uid="{00000000-0005-0000-0000-000095950000}"/>
    <cellStyle name="20% - Accent1 4 2 7 2 6" xfId="38477" xr:uid="{00000000-0005-0000-0000-000096950000}"/>
    <cellStyle name="20% - Accent1 4 2 7 2 6 2" xfId="38478" xr:uid="{00000000-0005-0000-0000-000097950000}"/>
    <cellStyle name="20% - Accent1 4 2 7 2 6 2 2" xfId="38479" xr:uid="{00000000-0005-0000-0000-000098950000}"/>
    <cellStyle name="20% - Accent1 4 2 7 2 6 2 2 2" xfId="38480" xr:uid="{00000000-0005-0000-0000-000099950000}"/>
    <cellStyle name="20% - Accent1 4 2 7 2 6 2 3" xfId="38481" xr:uid="{00000000-0005-0000-0000-00009A950000}"/>
    <cellStyle name="20% - Accent1 4 2 7 2 6 3" xfId="38482" xr:uid="{00000000-0005-0000-0000-00009B950000}"/>
    <cellStyle name="20% - Accent1 4 2 7 2 6 3 2" xfId="38483" xr:uid="{00000000-0005-0000-0000-00009C950000}"/>
    <cellStyle name="20% - Accent1 4 2 7 2 6 4" xfId="38484" xr:uid="{00000000-0005-0000-0000-00009D950000}"/>
    <cellStyle name="20% - Accent1 4 2 7 2 7" xfId="38485" xr:uid="{00000000-0005-0000-0000-00009E950000}"/>
    <cellStyle name="20% - Accent1 4 2 7 2 7 2" xfId="38486" xr:uid="{00000000-0005-0000-0000-00009F950000}"/>
    <cellStyle name="20% - Accent1 4 2 7 2 7 2 2" xfId="38487" xr:uid="{00000000-0005-0000-0000-0000A0950000}"/>
    <cellStyle name="20% - Accent1 4 2 7 2 7 3" xfId="38488" xr:uid="{00000000-0005-0000-0000-0000A1950000}"/>
    <cellStyle name="20% - Accent1 4 2 7 2 8" xfId="38489" xr:uid="{00000000-0005-0000-0000-0000A2950000}"/>
    <cellStyle name="20% - Accent1 4 2 7 2 8 2" xfId="38490" xr:uid="{00000000-0005-0000-0000-0000A3950000}"/>
    <cellStyle name="20% - Accent1 4 2 7 2 8 2 2" xfId="38491" xr:uid="{00000000-0005-0000-0000-0000A4950000}"/>
    <cellStyle name="20% - Accent1 4 2 7 2 8 3" xfId="38492" xr:uid="{00000000-0005-0000-0000-0000A5950000}"/>
    <cellStyle name="20% - Accent1 4 2 7 2 9" xfId="38493" xr:uid="{00000000-0005-0000-0000-0000A6950000}"/>
    <cellStyle name="20% - Accent1 4 2 7 2 9 2" xfId="38494" xr:uid="{00000000-0005-0000-0000-0000A7950000}"/>
    <cellStyle name="20% - Accent1 4 2 7 3" xfId="38495" xr:uid="{00000000-0005-0000-0000-0000A8950000}"/>
    <cellStyle name="20% - Accent1 4 2 7 3 2" xfId="38496" xr:uid="{00000000-0005-0000-0000-0000A9950000}"/>
    <cellStyle name="20% - Accent1 4 2 7 3 2 2" xfId="38497" xr:uid="{00000000-0005-0000-0000-0000AA950000}"/>
    <cellStyle name="20% - Accent1 4 2 7 3 2 2 2" xfId="38498" xr:uid="{00000000-0005-0000-0000-0000AB950000}"/>
    <cellStyle name="20% - Accent1 4 2 7 3 2 2 2 2" xfId="38499" xr:uid="{00000000-0005-0000-0000-0000AC950000}"/>
    <cellStyle name="20% - Accent1 4 2 7 3 2 2 3" xfId="38500" xr:uid="{00000000-0005-0000-0000-0000AD950000}"/>
    <cellStyle name="20% - Accent1 4 2 7 3 2 3" xfId="38501" xr:uid="{00000000-0005-0000-0000-0000AE950000}"/>
    <cellStyle name="20% - Accent1 4 2 7 3 2 3 2" xfId="38502" xr:uid="{00000000-0005-0000-0000-0000AF950000}"/>
    <cellStyle name="20% - Accent1 4 2 7 3 2 4" xfId="38503" xr:uid="{00000000-0005-0000-0000-0000B0950000}"/>
    <cellStyle name="20% - Accent1 4 2 7 3 3" xfId="38504" xr:uid="{00000000-0005-0000-0000-0000B1950000}"/>
    <cellStyle name="20% - Accent1 4 2 7 3 3 2" xfId="38505" xr:uid="{00000000-0005-0000-0000-0000B2950000}"/>
    <cellStyle name="20% - Accent1 4 2 7 3 3 2 2" xfId="38506" xr:uid="{00000000-0005-0000-0000-0000B3950000}"/>
    <cellStyle name="20% - Accent1 4 2 7 3 3 2 2 2" xfId="38507" xr:uid="{00000000-0005-0000-0000-0000B4950000}"/>
    <cellStyle name="20% - Accent1 4 2 7 3 3 2 3" xfId="38508" xr:uid="{00000000-0005-0000-0000-0000B5950000}"/>
    <cellStyle name="20% - Accent1 4 2 7 3 3 3" xfId="38509" xr:uid="{00000000-0005-0000-0000-0000B6950000}"/>
    <cellStyle name="20% - Accent1 4 2 7 3 3 3 2" xfId="38510" xr:uid="{00000000-0005-0000-0000-0000B7950000}"/>
    <cellStyle name="20% - Accent1 4 2 7 3 3 4" xfId="38511" xr:uid="{00000000-0005-0000-0000-0000B8950000}"/>
    <cellStyle name="20% - Accent1 4 2 7 3 4" xfId="38512" xr:uid="{00000000-0005-0000-0000-0000B9950000}"/>
    <cellStyle name="20% - Accent1 4 2 7 3 4 2" xfId="38513" xr:uid="{00000000-0005-0000-0000-0000BA950000}"/>
    <cellStyle name="20% - Accent1 4 2 7 3 4 2 2" xfId="38514" xr:uid="{00000000-0005-0000-0000-0000BB950000}"/>
    <cellStyle name="20% - Accent1 4 2 7 3 4 2 2 2" xfId="38515" xr:uid="{00000000-0005-0000-0000-0000BC950000}"/>
    <cellStyle name="20% - Accent1 4 2 7 3 4 2 3" xfId="38516" xr:uid="{00000000-0005-0000-0000-0000BD950000}"/>
    <cellStyle name="20% - Accent1 4 2 7 3 4 3" xfId="38517" xr:uid="{00000000-0005-0000-0000-0000BE950000}"/>
    <cellStyle name="20% - Accent1 4 2 7 3 4 3 2" xfId="38518" xr:uid="{00000000-0005-0000-0000-0000BF950000}"/>
    <cellStyle name="20% - Accent1 4 2 7 3 4 4" xfId="38519" xr:uid="{00000000-0005-0000-0000-0000C0950000}"/>
    <cellStyle name="20% - Accent1 4 2 7 3 5" xfId="38520" xr:uid="{00000000-0005-0000-0000-0000C1950000}"/>
    <cellStyle name="20% - Accent1 4 2 7 3 5 2" xfId="38521" xr:uid="{00000000-0005-0000-0000-0000C2950000}"/>
    <cellStyle name="20% - Accent1 4 2 7 3 5 2 2" xfId="38522" xr:uid="{00000000-0005-0000-0000-0000C3950000}"/>
    <cellStyle name="20% - Accent1 4 2 7 3 5 3" xfId="38523" xr:uid="{00000000-0005-0000-0000-0000C4950000}"/>
    <cellStyle name="20% - Accent1 4 2 7 3 6" xfId="38524" xr:uid="{00000000-0005-0000-0000-0000C5950000}"/>
    <cellStyle name="20% - Accent1 4 2 7 3 6 2" xfId="38525" xr:uid="{00000000-0005-0000-0000-0000C6950000}"/>
    <cellStyle name="20% - Accent1 4 2 7 3 6 2 2" xfId="38526" xr:uid="{00000000-0005-0000-0000-0000C7950000}"/>
    <cellStyle name="20% - Accent1 4 2 7 3 6 3" xfId="38527" xr:uid="{00000000-0005-0000-0000-0000C8950000}"/>
    <cellStyle name="20% - Accent1 4 2 7 3 7" xfId="38528" xr:uid="{00000000-0005-0000-0000-0000C9950000}"/>
    <cellStyle name="20% - Accent1 4 2 7 3 7 2" xfId="38529" xr:uid="{00000000-0005-0000-0000-0000CA950000}"/>
    <cellStyle name="20% - Accent1 4 2 7 3 8" xfId="38530" xr:uid="{00000000-0005-0000-0000-0000CB950000}"/>
    <cellStyle name="20% - Accent1 4 2 7 3 8 2" xfId="38531" xr:uid="{00000000-0005-0000-0000-0000CC950000}"/>
    <cellStyle name="20% - Accent1 4 2 7 3 9" xfId="38532" xr:uid="{00000000-0005-0000-0000-0000CD950000}"/>
    <cellStyle name="20% - Accent1 4 2 7 4" xfId="38533" xr:uid="{00000000-0005-0000-0000-0000CE950000}"/>
    <cellStyle name="20% - Accent1 4 2 7 4 2" xfId="38534" xr:uid="{00000000-0005-0000-0000-0000CF950000}"/>
    <cellStyle name="20% - Accent1 4 2 7 4 2 2" xfId="38535" xr:uid="{00000000-0005-0000-0000-0000D0950000}"/>
    <cellStyle name="20% - Accent1 4 2 7 4 2 2 2" xfId="38536" xr:uid="{00000000-0005-0000-0000-0000D1950000}"/>
    <cellStyle name="20% - Accent1 4 2 7 4 2 2 2 2" xfId="38537" xr:uid="{00000000-0005-0000-0000-0000D2950000}"/>
    <cellStyle name="20% - Accent1 4 2 7 4 2 2 3" xfId="38538" xr:uid="{00000000-0005-0000-0000-0000D3950000}"/>
    <cellStyle name="20% - Accent1 4 2 7 4 2 3" xfId="38539" xr:uid="{00000000-0005-0000-0000-0000D4950000}"/>
    <cellStyle name="20% - Accent1 4 2 7 4 2 3 2" xfId="38540" xr:uid="{00000000-0005-0000-0000-0000D5950000}"/>
    <cellStyle name="20% - Accent1 4 2 7 4 2 4" xfId="38541" xr:uid="{00000000-0005-0000-0000-0000D6950000}"/>
    <cellStyle name="20% - Accent1 4 2 7 4 3" xfId="38542" xr:uid="{00000000-0005-0000-0000-0000D7950000}"/>
    <cellStyle name="20% - Accent1 4 2 7 4 3 2" xfId="38543" xr:uid="{00000000-0005-0000-0000-0000D8950000}"/>
    <cellStyle name="20% - Accent1 4 2 7 4 3 2 2" xfId="38544" xr:uid="{00000000-0005-0000-0000-0000D9950000}"/>
    <cellStyle name="20% - Accent1 4 2 7 4 3 2 2 2" xfId="38545" xr:uid="{00000000-0005-0000-0000-0000DA950000}"/>
    <cellStyle name="20% - Accent1 4 2 7 4 3 2 3" xfId="38546" xr:uid="{00000000-0005-0000-0000-0000DB950000}"/>
    <cellStyle name="20% - Accent1 4 2 7 4 3 3" xfId="38547" xr:uid="{00000000-0005-0000-0000-0000DC950000}"/>
    <cellStyle name="20% - Accent1 4 2 7 4 3 3 2" xfId="38548" xr:uid="{00000000-0005-0000-0000-0000DD950000}"/>
    <cellStyle name="20% - Accent1 4 2 7 4 3 4" xfId="38549" xr:uid="{00000000-0005-0000-0000-0000DE950000}"/>
    <cellStyle name="20% - Accent1 4 2 7 4 4" xfId="38550" xr:uid="{00000000-0005-0000-0000-0000DF950000}"/>
    <cellStyle name="20% - Accent1 4 2 7 4 4 2" xfId="38551" xr:uid="{00000000-0005-0000-0000-0000E0950000}"/>
    <cellStyle name="20% - Accent1 4 2 7 4 4 2 2" xfId="38552" xr:uid="{00000000-0005-0000-0000-0000E1950000}"/>
    <cellStyle name="20% - Accent1 4 2 7 4 4 2 2 2" xfId="38553" xr:uid="{00000000-0005-0000-0000-0000E2950000}"/>
    <cellStyle name="20% - Accent1 4 2 7 4 4 2 3" xfId="38554" xr:uid="{00000000-0005-0000-0000-0000E3950000}"/>
    <cellStyle name="20% - Accent1 4 2 7 4 4 3" xfId="38555" xr:uid="{00000000-0005-0000-0000-0000E4950000}"/>
    <cellStyle name="20% - Accent1 4 2 7 4 4 3 2" xfId="38556" xr:uid="{00000000-0005-0000-0000-0000E5950000}"/>
    <cellStyle name="20% - Accent1 4 2 7 4 4 4" xfId="38557" xr:uid="{00000000-0005-0000-0000-0000E6950000}"/>
    <cellStyle name="20% - Accent1 4 2 7 4 5" xfId="38558" xr:uid="{00000000-0005-0000-0000-0000E7950000}"/>
    <cellStyle name="20% - Accent1 4 2 7 4 5 2" xfId="38559" xr:uid="{00000000-0005-0000-0000-0000E8950000}"/>
    <cellStyle name="20% - Accent1 4 2 7 4 5 2 2" xfId="38560" xr:uid="{00000000-0005-0000-0000-0000E9950000}"/>
    <cellStyle name="20% - Accent1 4 2 7 4 5 3" xfId="38561" xr:uid="{00000000-0005-0000-0000-0000EA950000}"/>
    <cellStyle name="20% - Accent1 4 2 7 4 6" xfId="38562" xr:uid="{00000000-0005-0000-0000-0000EB950000}"/>
    <cellStyle name="20% - Accent1 4 2 7 4 6 2" xfId="38563" xr:uid="{00000000-0005-0000-0000-0000EC950000}"/>
    <cellStyle name="20% - Accent1 4 2 7 4 6 2 2" xfId="38564" xr:uid="{00000000-0005-0000-0000-0000ED950000}"/>
    <cellStyle name="20% - Accent1 4 2 7 4 6 3" xfId="38565" xr:uid="{00000000-0005-0000-0000-0000EE950000}"/>
    <cellStyle name="20% - Accent1 4 2 7 4 7" xfId="38566" xr:uid="{00000000-0005-0000-0000-0000EF950000}"/>
    <cellStyle name="20% - Accent1 4 2 7 4 7 2" xfId="38567" xr:uid="{00000000-0005-0000-0000-0000F0950000}"/>
    <cellStyle name="20% - Accent1 4 2 7 4 8" xfId="38568" xr:uid="{00000000-0005-0000-0000-0000F1950000}"/>
    <cellStyle name="20% - Accent1 4 2 7 4 8 2" xfId="38569" xr:uid="{00000000-0005-0000-0000-0000F2950000}"/>
    <cellStyle name="20% - Accent1 4 2 7 4 9" xfId="38570" xr:uid="{00000000-0005-0000-0000-0000F3950000}"/>
    <cellStyle name="20% - Accent1 4 2 7 5" xfId="38571" xr:uid="{00000000-0005-0000-0000-0000F4950000}"/>
    <cellStyle name="20% - Accent1 4 2 7 5 2" xfId="38572" xr:uid="{00000000-0005-0000-0000-0000F5950000}"/>
    <cellStyle name="20% - Accent1 4 2 7 5 2 2" xfId="38573" xr:uid="{00000000-0005-0000-0000-0000F6950000}"/>
    <cellStyle name="20% - Accent1 4 2 7 5 2 2 2" xfId="38574" xr:uid="{00000000-0005-0000-0000-0000F7950000}"/>
    <cellStyle name="20% - Accent1 4 2 7 5 2 3" xfId="38575" xr:uid="{00000000-0005-0000-0000-0000F8950000}"/>
    <cellStyle name="20% - Accent1 4 2 7 5 3" xfId="38576" xr:uid="{00000000-0005-0000-0000-0000F9950000}"/>
    <cellStyle name="20% - Accent1 4 2 7 5 3 2" xfId="38577" xr:uid="{00000000-0005-0000-0000-0000FA950000}"/>
    <cellStyle name="20% - Accent1 4 2 7 5 4" xfId="38578" xr:uid="{00000000-0005-0000-0000-0000FB950000}"/>
    <cellStyle name="20% - Accent1 4 2 7 6" xfId="38579" xr:uid="{00000000-0005-0000-0000-0000FC950000}"/>
    <cellStyle name="20% - Accent1 4 2 7 6 2" xfId="38580" xr:uid="{00000000-0005-0000-0000-0000FD950000}"/>
    <cellStyle name="20% - Accent1 4 2 7 6 2 2" xfId="38581" xr:uid="{00000000-0005-0000-0000-0000FE950000}"/>
    <cellStyle name="20% - Accent1 4 2 7 6 2 2 2" xfId="38582" xr:uid="{00000000-0005-0000-0000-0000FF950000}"/>
    <cellStyle name="20% - Accent1 4 2 7 6 2 3" xfId="38583" xr:uid="{00000000-0005-0000-0000-000000960000}"/>
    <cellStyle name="20% - Accent1 4 2 7 6 3" xfId="38584" xr:uid="{00000000-0005-0000-0000-000001960000}"/>
    <cellStyle name="20% - Accent1 4 2 7 6 3 2" xfId="38585" xr:uid="{00000000-0005-0000-0000-000002960000}"/>
    <cellStyle name="20% - Accent1 4 2 7 6 4" xfId="38586" xr:uid="{00000000-0005-0000-0000-000003960000}"/>
    <cellStyle name="20% - Accent1 4 2 7 7" xfId="38587" xr:uid="{00000000-0005-0000-0000-000004960000}"/>
    <cellStyle name="20% - Accent1 4 2 7 7 2" xfId="38588" xr:uid="{00000000-0005-0000-0000-000005960000}"/>
    <cellStyle name="20% - Accent1 4 2 7 7 2 2" xfId="38589" xr:uid="{00000000-0005-0000-0000-000006960000}"/>
    <cellStyle name="20% - Accent1 4 2 7 7 2 2 2" xfId="38590" xr:uid="{00000000-0005-0000-0000-000007960000}"/>
    <cellStyle name="20% - Accent1 4 2 7 7 2 3" xfId="38591" xr:uid="{00000000-0005-0000-0000-000008960000}"/>
    <cellStyle name="20% - Accent1 4 2 7 7 3" xfId="38592" xr:uid="{00000000-0005-0000-0000-000009960000}"/>
    <cellStyle name="20% - Accent1 4 2 7 7 3 2" xfId="38593" xr:uid="{00000000-0005-0000-0000-00000A960000}"/>
    <cellStyle name="20% - Accent1 4 2 7 7 4" xfId="38594" xr:uid="{00000000-0005-0000-0000-00000B960000}"/>
    <cellStyle name="20% - Accent1 4 2 7 8" xfId="38595" xr:uid="{00000000-0005-0000-0000-00000C960000}"/>
    <cellStyle name="20% - Accent1 4 2 7 8 2" xfId="38596" xr:uid="{00000000-0005-0000-0000-00000D960000}"/>
    <cellStyle name="20% - Accent1 4 2 7 8 2 2" xfId="38597" xr:uid="{00000000-0005-0000-0000-00000E960000}"/>
    <cellStyle name="20% - Accent1 4 2 7 8 3" xfId="38598" xr:uid="{00000000-0005-0000-0000-00000F960000}"/>
    <cellStyle name="20% - Accent1 4 2 7 9" xfId="38599" xr:uid="{00000000-0005-0000-0000-000010960000}"/>
    <cellStyle name="20% - Accent1 4 2 7 9 2" xfId="38600" xr:uid="{00000000-0005-0000-0000-000011960000}"/>
    <cellStyle name="20% - Accent1 4 2 7 9 2 2" xfId="38601" xr:uid="{00000000-0005-0000-0000-000012960000}"/>
    <cellStyle name="20% - Accent1 4 2 7 9 3" xfId="38602" xr:uid="{00000000-0005-0000-0000-000013960000}"/>
    <cellStyle name="20% - Accent1 4 2 8" xfId="38603" xr:uid="{00000000-0005-0000-0000-000014960000}"/>
    <cellStyle name="20% - Accent1 4 2 8 10" xfId="38604" xr:uid="{00000000-0005-0000-0000-000015960000}"/>
    <cellStyle name="20% - Accent1 4 2 8 10 2" xfId="38605" xr:uid="{00000000-0005-0000-0000-000016960000}"/>
    <cellStyle name="20% - Accent1 4 2 8 11" xfId="38606" xr:uid="{00000000-0005-0000-0000-000017960000}"/>
    <cellStyle name="20% - Accent1 4 2 8 2" xfId="38607" xr:uid="{00000000-0005-0000-0000-000018960000}"/>
    <cellStyle name="20% - Accent1 4 2 8 2 2" xfId="38608" xr:uid="{00000000-0005-0000-0000-000019960000}"/>
    <cellStyle name="20% - Accent1 4 2 8 2 2 2" xfId="38609" xr:uid="{00000000-0005-0000-0000-00001A960000}"/>
    <cellStyle name="20% - Accent1 4 2 8 2 2 2 2" xfId="38610" xr:uid="{00000000-0005-0000-0000-00001B960000}"/>
    <cellStyle name="20% - Accent1 4 2 8 2 2 2 2 2" xfId="38611" xr:uid="{00000000-0005-0000-0000-00001C960000}"/>
    <cellStyle name="20% - Accent1 4 2 8 2 2 2 3" xfId="38612" xr:uid="{00000000-0005-0000-0000-00001D960000}"/>
    <cellStyle name="20% - Accent1 4 2 8 2 2 3" xfId="38613" xr:uid="{00000000-0005-0000-0000-00001E960000}"/>
    <cellStyle name="20% - Accent1 4 2 8 2 2 3 2" xfId="38614" xr:uid="{00000000-0005-0000-0000-00001F960000}"/>
    <cellStyle name="20% - Accent1 4 2 8 2 2 4" xfId="38615" xr:uid="{00000000-0005-0000-0000-000020960000}"/>
    <cellStyle name="20% - Accent1 4 2 8 2 3" xfId="38616" xr:uid="{00000000-0005-0000-0000-000021960000}"/>
    <cellStyle name="20% - Accent1 4 2 8 2 3 2" xfId="38617" xr:uid="{00000000-0005-0000-0000-000022960000}"/>
    <cellStyle name="20% - Accent1 4 2 8 2 3 2 2" xfId="38618" xr:uid="{00000000-0005-0000-0000-000023960000}"/>
    <cellStyle name="20% - Accent1 4 2 8 2 3 2 2 2" xfId="38619" xr:uid="{00000000-0005-0000-0000-000024960000}"/>
    <cellStyle name="20% - Accent1 4 2 8 2 3 2 3" xfId="38620" xr:uid="{00000000-0005-0000-0000-000025960000}"/>
    <cellStyle name="20% - Accent1 4 2 8 2 3 3" xfId="38621" xr:uid="{00000000-0005-0000-0000-000026960000}"/>
    <cellStyle name="20% - Accent1 4 2 8 2 3 3 2" xfId="38622" xr:uid="{00000000-0005-0000-0000-000027960000}"/>
    <cellStyle name="20% - Accent1 4 2 8 2 3 4" xfId="38623" xr:uid="{00000000-0005-0000-0000-000028960000}"/>
    <cellStyle name="20% - Accent1 4 2 8 2 4" xfId="38624" xr:uid="{00000000-0005-0000-0000-000029960000}"/>
    <cellStyle name="20% - Accent1 4 2 8 2 4 2" xfId="38625" xr:uid="{00000000-0005-0000-0000-00002A960000}"/>
    <cellStyle name="20% - Accent1 4 2 8 2 4 2 2" xfId="38626" xr:uid="{00000000-0005-0000-0000-00002B960000}"/>
    <cellStyle name="20% - Accent1 4 2 8 2 4 2 2 2" xfId="38627" xr:uid="{00000000-0005-0000-0000-00002C960000}"/>
    <cellStyle name="20% - Accent1 4 2 8 2 4 2 3" xfId="38628" xr:uid="{00000000-0005-0000-0000-00002D960000}"/>
    <cellStyle name="20% - Accent1 4 2 8 2 4 3" xfId="38629" xr:uid="{00000000-0005-0000-0000-00002E960000}"/>
    <cellStyle name="20% - Accent1 4 2 8 2 4 3 2" xfId="38630" xr:uid="{00000000-0005-0000-0000-00002F960000}"/>
    <cellStyle name="20% - Accent1 4 2 8 2 4 4" xfId="38631" xr:uid="{00000000-0005-0000-0000-000030960000}"/>
    <cellStyle name="20% - Accent1 4 2 8 2 5" xfId="38632" xr:uid="{00000000-0005-0000-0000-000031960000}"/>
    <cellStyle name="20% - Accent1 4 2 8 2 5 2" xfId="38633" xr:uid="{00000000-0005-0000-0000-000032960000}"/>
    <cellStyle name="20% - Accent1 4 2 8 2 5 2 2" xfId="38634" xr:uid="{00000000-0005-0000-0000-000033960000}"/>
    <cellStyle name="20% - Accent1 4 2 8 2 5 3" xfId="38635" xr:uid="{00000000-0005-0000-0000-000034960000}"/>
    <cellStyle name="20% - Accent1 4 2 8 2 6" xfId="38636" xr:uid="{00000000-0005-0000-0000-000035960000}"/>
    <cellStyle name="20% - Accent1 4 2 8 2 6 2" xfId="38637" xr:uid="{00000000-0005-0000-0000-000036960000}"/>
    <cellStyle name="20% - Accent1 4 2 8 2 6 2 2" xfId="38638" xr:uid="{00000000-0005-0000-0000-000037960000}"/>
    <cellStyle name="20% - Accent1 4 2 8 2 6 3" xfId="38639" xr:uid="{00000000-0005-0000-0000-000038960000}"/>
    <cellStyle name="20% - Accent1 4 2 8 2 7" xfId="38640" xr:uid="{00000000-0005-0000-0000-000039960000}"/>
    <cellStyle name="20% - Accent1 4 2 8 2 7 2" xfId="38641" xr:uid="{00000000-0005-0000-0000-00003A960000}"/>
    <cellStyle name="20% - Accent1 4 2 8 2 8" xfId="38642" xr:uid="{00000000-0005-0000-0000-00003B960000}"/>
    <cellStyle name="20% - Accent1 4 2 8 2 8 2" xfId="38643" xr:uid="{00000000-0005-0000-0000-00003C960000}"/>
    <cellStyle name="20% - Accent1 4 2 8 2 9" xfId="38644" xr:uid="{00000000-0005-0000-0000-00003D960000}"/>
    <cellStyle name="20% - Accent1 4 2 8 3" xfId="38645" xr:uid="{00000000-0005-0000-0000-00003E960000}"/>
    <cellStyle name="20% - Accent1 4 2 8 3 2" xfId="38646" xr:uid="{00000000-0005-0000-0000-00003F960000}"/>
    <cellStyle name="20% - Accent1 4 2 8 3 2 2" xfId="38647" xr:uid="{00000000-0005-0000-0000-000040960000}"/>
    <cellStyle name="20% - Accent1 4 2 8 3 2 2 2" xfId="38648" xr:uid="{00000000-0005-0000-0000-000041960000}"/>
    <cellStyle name="20% - Accent1 4 2 8 3 2 2 2 2" xfId="38649" xr:uid="{00000000-0005-0000-0000-000042960000}"/>
    <cellStyle name="20% - Accent1 4 2 8 3 2 2 3" xfId="38650" xr:uid="{00000000-0005-0000-0000-000043960000}"/>
    <cellStyle name="20% - Accent1 4 2 8 3 2 3" xfId="38651" xr:uid="{00000000-0005-0000-0000-000044960000}"/>
    <cellStyle name="20% - Accent1 4 2 8 3 2 3 2" xfId="38652" xr:uid="{00000000-0005-0000-0000-000045960000}"/>
    <cellStyle name="20% - Accent1 4 2 8 3 2 4" xfId="38653" xr:uid="{00000000-0005-0000-0000-000046960000}"/>
    <cellStyle name="20% - Accent1 4 2 8 3 3" xfId="38654" xr:uid="{00000000-0005-0000-0000-000047960000}"/>
    <cellStyle name="20% - Accent1 4 2 8 3 3 2" xfId="38655" xr:uid="{00000000-0005-0000-0000-000048960000}"/>
    <cellStyle name="20% - Accent1 4 2 8 3 3 2 2" xfId="38656" xr:uid="{00000000-0005-0000-0000-000049960000}"/>
    <cellStyle name="20% - Accent1 4 2 8 3 3 2 2 2" xfId="38657" xr:uid="{00000000-0005-0000-0000-00004A960000}"/>
    <cellStyle name="20% - Accent1 4 2 8 3 3 2 3" xfId="38658" xr:uid="{00000000-0005-0000-0000-00004B960000}"/>
    <cellStyle name="20% - Accent1 4 2 8 3 3 3" xfId="38659" xr:uid="{00000000-0005-0000-0000-00004C960000}"/>
    <cellStyle name="20% - Accent1 4 2 8 3 3 3 2" xfId="38660" xr:uid="{00000000-0005-0000-0000-00004D960000}"/>
    <cellStyle name="20% - Accent1 4 2 8 3 3 4" xfId="38661" xr:uid="{00000000-0005-0000-0000-00004E960000}"/>
    <cellStyle name="20% - Accent1 4 2 8 3 4" xfId="38662" xr:uid="{00000000-0005-0000-0000-00004F960000}"/>
    <cellStyle name="20% - Accent1 4 2 8 3 4 2" xfId="38663" xr:uid="{00000000-0005-0000-0000-000050960000}"/>
    <cellStyle name="20% - Accent1 4 2 8 3 4 2 2" xfId="38664" xr:uid="{00000000-0005-0000-0000-000051960000}"/>
    <cellStyle name="20% - Accent1 4 2 8 3 4 2 2 2" xfId="38665" xr:uid="{00000000-0005-0000-0000-000052960000}"/>
    <cellStyle name="20% - Accent1 4 2 8 3 4 2 3" xfId="38666" xr:uid="{00000000-0005-0000-0000-000053960000}"/>
    <cellStyle name="20% - Accent1 4 2 8 3 4 3" xfId="38667" xr:uid="{00000000-0005-0000-0000-000054960000}"/>
    <cellStyle name="20% - Accent1 4 2 8 3 4 3 2" xfId="38668" xr:uid="{00000000-0005-0000-0000-000055960000}"/>
    <cellStyle name="20% - Accent1 4 2 8 3 4 4" xfId="38669" xr:uid="{00000000-0005-0000-0000-000056960000}"/>
    <cellStyle name="20% - Accent1 4 2 8 3 5" xfId="38670" xr:uid="{00000000-0005-0000-0000-000057960000}"/>
    <cellStyle name="20% - Accent1 4 2 8 3 5 2" xfId="38671" xr:uid="{00000000-0005-0000-0000-000058960000}"/>
    <cellStyle name="20% - Accent1 4 2 8 3 5 2 2" xfId="38672" xr:uid="{00000000-0005-0000-0000-000059960000}"/>
    <cellStyle name="20% - Accent1 4 2 8 3 5 3" xfId="38673" xr:uid="{00000000-0005-0000-0000-00005A960000}"/>
    <cellStyle name="20% - Accent1 4 2 8 3 6" xfId="38674" xr:uid="{00000000-0005-0000-0000-00005B960000}"/>
    <cellStyle name="20% - Accent1 4 2 8 3 6 2" xfId="38675" xr:uid="{00000000-0005-0000-0000-00005C960000}"/>
    <cellStyle name="20% - Accent1 4 2 8 3 6 2 2" xfId="38676" xr:uid="{00000000-0005-0000-0000-00005D960000}"/>
    <cellStyle name="20% - Accent1 4 2 8 3 6 3" xfId="38677" xr:uid="{00000000-0005-0000-0000-00005E960000}"/>
    <cellStyle name="20% - Accent1 4 2 8 3 7" xfId="38678" xr:uid="{00000000-0005-0000-0000-00005F960000}"/>
    <cellStyle name="20% - Accent1 4 2 8 3 7 2" xfId="38679" xr:uid="{00000000-0005-0000-0000-000060960000}"/>
    <cellStyle name="20% - Accent1 4 2 8 3 8" xfId="38680" xr:uid="{00000000-0005-0000-0000-000061960000}"/>
    <cellStyle name="20% - Accent1 4 2 8 3 8 2" xfId="38681" xr:uid="{00000000-0005-0000-0000-000062960000}"/>
    <cellStyle name="20% - Accent1 4 2 8 3 9" xfId="38682" xr:uid="{00000000-0005-0000-0000-000063960000}"/>
    <cellStyle name="20% - Accent1 4 2 8 4" xfId="38683" xr:uid="{00000000-0005-0000-0000-000064960000}"/>
    <cellStyle name="20% - Accent1 4 2 8 4 2" xfId="38684" xr:uid="{00000000-0005-0000-0000-000065960000}"/>
    <cellStyle name="20% - Accent1 4 2 8 4 2 2" xfId="38685" xr:uid="{00000000-0005-0000-0000-000066960000}"/>
    <cellStyle name="20% - Accent1 4 2 8 4 2 2 2" xfId="38686" xr:uid="{00000000-0005-0000-0000-000067960000}"/>
    <cellStyle name="20% - Accent1 4 2 8 4 2 3" xfId="38687" xr:uid="{00000000-0005-0000-0000-000068960000}"/>
    <cellStyle name="20% - Accent1 4 2 8 4 3" xfId="38688" xr:uid="{00000000-0005-0000-0000-000069960000}"/>
    <cellStyle name="20% - Accent1 4 2 8 4 3 2" xfId="38689" xr:uid="{00000000-0005-0000-0000-00006A960000}"/>
    <cellStyle name="20% - Accent1 4 2 8 4 4" xfId="38690" xr:uid="{00000000-0005-0000-0000-00006B960000}"/>
    <cellStyle name="20% - Accent1 4 2 8 5" xfId="38691" xr:uid="{00000000-0005-0000-0000-00006C960000}"/>
    <cellStyle name="20% - Accent1 4 2 8 5 2" xfId="38692" xr:uid="{00000000-0005-0000-0000-00006D960000}"/>
    <cellStyle name="20% - Accent1 4 2 8 5 2 2" xfId="38693" xr:uid="{00000000-0005-0000-0000-00006E960000}"/>
    <cellStyle name="20% - Accent1 4 2 8 5 2 2 2" xfId="38694" xr:uid="{00000000-0005-0000-0000-00006F960000}"/>
    <cellStyle name="20% - Accent1 4 2 8 5 2 3" xfId="38695" xr:uid="{00000000-0005-0000-0000-000070960000}"/>
    <cellStyle name="20% - Accent1 4 2 8 5 3" xfId="38696" xr:uid="{00000000-0005-0000-0000-000071960000}"/>
    <cellStyle name="20% - Accent1 4 2 8 5 3 2" xfId="38697" xr:uid="{00000000-0005-0000-0000-000072960000}"/>
    <cellStyle name="20% - Accent1 4 2 8 5 4" xfId="38698" xr:uid="{00000000-0005-0000-0000-000073960000}"/>
    <cellStyle name="20% - Accent1 4 2 8 6" xfId="38699" xr:uid="{00000000-0005-0000-0000-000074960000}"/>
    <cellStyle name="20% - Accent1 4 2 8 6 2" xfId="38700" xr:uid="{00000000-0005-0000-0000-000075960000}"/>
    <cellStyle name="20% - Accent1 4 2 8 6 2 2" xfId="38701" xr:uid="{00000000-0005-0000-0000-000076960000}"/>
    <cellStyle name="20% - Accent1 4 2 8 6 2 2 2" xfId="38702" xr:uid="{00000000-0005-0000-0000-000077960000}"/>
    <cellStyle name="20% - Accent1 4 2 8 6 2 3" xfId="38703" xr:uid="{00000000-0005-0000-0000-000078960000}"/>
    <cellStyle name="20% - Accent1 4 2 8 6 3" xfId="38704" xr:uid="{00000000-0005-0000-0000-000079960000}"/>
    <cellStyle name="20% - Accent1 4 2 8 6 3 2" xfId="38705" xr:uid="{00000000-0005-0000-0000-00007A960000}"/>
    <cellStyle name="20% - Accent1 4 2 8 6 4" xfId="38706" xr:uid="{00000000-0005-0000-0000-00007B960000}"/>
    <cellStyle name="20% - Accent1 4 2 8 7" xfId="38707" xr:uid="{00000000-0005-0000-0000-00007C960000}"/>
    <cellStyle name="20% - Accent1 4 2 8 7 2" xfId="38708" xr:uid="{00000000-0005-0000-0000-00007D960000}"/>
    <cellStyle name="20% - Accent1 4 2 8 7 2 2" xfId="38709" xr:uid="{00000000-0005-0000-0000-00007E960000}"/>
    <cellStyle name="20% - Accent1 4 2 8 7 3" xfId="38710" xr:uid="{00000000-0005-0000-0000-00007F960000}"/>
    <cellStyle name="20% - Accent1 4 2 8 8" xfId="38711" xr:uid="{00000000-0005-0000-0000-000080960000}"/>
    <cellStyle name="20% - Accent1 4 2 8 8 2" xfId="38712" xr:uid="{00000000-0005-0000-0000-000081960000}"/>
    <cellStyle name="20% - Accent1 4 2 8 8 2 2" xfId="38713" xr:uid="{00000000-0005-0000-0000-000082960000}"/>
    <cellStyle name="20% - Accent1 4 2 8 8 3" xfId="38714" xr:uid="{00000000-0005-0000-0000-000083960000}"/>
    <cellStyle name="20% - Accent1 4 2 8 9" xfId="38715" xr:uid="{00000000-0005-0000-0000-000084960000}"/>
    <cellStyle name="20% - Accent1 4 2 8 9 2" xfId="38716" xr:uid="{00000000-0005-0000-0000-000085960000}"/>
    <cellStyle name="20% - Accent1 4 2 9" xfId="38717" xr:uid="{00000000-0005-0000-0000-000086960000}"/>
    <cellStyle name="20% - Accent1 4 2 9 10" xfId="38718" xr:uid="{00000000-0005-0000-0000-000087960000}"/>
    <cellStyle name="20% - Accent1 4 2 9 10 2" xfId="38719" xr:uid="{00000000-0005-0000-0000-000088960000}"/>
    <cellStyle name="20% - Accent1 4 2 9 11" xfId="38720" xr:uid="{00000000-0005-0000-0000-000089960000}"/>
    <cellStyle name="20% - Accent1 4 2 9 2" xfId="38721" xr:uid="{00000000-0005-0000-0000-00008A960000}"/>
    <cellStyle name="20% - Accent1 4 2 9 2 2" xfId="38722" xr:uid="{00000000-0005-0000-0000-00008B960000}"/>
    <cellStyle name="20% - Accent1 4 2 9 2 2 2" xfId="38723" xr:uid="{00000000-0005-0000-0000-00008C960000}"/>
    <cellStyle name="20% - Accent1 4 2 9 2 2 2 2" xfId="38724" xr:uid="{00000000-0005-0000-0000-00008D960000}"/>
    <cellStyle name="20% - Accent1 4 2 9 2 2 2 2 2" xfId="38725" xr:uid="{00000000-0005-0000-0000-00008E960000}"/>
    <cellStyle name="20% - Accent1 4 2 9 2 2 2 3" xfId="38726" xr:uid="{00000000-0005-0000-0000-00008F960000}"/>
    <cellStyle name="20% - Accent1 4 2 9 2 2 3" xfId="38727" xr:uid="{00000000-0005-0000-0000-000090960000}"/>
    <cellStyle name="20% - Accent1 4 2 9 2 2 3 2" xfId="38728" xr:uid="{00000000-0005-0000-0000-000091960000}"/>
    <cellStyle name="20% - Accent1 4 2 9 2 2 4" xfId="38729" xr:uid="{00000000-0005-0000-0000-000092960000}"/>
    <cellStyle name="20% - Accent1 4 2 9 2 3" xfId="38730" xr:uid="{00000000-0005-0000-0000-000093960000}"/>
    <cellStyle name="20% - Accent1 4 2 9 2 3 2" xfId="38731" xr:uid="{00000000-0005-0000-0000-000094960000}"/>
    <cellStyle name="20% - Accent1 4 2 9 2 3 2 2" xfId="38732" xr:uid="{00000000-0005-0000-0000-000095960000}"/>
    <cellStyle name="20% - Accent1 4 2 9 2 3 2 2 2" xfId="38733" xr:uid="{00000000-0005-0000-0000-000096960000}"/>
    <cellStyle name="20% - Accent1 4 2 9 2 3 2 3" xfId="38734" xr:uid="{00000000-0005-0000-0000-000097960000}"/>
    <cellStyle name="20% - Accent1 4 2 9 2 3 3" xfId="38735" xr:uid="{00000000-0005-0000-0000-000098960000}"/>
    <cellStyle name="20% - Accent1 4 2 9 2 3 3 2" xfId="38736" xr:uid="{00000000-0005-0000-0000-000099960000}"/>
    <cellStyle name="20% - Accent1 4 2 9 2 3 4" xfId="38737" xr:uid="{00000000-0005-0000-0000-00009A960000}"/>
    <cellStyle name="20% - Accent1 4 2 9 2 4" xfId="38738" xr:uid="{00000000-0005-0000-0000-00009B960000}"/>
    <cellStyle name="20% - Accent1 4 2 9 2 4 2" xfId="38739" xr:uid="{00000000-0005-0000-0000-00009C960000}"/>
    <cellStyle name="20% - Accent1 4 2 9 2 4 2 2" xfId="38740" xr:uid="{00000000-0005-0000-0000-00009D960000}"/>
    <cellStyle name="20% - Accent1 4 2 9 2 4 2 2 2" xfId="38741" xr:uid="{00000000-0005-0000-0000-00009E960000}"/>
    <cellStyle name="20% - Accent1 4 2 9 2 4 2 3" xfId="38742" xr:uid="{00000000-0005-0000-0000-00009F960000}"/>
    <cellStyle name="20% - Accent1 4 2 9 2 4 3" xfId="38743" xr:uid="{00000000-0005-0000-0000-0000A0960000}"/>
    <cellStyle name="20% - Accent1 4 2 9 2 4 3 2" xfId="38744" xr:uid="{00000000-0005-0000-0000-0000A1960000}"/>
    <cellStyle name="20% - Accent1 4 2 9 2 4 4" xfId="38745" xr:uid="{00000000-0005-0000-0000-0000A2960000}"/>
    <cellStyle name="20% - Accent1 4 2 9 2 5" xfId="38746" xr:uid="{00000000-0005-0000-0000-0000A3960000}"/>
    <cellStyle name="20% - Accent1 4 2 9 2 5 2" xfId="38747" xr:uid="{00000000-0005-0000-0000-0000A4960000}"/>
    <cellStyle name="20% - Accent1 4 2 9 2 5 2 2" xfId="38748" xr:uid="{00000000-0005-0000-0000-0000A5960000}"/>
    <cellStyle name="20% - Accent1 4 2 9 2 5 3" xfId="38749" xr:uid="{00000000-0005-0000-0000-0000A6960000}"/>
    <cellStyle name="20% - Accent1 4 2 9 2 6" xfId="38750" xr:uid="{00000000-0005-0000-0000-0000A7960000}"/>
    <cellStyle name="20% - Accent1 4 2 9 2 6 2" xfId="38751" xr:uid="{00000000-0005-0000-0000-0000A8960000}"/>
    <cellStyle name="20% - Accent1 4 2 9 2 6 2 2" xfId="38752" xr:uid="{00000000-0005-0000-0000-0000A9960000}"/>
    <cellStyle name="20% - Accent1 4 2 9 2 6 3" xfId="38753" xr:uid="{00000000-0005-0000-0000-0000AA960000}"/>
    <cellStyle name="20% - Accent1 4 2 9 2 7" xfId="38754" xr:uid="{00000000-0005-0000-0000-0000AB960000}"/>
    <cellStyle name="20% - Accent1 4 2 9 2 7 2" xfId="38755" xr:uid="{00000000-0005-0000-0000-0000AC960000}"/>
    <cellStyle name="20% - Accent1 4 2 9 2 8" xfId="38756" xr:uid="{00000000-0005-0000-0000-0000AD960000}"/>
    <cellStyle name="20% - Accent1 4 2 9 2 8 2" xfId="38757" xr:uid="{00000000-0005-0000-0000-0000AE960000}"/>
    <cellStyle name="20% - Accent1 4 2 9 2 9" xfId="38758" xr:uid="{00000000-0005-0000-0000-0000AF960000}"/>
    <cellStyle name="20% - Accent1 4 2 9 3" xfId="38759" xr:uid="{00000000-0005-0000-0000-0000B0960000}"/>
    <cellStyle name="20% - Accent1 4 2 9 3 2" xfId="38760" xr:uid="{00000000-0005-0000-0000-0000B1960000}"/>
    <cellStyle name="20% - Accent1 4 2 9 3 2 2" xfId="38761" xr:uid="{00000000-0005-0000-0000-0000B2960000}"/>
    <cellStyle name="20% - Accent1 4 2 9 3 2 2 2" xfId="38762" xr:uid="{00000000-0005-0000-0000-0000B3960000}"/>
    <cellStyle name="20% - Accent1 4 2 9 3 2 2 2 2" xfId="38763" xr:uid="{00000000-0005-0000-0000-0000B4960000}"/>
    <cellStyle name="20% - Accent1 4 2 9 3 2 2 3" xfId="38764" xr:uid="{00000000-0005-0000-0000-0000B5960000}"/>
    <cellStyle name="20% - Accent1 4 2 9 3 2 3" xfId="38765" xr:uid="{00000000-0005-0000-0000-0000B6960000}"/>
    <cellStyle name="20% - Accent1 4 2 9 3 2 3 2" xfId="38766" xr:uid="{00000000-0005-0000-0000-0000B7960000}"/>
    <cellStyle name="20% - Accent1 4 2 9 3 2 4" xfId="38767" xr:uid="{00000000-0005-0000-0000-0000B8960000}"/>
    <cellStyle name="20% - Accent1 4 2 9 3 3" xfId="38768" xr:uid="{00000000-0005-0000-0000-0000B9960000}"/>
    <cellStyle name="20% - Accent1 4 2 9 3 3 2" xfId="38769" xr:uid="{00000000-0005-0000-0000-0000BA960000}"/>
    <cellStyle name="20% - Accent1 4 2 9 3 3 2 2" xfId="38770" xr:uid="{00000000-0005-0000-0000-0000BB960000}"/>
    <cellStyle name="20% - Accent1 4 2 9 3 3 2 2 2" xfId="38771" xr:uid="{00000000-0005-0000-0000-0000BC960000}"/>
    <cellStyle name="20% - Accent1 4 2 9 3 3 2 3" xfId="38772" xr:uid="{00000000-0005-0000-0000-0000BD960000}"/>
    <cellStyle name="20% - Accent1 4 2 9 3 3 3" xfId="38773" xr:uid="{00000000-0005-0000-0000-0000BE960000}"/>
    <cellStyle name="20% - Accent1 4 2 9 3 3 3 2" xfId="38774" xr:uid="{00000000-0005-0000-0000-0000BF960000}"/>
    <cellStyle name="20% - Accent1 4 2 9 3 3 4" xfId="38775" xr:uid="{00000000-0005-0000-0000-0000C0960000}"/>
    <cellStyle name="20% - Accent1 4 2 9 3 4" xfId="38776" xr:uid="{00000000-0005-0000-0000-0000C1960000}"/>
    <cellStyle name="20% - Accent1 4 2 9 3 4 2" xfId="38777" xr:uid="{00000000-0005-0000-0000-0000C2960000}"/>
    <cellStyle name="20% - Accent1 4 2 9 3 4 2 2" xfId="38778" xr:uid="{00000000-0005-0000-0000-0000C3960000}"/>
    <cellStyle name="20% - Accent1 4 2 9 3 4 2 2 2" xfId="38779" xr:uid="{00000000-0005-0000-0000-0000C4960000}"/>
    <cellStyle name="20% - Accent1 4 2 9 3 4 2 3" xfId="38780" xr:uid="{00000000-0005-0000-0000-0000C5960000}"/>
    <cellStyle name="20% - Accent1 4 2 9 3 4 3" xfId="38781" xr:uid="{00000000-0005-0000-0000-0000C6960000}"/>
    <cellStyle name="20% - Accent1 4 2 9 3 4 3 2" xfId="38782" xr:uid="{00000000-0005-0000-0000-0000C7960000}"/>
    <cellStyle name="20% - Accent1 4 2 9 3 4 4" xfId="38783" xr:uid="{00000000-0005-0000-0000-0000C8960000}"/>
    <cellStyle name="20% - Accent1 4 2 9 3 5" xfId="38784" xr:uid="{00000000-0005-0000-0000-0000C9960000}"/>
    <cellStyle name="20% - Accent1 4 2 9 3 5 2" xfId="38785" xr:uid="{00000000-0005-0000-0000-0000CA960000}"/>
    <cellStyle name="20% - Accent1 4 2 9 3 5 2 2" xfId="38786" xr:uid="{00000000-0005-0000-0000-0000CB960000}"/>
    <cellStyle name="20% - Accent1 4 2 9 3 5 3" xfId="38787" xr:uid="{00000000-0005-0000-0000-0000CC960000}"/>
    <cellStyle name="20% - Accent1 4 2 9 3 6" xfId="38788" xr:uid="{00000000-0005-0000-0000-0000CD960000}"/>
    <cellStyle name="20% - Accent1 4 2 9 3 6 2" xfId="38789" xr:uid="{00000000-0005-0000-0000-0000CE960000}"/>
    <cellStyle name="20% - Accent1 4 2 9 3 6 2 2" xfId="38790" xr:uid="{00000000-0005-0000-0000-0000CF960000}"/>
    <cellStyle name="20% - Accent1 4 2 9 3 6 3" xfId="38791" xr:uid="{00000000-0005-0000-0000-0000D0960000}"/>
    <cellStyle name="20% - Accent1 4 2 9 3 7" xfId="38792" xr:uid="{00000000-0005-0000-0000-0000D1960000}"/>
    <cellStyle name="20% - Accent1 4 2 9 3 7 2" xfId="38793" xr:uid="{00000000-0005-0000-0000-0000D2960000}"/>
    <cellStyle name="20% - Accent1 4 2 9 3 8" xfId="38794" xr:uid="{00000000-0005-0000-0000-0000D3960000}"/>
    <cellStyle name="20% - Accent1 4 2 9 3 8 2" xfId="38795" xr:uid="{00000000-0005-0000-0000-0000D4960000}"/>
    <cellStyle name="20% - Accent1 4 2 9 3 9" xfId="38796" xr:uid="{00000000-0005-0000-0000-0000D5960000}"/>
    <cellStyle name="20% - Accent1 4 2 9 4" xfId="38797" xr:uid="{00000000-0005-0000-0000-0000D6960000}"/>
    <cellStyle name="20% - Accent1 4 2 9 4 2" xfId="38798" xr:uid="{00000000-0005-0000-0000-0000D7960000}"/>
    <cellStyle name="20% - Accent1 4 2 9 4 2 2" xfId="38799" xr:uid="{00000000-0005-0000-0000-0000D8960000}"/>
    <cellStyle name="20% - Accent1 4 2 9 4 2 2 2" xfId="38800" xr:uid="{00000000-0005-0000-0000-0000D9960000}"/>
    <cellStyle name="20% - Accent1 4 2 9 4 2 3" xfId="38801" xr:uid="{00000000-0005-0000-0000-0000DA960000}"/>
    <cellStyle name="20% - Accent1 4 2 9 4 3" xfId="38802" xr:uid="{00000000-0005-0000-0000-0000DB960000}"/>
    <cellStyle name="20% - Accent1 4 2 9 4 3 2" xfId="38803" xr:uid="{00000000-0005-0000-0000-0000DC960000}"/>
    <cellStyle name="20% - Accent1 4 2 9 4 4" xfId="38804" xr:uid="{00000000-0005-0000-0000-0000DD960000}"/>
    <cellStyle name="20% - Accent1 4 2 9 5" xfId="38805" xr:uid="{00000000-0005-0000-0000-0000DE960000}"/>
    <cellStyle name="20% - Accent1 4 2 9 5 2" xfId="38806" xr:uid="{00000000-0005-0000-0000-0000DF960000}"/>
    <cellStyle name="20% - Accent1 4 2 9 5 2 2" xfId="38807" xr:uid="{00000000-0005-0000-0000-0000E0960000}"/>
    <cellStyle name="20% - Accent1 4 2 9 5 2 2 2" xfId="38808" xr:uid="{00000000-0005-0000-0000-0000E1960000}"/>
    <cellStyle name="20% - Accent1 4 2 9 5 2 3" xfId="38809" xr:uid="{00000000-0005-0000-0000-0000E2960000}"/>
    <cellStyle name="20% - Accent1 4 2 9 5 3" xfId="38810" xr:uid="{00000000-0005-0000-0000-0000E3960000}"/>
    <cellStyle name="20% - Accent1 4 2 9 5 3 2" xfId="38811" xr:uid="{00000000-0005-0000-0000-0000E4960000}"/>
    <cellStyle name="20% - Accent1 4 2 9 5 4" xfId="38812" xr:uid="{00000000-0005-0000-0000-0000E5960000}"/>
    <cellStyle name="20% - Accent1 4 2 9 6" xfId="38813" xr:uid="{00000000-0005-0000-0000-0000E6960000}"/>
    <cellStyle name="20% - Accent1 4 2 9 6 2" xfId="38814" xr:uid="{00000000-0005-0000-0000-0000E7960000}"/>
    <cellStyle name="20% - Accent1 4 2 9 6 2 2" xfId="38815" xr:uid="{00000000-0005-0000-0000-0000E8960000}"/>
    <cellStyle name="20% - Accent1 4 2 9 6 2 2 2" xfId="38816" xr:uid="{00000000-0005-0000-0000-0000E9960000}"/>
    <cellStyle name="20% - Accent1 4 2 9 6 2 3" xfId="38817" xr:uid="{00000000-0005-0000-0000-0000EA960000}"/>
    <cellStyle name="20% - Accent1 4 2 9 6 3" xfId="38818" xr:uid="{00000000-0005-0000-0000-0000EB960000}"/>
    <cellStyle name="20% - Accent1 4 2 9 6 3 2" xfId="38819" xr:uid="{00000000-0005-0000-0000-0000EC960000}"/>
    <cellStyle name="20% - Accent1 4 2 9 6 4" xfId="38820" xr:uid="{00000000-0005-0000-0000-0000ED960000}"/>
    <cellStyle name="20% - Accent1 4 2 9 7" xfId="38821" xr:uid="{00000000-0005-0000-0000-0000EE960000}"/>
    <cellStyle name="20% - Accent1 4 2 9 7 2" xfId="38822" xr:uid="{00000000-0005-0000-0000-0000EF960000}"/>
    <cellStyle name="20% - Accent1 4 2 9 7 2 2" xfId="38823" xr:uid="{00000000-0005-0000-0000-0000F0960000}"/>
    <cellStyle name="20% - Accent1 4 2 9 7 3" xfId="38824" xr:uid="{00000000-0005-0000-0000-0000F1960000}"/>
    <cellStyle name="20% - Accent1 4 2 9 8" xfId="38825" xr:uid="{00000000-0005-0000-0000-0000F2960000}"/>
    <cellStyle name="20% - Accent1 4 2 9 8 2" xfId="38826" xr:uid="{00000000-0005-0000-0000-0000F3960000}"/>
    <cellStyle name="20% - Accent1 4 2 9 8 2 2" xfId="38827" xr:uid="{00000000-0005-0000-0000-0000F4960000}"/>
    <cellStyle name="20% - Accent1 4 2 9 8 3" xfId="38828" xr:uid="{00000000-0005-0000-0000-0000F5960000}"/>
    <cellStyle name="20% - Accent1 4 2 9 9" xfId="38829" xr:uid="{00000000-0005-0000-0000-0000F6960000}"/>
    <cellStyle name="20% - Accent1 4 2 9 9 2" xfId="38830" xr:uid="{00000000-0005-0000-0000-0000F7960000}"/>
    <cellStyle name="20% - Accent1 4 20" xfId="38831" xr:uid="{00000000-0005-0000-0000-0000F8960000}"/>
    <cellStyle name="20% - Accent1 4 20 2" xfId="38832" xr:uid="{00000000-0005-0000-0000-0000F9960000}"/>
    <cellStyle name="20% - Accent1 4 21" xfId="38833" xr:uid="{00000000-0005-0000-0000-0000FA960000}"/>
    <cellStyle name="20% - Accent1 4 3" xfId="38834" xr:uid="{00000000-0005-0000-0000-0000FB960000}"/>
    <cellStyle name="20% - Accent1 4 3 10" xfId="38835" xr:uid="{00000000-0005-0000-0000-0000FC960000}"/>
    <cellStyle name="20% - Accent1 4 3 10 2" xfId="38836" xr:uid="{00000000-0005-0000-0000-0000FD960000}"/>
    <cellStyle name="20% - Accent1 4 3 10 2 2" xfId="38837" xr:uid="{00000000-0005-0000-0000-0000FE960000}"/>
    <cellStyle name="20% - Accent1 4 3 10 2 2 2" xfId="38838" xr:uid="{00000000-0005-0000-0000-0000FF960000}"/>
    <cellStyle name="20% - Accent1 4 3 10 2 3" xfId="38839" xr:uid="{00000000-0005-0000-0000-000000970000}"/>
    <cellStyle name="20% - Accent1 4 3 10 3" xfId="38840" xr:uid="{00000000-0005-0000-0000-000001970000}"/>
    <cellStyle name="20% - Accent1 4 3 10 3 2" xfId="38841" xr:uid="{00000000-0005-0000-0000-000002970000}"/>
    <cellStyle name="20% - Accent1 4 3 10 4" xfId="38842" xr:uid="{00000000-0005-0000-0000-000003970000}"/>
    <cellStyle name="20% - Accent1 4 3 11" xfId="38843" xr:uid="{00000000-0005-0000-0000-000004970000}"/>
    <cellStyle name="20% - Accent1 4 3 11 2" xfId="38844" xr:uid="{00000000-0005-0000-0000-000005970000}"/>
    <cellStyle name="20% - Accent1 4 3 11 2 2" xfId="38845" xr:uid="{00000000-0005-0000-0000-000006970000}"/>
    <cellStyle name="20% - Accent1 4 3 11 2 2 2" xfId="38846" xr:uid="{00000000-0005-0000-0000-000007970000}"/>
    <cellStyle name="20% - Accent1 4 3 11 2 3" xfId="38847" xr:uid="{00000000-0005-0000-0000-000008970000}"/>
    <cellStyle name="20% - Accent1 4 3 11 3" xfId="38848" xr:uid="{00000000-0005-0000-0000-000009970000}"/>
    <cellStyle name="20% - Accent1 4 3 11 3 2" xfId="38849" xr:uid="{00000000-0005-0000-0000-00000A970000}"/>
    <cellStyle name="20% - Accent1 4 3 11 4" xfId="38850" xr:uid="{00000000-0005-0000-0000-00000B970000}"/>
    <cellStyle name="20% - Accent1 4 3 12" xfId="38851" xr:uid="{00000000-0005-0000-0000-00000C970000}"/>
    <cellStyle name="20% - Accent1 4 3 12 2" xfId="38852" xr:uid="{00000000-0005-0000-0000-00000D970000}"/>
    <cellStyle name="20% - Accent1 4 3 12 2 2" xfId="38853" xr:uid="{00000000-0005-0000-0000-00000E970000}"/>
    <cellStyle name="20% - Accent1 4 3 12 3" xfId="38854" xr:uid="{00000000-0005-0000-0000-00000F970000}"/>
    <cellStyle name="20% - Accent1 4 3 13" xfId="38855" xr:uid="{00000000-0005-0000-0000-000010970000}"/>
    <cellStyle name="20% - Accent1 4 3 13 2" xfId="38856" xr:uid="{00000000-0005-0000-0000-000011970000}"/>
    <cellStyle name="20% - Accent1 4 3 13 2 2" xfId="38857" xr:uid="{00000000-0005-0000-0000-000012970000}"/>
    <cellStyle name="20% - Accent1 4 3 13 3" xfId="38858" xr:uid="{00000000-0005-0000-0000-000013970000}"/>
    <cellStyle name="20% - Accent1 4 3 14" xfId="38859" xr:uid="{00000000-0005-0000-0000-000014970000}"/>
    <cellStyle name="20% - Accent1 4 3 14 2" xfId="38860" xr:uid="{00000000-0005-0000-0000-000015970000}"/>
    <cellStyle name="20% - Accent1 4 3 15" xfId="38861" xr:uid="{00000000-0005-0000-0000-000016970000}"/>
    <cellStyle name="20% - Accent1 4 3 15 2" xfId="38862" xr:uid="{00000000-0005-0000-0000-000017970000}"/>
    <cellStyle name="20% - Accent1 4 3 16" xfId="38863" xr:uid="{00000000-0005-0000-0000-000018970000}"/>
    <cellStyle name="20% - Accent1 4 3 2" xfId="38864" xr:uid="{00000000-0005-0000-0000-000019970000}"/>
    <cellStyle name="20% - Accent1 4 3 2 10" xfId="38865" xr:uid="{00000000-0005-0000-0000-00001A970000}"/>
    <cellStyle name="20% - Accent1 4 3 2 10 2" xfId="38866" xr:uid="{00000000-0005-0000-0000-00001B970000}"/>
    <cellStyle name="20% - Accent1 4 3 2 10 2 2" xfId="38867" xr:uid="{00000000-0005-0000-0000-00001C970000}"/>
    <cellStyle name="20% - Accent1 4 3 2 10 2 2 2" xfId="38868" xr:uid="{00000000-0005-0000-0000-00001D970000}"/>
    <cellStyle name="20% - Accent1 4 3 2 10 2 3" xfId="38869" xr:uid="{00000000-0005-0000-0000-00001E970000}"/>
    <cellStyle name="20% - Accent1 4 3 2 10 3" xfId="38870" xr:uid="{00000000-0005-0000-0000-00001F970000}"/>
    <cellStyle name="20% - Accent1 4 3 2 10 3 2" xfId="38871" xr:uid="{00000000-0005-0000-0000-000020970000}"/>
    <cellStyle name="20% - Accent1 4 3 2 10 4" xfId="38872" xr:uid="{00000000-0005-0000-0000-000021970000}"/>
    <cellStyle name="20% - Accent1 4 3 2 11" xfId="38873" xr:uid="{00000000-0005-0000-0000-000022970000}"/>
    <cellStyle name="20% - Accent1 4 3 2 11 2" xfId="38874" xr:uid="{00000000-0005-0000-0000-000023970000}"/>
    <cellStyle name="20% - Accent1 4 3 2 11 2 2" xfId="38875" xr:uid="{00000000-0005-0000-0000-000024970000}"/>
    <cellStyle name="20% - Accent1 4 3 2 11 3" xfId="38876" xr:uid="{00000000-0005-0000-0000-000025970000}"/>
    <cellStyle name="20% - Accent1 4 3 2 12" xfId="38877" xr:uid="{00000000-0005-0000-0000-000026970000}"/>
    <cellStyle name="20% - Accent1 4 3 2 12 2" xfId="38878" xr:uid="{00000000-0005-0000-0000-000027970000}"/>
    <cellStyle name="20% - Accent1 4 3 2 12 2 2" xfId="38879" xr:uid="{00000000-0005-0000-0000-000028970000}"/>
    <cellStyle name="20% - Accent1 4 3 2 12 3" xfId="38880" xr:uid="{00000000-0005-0000-0000-000029970000}"/>
    <cellStyle name="20% - Accent1 4 3 2 13" xfId="38881" xr:uid="{00000000-0005-0000-0000-00002A970000}"/>
    <cellStyle name="20% - Accent1 4 3 2 13 2" xfId="38882" xr:uid="{00000000-0005-0000-0000-00002B970000}"/>
    <cellStyle name="20% - Accent1 4 3 2 14" xfId="38883" xr:uid="{00000000-0005-0000-0000-00002C970000}"/>
    <cellStyle name="20% - Accent1 4 3 2 14 2" xfId="38884" xr:uid="{00000000-0005-0000-0000-00002D970000}"/>
    <cellStyle name="20% - Accent1 4 3 2 15" xfId="38885" xr:uid="{00000000-0005-0000-0000-00002E970000}"/>
    <cellStyle name="20% - Accent1 4 3 2 2" xfId="38886" xr:uid="{00000000-0005-0000-0000-00002F970000}"/>
    <cellStyle name="20% - Accent1 4 3 2 2 10" xfId="38887" xr:uid="{00000000-0005-0000-0000-000030970000}"/>
    <cellStyle name="20% - Accent1 4 3 2 2 10 2" xfId="38888" xr:uid="{00000000-0005-0000-0000-000031970000}"/>
    <cellStyle name="20% - Accent1 4 3 2 2 10 2 2" xfId="38889" xr:uid="{00000000-0005-0000-0000-000032970000}"/>
    <cellStyle name="20% - Accent1 4 3 2 2 10 3" xfId="38890" xr:uid="{00000000-0005-0000-0000-000033970000}"/>
    <cellStyle name="20% - Accent1 4 3 2 2 11" xfId="38891" xr:uid="{00000000-0005-0000-0000-000034970000}"/>
    <cellStyle name="20% - Accent1 4 3 2 2 11 2" xfId="38892" xr:uid="{00000000-0005-0000-0000-000035970000}"/>
    <cellStyle name="20% - Accent1 4 3 2 2 11 2 2" xfId="38893" xr:uid="{00000000-0005-0000-0000-000036970000}"/>
    <cellStyle name="20% - Accent1 4 3 2 2 11 3" xfId="38894" xr:uid="{00000000-0005-0000-0000-000037970000}"/>
    <cellStyle name="20% - Accent1 4 3 2 2 12" xfId="38895" xr:uid="{00000000-0005-0000-0000-000038970000}"/>
    <cellStyle name="20% - Accent1 4 3 2 2 12 2" xfId="38896" xr:uid="{00000000-0005-0000-0000-000039970000}"/>
    <cellStyle name="20% - Accent1 4 3 2 2 13" xfId="38897" xr:uid="{00000000-0005-0000-0000-00003A970000}"/>
    <cellStyle name="20% - Accent1 4 3 2 2 13 2" xfId="38898" xr:uid="{00000000-0005-0000-0000-00003B970000}"/>
    <cellStyle name="20% - Accent1 4 3 2 2 14" xfId="38899" xr:uid="{00000000-0005-0000-0000-00003C970000}"/>
    <cellStyle name="20% - Accent1 4 3 2 2 2" xfId="38900" xr:uid="{00000000-0005-0000-0000-00003D970000}"/>
    <cellStyle name="20% - Accent1 4 3 2 2 2 10" xfId="38901" xr:uid="{00000000-0005-0000-0000-00003E970000}"/>
    <cellStyle name="20% - Accent1 4 3 2 2 2 10 2" xfId="38902" xr:uid="{00000000-0005-0000-0000-00003F970000}"/>
    <cellStyle name="20% - Accent1 4 3 2 2 2 11" xfId="38903" xr:uid="{00000000-0005-0000-0000-000040970000}"/>
    <cellStyle name="20% - Accent1 4 3 2 2 2 2" xfId="38904" xr:uid="{00000000-0005-0000-0000-000041970000}"/>
    <cellStyle name="20% - Accent1 4 3 2 2 2 2 2" xfId="38905" xr:uid="{00000000-0005-0000-0000-000042970000}"/>
    <cellStyle name="20% - Accent1 4 3 2 2 2 2 2 2" xfId="38906" xr:uid="{00000000-0005-0000-0000-000043970000}"/>
    <cellStyle name="20% - Accent1 4 3 2 2 2 2 2 2 2" xfId="38907" xr:uid="{00000000-0005-0000-0000-000044970000}"/>
    <cellStyle name="20% - Accent1 4 3 2 2 2 2 2 2 2 2" xfId="38908" xr:uid="{00000000-0005-0000-0000-000045970000}"/>
    <cellStyle name="20% - Accent1 4 3 2 2 2 2 2 2 3" xfId="38909" xr:uid="{00000000-0005-0000-0000-000046970000}"/>
    <cellStyle name="20% - Accent1 4 3 2 2 2 2 2 3" xfId="38910" xr:uid="{00000000-0005-0000-0000-000047970000}"/>
    <cellStyle name="20% - Accent1 4 3 2 2 2 2 2 3 2" xfId="38911" xr:uid="{00000000-0005-0000-0000-000048970000}"/>
    <cellStyle name="20% - Accent1 4 3 2 2 2 2 2 4" xfId="38912" xr:uid="{00000000-0005-0000-0000-000049970000}"/>
    <cellStyle name="20% - Accent1 4 3 2 2 2 2 3" xfId="38913" xr:uid="{00000000-0005-0000-0000-00004A970000}"/>
    <cellStyle name="20% - Accent1 4 3 2 2 2 2 3 2" xfId="38914" xr:uid="{00000000-0005-0000-0000-00004B970000}"/>
    <cellStyle name="20% - Accent1 4 3 2 2 2 2 3 2 2" xfId="38915" xr:uid="{00000000-0005-0000-0000-00004C970000}"/>
    <cellStyle name="20% - Accent1 4 3 2 2 2 2 3 2 2 2" xfId="38916" xr:uid="{00000000-0005-0000-0000-00004D970000}"/>
    <cellStyle name="20% - Accent1 4 3 2 2 2 2 3 2 3" xfId="38917" xr:uid="{00000000-0005-0000-0000-00004E970000}"/>
    <cellStyle name="20% - Accent1 4 3 2 2 2 2 3 3" xfId="38918" xr:uid="{00000000-0005-0000-0000-00004F970000}"/>
    <cellStyle name="20% - Accent1 4 3 2 2 2 2 3 3 2" xfId="38919" xr:uid="{00000000-0005-0000-0000-000050970000}"/>
    <cellStyle name="20% - Accent1 4 3 2 2 2 2 3 4" xfId="38920" xr:uid="{00000000-0005-0000-0000-000051970000}"/>
    <cellStyle name="20% - Accent1 4 3 2 2 2 2 4" xfId="38921" xr:uid="{00000000-0005-0000-0000-000052970000}"/>
    <cellStyle name="20% - Accent1 4 3 2 2 2 2 4 2" xfId="38922" xr:uid="{00000000-0005-0000-0000-000053970000}"/>
    <cellStyle name="20% - Accent1 4 3 2 2 2 2 4 2 2" xfId="38923" xr:uid="{00000000-0005-0000-0000-000054970000}"/>
    <cellStyle name="20% - Accent1 4 3 2 2 2 2 4 2 2 2" xfId="38924" xr:uid="{00000000-0005-0000-0000-000055970000}"/>
    <cellStyle name="20% - Accent1 4 3 2 2 2 2 4 2 3" xfId="38925" xr:uid="{00000000-0005-0000-0000-000056970000}"/>
    <cellStyle name="20% - Accent1 4 3 2 2 2 2 4 3" xfId="38926" xr:uid="{00000000-0005-0000-0000-000057970000}"/>
    <cellStyle name="20% - Accent1 4 3 2 2 2 2 4 3 2" xfId="38927" xr:uid="{00000000-0005-0000-0000-000058970000}"/>
    <cellStyle name="20% - Accent1 4 3 2 2 2 2 4 4" xfId="38928" xr:uid="{00000000-0005-0000-0000-000059970000}"/>
    <cellStyle name="20% - Accent1 4 3 2 2 2 2 5" xfId="38929" xr:uid="{00000000-0005-0000-0000-00005A970000}"/>
    <cellStyle name="20% - Accent1 4 3 2 2 2 2 5 2" xfId="38930" xr:uid="{00000000-0005-0000-0000-00005B970000}"/>
    <cellStyle name="20% - Accent1 4 3 2 2 2 2 5 2 2" xfId="38931" xr:uid="{00000000-0005-0000-0000-00005C970000}"/>
    <cellStyle name="20% - Accent1 4 3 2 2 2 2 5 3" xfId="38932" xr:uid="{00000000-0005-0000-0000-00005D970000}"/>
    <cellStyle name="20% - Accent1 4 3 2 2 2 2 6" xfId="38933" xr:uid="{00000000-0005-0000-0000-00005E970000}"/>
    <cellStyle name="20% - Accent1 4 3 2 2 2 2 6 2" xfId="38934" xr:uid="{00000000-0005-0000-0000-00005F970000}"/>
    <cellStyle name="20% - Accent1 4 3 2 2 2 2 6 2 2" xfId="38935" xr:uid="{00000000-0005-0000-0000-000060970000}"/>
    <cellStyle name="20% - Accent1 4 3 2 2 2 2 6 3" xfId="38936" xr:uid="{00000000-0005-0000-0000-000061970000}"/>
    <cellStyle name="20% - Accent1 4 3 2 2 2 2 7" xfId="38937" xr:uid="{00000000-0005-0000-0000-000062970000}"/>
    <cellStyle name="20% - Accent1 4 3 2 2 2 2 7 2" xfId="38938" xr:uid="{00000000-0005-0000-0000-000063970000}"/>
    <cellStyle name="20% - Accent1 4 3 2 2 2 2 8" xfId="38939" xr:uid="{00000000-0005-0000-0000-000064970000}"/>
    <cellStyle name="20% - Accent1 4 3 2 2 2 2 8 2" xfId="38940" xr:uid="{00000000-0005-0000-0000-000065970000}"/>
    <cellStyle name="20% - Accent1 4 3 2 2 2 2 9" xfId="38941" xr:uid="{00000000-0005-0000-0000-000066970000}"/>
    <cellStyle name="20% - Accent1 4 3 2 2 2 3" xfId="38942" xr:uid="{00000000-0005-0000-0000-000067970000}"/>
    <cellStyle name="20% - Accent1 4 3 2 2 2 3 2" xfId="38943" xr:uid="{00000000-0005-0000-0000-000068970000}"/>
    <cellStyle name="20% - Accent1 4 3 2 2 2 3 2 2" xfId="38944" xr:uid="{00000000-0005-0000-0000-000069970000}"/>
    <cellStyle name="20% - Accent1 4 3 2 2 2 3 2 2 2" xfId="38945" xr:uid="{00000000-0005-0000-0000-00006A970000}"/>
    <cellStyle name="20% - Accent1 4 3 2 2 2 3 2 2 2 2" xfId="38946" xr:uid="{00000000-0005-0000-0000-00006B970000}"/>
    <cellStyle name="20% - Accent1 4 3 2 2 2 3 2 2 3" xfId="38947" xr:uid="{00000000-0005-0000-0000-00006C970000}"/>
    <cellStyle name="20% - Accent1 4 3 2 2 2 3 2 3" xfId="38948" xr:uid="{00000000-0005-0000-0000-00006D970000}"/>
    <cellStyle name="20% - Accent1 4 3 2 2 2 3 2 3 2" xfId="38949" xr:uid="{00000000-0005-0000-0000-00006E970000}"/>
    <cellStyle name="20% - Accent1 4 3 2 2 2 3 2 4" xfId="38950" xr:uid="{00000000-0005-0000-0000-00006F970000}"/>
    <cellStyle name="20% - Accent1 4 3 2 2 2 3 3" xfId="38951" xr:uid="{00000000-0005-0000-0000-000070970000}"/>
    <cellStyle name="20% - Accent1 4 3 2 2 2 3 3 2" xfId="38952" xr:uid="{00000000-0005-0000-0000-000071970000}"/>
    <cellStyle name="20% - Accent1 4 3 2 2 2 3 3 2 2" xfId="38953" xr:uid="{00000000-0005-0000-0000-000072970000}"/>
    <cellStyle name="20% - Accent1 4 3 2 2 2 3 3 2 2 2" xfId="38954" xr:uid="{00000000-0005-0000-0000-000073970000}"/>
    <cellStyle name="20% - Accent1 4 3 2 2 2 3 3 2 3" xfId="38955" xr:uid="{00000000-0005-0000-0000-000074970000}"/>
    <cellStyle name="20% - Accent1 4 3 2 2 2 3 3 3" xfId="38956" xr:uid="{00000000-0005-0000-0000-000075970000}"/>
    <cellStyle name="20% - Accent1 4 3 2 2 2 3 3 3 2" xfId="38957" xr:uid="{00000000-0005-0000-0000-000076970000}"/>
    <cellStyle name="20% - Accent1 4 3 2 2 2 3 3 4" xfId="38958" xr:uid="{00000000-0005-0000-0000-000077970000}"/>
    <cellStyle name="20% - Accent1 4 3 2 2 2 3 4" xfId="38959" xr:uid="{00000000-0005-0000-0000-000078970000}"/>
    <cellStyle name="20% - Accent1 4 3 2 2 2 3 4 2" xfId="38960" xr:uid="{00000000-0005-0000-0000-000079970000}"/>
    <cellStyle name="20% - Accent1 4 3 2 2 2 3 4 2 2" xfId="38961" xr:uid="{00000000-0005-0000-0000-00007A970000}"/>
    <cellStyle name="20% - Accent1 4 3 2 2 2 3 4 2 2 2" xfId="38962" xr:uid="{00000000-0005-0000-0000-00007B970000}"/>
    <cellStyle name="20% - Accent1 4 3 2 2 2 3 4 2 3" xfId="38963" xr:uid="{00000000-0005-0000-0000-00007C970000}"/>
    <cellStyle name="20% - Accent1 4 3 2 2 2 3 4 3" xfId="38964" xr:uid="{00000000-0005-0000-0000-00007D970000}"/>
    <cellStyle name="20% - Accent1 4 3 2 2 2 3 4 3 2" xfId="38965" xr:uid="{00000000-0005-0000-0000-00007E970000}"/>
    <cellStyle name="20% - Accent1 4 3 2 2 2 3 4 4" xfId="38966" xr:uid="{00000000-0005-0000-0000-00007F970000}"/>
    <cellStyle name="20% - Accent1 4 3 2 2 2 3 5" xfId="38967" xr:uid="{00000000-0005-0000-0000-000080970000}"/>
    <cellStyle name="20% - Accent1 4 3 2 2 2 3 5 2" xfId="38968" xr:uid="{00000000-0005-0000-0000-000081970000}"/>
    <cellStyle name="20% - Accent1 4 3 2 2 2 3 5 2 2" xfId="38969" xr:uid="{00000000-0005-0000-0000-000082970000}"/>
    <cellStyle name="20% - Accent1 4 3 2 2 2 3 5 3" xfId="38970" xr:uid="{00000000-0005-0000-0000-000083970000}"/>
    <cellStyle name="20% - Accent1 4 3 2 2 2 3 6" xfId="38971" xr:uid="{00000000-0005-0000-0000-000084970000}"/>
    <cellStyle name="20% - Accent1 4 3 2 2 2 3 6 2" xfId="38972" xr:uid="{00000000-0005-0000-0000-000085970000}"/>
    <cellStyle name="20% - Accent1 4 3 2 2 2 3 6 2 2" xfId="38973" xr:uid="{00000000-0005-0000-0000-000086970000}"/>
    <cellStyle name="20% - Accent1 4 3 2 2 2 3 6 3" xfId="38974" xr:uid="{00000000-0005-0000-0000-000087970000}"/>
    <cellStyle name="20% - Accent1 4 3 2 2 2 3 7" xfId="38975" xr:uid="{00000000-0005-0000-0000-000088970000}"/>
    <cellStyle name="20% - Accent1 4 3 2 2 2 3 7 2" xfId="38976" xr:uid="{00000000-0005-0000-0000-000089970000}"/>
    <cellStyle name="20% - Accent1 4 3 2 2 2 3 8" xfId="38977" xr:uid="{00000000-0005-0000-0000-00008A970000}"/>
    <cellStyle name="20% - Accent1 4 3 2 2 2 3 8 2" xfId="38978" xr:uid="{00000000-0005-0000-0000-00008B970000}"/>
    <cellStyle name="20% - Accent1 4 3 2 2 2 3 9" xfId="38979" xr:uid="{00000000-0005-0000-0000-00008C970000}"/>
    <cellStyle name="20% - Accent1 4 3 2 2 2 4" xfId="38980" xr:uid="{00000000-0005-0000-0000-00008D970000}"/>
    <cellStyle name="20% - Accent1 4 3 2 2 2 4 2" xfId="38981" xr:uid="{00000000-0005-0000-0000-00008E970000}"/>
    <cellStyle name="20% - Accent1 4 3 2 2 2 4 2 2" xfId="38982" xr:uid="{00000000-0005-0000-0000-00008F970000}"/>
    <cellStyle name="20% - Accent1 4 3 2 2 2 4 2 2 2" xfId="38983" xr:uid="{00000000-0005-0000-0000-000090970000}"/>
    <cellStyle name="20% - Accent1 4 3 2 2 2 4 2 3" xfId="38984" xr:uid="{00000000-0005-0000-0000-000091970000}"/>
    <cellStyle name="20% - Accent1 4 3 2 2 2 4 3" xfId="38985" xr:uid="{00000000-0005-0000-0000-000092970000}"/>
    <cellStyle name="20% - Accent1 4 3 2 2 2 4 3 2" xfId="38986" xr:uid="{00000000-0005-0000-0000-000093970000}"/>
    <cellStyle name="20% - Accent1 4 3 2 2 2 4 4" xfId="38987" xr:uid="{00000000-0005-0000-0000-000094970000}"/>
    <cellStyle name="20% - Accent1 4 3 2 2 2 5" xfId="38988" xr:uid="{00000000-0005-0000-0000-000095970000}"/>
    <cellStyle name="20% - Accent1 4 3 2 2 2 5 2" xfId="38989" xr:uid="{00000000-0005-0000-0000-000096970000}"/>
    <cellStyle name="20% - Accent1 4 3 2 2 2 5 2 2" xfId="38990" xr:uid="{00000000-0005-0000-0000-000097970000}"/>
    <cellStyle name="20% - Accent1 4 3 2 2 2 5 2 2 2" xfId="38991" xr:uid="{00000000-0005-0000-0000-000098970000}"/>
    <cellStyle name="20% - Accent1 4 3 2 2 2 5 2 3" xfId="38992" xr:uid="{00000000-0005-0000-0000-000099970000}"/>
    <cellStyle name="20% - Accent1 4 3 2 2 2 5 3" xfId="38993" xr:uid="{00000000-0005-0000-0000-00009A970000}"/>
    <cellStyle name="20% - Accent1 4 3 2 2 2 5 3 2" xfId="38994" xr:uid="{00000000-0005-0000-0000-00009B970000}"/>
    <cellStyle name="20% - Accent1 4 3 2 2 2 5 4" xfId="38995" xr:uid="{00000000-0005-0000-0000-00009C970000}"/>
    <cellStyle name="20% - Accent1 4 3 2 2 2 6" xfId="38996" xr:uid="{00000000-0005-0000-0000-00009D970000}"/>
    <cellStyle name="20% - Accent1 4 3 2 2 2 6 2" xfId="38997" xr:uid="{00000000-0005-0000-0000-00009E970000}"/>
    <cellStyle name="20% - Accent1 4 3 2 2 2 6 2 2" xfId="38998" xr:uid="{00000000-0005-0000-0000-00009F970000}"/>
    <cellStyle name="20% - Accent1 4 3 2 2 2 6 2 2 2" xfId="38999" xr:uid="{00000000-0005-0000-0000-0000A0970000}"/>
    <cellStyle name="20% - Accent1 4 3 2 2 2 6 2 3" xfId="39000" xr:uid="{00000000-0005-0000-0000-0000A1970000}"/>
    <cellStyle name="20% - Accent1 4 3 2 2 2 6 3" xfId="39001" xr:uid="{00000000-0005-0000-0000-0000A2970000}"/>
    <cellStyle name="20% - Accent1 4 3 2 2 2 6 3 2" xfId="39002" xr:uid="{00000000-0005-0000-0000-0000A3970000}"/>
    <cellStyle name="20% - Accent1 4 3 2 2 2 6 4" xfId="39003" xr:uid="{00000000-0005-0000-0000-0000A4970000}"/>
    <cellStyle name="20% - Accent1 4 3 2 2 2 7" xfId="39004" xr:uid="{00000000-0005-0000-0000-0000A5970000}"/>
    <cellStyle name="20% - Accent1 4 3 2 2 2 7 2" xfId="39005" xr:uid="{00000000-0005-0000-0000-0000A6970000}"/>
    <cellStyle name="20% - Accent1 4 3 2 2 2 7 2 2" xfId="39006" xr:uid="{00000000-0005-0000-0000-0000A7970000}"/>
    <cellStyle name="20% - Accent1 4 3 2 2 2 7 3" xfId="39007" xr:uid="{00000000-0005-0000-0000-0000A8970000}"/>
    <cellStyle name="20% - Accent1 4 3 2 2 2 8" xfId="39008" xr:uid="{00000000-0005-0000-0000-0000A9970000}"/>
    <cellStyle name="20% - Accent1 4 3 2 2 2 8 2" xfId="39009" xr:uid="{00000000-0005-0000-0000-0000AA970000}"/>
    <cellStyle name="20% - Accent1 4 3 2 2 2 8 2 2" xfId="39010" xr:uid="{00000000-0005-0000-0000-0000AB970000}"/>
    <cellStyle name="20% - Accent1 4 3 2 2 2 8 3" xfId="39011" xr:uid="{00000000-0005-0000-0000-0000AC970000}"/>
    <cellStyle name="20% - Accent1 4 3 2 2 2 9" xfId="39012" xr:uid="{00000000-0005-0000-0000-0000AD970000}"/>
    <cellStyle name="20% - Accent1 4 3 2 2 2 9 2" xfId="39013" xr:uid="{00000000-0005-0000-0000-0000AE970000}"/>
    <cellStyle name="20% - Accent1 4 3 2 2 3" xfId="39014" xr:uid="{00000000-0005-0000-0000-0000AF970000}"/>
    <cellStyle name="20% - Accent1 4 3 2 2 3 10" xfId="39015" xr:uid="{00000000-0005-0000-0000-0000B0970000}"/>
    <cellStyle name="20% - Accent1 4 3 2 2 3 10 2" xfId="39016" xr:uid="{00000000-0005-0000-0000-0000B1970000}"/>
    <cellStyle name="20% - Accent1 4 3 2 2 3 11" xfId="39017" xr:uid="{00000000-0005-0000-0000-0000B2970000}"/>
    <cellStyle name="20% - Accent1 4 3 2 2 3 2" xfId="39018" xr:uid="{00000000-0005-0000-0000-0000B3970000}"/>
    <cellStyle name="20% - Accent1 4 3 2 2 3 2 2" xfId="39019" xr:uid="{00000000-0005-0000-0000-0000B4970000}"/>
    <cellStyle name="20% - Accent1 4 3 2 2 3 2 2 2" xfId="39020" xr:uid="{00000000-0005-0000-0000-0000B5970000}"/>
    <cellStyle name="20% - Accent1 4 3 2 2 3 2 2 2 2" xfId="39021" xr:uid="{00000000-0005-0000-0000-0000B6970000}"/>
    <cellStyle name="20% - Accent1 4 3 2 2 3 2 2 2 2 2" xfId="39022" xr:uid="{00000000-0005-0000-0000-0000B7970000}"/>
    <cellStyle name="20% - Accent1 4 3 2 2 3 2 2 2 3" xfId="39023" xr:uid="{00000000-0005-0000-0000-0000B8970000}"/>
    <cellStyle name="20% - Accent1 4 3 2 2 3 2 2 3" xfId="39024" xr:uid="{00000000-0005-0000-0000-0000B9970000}"/>
    <cellStyle name="20% - Accent1 4 3 2 2 3 2 2 3 2" xfId="39025" xr:uid="{00000000-0005-0000-0000-0000BA970000}"/>
    <cellStyle name="20% - Accent1 4 3 2 2 3 2 2 4" xfId="39026" xr:uid="{00000000-0005-0000-0000-0000BB970000}"/>
    <cellStyle name="20% - Accent1 4 3 2 2 3 2 3" xfId="39027" xr:uid="{00000000-0005-0000-0000-0000BC970000}"/>
    <cellStyle name="20% - Accent1 4 3 2 2 3 2 3 2" xfId="39028" xr:uid="{00000000-0005-0000-0000-0000BD970000}"/>
    <cellStyle name="20% - Accent1 4 3 2 2 3 2 3 2 2" xfId="39029" xr:uid="{00000000-0005-0000-0000-0000BE970000}"/>
    <cellStyle name="20% - Accent1 4 3 2 2 3 2 3 2 2 2" xfId="39030" xr:uid="{00000000-0005-0000-0000-0000BF970000}"/>
    <cellStyle name="20% - Accent1 4 3 2 2 3 2 3 2 3" xfId="39031" xr:uid="{00000000-0005-0000-0000-0000C0970000}"/>
    <cellStyle name="20% - Accent1 4 3 2 2 3 2 3 3" xfId="39032" xr:uid="{00000000-0005-0000-0000-0000C1970000}"/>
    <cellStyle name="20% - Accent1 4 3 2 2 3 2 3 3 2" xfId="39033" xr:uid="{00000000-0005-0000-0000-0000C2970000}"/>
    <cellStyle name="20% - Accent1 4 3 2 2 3 2 3 4" xfId="39034" xr:uid="{00000000-0005-0000-0000-0000C3970000}"/>
    <cellStyle name="20% - Accent1 4 3 2 2 3 2 4" xfId="39035" xr:uid="{00000000-0005-0000-0000-0000C4970000}"/>
    <cellStyle name="20% - Accent1 4 3 2 2 3 2 4 2" xfId="39036" xr:uid="{00000000-0005-0000-0000-0000C5970000}"/>
    <cellStyle name="20% - Accent1 4 3 2 2 3 2 4 2 2" xfId="39037" xr:uid="{00000000-0005-0000-0000-0000C6970000}"/>
    <cellStyle name="20% - Accent1 4 3 2 2 3 2 4 2 2 2" xfId="39038" xr:uid="{00000000-0005-0000-0000-0000C7970000}"/>
    <cellStyle name="20% - Accent1 4 3 2 2 3 2 4 2 3" xfId="39039" xr:uid="{00000000-0005-0000-0000-0000C8970000}"/>
    <cellStyle name="20% - Accent1 4 3 2 2 3 2 4 3" xfId="39040" xr:uid="{00000000-0005-0000-0000-0000C9970000}"/>
    <cellStyle name="20% - Accent1 4 3 2 2 3 2 4 3 2" xfId="39041" xr:uid="{00000000-0005-0000-0000-0000CA970000}"/>
    <cellStyle name="20% - Accent1 4 3 2 2 3 2 4 4" xfId="39042" xr:uid="{00000000-0005-0000-0000-0000CB970000}"/>
    <cellStyle name="20% - Accent1 4 3 2 2 3 2 5" xfId="39043" xr:uid="{00000000-0005-0000-0000-0000CC970000}"/>
    <cellStyle name="20% - Accent1 4 3 2 2 3 2 5 2" xfId="39044" xr:uid="{00000000-0005-0000-0000-0000CD970000}"/>
    <cellStyle name="20% - Accent1 4 3 2 2 3 2 5 2 2" xfId="39045" xr:uid="{00000000-0005-0000-0000-0000CE970000}"/>
    <cellStyle name="20% - Accent1 4 3 2 2 3 2 5 3" xfId="39046" xr:uid="{00000000-0005-0000-0000-0000CF970000}"/>
    <cellStyle name="20% - Accent1 4 3 2 2 3 2 6" xfId="39047" xr:uid="{00000000-0005-0000-0000-0000D0970000}"/>
    <cellStyle name="20% - Accent1 4 3 2 2 3 2 6 2" xfId="39048" xr:uid="{00000000-0005-0000-0000-0000D1970000}"/>
    <cellStyle name="20% - Accent1 4 3 2 2 3 2 6 2 2" xfId="39049" xr:uid="{00000000-0005-0000-0000-0000D2970000}"/>
    <cellStyle name="20% - Accent1 4 3 2 2 3 2 6 3" xfId="39050" xr:uid="{00000000-0005-0000-0000-0000D3970000}"/>
    <cellStyle name="20% - Accent1 4 3 2 2 3 2 7" xfId="39051" xr:uid="{00000000-0005-0000-0000-0000D4970000}"/>
    <cellStyle name="20% - Accent1 4 3 2 2 3 2 7 2" xfId="39052" xr:uid="{00000000-0005-0000-0000-0000D5970000}"/>
    <cellStyle name="20% - Accent1 4 3 2 2 3 2 8" xfId="39053" xr:uid="{00000000-0005-0000-0000-0000D6970000}"/>
    <cellStyle name="20% - Accent1 4 3 2 2 3 2 8 2" xfId="39054" xr:uid="{00000000-0005-0000-0000-0000D7970000}"/>
    <cellStyle name="20% - Accent1 4 3 2 2 3 2 9" xfId="39055" xr:uid="{00000000-0005-0000-0000-0000D8970000}"/>
    <cellStyle name="20% - Accent1 4 3 2 2 3 3" xfId="39056" xr:uid="{00000000-0005-0000-0000-0000D9970000}"/>
    <cellStyle name="20% - Accent1 4 3 2 2 3 3 2" xfId="39057" xr:uid="{00000000-0005-0000-0000-0000DA970000}"/>
    <cellStyle name="20% - Accent1 4 3 2 2 3 3 2 2" xfId="39058" xr:uid="{00000000-0005-0000-0000-0000DB970000}"/>
    <cellStyle name="20% - Accent1 4 3 2 2 3 3 2 2 2" xfId="39059" xr:uid="{00000000-0005-0000-0000-0000DC970000}"/>
    <cellStyle name="20% - Accent1 4 3 2 2 3 3 2 2 2 2" xfId="39060" xr:uid="{00000000-0005-0000-0000-0000DD970000}"/>
    <cellStyle name="20% - Accent1 4 3 2 2 3 3 2 2 3" xfId="39061" xr:uid="{00000000-0005-0000-0000-0000DE970000}"/>
    <cellStyle name="20% - Accent1 4 3 2 2 3 3 2 3" xfId="39062" xr:uid="{00000000-0005-0000-0000-0000DF970000}"/>
    <cellStyle name="20% - Accent1 4 3 2 2 3 3 2 3 2" xfId="39063" xr:uid="{00000000-0005-0000-0000-0000E0970000}"/>
    <cellStyle name="20% - Accent1 4 3 2 2 3 3 2 4" xfId="39064" xr:uid="{00000000-0005-0000-0000-0000E1970000}"/>
    <cellStyle name="20% - Accent1 4 3 2 2 3 3 3" xfId="39065" xr:uid="{00000000-0005-0000-0000-0000E2970000}"/>
    <cellStyle name="20% - Accent1 4 3 2 2 3 3 3 2" xfId="39066" xr:uid="{00000000-0005-0000-0000-0000E3970000}"/>
    <cellStyle name="20% - Accent1 4 3 2 2 3 3 3 2 2" xfId="39067" xr:uid="{00000000-0005-0000-0000-0000E4970000}"/>
    <cellStyle name="20% - Accent1 4 3 2 2 3 3 3 2 2 2" xfId="39068" xr:uid="{00000000-0005-0000-0000-0000E5970000}"/>
    <cellStyle name="20% - Accent1 4 3 2 2 3 3 3 2 3" xfId="39069" xr:uid="{00000000-0005-0000-0000-0000E6970000}"/>
    <cellStyle name="20% - Accent1 4 3 2 2 3 3 3 3" xfId="39070" xr:uid="{00000000-0005-0000-0000-0000E7970000}"/>
    <cellStyle name="20% - Accent1 4 3 2 2 3 3 3 3 2" xfId="39071" xr:uid="{00000000-0005-0000-0000-0000E8970000}"/>
    <cellStyle name="20% - Accent1 4 3 2 2 3 3 3 4" xfId="39072" xr:uid="{00000000-0005-0000-0000-0000E9970000}"/>
    <cellStyle name="20% - Accent1 4 3 2 2 3 3 4" xfId="39073" xr:uid="{00000000-0005-0000-0000-0000EA970000}"/>
    <cellStyle name="20% - Accent1 4 3 2 2 3 3 4 2" xfId="39074" xr:uid="{00000000-0005-0000-0000-0000EB970000}"/>
    <cellStyle name="20% - Accent1 4 3 2 2 3 3 4 2 2" xfId="39075" xr:uid="{00000000-0005-0000-0000-0000EC970000}"/>
    <cellStyle name="20% - Accent1 4 3 2 2 3 3 4 2 2 2" xfId="39076" xr:uid="{00000000-0005-0000-0000-0000ED970000}"/>
    <cellStyle name="20% - Accent1 4 3 2 2 3 3 4 2 3" xfId="39077" xr:uid="{00000000-0005-0000-0000-0000EE970000}"/>
    <cellStyle name="20% - Accent1 4 3 2 2 3 3 4 3" xfId="39078" xr:uid="{00000000-0005-0000-0000-0000EF970000}"/>
    <cellStyle name="20% - Accent1 4 3 2 2 3 3 4 3 2" xfId="39079" xr:uid="{00000000-0005-0000-0000-0000F0970000}"/>
    <cellStyle name="20% - Accent1 4 3 2 2 3 3 4 4" xfId="39080" xr:uid="{00000000-0005-0000-0000-0000F1970000}"/>
    <cellStyle name="20% - Accent1 4 3 2 2 3 3 5" xfId="39081" xr:uid="{00000000-0005-0000-0000-0000F2970000}"/>
    <cellStyle name="20% - Accent1 4 3 2 2 3 3 5 2" xfId="39082" xr:uid="{00000000-0005-0000-0000-0000F3970000}"/>
    <cellStyle name="20% - Accent1 4 3 2 2 3 3 5 2 2" xfId="39083" xr:uid="{00000000-0005-0000-0000-0000F4970000}"/>
    <cellStyle name="20% - Accent1 4 3 2 2 3 3 5 3" xfId="39084" xr:uid="{00000000-0005-0000-0000-0000F5970000}"/>
    <cellStyle name="20% - Accent1 4 3 2 2 3 3 6" xfId="39085" xr:uid="{00000000-0005-0000-0000-0000F6970000}"/>
    <cellStyle name="20% - Accent1 4 3 2 2 3 3 6 2" xfId="39086" xr:uid="{00000000-0005-0000-0000-0000F7970000}"/>
    <cellStyle name="20% - Accent1 4 3 2 2 3 3 6 2 2" xfId="39087" xr:uid="{00000000-0005-0000-0000-0000F8970000}"/>
    <cellStyle name="20% - Accent1 4 3 2 2 3 3 6 3" xfId="39088" xr:uid="{00000000-0005-0000-0000-0000F9970000}"/>
    <cellStyle name="20% - Accent1 4 3 2 2 3 3 7" xfId="39089" xr:uid="{00000000-0005-0000-0000-0000FA970000}"/>
    <cellStyle name="20% - Accent1 4 3 2 2 3 3 7 2" xfId="39090" xr:uid="{00000000-0005-0000-0000-0000FB970000}"/>
    <cellStyle name="20% - Accent1 4 3 2 2 3 3 8" xfId="39091" xr:uid="{00000000-0005-0000-0000-0000FC970000}"/>
    <cellStyle name="20% - Accent1 4 3 2 2 3 3 8 2" xfId="39092" xr:uid="{00000000-0005-0000-0000-0000FD970000}"/>
    <cellStyle name="20% - Accent1 4 3 2 2 3 3 9" xfId="39093" xr:uid="{00000000-0005-0000-0000-0000FE970000}"/>
    <cellStyle name="20% - Accent1 4 3 2 2 3 4" xfId="39094" xr:uid="{00000000-0005-0000-0000-0000FF970000}"/>
    <cellStyle name="20% - Accent1 4 3 2 2 3 4 2" xfId="39095" xr:uid="{00000000-0005-0000-0000-000000980000}"/>
    <cellStyle name="20% - Accent1 4 3 2 2 3 4 2 2" xfId="39096" xr:uid="{00000000-0005-0000-0000-000001980000}"/>
    <cellStyle name="20% - Accent1 4 3 2 2 3 4 2 2 2" xfId="39097" xr:uid="{00000000-0005-0000-0000-000002980000}"/>
    <cellStyle name="20% - Accent1 4 3 2 2 3 4 2 3" xfId="39098" xr:uid="{00000000-0005-0000-0000-000003980000}"/>
    <cellStyle name="20% - Accent1 4 3 2 2 3 4 3" xfId="39099" xr:uid="{00000000-0005-0000-0000-000004980000}"/>
    <cellStyle name="20% - Accent1 4 3 2 2 3 4 3 2" xfId="39100" xr:uid="{00000000-0005-0000-0000-000005980000}"/>
    <cellStyle name="20% - Accent1 4 3 2 2 3 4 4" xfId="39101" xr:uid="{00000000-0005-0000-0000-000006980000}"/>
    <cellStyle name="20% - Accent1 4 3 2 2 3 5" xfId="39102" xr:uid="{00000000-0005-0000-0000-000007980000}"/>
    <cellStyle name="20% - Accent1 4 3 2 2 3 5 2" xfId="39103" xr:uid="{00000000-0005-0000-0000-000008980000}"/>
    <cellStyle name="20% - Accent1 4 3 2 2 3 5 2 2" xfId="39104" xr:uid="{00000000-0005-0000-0000-000009980000}"/>
    <cellStyle name="20% - Accent1 4 3 2 2 3 5 2 2 2" xfId="39105" xr:uid="{00000000-0005-0000-0000-00000A980000}"/>
    <cellStyle name="20% - Accent1 4 3 2 2 3 5 2 3" xfId="39106" xr:uid="{00000000-0005-0000-0000-00000B980000}"/>
    <cellStyle name="20% - Accent1 4 3 2 2 3 5 3" xfId="39107" xr:uid="{00000000-0005-0000-0000-00000C980000}"/>
    <cellStyle name="20% - Accent1 4 3 2 2 3 5 3 2" xfId="39108" xr:uid="{00000000-0005-0000-0000-00000D980000}"/>
    <cellStyle name="20% - Accent1 4 3 2 2 3 5 4" xfId="39109" xr:uid="{00000000-0005-0000-0000-00000E980000}"/>
    <cellStyle name="20% - Accent1 4 3 2 2 3 6" xfId="39110" xr:uid="{00000000-0005-0000-0000-00000F980000}"/>
    <cellStyle name="20% - Accent1 4 3 2 2 3 6 2" xfId="39111" xr:uid="{00000000-0005-0000-0000-000010980000}"/>
    <cellStyle name="20% - Accent1 4 3 2 2 3 6 2 2" xfId="39112" xr:uid="{00000000-0005-0000-0000-000011980000}"/>
    <cellStyle name="20% - Accent1 4 3 2 2 3 6 2 2 2" xfId="39113" xr:uid="{00000000-0005-0000-0000-000012980000}"/>
    <cellStyle name="20% - Accent1 4 3 2 2 3 6 2 3" xfId="39114" xr:uid="{00000000-0005-0000-0000-000013980000}"/>
    <cellStyle name="20% - Accent1 4 3 2 2 3 6 3" xfId="39115" xr:uid="{00000000-0005-0000-0000-000014980000}"/>
    <cellStyle name="20% - Accent1 4 3 2 2 3 6 3 2" xfId="39116" xr:uid="{00000000-0005-0000-0000-000015980000}"/>
    <cellStyle name="20% - Accent1 4 3 2 2 3 6 4" xfId="39117" xr:uid="{00000000-0005-0000-0000-000016980000}"/>
    <cellStyle name="20% - Accent1 4 3 2 2 3 7" xfId="39118" xr:uid="{00000000-0005-0000-0000-000017980000}"/>
    <cellStyle name="20% - Accent1 4 3 2 2 3 7 2" xfId="39119" xr:uid="{00000000-0005-0000-0000-000018980000}"/>
    <cellStyle name="20% - Accent1 4 3 2 2 3 7 2 2" xfId="39120" xr:uid="{00000000-0005-0000-0000-000019980000}"/>
    <cellStyle name="20% - Accent1 4 3 2 2 3 7 3" xfId="39121" xr:uid="{00000000-0005-0000-0000-00001A980000}"/>
    <cellStyle name="20% - Accent1 4 3 2 2 3 8" xfId="39122" xr:uid="{00000000-0005-0000-0000-00001B980000}"/>
    <cellStyle name="20% - Accent1 4 3 2 2 3 8 2" xfId="39123" xr:uid="{00000000-0005-0000-0000-00001C980000}"/>
    <cellStyle name="20% - Accent1 4 3 2 2 3 8 2 2" xfId="39124" xr:uid="{00000000-0005-0000-0000-00001D980000}"/>
    <cellStyle name="20% - Accent1 4 3 2 2 3 8 3" xfId="39125" xr:uid="{00000000-0005-0000-0000-00001E980000}"/>
    <cellStyle name="20% - Accent1 4 3 2 2 3 9" xfId="39126" xr:uid="{00000000-0005-0000-0000-00001F980000}"/>
    <cellStyle name="20% - Accent1 4 3 2 2 3 9 2" xfId="39127" xr:uid="{00000000-0005-0000-0000-000020980000}"/>
    <cellStyle name="20% - Accent1 4 3 2 2 4" xfId="39128" xr:uid="{00000000-0005-0000-0000-000021980000}"/>
    <cellStyle name="20% - Accent1 4 3 2 2 4 10" xfId="39129" xr:uid="{00000000-0005-0000-0000-000022980000}"/>
    <cellStyle name="20% - Accent1 4 3 2 2 4 10 2" xfId="39130" xr:uid="{00000000-0005-0000-0000-000023980000}"/>
    <cellStyle name="20% - Accent1 4 3 2 2 4 11" xfId="39131" xr:uid="{00000000-0005-0000-0000-000024980000}"/>
    <cellStyle name="20% - Accent1 4 3 2 2 4 2" xfId="39132" xr:uid="{00000000-0005-0000-0000-000025980000}"/>
    <cellStyle name="20% - Accent1 4 3 2 2 4 2 2" xfId="39133" xr:uid="{00000000-0005-0000-0000-000026980000}"/>
    <cellStyle name="20% - Accent1 4 3 2 2 4 2 2 2" xfId="39134" xr:uid="{00000000-0005-0000-0000-000027980000}"/>
    <cellStyle name="20% - Accent1 4 3 2 2 4 2 2 2 2" xfId="39135" xr:uid="{00000000-0005-0000-0000-000028980000}"/>
    <cellStyle name="20% - Accent1 4 3 2 2 4 2 2 2 2 2" xfId="39136" xr:uid="{00000000-0005-0000-0000-000029980000}"/>
    <cellStyle name="20% - Accent1 4 3 2 2 4 2 2 2 3" xfId="39137" xr:uid="{00000000-0005-0000-0000-00002A980000}"/>
    <cellStyle name="20% - Accent1 4 3 2 2 4 2 2 3" xfId="39138" xr:uid="{00000000-0005-0000-0000-00002B980000}"/>
    <cellStyle name="20% - Accent1 4 3 2 2 4 2 2 3 2" xfId="39139" xr:uid="{00000000-0005-0000-0000-00002C980000}"/>
    <cellStyle name="20% - Accent1 4 3 2 2 4 2 2 4" xfId="39140" xr:uid="{00000000-0005-0000-0000-00002D980000}"/>
    <cellStyle name="20% - Accent1 4 3 2 2 4 2 3" xfId="39141" xr:uid="{00000000-0005-0000-0000-00002E980000}"/>
    <cellStyle name="20% - Accent1 4 3 2 2 4 2 3 2" xfId="39142" xr:uid="{00000000-0005-0000-0000-00002F980000}"/>
    <cellStyle name="20% - Accent1 4 3 2 2 4 2 3 2 2" xfId="39143" xr:uid="{00000000-0005-0000-0000-000030980000}"/>
    <cellStyle name="20% - Accent1 4 3 2 2 4 2 3 2 2 2" xfId="39144" xr:uid="{00000000-0005-0000-0000-000031980000}"/>
    <cellStyle name="20% - Accent1 4 3 2 2 4 2 3 2 3" xfId="39145" xr:uid="{00000000-0005-0000-0000-000032980000}"/>
    <cellStyle name="20% - Accent1 4 3 2 2 4 2 3 3" xfId="39146" xr:uid="{00000000-0005-0000-0000-000033980000}"/>
    <cellStyle name="20% - Accent1 4 3 2 2 4 2 3 3 2" xfId="39147" xr:uid="{00000000-0005-0000-0000-000034980000}"/>
    <cellStyle name="20% - Accent1 4 3 2 2 4 2 3 4" xfId="39148" xr:uid="{00000000-0005-0000-0000-000035980000}"/>
    <cellStyle name="20% - Accent1 4 3 2 2 4 2 4" xfId="39149" xr:uid="{00000000-0005-0000-0000-000036980000}"/>
    <cellStyle name="20% - Accent1 4 3 2 2 4 2 4 2" xfId="39150" xr:uid="{00000000-0005-0000-0000-000037980000}"/>
    <cellStyle name="20% - Accent1 4 3 2 2 4 2 4 2 2" xfId="39151" xr:uid="{00000000-0005-0000-0000-000038980000}"/>
    <cellStyle name="20% - Accent1 4 3 2 2 4 2 4 2 2 2" xfId="39152" xr:uid="{00000000-0005-0000-0000-000039980000}"/>
    <cellStyle name="20% - Accent1 4 3 2 2 4 2 4 2 3" xfId="39153" xr:uid="{00000000-0005-0000-0000-00003A980000}"/>
    <cellStyle name="20% - Accent1 4 3 2 2 4 2 4 3" xfId="39154" xr:uid="{00000000-0005-0000-0000-00003B980000}"/>
    <cellStyle name="20% - Accent1 4 3 2 2 4 2 4 3 2" xfId="39155" xr:uid="{00000000-0005-0000-0000-00003C980000}"/>
    <cellStyle name="20% - Accent1 4 3 2 2 4 2 4 4" xfId="39156" xr:uid="{00000000-0005-0000-0000-00003D980000}"/>
    <cellStyle name="20% - Accent1 4 3 2 2 4 2 5" xfId="39157" xr:uid="{00000000-0005-0000-0000-00003E980000}"/>
    <cellStyle name="20% - Accent1 4 3 2 2 4 2 5 2" xfId="39158" xr:uid="{00000000-0005-0000-0000-00003F980000}"/>
    <cellStyle name="20% - Accent1 4 3 2 2 4 2 5 2 2" xfId="39159" xr:uid="{00000000-0005-0000-0000-000040980000}"/>
    <cellStyle name="20% - Accent1 4 3 2 2 4 2 5 3" xfId="39160" xr:uid="{00000000-0005-0000-0000-000041980000}"/>
    <cellStyle name="20% - Accent1 4 3 2 2 4 2 6" xfId="39161" xr:uid="{00000000-0005-0000-0000-000042980000}"/>
    <cellStyle name="20% - Accent1 4 3 2 2 4 2 6 2" xfId="39162" xr:uid="{00000000-0005-0000-0000-000043980000}"/>
    <cellStyle name="20% - Accent1 4 3 2 2 4 2 6 2 2" xfId="39163" xr:uid="{00000000-0005-0000-0000-000044980000}"/>
    <cellStyle name="20% - Accent1 4 3 2 2 4 2 6 3" xfId="39164" xr:uid="{00000000-0005-0000-0000-000045980000}"/>
    <cellStyle name="20% - Accent1 4 3 2 2 4 2 7" xfId="39165" xr:uid="{00000000-0005-0000-0000-000046980000}"/>
    <cellStyle name="20% - Accent1 4 3 2 2 4 2 7 2" xfId="39166" xr:uid="{00000000-0005-0000-0000-000047980000}"/>
    <cellStyle name="20% - Accent1 4 3 2 2 4 2 8" xfId="39167" xr:uid="{00000000-0005-0000-0000-000048980000}"/>
    <cellStyle name="20% - Accent1 4 3 2 2 4 2 8 2" xfId="39168" xr:uid="{00000000-0005-0000-0000-000049980000}"/>
    <cellStyle name="20% - Accent1 4 3 2 2 4 2 9" xfId="39169" xr:uid="{00000000-0005-0000-0000-00004A980000}"/>
    <cellStyle name="20% - Accent1 4 3 2 2 4 3" xfId="39170" xr:uid="{00000000-0005-0000-0000-00004B980000}"/>
    <cellStyle name="20% - Accent1 4 3 2 2 4 3 2" xfId="39171" xr:uid="{00000000-0005-0000-0000-00004C980000}"/>
    <cellStyle name="20% - Accent1 4 3 2 2 4 3 2 2" xfId="39172" xr:uid="{00000000-0005-0000-0000-00004D980000}"/>
    <cellStyle name="20% - Accent1 4 3 2 2 4 3 2 2 2" xfId="39173" xr:uid="{00000000-0005-0000-0000-00004E980000}"/>
    <cellStyle name="20% - Accent1 4 3 2 2 4 3 2 2 2 2" xfId="39174" xr:uid="{00000000-0005-0000-0000-00004F980000}"/>
    <cellStyle name="20% - Accent1 4 3 2 2 4 3 2 2 3" xfId="39175" xr:uid="{00000000-0005-0000-0000-000050980000}"/>
    <cellStyle name="20% - Accent1 4 3 2 2 4 3 2 3" xfId="39176" xr:uid="{00000000-0005-0000-0000-000051980000}"/>
    <cellStyle name="20% - Accent1 4 3 2 2 4 3 2 3 2" xfId="39177" xr:uid="{00000000-0005-0000-0000-000052980000}"/>
    <cellStyle name="20% - Accent1 4 3 2 2 4 3 2 4" xfId="39178" xr:uid="{00000000-0005-0000-0000-000053980000}"/>
    <cellStyle name="20% - Accent1 4 3 2 2 4 3 3" xfId="39179" xr:uid="{00000000-0005-0000-0000-000054980000}"/>
    <cellStyle name="20% - Accent1 4 3 2 2 4 3 3 2" xfId="39180" xr:uid="{00000000-0005-0000-0000-000055980000}"/>
    <cellStyle name="20% - Accent1 4 3 2 2 4 3 3 2 2" xfId="39181" xr:uid="{00000000-0005-0000-0000-000056980000}"/>
    <cellStyle name="20% - Accent1 4 3 2 2 4 3 3 2 2 2" xfId="39182" xr:uid="{00000000-0005-0000-0000-000057980000}"/>
    <cellStyle name="20% - Accent1 4 3 2 2 4 3 3 2 3" xfId="39183" xr:uid="{00000000-0005-0000-0000-000058980000}"/>
    <cellStyle name="20% - Accent1 4 3 2 2 4 3 3 3" xfId="39184" xr:uid="{00000000-0005-0000-0000-000059980000}"/>
    <cellStyle name="20% - Accent1 4 3 2 2 4 3 3 3 2" xfId="39185" xr:uid="{00000000-0005-0000-0000-00005A980000}"/>
    <cellStyle name="20% - Accent1 4 3 2 2 4 3 3 4" xfId="39186" xr:uid="{00000000-0005-0000-0000-00005B980000}"/>
    <cellStyle name="20% - Accent1 4 3 2 2 4 3 4" xfId="39187" xr:uid="{00000000-0005-0000-0000-00005C980000}"/>
    <cellStyle name="20% - Accent1 4 3 2 2 4 3 4 2" xfId="39188" xr:uid="{00000000-0005-0000-0000-00005D980000}"/>
    <cellStyle name="20% - Accent1 4 3 2 2 4 3 4 2 2" xfId="39189" xr:uid="{00000000-0005-0000-0000-00005E980000}"/>
    <cellStyle name="20% - Accent1 4 3 2 2 4 3 4 2 2 2" xfId="39190" xr:uid="{00000000-0005-0000-0000-00005F980000}"/>
    <cellStyle name="20% - Accent1 4 3 2 2 4 3 4 2 3" xfId="39191" xr:uid="{00000000-0005-0000-0000-000060980000}"/>
    <cellStyle name="20% - Accent1 4 3 2 2 4 3 4 3" xfId="39192" xr:uid="{00000000-0005-0000-0000-000061980000}"/>
    <cellStyle name="20% - Accent1 4 3 2 2 4 3 4 3 2" xfId="39193" xr:uid="{00000000-0005-0000-0000-000062980000}"/>
    <cellStyle name="20% - Accent1 4 3 2 2 4 3 4 4" xfId="39194" xr:uid="{00000000-0005-0000-0000-000063980000}"/>
    <cellStyle name="20% - Accent1 4 3 2 2 4 3 5" xfId="39195" xr:uid="{00000000-0005-0000-0000-000064980000}"/>
    <cellStyle name="20% - Accent1 4 3 2 2 4 3 5 2" xfId="39196" xr:uid="{00000000-0005-0000-0000-000065980000}"/>
    <cellStyle name="20% - Accent1 4 3 2 2 4 3 5 2 2" xfId="39197" xr:uid="{00000000-0005-0000-0000-000066980000}"/>
    <cellStyle name="20% - Accent1 4 3 2 2 4 3 5 3" xfId="39198" xr:uid="{00000000-0005-0000-0000-000067980000}"/>
    <cellStyle name="20% - Accent1 4 3 2 2 4 3 6" xfId="39199" xr:uid="{00000000-0005-0000-0000-000068980000}"/>
    <cellStyle name="20% - Accent1 4 3 2 2 4 3 6 2" xfId="39200" xr:uid="{00000000-0005-0000-0000-000069980000}"/>
    <cellStyle name="20% - Accent1 4 3 2 2 4 3 6 2 2" xfId="39201" xr:uid="{00000000-0005-0000-0000-00006A980000}"/>
    <cellStyle name="20% - Accent1 4 3 2 2 4 3 6 3" xfId="39202" xr:uid="{00000000-0005-0000-0000-00006B980000}"/>
    <cellStyle name="20% - Accent1 4 3 2 2 4 3 7" xfId="39203" xr:uid="{00000000-0005-0000-0000-00006C980000}"/>
    <cellStyle name="20% - Accent1 4 3 2 2 4 3 7 2" xfId="39204" xr:uid="{00000000-0005-0000-0000-00006D980000}"/>
    <cellStyle name="20% - Accent1 4 3 2 2 4 3 8" xfId="39205" xr:uid="{00000000-0005-0000-0000-00006E980000}"/>
    <cellStyle name="20% - Accent1 4 3 2 2 4 3 8 2" xfId="39206" xr:uid="{00000000-0005-0000-0000-00006F980000}"/>
    <cellStyle name="20% - Accent1 4 3 2 2 4 3 9" xfId="39207" xr:uid="{00000000-0005-0000-0000-000070980000}"/>
    <cellStyle name="20% - Accent1 4 3 2 2 4 4" xfId="39208" xr:uid="{00000000-0005-0000-0000-000071980000}"/>
    <cellStyle name="20% - Accent1 4 3 2 2 4 4 2" xfId="39209" xr:uid="{00000000-0005-0000-0000-000072980000}"/>
    <cellStyle name="20% - Accent1 4 3 2 2 4 4 2 2" xfId="39210" xr:uid="{00000000-0005-0000-0000-000073980000}"/>
    <cellStyle name="20% - Accent1 4 3 2 2 4 4 2 2 2" xfId="39211" xr:uid="{00000000-0005-0000-0000-000074980000}"/>
    <cellStyle name="20% - Accent1 4 3 2 2 4 4 2 3" xfId="39212" xr:uid="{00000000-0005-0000-0000-000075980000}"/>
    <cellStyle name="20% - Accent1 4 3 2 2 4 4 3" xfId="39213" xr:uid="{00000000-0005-0000-0000-000076980000}"/>
    <cellStyle name="20% - Accent1 4 3 2 2 4 4 3 2" xfId="39214" xr:uid="{00000000-0005-0000-0000-000077980000}"/>
    <cellStyle name="20% - Accent1 4 3 2 2 4 4 4" xfId="39215" xr:uid="{00000000-0005-0000-0000-000078980000}"/>
    <cellStyle name="20% - Accent1 4 3 2 2 4 5" xfId="39216" xr:uid="{00000000-0005-0000-0000-000079980000}"/>
    <cellStyle name="20% - Accent1 4 3 2 2 4 5 2" xfId="39217" xr:uid="{00000000-0005-0000-0000-00007A980000}"/>
    <cellStyle name="20% - Accent1 4 3 2 2 4 5 2 2" xfId="39218" xr:uid="{00000000-0005-0000-0000-00007B980000}"/>
    <cellStyle name="20% - Accent1 4 3 2 2 4 5 2 2 2" xfId="39219" xr:uid="{00000000-0005-0000-0000-00007C980000}"/>
    <cellStyle name="20% - Accent1 4 3 2 2 4 5 2 3" xfId="39220" xr:uid="{00000000-0005-0000-0000-00007D980000}"/>
    <cellStyle name="20% - Accent1 4 3 2 2 4 5 3" xfId="39221" xr:uid="{00000000-0005-0000-0000-00007E980000}"/>
    <cellStyle name="20% - Accent1 4 3 2 2 4 5 3 2" xfId="39222" xr:uid="{00000000-0005-0000-0000-00007F980000}"/>
    <cellStyle name="20% - Accent1 4 3 2 2 4 5 4" xfId="39223" xr:uid="{00000000-0005-0000-0000-000080980000}"/>
    <cellStyle name="20% - Accent1 4 3 2 2 4 6" xfId="39224" xr:uid="{00000000-0005-0000-0000-000081980000}"/>
    <cellStyle name="20% - Accent1 4 3 2 2 4 6 2" xfId="39225" xr:uid="{00000000-0005-0000-0000-000082980000}"/>
    <cellStyle name="20% - Accent1 4 3 2 2 4 6 2 2" xfId="39226" xr:uid="{00000000-0005-0000-0000-000083980000}"/>
    <cellStyle name="20% - Accent1 4 3 2 2 4 6 2 2 2" xfId="39227" xr:uid="{00000000-0005-0000-0000-000084980000}"/>
    <cellStyle name="20% - Accent1 4 3 2 2 4 6 2 3" xfId="39228" xr:uid="{00000000-0005-0000-0000-000085980000}"/>
    <cellStyle name="20% - Accent1 4 3 2 2 4 6 3" xfId="39229" xr:uid="{00000000-0005-0000-0000-000086980000}"/>
    <cellStyle name="20% - Accent1 4 3 2 2 4 6 3 2" xfId="39230" xr:uid="{00000000-0005-0000-0000-000087980000}"/>
    <cellStyle name="20% - Accent1 4 3 2 2 4 6 4" xfId="39231" xr:uid="{00000000-0005-0000-0000-000088980000}"/>
    <cellStyle name="20% - Accent1 4 3 2 2 4 7" xfId="39232" xr:uid="{00000000-0005-0000-0000-000089980000}"/>
    <cellStyle name="20% - Accent1 4 3 2 2 4 7 2" xfId="39233" xr:uid="{00000000-0005-0000-0000-00008A980000}"/>
    <cellStyle name="20% - Accent1 4 3 2 2 4 7 2 2" xfId="39234" xr:uid="{00000000-0005-0000-0000-00008B980000}"/>
    <cellStyle name="20% - Accent1 4 3 2 2 4 7 3" xfId="39235" xr:uid="{00000000-0005-0000-0000-00008C980000}"/>
    <cellStyle name="20% - Accent1 4 3 2 2 4 8" xfId="39236" xr:uid="{00000000-0005-0000-0000-00008D980000}"/>
    <cellStyle name="20% - Accent1 4 3 2 2 4 8 2" xfId="39237" xr:uid="{00000000-0005-0000-0000-00008E980000}"/>
    <cellStyle name="20% - Accent1 4 3 2 2 4 8 2 2" xfId="39238" xr:uid="{00000000-0005-0000-0000-00008F980000}"/>
    <cellStyle name="20% - Accent1 4 3 2 2 4 8 3" xfId="39239" xr:uid="{00000000-0005-0000-0000-000090980000}"/>
    <cellStyle name="20% - Accent1 4 3 2 2 4 9" xfId="39240" xr:uid="{00000000-0005-0000-0000-000091980000}"/>
    <cellStyle name="20% - Accent1 4 3 2 2 4 9 2" xfId="39241" xr:uid="{00000000-0005-0000-0000-000092980000}"/>
    <cellStyle name="20% - Accent1 4 3 2 2 5" xfId="39242" xr:uid="{00000000-0005-0000-0000-000093980000}"/>
    <cellStyle name="20% - Accent1 4 3 2 2 5 2" xfId="39243" xr:uid="{00000000-0005-0000-0000-000094980000}"/>
    <cellStyle name="20% - Accent1 4 3 2 2 5 2 2" xfId="39244" xr:uid="{00000000-0005-0000-0000-000095980000}"/>
    <cellStyle name="20% - Accent1 4 3 2 2 5 2 2 2" xfId="39245" xr:uid="{00000000-0005-0000-0000-000096980000}"/>
    <cellStyle name="20% - Accent1 4 3 2 2 5 2 2 2 2" xfId="39246" xr:uid="{00000000-0005-0000-0000-000097980000}"/>
    <cellStyle name="20% - Accent1 4 3 2 2 5 2 2 3" xfId="39247" xr:uid="{00000000-0005-0000-0000-000098980000}"/>
    <cellStyle name="20% - Accent1 4 3 2 2 5 2 3" xfId="39248" xr:uid="{00000000-0005-0000-0000-000099980000}"/>
    <cellStyle name="20% - Accent1 4 3 2 2 5 2 3 2" xfId="39249" xr:uid="{00000000-0005-0000-0000-00009A980000}"/>
    <cellStyle name="20% - Accent1 4 3 2 2 5 2 4" xfId="39250" xr:uid="{00000000-0005-0000-0000-00009B980000}"/>
    <cellStyle name="20% - Accent1 4 3 2 2 5 3" xfId="39251" xr:uid="{00000000-0005-0000-0000-00009C980000}"/>
    <cellStyle name="20% - Accent1 4 3 2 2 5 3 2" xfId="39252" xr:uid="{00000000-0005-0000-0000-00009D980000}"/>
    <cellStyle name="20% - Accent1 4 3 2 2 5 3 2 2" xfId="39253" xr:uid="{00000000-0005-0000-0000-00009E980000}"/>
    <cellStyle name="20% - Accent1 4 3 2 2 5 3 2 2 2" xfId="39254" xr:uid="{00000000-0005-0000-0000-00009F980000}"/>
    <cellStyle name="20% - Accent1 4 3 2 2 5 3 2 3" xfId="39255" xr:uid="{00000000-0005-0000-0000-0000A0980000}"/>
    <cellStyle name="20% - Accent1 4 3 2 2 5 3 3" xfId="39256" xr:uid="{00000000-0005-0000-0000-0000A1980000}"/>
    <cellStyle name="20% - Accent1 4 3 2 2 5 3 3 2" xfId="39257" xr:uid="{00000000-0005-0000-0000-0000A2980000}"/>
    <cellStyle name="20% - Accent1 4 3 2 2 5 3 4" xfId="39258" xr:uid="{00000000-0005-0000-0000-0000A3980000}"/>
    <cellStyle name="20% - Accent1 4 3 2 2 5 4" xfId="39259" xr:uid="{00000000-0005-0000-0000-0000A4980000}"/>
    <cellStyle name="20% - Accent1 4 3 2 2 5 4 2" xfId="39260" xr:uid="{00000000-0005-0000-0000-0000A5980000}"/>
    <cellStyle name="20% - Accent1 4 3 2 2 5 4 2 2" xfId="39261" xr:uid="{00000000-0005-0000-0000-0000A6980000}"/>
    <cellStyle name="20% - Accent1 4 3 2 2 5 4 2 2 2" xfId="39262" xr:uid="{00000000-0005-0000-0000-0000A7980000}"/>
    <cellStyle name="20% - Accent1 4 3 2 2 5 4 2 3" xfId="39263" xr:uid="{00000000-0005-0000-0000-0000A8980000}"/>
    <cellStyle name="20% - Accent1 4 3 2 2 5 4 3" xfId="39264" xr:uid="{00000000-0005-0000-0000-0000A9980000}"/>
    <cellStyle name="20% - Accent1 4 3 2 2 5 4 3 2" xfId="39265" xr:uid="{00000000-0005-0000-0000-0000AA980000}"/>
    <cellStyle name="20% - Accent1 4 3 2 2 5 4 4" xfId="39266" xr:uid="{00000000-0005-0000-0000-0000AB980000}"/>
    <cellStyle name="20% - Accent1 4 3 2 2 5 5" xfId="39267" xr:uid="{00000000-0005-0000-0000-0000AC980000}"/>
    <cellStyle name="20% - Accent1 4 3 2 2 5 5 2" xfId="39268" xr:uid="{00000000-0005-0000-0000-0000AD980000}"/>
    <cellStyle name="20% - Accent1 4 3 2 2 5 5 2 2" xfId="39269" xr:uid="{00000000-0005-0000-0000-0000AE980000}"/>
    <cellStyle name="20% - Accent1 4 3 2 2 5 5 3" xfId="39270" xr:uid="{00000000-0005-0000-0000-0000AF980000}"/>
    <cellStyle name="20% - Accent1 4 3 2 2 5 6" xfId="39271" xr:uid="{00000000-0005-0000-0000-0000B0980000}"/>
    <cellStyle name="20% - Accent1 4 3 2 2 5 6 2" xfId="39272" xr:uid="{00000000-0005-0000-0000-0000B1980000}"/>
    <cellStyle name="20% - Accent1 4 3 2 2 5 6 2 2" xfId="39273" xr:uid="{00000000-0005-0000-0000-0000B2980000}"/>
    <cellStyle name="20% - Accent1 4 3 2 2 5 6 3" xfId="39274" xr:uid="{00000000-0005-0000-0000-0000B3980000}"/>
    <cellStyle name="20% - Accent1 4 3 2 2 5 7" xfId="39275" xr:uid="{00000000-0005-0000-0000-0000B4980000}"/>
    <cellStyle name="20% - Accent1 4 3 2 2 5 7 2" xfId="39276" xr:uid="{00000000-0005-0000-0000-0000B5980000}"/>
    <cellStyle name="20% - Accent1 4 3 2 2 5 8" xfId="39277" xr:uid="{00000000-0005-0000-0000-0000B6980000}"/>
    <cellStyle name="20% - Accent1 4 3 2 2 5 8 2" xfId="39278" xr:uid="{00000000-0005-0000-0000-0000B7980000}"/>
    <cellStyle name="20% - Accent1 4 3 2 2 5 9" xfId="39279" xr:uid="{00000000-0005-0000-0000-0000B8980000}"/>
    <cellStyle name="20% - Accent1 4 3 2 2 6" xfId="39280" xr:uid="{00000000-0005-0000-0000-0000B9980000}"/>
    <cellStyle name="20% - Accent1 4 3 2 2 6 2" xfId="39281" xr:uid="{00000000-0005-0000-0000-0000BA980000}"/>
    <cellStyle name="20% - Accent1 4 3 2 2 6 2 2" xfId="39282" xr:uid="{00000000-0005-0000-0000-0000BB980000}"/>
    <cellStyle name="20% - Accent1 4 3 2 2 6 2 2 2" xfId="39283" xr:uid="{00000000-0005-0000-0000-0000BC980000}"/>
    <cellStyle name="20% - Accent1 4 3 2 2 6 2 2 2 2" xfId="39284" xr:uid="{00000000-0005-0000-0000-0000BD980000}"/>
    <cellStyle name="20% - Accent1 4 3 2 2 6 2 2 3" xfId="39285" xr:uid="{00000000-0005-0000-0000-0000BE980000}"/>
    <cellStyle name="20% - Accent1 4 3 2 2 6 2 3" xfId="39286" xr:uid="{00000000-0005-0000-0000-0000BF980000}"/>
    <cellStyle name="20% - Accent1 4 3 2 2 6 2 3 2" xfId="39287" xr:uid="{00000000-0005-0000-0000-0000C0980000}"/>
    <cellStyle name="20% - Accent1 4 3 2 2 6 2 4" xfId="39288" xr:uid="{00000000-0005-0000-0000-0000C1980000}"/>
    <cellStyle name="20% - Accent1 4 3 2 2 6 3" xfId="39289" xr:uid="{00000000-0005-0000-0000-0000C2980000}"/>
    <cellStyle name="20% - Accent1 4 3 2 2 6 3 2" xfId="39290" xr:uid="{00000000-0005-0000-0000-0000C3980000}"/>
    <cellStyle name="20% - Accent1 4 3 2 2 6 3 2 2" xfId="39291" xr:uid="{00000000-0005-0000-0000-0000C4980000}"/>
    <cellStyle name="20% - Accent1 4 3 2 2 6 3 2 2 2" xfId="39292" xr:uid="{00000000-0005-0000-0000-0000C5980000}"/>
    <cellStyle name="20% - Accent1 4 3 2 2 6 3 2 3" xfId="39293" xr:uid="{00000000-0005-0000-0000-0000C6980000}"/>
    <cellStyle name="20% - Accent1 4 3 2 2 6 3 3" xfId="39294" xr:uid="{00000000-0005-0000-0000-0000C7980000}"/>
    <cellStyle name="20% - Accent1 4 3 2 2 6 3 3 2" xfId="39295" xr:uid="{00000000-0005-0000-0000-0000C8980000}"/>
    <cellStyle name="20% - Accent1 4 3 2 2 6 3 4" xfId="39296" xr:uid="{00000000-0005-0000-0000-0000C9980000}"/>
    <cellStyle name="20% - Accent1 4 3 2 2 6 4" xfId="39297" xr:uid="{00000000-0005-0000-0000-0000CA980000}"/>
    <cellStyle name="20% - Accent1 4 3 2 2 6 4 2" xfId="39298" xr:uid="{00000000-0005-0000-0000-0000CB980000}"/>
    <cellStyle name="20% - Accent1 4 3 2 2 6 4 2 2" xfId="39299" xr:uid="{00000000-0005-0000-0000-0000CC980000}"/>
    <cellStyle name="20% - Accent1 4 3 2 2 6 4 2 2 2" xfId="39300" xr:uid="{00000000-0005-0000-0000-0000CD980000}"/>
    <cellStyle name="20% - Accent1 4 3 2 2 6 4 2 3" xfId="39301" xr:uid="{00000000-0005-0000-0000-0000CE980000}"/>
    <cellStyle name="20% - Accent1 4 3 2 2 6 4 3" xfId="39302" xr:uid="{00000000-0005-0000-0000-0000CF980000}"/>
    <cellStyle name="20% - Accent1 4 3 2 2 6 4 3 2" xfId="39303" xr:uid="{00000000-0005-0000-0000-0000D0980000}"/>
    <cellStyle name="20% - Accent1 4 3 2 2 6 4 4" xfId="39304" xr:uid="{00000000-0005-0000-0000-0000D1980000}"/>
    <cellStyle name="20% - Accent1 4 3 2 2 6 5" xfId="39305" xr:uid="{00000000-0005-0000-0000-0000D2980000}"/>
    <cellStyle name="20% - Accent1 4 3 2 2 6 5 2" xfId="39306" xr:uid="{00000000-0005-0000-0000-0000D3980000}"/>
    <cellStyle name="20% - Accent1 4 3 2 2 6 5 2 2" xfId="39307" xr:uid="{00000000-0005-0000-0000-0000D4980000}"/>
    <cellStyle name="20% - Accent1 4 3 2 2 6 5 3" xfId="39308" xr:uid="{00000000-0005-0000-0000-0000D5980000}"/>
    <cellStyle name="20% - Accent1 4 3 2 2 6 6" xfId="39309" xr:uid="{00000000-0005-0000-0000-0000D6980000}"/>
    <cellStyle name="20% - Accent1 4 3 2 2 6 6 2" xfId="39310" xr:uid="{00000000-0005-0000-0000-0000D7980000}"/>
    <cellStyle name="20% - Accent1 4 3 2 2 6 6 2 2" xfId="39311" xr:uid="{00000000-0005-0000-0000-0000D8980000}"/>
    <cellStyle name="20% - Accent1 4 3 2 2 6 6 3" xfId="39312" xr:uid="{00000000-0005-0000-0000-0000D9980000}"/>
    <cellStyle name="20% - Accent1 4 3 2 2 6 7" xfId="39313" xr:uid="{00000000-0005-0000-0000-0000DA980000}"/>
    <cellStyle name="20% - Accent1 4 3 2 2 6 7 2" xfId="39314" xr:uid="{00000000-0005-0000-0000-0000DB980000}"/>
    <cellStyle name="20% - Accent1 4 3 2 2 6 8" xfId="39315" xr:uid="{00000000-0005-0000-0000-0000DC980000}"/>
    <cellStyle name="20% - Accent1 4 3 2 2 6 8 2" xfId="39316" xr:uid="{00000000-0005-0000-0000-0000DD980000}"/>
    <cellStyle name="20% - Accent1 4 3 2 2 6 9" xfId="39317" xr:uid="{00000000-0005-0000-0000-0000DE980000}"/>
    <cellStyle name="20% - Accent1 4 3 2 2 7" xfId="39318" xr:uid="{00000000-0005-0000-0000-0000DF980000}"/>
    <cellStyle name="20% - Accent1 4 3 2 2 7 2" xfId="39319" xr:uid="{00000000-0005-0000-0000-0000E0980000}"/>
    <cellStyle name="20% - Accent1 4 3 2 2 7 2 2" xfId="39320" xr:uid="{00000000-0005-0000-0000-0000E1980000}"/>
    <cellStyle name="20% - Accent1 4 3 2 2 7 2 2 2" xfId="39321" xr:uid="{00000000-0005-0000-0000-0000E2980000}"/>
    <cellStyle name="20% - Accent1 4 3 2 2 7 2 3" xfId="39322" xr:uid="{00000000-0005-0000-0000-0000E3980000}"/>
    <cellStyle name="20% - Accent1 4 3 2 2 7 3" xfId="39323" xr:uid="{00000000-0005-0000-0000-0000E4980000}"/>
    <cellStyle name="20% - Accent1 4 3 2 2 7 3 2" xfId="39324" xr:uid="{00000000-0005-0000-0000-0000E5980000}"/>
    <cellStyle name="20% - Accent1 4 3 2 2 7 4" xfId="39325" xr:uid="{00000000-0005-0000-0000-0000E6980000}"/>
    <cellStyle name="20% - Accent1 4 3 2 2 8" xfId="39326" xr:uid="{00000000-0005-0000-0000-0000E7980000}"/>
    <cellStyle name="20% - Accent1 4 3 2 2 8 2" xfId="39327" xr:uid="{00000000-0005-0000-0000-0000E8980000}"/>
    <cellStyle name="20% - Accent1 4 3 2 2 8 2 2" xfId="39328" xr:uid="{00000000-0005-0000-0000-0000E9980000}"/>
    <cellStyle name="20% - Accent1 4 3 2 2 8 2 2 2" xfId="39329" xr:uid="{00000000-0005-0000-0000-0000EA980000}"/>
    <cellStyle name="20% - Accent1 4 3 2 2 8 2 3" xfId="39330" xr:uid="{00000000-0005-0000-0000-0000EB980000}"/>
    <cellStyle name="20% - Accent1 4 3 2 2 8 3" xfId="39331" xr:uid="{00000000-0005-0000-0000-0000EC980000}"/>
    <cellStyle name="20% - Accent1 4 3 2 2 8 3 2" xfId="39332" xr:uid="{00000000-0005-0000-0000-0000ED980000}"/>
    <cellStyle name="20% - Accent1 4 3 2 2 8 4" xfId="39333" xr:uid="{00000000-0005-0000-0000-0000EE980000}"/>
    <cellStyle name="20% - Accent1 4 3 2 2 9" xfId="39334" xr:uid="{00000000-0005-0000-0000-0000EF980000}"/>
    <cellStyle name="20% - Accent1 4 3 2 2 9 2" xfId="39335" xr:uid="{00000000-0005-0000-0000-0000F0980000}"/>
    <cellStyle name="20% - Accent1 4 3 2 2 9 2 2" xfId="39336" xr:uid="{00000000-0005-0000-0000-0000F1980000}"/>
    <cellStyle name="20% - Accent1 4 3 2 2 9 2 2 2" xfId="39337" xr:uid="{00000000-0005-0000-0000-0000F2980000}"/>
    <cellStyle name="20% - Accent1 4 3 2 2 9 2 3" xfId="39338" xr:uid="{00000000-0005-0000-0000-0000F3980000}"/>
    <cellStyle name="20% - Accent1 4 3 2 2 9 3" xfId="39339" xr:uid="{00000000-0005-0000-0000-0000F4980000}"/>
    <cellStyle name="20% - Accent1 4 3 2 2 9 3 2" xfId="39340" xr:uid="{00000000-0005-0000-0000-0000F5980000}"/>
    <cellStyle name="20% - Accent1 4 3 2 2 9 4" xfId="39341" xr:uid="{00000000-0005-0000-0000-0000F6980000}"/>
    <cellStyle name="20% - Accent1 4 3 2 3" xfId="39342" xr:uid="{00000000-0005-0000-0000-0000F7980000}"/>
    <cellStyle name="20% - Accent1 4 3 2 3 10" xfId="39343" xr:uid="{00000000-0005-0000-0000-0000F8980000}"/>
    <cellStyle name="20% - Accent1 4 3 2 3 10 2" xfId="39344" xr:uid="{00000000-0005-0000-0000-0000F9980000}"/>
    <cellStyle name="20% - Accent1 4 3 2 3 11" xfId="39345" xr:uid="{00000000-0005-0000-0000-0000FA980000}"/>
    <cellStyle name="20% - Accent1 4 3 2 3 2" xfId="39346" xr:uid="{00000000-0005-0000-0000-0000FB980000}"/>
    <cellStyle name="20% - Accent1 4 3 2 3 2 2" xfId="39347" xr:uid="{00000000-0005-0000-0000-0000FC980000}"/>
    <cellStyle name="20% - Accent1 4 3 2 3 2 2 2" xfId="39348" xr:uid="{00000000-0005-0000-0000-0000FD980000}"/>
    <cellStyle name="20% - Accent1 4 3 2 3 2 2 2 2" xfId="39349" xr:uid="{00000000-0005-0000-0000-0000FE980000}"/>
    <cellStyle name="20% - Accent1 4 3 2 3 2 2 2 2 2" xfId="39350" xr:uid="{00000000-0005-0000-0000-0000FF980000}"/>
    <cellStyle name="20% - Accent1 4 3 2 3 2 2 2 3" xfId="39351" xr:uid="{00000000-0005-0000-0000-000000990000}"/>
    <cellStyle name="20% - Accent1 4 3 2 3 2 2 3" xfId="39352" xr:uid="{00000000-0005-0000-0000-000001990000}"/>
    <cellStyle name="20% - Accent1 4 3 2 3 2 2 3 2" xfId="39353" xr:uid="{00000000-0005-0000-0000-000002990000}"/>
    <cellStyle name="20% - Accent1 4 3 2 3 2 2 4" xfId="39354" xr:uid="{00000000-0005-0000-0000-000003990000}"/>
    <cellStyle name="20% - Accent1 4 3 2 3 2 3" xfId="39355" xr:uid="{00000000-0005-0000-0000-000004990000}"/>
    <cellStyle name="20% - Accent1 4 3 2 3 2 3 2" xfId="39356" xr:uid="{00000000-0005-0000-0000-000005990000}"/>
    <cellStyle name="20% - Accent1 4 3 2 3 2 3 2 2" xfId="39357" xr:uid="{00000000-0005-0000-0000-000006990000}"/>
    <cellStyle name="20% - Accent1 4 3 2 3 2 3 2 2 2" xfId="39358" xr:uid="{00000000-0005-0000-0000-000007990000}"/>
    <cellStyle name="20% - Accent1 4 3 2 3 2 3 2 3" xfId="39359" xr:uid="{00000000-0005-0000-0000-000008990000}"/>
    <cellStyle name="20% - Accent1 4 3 2 3 2 3 3" xfId="39360" xr:uid="{00000000-0005-0000-0000-000009990000}"/>
    <cellStyle name="20% - Accent1 4 3 2 3 2 3 3 2" xfId="39361" xr:uid="{00000000-0005-0000-0000-00000A990000}"/>
    <cellStyle name="20% - Accent1 4 3 2 3 2 3 4" xfId="39362" xr:uid="{00000000-0005-0000-0000-00000B990000}"/>
    <cellStyle name="20% - Accent1 4 3 2 3 2 4" xfId="39363" xr:uid="{00000000-0005-0000-0000-00000C990000}"/>
    <cellStyle name="20% - Accent1 4 3 2 3 2 4 2" xfId="39364" xr:uid="{00000000-0005-0000-0000-00000D990000}"/>
    <cellStyle name="20% - Accent1 4 3 2 3 2 4 2 2" xfId="39365" xr:uid="{00000000-0005-0000-0000-00000E990000}"/>
    <cellStyle name="20% - Accent1 4 3 2 3 2 4 2 2 2" xfId="39366" xr:uid="{00000000-0005-0000-0000-00000F990000}"/>
    <cellStyle name="20% - Accent1 4 3 2 3 2 4 2 3" xfId="39367" xr:uid="{00000000-0005-0000-0000-000010990000}"/>
    <cellStyle name="20% - Accent1 4 3 2 3 2 4 3" xfId="39368" xr:uid="{00000000-0005-0000-0000-000011990000}"/>
    <cellStyle name="20% - Accent1 4 3 2 3 2 4 3 2" xfId="39369" xr:uid="{00000000-0005-0000-0000-000012990000}"/>
    <cellStyle name="20% - Accent1 4 3 2 3 2 4 4" xfId="39370" xr:uid="{00000000-0005-0000-0000-000013990000}"/>
    <cellStyle name="20% - Accent1 4 3 2 3 2 5" xfId="39371" xr:uid="{00000000-0005-0000-0000-000014990000}"/>
    <cellStyle name="20% - Accent1 4 3 2 3 2 5 2" xfId="39372" xr:uid="{00000000-0005-0000-0000-000015990000}"/>
    <cellStyle name="20% - Accent1 4 3 2 3 2 5 2 2" xfId="39373" xr:uid="{00000000-0005-0000-0000-000016990000}"/>
    <cellStyle name="20% - Accent1 4 3 2 3 2 5 3" xfId="39374" xr:uid="{00000000-0005-0000-0000-000017990000}"/>
    <cellStyle name="20% - Accent1 4 3 2 3 2 6" xfId="39375" xr:uid="{00000000-0005-0000-0000-000018990000}"/>
    <cellStyle name="20% - Accent1 4 3 2 3 2 6 2" xfId="39376" xr:uid="{00000000-0005-0000-0000-000019990000}"/>
    <cellStyle name="20% - Accent1 4 3 2 3 2 6 2 2" xfId="39377" xr:uid="{00000000-0005-0000-0000-00001A990000}"/>
    <cellStyle name="20% - Accent1 4 3 2 3 2 6 3" xfId="39378" xr:uid="{00000000-0005-0000-0000-00001B990000}"/>
    <cellStyle name="20% - Accent1 4 3 2 3 2 7" xfId="39379" xr:uid="{00000000-0005-0000-0000-00001C990000}"/>
    <cellStyle name="20% - Accent1 4 3 2 3 2 7 2" xfId="39380" xr:uid="{00000000-0005-0000-0000-00001D990000}"/>
    <cellStyle name="20% - Accent1 4 3 2 3 2 8" xfId="39381" xr:uid="{00000000-0005-0000-0000-00001E990000}"/>
    <cellStyle name="20% - Accent1 4 3 2 3 2 8 2" xfId="39382" xr:uid="{00000000-0005-0000-0000-00001F990000}"/>
    <cellStyle name="20% - Accent1 4 3 2 3 2 9" xfId="39383" xr:uid="{00000000-0005-0000-0000-000020990000}"/>
    <cellStyle name="20% - Accent1 4 3 2 3 3" xfId="39384" xr:uid="{00000000-0005-0000-0000-000021990000}"/>
    <cellStyle name="20% - Accent1 4 3 2 3 3 2" xfId="39385" xr:uid="{00000000-0005-0000-0000-000022990000}"/>
    <cellStyle name="20% - Accent1 4 3 2 3 3 2 2" xfId="39386" xr:uid="{00000000-0005-0000-0000-000023990000}"/>
    <cellStyle name="20% - Accent1 4 3 2 3 3 2 2 2" xfId="39387" xr:uid="{00000000-0005-0000-0000-000024990000}"/>
    <cellStyle name="20% - Accent1 4 3 2 3 3 2 2 2 2" xfId="39388" xr:uid="{00000000-0005-0000-0000-000025990000}"/>
    <cellStyle name="20% - Accent1 4 3 2 3 3 2 2 3" xfId="39389" xr:uid="{00000000-0005-0000-0000-000026990000}"/>
    <cellStyle name="20% - Accent1 4 3 2 3 3 2 3" xfId="39390" xr:uid="{00000000-0005-0000-0000-000027990000}"/>
    <cellStyle name="20% - Accent1 4 3 2 3 3 2 3 2" xfId="39391" xr:uid="{00000000-0005-0000-0000-000028990000}"/>
    <cellStyle name="20% - Accent1 4 3 2 3 3 2 4" xfId="39392" xr:uid="{00000000-0005-0000-0000-000029990000}"/>
    <cellStyle name="20% - Accent1 4 3 2 3 3 3" xfId="39393" xr:uid="{00000000-0005-0000-0000-00002A990000}"/>
    <cellStyle name="20% - Accent1 4 3 2 3 3 3 2" xfId="39394" xr:uid="{00000000-0005-0000-0000-00002B990000}"/>
    <cellStyle name="20% - Accent1 4 3 2 3 3 3 2 2" xfId="39395" xr:uid="{00000000-0005-0000-0000-00002C990000}"/>
    <cellStyle name="20% - Accent1 4 3 2 3 3 3 2 2 2" xfId="39396" xr:uid="{00000000-0005-0000-0000-00002D990000}"/>
    <cellStyle name="20% - Accent1 4 3 2 3 3 3 2 3" xfId="39397" xr:uid="{00000000-0005-0000-0000-00002E990000}"/>
    <cellStyle name="20% - Accent1 4 3 2 3 3 3 3" xfId="39398" xr:uid="{00000000-0005-0000-0000-00002F990000}"/>
    <cellStyle name="20% - Accent1 4 3 2 3 3 3 3 2" xfId="39399" xr:uid="{00000000-0005-0000-0000-000030990000}"/>
    <cellStyle name="20% - Accent1 4 3 2 3 3 3 4" xfId="39400" xr:uid="{00000000-0005-0000-0000-000031990000}"/>
    <cellStyle name="20% - Accent1 4 3 2 3 3 4" xfId="39401" xr:uid="{00000000-0005-0000-0000-000032990000}"/>
    <cellStyle name="20% - Accent1 4 3 2 3 3 4 2" xfId="39402" xr:uid="{00000000-0005-0000-0000-000033990000}"/>
    <cellStyle name="20% - Accent1 4 3 2 3 3 4 2 2" xfId="39403" xr:uid="{00000000-0005-0000-0000-000034990000}"/>
    <cellStyle name="20% - Accent1 4 3 2 3 3 4 2 2 2" xfId="39404" xr:uid="{00000000-0005-0000-0000-000035990000}"/>
    <cellStyle name="20% - Accent1 4 3 2 3 3 4 2 3" xfId="39405" xr:uid="{00000000-0005-0000-0000-000036990000}"/>
    <cellStyle name="20% - Accent1 4 3 2 3 3 4 3" xfId="39406" xr:uid="{00000000-0005-0000-0000-000037990000}"/>
    <cellStyle name="20% - Accent1 4 3 2 3 3 4 3 2" xfId="39407" xr:uid="{00000000-0005-0000-0000-000038990000}"/>
    <cellStyle name="20% - Accent1 4 3 2 3 3 4 4" xfId="39408" xr:uid="{00000000-0005-0000-0000-000039990000}"/>
    <cellStyle name="20% - Accent1 4 3 2 3 3 5" xfId="39409" xr:uid="{00000000-0005-0000-0000-00003A990000}"/>
    <cellStyle name="20% - Accent1 4 3 2 3 3 5 2" xfId="39410" xr:uid="{00000000-0005-0000-0000-00003B990000}"/>
    <cellStyle name="20% - Accent1 4 3 2 3 3 5 2 2" xfId="39411" xr:uid="{00000000-0005-0000-0000-00003C990000}"/>
    <cellStyle name="20% - Accent1 4 3 2 3 3 5 3" xfId="39412" xr:uid="{00000000-0005-0000-0000-00003D990000}"/>
    <cellStyle name="20% - Accent1 4 3 2 3 3 6" xfId="39413" xr:uid="{00000000-0005-0000-0000-00003E990000}"/>
    <cellStyle name="20% - Accent1 4 3 2 3 3 6 2" xfId="39414" xr:uid="{00000000-0005-0000-0000-00003F990000}"/>
    <cellStyle name="20% - Accent1 4 3 2 3 3 6 2 2" xfId="39415" xr:uid="{00000000-0005-0000-0000-000040990000}"/>
    <cellStyle name="20% - Accent1 4 3 2 3 3 6 3" xfId="39416" xr:uid="{00000000-0005-0000-0000-000041990000}"/>
    <cellStyle name="20% - Accent1 4 3 2 3 3 7" xfId="39417" xr:uid="{00000000-0005-0000-0000-000042990000}"/>
    <cellStyle name="20% - Accent1 4 3 2 3 3 7 2" xfId="39418" xr:uid="{00000000-0005-0000-0000-000043990000}"/>
    <cellStyle name="20% - Accent1 4 3 2 3 3 8" xfId="39419" xr:uid="{00000000-0005-0000-0000-000044990000}"/>
    <cellStyle name="20% - Accent1 4 3 2 3 3 8 2" xfId="39420" xr:uid="{00000000-0005-0000-0000-000045990000}"/>
    <cellStyle name="20% - Accent1 4 3 2 3 3 9" xfId="39421" xr:uid="{00000000-0005-0000-0000-000046990000}"/>
    <cellStyle name="20% - Accent1 4 3 2 3 4" xfId="39422" xr:uid="{00000000-0005-0000-0000-000047990000}"/>
    <cellStyle name="20% - Accent1 4 3 2 3 4 2" xfId="39423" xr:uid="{00000000-0005-0000-0000-000048990000}"/>
    <cellStyle name="20% - Accent1 4 3 2 3 4 2 2" xfId="39424" xr:uid="{00000000-0005-0000-0000-000049990000}"/>
    <cellStyle name="20% - Accent1 4 3 2 3 4 2 2 2" xfId="39425" xr:uid="{00000000-0005-0000-0000-00004A990000}"/>
    <cellStyle name="20% - Accent1 4 3 2 3 4 2 3" xfId="39426" xr:uid="{00000000-0005-0000-0000-00004B990000}"/>
    <cellStyle name="20% - Accent1 4 3 2 3 4 3" xfId="39427" xr:uid="{00000000-0005-0000-0000-00004C990000}"/>
    <cellStyle name="20% - Accent1 4 3 2 3 4 3 2" xfId="39428" xr:uid="{00000000-0005-0000-0000-00004D990000}"/>
    <cellStyle name="20% - Accent1 4 3 2 3 4 4" xfId="39429" xr:uid="{00000000-0005-0000-0000-00004E990000}"/>
    <cellStyle name="20% - Accent1 4 3 2 3 5" xfId="39430" xr:uid="{00000000-0005-0000-0000-00004F990000}"/>
    <cellStyle name="20% - Accent1 4 3 2 3 5 2" xfId="39431" xr:uid="{00000000-0005-0000-0000-000050990000}"/>
    <cellStyle name="20% - Accent1 4 3 2 3 5 2 2" xfId="39432" xr:uid="{00000000-0005-0000-0000-000051990000}"/>
    <cellStyle name="20% - Accent1 4 3 2 3 5 2 2 2" xfId="39433" xr:uid="{00000000-0005-0000-0000-000052990000}"/>
    <cellStyle name="20% - Accent1 4 3 2 3 5 2 3" xfId="39434" xr:uid="{00000000-0005-0000-0000-000053990000}"/>
    <cellStyle name="20% - Accent1 4 3 2 3 5 3" xfId="39435" xr:uid="{00000000-0005-0000-0000-000054990000}"/>
    <cellStyle name="20% - Accent1 4 3 2 3 5 3 2" xfId="39436" xr:uid="{00000000-0005-0000-0000-000055990000}"/>
    <cellStyle name="20% - Accent1 4 3 2 3 5 4" xfId="39437" xr:uid="{00000000-0005-0000-0000-000056990000}"/>
    <cellStyle name="20% - Accent1 4 3 2 3 6" xfId="39438" xr:uid="{00000000-0005-0000-0000-000057990000}"/>
    <cellStyle name="20% - Accent1 4 3 2 3 6 2" xfId="39439" xr:uid="{00000000-0005-0000-0000-000058990000}"/>
    <cellStyle name="20% - Accent1 4 3 2 3 6 2 2" xfId="39440" xr:uid="{00000000-0005-0000-0000-000059990000}"/>
    <cellStyle name="20% - Accent1 4 3 2 3 6 2 2 2" xfId="39441" xr:uid="{00000000-0005-0000-0000-00005A990000}"/>
    <cellStyle name="20% - Accent1 4 3 2 3 6 2 3" xfId="39442" xr:uid="{00000000-0005-0000-0000-00005B990000}"/>
    <cellStyle name="20% - Accent1 4 3 2 3 6 3" xfId="39443" xr:uid="{00000000-0005-0000-0000-00005C990000}"/>
    <cellStyle name="20% - Accent1 4 3 2 3 6 3 2" xfId="39444" xr:uid="{00000000-0005-0000-0000-00005D990000}"/>
    <cellStyle name="20% - Accent1 4 3 2 3 6 4" xfId="39445" xr:uid="{00000000-0005-0000-0000-00005E990000}"/>
    <cellStyle name="20% - Accent1 4 3 2 3 7" xfId="39446" xr:uid="{00000000-0005-0000-0000-00005F990000}"/>
    <cellStyle name="20% - Accent1 4 3 2 3 7 2" xfId="39447" xr:uid="{00000000-0005-0000-0000-000060990000}"/>
    <cellStyle name="20% - Accent1 4 3 2 3 7 2 2" xfId="39448" xr:uid="{00000000-0005-0000-0000-000061990000}"/>
    <cellStyle name="20% - Accent1 4 3 2 3 7 3" xfId="39449" xr:uid="{00000000-0005-0000-0000-000062990000}"/>
    <cellStyle name="20% - Accent1 4 3 2 3 8" xfId="39450" xr:uid="{00000000-0005-0000-0000-000063990000}"/>
    <cellStyle name="20% - Accent1 4 3 2 3 8 2" xfId="39451" xr:uid="{00000000-0005-0000-0000-000064990000}"/>
    <cellStyle name="20% - Accent1 4 3 2 3 8 2 2" xfId="39452" xr:uid="{00000000-0005-0000-0000-000065990000}"/>
    <cellStyle name="20% - Accent1 4 3 2 3 8 3" xfId="39453" xr:uid="{00000000-0005-0000-0000-000066990000}"/>
    <cellStyle name="20% - Accent1 4 3 2 3 9" xfId="39454" xr:uid="{00000000-0005-0000-0000-000067990000}"/>
    <cellStyle name="20% - Accent1 4 3 2 3 9 2" xfId="39455" xr:uid="{00000000-0005-0000-0000-000068990000}"/>
    <cellStyle name="20% - Accent1 4 3 2 4" xfId="39456" xr:uid="{00000000-0005-0000-0000-000069990000}"/>
    <cellStyle name="20% - Accent1 4 3 2 4 10" xfId="39457" xr:uid="{00000000-0005-0000-0000-00006A990000}"/>
    <cellStyle name="20% - Accent1 4 3 2 4 10 2" xfId="39458" xr:uid="{00000000-0005-0000-0000-00006B990000}"/>
    <cellStyle name="20% - Accent1 4 3 2 4 11" xfId="39459" xr:uid="{00000000-0005-0000-0000-00006C990000}"/>
    <cellStyle name="20% - Accent1 4 3 2 4 2" xfId="39460" xr:uid="{00000000-0005-0000-0000-00006D990000}"/>
    <cellStyle name="20% - Accent1 4 3 2 4 2 2" xfId="39461" xr:uid="{00000000-0005-0000-0000-00006E990000}"/>
    <cellStyle name="20% - Accent1 4 3 2 4 2 2 2" xfId="39462" xr:uid="{00000000-0005-0000-0000-00006F990000}"/>
    <cellStyle name="20% - Accent1 4 3 2 4 2 2 2 2" xfId="39463" xr:uid="{00000000-0005-0000-0000-000070990000}"/>
    <cellStyle name="20% - Accent1 4 3 2 4 2 2 2 2 2" xfId="39464" xr:uid="{00000000-0005-0000-0000-000071990000}"/>
    <cellStyle name="20% - Accent1 4 3 2 4 2 2 2 3" xfId="39465" xr:uid="{00000000-0005-0000-0000-000072990000}"/>
    <cellStyle name="20% - Accent1 4 3 2 4 2 2 3" xfId="39466" xr:uid="{00000000-0005-0000-0000-000073990000}"/>
    <cellStyle name="20% - Accent1 4 3 2 4 2 2 3 2" xfId="39467" xr:uid="{00000000-0005-0000-0000-000074990000}"/>
    <cellStyle name="20% - Accent1 4 3 2 4 2 2 4" xfId="39468" xr:uid="{00000000-0005-0000-0000-000075990000}"/>
    <cellStyle name="20% - Accent1 4 3 2 4 2 3" xfId="39469" xr:uid="{00000000-0005-0000-0000-000076990000}"/>
    <cellStyle name="20% - Accent1 4 3 2 4 2 3 2" xfId="39470" xr:uid="{00000000-0005-0000-0000-000077990000}"/>
    <cellStyle name="20% - Accent1 4 3 2 4 2 3 2 2" xfId="39471" xr:uid="{00000000-0005-0000-0000-000078990000}"/>
    <cellStyle name="20% - Accent1 4 3 2 4 2 3 2 2 2" xfId="39472" xr:uid="{00000000-0005-0000-0000-000079990000}"/>
    <cellStyle name="20% - Accent1 4 3 2 4 2 3 2 3" xfId="39473" xr:uid="{00000000-0005-0000-0000-00007A990000}"/>
    <cellStyle name="20% - Accent1 4 3 2 4 2 3 3" xfId="39474" xr:uid="{00000000-0005-0000-0000-00007B990000}"/>
    <cellStyle name="20% - Accent1 4 3 2 4 2 3 3 2" xfId="39475" xr:uid="{00000000-0005-0000-0000-00007C990000}"/>
    <cellStyle name="20% - Accent1 4 3 2 4 2 3 4" xfId="39476" xr:uid="{00000000-0005-0000-0000-00007D990000}"/>
    <cellStyle name="20% - Accent1 4 3 2 4 2 4" xfId="39477" xr:uid="{00000000-0005-0000-0000-00007E990000}"/>
    <cellStyle name="20% - Accent1 4 3 2 4 2 4 2" xfId="39478" xr:uid="{00000000-0005-0000-0000-00007F990000}"/>
    <cellStyle name="20% - Accent1 4 3 2 4 2 4 2 2" xfId="39479" xr:uid="{00000000-0005-0000-0000-000080990000}"/>
    <cellStyle name="20% - Accent1 4 3 2 4 2 4 2 2 2" xfId="39480" xr:uid="{00000000-0005-0000-0000-000081990000}"/>
    <cellStyle name="20% - Accent1 4 3 2 4 2 4 2 3" xfId="39481" xr:uid="{00000000-0005-0000-0000-000082990000}"/>
    <cellStyle name="20% - Accent1 4 3 2 4 2 4 3" xfId="39482" xr:uid="{00000000-0005-0000-0000-000083990000}"/>
    <cellStyle name="20% - Accent1 4 3 2 4 2 4 3 2" xfId="39483" xr:uid="{00000000-0005-0000-0000-000084990000}"/>
    <cellStyle name="20% - Accent1 4 3 2 4 2 4 4" xfId="39484" xr:uid="{00000000-0005-0000-0000-000085990000}"/>
    <cellStyle name="20% - Accent1 4 3 2 4 2 5" xfId="39485" xr:uid="{00000000-0005-0000-0000-000086990000}"/>
    <cellStyle name="20% - Accent1 4 3 2 4 2 5 2" xfId="39486" xr:uid="{00000000-0005-0000-0000-000087990000}"/>
    <cellStyle name="20% - Accent1 4 3 2 4 2 5 2 2" xfId="39487" xr:uid="{00000000-0005-0000-0000-000088990000}"/>
    <cellStyle name="20% - Accent1 4 3 2 4 2 5 3" xfId="39488" xr:uid="{00000000-0005-0000-0000-000089990000}"/>
    <cellStyle name="20% - Accent1 4 3 2 4 2 6" xfId="39489" xr:uid="{00000000-0005-0000-0000-00008A990000}"/>
    <cellStyle name="20% - Accent1 4 3 2 4 2 6 2" xfId="39490" xr:uid="{00000000-0005-0000-0000-00008B990000}"/>
    <cellStyle name="20% - Accent1 4 3 2 4 2 6 2 2" xfId="39491" xr:uid="{00000000-0005-0000-0000-00008C990000}"/>
    <cellStyle name="20% - Accent1 4 3 2 4 2 6 3" xfId="39492" xr:uid="{00000000-0005-0000-0000-00008D990000}"/>
    <cellStyle name="20% - Accent1 4 3 2 4 2 7" xfId="39493" xr:uid="{00000000-0005-0000-0000-00008E990000}"/>
    <cellStyle name="20% - Accent1 4 3 2 4 2 7 2" xfId="39494" xr:uid="{00000000-0005-0000-0000-00008F990000}"/>
    <cellStyle name="20% - Accent1 4 3 2 4 2 8" xfId="39495" xr:uid="{00000000-0005-0000-0000-000090990000}"/>
    <cellStyle name="20% - Accent1 4 3 2 4 2 8 2" xfId="39496" xr:uid="{00000000-0005-0000-0000-000091990000}"/>
    <cellStyle name="20% - Accent1 4 3 2 4 2 9" xfId="39497" xr:uid="{00000000-0005-0000-0000-000092990000}"/>
    <cellStyle name="20% - Accent1 4 3 2 4 3" xfId="39498" xr:uid="{00000000-0005-0000-0000-000093990000}"/>
    <cellStyle name="20% - Accent1 4 3 2 4 3 2" xfId="39499" xr:uid="{00000000-0005-0000-0000-000094990000}"/>
    <cellStyle name="20% - Accent1 4 3 2 4 3 2 2" xfId="39500" xr:uid="{00000000-0005-0000-0000-000095990000}"/>
    <cellStyle name="20% - Accent1 4 3 2 4 3 2 2 2" xfId="39501" xr:uid="{00000000-0005-0000-0000-000096990000}"/>
    <cellStyle name="20% - Accent1 4 3 2 4 3 2 2 2 2" xfId="39502" xr:uid="{00000000-0005-0000-0000-000097990000}"/>
    <cellStyle name="20% - Accent1 4 3 2 4 3 2 2 3" xfId="39503" xr:uid="{00000000-0005-0000-0000-000098990000}"/>
    <cellStyle name="20% - Accent1 4 3 2 4 3 2 3" xfId="39504" xr:uid="{00000000-0005-0000-0000-000099990000}"/>
    <cellStyle name="20% - Accent1 4 3 2 4 3 2 3 2" xfId="39505" xr:uid="{00000000-0005-0000-0000-00009A990000}"/>
    <cellStyle name="20% - Accent1 4 3 2 4 3 2 4" xfId="39506" xr:uid="{00000000-0005-0000-0000-00009B990000}"/>
    <cellStyle name="20% - Accent1 4 3 2 4 3 3" xfId="39507" xr:uid="{00000000-0005-0000-0000-00009C990000}"/>
    <cellStyle name="20% - Accent1 4 3 2 4 3 3 2" xfId="39508" xr:uid="{00000000-0005-0000-0000-00009D990000}"/>
    <cellStyle name="20% - Accent1 4 3 2 4 3 3 2 2" xfId="39509" xr:uid="{00000000-0005-0000-0000-00009E990000}"/>
    <cellStyle name="20% - Accent1 4 3 2 4 3 3 2 2 2" xfId="39510" xr:uid="{00000000-0005-0000-0000-00009F990000}"/>
    <cellStyle name="20% - Accent1 4 3 2 4 3 3 2 3" xfId="39511" xr:uid="{00000000-0005-0000-0000-0000A0990000}"/>
    <cellStyle name="20% - Accent1 4 3 2 4 3 3 3" xfId="39512" xr:uid="{00000000-0005-0000-0000-0000A1990000}"/>
    <cellStyle name="20% - Accent1 4 3 2 4 3 3 3 2" xfId="39513" xr:uid="{00000000-0005-0000-0000-0000A2990000}"/>
    <cellStyle name="20% - Accent1 4 3 2 4 3 3 4" xfId="39514" xr:uid="{00000000-0005-0000-0000-0000A3990000}"/>
    <cellStyle name="20% - Accent1 4 3 2 4 3 4" xfId="39515" xr:uid="{00000000-0005-0000-0000-0000A4990000}"/>
    <cellStyle name="20% - Accent1 4 3 2 4 3 4 2" xfId="39516" xr:uid="{00000000-0005-0000-0000-0000A5990000}"/>
    <cellStyle name="20% - Accent1 4 3 2 4 3 4 2 2" xfId="39517" xr:uid="{00000000-0005-0000-0000-0000A6990000}"/>
    <cellStyle name="20% - Accent1 4 3 2 4 3 4 2 2 2" xfId="39518" xr:uid="{00000000-0005-0000-0000-0000A7990000}"/>
    <cellStyle name="20% - Accent1 4 3 2 4 3 4 2 3" xfId="39519" xr:uid="{00000000-0005-0000-0000-0000A8990000}"/>
    <cellStyle name="20% - Accent1 4 3 2 4 3 4 3" xfId="39520" xr:uid="{00000000-0005-0000-0000-0000A9990000}"/>
    <cellStyle name="20% - Accent1 4 3 2 4 3 4 3 2" xfId="39521" xr:uid="{00000000-0005-0000-0000-0000AA990000}"/>
    <cellStyle name="20% - Accent1 4 3 2 4 3 4 4" xfId="39522" xr:uid="{00000000-0005-0000-0000-0000AB990000}"/>
    <cellStyle name="20% - Accent1 4 3 2 4 3 5" xfId="39523" xr:uid="{00000000-0005-0000-0000-0000AC990000}"/>
    <cellStyle name="20% - Accent1 4 3 2 4 3 5 2" xfId="39524" xr:uid="{00000000-0005-0000-0000-0000AD990000}"/>
    <cellStyle name="20% - Accent1 4 3 2 4 3 5 2 2" xfId="39525" xr:uid="{00000000-0005-0000-0000-0000AE990000}"/>
    <cellStyle name="20% - Accent1 4 3 2 4 3 5 3" xfId="39526" xr:uid="{00000000-0005-0000-0000-0000AF990000}"/>
    <cellStyle name="20% - Accent1 4 3 2 4 3 6" xfId="39527" xr:uid="{00000000-0005-0000-0000-0000B0990000}"/>
    <cellStyle name="20% - Accent1 4 3 2 4 3 6 2" xfId="39528" xr:uid="{00000000-0005-0000-0000-0000B1990000}"/>
    <cellStyle name="20% - Accent1 4 3 2 4 3 6 2 2" xfId="39529" xr:uid="{00000000-0005-0000-0000-0000B2990000}"/>
    <cellStyle name="20% - Accent1 4 3 2 4 3 6 3" xfId="39530" xr:uid="{00000000-0005-0000-0000-0000B3990000}"/>
    <cellStyle name="20% - Accent1 4 3 2 4 3 7" xfId="39531" xr:uid="{00000000-0005-0000-0000-0000B4990000}"/>
    <cellStyle name="20% - Accent1 4 3 2 4 3 7 2" xfId="39532" xr:uid="{00000000-0005-0000-0000-0000B5990000}"/>
    <cellStyle name="20% - Accent1 4 3 2 4 3 8" xfId="39533" xr:uid="{00000000-0005-0000-0000-0000B6990000}"/>
    <cellStyle name="20% - Accent1 4 3 2 4 3 8 2" xfId="39534" xr:uid="{00000000-0005-0000-0000-0000B7990000}"/>
    <cellStyle name="20% - Accent1 4 3 2 4 3 9" xfId="39535" xr:uid="{00000000-0005-0000-0000-0000B8990000}"/>
    <cellStyle name="20% - Accent1 4 3 2 4 4" xfId="39536" xr:uid="{00000000-0005-0000-0000-0000B9990000}"/>
    <cellStyle name="20% - Accent1 4 3 2 4 4 2" xfId="39537" xr:uid="{00000000-0005-0000-0000-0000BA990000}"/>
    <cellStyle name="20% - Accent1 4 3 2 4 4 2 2" xfId="39538" xr:uid="{00000000-0005-0000-0000-0000BB990000}"/>
    <cellStyle name="20% - Accent1 4 3 2 4 4 2 2 2" xfId="39539" xr:uid="{00000000-0005-0000-0000-0000BC990000}"/>
    <cellStyle name="20% - Accent1 4 3 2 4 4 2 3" xfId="39540" xr:uid="{00000000-0005-0000-0000-0000BD990000}"/>
    <cellStyle name="20% - Accent1 4 3 2 4 4 3" xfId="39541" xr:uid="{00000000-0005-0000-0000-0000BE990000}"/>
    <cellStyle name="20% - Accent1 4 3 2 4 4 3 2" xfId="39542" xr:uid="{00000000-0005-0000-0000-0000BF990000}"/>
    <cellStyle name="20% - Accent1 4 3 2 4 4 4" xfId="39543" xr:uid="{00000000-0005-0000-0000-0000C0990000}"/>
    <cellStyle name="20% - Accent1 4 3 2 4 5" xfId="39544" xr:uid="{00000000-0005-0000-0000-0000C1990000}"/>
    <cellStyle name="20% - Accent1 4 3 2 4 5 2" xfId="39545" xr:uid="{00000000-0005-0000-0000-0000C2990000}"/>
    <cellStyle name="20% - Accent1 4 3 2 4 5 2 2" xfId="39546" xr:uid="{00000000-0005-0000-0000-0000C3990000}"/>
    <cellStyle name="20% - Accent1 4 3 2 4 5 2 2 2" xfId="39547" xr:uid="{00000000-0005-0000-0000-0000C4990000}"/>
    <cellStyle name="20% - Accent1 4 3 2 4 5 2 3" xfId="39548" xr:uid="{00000000-0005-0000-0000-0000C5990000}"/>
    <cellStyle name="20% - Accent1 4 3 2 4 5 3" xfId="39549" xr:uid="{00000000-0005-0000-0000-0000C6990000}"/>
    <cellStyle name="20% - Accent1 4 3 2 4 5 3 2" xfId="39550" xr:uid="{00000000-0005-0000-0000-0000C7990000}"/>
    <cellStyle name="20% - Accent1 4 3 2 4 5 4" xfId="39551" xr:uid="{00000000-0005-0000-0000-0000C8990000}"/>
    <cellStyle name="20% - Accent1 4 3 2 4 6" xfId="39552" xr:uid="{00000000-0005-0000-0000-0000C9990000}"/>
    <cellStyle name="20% - Accent1 4 3 2 4 6 2" xfId="39553" xr:uid="{00000000-0005-0000-0000-0000CA990000}"/>
    <cellStyle name="20% - Accent1 4 3 2 4 6 2 2" xfId="39554" xr:uid="{00000000-0005-0000-0000-0000CB990000}"/>
    <cellStyle name="20% - Accent1 4 3 2 4 6 2 2 2" xfId="39555" xr:uid="{00000000-0005-0000-0000-0000CC990000}"/>
    <cellStyle name="20% - Accent1 4 3 2 4 6 2 3" xfId="39556" xr:uid="{00000000-0005-0000-0000-0000CD990000}"/>
    <cellStyle name="20% - Accent1 4 3 2 4 6 3" xfId="39557" xr:uid="{00000000-0005-0000-0000-0000CE990000}"/>
    <cellStyle name="20% - Accent1 4 3 2 4 6 3 2" xfId="39558" xr:uid="{00000000-0005-0000-0000-0000CF990000}"/>
    <cellStyle name="20% - Accent1 4 3 2 4 6 4" xfId="39559" xr:uid="{00000000-0005-0000-0000-0000D0990000}"/>
    <cellStyle name="20% - Accent1 4 3 2 4 7" xfId="39560" xr:uid="{00000000-0005-0000-0000-0000D1990000}"/>
    <cellStyle name="20% - Accent1 4 3 2 4 7 2" xfId="39561" xr:uid="{00000000-0005-0000-0000-0000D2990000}"/>
    <cellStyle name="20% - Accent1 4 3 2 4 7 2 2" xfId="39562" xr:uid="{00000000-0005-0000-0000-0000D3990000}"/>
    <cellStyle name="20% - Accent1 4 3 2 4 7 3" xfId="39563" xr:uid="{00000000-0005-0000-0000-0000D4990000}"/>
    <cellStyle name="20% - Accent1 4 3 2 4 8" xfId="39564" xr:uid="{00000000-0005-0000-0000-0000D5990000}"/>
    <cellStyle name="20% - Accent1 4 3 2 4 8 2" xfId="39565" xr:uid="{00000000-0005-0000-0000-0000D6990000}"/>
    <cellStyle name="20% - Accent1 4 3 2 4 8 2 2" xfId="39566" xr:uid="{00000000-0005-0000-0000-0000D7990000}"/>
    <cellStyle name="20% - Accent1 4 3 2 4 8 3" xfId="39567" xr:uid="{00000000-0005-0000-0000-0000D8990000}"/>
    <cellStyle name="20% - Accent1 4 3 2 4 9" xfId="39568" xr:uid="{00000000-0005-0000-0000-0000D9990000}"/>
    <cellStyle name="20% - Accent1 4 3 2 4 9 2" xfId="39569" xr:uid="{00000000-0005-0000-0000-0000DA990000}"/>
    <cellStyle name="20% - Accent1 4 3 2 5" xfId="39570" xr:uid="{00000000-0005-0000-0000-0000DB990000}"/>
    <cellStyle name="20% - Accent1 4 3 2 5 10" xfId="39571" xr:uid="{00000000-0005-0000-0000-0000DC990000}"/>
    <cellStyle name="20% - Accent1 4 3 2 5 10 2" xfId="39572" xr:uid="{00000000-0005-0000-0000-0000DD990000}"/>
    <cellStyle name="20% - Accent1 4 3 2 5 11" xfId="39573" xr:uid="{00000000-0005-0000-0000-0000DE990000}"/>
    <cellStyle name="20% - Accent1 4 3 2 5 2" xfId="39574" xr:uid="{00000000-0005-0000-0000-0000DF990000}"/>
    <cellStyle name="20% - Accent1 4 3 2 5 2 2" xfId="39575" xr:uid="{00000000-0005-0000-0000-0000E0990000}"/>
    <cellStyle name="20% - Accent1 4 3 2 5 2 2 2" xfId="39576" xr:uid="{00000000-0005-0000-0000-0000E1990000}"/>
    <cellStyle name="20% - Accent1 4 3 2 5 2 2 2 2" xfId="39577" xr:uid="{00000000-0005-0000-0000-0000E2990000}"/>
    <cellStyle name="20% - Accent1 4 3 2 5 2 2 2 2 2" xfId="39578" xr:uid="{00000000-0005-0000-0000-0000E3990000}"/>
    <cellStyle name="20% - Accent1 4 3 2 5 2 2 2 3" xfId="39579" xr:uid="{00000000-0005-0000-0000-0000E4990000}"/>
    <cellStyle name="20% - Accent1 4 3 2 5 2 2 3" xfId="39580" xr:uid="{00000000-0005-0000-0000-0000E5990000}"/>
    <cellStyle name="20% - Accent1 4 3 2 5 2 2 3 2" xfId="39581" xr:uid="{00000000-0005-0000-0000-0000E6990000}"/>
    <cellStyle name="20% - Accent1 4 3 2 5 2 2 4" xfId="39582" xr:uid="{00000000-0005-0000-0000-0000E7990000}"/>
    <cellStyle name="20% - Accent1 4 3 2 5 2 3" xfId="39583" xr:uid="{00000000-0005-0000-0000-0000E8990000}"/>
    <cellStyle name="20% - Accent1 4 3 2 5 2 3 2" xfId="39584" xr:uid="{00000000-0005-0000-0000-0000E9990000}"/>
    <cellStyle name="20% - Accent1 4 3 2 5 2 3 2 2" xfId="39585" xr:uid="{00000000-0005-0000-0000-0000EA990000}"/>
    <cellStyle name="20% - Accent1 4 3 2 5 2 3 2 2 2" xfId="39586" xr:uid="{00000000-0005-0000-0000-0000EB990000}"/>
    <cellStyle name="20% - Accent1 4 3 2 5 2 3 2 3" xfId="39587" xr:uid="{00000000-0005-0000-0000-0000EC990000}"/>
    <cellStyle name="20% - Accent1 4 3 2 5 2 3 3" xfId="39588" xr:uid="{00000000-0005-0000-0000-0000ED990000}"/>
    <cellStyle name="20% - Accent1 4 3 2 5 2 3 3 2" xfId="39589" xr:uid="{00000000-0005-0000-0000-0000EE990000}"/>
    <cellStyle name="20% - Accent1 4 3 2 5 2 3 4" xfId="39590" xr:uid="{00000000-0005-0000-0000-0000EF990000}"/>
    <cellStyle name="20% - Accent1 4 3 2 5 2 4" xfId="39591" xr:uid="{00000000-0005-0000-0000-0000F0990000}"/>
    <cellStyle name="20% - Accent1 4 3 2 5 2 4 2" xfId="39592" xr:uid="{00000000-0005-0000-0000-0000F1990000}"/>
    <cellStyle name="20% - Accent1 4 3 2 5 2 4 2 2" xfId="39593" xr:uid="{00000000-0005-0000-0000-0000F2990000}"/>
    <cellStyle name="20% - Accent1 4 3 2 5 2 4 2 2 2" xfId="39594" xr:uid="{00000000-0005-0000-0000-0000F3990000}"/>
    <cellStyle name="20% - Accent1 4 3 2 5 2 4 2 3" xfId="39595" xr:uid="{00000000-0005-0000-0000-0000F4990000}"/>
    <cellStyle name="20% - Accent1 4 3 2 5 2 4 3" xfId="39596" xr:uid="{00000000-0005-0000-0000-0000F5990000}"/>
    <cellStyle name="20% - Accent1 4 3 2 5 2 4 3 2" xfId="39597" xr:uid="{00000000-0005-0000-0000-0000F6990000}"/>
    <cellStyle name="20% - Accent1 4 3 2 5 2 4 4" xfId="39598" xr:uid="{00000000-0005-0000-0000-0000F7990000}"/>
    <cellStyle name="20% - Accent1 4 3 2 5 2 5" xfId="39599" xr:uid="{00000000-0005-0000-0000-0000F8990000}"/>
    <cellStyle name="20% - Accent1 4 3 2 5 2 5 2" xfId="39600" xr:uid="{00000000-0005-0000-0000-0000F9990000}"/>
    <cellStyle name="20% - Accent1 4 3 2 5 2 5 2 2" xfId="39601" xr:uid="{00000000-0005-0000-0000-0000FA990000}"/>
    <cellStyle name="20% - Accent1 4 3 2 5 2 5 3" xfId="39602" xr:uid="{00000000-0005-0000-0000-0000FB990000}"/>
    <cellStyle name="20% - Accent1 4 3 2 5 2 6" xfId="39603" xr:uid="{00000000-0005-0000-0000-0000FC990000}"/>
    <cellStyle name="20% - Accent1 4 3 2 5 2 6 2" xfId="39604" xr:uid="{00000000-0005-0000-0000-0000FD990000}"/>
    <cellStyle name="20% - Accent1 4 3 2 5 2 6 2 2" xfId="39605" xr:uid="{00000000-0005-0000-0000-0000FE990000}"/>
    <cellStyle name="20% - Accent1 4 3 2 5 2 6 3" xfId="39606" xr:uid="{00000000-0005-0000-0000-0000FF990000}"/>
    <cellStyle name="20% - Accent1 4 3 2 5 2 7" xfId="39607" xr:uid="{00000000-0005-0000-0000-0000009A0000}"/>
    <cellStyle name="20% - Accent1 4 3 2 5 2 7 2" xfId="39608" xr:uid="{00000000-0005-0000-0000-0000019A0000}"/>
    <cellStyle name="20% - Accent1 4 3 2 5 2 8" xfId="39609" xr:uid="{00000000-0005-0000-0000-0000029A0000}"/>
    <cellStyle name="20% - Accent1 4 3 2 5 2 8 2" xfId="39610" xr:uid="{00000000-0005-0000-0000-0000039A0000}"/>
    <cellStyle name="20% - Accent1 4 3 2 5 2 9" xfId="39611" xr:uid="{00000000-0005-0000-0000-0000049A0000}"/>
    <cellStyle name="20% - Accent1 4 3 2 5 3" xfId="39612" xr:uid="{00000000-0005-0000-0000-0000059A0000}"/>
    <cellStyle name="20% - Accent1 4 3 2 5 3 2" xfId="39613" xr:uid="{00000000-0005-0000-0000-0000069A0000}"/>
    <cellStyle name="20% - Accent1 4 3 2 5 3 2 2" xfId="39614" xr:uid="{00000000-0005-0000-0000-0000079A0000}"/>
    <cellStyle name="20% - Accent1 4 3 2 5 3 2 2 2" xfId="39615" xr:uid="{00000000-0005-0000-0000-0000089A0000}"/>
    <cellStyle name="20% - Accent1 4 3 2 5 3 2 2 2 2" xfId="39616" xr:uid="{00000000-0005-0000-0000-0000099A0000}"/>
    <cellStyle name="20% - Accent1 4 3 2 5 3 2 2 3" xfId="39617" xr:uid="{00000000-0005-0000-0000-00000A9A0000}"/>
    <cellStyle name="20% - Accent1 4 3 2 5 3 2 3" xfId="39618" xr:uid="{00000000-0005-0000-0000-00000B9A0000}"/>
    <cellStyle name="20% - Accent1 4 3 2 5 3 2 3 2" xfId="39619" xr:uid="{00000000-0005-0000-0000-00000C9A0000}"/>
    <cellStyle name="20% - Accent1 4 3 2 5 3 2 4" xfId="39620" xr:uid="{00000000-0005-0000-0000-00000D9A0000}"/>
    <cellStyle name="20% - Accent1 4 3 2 5 3 3" xfId="39621" xr:uid="{00000000-0005-0000-0000-00000E9A0000}"/>
    <cellStyle name="20% - Accent1 4 3 2 5 3 3 2" xfId="39622" xr:uid="{00000000-0005-0000-0000-00000F9A0000}"/>
    <cellStyle name="20% - Accent1 4 3 2 5 3 3 2 2" xfId="39623" xr:uid="{00000000-0005-0000-0000-0000109A0000}"/>
    <cellStyle name="20% - Accent1 4 3 2 5 3 3 2 2 2" xfId="39624" xr:uid="{00000000-0005-0000-0000-0000119A0000}"/>
    <cellStyle name="20% - Accent1 4 3 2 5 3 3 2 3" xfId="39625" xr:uid="{00000000-0005-0000-0000-0000129A0000}"/>
    <cellStyle name="20% - Accent1 4 3 2 5 3 3 3" xfId="39626" xr:uid="{00000000-0005-0000-0000-0000139A0000}"/>
    <cellStyle name="20% - Accent1 4 3 2 5 3 3 3 2" xfId="39627" xr:uid="{00000000-0005-0000-0000-0000149A0000}"/>
    <cellStyle name="20% - Accent1 4 3 2 5 3 3 4" xfId="39628" xr:uid="{00000000-0005-0000-0000-0000159A0000}"/>
    <cellStyle name="20% - Accent1 4 3 2 5 3 4" xfId="39629" xr:uid="{00000000-0005-0000-0000-0000169A0000}"/>
    <cellStyle name="20% - Accent1 4 3 2 5 3 4 2" xfId="39630" xr:uid="{00000000-0005-0000-0000-0000179A0000}"/>
    <cellStyle name="20% - Accent1 4 3 2 5 3 4 2 2" xfId="39631" xr:uid="{00000000-0005-0000-0000-0000189A0000}"/>
    <cellStyle name="20% - Accent1 4 3 2 5 3 4 2 2 2" xfId="39632" xr:uid="{00000000-0005-0000-0000-0000199A0000}"/>
    <cellStyle name="20% - Accent1 4 3 2 5 3 4 2 3" xfId="39633" xr:uid="{00000000-0005-0000-0000-00001A9A0000}"/>
    <cellStyle name="20% - Accent1 4 3 2 5 3 4 3" xfId="39634" xr:uid="{00000000-0005-0000-0000-00001B9A0000}"/>
    <cellStyle name="20% - Accent1 4 3 2 5 3 4 3 2" xfId="39635" xr:uid="{00000000-0005-0000-0000-00001C9A0000}"/>
    <cellStyle name="20% - Accent1 4 3 2 5 3 4 4" xfId="39636" xr:uid="{00000000-0005-0000-0000-00001D9A0000}"/>
    <cellStyle name="20% - Accent1 4 3 2 5 3 5" xfId="39637" xr:uid="{00000000-0005-0000-0000-00001E9A0000}"/>
    <cellStyle name="20% - Accent1 4 3 2 5 3 5 2" xfId="39638" xr:uid="{00000000-0005-0000-0000-00001F9A0000}"/>
    <cellStyle name="20% - Accent1 4 3 2 5 3 5 2 2" xfId="39639" xr:uid="{00000000-0005-0000-0000-0000209A0000}"/>
    <cellStyle name="20% - Accent1 4 3 2 5 3 5 3" xfId="39640" xr:uid="{00000000-0005-0000-0000-0000219A0000}"/>
    <cellStyle name="20% - Accent1 4 3 2 5 3 6" xfId="39641" xr:uid="{00000000-0005-0000-0000-0000229A0000}"/>
    <cellStyle name="20% - Accent1 4 3 2 5 3 6 2" xfId="39642" xr:uid="{00000000-0005-0000-0000-0000239A0000}"/>
    <cellStyle name="20% - Accent1 4 3 2 5 3 6 2 2" xfId="39643" xr:uid="{00000000-0005-0000-0000-0000249A0000}"/>
    <cellStyle name="20% - Accent1 4 3 2 5 3 6 3" xfId="39644" xr:uid="{00000000-0005-0000-0000-0000259A0000}"/>
    <cellStyle name="20% - Accent1 4 3 2 5 3 7" xfId="39645" xr:uid="{00000000-0005-0000-0000-0000269A0000}"/>
    <cellStyle name="20% - Accent1 4 3 2 5 3 7 2" xfId="39646" xr:uid="{00000000-0005-0000-0000-0000279A0000}"/>
    <cellStyle name="20% - Accent1 4 3 2 5 3 8" xfId="39647" xr:uid="{00000000-0005-0000-0000-0000289A0000}"/>
    <cellStyle name="20% - Accent1 4 3 2 5 3 8 2" xfId="39648" xr:uid="{00000000-0005-0000-0000-0000299A0000}"/>
    <cellStyle name="20% - Accent1 4 3 2 5 3 9" xfId="39649" xr:uid="{00000000-0005-0000-0000-00002A9A0000}"/>
    <cellStyle name="20% - Accent1 4 3 2 5 4" xfId="39650" xr:uid="{00000000-0005-0000-0000-00002B9A0000}"/>
    <cellStyle name="20% - Accent1 4 3 2 5 4 2" xfId="39651" xr:uid="{00000000-0005-0000-0000-00002C9A0000}"/>
    <cellStyle name="20% - Accent1 4 3 2 5 4 2 2" xfId="39652" xr:uid="{00000000-0005-0000-0000-00002D9A0000}"/>
    <cellStyle name="20% - Accent1 4 3 2 5 4 2 2 2" xfId="39653" xr:uid="{00000000-0005-0000-0000-00002E9A0000}"/>
    <cellStyle name="20% - Accent1 4 3 2 5 4 2 3" xfId="39654" xr:uid="{00000000-0005-0000-0000-00002F9A0000}"/>
    <cellStyle name="20% - Accent1 4 3 2 5 4 3" xfId="39655" xr:uid="{00000000-0005-0000-0000-0000309A0000}"/>
    <cellStyle name="20% - Accent1 4 3 2 5 4 3 2" xfId="39656" xr:uid="{00000000-0005-0000-0000-0000319A0000}"/>
    <cellStyle name="20% - Accent1 4 3 2 5 4 4" xfId="39657" xr:uid="{00000000-0005-0000-0000-0000329A0000}"/>
    <cellStyle name="20% - Accent1 4 3 2 5 5" xfId="39658" xr:uid="{00000000-0005-0000-0000-0000339A0000}"/>
    <cellStyle name="20% - Accent1 4 3 2 5 5 2" xfId="39659" xr:uid="{00000000-0005-0000-0000-0000349A0000}"/>
    <cellStyle name="20% - Accent1 4 3 2 5 5 2 2" xfId="39660" xr:uid="{00000000-0005-0000-0000-0000359A0000}"/>
    <cellStyle name="20% - Accent1 4 3 2 5 5 2 2 2" xfId="39661" xr:uid="{00000000-0005-0000-0000-0000369A0000}"/>
    <cellStyle name="20% - Accent1 4 3 2 5 5 2 3" xfId="39662" xr:uid="{00000000-0005-0000-0000-0000379A0000}"/>
    <cellStyle name="20% - Accent1 4 3 2 5 5 3" xfId="39663" xr:uid="{00000000-0005-0000-0000-0000389A0000}"/>
    <cellStyle name="20% - Accent1 4 3 2 5 5 3 2" xfId="39664" xr:uid="{00000000-0005-0000-0000-0000399A0000}"/>
    <cellStyle name="20% - Accent1 4 3 2 5 5 4" xfId="39665" xr:uid="{00000000-0005-0000-0000-00003A9A0000}"/>
    <cellStyle name="20% - Accent1 4 3 2 5 6" xfId="39666" xr:uid="{00000000-0005-0000-0000-00003B9A0000}"/>
    <cellStyle name="20% - Accent1 4 3 2 5 6 2" xfId="39667" xr:uid="{00000000-0005-0000-0000-00003C9A0000}"/>
    <cellStyle name="20% - Accent1 4 3 2 5 6 2 2" xfId="39668" xr:uid="{00000000-0005-0000-0000-00003D9A0000}"/>
    <cellStyle name="20% - Accent1 4 3 2 5 6 2 2 2" xfId="39669" xr:uid="{00000000-0005-0000-0000-00003E9A0000}"/>
    <cellStyle name="20% - Accent1 4 3 2 5 6 2 3" xfId="39670" xr:uid="{00000000-0005-0000-0000-00003F9A0000}"/>
    <cellStyle name="20% - Accent1 4 3 2 5 6 3" xfId="39671" xr:uid="{00000000-0005-0000-0000-0000409A0000}"/>
    <cellStyle name="20% - Accent1 4 3 2 5 6 3 2" xfId="39672" xr:uid="{00000000-0005-0000-0000-0000419A0000}"/>
    <cellStyle name="20% - Accent1 4 3 2 5 6 4" xfId="39673" xr:uid="{00000000-0005-0000-0000-0000429A0000}"/>
    <cellStyle name="20% - Accent1 4 3 2 5 7" xfId="39674" xr:uid="{00000000-0005-0000-0000-0000439A0000}"/>
    <cellStyle name="20% - Accent1 4 3 2 5 7 2" xfId="39675" xr:uid="{00000000-0005-0000-0000-0000449A0000}"/>
    <cellStyle name="20% - Accent1 4 3 2 5 7 2 2" xfId="39676" xr:uid="{00000000-0005-0000-0000-0000459A0000}"/>
    <cellStyle name="20% - Accent1 4 3 2 5 7 3" xfId="39677" xr:uid="{00000000-0005-0000-0000-0000469A0000}"/>
    <cellStyle name="20% - Accent1 4 3 2 5 8" xfId="39678" xr:uid="{00000000-0005-0000-0000-0000479A0000}"/>
    <cellStyle name="20% - Accent1 4 3 2 5 8 2" xfId="39679" xr:uid="{00000000-0005-0000-0000-0000489A0000}"/>
    <cellStyle name="20% - Accent1 4 3 2 5 8 2 2" xfId="39680" xr:uid="{00000000-0005-0000-0000-0000499A0000}"/>
    <cellStyle name="20% - Accent1 4 3 2 5 8 3" xfId="39681" xr:uid="{00000000-0005-0000-0000-00004A9A0000}"/>
    <cellStyle name="20% - Accent1 4 3 2 5 9" xfId="39682" xr:uid="{00000000-0005-0000-0000-00004B9A0000}"/>
    <cellStyle name="20% - Accent1 4 3 2 5 9 2" xfId="39683" xr:uid="{00000000-0005-0000-0000-00004C9A0000}"/>
    <cellStyle name="20% - Accent1 4 3 2 6" xfId="39684" xr:uid="{00000000-0005-0000-0000-00004D9A0000}"/>
    <cellStyle name="20% - Accent1 4 3 2 6 2" xfId="39685" xr:uid="{00000000-0005-0000-0000-00004E9A0000}"/>
    <cellStyle name="20% - Accent1 4 3 2 6 2 2" xfId="39686" xr:uid="{00000000-0005-0000-0000-00004F9A0000}"/>
    <cellStyle name="20% - Accent1 4 3 2 6 2 2 2" xfId="39687" xr:uid="{00000000-0005-0000-0000-0000509A0000}"/>
    <cellStyle name="20% - Accent1 4 3 2 6 2 2 2 2" xfId="39688" xr:uid="{00000000-0005-0000-0000-0000519A0000}"/>
    <cellStyle name="20% - Accent1 4 3 2 6 2 2 3" xfId="39689" xr:uid="{00000000-0005-0000-0000-0000529A0000}"/>
    <cellStyle name="20% - Accent1 4 3 2 6 2 3" xfId="39690" xr:uid="{00000000-0005-0000-0000-0000539A0000}"/>
    <cellStyle name="20% - Accent1 4 3 2 6 2 3 2" xfId="39691" xr:uid="{00000000-0005-0000-0000-0000549A0000}"/>
    <cellStyle name="20% - Accent1 4 3 2 6 2 4" xfId="39692" xr:uid="{00000000-0005-0000-0000-0000559A0000}"/>
    <cellStyle name="20% - Accent1 4 3 2 6 3" xfId="39693" xr:uid="{00000000-0005-0000-0000-0000569A0000}"/>
    <cellStyle name="20% - Accent1 4 3 2 6 3 2" xfId="39694" xr:uid="{00000000-0005-0000-0000-0000579A0000}"/>
    <cellStyle name="20% - Accent1 4 3 2 6 3 2 2" xfId="39695" xr:uid="{00000000-0005-0000-0000-0000589A0000}"/>
    <cellStyle name="20% - Accent1 4 3 2 6 3 2 2 2" xfId="39696" xr:uid="{00000000-0005-0000-0000-0000599A0000}"/>
    <cellStyle name="20% - Accent1 4 3 2 6 3 2 3" xfId="39697" xr:uid="{00000000-0005-0000-0000-00005A9A0000}"/>
    <cellStyle name="20% - Accent1 4 3 2 6 3 3" xfId="39698" xr:uid="{00000000-0005-0000-0000-00005B9A0000}"/>
    <cellStyle name="20% - Accent1 4 3 2 6 3 3 2" xfId="39699" xr:uid="{00000000-0005-0000-0000-00005C9A0000}"/>
    <cellStyle name="20% - Accent1 4 3 2 6 3 4" xfId="39700" xr:uid="{00000000-0005-0000-0000-00005D9A0000}"/>
    <cellStyle name="20% - Accent1 4 3 2 6 4" xfId="39701" xr:uid="{00000000-0005-0000-0000-00005E9A0000}"/>
    <cellStyle name="20% - Accent1 4 3 2 6 4 2" xfId="39702" xr:uid="{00000000-0005-0000-0000-00005F9A0000}"/>
    <cellStyle name="20% - Accent1 4 3 2 6 4 2 2" xfId="39703" xr:uid="{00000000-0005-0000-0000-0000609A0000}"/>
    <cellStyle name="20% - Accent1 4 3 2 6 4 2 2 2" xfId="39704" xr:uid="{00000000-0005-0000-0000-0000619A0000}"/>
    <cellStyle name="20% - Accent1 4 3 2 6 4 2 3" xfId="39705" xr:uid="{00000000-0005-0000-0000-0000629A0000}"/>
    <cellStyle name="20% - Accent1 4 3 2 6 4 3" xfId="39706" xr:uid="{00000000-0005-0000-0000-0000639A0000}"/>
    <cellStyle name="20% - Accent1 4 3 2 6 4 3 2" xfId="39707" xr:uid="{00000000-0005-0000-0000-0000649A0000}"/>
    <cellStyle name="20% - Accent1 4 3 2 6 4 4" xfId="39708" xr:uid="{00000000-0005-0000-0000-0000659A0000}"/>
    <cellStyle name="20% - Accent1 4 3 2 6 5" xfId="39709" xr:uid="{00000000-0005-0000-0000-0000669A0000}"/>
    <cellStyle name="20% - Accent1 4 3 2 6 5 2" xfId="39710" xr:uid="{00000000-0005-0000-0000-0000679A0000}"/>
    <cellStyle name="20% - Accent1 4 3 2 6 5 2 2" xfId="39711" xr:uid="{00000000-0005-0000-0000-0000689A0000}"/>
    <cellStyle name="20% - Accent1 4 3 2 6 5 3" xfId="39712" xr:uid="{00000000-0005-0000-0000-0000699A0000}"/>
    <cellStyle name="20% - Accent1 4 3 2 6 6" xfId="39713" xr:uid="{00000000-0005-0000-0000-00006A9A0000}"/>
    <cellStyle name="20% - Accent1 4 3 2 6 6 2" xfId="39714" xr:uid="{00000000-0005-0000-0000-00006B9A0000}"/>
    <cellStyle name="20% - Accent1 4 3 2 6 6 2 2" xfId="39715" xr:uid="{00000000-0005-0000-0000-00006C9A0000}"/>
    <cellStyle name="20% - Accent1 4 3 2 6 6 3" xfId="39716" xr:uid="{00000000-0005-0000-0000-00006D9A0000}"/>
    <cellStyle name="20% - Accent1 4 3 2 6 7" xfId="39717" xr:uid="{00000000-0005-0000-0000-00006E9A0000}"/>
    <cellStyle name="20% - Accent1 4 3 2 6 7 2" xfId="39718" xr:uid="{00000000-0005-0000-0000-00006F9A0000}"/>
    <cellStyle name="20% - Accent1 4 3 2 6 8" xfId="39719" xr:uid="{00000000-0005-0000-0000-0000709A0000}"/>
    <cellStyle name="20% - Accent1 4 3 2 6 8 2" xfId="39720" xr:uid="{00000000-0005-0000-0000-0000719A0000}"/>
    <cellStyle name="20% - Accent1 4 3 2 6 9" xfId="39721" xr:uid="{00000000-0005-0000-0000-0000729A0000}"/>
    <cellStyle name="20% - Accent1 4 3 2 7" xfId="39722" xr:uid="{00000000-0005-0000-0000-0000739A0000}"/>
    <cellStyle name="20% - Accent1 4 3 2 7 2" xfId="39723" xr:uid="{00000000-0005-0000-0000-0000749A0000}"/>
    <cellStyle name="20% - Accent1 4 3 2 7 2 2" xfId="39724" xr:uid="{00000000-0005-0000-0000-0000759A0000}"/>
    <cellStyle name="20% - Accent1 4 3 2 7 2 2 2" xfId="39725" xr:uid="{00000000-0005-0000-0000-0000769A0000}"/>
    <cellStyle name="20% - Accent1 4 3 2 7 2 2 2 2" xfId="39726" xr:uid="{00000000-0005-0000-0000-0000779A0000}"/>
    <cellStyle name="20% - Accent1 4 3 2 7 2 2 3" xfId="39727" xr:uid="{00000000-0005-0000-0000-0000789A0000}"/>
    <cellStyle name="20% - Accent1 4 3 2 7 2 3" xfId="39728" xr:uid="{00000000-0005-0000-0000-0000799A0000}"/>
    <cellStyle name="20% - Accent1 4 3 2 7 2 3 2" xfId="39729" xr:uid="{00000000-0005-0000-0000-00007A9A0000}"/>
    <cellStyle name="20% - Accent1 4 3 2 7 2 4" xfId="39730" xr:uid="{00000000-0005-0000-0000-00007B9A0000}"/>
    <cellStyle name="20% - Accent1 4 3 2 7 3" xfId="39731" xr:uid="{00000000-0005-0000-0000-00007C9A0000}"/>
    <cellStyle name="20% - Accent1 4 3 2 7 3 2" xfId="39732" xr:uid="{00000000-0005-0000-0000-00007D9A0000}"/>
    <cellStyle name="20% - Accent1 4 3 2 7 3 2 2" xfId="39733" xr:uid="{00000000-0005-0000-0000-00007E9A0000}"/>
    <cellStyle name="20% - Accent1 4 3 2 7 3 2 2 2" xfId="39734" xr:uid="{00000000-0005-0000-0000-00007F9A0000}"/>
    <cellStyle name="20% - Accent1 4 3 2 7 3 2 3" xfId="39735" xr:uid="{00000000-0005-0000-0000-0000809A0000}"/>
    <cellStyle name="20% - Accent1 4 3 2 7 3 3" xfId="39736" xr:uid="{00000000-0005-0000-0000-0000819A0000}"/>
    <cellStyle name="20% - Accent1 4 3 2 7 3 3 2" xfId="39737" xr:uid="{00000000-0005-0000-0000-0000829A0000}"/>
    <cellStyle name="20% - Accent1 4 3 2 7 3 4" xfId="39738" xr:uid="{00000000-0005-0000-0000-0000839A0000}"/>
    <cellStyle name="20% - Accent1 4 3 2 7 4" xfId="39739" xr:uid="{00000000-0005-0000-0000-0000849A0000}"/>
    <cellStyle name="20% - Accent1 4 3 2 7 4 2" xfId="39740" xr:uid="{00000000-0005-0000-0000-0000859A0000}"/>
    <cellStyle name="20% - Accent1 4 3 2 7 4 2 2" xfId="39741" xr:uid="{00000000-0005-0000-0000-0000869A0000}"/>
    <cellStyle name="20% - Accent1 4 3 2 7 4 2 2 2" xfId="39742" xr:uid="{00000000-0005-0000-0000-0000879A0000}"/>
    <cellStyle name="20% - Accent1 4 3 2 7 4 2 3" xfId="39743" xr:uid="{00000000-0005-0000-0000-0000889A0000}"/>
    <cellStyle name="20% - Accent1 4 3 2 7 4 3" xfId="39744" xr:uid="{00000000-0005-0000-0000-0000899A0000}"/>
    <cellStyle name="20% - Accent1 4 3 2 7 4 3 2" xfId="39745" xr:uid="{00000000-0005-0000-0000-00008A9A0000}"/>
    <cellStyle name="20% - Accent1 4 3 2 7 4 4" xfId="39746" xr:uid="{00000000-0005-0000-0000-00008B9A0000}"/>
    <cellStyle name="20% - Accent1 4 3 2 7 5" xfId="39747" xr:uid="{00000000-0005-0000-0000-00008C9A0000}"/>
    <cellStyle name="20% - Accent1 4 3 2 7 5 2" xfId="39748" xr:uid="{00000000-0005-0000-0000-00008D9A0000}"/>
    <cellStyle name="20% - Accent1 4 3 2 7 5 2 2" xfId="39749" xr:uid="{00000000-0005-0000-0000-00008E9A0000}"/>
    <cellStyle name="20% - Accent1 4 3 2 7 5 3" xfId="39750" xr:uid="{00000000-0005-0000-0000-00008F9A0000}"/>
    <cellStyle name="20% - Accent1 4 3 2 7 6" xfId="39751" xr:uid="{00000000-0005-0000-0000-0000909A0000}"/>
    <cellStyle name="20% - Accent1 4 3 2 7 6 2" xfId="39752" xr:uid="{00000000-0005-0000-0000-0000919A0000}"/>
    <cellStyle name="20% - Accent1 4 3 2 7 6 2 2" xfId="39753" xr:uid="{00000000-0005-0000-0000-0000929A0000}"/>
    <cellStyle name="20% - Accent1 4 3 2 7 6 3" xfId="39754" xr:uid="{00000000-0005-0000-0000-0000939A0000}"/>
    <cellStyle name="20% - Accent1 4 3 2 7 7" xfId="39755" xr:uid="{00000000-0005-0000-0000-0000949A0000}"/>
    <cellStyle name="20% - Accent1 4 3 2 7 7 2" xfId="39756" xr:uid="{00000000-0005-0000-0000-0000959A0000}"/>
    <cellStyle name="20% - Accent1 4 3 2 7 8" xfId="39757" xr:uid="{00000000-0005-0000-0000-0000969A0000}"/>
    <cellStyle name="20% - Accent1 4 3 2 7 8 2" xfId="39758" xr:uid="{00000000-0005-0000-0000-0000979A0000}"/>
    <cellStyle name="20% - Accent1 4 3 2 7 9" xfId="39759" xr:uid="{00000000-0005-0000-0000-0000989A0000}"/>
    <cellStyle name="20% - Accent1 4 3 2 8" xfId="39760" xr:uid="{00000000-0005-0000-0000-0000999A0000}"/>
    <cellStyle name="20% - Accent1 4 3 2 8 2" xfId="39761" xr:uid="{00000000-0005-0000-0000-00009A9A0000}"/>
    <cellStyle name="20% - Accent1 4 3 2 8 2 2" xfId="39762" xr:uid="{00000000-0005-0000-0000-00009B9A0000}"/>
    <cellStyle name="20% - Accent1 4 3 2 8 2 2 2" xfId="39763" xr:uid="{00000000-0005-0000-0000-00009C9A0000}"/>
    <cellStyle name="20% - Accent1 4 3 2 8 2 3" xfId="39764" xr:uid="{00000000-0005-0000-0000-00009D9A0000}"/>
    <cellStyle name="20% - Accent1 4 3 2 8 3" xfId="39765" xr:uid="{00000000-0005-0000-0000-00009E9A0000}"/>
    <cellStyle name="20% - Accent1 4 3 2 8 3 2" xfId="39766" xr:uid="{00000000-0005-0000-0000-00009F9A0000}"/>
    <cellStyle name="20% - Accent1 4 3 2 8 4" xfId="39767" xr:uid="{00000000-0005-0000-0000-0000A09A0000}"/>
    <cellStyle name="20% - Accent1 4 3 2 9" xfId="39768" xr:uid="{00000000-0005-0000-0000-0000A19A0000}"/>
    <cellStyle name="20% - Accent1 4 3 2 9 2" xfId="39769" xr:uid="{00000000-0005-0000-0000-0000A29A0000}"/>
    <cellStyle name="20% - Accent1 4 3 2 9 2 2" xfId="39770" xr:uid="{00000000-0005-0000-0000-0000A39A0000}"/>
    <cellStyle name="20% - Accent1 4 3 2 9 2 2 2" xfId="39771" xr:uid="{00000000-0005-0000-0000-0000A49A0000}"/>
    <cellStyle name="20% - Accent1 4 3 2 9 2 3" xfId="39772" xr:uid="{00000000-0005-0000-0000-0000A59A0000}"/>
    <cellStyle name="20% - Accent1 4 3 2 9 3" xfId="39773" xr:uid="{00000000-0005-0000-0000-0000A69A0000}"/>
    <cellStyle name="20% - Accent1 4 3 2 9 3 2" xfId="39774" xr:uid="{00000000-0005-0000-0000-0000A79A0000}"/>
    <cellStyle name="20% - Accent1 4 3 2 9 4" xfId="39775" xr:uid="{00000000-0005-0000-0000-0000A89A0000}"/>
    <cellStyle name="20% - Accent1 4 3 3" xfId="39776" xr:uid="{00000000-0005-0000-0000-0000A99A0000}"/>
    <cellStyle name="20% - Accent1 4 3 3 10" xfId="39777" xr:uid="{00000000-0005-0000-0000-0000AA9A0000}"/>
    <cellStyle name="20% - Accent1 4 3 3 10 2" xfId="39778" xr:uid="{00000000-0005-0000-0000-0000AB9A0000}"/>
    <cellStyle name="20% - Accent1 4 3 3 10 2 2" xfId="39779" xr:uid="{00000000-0005-0000-0000-0000AC9A0000}"/>
    <cellStyle name="20% - Accent1 4 3 3 10 3" xfId="39780" xr:uid="{00000000-0005-0000-0000-0000AD9A0000}"/>
    <cellStyle name="20% - Accent1 4 3 3 11" xfId="39781" xr:uid="{00000000-0005-0000-0000-0000AE9A0000}"/>
    <cellStyle name="20% - Accent1 4 3 3 11 2" xfId="39782" xr:uid="{00000000-0005-0000-0000-0000AF9A0000}"/>
    <cellStyle name="20% - Accent1 4 3 3 11 2 2" xfId="39783" xr:uid="{00000000-0005-0000-0000-0000B09A0000}"/>
    <cellStyle name="20% - Accent1 4 3 3 11 3" xfId="39784" xr:uid="{00000000-0005-0000-0000-0000B19A0000}"/>
    <cellStyle name="20% - Accent1 4 3 3 12" xfId="39785" xr:uid="{00000000-0005-0000-0000-0000B29A0000}"/>
    <cellStyle name="20% - Accent1 4 3 3 12 2" xfId="39786" xr:uid="{00000000-0005-0000-0000-0000B39A0000}"/>
    <cellStyle name="20% - Accent1 4 3 3 13" xfId="39787" xr:uid="{00000000-0005-0000-0000-0000B49A0000}"/>
    <cellStyle name="20% - Accent1 4 3 3 13 2" xfId="39788" xr:uid="{00000000-0005-0000-0000-0000B59A0000}"/>
    <cellStyle name="20% - Accent1 4 3 3 14" xfId="39789" xr:uid="{00000000-0005-0000-0000-0000B69A0000}"/>
    <cellStyle name="20% - Accent1 4 3 3 2" xfId="39790" xr:uid="{00000000-0005-0000-0000-0000B79A0000}"/>
    <cellStyle name="20% - Accent1 4 3 3 2 10" xfId="39791" xr:uid="{00000000-0005-0000-0000-0000B89A0000}"/>
    <cellStyle name="20% - Accent1 4 3 3 2 10 2" xfId="39792" xr:uid="{00000000-0005-0000-0000-0000B99A0000}"/>
    <cellStyle name="20% - Accent1 4 3 3 2 11" xfId="39793" xr:uid="{00000000-0005-0000-0000-0000BA9A0000}"/>
    <cellStyle name="20% - Accent1 4 3 3 2 2" xfId="39794" xr:uid="{00000000-0005-0000-0000-0000BB9A0000}"/>
    <cellStyle name="20% - Accent1 4 3 3 2 2 2" xfId="39795" xr:uid="{00000000-0005-0000-0000-0000BC9A0000}"/>
    <cellStyle name="20% - Accent1 4 3 3 2 2 2 2" xfId="39796" xr:uid="{00000000-0005-0000-0000-0000BD9A0000}"/>
    <cellStyle name="20% - Accent1 4 3 3 2 2 2 2 2" xfId="39797" xr:uid="{00000000-0005-0000-0000-0000BE9A0000}"/>
    <cellStyle name="20% - Accent1 4 3 3 2 2 2 2 2 2" xfId="39798" xr:uid="{00000000-0005-0000-0000-0000BF9A0000}"/>
    <cellStyle name="20% - Accent1 4 3 3 2 2 2 2 3" xfId="39799" xr:uid="{00000000-0005-0000-0000-0000C09A0000}"/>
    <cellStyle name="20% - Accent1 4 3 3 2 2 2 3" xfId="39800" xr:uid="{00000000-0005-0000-0000-0000C19A0000}"/>
    <cellStyle name="20% - Accent1 4 3 3 2 2 2 3 2" xfId="39801" xr:uid="{00000000-0005-0000-0000-0000C29A0000}"/>
    <cellStyle name="20% - Accent1 4 3 3 2 2 2 4" xfId="39802" xr:uid="{00000000-0005-0000-0000-0000C39A0000}"/>
    <cellStyle name="20% - Accent1 4 3 3 2 2 3" xfId="39803" xr:uid="{00000000-0005-0000-0000-0000C49A0000}"/>
    <cellStyle name="20% - Accent1 4 3 3 2 2 3 2" xfId="39804" xr:uid="{00000000-0005-0000-0000-0000C59A0000}"/>
    <cellStyle name="20% - Accent1 4 3 3 2 2 3 2 2" xfId="39805" xr:uid="{00000000-0005-0000-0000-0000C69A0000}"/>
    <cellStyle name="20% - Accent1 4 3 3 2 2 3 2 2 2" xfId="39806" xr:uid="{00000000-0005-0000-0000-0000C79A0000}"/>
    <cellStyle name="20% - Accent1 4 3 3 2 2 3 2 3" xfId="39807" xr:uid="{00000000-0005-0000-0000-0000C89A0000}"/>
    <cellStyle name="20% - Accent1 4 3 3 2 2 3 3" xfId="39808" xr:uid="{00000000-0005-0000-0000-0000C99A0000}"/>
    <cellStyle name="20% - Accent1 4 3 3 2 2 3 3 2" xfId="39809" xr:uid="{00000000-0005-0000-0000-0000CA9A0000}"/>
    <cellStyle name="20% - Accent1 4 3 3 2 2 3 4" xfId="39810" xr:uid="{00000000-0005-0000-0000-0000CB9A0000}"/>
    <cellStyle name="20% - Accent1 4 3 3 2 2 4" xfId="39811" xr:uid="{00000000-0005-0000-0000-0000CC9A0000}"/>
    <cellStyle name="20% - Accent1 4 3 3 2 2 4 2" xfId="39812" xr:uid="{00000000-0005-0000-0000-0000CD9A0000}"/>
    <cellStyle name="20% - Accent1 4 3 3 2 2 4 2 2" xfId="39813" xr:uid="{00000000-0005-0000-0000-0000CE9A0000}"/>
    <cellStyle name="20% - Accent1 4 3 3 2 2 4 2 2 2" xfId="39814" xr:uid="{00000000-0005-0000-0000-0000CF9A0000}"/>
    <cellStyle name="20% - Accent1 4 3 3 2 2 4 2 3" xfId="39815" xr:uid="{00000000-0005-0000-0000-0000D09A0000}"/>
    <cellStyle name="20% - Accent1 4 3 3 2 2 4 3" xfId="39816" xr:uid="{00000000-0005-0000-0000-0000D19A0000}"/>
    <cellStyle name="20% - Accent1 4 3 3 2 2 4 3 2" xfId="39817" xr:uid="{00000000-0005-0000-0000-0000D29A0000}"/>
    <cellStyle name="20% - Accent1 4 3 3 2 2 4 4" xfId="39818" xr:uid="{00000000-0005-0000-0000-0000D39A0000}"/>
    <cellStyle name="20% - Accent1 4 3 3 2 2 5" xfId="39819" xr:uid="{00000000-0005-0000-0000-0000D49A0000}"/>
    <cellStyle name="20% - Accent1 4 3 3 2 2 5 2" xfId="39820" xr:uid="{00000000-0005-0000-0000-0000D59A0000}"/>
    <cellStyle name="20% - Accent1 4 3 3 2 2 5 2 2" xfId="39821" xr:uid="{00000000-0005-0000-0000-0000D69A0000}"/>
    <cellStyle name="20% - Accent1 4 3 3 2 2 5 3" xfId="39822" xr:uid="{00000000-0005-0000-0000-0000D79A0000}"/>
    <cellStyle name="20% - Accent1 4 3 3 2 2 6" xfId="39823" xr:uid="{00000000-0005-0000-0000-0000D89A0000}"/>
    <cellStyle name="20% - Accent1 4 3 3 2 2 6 2" xfId="39824" xr:uid="{00000000-0005-0000-0000-0000D99A0000}"/>
    <cellStyle name="20% - Accent1 4 3 3 2 2 6 2 2" xfId="39825" xr:uid="{00000000-0005-0000-0000-0000DA9A0000}"/>
    <cellStyle name="20% - Accent1 4 3 3 2 2 6 3" xfId="39826" xr:uid="{00000000-0005-0000-0000-0000DB9A0000}"/>
    <cellStyle name="20% - Accent1 4 3 3 2 2 7" xfId="39827" xr:uid="{00000000-0005-0000-0000-0000DC9A0000}"/>
    <cellStyle name="20% - Accent1 4 3 3 2 2 7 2" xfId="39828" xr:uid="{00000000-0005-0000-0000-0000DD9A0000}"/>
    <cellStyle name="20% - Accent1 4 3 3 2 2 8" xfId="39829" xr:uid="{00000000-0005-0000-0000-0000DE9A0000}"/>
    <cellStyle name="20% - Accent1 4 3 3 2 2 8 2" xfId="39830" xr:uid="{00000000-0005-0000-0000-0000DF9A0000}"/>
    <cellStyle name="20% - Accent1 4 3 3 2 2 9" xfId="39831" xr:uid="{00000000-0005-0000-0000-0000E09A0000}"/>
    <cellStyle name="20% - Accent1 4 3 3 2 3" xfId="39832" xr:uid="{00000000-0005-0000-0000-0000E19A0000}"/>
    <cellStyle name="20% - Accent1 4 3 3 2 3 2" xfId="39833" xr:uid="{00000000-0005-0000-0000-0000E29A0000}"/>
    <cellStyle name="20% - Accent1 4 3 3 2 3 2 2" xfId="39834" xr:uid="{00000000-0005-0000-0000-0000E39A0000}"/>
    <cellStyle name="20% - Accent1 4 3 3 2 3 2 2 2" xfId="39835" xr:uid="{00000000-0005-0000-0000-0000E49A0000}"/>
    <cellStyle name="20% - Accent1 4 3 3 2 3 2 2 2 2" xfId="39836" xr:uid="{00000000-0005-0000-0000-0000E59A0000}"/>
    <cellStyle name="20% - Accent1 4 3 3 2 3 2 2 3" xfId="39837" xr:uid="{00000000-0005-0000-0000-0000E69A0000}"/>
    <cellStyle name="20% - Accent1 4 3 3 2 3 2 3" xfId="39838" xr:uid="{00000000-0005-0000-0000-0000E79A0000}"/>
    <cellStyle name="20% - Accent1 4 3 3 2 3 2 3 2" xfId="39839" xr:uid="{00000000-0005-0000-0000-0000E89A0000}"/>
    <cellStyle name="20% - Accent1 4 3 3 2 3 2 4" xfId="39840" xr:uid="{00000000-0005-0000-0000-0000E99A0000}"/>
    <cellStyle name="20% - Accent1 4 3 3 2 3 3" xfId="39841" xr:uid="{00000000-0005-0000-0000-0000EA9A0000}"/>
    <cellStyle name="20% - Accent1 4 3 3 2 3 3 2" xfId="39842" xr:uid="{00000000-0005-0000-0000-0000EB9A0000}"/>
    <cellStyle name="20% - Accent1 4 3 3 2 3 3 2 2" xfId="39843" xr:uid="{00000000-0005-0000-0000-0000EC9A0000}"/>
    <cellStyle name="20% - Accent1 4 3 3 2 3 3 2 2 2" xfId="39844" xr:uid="{00000000-0005-0000-0000-0000ED9A0000}"/>
    <cellStyle name="20% - Accent1 4 3 3 2 3 3 2 3" xfId="39845" xr:uid="{00000000-0005-0000-0000-0000EE9A0000}"/>
    <cellStyle name="20% - Accent1 4 3 3 2 3 3 3" xfId="39846" xr:uid="{00000000-0005-0000-0000-0000EF9A0000}"/>
    <cellStyle name="20% - Accent1 4 3 3 2 3 3 3 2" xfId="39847" xr:uid="{00000000-0005-0000-0000-0000F09A0000}"/>
    <cellStyle name="20% - Accent1 4 3 3 2 3 3 4" xfId="39848" xr:uid="{00000000-0005-0000-0000-0000F19A0000}"/>
    <cellStyle name="20% - Accent1 4 3 3 2 3 4" xfId="39849" xr:uid="{00000000-0005-0000-0000-0000F29A0000}"/>
    <cellStyle name="20% - Accent1 4 3 3 2 3 4 2" xfId="39850" xr:uid="{00000000-0005-0000-0000-0000F39A0000}"/>
    <cellStyle name="20% - Accent1 4 3 3 2 3 4 2 2" xfId="39851" xr:uid="{00000000-0005-0000-0000-0000F49A0000}"/>
    <cellStyle name="20% - Accent1 4 3 3 2 3 4 2 2 2" xfId="39852" xr:uid="{00000000-0005-0000-0000-0000F59A0000}"/>
    <cellStyle name="20% - Accent1 4 3 3 2 3 4 2 3" xfId="39853" xr:uid="{00000000-0005-0000-0000-0000F69A0000}"/>
    <cellStyle name="20% - Accent1 4 3 3 2 3 4 3" xfId="39854" xr:uid="{00000000-0005-0000-0000-0000F79A0000}"/>
    <cellStyle name="20% - Accent1 4 3 3 2 3 4 3 2" xfId="39855" xr:uid="{00000000-0005-0000-0000-0000F89A0000}"/>
    <cellStyle name="20% - Accent1 4 3 3 2 3 4 4" xfId="39856" xr:uid="{00000000-0005-0000-0000-0000F99A0000}"/>
    <cellStyle name="20% - Accent1 4 3 3 2 3 5" xfId="39857" xr:uid="{00000000-0005-0000-0000-0000FA9A0000}"/>
    <cellStyle name="20% - Accent1 4 3 3 2 3 5 2" xfId="39858" xr:uid="{00000000-0005-0000-0000-0000FB9A0000}"/>
    <cellStyle name="20% - Accent1 4 3 3 2 3 5 2 2" xfId="39859" xr:uid="{00000000-0005-0000-0000-0000FC9A0000}"/>
    <cellStyle name="20% - Accent1 4 3 3 2 3 5 3" xfId="39860" xr:uid="{00000000-0005-0000-0000-0000FD9A0000}"/>
    <cellStyle name="20% - Accent1 4 3 3 2 3 6" xfId="39861" xr:uid="{00000000-0005-0000-0000-0000FE9A0000}"/>
    <cellStyle name="20% - Accent1 4 3 3 2 3 6 2" xfId="39862" xr:uid="{00000000-0005-0000-0000-0000FF9A0000}"/>
    <cellStyle name="20% - Accent1 4 3 3 2 3 6 2 2" xfId="39863" xr:uid="{00000000-0005-0000-0000-0000009B0000}"/>
    <cellStyle name="20% - Accent1 4 3 3 2 3 6 3" xfId="39864" xr:uid="{00000000-0005-0000-0000-0000019B0000}"/>
    <cellStyle name="20% - Accent1 4 3 3 2 3 7" xfId="39865" xr:uid="{00000000-0005-0000-0000-0000029B0000}"/>
    <cellStyle name="20% - Accent1 4 3 3 2 3 7 2" xfId="39866" xr:uid="{00000000-0005-0000-0000-0000039B0000}"/>
    <cellStyle name="20% - Accent1 4 3 3 2 3 8" xfId="39867" xr:uid="{00000000-0005-0000-0000-0000049B0000}"/>
    <cellStyle name="20% - Accent1 4 3 3 2 3 8 2" xfId="39868" xr:uid="{00000000-0005-0000-0000-0000059B0000}"/>
    <cellStyle name="20% - Accent1 4 3 3 2 3 9" xfId="39869" xr:uid="{00000000-0005-0000-0000-0000069B0000}"/>
    <cellStyle name="20% - Accent1 4 3 3 2 4" xfId="39870" xr:uid="{00000000-0005-0000-0000-0000079B0000}"/>
    <cellStyle name="20% - Accent1 4 3 3 2 4 2" xfId="39871" xr:uid="{00000000-0005-0000-0000-0000089B0000}"/>
    <cellStyle name="20% - Accent1 4 3 3 2 4 2 2" xfId="39872" xr:uid="{00000000-0005-0000-0000-0000099B0000}"/>
    <cellStyle name="20% - Accent1 4 3 3 2 4 2 2 2" xfId="39873" xr:uid="{00000000-0005-0000-0000-00000A9B0000}"/>
    <cellStyle name="20% - Accent1 4 3 3 2 4 2 3" xfId="39874" xr:uid="{00000000-0005-0000-0000-00000B9B0000}"/>
    <cellStyle name="20% - Accent1 4 3 3 2 4 3" xfId="39875" xr:uid="{00000000-0005-0000-0000-00000C9B0000}"/>
    <cellStyle name="20% - Accent1 4 3 3 2 4 3 2" xfId="39876" xr:uid="{00000000-0005-0000-0000-00000D9B0000}"/>
    <cellStyle name="20% - Accent1 4 3 3 2 4 4" xfId="39877" xr:uid="{00000000-0005-0000-0000-00000E9B0000}"/>
    <cellStyle name="20% - Accent1 4 3 3 2 5" xfId="39878" xr:uid="{00000000-0005-0000-0000-00000F9B0000}"/>
    <cellStyle name="20% - Accent1 4 3 3 2 5 2" xfId="39879" xr:uid="{00000000-0005-0000-0000-0000109B0000}"/>
    <cellStyle name="20% - Accent1 4 3 3 2 5 2 2" xfId="39880" xr:uid="{00000000-0005-0000-0000-0000119B0000}"/>
    <cellStyle name="20% - Accent1 4 3 3 2 5 2 2 2" xfId="39881" xr:uid="{00000000-0005-0000-0000-0000129B0000}"/>
    <cellStyle name="20% - Accent1 4 3 3 2 5 2 3" xfId="39882" xr:uid="{00000000-0005-0000-0000-0000139B0000}"/>
    <cellStyle name="20% - Accent1 4 3 3 2 5 3" xfId="39883" xr:uid="{00000000-0005-0000-0000-0000149B0000}"/>
    <cellStyle name="20% - Accent1 4 3 3 2 5 3 2" xfId="39884" xr:uid="{00000000-0005-0000-0000-0000159B0000}"/>
    <cellStyle name="20% - Accent1 4 3 3 2 5 4" xfId="39885" xr:uid="{00000000-0005-0000-0000-0000169B0000}"/>
    <cellStyle name="20% - Accent1 4 3 3 2 6" xfId="39886" xr:uid="{00000000-0005-0000-0000-0000179B0000}"/>
    <cellStyle name="20% - Accent1 4 3 3 2 6 2" xfId="39887" xr:uid="{00000000-0005-0000-0000-0000189B0000}"/>
    <cellStyle name="20% - Accent1 4 3 3 2 6 2 2" xfId="39888" xr:uid="{00000000-0005-0000-0000-0000199B0000}"/>
    <cellStyle name="20% - Accent1 4 3 3 2 6 2 2 2" xfId="39889" xr:uid="{00000000-0005-0000-0000-00001A9B0000}"/>
    <cellStyle name="20% - Accent1 4 3 3 2 6 2 3" xfId="39890" xr:uid="{00000000-0005-0000-0000-00001B9B0000}"/>
    <cellStyle name="20% - Accent1 4 3 3 2 6 3" xfId="39891" xr:uid="{00000000-0005-0000-0000-00001C9B0000}"/>
    <cellStyle name="20% - Accent1 4 3 3 2 6 3 2" xfId="39892" xr:uid="{00000000-0005-0000-0000-00001D9B0000}"/>
    <cellStyle name="20% - Accent1 4 3 3 2 6 4" xfId="39893" xr:uid="{00000000-0005-0000-0000-00001E9B0000}"/>
    <cellStyle name="20% - Accent1 4 3 3 2 7" xfId="39894" xr:uid="{00000000-0005-0000-0000-00001F9B0000}"/>
    <cellStyle name="20% - Accent1 4 3 3 2 7 2" xfId="39895" xr:uid="{00000000-0005-0000-0000-0000209B0000}"/>
    <cellStyle name="20% - Accent1 4 3 3 2 7 2 2" xfId="39896" xr:uid="{00000000-0005-0000-0000-0000219B0000}"/>
    <cellStyle name="20% - Accent1 4 3 3 2 7 3" xfId="39897" xr:uid="{00000000-0005-0000-0000-0000229B0000}"/>
    <cellStyle name="20% - Accent1 4 3 3 2 8" xfId="39898" xr:uid="{00000000-0005-0000-0000-0000239B0000}"/>
    <cellStyle name="20% - Accent1 4 3 3 2 8 2" xfId="39899" xr:uid="{00000000-0005-0000-0000-0000249B0000}"/>
    <cellStyle name="20% - Accent1 4 3 3 2 8 2 2" xfId="39900" xr:uid="{00000000-0005-0000-0000-0000259B0000}"/>
    <cellStyle name="20% - Accent1 4 3 3 2 8 3" xfId="39901" xr:uid="{00000000-0005-0000-0000-0000269B0000}"/>
    <cellStyle name="20% - Accent1 4 3 3 2 9" xfId="39902" xr:uid="{00000000-0005-0000-0000-0000279B0000}"/>
    <cellStyle name="20% - Accent1 4 3 3 2 9 2" xfId="39903" xr:uid="{00000000-0005-0000-0000-0000289B0000}"/>
    <cellStyle name="20% - Accent1 4 3 3 3" xfId="39904" xr:uid="{00000000-0005-0000-0000-0000299B0000}"/>
    <cellStyle name="20% - Accent1 4 3 3 3 10" xfId="39905" xr:uid="{00000000-0005-0000-0000-00002A9B0000}"/>
    <cellStyle name="20% - Accent1 4 3 3 3 10 2" xfId="39906" xr:uid="{00000000-0005-0000-0000-00002B9B0000}"/>
    <cellStyle name="20% - Accent1 4 3 3 3 11" xfId="39907" xr:uid="{00000000-0005-0000-0000-00002C9B0000}"/>
    <cellStyle name="20% - Accent1 4 3 3 3 2" xfId="39908" xr:uid="{00000000-0005-0000-0000-00002D9B0000}"/>
    <cellStyle name="20% - Accent1 4 3 3 3 2 2" xfId="39909" xr:uid="{00000000-0005-0000-0000-00002E9B0000}"/>
    <cellStyle name="20% - Accent1 4 3 3 3 2 2 2" xfId="39910" xr:uid="{00000000-0005-0000-0000-00002F9B0000}"/>
    <cellStyle name="20% - Accent1 4 3 3 3 2 2 2 2" xfId="39911" xr:uid="{00000000-0005-0000-0000-0000309B0000}"/>
    <cellStyle name="20% - Accent1 4 3 3 3 2 2 2 2 2" xfId="39912" xr:uid="{00000000-0005-0000-0000-0000319B0000}"/>
    <cellStyle name="20% - Accent1 4 3 3 3 2 2 2 3" xfId="39913" xr:uid="{00000000-0005-0000-0000-0000329B0000}"/>
    <cellStyle name="20% - Accent1 4 3 3 3 2 2 3" xfId="39914" xr:uid="{00000000-0005-0000-0000-0000339B0000}"/>
    <cellStyle name="20% - Accent1 4 3 3 3 2 2 3 2" xfId="39915" xr:uid="{00000000-0005-0000-0000-0000349B0000}"/>
    <cellStyle name="20% - Accent1 4 3 3 3 2 2 4" xfId="39916" xr:uid="{00000000-0005-0000-0000-0000359B0000}"/>
    <cellStyle name="20% - Accent1 4 3 3 3 2 3" xfId="39917" xr:uid="{00000000-0005-0000-0000-0000369B0000}"/>
    <cellStyle name="20% - Accent1 4 3 3 3 2 3 2" xfId="39918" xr:uid="{00000000-0005-0000-0000-0000379B0000}"/>
    <cellStyle name="20% - Accent1 4 3 3 3 2 3 2 2" xfId="39919" xr:uid="{00000000-0005-0000-0000-0000389B0000}"/>
    <cellStyle name="20% - Accent1 4 3 3 3 2 3 2 2 2" xfId="39920" xr:uid="{00000000-0005-0000-0000-0000399B0000}"/>
    <cellStyle name="20% - Accent1 4 3 3 3 2 3 2 3" xfId="39921" xr:uid="{00000000-0005-0000-0000-00003A9B0000}"/>
    <cellStyle name="20% - Accent1 4 3 3 3 2 3 3" xfId="39922" xr:uid="{00000000-0005-0000-0000-00003B9B0000}"/>
    <cellStyle name="20% - Accent1 4 3 3 3 2 3 3 2" xfId="39923" xr:uid="{00000000-0005-0000-0000-00003C9B0000}"/>
    <cellStyle name="20% - Accent1 4 3 3 3 2 3 4" xfId="39924" xr:uid="{00000000-0005-0000-0000-00003D9B0000}"/>
    <cellStyle name="20% - Accent1 4 3 3 3 2 4" xfId="39925" xr:uid="{00000000-0005-0000-0000-00003E9B0000}"/>
    <cellStyle name="20% - Accent1 4 3 3 3 2 4 2" xfId="39926" xr:uid="{00000000-0005-0000-0000-00003F9B0000}"/>
    <cellStyle name="20% - Accent1 4 3 3 3 2 4 2 2" xfId="39927" xr:uid="{00000000-0005-0000-0000-0000409B0000}"/>
    <cellStyle name="20% - Accent1 4 3 3 3 2 4 2 2 2" xfId="39928" xr:uid="{00000000-0005-0000-0000-0000419B0000}"/>
    <cellStyle name="20% - Accent1 4 3 3 3 2 4 2 3" xfId="39929" xr:uid="{00000000-0005-0000-0000-0000429B0000}"/>
    <cellStyle name="20% - Accent1 4 3 3 3 2 4 3" xfId="39930" xr:uid="{00000000-0005-0000-0000-0000439B0000}"/>
    <cellStyle name="20% - Accent1 4 3 3 3 2 4 3 2" xfId="39931" xr:uid="{00000000-0005-0000-0000-0000449B0000}"/>
    <cellStyle name="20% - Accent1 4 3 3 3 2 4 4" xfId="39932" xr:uid="{00000000-0005-0000-0000-0000459B0000}"/>
    <cellStyle name="20% - Accent1 4 3 3 3 2 5" xfId="39933" xr:uid="{00000000-0005-0000-0000-0000469B0000}"/>
    <cellStyle name="20% - Accent1 4 3 3 3 2 5 2" xfId="39934" xr:uid="{00000000-0005-0000-0000-0000479B0000}"/>
    <cellStyle name="20% - Accent1 4 3 3 3 2 5 2 2" xfId="39935" xr:uid="{00000000-0005-0000-0000-0000489B0000}"/>
    <cellStyle name="20% - Accent1 4 3 3 3 2 5 3" xfId="39936" xr:uid="{00000000-0005-0000-0000-0000499B0000}"/>
    <cellStyle name="20% - Accent1 4 3 3 3 2 6" xfId="39937" xr:uid="{00000000-0005-0000-0000-00004A9B0000}"/>
    <cellStyle name="20% - Accent1 4 3 3 3 2 6 2" xfId="39938" xr:uid="{00000000-0005-0000-0000-00004B9B0000}"/>
    <cellStyle name="20% - Accent1 4 3 3 3 2 6 2 2" xfId="39939" xr:uid="{00000000-0005-0000-0000-00004C9B0000}"/>
    <cellStyle name="20% - Accent1 4 3 3 3 2 6 3" xfId="39940" xr:uid="{00000000-0005-0000-0000-00004D9B0000}"/>
    <cellStyle name="20% - Accent1 4 3 3 3 2 7" xfId="39941" xr:uid="{00000000-0005-0000-0000-00004E9B0000}"/>
    <cellStyle name="20% - Accent1 4 3 3 3 2 7 2" xfId="39942" xr:uid="{00000000-0005-0000-0000-00004F9B0000}"/>
    <cellStyle name="20% - Accent1 4 3 3 3 2 8" xfId="39943" xr:uid="{00000000-0005-0000-0000-0000509B0000}"/>
    <cellStyle name="20% - Accent1 4 3 3 3 2 8 2" xfId="39944" xr:uid="{00000000-0005-0000-0000-0000519B0000}"/>
    <cellStyle name="20% - Accent1 4 3 3 3 2 9" xfId="39945" xr:uid="{00000000-0005-0000-0000-0000529B0000}"/>
    <cellStyle name="20% - Accent1 4 3 3 3 3" xfId="39946" xr:uid="{00000000-0005-0000-0000-0000539B0000}"/>
    <cellStyle name="20% - Accent1 4 3 3 3 3 2" xfId="39947" xr:uid="{00000000-0005-0000-0000-0000549B0000}"/>
    <cellStyle name="20% - Accent1 4 3 3 3 3 2 2" xfId="39948" xr:uid="{00000000-0005-0000-0000-0000559B0000}"/>
    <cellStyle name="20% - Accent1 4 3 3 3 3 2 2 2" xfId="39949" xr:uid="{00000000-0005-0000-0000-0000569B0000}"/>
    <cellStyle name="20% - Accent1 4 3 3 3 3 2 2 2 2" xfId="39950" xr:uid="{00000000-0005-0000-0000-0000579B0000}"/>
    <cellStyle name="20% - Accent1 4 3 3 3 3 2 2 3" xfId="39951" xr:uid="{00000000-0005-0000-0000-0000589B0000}"/>
    <cellStyle name="20% - Accent1 4 3 3 3 3 2 3" xfId="39952" xr:uid="{00000000-0005-0000-0000-0000599B0000}"/>
    <cellStyle name="20% - Accent1 4 3 3 3 3 2 3 2" xfId="39953" xr:uid="{00000000-0005-0000-0000-00005A9B0000}"/>
    <cellStyle name="20% - Accent1 4 3 3 3 3 2 4" xfId="39954" xr:uid="{00000000-0005-0000-0000-00005B9B0000}"/>
    <cellStyle name="20% - Accent1 4 3 3 3 3 3" xfId="39955" xr:uid="{00000000-0005-0000-0000-00005C9B0000}"/>
    <cellStyle name="20% - Accent1 4 3 3 3 3 3 2" xfId="39956" xr:uid="{00000000-0005-0000-0000-00005D9B0000}"/>
    <cellStyle name="20% - Accent1 4 3 3 3 3 3 2 2" xfId="39957" xr:uid="{00000000-0005-0000-0000-00005E9B0000}"/>
    <cellStyle name="20% - Accent1 4 3 3 3 3 3 2 2 2" xfId="39958" xr:uid="{00000000-0005-0000-0000-00005F9B0000}"/>
    <cellStyle name="20% - Accent1 4 3 3 3 3 3 2 3" xfId="39959" xr:uid="{00000000-0005-0000-0000-0000609B0000}"/>
    <cellStyle name="20% - Accent1 4 3 3 3 3 3 3" xfId="39960" xr:uid="{00000000-0005-0000-0000-0000619B0000}"/>
    <cellStyle name="20% - Accent1 4 3 3 3 3 3 3 2" xfId="39961" xr:uid="{00000000-0005-0000-0000-0000629B0000}"/>
    <cellStyle name="20% - Accent1 4 3 3 3 3 3 4" xfId="39962" xr:uid="{00000000-0005-0000-0000-0000639B0000}"/>
    <cellStyle name="20% - Accent1 4 3 3 3 3 4" xfId="39963" xr:uid="{00000000-0005-0000-0000-0000649B0000}"/>
    <cellStyle name="20% - Accent1 4 3 3 3 3 4 2" xfId="39964" xr:uid="{00000000-0005-0000-0000-0000659B0000}"/>
    <cellStyle name="20% - Accent1 4 3 3 3 3 4 2 2" xfId="39965" xr:uid="{00000000-0005-0000-0000-0000669B0000}"/>
    <cellStyle name="20% - Accent1 4 3 3 3 3 4 2 2 2" xfId="39966" xr:uid="{00000000-0005-0000-0000-0000679B0000}"/>
    <cellStyle name="20% - Accent1 4 3 3 3 3 4 2 3" xfId="39967" xr:uid="{00000000-0005-0000-0000-0000689B0000}"/>
    <cellStyle name="20% - Accent1 4 3 3 3 3 4 3" xfId="39968" xr:uid="{00000000-0005-0000-0000-0000699B0000}"/>
    <cellStyle name="20% - Accent1 4 3 3 3 3 4 3 2" xfId="39969" xr:uid="{00000000-0005-0000-0000-00006A9B0000}"/>
    <cellStyle name="20% - Accent1 4 3 3 3 3 4 4" xfId="39970" xr:uid="{00000000-0005-0000-0000-00006B9B0000}"/>
    <cellStyle name="20% - Accent1 4 3 3 3 3 5" xfId="39971" xr:uid="{00000000-0005-0000-0000-00006C9B0000}"/>
    <cellStyle name="20% - Accent1 4 3 3 3 3 5 2" xfId="39972" xr:uid="{00000000-0005-0000-0000-00006D9B0000}"/>
    <cellStyle name="20% - Accent1 4 3 3 3 3 5 2 2" xfId="39973" xr:uid="{00000000-0005-0000-0000-00006E9B0000}"/>
    <cellStyle name="20% - Accent1 4 3 3 3 3 5 3" xfId="39974" xr:uid="{00000000-0005-0000-0000-00006F9B0000}"/>
    <cellStyle name="20% - Accent1 4 3 3 3 3 6" xfId="39975" xr:uid="{00000000-0005-0000-0000-0000709B0000}"/>
    <cellStyle name="20% - Accent1 4 3 3 3 3 6 2" xfId="39976" xr:uid="{00000000-0005-0000-0000-0000719B0000}"/>
    <cellStyle name="20% - Accent1 4 3 3 3 3 6 2 2" xfId="39977" xr:uid="{00000000-0005-0000-0000-0000729B0000}"/>
    <cellStyle name="20% - Accent1 4 3 3 3 3 6 3" xfId="39978" xr:uid="{00000000-0005-0000-0000-0000739B0000}"/>
    <cellStyle name="20% - Accent1 4 3 3 3 3 7" xfId="39979" xr:uid="{00000000-0005-0000-0000-0000749B0000}"/>
    <cellStyle name="20% - Accent1 4 3 3 3 3 7 2" xfId="39980" xr:uid="{00000000-0005-0000-0000-0000759B0000}"/>
    <cellStyle name="20% - Accent1 4 3 3 3 3 8" xfId="39981" xr:uid="{00000000-0005-0000-0000-0000769B0000}"/>
    <cellStyle name="20% - Accent1 4 3 3 3 3 8 2" xfId="39982" xr:uid="{00000000-0005-0000-0000-0000779B0000}"/>
    <cellStyle name="20% - Accent1 4 3 3 3 3 9" xfId="39983" xr:uid="{00000000-0005-0000-0000-0000789B0000}"/>
    <cellStyle name="20% - Accent1 4 3 3 3 4" xfId="39984" xr:uid="{00000000-0005-0000-0000-0000799B0000}"/>
    <cellStyle name="20% - Accent1 4 3 3 3 4 2" xfId="39985" xr:uid="{00000000-0005-0000-0000-00007A9B0000}"/>
    <cellStyle name="20% - Accent1 4 3 3 3 4 2 2" xfId="39986" xr:uid="{00000000-0005-0000-0000-00007B9B0000}"/>
    <cellStyle name="20% - Accent1 4 3 3 3 4 2 2 2" xfId="39987" xr:uid="{00000000-0005-0000-0000-00007C9B0000}"/>
    <cellStyle name="20% - Accent1 4 3 3 3 4 2 3" xfId="39988" xr:uid="{00000000-0005-0000-0000-00007D9B0000}"/>
    <cellStyle name="20% - Accent1 4 3 3 3 4 3" xfId="39989" xr:uid="{00000000-0005-0000-0000-00007E9B0000}"/>
    <cellStyle name="20% - Accent1 4 3 3 3 4 3 2" xfId="39990" xr:uid="{00000000-0005-0000-0000-00007F9B0000}"/>
    <cellStyle name="20% - Accent1 4 3 3 3 4 4" xfId="39991" xr:uid="{00000000-0005-0000-0000-0000809B0000}"/>
    <cellStyle name="20% - Accent1 4 3 3 3 5" xfId="39992" xr:uid="{00000000-0005-0000-0000-0000819B0000}"/>
    <cellStyle name="20% - Accent1 4 3 3 3 5 2" xfId="39993" xr:uid="{00000000-0005-0000-0000-0000829B0000}"/>
    <cellStyle name="20% - Accent1 4 3 3 3 5 2 2" xfId="39994" xr:uid="{00000000-0005-0000-0000-0000839B0000}"/>
    <cellStyle name="20% - Accent1 4 3 3 3 5 2 2 2" xfId="39995" xr:uid="{00000000-0005-0000-0000-0000849B0000}"/>
    <cellStyle name="20% - Accent1 4 3 3 3 5 2 3" xfId="39996" xr:uid="{00000000-0005-0000-0000-0000859B0000}"/>
    <cellStyle name="20% - Accent1 4 3 3 3 5 3" xfId="39997" xr:uid="{00000000-0005-0000-0000-0000869B0000}"/>
    <cellStyle name="20% - Accent1 4 3 3 3 5 3 2" xfId="39998" xr:uid="{00000000-0005-0000-0000-0000879B0000}"/>
    <cellStyle name="20% - Accent1 4 3 3 3 5 4" xfId="39999" xr:uid="{00000000-0005-0000-0000-0000889B0000}"/>
    <cellStyle name="20% - Accent1 4 3 3 3 6" xfId="40000" xr:uid="{00000000-0005-0000-0000-0000899B0000}"/>
    <cellStyle name="20% - Accent1 4 3 3 3 6 2" xfId="40001" xr:uid="{00000000-0005-0000-0000-00008A9B0000}"/>
    <cellStyle name="20% - Accent1 4 3 3 3 6 2 2" xfId="40002" xr:uid="{00000000-0005-0000-0000-00008B9B0000}"/>
    <cellStyle name="20% - Accent1 4 3 3 3 6 2 2 2" xfId="40003" xr:uid="{00000000-0005-0000-0000-00008C9B0000}"/>
    <cellStyle name="20% - Accent1 4 3 3 3 6 2 3" xfId="40004" xr:uid="{00000000-0005-0000-0000-00008D9B0000}"/>
    <cellStyle name="20% - Accent1 4 3 3 3 6 3" xfId="40005" xr:uid="{00000000-0005-0000-0000-00008E9B0000}"/>
    <cellStyle name="20% - Accent1 4 3 3 3 6 3 2" xfId="40006" xr:uid="{00000000-0005-0000-0000-00008F9B0000}"/>
    <cellStyle name="20% - Accent1 4 3 3 3 6 4" xfId="40007" xr:uid="{00000000-0005-0000-0000-0000909B0000}"/>
    <cellStyle name="20% - Accent1 4 3 3 3 7" xfId="40008" xr:uid="{00000000-0005-0000-0000-0000919B0000}"/>
    <cellStyle name="20% - Accent1 4 3 3 3 7 2" xfId="40009" xr:uid="{00000000-0005-0000-0000-0000929B0000}"/>
    <cellStyle name="20% - Accent1 4 3 3 3 7 2 2" xfId="40010" xr:uid="{00000000-0005-0000-0000-0000939B0000}"/>
    <cellStyle name="20% - Accent1 4 3 3 3 7 3" xfId="40011" xr:uid="{00000000-0005-0000-0000-0000949B0000}"/>
    <cellStyle name="20% - Accent1 4 3 3 3 8" xfId="40012" xr:uid="{00000000-0005-0000-0000-0000959B0000}"/>
    <cellStyle name="20% - Accent1 4 3 3 3 8 2" xfId="40013" xr:uid="{00000000-0005-0000-0000-0000969B0000}"/>
    <cellStyle name="20% - Accent1 4 3 3 3 8 2 2" xfId="40014" xr:uid="{00000000-0005-0000-0000-0000979B0000}"/>
    <cellStyle name="20% - Accent1 4 3 3 3 8 3" xfId="40015" xr:uid="{00000000-0005-0000-0000-0000989B0000}"/>
    <cellStyle name="20% - Accent1 4 3 3 3 9" xfId="40016" xr:uid="{00000000-0005-0000-0000-0000999B0000}"/>
    <cellStyle name="20% - Accent1 4 3 3 3 9 2" xfId="40017" xr:uid="{00000000-0005-0000-0000-00009A9B0000}"/>
    <cellStyle name="20% - Accent1 4 3 3 4" xfId="40018" xr:uid="{00000000-0005-0000-0000-00009B9B0000}"/>
    <cellStyle name="20% - Accent1 4 3 3 4 10" xfId="40019" xr:uid="{00000000-0005-0000-0000-00009C9B0000}"/>
    <cellStyle name="20% - Accent1 4 3 3 4 10 2" xfId="40020" xr:uid="{00000000-0005-0000-0000-00009D9B0000}"/>
    <cellStyle name="20% - Accent1 4 3 3 4 11" xfId="40021" xr:uid="{00000000-0005-0000-0000-00009E9B0000}"/>
    <cellStyle name="20% - Accent1 4 3 3 4 2" xfId="40022" xr:uid="{00000000-0005-0000-0000-00009F9B0000}"/>
    <cellStyle name="20% - Accent1 4 3 3 4 2 2" xfId="40023" xr:uid="{00000000-0005-0000-0000-0000A09B0000}"/>
    <cellStyle name="20% - Accent1 4 3 3 4 2 2 2" xfId="40024" xr:uid="{00000000-0005-0000-0000-0000A19B0000}"/>
    <cellStyle name="20% - Accent1 4 3 3 4 2 2 2 2" xfId="40025" xr:uid="{00000000-0005-0000-0000-0000A29B0000}"/>
    <cellStyle name="20% - Accent1 4 3 3 4 2 2 2 2 2" xfId="40026" xr:uid="{00000000-0005-0000-0000-0000A39B0000}"/>
    <cellStyle name="20% - Accent1 4 3 3 4 2 2 2 3" xfId="40027" xr:uid="{00000000-0005-0000-0000-0000A49B0000}"/>
    <cellStyle name="20% - Accent1 4 3 3 4 2 2 3" xfId="40028" xr:uid="{00000000-0005-0000-0000-0000A59B0000}"/>
    <cellStyle name="20% - Accent1 4 3 3 4 2 2 3 2" xfId="40029" xr:uid="{00000000-0005-0000-0000-0000A69B0000}"/>
    <cellStyle name="20% - Accent1 4 3 3 4 2 2 4" xfId="40030" xr:uid="{00000000-0005-0000-0000-0000A79B0000}"/>
    <cellStyle name="20% - Accent1 4 3 3 4 2 3" xfId="40031" xr:uid="{00000000-0005-0000-0000-0000A89B0000}"/>
    <cellStyle name="20% - Accent1 4 3 3 4 2 3 2" xfId="40032" xr:uid="{00000000-0005-0000-0000-0000A99B0000}"/>
    <cellStyle name="20% - Accent1 4 3 3 4 2 3 2 2" xfId="40033" xr:uid="{00000000-0005-0000-0000-0000AA9B0000}"/>
    <cellStyle name="20% - Accent1 4 3 3 4 2 3 2 2 2" xfId="40034" xr:uid="{00000000-0005-0000-0000-0000AB9B0000}"/>
    <cellStyle name="20% - Accent1 4 3 3 4 2 3 2 3" xfId="40035" xr:uid="{00000000-0005-0000-0000-0000AC9B0000}"/>
    <cellStyle name="20% - Accent1 4 3 3 4 2 3 3" xfId="40036" xr:uid="{00000000-0005-0000-0000-0000AD9B0000}"/>
    <cellStyle name="20% - Accent1 4 3 3 4 2 3 3 2" xfId="40037" xr:uid="{00000000-0005-0000-0000-0000AE9B0000}"/>
    <cellStyle name="20% - Accent1 4 3 3 4 2 3 4" xfId="40038" xr:uid="{00000000-0005-0000-0000-0000AF9B0000}"/>
    <cellStyle name="20% - Accent1 4 3 3 4 2 4" xfId="40039" xr:uid="{00000000-0005-0000-0000-0000B09B0000}"/>
    <cellStyle name="20% - Accent1 4 3 3 4 2 4 2" xfId="40040" xr:uid="{00000000-0005-0000-0000-0000B19B0000}"/>
    <cellStyle name="20% - Accent1 4 3 3 4 2 4 2 2" xfId="40041" xr:uid="{00000000-0005-0000-0000-0000B29B0000}"/>
    <cellStyle name="20% - Accent1 4 3 3 4 2 4 2 2 2" xfId="40042" xr:uid="{00000000-0005-0000-0000-0000B39B0000}"/>
    <cellStyle name="20% - Accent1 4 3 3 4 2 4 2 3" xfId="40043" xr:uid="{00000000-0005-0000-0000-0000B49B0000}"/>
    <cellStyle name="20% - Accent1 4 3 3 4 2 4 3" xfId="40044" xr:uid="{00000000-0005-0000-0000-0000B59B0000}"/>
    <cellStyle name="20% - Accent1 4 3 3 4 2 4 3 2" xfId="40045" xr:uid="{00000000-0005-0000-0000-0000B69B0000}"/>
    <cellStyle name="20% - Accent1 4 3 3 4 2 4 4" xfId="40046" xr:uid="{00000000-0005-0000-0000-0000B79B0000}"/>
    <cellStyle name="20% - Accent1 4 3 3 4 2 5" xfId="40047" xr:uid="{00000000-0005-0000-0000-0000B89B0000}"/>
    <cellStyle name="20% - Accent1 4 3 3 4 2 5 2" xfId="40048" xr:uid="{00000000-0005-0000-0000-0000B99B0000}"/>
    <cellStyle name="20% - Accent1 4 3 3 4 2 5 2 2" xfId="40049" xr:uid="{00000000-0005-0000-0000-0000BA9B0000}"/>
    <cellStyle name="20% - Accent1 4 3 3 4 2 5 3" xfId="40050" xr:uid="{00000000-0005-0000-0000-0000BB9B0000}"/>
    <cellStyle name="20% - Accent1 4 3 3 4 2 6" xfId="40051" xr:uid="{00000000-0005-0000-0000-0000BC9B0000}"/>
    <cellStyle name="20% - Accent1 4 3 3 4 2 6 2" xfId="40052" xr:uid="{00000000-0005-0000-0000-0000BD9B0000}"/>
    <cellStyle name="20% - Accent1 4 3 3 4 2 6 2 2" xfId="40053" xr:uid="{00000000-0005-0000-0000-0000BE9B0000}"/>
    <cellStyle name="20% - Accent1 4 3 3 4 2 6 3" xfId="40054" xr:uid="{00000000-0005-0000-0000-0000BF9B0000}"/>
    <cellStyle name="20% - Accent1 4 3 3 4 2 7" xfId="40055" xr:uid="{00000000-0005-0000-0000-0000C09B0000}"/>
    <cellStyle name="20% - Accent1 4 3 3 4 2 7 2" xfId="40056" xr:uid="{00000000-0005-0000-0000-0000C19B0000}"/>
    <cellStyle name="20% - Accent1 4 3 3 4 2 8" xfId="40057" xr:uid="{00000000-0005-0000-0000-0000C29B0000}"/>
    <cellStyle name="20% - Accent1 4 3 3 4 2 8 2" xfId="40058" xr:uid="{00000000-0005-0000-0000-0000C39B0000}"/>
    <cellStyle name="20% - Accent1 4 3 3 4 2 9" xfId="40059" xr:uid="{00000000-0005-0000-0000-0000C49B0000}"/>
    <cellStyle name="20% - Accent1 4 3 3 4 3" xfId="40060" xr:uid="{00000000-0005-0000-0000-0000C59B0000}"/>
    <cellStyle name="20% - Accent1 4 3 3 4 3 2" xfId="40061" xr:uid="{00000000-0005-0000-0000-0000C69B0000}"/>
    <cellStyle name="20% - Accent1 4 3 3 4 3 2 2" xfId="40062" xr:uid="{00000000-0005-0000-0000-0000C79B0000}"/>
    <cellStyle name="20% - Accent1 4 3 3 4 3 2 2 2" xfId="40063" xr:uid="{00000000-0005-0000-0000-0000C89B0000}"/>
    <cellStyle name="20% - Accent1 4 3 3 4 3 2 2 2 2" xfId="40064" xr:uid="{00000000-0005-0000-0000-0000C99B0000}"/>
    <cellStyle name="20% - Accent1 4 3 3 4 3 2 2 3" xfId="40065" xr:uid="{00000000-0005-0000-0000-0000CA9B0000}"/>
    <cellStyle name="20% - Accent1 4 3 3 4 3 2 3" xfId="40066" xr:uid="{00000000-0005-0000-0000-0000CB9B0000}"/>
    <cellStyle name="20% - Accent1 4 3 3 4 3 2 3 2" xfId="40067" xr:uid="{00000000-0005-0000-0000-0000CC9B0000}"/>
    <cellStyle name="20% - Accent1 4 3 3 4 3 2 4" xfId="40068" xr:uid="{00000000-0005-0000-0000-0000CD9B0000}"/>
    <cellStyle name="20% - Accent1 4 3 3 4 3 3" xfId="40069" xr:uid="{00000000-0005-0000-0000-0000CE9B0000}"/>
    <cellStyle name="20% - Accent1 4 3 3 4 3 3 2" xfId="40070" xr:uid="{00000000-0005-0000-0000-0000CF9B0000}"/>
    <cellStyle name="20% - Accent1 4 3 3 4 3 3 2 2" xfId="40071" xr:uid="{00000000-0005-0000-0000-0000D09B0000}"/>
    <cellStyle name="20% - Accent1 4 3 3 4 3 3 2 2 2" xfId="40072" xr:uid="{00000000-0005-0000-0000-0000D19B0000}"/>
    <cellStyle name="20% - Accent1 4 3 3 4 3 3 2 3" xfId="40073" xr:uid="{00000000-0005-0000-0000-0000D29B0000}"/>
    <cellStyle name="20% - Accent1 4 3 3 4 3 3 3" xfId="40074" xr:uid="{00000000-0005-0000-0000-0000D39B0000}"/>
    <cellStyle name="20% - Accent1 4 3 3 4 3 3 3 2" xfId="40075" xr:uid="{00000000-0005-0000-0000-0000D49B0000}"/>
    <cellStyle name="20% - Accent1 4 3 3 4 3 3 4" xfId="40076" xr:uid="{00000000-0005-0000-0000-0000D59B0000}"/>
    <cellStyle name="20% - Accent1 4 3 3 4 3 4" xfId="40077" xr:uid="{00000000-0005-0000-0000-0000D69B0000}"/>
    <cellStyle name="20% - Accent1 4 3 3 4 3 4 2" xfId="40078" xr:uid="{00000000-0005-0000-0000-0000D79B0000}"/>
    <cellStyle name="20% - Accent1 4 3 3 4 3 4 2 2" xfId="40079" xr:uid="{00000000-0005-0000-0000-0000D89B0000}"/>
    <cellStyle name="20% - Accent1 4 3 3 4 3 4 2 2 2" xfId="40080" xr:uid="{00000000-0005-0000-0000-0000D99B0000}"/>
    <cellStyle name="20% - Accent1 4 3 3 4 3 4 2 3" xfId="40081" xr:uid="{00000000-0005-0000-0000-0000DA9B0000}"/>
    <cellStyle name="20% - Accent1 4 3 3 4 3 4 3" xfId="40082" xr:uid="{00000000-0005-0000-0000-0000DB9B0000}"/>
    <cellStyle name="20% - Accent1 4 3 3 4 3 4 3 2" xfId="40083" xr:uid="{00000000-0005-0000-0000-0000DC9B0000}"/>
    <cellStyle name="20% - Accent1 4 3 3 4 3 4 4" xfId="40084" xr:uid="{00000000-0005-0000-0000-0000DD9B0000}"/>
    <cellStyle name="20% - Accent1 4 3 3 4 3 5" xfId="40085" xr:uid="{00000000-0005-0000-0000-0000DE9B0000}"/>
    <cellStyle name="20% - Accent1 4 3 3 4 3 5 2" xfId="40086" xr:uid="{00000000-0005-0000-0000-0000DF9B0000}"/>
    <cellStyle name="20% - Accent1 4 3 3 4 3 5 2 2" xfId="40087" xr:uid="{00000000-0005-0000-0000-0000E09B0000}"/>
    <cellStyle name="20% - Accent1 4 3 3 4 3 5 3" xfId="40088" xr:uid="{00000000-0005-0000-0000-0000E19B0000}"/>
    <cellStyle name="20% - Accent1 4 3 3 4 3 6" xfId="40089" xr:uid="{00000000-0005-0000-0000-0000E29B0000}"/>
    <cellStyle name="20% - Accent1 4 3 3 4 3 6 2" xfId="40090" xr:uid="{00000000-0005-0000-0000-0000E39B0000}"/>
    <cellStyle name="20% - Accent1 4 3 3 4 3 6 2 2" xfId="40091" xr:uid="{00000000-0005-0000-0000-0000E49B0000}"/>
    <cellStyle name="20% - Accent1 4 3 3 4 3 6 3" xfId="40092" xr:uid="{00000000-0005-0000-0000-0000E59B0000}"/>
    <cellStyle name="20% - Accent1 4 3 3 4 3 7" xfId="40093" xr:uid="{00000000-0005-0000-0000-0000E69B0000}"/>
    <cellStyle name="20% - Accent1 4 3 3 4 3 7 2" xfId="40094" xr:uid="{00000000-0005-0000-0000-0000E79B0000}"/>
    <cellStyle name="20% - Accent1 4 3 3 4 3 8" xfId="40095" xr:uid="{00000000-0005-0000-0000-0000E89B0000}"/>
    <cellStyle name="20% - Accent1 4 3 3 4 3 8 2" xfId="40096" xr:uid="{00000000-0005-0000-0000-0000E99B0000}"/>
    <cellStyle name="20% - Accent1 4 3 3 4 3 9" xfId="40097" xr:uid="{00000000-0005-0000-0000-0000EA9B0000}"/>
    <cellStyle name="20% - Accent1 4 3 3 4 4" xfId="40098" xr:uid="{00000000-0005-0000-0000-0000EB9B0000}"/>
    <cellStyle name="20% - Accent1 4 3 3 4 4 2" xfId="40099" xr:uid="{00000000-0005-0000-0000-0000EC9B0000}"/>
    <cellStyle name="20% - Accent1 4 3 3 4 4 2 2" xfId="40100" xr:uid="{00000000-0005-0000-0000-0000ED9B0000}"/>
    <cellStyle name="20% - Accent1 4 3 3 4 4 2 2 2" xfId="40101" xr:uid="{00000000-0005-0000-0000-0000EE9B0000}"/>
    <cellStyle name="20% - Accent1 4 3 3 4 4 2 3" xfId="40102" xr:uid="{00000000-0005-0000-0000-0000EF9B0000}"/>
    <cellStyle name="20% - Accent1 4 3 3 4 4 3" xfId="40103" xr:uid="{00000000-0005-0000-0000-0000F09B0000}"/>
    <cellStyle name="20% - Accent1 4 3 3 4 4 3 2" xfId="40104" xr:uid="{00000000-0005-0000-0000-0000F19B0000}"/>
    <cellStyle name="20% - Accent1 4 3 3 4 4 4" xfId="40105" xr:uid="{00000000-0005-0000-0000-0000F29B0000}"/>
    <cellStyle name="20% - Accent1 4 3 3 4 5" xfId="40106" xr:uid="{00000000-0005-0000-0000-0000F39B0000}"/>
    <cellStyle name="20% - Accent1 4 3 3 4 5 2" xfId="40107" xr:uid="{00000000-0005-0000-0000-0000F49B0000}"/>
    <cellStyle name="20% - Accent1 4 3 3 4 5 2 2" xfId="40108" xr:uid="{00000000-0005-0000-0000-0000F59B0000}"/>
    <cellStyle name="20% - Accent1 4 3 3 4 5 2 2 2" xfId="40109" xr:uid="{00000000-0005-0000-0000-0000F69B0000}"/>
    <cellStyle name="20% - Accent1 4 3 3 4 5 2 3" xfId="40110" xr:uid="{00000000-0005-0000-0000-0000F79B0000}"/>
    <cellStyle name="20% - Accent1 4 3 3 4 5 3" xfId="40111" xr:uid="{00000000-0005-0000-0000-0000F89B0000}"/>
    <cellStyle name="20% - Accent1 4 3 3 4 5 3 2" xfId="40112" xr:uid="{00000000-0005-0000-0000-0000F99B0000}"/>
    <cellStyle name="20% - Accent1 4 3 3 4 5 4" xfId="40113" xr:uid="{00000000-0005-0000-0000-0000FA9B0000}"/>
    <cellStyle name="20% - Accent1 4 3 3 4 6" xfId="40114" xr:uid="{00000000-0005-0000-0000-0000FB9B0000}"/>
    <cellStyle name="20% - Accent1 4 3 3 4 6 2" xfId="40115" xr:uid="{00000000-0005-0000-0000-0000FC9B0000}"/>
    <cellStyle name="20% - Accent1 4 3 3 4 6 2 2" xfId="40116" xr:uid="{00000000-0005-0000-0000-0000FD9B0000}"/>
    <cellStyle name="20% - Accent1 4 3 3 4 6 2 2 2" xfId="40117" xr:uid="{00000000-0005-0000-0000-0000FE9B0000}"/>
    <cellStyle name="20% - Accent1 4 3 3 4 6 2 3" xfId="40118" xr:uid="{00000000-0005-0000-0000-0000FF9B0000}"/>
    <cellStyle name="20% - Accent1 4 3 3 4 6 3" xfId="40119" xr:uid="{00000000-0005-0000-0000-0000009C0000}"/>
    <cellStyle name="20% - Accent1 4 3 3 4 6 3 2" xfId="40120" xr:uid="{00000000-0005-0000-0000-0000019C0000}"/>
    <cellStyle name="20% - Accent1 4 3 3 4 6 4" xfId="40121" xr:uid="{00000000-0005-0000-0000-0000029C0000}"/>
    <cellStyle name="20% - Accent1 4 3 3 4 7" xfId="40122" xr:uid="{00000000-0005-0000-0000-0000039C0000}"/>
    <cellStyle name="20% - Accent1 4 3 3 4 7 2" xfId="40123" xr:uid="{00000000-0005-0000-0000-0000049C0000}"/>
    <cellStyle name="20% - Accent1 4 3 3 4 7 2 2" xfId="40124" xr:uid="{00000000-0005-0000-0000-0000059C0000}"/>
    <cellStyle name="20% - Accent1 4 3 3 4 7 3" xfId="40125" xr:uid="{00000000-0005-0000-0000-0000069C0000}"/>
    <cellStyle name="20% - Accent1 4 3 3 4 8" xfId="40126" xr:uid="{00000000-0005-0000-0000-0000079C0000}"/>
    <cellStyle name="20% - Accent1 4 3 3 4 8 2" xfId="40127" xr:uid="{00000000-0005-0000-0000-0000089C0000}"/>
    <cellStyle name="20% - Accent1 4 3 3 4 8 2 2" xfId="40128" xr:uid="{00000000-0005-0000-0000-0000099C0000}"/>
    <cellStyle name="20% - Accent1 4 3 3 4 8 3" xfId="40129" xr:uid="{00000000-0005-0000-0000-00000A9C0000}"/>
    <cellStyle name="20% - Accent1 4 3 3 4 9" xfId="40130" xr:uid="{00000000-0005-0000-0000-00000B9C0000}"/>
    <cellStyle name="20% - Accent1 4 3 3 4 9 2" xfId="40131" xr:uid="{00000000-0005-0000-0000-00000C9C0000}"/>
    <cellStyle name="20% - Accent1 4 3 3 5" xfId="40132" xr:uid="{00000000-0005-0000-0000-00000D9C0000}"/>
    <cellStyle name="20% - Accent1 4 3 3 5 2" xfId="40133" xr:uid="{00000000-0005-0000-0000-00000E9C0000}"/>
    <cellStyle name="20% - Accent1 4 3 3 5 2 2" xfId="40134" xr:uid="{00000000-0005-0000-0000-00000F9C0000}"/>
    <cellStyle name="20% - Accent1 4 3 3 5 2 2 2" xfId="40135" xr:uid="{00000000-0005-0000-0000-0000109C0000}"/>
    <cellStyle name="20% - Accent1 4 3 3 5 2 2 2 2" xfId="40136" xr:uid="{00000000-0005-0000-0000-0000119C0000}"/>
    <cellStyle name="20% - Accent1 4 3 3 5 2 2 3" xfId="40137" xr:uid="{00000000-0005-0000-0000-0000129C0000}"/>
    <cellStyle name="20% - Accent1 4 3 3 5 2 3" xfId="40138" xr:uid="{00000000-0005-0000-0000-0000139C0000}"/>
    <cellStyle name="20% - Accent1 4 3 3 5 2 3 2" xfId="40139" xr:uid="{00000000-0005-0000-0000-0000149C0000}"/>
    <cellStyle name="20% - Accent1 4 3 3 5 2 4" xfId="40140" xr:uid="{00000000-0005-0000-0000-0000159C0000}"/>
    <cellStyle name="20% - Accent1 4 3 3 5 3" xfId="40141" xr:uid="{00000000-0005-0000-0000-0000169C0000}"/>
    <cellStyle name="20% - Accent1 4 3 3 5 3 2" xfId="40142" xr:uid="{00000000-0005-0000-0000-0000179C0000}"/>
    <cellStyle name="20% - Accent1 4 3 3 5 3 2 2" xfId="40143" xr:uid="{00000000-0005-0000-0000-0000189C0000}"/>
    <cellStyle name="20% - Accent1 4 3 3 5 3 2 2 2" xfId="40144" xr:uid="{00000000-0005-0000-0000-0000199C0000}"/>
    <cellStyle name="20% - Accent1 4 3 3 5 3 2 3" xfId="40145" xr:uid="{00000000-0005-0000-0000-00001A9C0000}"/>
    <cellStyle name="20% - Accent1 4 3 3 5 3 3" xfId="40146" xr:uid="{00000000-0005-0000-0000-00001B9C0000}"/>
    <cellStyle name="20% - Accent1 4 3 3 5 3 3 2" xfId="40147" xr:uid="{00000000-0005-0000-0000-00001C9C0000}"/>
    <cellStyle name="20% - Accent1 4 3 3 5 3 4" xfId="40148" xr:uid="{00000000-0005-0000-0000-00001D9C0000}"/>
    <cellStyle name="20% - Accent1 4 3 3 5 4" xfId="40149" xr:uid="{00000000-0005-0000-0000-00001E9C0000}"/>
    <cellStyle name="20% - Accent1 4 3 3 5 4 2" xfId="40150" xr:uid="{00000000-0005-0000-0000-00001F9C0000}"/>
    <cellStyle name="20% - Accent1 4 3 3 5 4 2 2" xfId="40151" xr:uid="{00000000-0005-0000-0000-0000209C0000}"/>
    <cellStyle name="20% - Accent1 4 3 3 5 4 2 2 2" xfId="40152" xr:uid="{00000000-0005-0000-0000-0000219C0000}"/>
    <cellStyle name="20% - Accent1 4 3 3 5 4 2 3" xfId="40153" xr:uid="{00000000-0005-0000-0000-0000229C0000}"/>
    <cellStyle name="20% - Accent1 4 3 3 5 4 3" xfId="40154" xr:uid="{00000000-0005-0000-0000-0000239C0000}"/>
    <cellStyle name="20% - Accent1 4 3 3 5 4 3 2" xfId="40155" xr:uid="{00000000-0005-0000-0000-0000249C0000}"/>
    <cellStyle name="20% - Accent1 4 3 3 5 4 4" xfId="40156" xr:uid="{00000000-0005-0000-0000-0000259C0000}"/>
    <cellStyle name="20% - Accent1 4 3 3 5 5" xfId="40157" xr:uid="{00000000-0005-0000-0000-0000269C0000}"/>
    <cellStyle name="20% - Accent1 4 3 3 5 5 2" xfId="40158" xr:uid="{00000000-0005-0000-0000-0000279C0000}"/>
    <cellStyle name="20% - Accent1 4 3 3 5 5 2 2" xfId="40159" xr:uid="{00000000-0005-0000-0000-0000289C0000}"/>
    <cellStyle name="20% - Accent1 4 3 3 5 5 3" xfId="40160" xr:uid="{00000000-0005-0000-0000-0000299C0000}"/>
    <cellStyle name="20% - Accent1 4 3 3 5 6" xfId="40161" xr:uid="{00000000-0005-0000-0000-00002A9C0000}"/>
    <cellStyle name="20% - Accent1 4 3 3 5 6 2" xfId="40162" xr:uid="{00000000-0005-0000-0000-00002B9C0000}"/>
    <cellStyle name="20% - Accent1 4 3 3 5 6 2 2" xfId="40163" xr:uid="{00000000-0005-0000-0000-00002C9C0000}"/>
    <cellStyle name="20% - Accent1 4 3 3 5 6 3" xfId="40164" xr:uid="{00000000-0005-0000-0000-00002D9C0000}"/>
    <cellStyle name="20% - Accent1 4 3 3 5 7" xfId="40165" xr:uid="{00000000-0005-0000-0000-00002E9C0000}"/>
    <cellStyle name="20% - Accent1 4 3 3 5 7 2" xfId="40166" xr:uid="{00000000-0005-0000-0000-00002F9C0000}"/>
    <cellStyle name="20% - Accent1 4 3 3 5 8" xfId="40167" xr:uid="{00000000-0005-0000-0000-0000309C0000}"/>
    <cellStyle name="20% - Accent1 4 3 3 5 8 2" xfId="40168" xr:uid="{00000000-0005-0000-0000-0000319C0000}"/>
    <cellStyle name="20% - Accent1 4 3 3 5 9" xfId="40169" xr:uid="{00000000-0005-0000-0000-0000329C0000}"/>
    <cellStyle name="20% - Accent1 4 3 3 6" xfId="40170" xr:uid="{00000000-0005-0000-0000-0000339C0000}"/>
    <cellStyle name="20% - Accent1 4 3 3 6 2" xfId="40171" xr:uid="{00000000-0005-0000-0000-0000349C0000}"/>
    <cellStyle name="20% - Accent1 4 3 3 6 2 2" xfId="40172" xr:uid="{00000000-0005-0000-0000-0000359C0000}"/>
    <cellStyle name="20% - Accent1 4 3 3 6 2 2 2" xfId="40173" xr:uid="{00000000-0005-0000-0000-0000369C0000}"/>
    <cellStyle name="20% - Accent1 4 3 3 6 2 2 2 2" xfId="40174" xr:uid="{00000000-0005-0000-0000-0000379C0000}"/>
    <cellStyle name="20% - Accent1 4 3 3 6 2 2 3" xfId="40175" xr:uid="{00000000-0005-0000-0000-0000389C0000}"/>
    <cellStyle name="20% - Accent1 4 3 3 6 2 3" xfId="40176" xr:uid="{00000000-0005-0000-0000-0000399C0000}"/>
    <cellStyle name="20% - Accent1 4 3 3 6 2 3 2" xfId="40177" xr:uid="{00000000-0005-0000-0000-00003A9C0000}"/>
    <cellStyle name="20% - Accent1 4 3 3 6 2 4" xfId="40178" xr:uid="{00000000-0005-0000-0000-00003B9C0000}"/>
    <cellStyle name="20% - Accent1 4 3 3 6 3" xfId="40179" xr:uid="{00000000-0005-0000-0000-00003C9C0000}"/>
    <cellStyle name="20% - Accent1 4 3 3 6 3 2" xfId="40180" xr:uid="{00000000-0005-0000-0000-00003D9C0000}"/>
    <cellStyle name="20% - Accent1 4 3 3 6 3 2 2" xfId="40181" xr:uid="{00000000-0005-0000-0000-00003E9C0000}"/>
    <cellStyle name="20% - Accent1 4 3 3 6 3 2 2 2" xfId="40182" xr:uid="{00000000-0005-0000-0000-00003F9C0000}"/>
    <cellStyle name="20% - Accent1 4 3 3 6 3 2 3" xfId="40183" xr:uid="{00000000-0005-0000-0000-0000409C0000}"/>
    <cellStyle name="20% - Accent1 4 3 3 6 3 3" xfId="40184" xr:uid="{00000000-0005-0000-0000-0000419C0000}"/>
    <cellStyle name="20% - Accent1 4 3 3 6 3 3 2" xfId="40185" xr:uid="{00000000-0005-0000-0000-0000429C0000}"/>
    <cellStyle name="20% - Accent1 4 3 3 6 3 4" xfId="40186" xr:uid="{00000000-0005-0000-0000-0000439C0000}"/>
    <cellStyle name="20% - Accent1 4 3 3 6 4" xfId="40187" xr:uid="{00000000-0005-0000-0000-0000449C0000}"/>
    <cellStyle name="20% - Accent1 4 3 3 6 4 2" xfId="40188" xr:uid="{00000000-0005-0000-0000-0000459C0000}"/>
    <cellStyle name="20% - Accent1 4 3 3 6 4 2 2" xfId="40189" xr:uid="{00000000-0005-0000-0000-0000469C0000}"/>
    <cellStyle name="20% - Accent1 4 3 3 6 4 2 2 2" xfId="40190" xr:uid="{00000000-0005-0000-0000-0000479C0000}"/>
    <cellStyle name="20% - Accent1 4 3 3 6 4 2 3" xfId="40191" xr:uid="{00000000-0005-0000-0000-0000489C0000}"/>
    <cellStyle name="20% - Accent1 4 3 3 6 4 3" xfId="40192" xr:uid="{00000000-0005-0000-0000-0000499C0000}"/>
    <cellStyle name="20% - Accent1 4 3 3 6 4 3 2" xfId="40193" xr:uid="{00000000-0005-0000-0000-00004A9C0000}"/>
    <cellStyle name="20% - Accent1 4 3 3 6 4 4" xfId="40194" xr:uid="{00000000-0005-0000-0000-00004B9C0000}"/>
    <cellStyle name="20% - Accent1 4 3 3 6 5" xfId="40195" xr:uid="{00000000-0005-0000-0000-00004C9C0000}"/>
    <cellStyle name="20% - Accent1 4 3 3 6 5 2" xfId="40196" xr:uid="{00000000-0005-0000-0000-00004D9C0000}"/>
    <cellStyle name="20% - Accent1 4 3 3 6 5 2 2" xfId="40197" xr:uid="{00000000-0005-0000-0000-00004E9C0000}"/>
    <cellStyle name="20% - Accent1 4 3 3 6 5 3" xfId="40198" xr:uid="{00000000-0005-0000-0000-00004F9C0000}"/>
    <cellStyle name="20% - Accent1 4 3 3 6 6" xfId="40199" xr:uid="{00000000-0005-0000-0000-0000509C0000}"/>
    <cellStyle name="20% - Accent1 4 3 3 6 6 2" xfId="40200" xr:uid="{00000000-0005-0000-0000-0000519C0000}"/>
    <cellStyle name="20% - Accent1 4 3 3 6 6 2 2" xfId="40201" xr:uid="{00000000-0005-0000-0000-0000529C0000}"/>
    <cellStyle name="20% - Accent1 4 3 3 6 6 3" xfId="40202" xr:uid="{00000000-0005-0000-0000-0000539C0000}"/>
    <cellStyle name="20% - Accent1 4 3 3 6 7" xfId="40203" xr:uid="{00000000-0005-0000-0000-0000549C0000}"/>
    <cellStyle name="20% - Accent1 4 3 3 6 7 2" xfId="40204" xr:uid="{00000000-0005-0000-0000-0000559C0000}"/>
    <cellStyle name="20% - Accent1 4 3 3 6 8" xfId="40205" xr:uid="{00000000-0005-0000-0000-0000569C0000}"/>
    <cellStyle name="20% - Accent1 4 3 3 6 8 2" xfId="40206" xr:uid="{00000000-0005-0000-0000-0000579C0000}"/>
    <cellStyle name="20% - Accent1 4 3 3 6 9" xfId="40207" xr:uid="{00000000-0005-0000-0000-0000589C0000}"/>
    <cellStyle name="20% - Accent1 4 3 3 7" xfId="40208" xr:uid="{00000000-0005-0000-0000-0000599C0000}"/>
    <cellStyle name="20% - Accent1 4 3 3 7 2" xfId="40209" xr:uid="{00000000-0005-0000-0000-00005A9C0000}"/>
    <cellStyle name="20% - Accent1 4 3 3 7 2 2" xfId="40210" xr:uid="{00000000-0005-0000-0000-00005B9C0000}"/>
    <cellStyle name="20% - Accent1 4 3 3 7 2 2 2" xfId="40211" xr:uid="{00000000-0005-0000-0000-00005C9C0000}"/>
    <cellStyle name="20% - Accent1 4 3 3 7 2 3" xfId="40212" xr:uid="{00000000-0005-0000-0000-00005D9C0000}"/>
    <cellStyle name="20% - Accent1 4 3 3 7 3" xfId="40213" xr:uid="{00000000-0005-0000-0000-00005E9C0000}"/>
    <cellStyle name="20% - Accent1 4 3 3 7 3 2" xfId="40214" xr:uid="{00000000-0005-0000-0000-00005F9C0000}"/>
    <cellStyle name="20% - Accent1 4 3 3 7 4" xfId="40215" xr:uid="{00000000-0005-0000-0000-0000609C0000}"/>
    <cellStyle name="20% - Accent1 4 3 3 8" xfId="40216" xr:uid="{00000000-0005-0000-0000-0000619C0000}"/>
    <cellStyle name="20% - Accent1 4 3 3 8 2" xfId="40217" xr:uid="{00000000-0005-0000-0000-0000629C0000}"/>
    <cellStyle name="20% - Accent1 4 3 3 8 2 2" xfId="40218" xr:uid="{00000000-0005-0000-0000-0000639C0000}"/>
    <cellStyle name="20% - Accent1 4 3 3 8 2 2 2" xfId="40219" xr:uid="{00000000-0005-0000-0000-0000649C0000}"/>
    <cellStyle name="20% - Accent1 4 3 3 8 2 3" xfId="40220" xr:uid="{00000000-0005-0000-0000-0000659C0000}"/>
    <cellStyle name="20% - Accent1 4 3 3 8 3" xfId="40221" xr:uid="{00000000-0005-0000-0000-0000669C0000}"/>
    <cellStyle name="20% - Accent1 4 3 3 8 3 2" xfId="40222" xr:uid="{00000000-0005-0000-0000-0000679C0000}"/>
    <cellStyle name="20% - Accent1 4 3 3 8 4" xfId="40223" xr:uid="{00000000-0005-0000-0000-0000689C0000}"/>
    <cellStyle name="20% - Accent1 4 3 3 9" xfId="40224" xr:uid="{00000000-0005-0000-0000-0000699C0000}"/>
    <cellStyle name="20% - Accent1 4 3 3 9 2" xfId="40225" xr:uid="{00000000-0005-0000-0000-00006A9C0000}"/>
    <cellStyle name="20% - Accent1 4 3 3 9 2 2" xfId="40226" xr:uid="{00000000-0005-0000-0000-00006B9C0000}"/>
    <cellStyle name="20% - Accent1 4 3 3 9 2 2 2" xfId="40227" xr:uid="{00000000-0005-0000-0000-00006C9C0000}"/>
    <cellStyle name="20% - Accent1 4 3 3 9 2 3" xfId="40228" xr:uid="{00000000-0005-0000-0000-00006D9C0000}"/>
    <cellStyle name="20% - Accent1 4 3 3 9 3" xfId="40229" xr:uid="{00000000-0005-0000-0000-00006E9C0000}"/>
    <cellStyle name="20% - Accent1 4 3 3 9 3 2" xfId="40230" xr:uid="{00000000-0005-0000-0000-00006F9C0000}"/>
    <cellStyle name="20% - Accent1 4 3 3 9 4" xfId="40231" xr:uid="{00000000-0005-0000-0000-0000709C0000}"/>
    <cellStyle name="20% - Accent1 4 3 4" xfId="40232" xr:uid="{00000000-0005-0000-0000-0000719C0000}"/>
    <cellStyle name="20% - Accent1 4 3 4 10" xfId="40233" xr:uid="{00000000-0005-0000-0000-0000729C0000}"/>
    <cellStyle name="20% - Accent1 4 3 4 10 2" xfId="40234" xr:uid="{00000000-0005-0000-0000-0000739C0000}"/>
    <cellStyle name="20% - Accent1 4 3 4 11" xfId="40235" xr:uid="{00000000-0005-0000-0000-0000749C0000}"/>
    <cellStyle name="20% - Accent1 4 3 4 2" xfId="40236" xr:uid="{00000000-0005-0000-0000-0000759C0000}"/>
    <cellStyle name="20% - Accent1 4 3 4 2 2" xfId="40237" xr:uid="{00000000-0005-0000-0000-0000769C0000}"/>
    <cellStyle name="20% - Accent1 4 3 4 2 2 2" xfId="40238" xr:uid="{00000000-0005-0000-0000-0000779C0000}"/>
    <cellStyle name="20% - Accent1 4 3 4 2 2 2 2" xfId="40239" xr:uid="{00000000-0005-0000-0000-0000789C0000}"/>
    <cellStyle name="20% - Accent1 4 3 4 2 2 2 2 2" xfId="40240" xr:uid="{00000000-0005-0000-0000-0000799C0000}"/>
    <cellStyle name="20% - Accent1 4 3 4 2 2 2 3" xfId="40241" xr:uid="{00000000-0005-0000-0000-00007A9C0000}"/>
    <cellStyle name="20% - Accent1 4 3 4 2 2 3" xfId="40242" xr:uid="{00000000-0005-0000-0000-00007B9C0000}"/>
    <cellStyle name="20% - Accent1 4 3 4 2 2 3 2" xfId="40243" xr:uid="{00000000-0005-0000-0000-00007C9C0000}"/>
    <cellStyle name="20% - Accent1 4 3 4 2 2 4" xfId="40244" xr:uid="{00000000-0005-0000-0000-00007D9C0000}"/>
    <cellStyle name="20% - Accent1 4 3 4 2 3" xfId="40245" xr:uid="{00000000-0005-0000-0000-00007E9C0000}"/>
    <cellStyle name="20% - Accent1 4 3 4 2 3 2" xfId="40246" xr:uid="{00000000-0005-0000-0000-00007F9C0000}"/>
    <cellStyle name="20% - Accent1 4 3 4 2 3 2 2" xfId="40247" xr:uid="{00000000-0005-0000-0000-0000809C0000}"/>
    <cellStyle name="20% - Accent1 4 3 4 2 3 2 2 2" xfId="40248" xr:uid="{00000000-0005-0000-0000-0000819C0000}"/>
    <cellStyle name="20% - Accent1 4 3 4 2 3 2 3" xfId="40249" xr:uid="{00000000-0005-0000-0000-0000829C0000}"/>
    <cellStyle name="20% - Accent1 4 3 4 2 3 3" xfId="40250" xr:uid="{00000000-0005-0000-0000-0000839C0000}"/>
    <cellStyle name="20% - Accent1 4 3 4 2 3 3 2" xfId="40251" xr:uid="{00000000-0005-0000-0000-0000849C0000}"/>
    <cellStyle name="20% - Accent1 4 3 4 2 3 4" xfId="40252" xr:uid="{00000000-0005-0000-0000-0000859C0000}"/>
    <cellStyle name="20% - Accent1 4 3 4 2 4" xfId="40253" xr:uid="{00000000-0005-0000-0000-0000869C0000}"/>
    <cellStyle name="20% - Accent1 4 3 4 2 4 2" xfId="40254" xr:uid="{00000000-0005-0000-0000-0000879C0000}"/>
    <cellStyle name="20% - Accent1 4 3 4 2 4 2 2" xfId="40255" xr:uid="{00000000-0005-0000-0000-0000889C0000}"/>
    <cellStyle name="20% - Accent1 4 3 4 2 4 2 2 2" xfId="40256" xr:uid="{00000000-0005-0000-0000-0000899C0000}"/>
    <cellStyle name="20% - Accent1 4 3 4 2 4 2 3" xfId="40257" xr:uid="{00000000-0005-0000-0000-00008A9C0000}"/>
    <cellStyle name="20% - Accent1 4 3 4 2 4 3" xfId="40258" xr:uid="{00000000-0005-0000-0000-00008B9C0000}"/>
    <cellStyle name="20% - Accent1 4 3 4 2 4 3 2" xfId="40259" xr:uid="{00000000-0005-0000-0000-00008C9C0000}"/>
    <cellStyle name="20% - Accent1 4 3 4 2 4 4" xfId="40260" xr:uid="{00000000-0005-0000-0000-00008D9C0000}"/>
    <cellStyle name="20% - Accent1 4 3 4 2 5" xfId="40261" xr:uid="{00000000-0005-0000-0000-00008E9C0000}"/>
    <cellStyle name="20% - Accent1 4 3 4 2 5 2" xfId="40262" xr:uid="{00000000-0005-0000-0000-00008F9C0000}"/>
    <cellStyle name="20% - Accent1 4 3 4 2 5 2 2" xfId="40263" xr:uid="{00000000-0005-0000-0000-0000909C0000}"/>
    <cellStyle name="20% - Accent1 4 3 4 2 5 3" xfId="40264" xr:uid="{00000000-0005-0000-0000-0000919C0000}"/>
    <cellStyle name="20% - Accent1 4 3 4 2 6" xfId="40265" xr:uid="{00000000-0005-0000-0000-0000929C0000}"/>
    <cellStyle name="20% - Accent1 4 3 4 2 6 2" xfId="40266" xr:uid="{00000000-0005-0000-0000-0000939C0000}"/>
    <cellStyle name="20% - Accent1 4 3 4 2 6 2 2" xfId="40267" xr:uid="{00000000-0005-0000-0000-0000949C0000}"/>
    <cellStyle name="20% - Accent1 4 3 4 2 6 3" xfId="40268" xr:uid="{00000000-0005-0000-0000-0000959C0000}"/>
    <cellStyle name="20% - Accent1 4 3 4 2 7" xfId="40269" xr:uid="{00000000-0005-0000-0000-0000969C0000}"/>
    <cellStyle name="20% - Accent1 4 3 4 2 7 2" xfId="40270" xr:uid="{00000000-0005-0000-0000-0000979C0000}"/>
    <cellStyle name="20% - Accent1 4 3 4 2 8" xfId="40271" xr:uid="{00000000-0005-0000-0000-0000989C0000}"/>
    <cellStyle name="20% - Accent1 4 3 4 2 8 2" xfId="40272" xr:uid="{00000000-0005-0000-0000-0000999C0000}"/>
    <cellStyle name="20% - Accent1 4 3 4 2 9" xfId="40273" xr:uid="{00000000-0005-0000-0000-00009A9C0000}"/>
    <cellStyle name="20% - Accent1 4 3 4 3" xfId="40274" xr:uid="{00000000-0005-0000-0000-00009B9C0000}"/>
    <cellStyle name="20% - Accent1 4 3 4 3 2" xfId="40275" xr:uid="{00000000-0005-0000-0000-00009C9C0000}"/>
    <cellStyle name="20% - Accent1 4 3 4 3 2 2" xfId="40276" xr:uid="{00000000-0005-0000-0000-00009D9C0000}"/>
    <cellStyle name="20% - Accent1 4 3 4 3 2 2 2" xfId="40277" xr:uid="{00000000-0005-0000-0000-00009E9C0000}"/>
    <cellStyle name="20% - Accent1 4 3 4 3 2 2 2 2" xfId="40278" xr:uid="{00000000-0005-0000-0000-00009F9C0000}"/>
    <cellStyle name="20% - Accent1 4 3 4 3 2 2 3" xfId="40279" xr:uid="{00000000-0005-0000-0000-0000A09C0000}"/>
    <cellStyle name="20% - Accent1 4 3 4 3 2 3" xfId="40280" xr:uid="{00000000-0005-0000-0000-0000A19C0000}"/>
    <cellStyle name="20% - Accent1 4 3 4 3 2 3 2" xfId="40281" xr:uid="{00000000-0005-0000-0000-0000A29C0000}"/>
    <cellStyle name="20% - Accent1 4 3 4 3 2 4" xfId="40282" xr:uid="{00000000-0005-0000-0000-0000A39C0000}"/>
    <cellStyle name="20% - Accent1 4 3 4 3 3" xfId="40283" xr:uid="{00000000-0005-0000-0000-0000A49C0000}"/>
    <cellStyle name="20% - Accent1 4 3 4 3 3 2" xfId="40284" xr:uid="{00000000-0005-0000-0000-0000A59C0000}"/>
    <cellStyle name="20% - Accent1 4 3 4 3 3 2 2" xfId="40285" xr:uid="{00000000-0005-0000-0000-0000A69C0000}"/>
    <cellStyle name="20% - Accent1 4 3 4 3 3 2 2 2" xfId="40286" xr:uid="{00000000-0005-0000-0000-0000A79C0000}"/>
    <cellStyle name="20% - Accent1 4 3 4 3 3 2 3" xfId="40287" xr:uid="{00000000-0005-0000-0000-0000A89C0000}"/>
    <cellStyle name="20% - Accent1 4 3 4 3 3 3" xfId="40288" xr:uid="{00000000-0005-0000-0000-0000A99C0000}"/>
    <cellStyle name="20% - Accent1 4 3 4 3 3 3 2" xfId="40289" xr:uid="{00000000-0005-0000-0000-0000AA9C0000}"/>
    <cellStyle name="20% - Accent1 4 3 4 3 3 4" xfId="40290" xr:uid="{00000000-0005-0000-0000-0000AB9C0000}"/>
    <cellStyle name="20% - Accent1 4 3 4 3 4" xfId="40291" xr:uid="{00000000-0005-0000-0000-0000AC9C0000}"/>
    <cellStyle name="20% - Accent1 4 3 4 3 4 2" xfId="40292" xr:uid="{00000000-0005-0000-0000-0000AD9C0000}"/>
    <cellStyle name="20% - Accent1 4 3 4 3 4 2 2" xfId="40293" xr:uid="{00000000-0005-0000-0000-0000AE9C0000}"/>
    <cellStyle name="20% - Accent1 4 3 4 3 4 2 2 2" xfId="40294" xr:uid="{00000000-0005-0000-0000-0000AF9C0000}"/>
    <cellStyle name="20% - Accent1 4 3 4 3 4 2 3" xfId="40295" xr:uid="{00000000-0005-0000-0000-0000B09C0000}"/>
    <cellStyle name="20% - Accent1 4 3 4 3 4 3" xfId="40296" xr:uid="{00000000-0005-0000-0000-0000B19C0000}"/>
    <cellStyle name="20% - Accent1 4 3 4 3 4 3 2" xfId="40297" xr:uid="{00000000-0005-0000-0000-0000B29C0000}"/>
    <cellStyle name="20% - Accent1 4 3 4 3 4 4" xfId="40298" xr:uid="{00000000-0005-0000-0000-0000B39C0000}"/>
    <cellStyle name="20% - Accent1 4 3 4 3 5" xfId="40299" xr:uid="{00000000-0005-0000-0000-0000B49C0000}"/>
    <cellStyle name="20% - Accent1 4 3 4 3 5 2" xfId="40300" xr:uid="{00000000-0005-0000-0000-0000B59C0000}"/>
    <cellStyle name="20% - Accent1 4 3 4 3 5 2 2" xfId="40301" xr:uid="{00000000-0005-0000-0000-0000B69C0000}"/>
    <cellStyle name="20% - Accent1 4 3 4 3 5 3" xfId="40302" xr:uid="{00000000-0005-0000-0000-0000B79C0000}"/>
    <cellStyle name="20% - Accent1 4 3 4 3 6" xfId="40303" xr:uid="{00000000-0005-0000-0000-0000B89C0000}"/>
    <cellStyle name="20% - Accent1 4 3 4 3 6 2" xfId="40304" xr:uid="{00000000-0005-0000-0000-0000B99C0000}"/>
    <cellStyle name="20% - Accent1 4 3 4 3 6 2 2" xfId="40305" xr:uid="{00000000-0005-0000-0000-0000BA9C0000}"/>
    <cellStyle name="20% - Accent1 4 3 4 3 6 3" xfId="40306" xr:uid="{00000000-0005-0000-0000-0000BB9C0000}"/>
    <cellStyle name="20% - Accent1 4 3 4 3 7" xfId="40307" xr:uid="{00000000-0005-0000-0000-0000BC9C0000}"/>
    <cellStyle name="20% - Accent1 4 3 4 3 7 2" xfId="40308" xr:uid="{00000000-0005-0000-0000-0000BD9C0000}"/>
    <cellStyle name="20% - Accent1 4 3 4 3 8" xfId="40309" xr:uid="{00000000-0005-0000-0000-0000BE9C0000}"/>
    <cellStyle name="20% - Accent1 4 3 4 3 8 2" xfId="40310" xr:uid="{00000000-0005-0000-0000-0000BF9C0000}"/>
    <cellStyle name="20% - Accent1 4 3 4 3 9" xfId="40311" xr:uid="{00000000-0005-0000-0000-0000C09C0000}"/>
    <cellStyle name="20% - Accent1 4 3 4 4" xfId="40312" xr:uid="{00000000-0005-0000-0000-0000C19C0000}"/>
    <cellStyle name="20% - Accent1 4 3 4 4 2" xfId="40313" xr:uid="{00000000-0005-0000-0000-0000C29C0000}"/>
    <cellStyle name="20% - Accent1 4 3 4 4 2 2" xfId="40314" xr:uid="{00000000-0005-0000-0000-0000C39C0000}"/>
    <cellStyle name="20% - Accent1 4 3 4 4 2 2 2" xfId="40315" xr:uid="{00000000-0005-0000-0000-0000C49C0000}"/>
    <cellStyle name="20% - Accent1 4 3 4 4 2 3" xfId="40316" xr:uid="{00000000-0005-0000-0000-0000C59C0000}"/>
    <cellStyle name="20% - Accent1 4 3 4 4 3" xfId="40317" xr:uid="{00000000-0005-0000-0000-0000C69C0000}"/>
    <cellStyle name="20% - Accent1 4 3 4 4 3 2" xfId="40318" xr:uid="{00000000-0005-0000-0000-0000C79C0000}"/>
    <cellStyle name="20% - Accent1 4 3 4 4 4" xfId="40319" xr:uid="{00000000-0005-0000-0000-0000C89C0000}"/>
    <cellStyle name="20% - Accent1 4 3 4 5" xfId="40320" xr:uid="{00000000-0005-0000-0000-0000C99C0000}"/>
    <cellStyle name="20% - Accent1 4 3 4 5 2" xfId="40321" xr:uid="{00000000-0005-0000-0000-0000CA9C0000}"/>
    <cellStyle name="20% - Accent1 4 3 4 5 2 2" xfId="40322" xr:uid="{00000000-0005-0000-0000-0000CB9C0000}"/>
    <cellStyle name="20% - Accent1 4 3 4 5 2 2 2" xfId="40323" xr:uid="{00000000-0005-0000-0000-0000CC9C0000}"/>
    <cellStyle name="20% - Accent1 4 3 4 5 2 3" xfId="40324" xr:uid="{00000000-0005-0000-0000-0000CD9C0000}"/>
    <cellStyle name="20% - Accent1 4 3 4 5 3" xfId="40325" xr:uid="{00000000-0005-0000-0000-0000CE9C0000}"/>
    <cellStyle name="20% - Accent1 4 3 4 5 3 2" xfId="40326" xr:uid="{00000000-0005-0000-0000-0000CF9C0000}"/>
    <cellStyle name="20% - Accent1 4 3 4 5 4" xfId="40327" xr:uid="{00000000-0005-0000-0000-0000D09C0000}"/>
    <cellStyle name="20% - Accent1 4 3 4 6" xfId="40328" xr:uid="{00000000-0005-0000-0000-0000D19C0000}"/>
    <cellStyle name="20% - Accent1 4 3 4 6 2" xfId="40329" xr:uid="{00000000-0005-0000-0000-0000D29C0000}"/>
    <cellStyle name="20% - Accent1 4 3 4 6 2 2" xfId="40330" xr:uid="{00000000-0005-0000-0000-0000D39C0000}"/>
    <cellStyle name="20% - Accent1 4 3 4 6 2 2 2" xfId="40331" xr:uid="{00000000-0005-0000-0000-0000D49C0000}"/>
    <cellStyle name="20% - Accent1 4 3 4 6 2 3" xfId="40332" xr:uid="{00000000-0005-0000-0000-0000D59C0000}"/>
    <cellStyle name="20% - Accent1 4 3 4 6 3" xfId="40333" xr:uid="{00000000-0005-0000-0000-0000D69C0000}"/>
    <cellStyle name="20% - Accent1 4 3 4 6 3 2" xfId="40334" xr:uid="{00000000-0005-0000-0000-0000D79C0000}"/>
    <cellStyle name="20% - Accent1 4 3 4 6 4" xfId="40335" xr:uid="{00000000-0005-0000-0000-0000D89C0000}"/>
    <cellStyle name="20% - Accent1 4 3 4 7" xfId="40336" xr:uid="{00000000-0005-0000-0000-0000D99C0000}"/>
    <cellStyle name="20% - Accent1 4 3 4 7 2" xfId="40337" xr:uid="{00000000-0005-0000-0000-0000DA9C0000}"/>
    <cellStyle name="20% - Accent1 4 3 4 7 2 2" xfId="40338" xr:uid="{00000000-0005-0000-0000-0000DB9C0000}"/>
    <cellStyle name="20% - Accent1 4 3 4 7 3" xfId="40339" xr:uid="{00000000-0005-0000-0000-0000DC9C0000}"/>
    <cellStyle name="20% - Accent1 4 3 4 8" xfId="40340" xr:uid="{00000000-0005-0000-0000-0000DD9C0000}"/>
    <cellStyle name="20% - Accent1 4 3 4 8 2" xfId="40341" xr:uid="{00000000-0005-0000-0000-0000DE9C0000}"/>
    <cellStyle name="20% - Accent1 4 3 4 8 2 2" xfId="40342" xr:uid="{00000000-0005-0000-0000-0000DF9C0000}"/>
    <cellStyle name="20% - Accent1 4 3 4 8 3" xfId="40343" xr:uid="{00000000-0005-0000-0000-0000E09C0000}"/>
    <cellStyle name="20% - Accent1 4 3 4 9" xfId="40344" xr:uid="{00000000-0005-0000-0000-0000E19C0000}"/>
    <cellStyle name="20% - Accent1 4 3 4 9 2" xfId="40345" xr:uid="{00000000-0005-0000-0000-0000E29C0000}"/>
    <cellStyle name="20% - Accent1 4 3 5" xfId="40346" xr:uid="{00000000-0005-0000-0000-0000E39C0000}"/>
    <cellStyle name="20% - Accent1 4 3 5 10" xfId="40347" xr:uid="{00000000-0005-0000-0000-0000E49C0000}"/>
    <cellStyle name="20% - Accent1 4 3 5 10 2" xfId="40348" xr:uid="{00000000-0005-0000-0000-0000E59C0000}"/>
    <cellStyle name="20% - Accent1 4 3 5 11" xfId="40349" xr:uid="{00000000-0005-0000-0000-0000E69C0000}"/>
    <cellStyle name="20% - Accent1 4 3 5 2" xfId="40350" xr:uid="{00000000-0005-0000-0000-0000E79C0000}"/>
    <cellStyle name="20% - Accent1 4 3 5 2 2" xfId="40351" xr:uid="{00000000-0005-0000-0000-0000E89C0000}"/>
    <cellStyle name="20% - Accent1 4 3 5 2 2 2" xfId="40352" xr:uid="{00000000-0005-0000-0000-0000E99C0000}"/>
    <cellStyle name="20% - Accent1 4 3 5 2 2 2 2" xfId="40353" xr:uid="{00000000-0005-0000-0000-0000EA9C0000}"/>
    <cellStyle name="20% - Accent1 4 3 5 2 2 2 2 2" xfId="40354" xr:uid="{00000000-0005-0000-0000-0000EB9C0000}"/>
    <cellStyle name="20% - Accent1 4 3 5 2 2 2 3" xfId="40355" xr:uid="{00000000-0005-0000-0000-0000EC9C0000}"/>
    <cellStyle name="20% - Accent1 4 3 5 2 2 3" xfId="40356" xr:uid="{00000000-0005-0000-0000-0000ED9C0000}"/>
    <cellStyle name="20% - Accent1 4 3 5 2 2 3 2" xfId="40357" xr:uid="{00000000-0005-0000-0000-0000EE9C0000}"/>
    <cellStyle name="20% - Accent1 4 3 5 2 2 4" xfId="40358" xr:uid="{00000000-0005-0000-0000-0000EF9C0000}"/>
    <cellStyle name="20% - Accent1 4 3 5 2 3" xfId="40359" xr:uid="{00000000-0005-0000-0000-0000F09C0000}"/>
    <cellStyle name="20% - Accent1 4 3 5 2 3 2" xfId="40360" xr:uid="{00000000-0005-0000-0000-0000F19C0000}"/>
    <cellStyle name="20% - Accent1 4 3 5 2 3 2 2" xfId="40361" xr:uid="{00000000-0005-0000-0000-0000F29C0000}"/>
    <cellStyle name="20% - Accent1 4 3 5 2 3 2 2 2" xfId="40362" xr:uid="{00000000-0005-0000-0000-0000F39C0000}"/>
    <cellStyle name="20% - Accent1 4 3 5 2 3 2 3" xfId="40363" xr:uid="{00000000-0005-0000-0000-0000F49C0000}"/>
    <cellStyle name="20% - Accent1 4 3 5 2 3 3" xfId="40364" xr:uid="{00000000-0005-0000-0000-0000F59C0000}"/>
    <cellStyle name="20% - Accent1 4 3 5 2 3 3 2" xfId="40365" xr:uid="{00000000-0005-0000-0000-0000F69C0000}"/>
    <cellStyle name="20% - Accent1 4 3 5 2 3 4" xfId="40366" xr:uid="{00000000-0005-0000-0000-0000F79C0000}"/>
    <cellStyle name="20% - Accent1 4 3 5 2 4" xfId="40367" xr:uid="{00000000-0005-0000-0000-0000F89C0000}"/>
    <cellStyle name="20% - Accent1 4 3 5 2 4 2" xfId="40368" xr:uid="{00000000-0005-0000-0000-0000F99C0000}"/>
    <cellStyle name="20% - Accent1 4 3 5 2 4 2 2" xfId="40369" xr:uid="{00000000-0005-0000-0000-0000FA9C0000}"/>
    <cellStyle name="20% - Accent1 4 3 5 2 4 2 2 2" xfId="40370" xr:uid="{00000000-0005-0000-0000-0000FB9C0000}"/>
    <cellStyle name="20% - Accent1 4 3 5 2 4 2 3" xfId="40371" xr:uid="{00000000-0005-0000-0000-0000FC9C0000}"/>
    <cellStyle name="20% - Accent1 4 3 5 2 4 3" xfId="40372" xr:uid="{00000000-0005-0000-0000-0000FD9C0000}"/>
    <cellStyle name="20% - Accent1 4 3 5 2 4 3 2" xfId="40373" xr:uid="{00000000-0005-0000-0000-0000FE9C0000}"/>
    <cellStyle name="20% - Accent1 4 3 5 2 4 4" xfId="40374" xr:uid="{00000000-0005-0000-0000-0000FF9C0000}"/>
    <cellStyle name="20% - Accent1 4 3 5 2 5" xfId="40375" xr:uid="{00000000-0005-0000-0000-0000009D0000}"/>
    <cellStyle name="20% - Accent1 4 3 5 2 5 2" xfId="40376" xr:uid="{00000000-0005-0000-0000-0000019D0000}"/>
    <cellStyle name="20% - Accent1 4 3 5 2 5 2 2" xfId="40377" xr:uid="{00000000-0005-0000-0000-0000029D0000}"/>
    <cellStyle name="20% - Accent1 4 3 5 2 5 3" xfId="40378" xr:uid="{00000000-0005-0000-0000-0000039D0000}"/>
    <cellStyle name="20% - Accent1 4 3 5 2 6" xfId="40379" xr:uid="{00000000-0005-0000-0000-0000049D0000}"/>
    <cellStyle name="20% - Accent1 4 3 5 2 6 2" xfId="40380" xr:uid="{00000000-0005-0000-0000-0000059D0000}"/>
    <cellStyle name="20% - Accent1 4 3 5 2 6 2 2" xfId="40381" xr:uid="{00000000-0005-0000-0000-0000069D0000}"/>
    <cellStyle name="20% - Accent1 4 3 5 2 6 3" xfId="40382" xr:uid="{00000000-0005-0000-0000-0000079D0000}"/>
    <cellStyle name="20% - Accent1 4 3 5 2 7" xfId="40383" xr:uid="{00000000-0005-0000-0000-0000089D0000}"/>
    <cellStyle name="20% - Accent1 4 3 5 2 7 2" xfId="40384" xr:uid="{00000000-0005-0000-0000-0000099D0000}"/>
    <cellStyle name="20% - Accent1 4 3 5 2 8" xfId="40385" xr:uid="{00000000-0005-0000-0000-00000A9D0000}"/>
    <cellStyle name="20% - Accent1 4 3 5 2 8 2" xfId="40386" xr:uid="{00000000-0005-0000-0000-00000B9D0000}"/>
    <cellStyle name="20% - Accent1 4 3 5 2 9" xfId="40387" xr:uid="{00000000-0005-0000-0000-00000C9D0000}"/>
    <cellStyle name="20% - Accent1 4 3 5 3" xfId="40388" xr:uid="{00000000-0005-0000-0000-00000D9D0000}"/>
    <cellStyle name="20% - Accent1 4 3 5 3 2" xfId="40389" xr:uid="{00000000-0005-0000-0000-00000E9D0000}"/>
    <cellStyle name="20% - Accent1 4 3 5 3 2 2" xfId="40390" xr:uid="{00000000-0005-0000-0000-00000F9D0000}"/>
    <cellStyle name="20% - Accent1 4 3 5 3 2 2 2" xfId="40391" xr:uid="{00000000-0005-0000-0000-0000109D0000}"/>
    <cellStyle name="20% - Accent1 4 3 5 3 2 2 2 2" xfId="40392" xr:uid="{00000000-0005-0000-0000-0000119D0000}"/>
    <cellStyle name="20% - Accent1 4 3 5 3 2 2 3" xfId="40393" xr:uid="{00000000-0005-0000-0000-0000129D0000}"/>
    <cellStyle name="20% - Accent1 4 3 5 3 2 3" xfId="40394" xr:uid="{00000000-0005-0000-0000-0000139D0000}"/>
    <cellStyle name="20% - Accent1 4 3 5 3 2 3 2" xfId="40395" xr:uid="{00000000-0005-0000-0000-0000149D0000}"/>
    <cellStyle name="20% - Accent1 4 3 5 3 2 4" xfId="40396" xr:uid="{00000000-0005-0000-0000-0000159D0000}"/>
    <cellStyle name="20% - Accent1 4 3 5 3 3" xfId="40397" xr:uid="{00000000-0005-0000-0000-0000169D0000}"/>
    <cellStyle name="20% - Accent1 4 3 5 3 3 2" xfId="40398" xr:uid="{00000000-0005-0000-0000-0000179D0000}"/>
    <cellStyle name="20% - Accent1 4 3 5 3 3 2 2" xfId="40399" xr:uid="{00000000-0005-0000-0000-0000189D0000}"/>
    <cellStyle name="20% - Accent1 4 3 5 3 3 2 2 2" xfId="40400" xr:uid="{00000000-0005-0000-0000-0000199D0000}"/>
    <cellStyle name="20% - Accent1 4 3 5 3 3 2 3" xfId="40401" xr:uid="{00000000-0005-0000-0000-00001A9D0000}"/>
    <cellStyle name="20% - Accent1 4 3 5 3 3 3" xfId="40402" xr:uid="{00000000-0005-0000-0000-00001B9D0000}"/>
    <cellStyle name="20% - Accent1 4 3 5 3 3 3 2" xfId="40403" xr:uid="{00000000-0005-0000-0000-00001C9D0000}"/>
    <cellStyle name="20% - Accent1 4 3 5 3 3 4" xfId="40404" xr:uid="{00000000-0005-0000-0000-00001D9D0000}"/>
    <cellStyle name="20% - Accent1 4 3 5 3 4" xfId="40405" xr:uid="{00000000-0005-0000-0000-00001E9D0000}"/>
    <cellStyle name="20% - Accent1 4 3 5 3 4 2" xfId="40406" xr:uid="{00000000-0005-0000-0000-00001F9D0000}"/>
    <cellStyle name="20% - Accent1 4 3 5 3 4 2 2" xfId="40407" xr:uid="{00000000-0005-0000-0000-0000209D0000}"/>
    <cellStyle name="20% - Accent1 4 3 5 3 4 2 2 2" xfId="40408" xr:uid="{00000000-0005-0000-0000-0000219D0000}"/>
    <cellStyle name="20% - Accent1 4 3 5 3 4 2 3" xfId="40409" xr:uid="{00000000-0005-0000-0000-0000229D0000}"/>
    <cellStyle name="20% - Accent1 4 3 5 3 4 3" xfId="40410" xr:uid="{00000000-0005-0000-0000-0000239D0000}"/>
    <cellStyle name="20% - Accent1 4 3 5 3 4 3 2" xfId="40411" xr:uid="{00000000-0005-0000-0000-0000249D0000}"/>
    <cellStyle name="20% - Accent1 4 3 5 3 4 4" xfId="40412" xr:uid="{00000000-0005-0000-0000-0000259D0000}"/>
    <cellStyle name="20% - Accent1 4 3 5 3 5" xfId="40413" xr:uid="{00000000-0005-0000-0000-0000269D0000}"/>
    <cellStyle name="20% - Accent1 4 3 5 3 5 2" xfId="40414" xr:uid="{00000000-0005-0000-0000-0000279D0000}"/>
    <cellStyle name="20% - Accent1 4 3 5 3 5 2 2" xfId="40415" xr:uid="{00000000-0005-0000-0000-0000289D0000}"/>
    <cellStyle name="20% - Accent1 4 3 5 3 5 3" xfId="40416" xr:uid="{00000000-0005-0000-0000-0000299D0000}"/>
    <cellStyle name="20% - Accent1 4 3 5 3 6" xfId="40417" xr:uid="{00000000-0005-0000-0000-00002A9D0000}"/>
    <cellStyle name="20% - Accent1 4 3 5 3 6 2" xfId="40418" xr:uid="{00000000-0005-0000-0000-00002B9D0000}"/>
    <cellStyle name="20% - Accent1 4 3 5 3 6 2 2" xfId="40419" xr:uid="{00000000-0005-0000-0000-00002C9D0000}"/>
    <cellStyle name="20% - Accent1 4 3 5 3 6 3" xfId="40420" xr:uid="{00000000-0005-0000-0000-00002D9D0000}"/>
    <cellStyle name="20% - Accent1 4 3 5 3 7" xfId="40421" xr:uid="{00000000-0005-0000-0000-00002E9D0000}"/>
    <cellStyle name="20% - Accent1 4 3 5 3 7 2" xfId="40422" xr:uid="{00000000-0005-0000-0000-00002F9D0000}"/>
    <cellStyle name="20% - Accent1 4 3 5 3 8" xfId="40423" xr:uid="{00000000-0005-0000-0000-0000309D0000}"/>
    <cellStyle name="20% - Accent1 4 3 5 3 8 2" xfId="40424" xr:uid="{00000000-0005-0000-0000-0000319D0000}"/>
    <cellStyle name="20% - Accent1 4 3 5 3 9" xfId="40425" xr:uid="{00000000-0005-0000-0000-0000329D0000}"/>
    <cellStyle name="20% - Accent1 4 3 5 4" xfId="40426" xr:uid="{00000000-0005-0000-0000-0000339D0000}"/>
    <cellStyle name="20% - Accent1 4 3 5 4 2" xfId="40427" xr:uid="{00000000-0005-0000-0000-0000349D0000}"/>
    <cellStyle name="20% - Accent1 4 3 5 4 2 2" xfId="40428" xr:uid="{00000000-0005-0000-0000-0000359D0000}"/>
    <cellStyle name="20% - Accent1 4 3 5 4 2 2 2" xfId="40429" xr:uid="{00000000-0005-0000-0000-0000369D0000}"/>
    <cellStyle name="20% - Accent1 4 3 5 4 2 3" xfId="40430" xr:uid="{00000000-0005-0000-0000-0000379D0000}"/>
    <cellStyle name="20% - Accent1 4 3 5 4 3" xfId="40431" xr:uid="{00000000-0005-0000-0000-0000389D0000}"/>
    <cellStyle name="20% - Accent1 4 3 5 4 3 2" xfId="40432" xr:uid="{00000000-0005-0000-0000-0000399D0000}"/>
    <cellStyle name="20% - Accent1 4 3 5 4 4" xfId="40433" xr:uid="{00000000-0005-0000-0000-00003A9D0000}"/>
    <cellStyle name="20% - Accent1 4 3 5 5" xfId="40434" xr:uid="{00000000-0005-0000-0000-00003B9D0000}"/>
    <cellStyle name="20% - Accent1 4 3 5 5 2" xfId="40435" xr:uid="{00000000-0005-0000-0000-00003C9D0000}"/>
    <cellStyle name="20% - Accent1 4 3 5 5 2 2" xfId="40436" xr:uid="{00000000-0005-0000-0000-00003D9D0000}"/>
    <cellStyle name="20% - Accent1 4 3 5 5 2 2 2" xfId="40437" xr:uid="{00000000-0005-0000-0000-00003E9D0000}"/>
    <cellStyle name="20% - Accent1 4 3 5 5 2 3" xfId="40438" xr:uid="{00000000-0005-0000-0000-00003F9D0000}"/>
    <cellStyle name="20% - Accent1 4 3 5 5 3" xfId="40439" xr:uid="{00000000-0005-0000-0000-0000409D0000}"/>
    <cellStyle name="20% - Accent1 4 3 5 5 3 2" xfId="40440" xr:uid="{00000000-0005-0000-0000-0000419D0000}"/>
    <cellStyle name="20% - Accent1 4 3 5 5 4" xfId="40441" xr:uid="{00000000-0005-0000-0000-0000429D0000}"/>
    <cellStyle name="20% - Accent1 4 3 5 6" xfId="40442" xr:uid="{00000000-0005-0000-0000-0000439D0000}"/>
    <cellStyle name="20% - Accent1 4 3 5 6 2" xfId="40443" xr:uid="{00000000-0005-0000-0000-0000449D0000}"/>
    <cellStyle name="20% - Accent1 4 3 5 6 2 2" xfId="40444" xr:uid="{00000000-0005-0000-0000-0000459D0000}"/>
    <cellStyle name="20% - Accent1 4 3 5 6 2 2 2" xfId="40445" xr:uid="{00000000-0005-0000-0000-0000469D0000}"/>
    <cellStyle name="20% - Accent1 4 3 5 6 2 3" xfId="40446" xr:uid="{00000000-0005-0000-0000-0000479D0000}"/>
    <cellStyle name="20% - Accent1 4 3 5 6 3" xfId="40447" xr:uid="{00000000-0005-0000-0000-0000489D0000}"/>
    <cellStyle name="20% - Accent1 4 3 5 6 3 2" xfId="40448" xr:uid="{00000000-0005-0000-0000-0000499D0000}"/>
    <cellStyle name="20% - Accent1 4 3 5 6 4" xfId="40449" xr:uid="{00000000-0005-0000-0000-00004A9D0000}"/>
    <cellStyle name="20% - Accent1 4 3 5 7" xfId="40450" xr:uid="{00000000-0005-0000-0000-00004B9D0000}"/>
    <cellStyle name="20% - Accent1 4 3 5 7 2" xfId="40451" xr:uid="{00000000-0005-0000-0000-00004C9D0000}"/>
    <cellStyle name="20% - Accent1 4 3 5 7 2 2" xfId="40452" xr:uid="{00000000-0005-0000-0000-00004D9D0000}"/>
    <cellStyle name="20% - Accent1 4 3 5 7 3" xfId="40453" xr:uid="{00000000-0005-0000-0000-00004E9D0000}"/>
    <cellStyle name="20% - Accent1 4 3 5 8" xfId="40454" xr:uid="{00000000-0005-0000-0000-00004F9D0000}"/>
    <cellStyle name="20% - Accent1 4 3 5 8 2" xfId="40455" xr:uid="{00000000-0005-0000-0000-0000509D0000}"/>
    <cellStyle name="20% - Accent1 4 3 5 8 2 2" xfId="40456" xr:uid="{00000000-0005-0000-0000-0000519D0000}"/>
    <cellStyle name="20% - Accent1 4 3 5 8 3" xfId="40457" xr:uid="{00000000-0005-0000-0000-0000529D0000}"/>
    <cellStyle name="20% - Accent1 4 3 5 9" xfId="40458" xr:uid="{00000000-0005-0000-0000-0000539D0000}"/>
    <cellStyle name="20% - Accent1 4 3 5 9 2" xfId="40459" xr:uid="{00000000-0005-0000-0000-0000549D0000}"/>
    <cellStyle name="20% - Accent1 4 3 6" xfId="40460" xr:uid="{00000000-0005-0000-0000-0000559D0000}"/>
    <cellStyle name="20% - Accent1 4 3 6 10" xfId="40461" xr:uid="{00000000-0005-0000-0000-0000569D0000}"/>
    <cellStyle name="20% - Accent1 4 3 6 10 2" xfId="40462" xr:uid="{00000000-0005-0000-0000-0000579D0000}"/>
    <cellStyle name="20% - Accent1 4 3 6 11" xfId="40463" xr:uid="{00000000-0005-0000-0000-0000589D0000}"/>
    <cellStyle name="20% - Accent1 4 3 6 2" xfId="40464" xr:uid="{00000000-0005-0000-0000-0000599D0000}"/>
    <cellStyle name="20% - Accent1 4 3 6 2 2" xfId="40465" xr:uid="{00000000-0005-0000-0000-00005A9D0000}"/>
    <cellStyle name="20% - Accent1 4 3 6 2 2 2" xfId="40466" xr:uid="{00000000-0005-0000-0000-00005B9D0000}"/>
    <cellStyle name="20% - Accent1 4 3 6 2 2 2 2" xfId="40467" xr:uid="{00000000-0005-0000-0000-00005C9D0000}"/>
    <cellStyle name="20% - Accent1 4 3 6 2 2 2 2 2" xfId="40468" xr:uid="{00000000-0005-0000-0000-00005D9D0000}"/>
    <cellStyle name="20% - Accent1 4 3 6 2 2 2 3" xfId="40469" xr:uid="{00000000-0005-0000-0000-00005E9D0000}"/>
    <cellStyle name="20% - Accent1 4 3 6 2 2 3" xfId="40470" xr:uid="{00000000-0005-0000-0000-00005F9D0000}"/>
    <cellStyle name="20% - Accent1 4 3 6 2 2 3 2" xfId="40471" xr:uid="{00000000-0005-0000-0000-0000609D0000}"/>
    <cellStyle name="20% - Accent1 4 3 6 2 2 4" xfId="40472" xr:uid="{00000000-0005-0000-0000-0000619D0000}"/>
    <cellStyle name="20% - Accent1 4 3 6 2 3" xfId="40473" xr:uid="{00000000-0005-0000-0000-0000629D0000}"/>
    <cellStyle name="20% - Accent1 4 3 6 2 3 2" xfId="40474" xr:uid="{00000000-0005-0000-0000-0000639D0000}"/>
    <cellStyle name="20% - Accent1 4 3 6 2 3 2 2" xfId="40475" xr:uid="{00000000-0005-0000-0000-0000649D0000}"/>
    <cellStyle name="20% - Accent1 4 3 6 2 3 2 2 2" xfId="40476" xr:uid="{00000000-0005-0000-0000-0000659D0000}"/>
    <cellStyle name="20% - Accent1 4 3 6 2 3 2 3" xfId="40477" xr:uid="{00000000-0005-0000-0000-0000669D0000}"/>
    <cellStyle name="20% - Accent1 4 3 6 2 3 3" xfId="40478" xr:uid="{00000000-0005-0000-0000-0000679D0000}"/>
    <cellStyle name="20% - Accent1 4 3 6 2 3 3 2" xfId="40479" xr:uid="{00000000-0005-0000-0000-0000689D0000}"/>
    <cellStyle name="20% - Accent1 4 3 6 2 3 4" xfId="40480" xr:uid="{00000000-0005-0000-0000-0000699D0000}"/>
    <cellStyle name="20% - Accent1 4 3 6 2 4" xfId="40481" xr:uid="{00000000-0005-0000-0000-00006A9D0000}"/>
    <cellStyle name="20% - Accent1 4 3 6 2 4 2" xfId="40482" xr:uid="{00000000-0005-0000-0000-00006B9D0000}"/>
    <cellStyle name="20% - Accent1 4 3 6 2 4 2 2" xfId="40483" xr:uid="{00000000-0005-0000-0000-00006C9D0000}"/>
    <cellStyle name="20% - Accent1 4 3 6 2 4 2 2 2" xfId="40484" xr:uid="{00000000-0005-0000-0000-00006D9D0000}"/>
    <cellStyle name="20% - Accent1 4 3 6 2 4 2 3" xfId="40485" xr:uid="{00000000-0005-0000-0000-00006E9D0000}"/>
    <cellStyle name="20% - Accent1 4 3 6 2 4 3" xfId="40486" xr:uid="{00000000-0005-0000-0000-00006F9D0000}"/>
    <cellStyle name="20% - Accent1 4 3 6 2 4 3 2" xfId="40487" xr:uid="{00000000-0005-0000-0000-0000709D0000}"/>
    <cellStyle name="20% - Accent1 4 3 6 2 4 4" xfId="40488" xr:uid="{00000000-0005-0000-0000-0000719D0000}"/>
    <cellStyle name="20% - Accent1 4 3 6 2 5" xfId="40489" xr:uid="{00000000-0005-0000-0000-0000729D0000}"/>
    <cellStyle name="20% - Accent1 4 3 6 2 5 2" xfId="40490" xr:uid="{00000000-0005-0000-0000-0000739D0000}"/>
    <cellStyle name="20% - Accent1 4 3 6 2 5 2 2" xfId="40491" xr:uid="{00000000-0005-0000-0000-0000749D0000}"/>
    <cellStyle name="20% - Accent1 4 3 6 2 5 3" xfId="40492" xr:uid="{00000000-0005-0000-0000-0000759D0000}"/>
    <cellStyle name="20% - Accent1 4 3 6 2 6" xfId="40493" xr:uid="{00000000-0005-0000-0000-0000769D0000}"/>
    <cellStyle name="20% - Accent1 4 3 6 2 6 2" xfId="40494" xr:uid="{00000000-0005-0000-0000-0000779D0000}"/>
    <cellStyle name="20% - Accent1 4 3 6 2 6 2 2" xfId="40495" xr:uid="{00000000-0005-0000-0000-0000789D0000}"/>
    <cellStyle name="20% - Accent1 4 3 6 2 6 3" xfId="40496" xr:uid="{00000000-0005-0000-0000-0000799D0000}"/>
    <cellStyle name="20% - Accent1 4 3 6 2 7" xfId="40497" xr:uid="{00000000-0005-0000-0000-00007A9D0000}"/>
    <cellStyle name="20% - Accent1 4 3 6 2 7 2" xfId="40498" xr:uid="{00000000-0005-0000-0000-00007B9D0000}"/>
    <cellStyle name="20% - Accent1 4 3 6 2 8" xfId="40499" xr:uid="{00000000-0005-0000-0000-00007C9D0000}"/>
    <cellStyle name="20% - Accent1 4 3 6 2 8 2" xfId="40500" xr:uid="{00000000-0005-0000-0000-00007D9D0000}"/>
    <cellStyle name="20% - Accent1 4 3 6 2 9" xfId="40501" xr:uid="{00000000-0005-0000-0000-00007E9D0000}"/>
    <cellStyle name="20% - Accent1 4 3 6 3" xfId="40502" xr:uid="{00000000-0005-0000-0000-00007F9D0000}"/>
    <cellStyle name="20% - Accent1 4 3 6 3 2" xfId="40503" xr:uid="{00000000-0005-0000-0000-0000809D0000}"/>
    <cellStyle name="20% - Accent1 4 3 6 3 2 2" xfId="40504" xr:uid="{00000000-0005-0000-0000-0000819D0000}"/>
    <cellStyle name="20% - Accent1 4 3 6 3 2 2 2" xfId="40505" xr:uid="{00000000-0005-0000-0000-0000829D0000}"/>
    <cellStyle name="20% - Accent1 4 3 6 3 2 2 2 2" xfId="40506" xr:uid="{00000000-0005-0000-0000-0000839D0000}"/>
    <cellStyle name="20% - Accent1 4 3 6 3 2 2 3" xfId="40507" xr:uid="{00000000-0005-0000-0000-0000849D0000}"/>
    <cellStyle name="20% - Accent1 4 3 6 3 2 3" xfId="40508" xr:uid="{00000000-0005-0000-0000-0000859D0000}"/>
    <cellStyle name="20% - Accent1 4 3 6 3 2 3 2" xfId="40509" xr:uid="{00000000-0005-0000-0000-0000869D0000}"/>
    <cellStyle name="20% - Accent1 4 3 6 3 2 4" xfId="40510" xr:uid="{00000000-0005-0000-0000-0000879D0000}"/>
    <cellStyle name="20% - Accent1 4 3 6 3 3" xfId="40511" xr:uid="{00000000-0005-0000-0000-0000889D0000}"/>
    <cellStyle name="20% - Accent1 4 3 6 3 3 2" xfId="40512" xr:uid="{00000000-0005-0000-0000-0000899D0000}"/>
    <cellStyle name="20% - Accent1 4 3 6 3 3 2 2" xfId="40513" xr:uid="{00000000-0005-0000-0000-00008A9D0000}"/>
    <cellStyle name="20% - Accent1 4 3 6 3 3 2 2 2" xfId="40514" xr:uid="{00000000-0005-0000-0000-00008B9D0000}"/>
    <cellStyle name="20% - Accent1 4 3 6 3 3 2 3" xfId="40515" xr:uid="{00000000-0005-0000-0000-00008C9D0000}"/>
    <cellStyle name="20% - Accent1 4 3 6 3 3 3" xfId="40516" xr:uid="{00000000-0005-0000-0000-00008D9D0000}"/>
    <cellStyle name="20% - Accent1 4 3 6 3 3 3 2" xfId="40517" xr:uid="{00000000-0005-0000-0000-00008E9D0000}"/>
    <cellStyle name="20% - Accent1 4 3 6 3 3 4" xfId="40518" xr:uid="{00000000-0005-0000-0000-00008F9D0000}"/>
    <cellStyle name="20% - Accent1 4 3 6 3 4" xfId="40519" xr:uid="{00000000-0005-0000-0000-0000909D0000}"/>
    <cellStyle name="20% - Accent1 4 3 6 3 4 2" xfId="40520" xr:uid="{00000000-0005-0000-0000-0000919D0000}"/>
    <cellStyle name="20% - Accent1 4 3 6 3 4 2 2" xfId="40521" xr:uid="{00000000-0005-0000-0000-0000929D0000}"/>
    <cellStyle name="20% - Accent1 4 3 6 3 4 2 2 2" xfId="40522" xr:uid="{00000000-0005-0000-0000-0000939D0000}"/>
    <cellStyle name="20% - Accent1 4 3 6 3 4 2 3" xfId="40523" xr:uid="{00000000-0005-0000-0000-0000949D0000}"/>
    <cellStyle name="20% - Accent1 4 3 6 3 4 3" xfId="40524" xr:uid="{00000000-0005-0000-0000-0000959D0000}"/>
    <cellStyle name="20% - Accent1 4 3 6 3 4 3 2" xfId="40525" xr:uid="{00000000-0005-0000-0000-0000969D0000}"/>
    <cellStyle name="20% - Accent1 4 3 6 3 4 4" xfId="40526" xr:uid="{00000000-0005-0000-0000-0000979D0000}"/>
    <cellStyle name="20% - Accent1 4 3 6 3 5" xfId="40527" xr:uid="{00000000-0005-0000-0000-0000989D0000}"/>
    <cellStyle name="20% - Accent1 4 3 6 3 5 2" xfId="40528" xr:uid="{00000000-0005-0000-0000-0000999D0000}"/>
    <cellStyle name="20% - Accent1 4 3 6 3 5 2 2" xfId="40529" xr:uid="{00000000-0005-0000-0000-00009A9D0000}"/>
    <cellStyle name="20% - Accent1 4 3 6 3 5 3" xfId="40530" xr:uid="{00000000-0005-0000-0000-00009B9D0000}"/>
    <cellStyle name="20% - Accent1 4 3 6 3 6" xfId="40531" xr:uid="{00000000-0005-0000-0000-00009C9D0000}"/>
    <cellStyle name="20% - Accent1 4 3 6 3 6 2" xfId="40532" xr:uid="{00000000-0005-0000-0000-00009D9D0000}"/>
    <cellStyle name="20% - Accent1 4 3 6 3 6 2 2" xfId="40533" xr:uid="{00000000-0005-0000-0000-00009E9D0000}"/>
    <cellStyle name="20% - Accent1 4 3 6 3 6 3" xfId="40534" xr:uid="{00000000-0005-0000-0000-00009F9D0000}"/>
    <cellStyle name="20% - Accent1 4 3 6 3 7" xfId="40535" xr:uid="{00000000-0005-0000-0000-0000A09D0000}"/>
    <cellStyle name="20% - Accent1 4 3 6 3 7 2" xfId="40536" xr:uid="{00000000-0005-0000-0000-0000A19D0000}"/>
    <cellStyle name="20% - Accent1 4 3 6 3 8" xfId="40537" xr:uid="{00000000-0005-0000-0000-0000A29D0000}"/>
    <cellStyle name="20% - Accent1 4 3 6 3 8 2" xfId="40538" xr:uid="{00000000-0005-0000-0000-0000A39D0000}"/>
    <cellStyle name="20% - Accent1 4 3 6 3 9" xfId="40539" xr:uid="{00000000-0005-0000-0000-0000A49D0000}"/>
    <cellStyle name="20% - Accent1 4 3 6 4" xfId="40540" xr:uid="{00000000-0005-0000-0000-0000A59D0000}"/>
    <cellStyle name="20% - Accent1 4 3 6 4 2" xfId="40541" xr:uid="{00000000-0005-0000-0000-0000A69D0000}"/>
    <cellStyle name="20% - Accent1 4 3 6 4 2 2" xfId="40542" xr:uid="{00000000-0005-0000-0000-0000A79D0000}"/>
    <cellStyle name="20% - Accent1 4 3 6 4 2 2 2" xfId="40543" xr:uid="{00000000-0005-0000-0000-0000A89D0000}"/>
    <cellStyle name="20% - Accent1 4 3 6 4 2 3" xfId="40544" xr:uid="{00000000-0005-0000-0000-0000A99D0000}"/>
    <cellStyle name="20% - Accent1 4 3 6 4 3" xfId="40545" xr:uid="{00000000-0005-0000-0000-0000AA9D0000}"/>
    <cellStyle name="20% - Accent1 4 3 6 4 3 2" xfId="40546" xr:uid="{00000000-0005-0000-0000-0000AB9D0000}"/>
    <cellStyle name="20% - Accent1 4 3 6 4 4" xfId="40547" xr:uid="{00000000-0005-0000-0000-0000AC9D0000}"/>
    <cellStyle name="20% - Accent1 4 3 6 5" xfId="40548" xr:uid="{00000000-0005-0000-0000-0000AD9D0000}"/>
    <cellStyle name="20% - Accent1 4 3 6 5 2" xfId="40549" xr:uid="{00000000-0005-0000-0000-0000AE9D0000}"/>
    <cellStyle name="20% - Accent1 4 3 6 5 2 2" xfId="40550" xr:uid="{00000000-0005-0000-0000-0000AF9D0000}"/>
    <cellStyle name="20% - Accent1 4 3 6 5 2 2 2" xfId="40551" xr:uid="{00000000-0005-0000-0000-0000B09D0000}"/>
    <cellStyle name="20% - Accent1 4 3 6 5 2 3" xfId="40552" xr:uid="{00000000-0005-0000-0000-0000B19D0000}"/>
    <cellStyle name="20% - Accent1 4 3 6 5 3" xfId="40553" xr:uid="{00000000-0005-0000-0000-0000B29D0000}"/>
    <cellStyle name="20% - Accent1 4 3 6 5 3 2" xfId="40554" xr:uid="{00000000-0005-0000-0000-0000B39D0000}"/>
    <cellStyle name="20% - Accent1 4 3 6 5 4" xfId="40555" xr:uid="{00000000-0005-0000-0000-0000B49D0000}"/>
    <cellStyle name="20% - Accent1 4 3 6 6" xfId="40556" xr:uid="{00000000-0005-0000-0000-0000B59D0000}"/>
    <cellStyle name="20% - Accent1 4 3 6 6 2" xfId="40557" xr:uid="{00000000-0005-0000-0000-0000B69D0000}"/>
    <cellStyle name="20% - Accent1 4 3 6 6 2 2" xfId="40558" xr:uid="{00000000-0005-0000-0000-0000B79D0000}"/>
    <cellStyle name="20% - Accent1 4 3 6 6 2 2 2" xfId="40559" xr:uid="{00000000-0005-0000-0000-0000B89D0000}"/>
    <cellStyle name="20% - Accent1 4 3 6 6 2 3" xfId="40560" xr:uid="{00000000-0005-0000-0000-0000B99D0000}"/>
    <cellStyle name="20% - Accent1 4 3 6 6 3" xfId="40561" xr:uid="{00000000-0005-0000-0000-0000BA9D0000}"/>
    <cellStyle name="20% - Accent1 4 3 6 6 3 2" xfId="40562" xr:uid="{00000000-0005-0000-0000-0000BB9D0000}"/>
    <cellStyle name="20% - Accent1 4 3 6 6 4" xfId="40563" xr:uid="{00000000-0005-0000-0000-0000BC9D0000}"/>
    <cellStyle name="20% - Accent1 4 3 6 7" xfId="40564" xr:uid="{00000000-0005-0000-0000-0000BD9D0000}"/>
    <cellStyle name="20% - Accent1 4 3 6 7 2" xfId="40565" xr:uid="{00000000-0005-0000-0000-0000BE9D0000}"/>
    <cellStyle name="20% - Accent1 4 3 6 7 2 2" xfId="40566" xr:uid="{00000000-0005-0000-0000-0000BF9D0000}"/>
    <cellStyle name="20% - Accent1 4 3 6 7 3" xfId="40567" xr:uid="{00000000-0005-0000-0000-0000C09D0000}"/>
    <cellStyle name="20% - Accent1 4 3 6 8" xfId="40568" xr:uid="{00000000-0005-0000-0000-0000C19D0000}"/>
    <cellStyle name="20% - Accent1 4 3 6 8 2" xfId="40569" xr:uid="{00000000-0005-0000-0000-0000C29D0000}"/>
    <cellStyle name="20% - Accent1 4 3 6 8 2 2" xfId="40570" xr:uid="{00000000-0005-0000-0000-0000C39D0000}"/>
    <cellStyle name="20% - Accent1 4 3 6 8 3" xfId="40571" xr:uid="{00000000-0005-0000-0000-0000C49D0000}"/>
    <cellStyle name="20% - Accent1 4 3 6 9" xfId="40572" xr:uid="{00000000-0005-0000-0000-0000C59D0000}"/>
    <cellStyle name="20% - Accent1 4 3 6 9 2" xfId="40573" xr:uid="{00000000-0005-0000-0000-0000C69D0000}"/>
    <cellStyle name="20% - Accent1 4 3 7" xfId="40574" xr:uid="{00000000-0005-0000-0000-0000C79D0000}"/>
    <cellStyle name="20% - Accent1 4 3 7 2" xfId="40575" xr:uid="{00000000-0005-0000-0000-0000C89D0000}"/>
    <cellStyle name="20% - Accent1 4 3 7 2 2" xfId="40576" xr:uid="{00000000-0005-0000-0000-0000C99D0000}"/>
    <cellStyle name="20% - Accent1 4 3 7 2 2 2" xfId="40577" xr:uid="{00000000-0005-0000-0000-0000CA9D0000}"/>
    <cellStyle name="20% - Accent1 4 3 7 2 2 2 2" xfId="40578" xr:uid="{00000000-0005-0000-0000-0000CB9D0000}"/>
    <cellStyle name="20% - Accent1 4 3 7 2 2 3" xfId="40579" xr:uid="{00000000-0005-0000-0000-0000CC9D0000}"/>
    <cellStyle name="20% - Accent1 4 3 7 2 3" xfId="40580" xr:uid="{00000000-0005-0000-0000-0000CD9D0000}"/>
    <cellStyle name="20% - Accent1 4 3 7 2 3 2" xfId="40581" xr:uid="{00000000-0005-0000-0000-0000CE9D0000}"/>
    <cellStyle name="20% - Accent1 4 3 7 2 4" xfId="40582" xr:uid="{00000000-0005-0000-0000-0000CF9D0000}"/>
    <cellStyle name="20% - Accent1 4 3 7 3" xfId="40583" xr:uid="{00000000-0005-0000-0000-0000D09D0000}"/>
    <cellStyle name="20% - Accent1 4 3 7 3 2" xfId="40584" xr:uid="{00000000-0005-0000-0000-0000D19D0000}"/>
    <cellStyle name="20% - Accent1 4 3 7 3 2 2" xfId="40585" xr:uid="{00000000-0005-0000-0000-0000D29D0000}"/>
    <cellStyle name="20% - Accent1 4 3 7 3 2 2 2" xfId="40586" xr:uid="{00000000-0005-0000-0000-0000D39D0000}"/>
    <cellStyle name="20% - Accent1 4 3 7 3 2 3" xfId="40587" xr:uid="{00000000-0005-0000-0000-0000D49D0000}"/>
    <cellStyle name="20% - Accent1 4 3 7 3 3" xfId="40588" xr:uid="{00000000-0005-0000-0000-0000D59D0000}"/>
    <cellStyle name="20% - Accent1 4 3 7 3 3 2" xfId="40589" xr:uid="{00000000-0005-0000-0000-0000D69D0000}"/>
    <cellStyle name="20% - Accent1 4 3 7 3 4" xfId="40590" xr:uid="{00000000-0005-0000-0000-0000D79D0000}"/>
    <cellStyle name="20% - Accent1 4 3 7 4" xfId="40591" xr:uid="{00000000-0005-0000-0000-0000D89D0000}"/>
    <cellStyle name="20% - Accent1 4 3 7 4 2" xfId="40592" xr:uid="{00000000-0005-0000-0000-0000D99D0000}"/>
    <cellStyle name="20% - Accent1 4 3 7 4 2 2" xfId="40593" xr:uid="{00000000-0005-0000-0000-0000DA9D0000}"/>
    <cellStyle name="20% - Accent1 4 3 7 4 2 2 2" xfId="40594" xr:uid="{00000000-0005-0000-0000-0000DB9D0000}"/>
    <cellStyle name="20% - Accent1 4 3 7 4 2 3" xfId="40595" xr:uid="{00000000-0005-0000-0000-0000DC9D0000}"/>
    <cellStyle name="20% - Accent1 4 3 7 4 3" xfId="40596" xr:uid="{00000000-0005-0000-0000-0000DD9D0000}"/>
    <cellStyle name="20% - Accent1 4 3 7 4 3 2" xfId="40597" xr:uid="{00000000-0005-0000-0000-0000DE9D0000}"/>
    <cellStyle name="20% - Accent1 4 3 7 4 4" xfId="40598" xr:uid="{00000000-0005-0000-0000-0000DF9D0000}"/>
    <cellStyle name="20% - Accent1 4 3 7 5" xfId="40599" xr:uid="{00000000-0005-0000-0000-0000E09D0000}"/>
    <cellStyle name="20% - Accent1 4 3 7 5 2" xfId="40600" xr:uid="{00000000-0005-0000-0000-0000E19D0000}"/>
    <cellStyle name="20% - Accent1 4 3 7 5 2 2" xfId="40601" xr:uid="{00000000-0005-0000-0000-0000E29D0000}"/>
    <cellStyle name="20% - Accent1 4 3 7 5 3" xfId="40602" xr:uid="{00000000-0005-0000-0000-0000E39D0000}"/>
    <cellStyle name="20% - Accent1 4 3 7 6" xfId="40603" xr:uid="{00000000-0005-0000-0000-0000E49D0000}"/>
    <cellStyle name="20% - Accent1 4 3 7 6 2" xfId="40604" xr:uid="{00000000-0005-0000-0000-0000E59D0000}"/>
    <cellStyle name="20% - Accent1 4 3 7 6 2 2" xfId="40605" xr:uid="{00000000-0005-0000-0000-0000E69D0000}"/>
    <cellStyle name="20% - Accent1 4 3 7 6 3" xfId="40606" xr:uid="{00000000-0005-0000-0000-0000E79D0000}"/>
    <cellStyle name="20% - Accent1 4 3 7 7" xfId="40607" xr:uid="{00000000-0005-0000-0000-0000E89D0000}"/>
    <cellStyle name="20% - Accent1 4 3 7 7 2" xfId="40608" xr:uid="{00000000-0005-0000-0000-0000E99D0000}"/>
    <cellStyle name="20% - Accent1 4 3 7 8" xfId="40609" xr:uid="{00000000-0005-0000-0000-0000EA9D0000}"/>
    <cellStyle name="20% - Accent1 4 3 7 8 2" xfId="40610" xr:uid="{00000000-0005-0000-0000-0000EB9D0000}"/>
    <cellStyle name="20% - Accent1 4 3 7 9" xfId="40611" xr:uid="{00000000-0005-0000-0000-0000EC9D0000}"/>
    <cellStyle name="20% - Accent1 4 3 8" xfId="40612" xr:uid="{00000000-0005-0000-0000-0000ED9D0000}"/>
    <cellStyle name="20% - Accent1 4 3 8 2" xfId="40613" xr:uid="{00000000-0005-0000-0000-0000EE9D0000}"/>
    <cellStyle name="20% - Accent1 4 3 8 2 2" xfId="40614" xr:uid="{00000000-0005-0000-0000-0000EF9D0000}"/>
    <cellStyle name="20% - Accent1 4 3 8 2 2 2" xfId="40615" xr:uid="{00000000-0005-0000-0000-0000F09D0000}"/>
    <cellStyle name="20% - Accent1 4 3 8 2 2 2 2" xfId="40616" xr:uid="{00000000-0005-0000-0000-0000F19D0000}"/>
    <cellStyle name="20% - Accent1 4 3 8 2 2 3" xfId="40617" xr:uid="{00000000-0005-0000-0000-0000F29D0000}"/>
    <cellStyle name="20% - Accent1 4 3 8 2 3" xfId="40618" xr:uid="{00000000-0005-0000-0000-0000F39D0000}"/>
    <cellStyle name="20% - Accent1 4 3 8 2 3 2" xfId="40619" xr:uid="{00000000-0005-0000-0000-0000F49D0000}"/>
    <cellStyle name="20% - Accent1 4 3 8 2 4" xfId="40620" xr:uid="{00000000-0005-0000-0000-0000F59D0000}"/>
    <cellStyle name="20% - Accent1 4 3 8 3" xfId="40621" xr:uid="{00000000-0005-0000-0000-0000F69D0000}"/>
    <cellStyle name="20% - Accent1 4 3 8 3 2" xfId="40622" xr:uid="{00000000-0005-0000-0000-0000F79D0000}"/>
    <cellStyle name="20% - Accent1 4 3 8 3 2 2" xfId="40623" xr:uid="{00000000-0005-0000-0000-0000F89D0000}"/>
    <cellStyle name="20% - Accent1 4 3 8 3 2 2 2" xfId="40624" xr:uid="{00000000-0005-0000-0000-0000F99D0000}"/>
    <cellStyle name="20% - Accent1 4 3 8 3 2 3" xfId="40625" xr:uid="{00000000-0005-0000-0000-0000FA9D0000}"/>
    <cellStyle name="20% - Accent1 4 3 8 3 3" xfId="40626" xr:uid="{00000000-0005-0000-0000-0000FB9D0000}"/>
    <cellStyle name="20% - Accent1 4 3 8 3 3 2" xfId="40627" xr:uid="{00000000-0005-0000-0000-0000FC9D0000}"/>
    <cellStyle name="20% - Accent1 4 3 8 3 4" xfId="40628" xr:uid="{00000000-0005-0000-0000-0000FD9D0000}"/>
    <cellStyle name="20% - Accent1 4 3 8 4" xfId="40629" xr:uid="{00000000-0005-0000-0000-0000FE9D0000}"/>
    <cellStyle name="20% - Accent1 4 3 8 4 2" xfId="40630" xr:uid="{00000000-0005-0000-0000-0000FF9D0000}"/>
    <cellStyle name="20% - Accent1 4 3 8 4 2 2" xfId="40631" xr:uid="{00000000-0005-0000-0000-0000009E0000}"/>
    <cellStyle name="20% - Accent1 4 3 8 4 2 2 2" xfId="40632" xr:uid="{00000000-0005-0000-0000-0000019E0000}"/>
    <cellStyle name="20% - Accent1 4 3 8 4 2 3" xfId="40633" xr:uid="{00000000-0005-0000-0000-0000029E0000}"/>
    <cellStyle name="20% - Accent1 4 3 8 4 3" xfId="40634" xr:uid="{00000000-0005-0000-0000-0000039E0000}"/>
    <cellStyle name="20% - Accent1 4 3 8 4 3 2" xfId="40635" xr:uid="{00000000-0005-0000-0000-0000049E0000}"/>
    <cellStyle name="20% - Accent1 4 3 8 4 4" xfId="40636" xr:uid="{00000000-0005-0000-0000-0000059E0000}"/>
    <cellStyle name="20% - Accent1 4 3 8 5" xfId="40637" xr:uid="{00000000-0005-0000-0000-0000069E0000}"/>
    <cellStyle name="20% - Accent1 4 3 8 5 2" xfId="40638" xr:uid="{00000000-0005-0000-0000-0000079E0000}"/>
    <cellStyle name="20% - Accent1 4 3 8 5 2 2" xfId="40639" xr:uid="{00000000-0005-0000-0000-0000089E0000}"/>
    <cellStyle name="20% - Accent1 4 3 8 5 3" xfId="40640" xr:uid="{00000000-0005-0000-0000-0000099E0000}"/>
    <cellStyle name="20% - Accent1 4 3 8 6" xfId="40641" xr:uid="{00000000-0005-0000-0000-00000A9E0000}"/>
    <cellStyle name="20% - Accent1 4 3 8 6 2" xfId="40642" xr:uid="{00000000-0005-0000-0000-00000B9E0000}"/>
    <cellStyle name="20% - Accent1 4 3 8 6 2 2" xfId="40643" xr:uid="{00000000-0005-0000-0000-00000C9E0000}"/>
    <cellStyle name="20% - Accent1 4 3 8 6 3" xfId="40644" xr:uid="{00000000-0005-0000-0000-00000D9E0000}"/>
    <cellStyle name="20% - Accent1 4 3 8 7" xfId="40645" xr:uid="{00000000-0005-0000-0000-00000E9E0000}"/>
    <cellStyle name="20% - Accent1 4 3 8 7 2" xfId="40646" xr:uid="{00000000-0005-0000-0000-00000F9E0000}"/>
    <cellStyle name="20% - Accent1 4 3 8 8" xfId="40647" xr:uid="{00000000-0005-0000-0000-0000109E0000}"/>
    <cellStyle name="20% - Accent1 4 3 8 8 2" xfId="40648" xr:uid="{00000000-0005-0000-0000-0000119E0000}"/>
    <cellStyle name="20% - Accent1 4 3 8 9" xfId="40649" xr:uid="{00000000-0005-0000-0000-0000129E0000}"/>
    <cellStyle name="20% - Accent1 4 3 9" xfId="40650" xr:uid="{00000000-0005-0000-0000-0000139E0000}"/>
    <cellStyle name="20% - Accent1 4 3 9 2" xfId="40651" xr:uid="{00000000-0005-0000-0000-0000149E0000}"/>
    <cellStyle name="20% - Accent1 4 3 9 2 2" xfId="40652" xr:uid="{00000000-0005-0000-0000-0000159E0000}"/>
    <cellStyle name="20% - Accent1 4 3 9 2 2 2" xfId="40653" xr:uid="{00000000-0005-0000-0000-0000169E0000}"/>
    <cellStyle name="20% - Accent1 4 3 9 2 3" xfId="40654" xr:uid="{00000000-0005-0000-0000-0000179E0000}"/>
    <cellStyle name="20% - Accent1 4 3 9 3" xfId="40655" xr:uid="{00000000-0005-0000-0000-0000189E0000}"/>
    <cellStyle name="20% - Accent1 4 3 9 3 2" xfId="40656" xr:uid="{00000000-0005-0000-0000-0000199E0000}"/>
    <cellStyle name="20% - Accent1 4 3 9 4" xfId="40657" xr:uid="{00000000-0005-0000-0000-00001A9E0000}"/>
    <cellStyle name="20% - Accent1 4 4" xfId="40658" xr:uid="{00000000-0005-0000-0000-00001B9E0000}"/>
    <cellStyle name="20% - Accent1 4 4 10" xfId="40659" xr:uid="{00000000-0005-0000-0000-00001C9E0000}"/>
    <cellStyle name="20% - Accent1 4 4 10 2" xfId="40660" xr:uid="{00000000-0005-0000-0000-00001D9E0000}"/>
    <cellStyle name="20% - Accent1 4 4 10 2 2" xfId="40661" xr:uid="{00000000-0005-0000-0000-00001E9E0000}"/>
    <cellStyle name="20% - Accent1 4 4 10 2 2 2" xfId="40662" xr:uid="{00000000-0005-0000-0000-00001F9E0000}"/>
    <cellStyle name="20% - Accent1 4 4 10 2 3" xfId="40663" xr:uid="{00000000-0005-0000-0000-0000209E0000}"/>
    <cellStyle name="20% - Accent1 4 4 10 3" xfId="40664" xr:uid="{00000000-0005-0000-0000-0000219E0000}"/>
    <cellStyle name="20% - Accent1 4 4 10 3 2" xfId="40665" xr:uid="{00000000-0005-0000-0000-0000229E0000}"/>
    <cellStyle name="20% - Accent1 4 4 10 4" xfId="40666" xr:uid="{00000000-0005-0000-0000-0000239E0000}"/>
    <cellStyle name="20% - Accent1 4 4 11" xfId="40667" xr:uid="{00000000-0005-0000-0000-0000249E0000}"/>
    <cellStyle name="20% - Accent1 4 4 11 2" xfId="40668" xr:uid="{00000000-0005-0000-0000-0000259E0000}"/>
    <cellStyle name="20% - Accent1 4 4 11 2 2" xfId="40669" xr:uid="{00000000-0005-0000-0000-0000269E0000}"/>
    <cellStyle name="20% - Accent1 4 4 11 2 2 2" xfId="40670" xr:uid="{00000000-0005-0000-0000-0000279E0000}"/>
    <cellStyle name="20% - Accent1 4 4 11 2 3" xfId="40671" xr:uid="{00000000-0005-0000-0000-0000289E0000}"/>
    <cellStyle name="20% - Accent1 4 4 11 3" xfId="40672" xr:uid="{00000000-0005-0000-0000-0000299E0000}"/>
    <cellStyle name="20% - Accent1 4 4 11 3 2" xfId="40673" xr:uid="{00000000-0005-0000-0000-00002A9E0000}"/>
    <cellStyle name="20% - Accent1 4 4 11 4" xfId="40674" xr:uid="{00000000-0005-0000-0000-00002B9E0000}"/>
    <cellStyle name="20% - Accent1 4 4 12" xfId="40675" xr:uid="{00000000-0005-0000-0000-00002C9E0000}"/>
    <cellStyle name="20% - Accent1 4 4 12 2" xfId="40676" xr:uid="{00000000-0005-0000-0000-00002D9E0000}"/>
    <cellStyle name="20% - Accent1 4 4 12 2 2" xfId="40677" xr:uid="{00000000-0005-0000-0000-00002E9E0000}"/>
    <cellStyle name="20% - Accent1 4 4 12 3" xfId="40678" xr:uid="{00000000-0005-0000-0000-00002F9E0000}"/>
    <cellStyle name="20% - Accent1 4 4 13" xfId="40679" xr:uid="{00000000-0005-0000-0000-0000309E0000}"/>
    <cellStyle name="20% - Accent1 4 4 13 2" xfId="40680" xr:uid="{00000000-0005-0000-0000-0000319E0000}"/>
    <cellStyle name="20% - Accent1 4 4 13 2 2" xfId="40681" xr:uid="{00000000-0005-0000-0000-0000329E0000}"/>
    <cellStyle name="20% - Accent1 4 4 13 3" xfId="40682" xr:uid="{00000000-0005-0000-0000-0000339E0000}"/>
    <cellStyle name="20% - Accent1 4 4 14" xfId="40683" xr:uid="{00000000-0005-0000-0000-0000349E0000}"/>
    <cellStyle name="20% - Accent1 4 4 14 2" xfId="40684" xr:uid="{00000000-0005-0000-0000-0000359E0000}"/>
    <cellStyle name="20% - Accent1 4 4 15" xfId="40685" xr:uid="{00000000-0005-0000-0000-0000369E0000}"/>
    <cellStyle name="20% - Accent1 4 4 15 2" xfId="40686" xr:uid="{00000000-0005-0000-0000-0000379E0000}"/>
    <cellStyle name="20% - Accent1 4 4 16" xfId="40687" xr:uid="{00000000-0005-0000-0000-0000389E0000}"/>
    <cellStyle name="20% - Accent1 4 4 2" xfId="40688" xr:uid="{00000000-0005-0000-0000-0000399E0000}"/>
    <cellStyle name="20% - Accent1 4 4 2 10" xfId="40689" xr:uid="{00000000-0005-0000-0000-00003A9E0000}"/>
    <cellStyle name="20% - Accent1 4 4 2 10 2" xfId="40690" xr:uid="{00000000-0005-0000-0000-00003B9E0000}"/>
    <cellStyle name="20% - Accent1 4 4 2 10 2 2" xfId="40691" xr:uid="{00000000-0005-0000-0000-00003C9E0000}"/>
    <cellStyle name="20% - Accent1 4 4 2 10 2 2 2" xfId="40692" xr:uid="{00000000-0005-0000-0000-00003D9E0000}"/>
    <cellStyle name="20% - Accent1 4 4 2 10 2 3" xfId="40693" xr:uid="{00000000-0005-0000-0000-00003E9E0000}"/>
    <cellStyle name="20% - Accent1 4 4 2 10 3" xfId="40694" xr:uid="{00000000-0005-0000-0000-00003F9E0000}"/>
    <cellStyle name="20% - Accent1 4 4 2 10 3 2" xfId="40695" xr:uid="{00000000-0005-0000-0000-0000409E0000}"/>
    <cellStyle name="20% - Accent1 4 4 2 10 4" xfId="40696" xr:uid="{00000000-0005-0000-0000-0000419E0000}"/>
    <cellStyle name="20% - Accent1 4 4 2 11" xfId="40697" xr:uid="{00000000-0005-0000-0000-0000429E0000}"/>
    <cellStyle name="20% - Accent1 4 4 2 11 2" xfId="40698" xr:uid="{00000000-0005-0000-0000-0000439E0000}"/>
    <cellStyle name="20% - Accent1 4 4 2 11 2 2" xfId="40699" xr:uid="{00000000-0005-0000-0000-0000449E0000}"/>
    <cellStyle name="20% - Accent1 4 4 2 11 3" xfId="40700" xr:uid="{00000000-0005-0000-0000-0000459E0000}"/>
    <cellStyle name="20% - Accent1 4 4 2 12" xfId="40701" xr:uid="{00000000-0005-0000-0000-0000469E0000}"/>
    <cellStyle name="20% - Accent1 4 4 2 12 2" xfId="40702" xr:uid="{00000000-0005-0000-0000-0000479E0000}"/>
    <cellStyle name="20% - Accent1 4 4 2 12 2 2" xfId="40703" xr:uid="{00000000-0005-0000-0000-0000489E0000}"/>
    <cellStyle name="20% - Accent1 4 4 2 12 3" xfId="40704" xr:uid="{00000000-0005-0000-0000-0000499E0000}"/>
    <cellStyle name="20% - Accent1 4 4 2 13" xfId="40705" xr:uid="{00000000-0005-0000-0000-00004A9E0000}"/>
    <cellStyle name="20% - Accent1 4 4 2 13 2" xfId="40706" xr:uid="{00000000-0005-0000-0000-00004B9E0000}"/>
    <cellStyle name="20% - Accent1 4 4 2 14" xfId="40707" xr:uid="{00000000-0005-0000-0000-00004C9E0000}"/>
    <cellStyle name="20% - Accent1 4 4 2 14 2" xfId="40708" xr:uid="{00000000-0005-0000-0000-00004D9E0000}"/>
    <cellStyle name="20% - Accent1 4 4 2 15" xfId="40709" xr:uid="{00000000-0005-0000-0000-00004E9E0000}"/>
    <cellStyle name="20% - Accent1 4 4 2 2" xfId="40710" xr:uid="{00000000-0005-0000-0000-00004F9E0000}"/>
    <cellStyle name="20% - Accent1 4 4 2 2 10" xfId="40711" xr:uid="{00000000-0005-0000-0000-0000509E0000}"/>
    <cellStyle name="20% - Accent1 4 4 2 2 10 2" xfId="40712" xr:uid="{00000000-0005-0000-0000-0000519E0000}"/>
    <cellStyle name="20% - Accent1 4 4 2 2 10 2 2" xfId="40713" xr:uid="{00000000-0005-0000-0000-0000529E0000}"/>
    <cellStyle name="20% - Accent1 4 4 2 2 10 3" xfId="40714" xr:uid="{00000000-0005-0000-0000-0000539E0000}"/>
    <cellStyle name="20% - Accent1 4 4 2 2 11" xfId="40715" xr:uid="{00000000-0005-0000-0000-0000549E0000}"/>
    <cellStyle name="20% - Accent1 4 4 2 2 11 2" xfId="40716" xr:uid="{00000000-0005-0000-0000-0000559E0000}"/>
    <cellStyle name="20% - Accent1 4 4 2 2 11 2 2" xfId="40717" xr:uid="{00000000-0005-0000-0000-0000569E0000}"/>
    <cellStyle name="20% - Accent1 4 4 2 2 11 3" xfId="40718" xr:uid="{00000000-0005-0000-0000-0000579E0000}"/>
    <cellStyle name="20% - Accent1 4 4 2 2 12" xfId="40719" xr:uid="{00000000-0005-0000-0000-0000589E0000}"/>
    <cellStyle name="20% - Accent1 4 4 2 2 12 2" xfId="40720" xr:uid="{00000000-0005-0000-0000-0000599E0000}"/>
    <cellStyle name="20% - Accent1 4 4 2 2 13" xfId="40721" xr:uid="{00000000-0005-0000-0000-00005A9E0000}"/>
    <cellStyle name="20% - Accent1 4 4 2 2 13 2" xfId="40722" xr:uid="{00000000-0005-0000-0000-00005B9E0000}"/>
    <cellStyle name="20% - Accent1 4 4 2 2 14" xfId="40723" xr:uid="{00000000-0005-0000-0000-00005C9E0000}"/>
    <cellStyle name="20% - Accent1 4 4 2 2 2" xfId="40724" xr:uid="{00000000-0005-0000-0000-00005D9E0000}"/>
    <cellStyle name="20% - Accent1 4 4 2 2 2 10" xfId="40725" xr:uid="{00000000-0005-0000-0000-00005E9E0000}"/>
    <cellStyle name="20% - Accent1 4 4 2 2 2 10 2" xfId="40726" xr:uid="{00000000-0005-0000-0000-00005F9E0000}"/>
    <cellStyle name="20% - Accent1 4 4 2 2 2 11" xfId="40727" xr:uid="{00000000-0005-0000-0000-0000609E0000}"/>
    <cellStyle name="20% - Accent1 4 4 2 2 2 2" xfId="40728" xr:uid="{00000000-0005-0000-0000-0000619E0000}"/>
    <cellStyle name="20% - Accent1 4 4 2 2 2 2 2" xfId="40729" xr:uid="{00000000-0005-0000-0000-0000629E0000}"/>
    <cellStyle name="20% - Accent1 4 4 2 2 2 2 2 2" xfId="40730" xr:uid="{00000000-0005-0000-0000-0000639E0000}"/>
    <cellStyle name="20% - Accent1 4 4 2 2 2 2 2 2 2" xfId="40731" xr:uid="{00000000-0005-0000-0000-0000649E0000}"/>
    <cellStyle name="20% - Accent1 4 4 2 2 2 2 2 2 2 2" xfId="40732" xr:uid="{00000000-0005-0000-0000-0000659E0000}"/>
    <cellStyle name="20% - Accent1 4 4 2 2 2 2 2 2 3" xfId="40733" xr:uid="{00000000-0005-0000-0000-0000669E0000}"/>
    <cellStyle name="20% - Accent1 4 4 2 2 2 2 2 3" xfId="40734" xr:uid="{00000000-0005-0000-0000-0000679E0000}"/>
    <cellStyle name="20% - Accent1 4 4 2 2 2 2 2 3 2" xfId="40735" xr:uid="{00000000-0005-0000-0000-0000689E0000}"/>
    <cellStyle name="20% - Accent1 4 4 2 2 2 2 2 4" xfId="40736" xr:uid="{00000000-0005-0000-0000-0000699E0000}"/>
    <cellStyle name="20% - Accent1 4 4 2 2 2 2 3" xfId="40737" xr:uid="{00000000-0005-0000-0000-00006A9E0000}"/>
    <cellStyle name="20% - Accent1 4 4 2 2 2 2 3 2" xfId="40738" xr:uid="{00000000-0005-0000-0000-00006B9E0000}"/>
    <cellStyle name="20% - Accent1 4 4 2 2 2 2 3 2 2" xfId="40739" xr:uid="{00000000-0005-0000-0000-00006C9E0000}"/>
    <cellStyle name="20% - Accent1 4 4 2 2 2 2 3 2 2 2" xfId="40740" xr:uid="{00000000-0005-0000-0000-00006D9E0000}"/>
    <cellStyle name="20% - Accent1 4 4 2 2 2 2 3 2 3" xfId="40741" xr:uid="{00000000-0005-0000-0000-00006E9E0000}"/>
    <cellStyle name="20% - Accent1 4 4 2 2 2 2 3 3" xfId="40742" xr:uid="{00000000-0005-0000-0000-00006F9E0000}"/>
    <cellStyle name="20% - Accent1 4 4 2 2 2 2 3 3 2" xfId="40743" xr:uid="{00000000-0005-0000-0000-0000709E0000}"/>
    <cellStyle name="20% - Accent1 4 4 2 2 2 2 3 4" xfId="40744" xr:uid="{00000000-0005-0000-0000-0000719E0000}"/>
    <cellStyle name="20% - Accent1 4 4 2 2 2 2 4" xfId="40745" xr:uid="{00000000-0005-0000-0000-0000729E0000}"/>
    <cellStyle name="20% - Accent1 4 4 2 2 2 2 4 2" xfId="40746" xr:uid="{00000000-0005-0000-0000-0000739E0000}"/>
    <cellStyle name="20% - Accent1 4 4 2 2 2 2 4 2 2" xfId="40747" xr:uid="{00000000-0005-0000-0000-0000749E0000}"/>
    <cellStyle name="20% - Accent1 4 4 2 2 2 2 4 2 2 2" xfId="40748" xr:uid="{00000000-0005-0000-0000-0000759E0000}"/>
    <cellStyle name="20% - Accent1 4 4 2 2 2 2 4 2 3" xfId="40749" xr:uid="{00000000-0005-0000-0000-0000769E0000}"/>
    <cellStyle name="20% - Accent1 4 4 2 2 2 2 4 3" xfId="40750" xr:uid="{00000000-0005-0000-0000-0000779E0000}"/>
    <cellStyle name="20% - Accent1 4 4 2 2 2 2 4 3 2" xfId="40751" xr:uid="{00000000-0005-0000-0000-0000789E0000}"/>
    <cellStyle name="20% - Accent1 4 4 2 2 2 2 4 4" xfId="40752" xr:uid="{00000000-0005-0000-0000-0000799E0000}"/>
    <cellStyle name="20% - Accent1 4 4 2 2 2 2 5" xfId="40753" xr:uid="{00000000-0005-0000-0000-00007A9E0000}"/>
    <cellStyle name="20% - Accent1 4 4 2 2 2 2 5 2" xfId="40754" xr:uid="{00000000-0005-0000-0000-00007B9E0000}"/>
    <cellStyle name="20% - Accent1 4 4 2 2 2 2 5 2 2" xfId="40755" xr:uid="{00000000-0005-0000-0000-00007C9E0000}"/>
    <cellStyle name="20% - Accent1 4 4 2 2 2 2 5 3" xfId="40756" xr:uid="{00000000-0005-0000-0000-00007D9E0000}"/>
    <cellStyle name="20% - Accent1 4 4 2 2 2 2 6" xfId="40757" xr:uid="{00000000-0005-0000-0000-00007E9E0000}"/>
    <cellStyle name="20% - Accent1 4 4 2 2 2 2 6 2" xfId="40758" xr:uid="{00000000-0005-0000-0000-00007F9E0000}"/>
    <cellStyle name="20% - Accent1 4 4 2 2 2 2 6 2 2" xfId="40759" xr:uid="{00000000-0005-0000-0000-0000809E0000}"/>
    <cellStyle name="20% - Accent1 4 4 2 2 2 2 6 3" xfId="40760" xr:uid="{00000000-0005-0000-0000-0000819E0000}"/>
    <cellStyle name="20% - Accent1 4 4 2 2 2 2 7" xfId="40761" xr:uid="{00000000-0005-0000-0000-0000829E0000}"/>
    <cellStyle name="20% - Accent1 4 4 2 2 2 2 7 2" xfId="40762" xr:uid="{00000000-0005-0000-0000-0000839E0000}"/>
    <cellStyle name="20% - Accent1 4 4 2 2 2 2 8" xfId="40763" xr:uid="{00000000-0005-0000-0000-0000849E0000}"/>
    <cellStyle name="20% - Accent1 4 4 2 2 2 2 8 2" xfId="40764" xr:uid="{00000000-0005-0000-0000-0000859E0000}"/>
    <cellStyle name="20% - Accent1 4 4 2 2 2 2 9" xfId="40765" xr:uid="{00000000-0005-0000-0000-0000869E0000}"/>
    <cellStyle name="20% - Accent1 4 4 2 2 2 3" xfId="40766" xr:uid="{00000000-0005-0000-0000-0000879E0000}"/>
    <cellStyle name="20% - Accent1 4 4 2 2 2 3 2" xfId="40767" xr:uid="{00000000-0005-0000-0000-0000889E0000}"/>
    <cellStyle name="20% - Accent1 4 4 2 2 2 3 2 2" xfId="40768" xr:uid="{00000000-0005-0000-0000-0000899E0000}"/>
    <cellStyle name="20% - Accent1 4 4 2 2 2 3 2 2 2" xfId="40769" xr:uid="{00000000-0005-0000-0000-00008A9E0000}"/>
    <cellStyle name="20% - Accent1 4 4 2 2 2 3 2 2 2 2" xfId="40770" xr:uid="{00000000-0005-0000-0000-00008B9E0000}"/>
    <cellStyle name="20% - Accent1 4 4 2 2 2 3 2 2 3" xfId="40771" xr:uid="{00000000-0005-0000-0000-00008C9E0000}"/>
    <cellStyle name="20% - Accent1 4 4 2 2 2 3 2 3" xfId="40772" xr:uid="{00000000-0005-0000-0000-00008D9E0000}"/>
    <cellStyle name="20% - Accent1 4 4 2 2 2 3 2 3 2" xfId="40773" xr:uid="{00000000-0005-0000-0000-00008E9E0000}"/>
    <cellStyle name="20% - Accent1 4 4 2 2 2 3 2 4" xfId="40774" xr:uid="{00000000-0005-0000-0000-00008F9E0000}"/>
    <cellStyle name="20% - Accent1 4 4 2 2 2 3 3" xfId="40775" xr:uid="{00000000-0005-0000-0000-0000909E0000}"/>
    <cellStyle name="20% - Accent1 4 4 2 2 2 3 3 2" xfId="40776" xr:uid="{00000000-0005-0000-0000-0000919E0000}"/>
    <cellStyle name="20% - Accent1 4 4 2 2 2 3 3 2 2" xfId="40777" xr:uid="{00000000-0005-0000-0000-0000929E0000}"/>
    <cellStyle name="20% - Accent1 4 4 2 2 2 3 3 2 2 2" xfId="40778" xr:uid="{00000000-0005-0000-0000-0000939E0000}"/>
    <cellStyle name="20% - Accent1 4 4 2 2 2 3 3 2 3" xfId="40779" xr:uid="{00000000-0005-0000-0000-0000949E0000}"/>
    <cellStyle name="20% - Accent1 4 4 2 2 2 3 3 3" xfId="40780" xr:uid="{00000000-0005-0000-0000-0000959E0000}"/>
    <cellStyle name="20% - Accent1 4 4 2 2 2 3 3 3 2" xfId="40781" xr:uid="{00000000-0005-0000-0000-0000969E0000}"/>
    <cellStyle name="20% - Accent1 4 4 2 2 2 3 3 4" xfId="40782" xr:uid="{00000000-0005-0000-0000-0000979E0000}"/>
    <cellStyle name="20% - Accent1 4 4 2 2 2 3 4" xfId="40783" xr:uid="{00000000-0005-0000-0000-0000989E0000}"/>
    <cellStyle name="20% - Accent1 4 4 2 2 2 3 4 2" xfId="40784" xr:uid="{00000000-0005-0000-0000-0000999E0000}"/>
    <cellStyle name="20% - Accent1 4 4 2 2 2 3 4 2 2" xfId="40785" xr:uid="{00000000-0005-0000-0000-00009A9E0000}"/>
    <cellStyle name="20% - Accent1 4 4 2 2 2 3 4 2 2 2" xfId="40786" xr:uid="{00000000-0005-0000-0000-00009B9E0000}"/>
    <cellStyle name="20% - Accent1 4 4 2 2 2 3 4 2 3" xfId="40787" xr:uid="{00000000-0005-0000-0000-00009C9E0000}"/>
    <cellStyle name="20% - Accent1 4 4 2 2 2 3 4 3" xfId="40788" xr:uid="{00000000-0005-0000-0000-00009D9E0000}"/>
    <cellStyle name="20% - Accent1 4 4 2 2 2 3 4 3 2" xfId="40789" xr:uid="{00000000-0005-0000-0000-00009E9E0000}"/>
    <cellStyle name="20% - Accent1 4 4 2 2 2 3 4 4" xfId="40790" xr:uid="{00000000-0005-0000-0000-00009F9E0000}"/>
    <cellStyle name="20% - Accent1 4 4 2 2 2 3 5" xfId="40791" xr:uid="{00000000-0005-0000-0000-0000A09E0000}"/>
    <cellStyle name="20% - Accent1 4 4 2 2 2 3 5 2" xfId="40792" xr:uid="{00000000-0005-0000-0000-0000A19E0000}"/>
    <cellStyle name="20% - Accent1 4 4 2 2 2 3 5 2 2" xfId="40793" xr:uid="{00000000-0005-0000-0000-0000A29E0000}"/>
    <cellStyle name="20% - Accent1 4 4 2 2 2 3 5 3" xfId="40794" xr:uid="{00000000-0005-0000-0000-0000A39E0000}"/>
    <cellStyle name="20% - Accent1 4 4 2 2 2 3 6" xfId="40795" xr:uid="{00000000-0005-0000-0000-0000A49E0000}"/>
    <cellStyle name="20% - Accent1 4 4 2 2 2 3 6 2" xfId="40796" xr:uid="{00000000-0005-0000-0000-0000A59E0000}"/>
    <cellStyle name="20% - Accent1 4 4 2 2 2 3 6 2 2" xfId="40797" xr:uid="{00000000-0005-0000-0000-0000A69E0000}"/>
    <cellStyle name="20% - Accent1 4 4 2 2 2 3 6 3" xfId="40798" xr:uid="{00000000-0005-0000-0000-0000A79E0000}"/>
    <cellStyle name="20% - Accent1 4 4 2 2 2 3 7" xfId="40799" xr:uid="{00000000-0005-0000-0000-0000A89E0000}"/>
    <cellStyle name="20% - Accent1 4 4 2 2 2 3 7 2" xfId="40800" xr:uid="{00000000-0005-0000-0000-0000A99E0000}"/>
    <cellStyle name="20% - Accent1 4 4 2 2 2 3 8" xfId="40801" xr:uid="{00000000-0005-0000-0000-0000AA9E0000}"/>
    <cellStyle name="20% - Accent1 4 4 2 2 2 3 8 2" xfId="40802" xr:uid="{00000000-0005-0000-0000-0000AB9E0000}"/>
    <cellStyle name="20% - Accent1 4 4 2 2 2 3 9" xfId="40803" xr:uid="{00000000-0005-0000-0000-0000AC9E0000}"/>
    <cellStyle name="20% - Accent1 4 4 2 2 2 4" xfId="40804" xr:uid="{00000000-0005-0000-0000-0000AD9E0000}"/>
    <cellStyle name="20% - Accent1 4 4 2 2 2 4 2" xfId="40805" xr:uid="{00000000-0005-0000-0000-0000AE9E0000}"/>
    <cellStyle name="20% - Accent1 4 4 2 2 2 4 2 2" xfId="40806" xr:uid="{00000000-0005-0000-0000-0000AF9E0000}"/>
    <cellStyle name="20% - Accent1 4 4 2 2 2 4 2 2 2" xfId="40807" xr:uid="{00000000-0005-0000-0000-0000B09E0000}"/>
    <cellStyle name="20% - Accent1 4 4 2 2 2 4 2 3" xfId="40808" xr:uid="{00000000-0005-0000-0000-0000B19E0000}"/>
    <cellStyle name="20% - Accent1 4 4 2 2 2 4 3" xfId="40809" xr:uid="{00000000-0005-0000-0000-0000B29E0000}"/>
    <cellStyle name="20% - Accent1 4 4 2 2 2 4 3 2" xfId="40810" xr:uid="{00000000-0005-0000-0000-0000B39E0000}"/>
    <cellStyle name="20% - Accent1 4 4 2 2 2 4 4" xfId="40811" xr:uid="{00000000-0005-0000-0000-0000B49E0000}"/>
    <cellStyle name="20% - Accent1 4 4 2 2 2 5" xfId="40812" xr:uid="{00000000-0005-0000-0000-0000B59E0000}"/>
    <cellStyle name="20% - Accent1 4 4 2 2 2 5 2" xfId="40813" xr:uid="{00000000-0005-0000-0000-0000B69E0000}"/>
    <cellStyle name="20% - Accent1 4 4 2 2 2 5 2 2" xfId="40814" xr:uid="{00000000-0005-0000-0000-0000B79E0000}"/>
    <cellStyle name="20% - Accent1 4 4 2 2 2 5 2 2 2" xfId="40815" xr:uid="{00000000-0005-0000-0000-0000B89E0000}"/>
    <cellStyle name="20% - Accent1 4 4 2 2 2 5 2 3" xfId="40816" xr:uid="{00000000-0005-0000-0000-0000B99E0000}"/>
    <cellStyle name="20% - Accent1 4 4 2 2 2 5 3" xfId="40817" xr:uid="{00000000-0005-0000-0000-0000BA9E0000}"/>
    <cellStyle name="20% - Accent1 4 4 2 2 2 5 3 2" xfId="40818" xr:uid="{00000000-0005-0000-0000-0000BB9E0000}"/>
    <cellStyle name="20% - Accent1 4 4 2 2 2 5 4" xfId="40819" xr:uid="{00000000-0005-0000-0000-0000BC9E0000}"/>
    <cellStyle name="20% - Accent1 4 4 2 2 2 6" xfId="40820" xr:uid="{00000000-0005-0000-0000-0000BD9E0000}"/>
    <cellStyle name="20% - Accent1 4 4 2 2 2 6 2" xfId="40821" xr:uid="{00000000-0005-0000-0000-0000BE9E0000}"/>
    <cellStyle name="20% - Accent1 4 4 2 2 2 6 2 2" xfId="40822" xr:uid="{00000000-0005-0000-0000-0000BF9E0000}"/>
    <cellStyle name="20% - Accent1 4 4 2 2 2 6 2 2 2" xfId="40823" xr:uid="{00000000-0005-0000-0000-0000C09E0000}"/>
    <cellStyle name="20% - Accent1 4 4 2 2 2 6 2 3" xfId="40824" xr:uid="{00000000-0005-0000-0000-0000C19E0000}"/>
    <cellStyle name="20% - Accent1 4 4 2 2 2 6 3" xfId="40825" xr:uid="{00000000-0005-0000-0000-0000C29E0000}"/>
    <cellStyle name="20% - Accent1 4 4 2 2 2 6 3 2" xfId="40826" xr:uid="{00000000-0005-0000-0000-0000C39E0000}"/>
    <cellStyle name="20% - Accent1 4 4 2 2 2 6 4" xfId="40827" xr:uid="{00000000-0005-0000-0000-0000C49E0000}"/>
    <cellStyle name="20% - Accent1 4 4 2 2 2 7" xfId="40828" xr:uid="{00000000-0005-0000-0000-0000C59E0000}"/>
    <cellStyle name="20% - Accent1 4 4 2 2 2 7 2" xfId="40829" xr:uid="{00000000-0005-0000-0000-0000C69E0000}"/>
    <cellStyle name="20% - Accent1 4 4 2 2 2 7 2 2" xfId="40830" xr:uid="{00000000-0005-0000-0000-0000C79E0000}"/>
    <cellStyle name="20% - Accent1 4 4 2 2 2 7 3" xfId="40831" xr:uid="{00000000-0005-0000-0000-0000C89E0000}"/>
    <cellStyle name="20% - Accent1 4 4 2 2 2 8" xfId="40832" xr:uid="{00000000-0005-0000-0000-0000C99E0000}"/>
    <cellStyle name="20% - Accent1 4 4 2 2 2 8 2" xfId="40833" xr:uid="{00000000-0005-0000-0000-0000CA9E0000}"/>
    <cellStyle name="20% - Accent1 4 4 2 2 2 8 2 2" xfId="40834" xr:uid="{00000000-0005-0000-0000-0000CB9E0000}"/>
    <cellStyle name="20% - Accent1 4 4 2 2 2 8 3" xfId="40835" xr:uid="{00000000-0005-0000-0000-0000CC9E0000}"/>
    <cellStyle name="20% - Accent1 4 4 2 2 2 9" xfId="40836" xr:uid="{00000000-0005-0000-0000-0000CD9E0000}"/>
    <cellStyle name="20% - Accent1 4 4 2 2 2 9 2" xfId="40837" xr:uid="{00000000-0005-0000-0000-0000CE9E0000}"/>
    <cellStyle name="20% - Accent1 4 4 2 2 3" xfId="40838" xr:uid="{00000000-0005-0000-0000-0000CF9E0000}"/>
    <cellStyle name="20% - Accent1 4 4 2 2 3 10" xfId="40839" xr:uid="{00000000-0005-0000-0000-0000D09E0000}"/>
    <cellStyle name="20% - Accent1 4 4 2 2 3 10 2" xfId="40840" xr:uid="{00000000-0005-0000-0000-0000D19E0000}"/>
    <cellStyle name="20% - Accent1 4 4 2 2 3 11" xfId="40841" xr:uid="{00000000-0005-0000-0000-0000D29E0000}"/>
    <cellStyle name="20% - Accent1 4 4 2 2 3 2" xfId="40842" xr:uid="{00000000-0005-0000-0000-0000D39E0000}"/>
    <cellStyle name="20% - Accent1 4 4 2 2 3 2 2" xfId="40843" xr:uid="{00000000-0005-0000-0000-0000D49E0000}"/>
    <cellStyle name="20% - Accent1 4 4 2 2 3 2 2 2" xfId="40844" xr:uid="{00000000-0005-0000-0000-0000D59E0000}"/>
    <cellStyle name="20% - Accent1 4 4 2 2 3 2 2 2 2" xfId="40845" xr:uid="{00000000-0005-0000-0000-0000D69E0000}"/>
    <cellStyle name="20% - Accent1 4 4 2 2 3 2 2 2 2 2" xfId="40846" xr:uid="{00000000-0005-0000-0000-0000D79E0000}"/>
    <cellStyle name="20% - Accent1 4 4 2 2 3 2 2 2 3" xfId="40847" xr:uid="{00000000-0005-0000-0000-0000D89E0000}"/>
    <cellStyle name="20% - Accent1 4 4 2 2 3 2 2 3" xfId="40848" xr:uid="{00000000-0005-0000-0000-0000D99E0000}"/>
    <cellStyle name="20% - Accent1 4 4 2 2 3 2 2 3 2" xfId="40849" xr:uid="{00000000-0005-0000-0000-0000DA9E0000}"/>
    <cellStyle name="20% - Accent1 4 4 2 2 3 2 2 4" xfId="40850" xr:uid="{00000000-0005-0000-0000-0000DB9E0000}"/>
    <cellStyle name="20% - Accent1 4 4 2 2 3 2 3" xfId="40851" xr:uid="{00000000-0005-0000-0000-0000DC9E0000}"/>
    <cellStyle name="20% - Accent1 4 4 2 2 3 2 3 2" xfId="40852" xr:uid="{00000000-0005-0000-0000-0000DD9E0000}"/>
    <cellStyle name="20% - Accent1 4 4 2 2 3 2 3 2 2" xfId="40853" xr:uid="{00000000-0005-0000-0000-0000DE9E0000}"/>
    <cellStyle name="20% - Accent1 4 4 2 2 3 2 3 2 2 2" xfId="40854" xr:uid="{00000000-0005-0000-0000-0000DF9E0000}"/>
    <cellStyle name="20% - Accent1 4 4 2 2 3 2 3 2 3" xfId="40855" xr:uid="{00000000-0005-0000-0000-0000E09E0000}"/>
    <cellStyle name="20% - Accent1 4 4 2 2 3 2 3 3" xfId="40856" xr:uid="{00000000-0005-0000-0000-0000E19E0000}"/>
    <cellStyle name="20% - Accent1 4 4 2 2 3 2 3 3 2" xfId="40857" xr:uid="{00000000-0005-0000-0000-0000E29E0000}"/>
    <cellStyle name="20% - Accent1 4 4 2 2 3 2 3 4" xfId="40858" xr:uid="{00000000-0005-0000-0000-0000E39E0000}"/>
    <cellStyle name="20% - Accent1 4 4 2 2 3 2 4" xfId="40859" xr:uid="{00000000-0005-0000-0000-0000E49E0000}"/>
    <cellStyle name="20% - Accent1 4 4 2 2 3 2 4 2" xfId="40860" xr:uid="{00000000-0005-0000-0000-0000E59E0000}"/>
    <cellStyle name="20% - Accent1 4 4 2 2 3 2 4 2 2" xfId="40861" xr:uid="{00000000-0005-0000-0000-0000E69E0000}"/>
    <cellStyle name="20% - Accent1 4 4 2 2 3 2 4 2 2 2" xfId="40862" xr:uid="{00000000-0005-0000-0000-0000E79E0000}"/>
    <cellStyle name="20% - Accent1 4 4 2 2 3 2 4 2 3" xfId="40863" xr:uid="{00000000-0005-0000-0000-0000E89E0000}"/>
    <cellStyle name="20% - Accent1 4 4 2 2 3 2 4 3" xfId="40864" xr:uid="{00000000-0005-0000-0000-0000E99E0000}"/>
    <cellStyle name="20% - Accent1 4 4 2 2 3 2 4 3 2" xfId="40865" xr:uid="{00000000-0005-0000-0000-0000EA9E0000}"/>
    <cellStyle name="20% - Accent1 4 4 2 2 3 2 4 4" xfId="40866" xr:uid="{00000000-0005-0000-0000-0000EB9E0000}"/>
    <cellStyle name="20% - Accent1 4 4 2 2 3 2 5" xfId="40867" xr:uid="{00000000-0005-0000-0000-0000EC9E0000}"/>
    <cellStyle name="20% - Accent1 4 4 2 2 3 2 5 2" xfId="40868" xr:uid="{00000000-0005-0000-0000-0000ED9E0000}"/>
    <cellStyle name="20% - Accent1 4 4 2 2 3 2 5 2 2" xfId="40869" xr:uid="{00000000-0005-0000-0000-0000EE9E0000}"/>
    <cellStyle name="20% - Accent1 4 4 2 2 3 2 5 3" xfId="40870" xr:uid="{00000000-0005-0000-0000-0000EF9E0000}"/>
    <cellStyle name="20% - Accent1 4 4 2 2 3 2 6" xfId="40871" xr:uid="{00000000-0005-0000-0000-0000F09E0000}"/>
    <cellStyle name="20% - Accent1 4 4 2 2 3 2 6 2" xfId="40872" xr:uid="{00000000-0005-0000-0000-0000F19E0000}"/>
    <cellStyle name="20% - Accent1 4 4 2 2 3 2 6 2 2" xfId="40873" xr:uid="{00000000-0005-0000-0000-0000F29E0000}"/>
    <cellStyle name="20% - Accent1 4 4 2 2 3 2 6 3" xfId="40874" xr:uid="{00000000-0005-0000-0000-0000F39E0000}"/>
    <cellStyle name="20% - Accent1 4 4 2 2 3 2 7" xfId="40875" xr:uid="{00000000-0005-0000-0000-0000F49E0000}"/>
    <cellStyle name="20% - Accent1 4 4 2 2 3 2 7 2" xfId="40876" xr:uid="{00000000-0005-0000-0000-0000F59E0000}"/>
    <cellStyle name="20% - Accent1 4 4 2 2 3 2 8" xfId="40877" xr:uid="{00000000-0005-0000-0000-0000F69E0000}"/>
    <cellStyle name="20% - Accent1 4 4 2 2 3 2 8 2" xfId="40878" xr:uid="{00000000-0005-0000-0000-0000F79E0000}"/>
    <cellStyle name="20% - Accent1 4 4 2 2 3 2 9" xfId="40879" xr:uid="{00000000-0005-0000-0000-0000F89E0000}"/>
    <cellStyle name="20% - Accent1 4 4 2 2 3 3" xfId="40880" xr:uid="{00000000-0005-0000-0000-0000F99E0000}"/>
    <cellStyle name="20% - Accent1 4 4 2 2 3 3 2" xfId="40881" xr:uid="{00000000-0005-0000-0000-0000FA9E0000}"/>
    <cellStyle name="20% - Accent1 4 4 2 2 3 3 2 2" xfId="40882" xr:uid="{00000000-0005-0000-0000-0000FB9E0000}"/>
    <cellStyle name="20% - Accent1 4 4 2 2 3 3 2 2 2" xfId="40883" xr:uid="{00000000-0005-0000-0000-0000FC9E0000}"/>
    <cellStyle name="20% - Accent1 4 4 2 2 3 3 2 2 2 2" xfId="40884" xr:uid="{00000000-0005-0000-0000-0000FD9E0000}"/>
    <cellStyle name="20% - Accent1 4 4 2 2 3 3 2 2 3" xfId="40885" xr:uid="{00000000-0005-0000-0000-0000FE9E0000}"/>
    <cellStyle name="20% - Accent1 4 4 2 2 3 3 2 3" xfId="40886" xr:uid="{00000000-0005-0000-0000-0000FF9E0000}"/>
    <cellStyle name="20% - Accent1 4 4 2 2 3 3 2 3 2" xfId="40887" xr:uid="{00000000-0005-0000-0000-0000009F0000}"/>
    <cellStyle name="20% - Accent1 4 4 2 2 3 3 2 4" xfId="40888" xr:uid="{00000000-0005-0000-0000-0000019F0000}"/>
    <cellStyle name="20% - Accent1 4 4 2 2 3 3 3" xfId="40889" xr:uid="{00000000-0005-0000-0000-0000029F0000}"/>
    <cellStyle name="20% - Accent1 4 4 2 2 3 3 3 2" xfId="40890" xr:uid="{00000000-0005-0000-0000-0000039F0000}"/>
    <cellStyle name="20% - Accent1 4 4 2 2 3 3 3 2 2" xfId="40891" xr:uid="{00000000-0005-0000-0000-0000049F0000}"/>
    <cellStyle name="20% - Accent1 4 4 2 2 3 3 3 2 2 2" xfId="40892" xr:uid="{00000000-0005-0000-0000-0000059F0000}"/>
    <cellStyle name="20% - Accent1 4 4 2 2 3 3 3 2 3" xfId="40893" xr:uid="{00000000-0005-0000-0000-0000069F0000}"/>
    <cellStyle name="20% - Accent1 4 4 2 2 3 3 3 3" xfId="40894" xr:uid="{00000000-0005-0000-0000-0000079F0000}"/>
    <cellStyle name="20% - Accent1 4 4 2 2 3 3 3 3 2" xfId="40895" xr:uid="{00000000-0005-0000-0000-0000089F0000}"/>
    <cellStyle name="20% - Accent1 4 4 2 2 3 3 3 4" xfId="40896" xr:uid="{00000000-0005-0000-0000-0000099F0000}"/>
    <cellStyle name="20% - Accent1 4 4 2 2 3 3 4" xfId="40897" xr:uid="{00000000-0005-0000-0000-00000A9F0000}"/>
    <cellStyle name="20% - Accent1 4 4 2 2 3 3 4 2" xfId="40898" xr:uid="{00000000-0005-0000-0000-00000B9F0000}"/>
    <cellStyle name="20% - Accent1 4 4 2 2 3 3 4 2 2" xfId="40899" xr:uid="{00000000-0005-0000-0000-00000C9F0000}"/>
    <cellStyle name="20% - Accent1 4 4 2 2 3 3 4 2 2 2" xfId="40900" xr:uid="{00000000-0005-0000-0000-00000D9F0000}"/>
    <cellStyle name="20% - Accent1 4 4 2 2 3 3 4 2 3" xfId="40901" xr:uid="{00000000-0005-0000-0000-00000E9F0000}"/>
    <cellStyle name="20% - Accent1 4 4 2 2 3 3 4 3" xfId="40902" xr:uid="{00000000-0005-0000-0000-00000F9F0000}"/>
    <cellStyle name="20% - Accent1 4 4 2 2 3 3 4 3 2" xfId="40903" xr:uid="{00000000-0005-0000-0000-0000109F0000}"/>
    <cellStyle name="20% - Accent1 4 4 2 2 3 3 4 4" xfId="40904" xr:uid="{00000000-0005-0000-0000-0000119F0000}"/>
    <cellStyle name="20% - Accent1 4 4 2 2 3 3 5" xfId="40905" xr:uid="{00000000-0005-0000-0000-0000129F0000}"/>
    <cellStyle name="20% - Accent1 4 4 2 2 3 3 5 2" xfId="40906" xr:uid="{00000000-0005-0000-0000-0000139F0000}"/>
    <cellStyle name="20% - Accent1 4 4 2 2 3 3 5 2 2" xfId="40907" xr:uid="{00000000-0005-0000-0000-0000149F0000}"/>
    <cellStyle name="20% - Accent1 4 4 2 2 3 3 5 3" xfId="40908" xr:uid="{00000000-0005-0000-0000-0000159F0000}"/>
    <cellStyle name="20% - Accent1 4 4 2 2 3 3 6" xfId="40909" xr:uid="{00000000-0005-0000-0000-0000169F0000}"/>
    <cellStyle name="20% - Accent1 4 4 2 2 3 3 6 2" xfId="40910" xr:uid="{00000000-0005-0000-0000-0000179F0000}"/>
    <cellStyle name="20% - Accent1 4 4 2 2 3 3 6 2 2" xfId="40911" xr:uid="{00000000-0005-0000-0000-0000189F0000}"/>
    <cellStyle name="20% - Accent1 4 4 2 2 3 3 6 3" xfId="40912" xr:uid="{00000000-0005-0000-0000-0000199F0000}"/>
    <cellStyle name="20% - Accent1 4 4 2 2 3 3 7" xfId="40913" xr:uid="{00000000-0005-0000-0000-00001A9F0000}"/>
    <cellStyle name="20% - Accent1 4 4 2 2 3 3 7 2" xfId="40914" xr:uid="{00000000-0005-0000-0000-00001B9F0000}"/>
    <cellStyle name="20% - Accent1 4 4 2 2 3 3 8" xfId="40915" xr:uid="{00000000-0005-0000-0000-00001C9F0000}"/>
    <cellStyle name="20% - Accent1 4 4 2 2 3 3 8 2" xfId="40916" xr:uid="{00000000-0005-0000-0000-00001D9F0000}"/>
    <cellStyle name="20% - Accent1 4 4 2 2 3 3 9" xfId="40917" xr:uid="{00000000-0005-0000-0000-00001E9F0000}"/>
    <cellStyle name="20% - Accent1 4 4 2 2 3 4" xfId="40918" xr:uid="{00000000-0005-0000-0000-00001F9F0000}"/>
    <cellStyle name="20% - Accent1 4 4 2 2 3 4 2" xfId="40919" xr:uid="{00000000-0005-0000-0000-0000209F0000}"/>
    <cellStyle name="20% - Accent1 4 4 2 2 3 4 2 2" xfId="40920" xr:uid="{00000000-0005-0000-0000-0000219F0000}"/>
    <cellStyle name="20% - Accent1 4 4 2 2 3 4 2 2 2" xfId="40921" xr:uid="{00000000-0005-0000-0000-0000229F0000}"/>
    <cellStyle name="20% - Accent1 4 4 2 2 3 4 2 3" xfId="40922" xr:uid="{00000000-0005-0000-0000-0000239F0000}"/>
    <cellStyle name="20% - Accent1 4 4 2 2 3 4 3" xfId="40923" xr:uid="{00000000-0005-0000-0000-0000249F0000}"/>
    <cellStyle name="20% - Accent1 4 4 2 2 3 4 3 2" xfId="40924" xr:uid="{00000000-0005-0000-0000-0000259F0000}"/>
    <cellStyle name="20% - Accent1 4 4 2 2 3 4 4" xfId="40925" xr:uid="{00000000-0005-0000-0000-0000269F0000}"/>
    <cellStyle name="20% - Accent1 4 4 2 2 3 5" xfId="40926" xr:uid="{00000000-0005-0000-0000-0000279F0000}"/>
    <cellStyle name="20% - Accent1 4 4 2 2 3 5 2" xfId="40927" xr:uid="{00000000-0005-0000-0000-0000289F0000}"/>
    <cellStyle name="20% - Accent1 4 4 2 2 3 5 2 2" xfId="40928" xr:uid="{00000000-0005-0000-0000-0000299F0000}"/>
    <cellStyle name="20% - Accent1 4 4 2 2 3 5 2 2 2" xfId="40929" xr:uid="{00000000-0005-0000-0000-00002A9F0000}"/>
    <cellStyle name="20% - Accent1 4 4 2 2 3 5 2 3" xfId="40930" xr:uid="{00000000-0005-0000-0000-00002B9F0000}"/>
    <cellStyle name="20% - Accent1 4 4 2 2 3 5 3" xfId="40931" xr:uid="{00000000-0005-0000-0000-00002C9F0000}"/>
    <cellStyle name="20% - Accent1 4 4 2 2 3 5 3 2" xfId="40932" xr:uid="{00000000-0005-0000-0000-00002D9F0000}"/>
    <cellStyle name="20% - Accent1 4 4 2 2 3 5 4" xfId="40933" xr:uid="{00000000-0005-0000-0000-00002E9F0000}"/>
    <cellStyle name="20% - Accent1 4 4 2 2 3 6" xfId="40934" xr:uid="{00000000-0005-0000-0000-00002F9F0000}"/>
    <cellStyle name="20% - Accent1 4 4 2 2 3 6 2" xfId="40935" xr:uid="{00000000-0005-0000-0000-0000309F0000}"/>
    <cellStyle name="20% - Accent1 4 4 2 2 3 6 2 2" xfId="40936" xr:uid="{00000000-0005-0000-0000-0000319F0000}"/>
    <cellStyle name="20% - Accent1 4 4 2 2 3 6 2 2 2" xfId="40937" xr:uid="{00000000-0005-0000-0000-0000329F0000}"/>
    <cellStyle name="20% - Accent1 4 4 2 2 3 6 2 3" xfId="40938" xr:uid="{00000000-0005-0000-0000-0000339F0000}"/>
    <cellStyle name="20% - Accent1 4 4 2 2 3 6 3" xfId="40939" xr:uid="{00000000-0005-0000-0000-0000349F0000}"/>
    <cellStyle name="20% - Accent1 4 4 2 2 3 6 3 2" xfId="40940" xr:uid="{00000000-0005-0000-0000-0000359F0000}"/>
    <cellStyle name="20% - Accent1 4 4 2 2 3 6 4" xfId="40941" xr:uid="{00000000-0005-0000-0000-0000369F0000}"/>
    <cellStyle name="20% - Accent1 4 4 2 2 3 7" xfId="40942" xr:uid="{00000000-0005-0000-0000-0000379F0000}"/>
    <cellStyle name="20% - Accent1 4 4 2 2 3 7 2" xfId="40943" xr:uid="{00000000-0005-0000-0000-0000389F0000}"/>
    <cellStyle name="20% - Accent1 4 4 2 2 3 7 2 2" xfId="40944" xr:uid="{00000000-0005-0000-0000-0000399F0000}"/>
    <cellStyle name="20% - Accent1 4 4 2 2 3 7 3" xfId="40945" xr:uid="{00000000-0005-0000-0000-00003A9F0000}"/>
    <cellStyle name="20% - Accent1 4 4 2 2 3 8" xfId="40946" xr:uid="{00000000-0005-0000-0000-00003B9F0000}"/>
    <cellStyle name="20% - Accent1 4 4 2 2 3 8 2" xfId="40947" xr:uid="{00000000-0005-0000-0000-00003C9F0000}"/>
    <cellStyle name="20% - Accent1 4 4 2 2 3 8 2 2" xfId="40948" xr:uid="{00000000-0005-0000-0000-00003D9F0000}"/>
    <cellStyle name="20% - Accent1 4 4 2 2 3 8 3" xfId="40949" xr:uid="{00000000-0005-0000-0000-00003E9F0000}"/>
    <cellStyle name="20% - Accent1 4 4 2 2 3 9" xfId="40950" xr:uid="{00000000-0005-0000-0000-00003F9F0000}"/>
    <cellStyle name="20% - Accent1 4 4 2 2 3 9 2" xfId="40951" xr:uid="{00000000-0005-0000-0000-0000409F0000}"/>
    <cellStyle name="20% - Accent1 4 4 2 2 4" xfId="40952" xr:uid="{00000000-0005-0000-0000-0000419F0000}"/>
    <cellStyle name="20% - Accent1 4 4 2 2 4 10" xfId="40953" xr:uid="{00000000-0005-0000-0000-0000429F0000}"/>
    <cellStyle name="20% - Accent1 4 4 2 2 4 10 2" xfId="40954" xr:uid="{00000000-0005-0000-0000-0000439F0000}"/>
    <cellStyle name="20% - Accent1 4 4 2 2 4 11" xfId="40955" xr:uid="{00000000-0005-0000-0000-0000449F0000}"/>
    <cellStyle name="20% - Accent1 4 4 2 2 4 2" xfId="40956" xr:uid="{00000000-0005-0000-0000-0000459F0000}"/>
    <cellStyle name="20% - Accent1 4 4 2 2 4 2 2" xfId="40957" xr:uid="{00000000-0005-0000-0000-0000469F0000}"/>
    <cellStyle name="20% - Accent1 4 4 2 2 4 2 2 2" xfId="40958" xr:uid="{00000000-0005-0000-0000-0000479F0000}"/>
    <cellStyle name="20% - Accent1 4 4 2 2 4 2 2 2 2" xfId="40959" xr:uid="{00000000-0005-0000-0000-0000489F0000}"/>
    <cellStyle name="20% - Accent1 4 4 2 2 4 2 2 2 2 2" xfId="40960" xr:uid="{00000000-0005-0000-0000-0000499F0000}"/>
    <cellStyle name="20% - Accent1 4 4 2 2 4 2 2 2 3" xfId="40961" xr:uid="{00000000-0005-0000-0000-00004A9F0000}"/>
    <cellStyle name="20% - Accent1 4 4 2 2 4 2 2 3" xfId="40962" xr:uid="{00000000-0005-0000-0000-00004B9F0000}"/>
    <cellStyle name="20% - Accent1 4 4 2 2 4 2 2 3 2" xfId="40963" xr:uid="{00000000-0005-0000-0000-00004C9F0000}"/>
    <cellStyle name="20% - Accent1 4 4 2 2 4 2 2 4" xfId="40964" xr:uid="{00000000-0005-0000-0000-00004D9F0000}"/>
    <cellStyle name="20% - Accent1 4 4 2 2 4 2 3" xfId="40965" xr:uid="{00000000-0005-0000-0000-00004E9F0000}"/>
    <cellStyle name="20% - Accent1 4 4 2 2 4 2 3 2" xfId="40966" xr:uid="{00000000-0005-0000-0000-00004F9F0000}"/>
    <cellStyle name="20% - Accent1 4 4 2 2 4 2 3 2 2" xfId="40967" xr:uid="{00000000-0005-0000-0000-0000509F0000}"/>
    <cellStyle name="20% - Accent1 4 4 2 2 4 2 3 2 2 2" xfId="40968" xr:uid="{00000000-0005-0000-0000-0000519F0000}"/>
    <cellStyle name="20% - Accent1 4 4 2 2 4 2 3 2 3" xfId="40969" xr:uid="{00000000-0005-0000-0000-0000529F0000}"/>
    <cellStyle name="20% - Accent1 4 4 2 2 4 2 3 3" xfId="40970" xr:uid="{00000000-0005-0000-0000-0000539F0000}"/>
    <cellStyle name="20% - Accent1 4 4 2 2 4 2 3 3 2" xfId="40971" xr:uid="{00000000-0005-0000-0000-0000549F0000}"/>
    <cellStyle name="20% - Accent1 4 4 2 2 4 2 3 4" xfId="40972" xr:uid="{00000000-0005-0000-0000-0000559F0000}"/>
    <cellStyle name="20% - Accent1 4 4 2 2 4 2 4" xfId="40973" xr:uid="{00000000-0005-0000-0000-0000569F0000}"/>
    <cellStyle name="20% - Accent1 4 4 2 2 4 2 4 2" xfId="40974" xr:uid="{00000000-0005-0000-0000-0000579F0000}"/>
    <cellStyle name="20% - Accent1 4 4 2 2 4 2 4 2 2" xfId="40975" xr:uid="{00000000-0005-0000-0000-0000589F0000}"/>
    <cellStyle name="20% - Accent1 4 4 2 2 4 2 4 2 2 2" xfId="40976" xr:uid="{00000000-0005-0000-0000-0000599F0000}"/>
    <cellStyle name="20% - Accent1 4 4 2 2 4 2 4 2 3" xfId="40977" xr:uid="{00000000-0005-0000-0000-00005A9F0000}"/>
    <cellStyle name="20% - Accent1 4 4 2 2 4 2 4 3" xfId="40978" xr:uid="{00000000-0005-0000-0000-00005B9F0000}"/>
    <cellStyle name="20% - Accent1 4 4 2 2 4 2 4 3 2" xfId="40979" xr:uid="{00000000-0005-0000-0000-00005C9F0000}"/>
    <cellStyle name="20% - Accent1 4 4 2 2 4 2 4 4" xfId="40980" xr:uid="{00000000-0005-0000-0000-00005D9F0000}"/>
    <cellStyle name="20% - Accent1 4 4 2 2 4 2 5" xfId="40981" xr:uid="{00000000-0005-0000-0000-00005E9F0000}"/>
    <cellStyle name="20% - Accent1 4 4 2 2 4 2 5 2" xfId="40982" xr:uid="{00000000-0005-0000-0000-00005F9F0000}"/>
    <cellStyle name="20% - Accent1 4 4 2 2 4 2 5 2 2" xfId="40983" xr:uid="{00000000-0005-0000-0000-0000609F0000}"/>
    <cellStyle name="20% - Accent1 4 4 2 2 4 2 5 3" xfId="40984" xr:uid="{00000000-0005-0000-0000-0000619F0000}"/>
    <cellStyle name="20% - Accent1 4 4 2 2 4 2 6" xfId="40985" xr:uid="{00000000-0005-0000-0000-0000629F0000}"/>
    <cellStyle name="20% - Accent1 4 4 2 2 4 2 6 2" xfId="40986" xr:uid="{00000000-0005-0000-0000-0000639F0000}"/>
    <cellStyle name="20% - Accent1 4 4 2 2 4 2 6 2 2" xfId="40987" xr:uid="{00000000-0005-0000-0000-0000649F0000}"/>
    <cellStyle name="20% - Accent1 4 4 2 2 4 2 6 3" xfId="40988" xr:uid="{00000000-0005-0000-0000-0000659F0000}"/>
    <cellStyle name="20% - Accent1 4 4 2 2 4 2 7" xfId="40989" xr:uid="{00000000-0005-0000-0000-0000669F0000}"/>
    <cellStyle name="20% - Accent1 4 4 2 2 4 2 7 2" xfId="40990" xr:uid="{00000000-0005-0000-0000-0000679F0000}"/>
    <cellStyle name="20% - Accent1 4 4 2 2 4 2 8" xfId="40991" xr:uid="{00000000-0005-0000-0000-0000689F0000}"/>
    <cellStyle name="20% - Accent1 4 4 2 2 4 2 8 2" xfId="40992" xr:uid="{00000000-0005-0000-0000-0000699F0000}"/>
    <cellStyle name="20% - Accent1 4 4 2 2 4 2 9" xfId="40993" xr:uid="{00000000-0005-0000-0000-00006A9F0000}"/>
    <cellStyle name="20% - Accent1 4 4 2 2 4 3" xfId="40994" xr:uid="{00000000-0005-0000-0000-00006B9F0000}"/>
    <cellStyle name="20% - Accent1 4 4 2 2 4 3 2" xfId="40995" xr:uid="{00000000-0005-0000-0000-00006C9F0000}"/>
    <cellStyle name="20% - Accent1 4 4 2 2 4 3 2 2" xfId="40996" xr:uid="{00000000-0005-0000-0000-00006D9F0000}"/>
    <cellStyle name="20% - Accent1 4 4 2 2 4 3 2 2 2" xfId="40997" xr:uid="{00000000-0005-0000-0000-00006E9F0000}"/>
    <cellStyle name="20% - Accent1 4 4 2 2 4 3 2 2 2 2" xfId="40998" xr:uid="{00000000-0005-0000-0000-00006F9F0000}"/>
    <cellStyle name="20% - Accent1 4 4 2 2 4 3 2 2 3" xfId="40999" xr:uid="{00000000-0005-0000-0000-0000709F0000}"/>
    <cellStyle name="20% - Accent1 4 4 2 2 4 3 2 3" xfId="41000" xr:uid="{00000000-0005-0000-0000-0000719F0000}"/>
    <cellStyle name="20% - Accent1 4 4 2 2 4 3 2 3 2" xfId="41001" xr:uid="{00000000-0005-0000-0000-0000729F0000}"/>
    <cellStyle name="20% - Accent1 4 4 2 2 4 3 2 4" xfId="41002" xr:uid="{00000000-0005-0000-0000-0000739F0000}"/>
    <cellStyle name="20% - Accent1 4 4 2 2 4 3 3" xfId="41003" xr:uid="{00000000-0005-0000-0000-0000749F0000}"/>
    <cellStyle name="20% - Accent1 4 4 2 2 4 3 3 2" xfId="41004" xr:uid="{00000000-0005-0000-0000-0000759F0000}"/>
    <cellStyle name="20% - Accent1 4 4 2 2 4 3 3 2 2" xfId="41005" xr:uid="{00000000-0005-0000-0000-0000769F0000}"/>
    <cellStyle name="20% - Accent1 4 4 2 2 4 3 3 2 2 2" xfId="41006" xr:uid="{00000000-0005-0000-0000-0000779F0000}"/>
    <cellStyle name="20% - Accent1 4 4 2 2 4 3 3 2 3" xfId="41007" xr:uid="{00000000-0005-0000-0000-0000789F0000}"/>
    <cellStyle name="20% - Accent1 4 4 2 2 4 3 3 3" xfId="41008" xr:uid="{00000000-0005-0000-0000-0000799F0000}"/>
    <cellStyle name="20% - Accent1 4 4 2 2 4 3 3 3 2" xfId="41009" xr:uid="{00000000-0005-0000-0000-00007A9F0000}"/>
    <cellStyle name="20% - Accent1 4 4 2 2 4 3 3 4" xfId="41010" xr:uid="{00000000-0005-0000-0000-00007B9F0000}"/>
    <cellStyle name="20% - Accent1 4 4 2 2 4 3 4" xfId="41011" xr:uid="{00000000-0005-0000-0000-00007C9F0000}"/>
    <cellStyle name="20% - Accent1 4 4 2 2 4 3 4 2" xfId="41012" xr:uid="{00000000-0005-0000-0000-00007D9F0000}"/>
    <cellStyle name="20% - Accent1 4 4 2 2 4 3 4 2 2" xfId="41013" xr:uid="{00000000-0005-0000-0000-00007E9F0000}"/>
    <cellStyle name="20% - Accent1 4 4 2 2 4 3 4 2 2 2" xfId="41014" xr:uid="{00000000-0005-0000-0000-00007F9F0000}"/>
    <cellStyle name="20% - Accent1 4 4 2 2 4 3 4 2 3" xfId="41015" xr:uid="{00000000-0005-0000-0000-0000809F0000}"/>
    <cellStyle name="20% - Accent1 4 4 2 2 4 3 4 3" xfId="41016" xr:uid="{00000000-0005-0000-0000-0000819F0000}"/>
    <cellStyle name="20% - Accent1 4 4 2 2 4 3 4 3 2" xfId="41017" xr:uid="{00000000-0005-0000-0000-0000829F0000}"/>
    <cellStyle name="20% - Accent1 4 4 2 2 4 3 4 4" xfId="41018" xr:uid="{00000000-0005-0000-0000-0000839F0000}"/>
    <cellStyle name="20% - Accent1 4 4 2 2 4 3 5" xfId="41019" xr:uid="{00000000-0005-0000-0000-0000849F0000}"/>
    <cellStyle name="20% - Accent1 4 4 2 2 4 3 5 2" xfId="41020" xr:uid="{00000000-0005-0000-0000-0000859F0000}"/>
    <cellStyle name="20% - Accent1 4 4 2 2 4 3 5 2 2" xfId="41021" xr:uid="{00000000-0005-0000-0000-0000869F0000}"/>
    <cellStyle name="20% - Accent1 4 4 2 2 4 3 5 3" xfId="41022" xr:uid="{00000000-0005-0000-0000-0000879F0000}"/>
    <cellStyle name="20% - Accent1 4 4 2 2 4 3 6" xfId="41023" xr:uid="{00000000-0005-0000-0000-0000889F0000}"/>
    <cellStyle name="20% - Accent1 4 4 2 2 4 3 6 2" xfId="41024" xr:uid="{00000000-0005-0000-0000-0000899F0000}"/>
    <cellStyle name="20% - Accent1 4 4 2 2 4 3 6 2 2" xfId="41025" xr:uid="{00000000-0005-0000-0000-00008A9F0000}"/>
    <cellStyle name="20% - Accent1 4 4 2 2 4 3 6 3" xfId="41026" xr:uid="{00000000-0005-0000-0000-00008B9F0000}"/>
    <cellStyle name="20% - Accent1 4 4 2 2 4 3 7" xfId="41027" xr:uid="{00000000-0005-0000-0000-00008C9F0000}"/>
    <cellStyle name="20% - Accent1 4 4 2 2 4 3 7 2" xfId="41028" xr:uid="{00000000-0005-0000-0000-00008D9F0000}"/>
    <cellStyle name="20% - Accent1 4 4 2 2 4 3 8" xfId="41029" xr:uid="{00000000-0005-0000-0000-00008E9F0000}"/>
    <cellStyle name="20% - Accent1 4 4 2 2 4 3 8 2" xfId="41030" xr:uid="{00000000-0005-0000-0000-00008F9F0000}"/>
    <cellStyle name="20% - Accent1 4 4 2 2 4 3 9" xfId="41031" xr:uid="{00000000-0005-0000-0000-0000909F0000}"/>
    <cellStyle name="20% - Accent1 4 4 2 2 4 4" xfId="41032" xr:uid="{00000000-0005-0000-0000-0000919F0000}"/>
    <cellStyle name="20% - Accent1 4 4 2 2 4 4 2" xfId="41033" xr:uid="{00000000-0005-0000-0000-0000929F0000}"/>
    <cellStyle name="20% - Accent1 4 4 2 2 4 4 2 2" xfId="41034" xr:uid="{00000000-0005-0000-0000-0000939F0000}"/>
    <cellStyle name="20% - Accent1 4 4 2 2 4 4 2 2 2" xfId="41035" xr:uid="{00000000-0005-0000-0000-0000949F0000}"/>
    <cellStyle name="20% - Accent1 4 4 2 2 4 4 2 3" xfId="41036" xr:uid="{00000000-0005-0000-0000-0000959F0000}"/>
    <cellStyle name="20% - Accent1 4 4 2 2 4 4 3" xfId="41037" xr:uid="{00000000-0005-0000-0000-0000969F0000}"/>
    <cellStyle name="20% - Accent1 4 4 2 2 4 4 3 2" xfId="41038" xr:uid="{00000000-0005-0000-0000-0000979F0000}"/>
    <cellStyle name="20% - Accent1 4 4 2 2 4 4 4" xfId="41039" xr:uid="{00000000-0005-0000-0000-0000989F0000}"/>
    <cellStyle name="20% - Accent1 4 4 2 2 4 5" xfId="41040" xr:uid="{00000000-0005-0000-0000-0000999F0000}"/>
    <cellStyle name="20% - Accent1 4 4 2 2 4 5 2" xfId="41041" xr:uid="{00000000-0005-0000-0000-00009A9F0000}"/>
    <cellStyle name="20% - Accent1 4 4 2 2 4 5 2 2" xfId="41042" xr:uid="{00000000-0005-0000-0000-00009B9F0000}"/>
    <cellStyle name="20% - Accent1 4 4 2 2 4 5 2 2 2" xfId="41043" xr:uid="{00000000-0005-0000-0000-00009C9F0000}"/>
    <cellStyle name="20% - Accent1 4 4 2 2 4 5 2 3" xfId="41044" xr:uid="{00000000-0005-0000-0000-00009D9F0000}"/>
    <cellStyle name="20% - Accent1 4 4 2 2 4 5 3" xfId="41045" xr:uid="{00000000-0005-0000-0000-00009E9F0000}"/>
    <cellStyle name="20% - Accent1 4 4 2 2 4 5 3 2" xfId="41046" xr:uid="{00000000-0005-0000-0000-00009F9F0000}"/>
    <cellStyle name="20% - Accent1 4 4 2 2 4 5 4" xfId="41047" xr:uid="{00000000-0005-0000-0000-0000A09F0000}"/>
    <cellStyle name="20% - Accent1 4 4 2 2 4 6" xfId="41048" xr:uid="{00000000-0005-0000-0000-0000A19F0000}"/>
    <cellStyle name="20% - Accent1 4 4 2 2 4 6 2" xfId="41049" xr:uid="{00000000-0005-0000-0000-0000A29F0000}"/>
    <cellStyle name="20% - Accent1 4 4 2 2 4 6 2 2" xfId="41050" xr:uid="{00000000-0005-0000-0000-0000A39F0000}"/>
    <cellStyle name="20% - Accent1 4 4 2 2 4 6 2 2 2" xfId="41051" xr:uid="{00000000-0005-0000-0000-0000A49F0000}"/>
    <cellStyle name="20% - Accent1 4 4 2 2 4 6 2 3" xfId="41052" xr:uid="{00000000-0005-0000-0000-0000A59F0000}"/>
    <cellStyle name="20% - Accent1 4 4 2 2 4 6 3" xfId="41053" xr:uid="{00000000-0005-0000-0000-0000A69F0000}"/>
    <cellStyle name="20% - Accent1 4 4 2 2 4 6 3 2" xfId="41054" xr:uid="{00000000-0005-0000-0000-0000A79F0000}"/>
    <cellStyle name="20% - Accent1 4 4 2 2 4 6 4" xfId="41055" xr:uid="{00000000-0005-0000-0000-0000A89F0000}"/>
    <cellStyle name="20% - Accent1 4 4 2 2 4 7" xfId="41056" xr:uid="{00000000-0005-0000-0000-0000A99F0000}"/>
    <cellStyle name="20% - Accent1 4 4 2 2 4 7 2" xfId="41057" xr:uid="{00000000-0005-0000-0000-0000AA9F0000}"/>
    <cellStyle name="20% - Accent1 4 4 2 2 4 7 2 2" xfId="41058" xr:uid="{00000000-0005-0000-0000-0000AB9F0000}"/>
    <cellStyle name="20% - Accent1 4 4 2 2 4 7 3" xfId="41059" xr:uid="{00000000-0005-0000-0000-0000AC9F0000}"/>
    <cellStyle name="20% - Accent1 4 4 2 2 4 8" xfId="41060" xr:uid="{00000000-0005-0000-0000-0000AD9F0000}"/>
    <cellStyle name="20% - Accent1 4 4 2 2 4 8 2" xfId="41061" xr:uid="{00000000-0005-0000-0000-0000AE9F0000}"/>
    <cellStyle name="20% - Accent1 4 4 2 2 4 8 2 2" xfId="41062" xr:uid="{00000000-0005-0000-0000-0000AF9F0000}"/>
    <cellStyle name="20% - Accent1 4 4 2 2 4 8 3" xfId="41063" xr:uid="{00000000-0005-0000-0000-0000B09F0000}"/>
    <cellStyle name="20% - Accent1 4 4 2 2 4 9" xfId="41064" xr:uid="{00000000-0005-0000-0000-0000B19F0000}"/>
    <cellStyle name="20% - Accent1 4 4 2 2 4 9 2" xfId="41065" xr:uid="{00000000-0005-0000-0000-0000B29F0000}"/>
    <cellStyle name="20% - Accent1 4 4 2 2 5" xfId="41066" xr:uid="{00000000-0005-0000-0000-0000B39F0000}"/>
    <cellStyle name="20% - Accent1 4 4 2 2 5 2" xfId="41067" xr:uid="{00000000-0005-0000-0000-0000B49F0000}"/>
    <cellStyle name="20% - Accent1 4 4 2 2 5 2 2" xfId="41068" xr:uid="{00000000-0005-0000-0000-0000B59F0000}"/>
    <cellStyle name="20% - Accent1 4 4 2 2 5 2 2 2" xfId="41069" xr:uid="{00000000-0005-0000-0000-0000B69F0000}"/>
    <cellStyle name="20% - Accent1 4 4 2 2 5 2 2 2 2" xfId="41070" xr:uid="{00000000-0005-0000-0000-0000B79F0000}"/>
    <cellStyle name="20% - Accent1 4 4 2 2 5 2 2 3" xfId="41071" xr:uid="{00000000-0005-0000-0000-0000B89F0000}"/>
    <cellStyle name="20% - Accent1 4 4 2 2 5 2 3" xfId="41072" xr:uid="{00000000-0005-0000-0000-0000B99F0000}"/>
    <cellStyle name="20% - Accent1 4 4 2 2 5 2 3 2" xfId="41073" xr:uid="{00000000-0005-0000-0000-0000BA9F0000}"/>
    <cellStyle name="20% - Accent1 4 4 2 2 5 2 4" xfId="41074" xr:uid="{00000000-0005-0000-0000-0000BB9F0000}"/>
    <cellStyle name="20% - Accent1 4 4 2 2 5 3" xfId="41075" xr:uid="{00000000-0005-0000-0000-0000BC9F0000}"/>
    <cellStyle name="20% - Accent1 4 4 2 2 5 3 2" xfId="41076" xr:uid="{00000000-0005-0000-0000-0000BD9F0000}"/>
    <cellStyle name="20% - Accent1 4 4 2 2 5 3 2 2" xfId="41077" xr:uid="{00000000-0005-0000-0000-0000BE9F0000}"/>
    <cellStyle name="20% - Accent1 4 4 2 2 5 3 2 2 2" xfId="41078" xr:uid="{00000000-0005-0000-0000-0000BF9F0000}"/>
    <cellStyle name="20% - Accent1 4 4 2 2 5 3 2 3" xfId="41079" xr:uid="{00000000-0005-0000-0000-0000C09F0000}"/>
    <cellStyle name="20% - Accent1 4 4 2 2 5 3 3" xfId="41080" xr:uid="{00000000-0005-0000-0000-0000C19F0000}"/>
    <cellStyle name="20% - Accent1 4 4 2 2 5 3 3 2" xfId="41081" xr:uid="{00000000-0005-0000-0000-0000C29F0000}"/>
    <cellStyle name="20% - Accent1 4 4 2 2 5 3 4" xfId="41082" xr:uid="{00000000-0005-0000-0000-0000C39F0000}"/>
    <cellStyle name="20% - Accent1 4 4 2 2 5 4" xfId="41083" xr:uid="{00000000-0005-0000-0000-0000C49F0000}"/>
    <cellStyle name="20% - Accent1 4 4 2 2 5 4 2" xfId="41084" xr:uid="{00000000-0005-0000-0000-0000C59F0000}"/>
    <cellStyle name="20% - Accent1 4 4 2 2 5 4 2 2" xfId="41085" xr:uid="{00000000-0005-0000-0000-0000C69F0000}"/>
    <cellStyle name="20% - Accent1 4 4 2 2 5 4 2 2 2" xfId="41086" xr:uid="{00000000-0005-0000-0000-0000C79F0000}"/>
    <cellStyle name="20% - Accent1 4 4 2 2 5 4 2 3" xfId="41087" xr:uid="{00000000-0005-0000-0000-0000C89F0000}"/>
    <cellStyle name="20% - Accent1 4 4 2 2 5 4 3" xfId="41088" xr:uid="{00000000-0005-0000-0000-0000C99F0000}"/>
    <cellStyle name="20% - Accent1 4 4 2 2 5 4 3 2" xfId="41089" xr:uid="{00000000-0005-0000-0000-0000CA9F0000}"/>
    <cellStyle name="20% - Accent1 4 4 2 2 5 4 4" xfId="41090" xr:uid="{00000000-0005-0000-0000-0000CB9F0000}"/>
    <cellStyle name="20% - Accent1 4 4 2 2 5 5" xfId="41091" xr:uid="{00000000-0005-0000-0000-0000CC9F0000}"/>
    <cellStyle name="20% - Accent1 4 4 2 2 5 5 2" xfId="41092" xr:uid="{00000000-0005-0000-0000-0000CD9F0000}"/>
    <cellStyle name="20% - Accent1 4 4 2 2 5 5 2 2" xfId="41093" xr:uid="{00000000-0005-0000-0000-0000CE9F0000}"/>
    <cellStyle name="20% - Accent1 4 4 2 2 5 5 3" xfId="41094" xr:uid="{00000000-0005-0000-0000-0000CF9F0000}"/>
    <cellStyle name="20% - Accent1 4 4 2 2 5 6" xfId="41095" xr:uid="{00000000-0005-0000-0000-0000D09F0000}"/>
    <cellStyle name="20% - Accent1 4 4 2 2 5 6 2" xfId="41096" xr:uid="{00000000-0005-0000-0000-0000D19F0000}"/>
    <cellStyle name="20% - Accent1 4 4 2 2 5 6 2 2" xfId="41097" xr:uid="{00000000-0005-0000-0000-0000D29F0000}"/>
    <cellStyle name="20% - Accent1 4 4 2 2 5 6 3" xfId="41098" xr:uid="{00000000-0005-0000-0000-0000D39F0000}"/>
    <cellStyle name="20% - Accent1 4 4 2 2 5 7" xfId="41099" xr:uid="{00000000-0005-0000-0000-0000D49F0000}"/>
    <cellStyle name="20% - Accent1 4 4 2 2 5 7 2" xfId="41100" xr:uid="{00000000-0005-0000-0000-0000D59F0000}"/>
    <cellStyle name="20% - Accent1 4 4 2 2 5 8" xfId="41101" xr:uid="{00000000-0005-0000-0000-0000D69F0000}"/>
    <cellStyle name="20% - Accent1 4 4 2 2 5 8 2" xfId="41102" xr:uid="{00000000-0005-0000-0000-0000D79F0000}"/>
    <cellStyle name="20% - Accent1 4 4 2 2 5 9" xfId="41103" xr:uid="{00000000-0005-0000-0000-0000D89F0000}"/>
    <cellStyle name="20% - Accent1 4 4 2 2 6" xfId="41104" xr:uid="{00000000-0005-0000-0000-0000D99F0000}"/>
    <cellStyle name="20% - Accent1 4 4 2 2 6 2" xfId="41105" xr:uid="{00000000-0005-0000-0000-0000DA9F0000}"/>
    <cellStyle name="20% - Accent1 4 4 2 2 6 2 2" xfId="41106" xr:uid="{00000000-0005-0000-0000-0000DB9F0000}"/>
    <cellStyle name="20% - Accent1 4 4 2 2 6 2 2 2" xfId="41107" xr:uid="{00000000-0005-0000-0000-0000DC9F0000}"/>
    <cellStyle name="20% - Accent1 4 4 2 2 6 2 2 2 2" xfId="41108" xr:uid="{00000000-0005-0000-0000-0000DD9F0000}"/>
    <cellStyle name="20% - Accent1 4 4 2 2 6 2 2 3" xfId="41109" xr:uid="{00000000-0005-0000-0000-0000DE9F0000}"/>
    <cellStyle name="20% - Accent1 4 4 2 2 6 2 3" xfId="41110" xr:uid="{00000000-0005-0000-0000-0000DF9F0000}"/>
    <cellStyle name="20% - Accent1 4 4 2 2 6 2 3 2" xfId="41111" xr:uid="{00000000-0005-0000-0000-0000E09F0000}"/>
    <cellStyle name="20% - Accent1 4 4 2 2 6 2 4" xfId="41112" xr:uid="{00000000-0005-0000-0000-0000E19F0000}"/>
    <cellStyle name="20% - Accent1 4 4 2 2 6 3" xfId="41113" xr:uid="{00000000-0005-0000-0000-0000E29F0000}"/>
    <cellStyle name="20% - Accent1 4 4 2 2 6 3 2" xfId="41114" xr:uid="{00000000-0005-0000-0000-0000E39F0000}"/>
    <cellStyle name="20% - Accent1 4 4 2 2 6 3 2 2" xfId="41115" xr:uid="{00000000-0005-0000-0000-0000E49F0000}"/>
    <cellStyle name="20% - Accent1 4 4 2 2 6 3 2 2 2" xfId="41116" xr:uid="{00000000-0005-0000-0000-0000E59F0000}"/>
    <cellStyle name="20% - Accent1 4 4 2 2 6 3 2 3" xfId="41117" xr:uid="{00000000-0005-0000-0000-0000E69F0000}"/>
    <cellStyle name="20% - Accent1 4 4 2 2 6 3 3" xfId="41118" xr:uid="{00000000-0005-0000-0000-0000E79F0000}"/>
    <cellStyle name="20% - Accent1 4 4 2 2 6 3 3 2" xfId="41119" xr:uid="{00000000-0005-0000-0000-0000E89F0000}"/>
    <cellStyle name="20% - Accent1 4 4 2 2 6 3 4" xfId="41120" xr:uid="{00000000-0005-0000-0000-0000E99F0000}"/>
    <cellStyle name="20% - Accent1 4 4 2 2 6 4" xfId="41121" xr:uid="{00000000-0005-0000-0000-0000EA9F0000}"/>
    <cellStyle name="20% - Accent1 4 4 2 2 6 4 2" xfId="41122" xr:uid="{00000000-0005-0000-0000-0000EB9F0000}"/>
    <cellStyle name="20% - Accent1 4 4 2 2 6 4 2 2" xfId="41123" xr:uid="{00000000-0005-0000-0000-0000EC9F0000}"/>
    <cellStyle name="20% - Accent1 4 4 2 2 6 4 2 2 2" xfId="41124" xr:uid="{00000000-0005-0000-0000-0000ED9F0000}"/>
    <cellStyle name="20% - Accent1 4 4 2 2 6 4 2 3" xfId="41125" xr:uid="{00000000-0005-0000-0000-0000EE9F0000}"/>
    <cellStyle name="20% - Accent1 4 4 2 2 6 4 3" xfId="41126" xr:uid="{00000000-0005-0000-0000-0000EF9F0000}"/>
    <cellStyle name="20% - Accent1 4 4 2 2 6 4 3 2" xfId="41127" xr:uid="{00000000-0005-0000-0000-0000F09F0000}"/>
    <cellStyle name="20% - Accent1 4 4 2 2 6 4 4" xfId="41128" xr:uid="{00000000-0005-0000-0000-0000F19F0000}"/>
    <cellStyle name="20% - Accent1 4 4 2 2 6 5" xfId="41129" xr:uid="{00000000-0005-0000-0000-0000F29F0000}"/>
    <cellStyle name="20% - Accent1 4 4 2 2 6 5 2" xfId="41130" xr:uid="{00000000-0005-0000-0000-0000F39F0000}"/>
    <cellStyle name="20% - Accent1 4 4 2 2 6 5 2 2" xfId="41131" xr:uid="{00000000-0005-0000-0000-0000F49F0000}"/>
    <cellStyle name="20% - Accent1 4 4 2 2 6 5 3" xfId="41132" xr:uid="{00000000-0005-0000-0000-0000F59F0000}"/>
    <cellStyle name="20% - Accent1 4 4 2 2 6 6" xfId="41133" xr:uid="{00000000-0005-0000-0000-0000F69F0000}"/>
    <cellStyle name="20% - Accent1 4 4 2 2 6 6 2" xfId="41134" xr:uid="{00000000-0005-0000-0000-0000F79F0000}"/>
    <cellStyle name="20% - Accent1 4 4 2 2 6 6 2 2" xfId="41135" xr:uid="{00000000-0005-0000-0000-0000F89F0000}"/>
    <cellStyle name="20% - Accent1 4 4 2 2 6 6 3" xfId="41136" xr:uid="{00000000-0005-0000-0000-0000F99F0000}"/>
    <cellStyle name="20% - Accent1 4 4 2 2 6 7" xfId="41137" xr:uid="{00000000-0005-0000-0000-0000FA9F0000}"/>
    <cellStyle name="20% - Accent1 4 4 2 2 6 7 2" xfId="41138" xr:uid="{00000000-0005-0000-0000-0000FB9F0000}"/>
    <cellStyle name="20% - Accent1 4 4 2 2 6 8" xfId="41139" xr:uid="{00000000-0005-0000-0000-0000FC9F0000}"/>
    <cellStyle name="20% - Accent1 4 4 2 2 6 8 2" xfId="41140" xr:uid="{00000000-0005-0000-0000-0000FD9F0000}"/>
    <cellStyle name="20% - Accent1 4 4 2 2 6 9" xfId="41141" xr:uid="{00000000-0005-0000-0000-0000FE9F0000}"/>
    <cellStyle name="20% - Accent1 4 4 2 2 7" xfId="41142" xr:uid="{00000000-0005-0000-0000-0000FF9F0000}"/>
    <cellStyle name="20% - Accent1 4 4 2 2 7 2" xfId="41143" xr:uid="{00000000-0005-0000-0000-000000A00000}"/>
    <cellStyle name="20% - Accent1 4 4 2 2 7 2 2" xfId="41144" xr:uid="{00000000-0005-0000-0000-000001A00000}"/>
    <cellStyle name="20% - Accent1 4 4 2 2 7 2 2 2" xfId="41145" xr:uid="{00000000-0005-0000-0000-000002A00000}"/>
    <cellStyle name="20% - Accent1 4 4 2 2 7 2 3" xfId="41146" xr:uid="{00000000-0005-0000-0000-000003A00000}"/>
    <cellStyle name="20% - Accent1 4 4 2 2 7 3" xfId="41147" xr:uid="{00000000-0005-0000-0000-000004A00000}"/>
    <cellStyle name="20% - Accent1 4 4 2 2 7 3 2" xfId="41148" xr:uid="{00000000-0005-0000-0000-000005A00000}"/>
    <cellStyle name="20% - Accent1 4 4 2 2 7 4" xfId="41149" xr:uid="{00000000-0005-0000-0000-000006A00000}"/>
    <cellStyle name="20% - Accent1 4 4 2 2 8" xfId="41150" xr:uid="{00000000-0005-0000-0000-000007A00000}"/>
    <cellStyle name="20% - Accent1 4 4 2 2 8 2" xfId="41151" xr:uid="{00000000-0005-0000-0000-000008A00000}"/>
    <cellStyle name="20% - Accent1 4 4 2 2 8 2 2" xfId="41152" xr:uid="{00000000-0005-0000-0000-000009A00000}"/>
    <cellStyle name="20% - Accent1 4 4 2 2 8 2 2 2" xfId="41153" xr:uid="{00000000-0005-0000-0000-00000AA00000}"/>
    <cellStyle name="20% - Accent1 4 4 2 2 8 2 3" xfId="41154" xr:uid="{00000000-0005-0000-0000-00000BA00000}"/>
    <cellStyle name="20% - Accent1 4 4 2 2 8 3" xfId="41155" xr:uid="{00000000-0005-0000-0000-00000CA00000}"/>
    <cellStyle name="20% - Accent1 4 4 2 2 8 3 2" xfId="41156" xr:uid="{00000000-0005-0000-0000-00000DA00000}"/>
    <cellStyle name="20% - Accent1 4 4 2 2 8 4" xfId="41157" xr:uid="{00000000-0005-0000-0000-00000EA00000}"/>
    <cellStyle name="20% - Accent1 4 4 2 2 9" xfId="41158" xr:uid="{00000000-0005-0000-0000-00000FA00000}"/>
    <cellStyle name="20% - Accent1 4 4 2 2 9 2" xfId="41159" xr:uid="{00000000-0005-0000-0000-000010A00000}"/>
    <cellStyle name="20% - Accent1 4 4 2 2 9 2 2" xfId="41160" xr:uid="{00000000-0005-0000-0000-000011A00000}"/>
    <cellStyle name="20% - Accent1 4 4 2 2 9 2 2 2" xfId="41161" xr:uid="{00000000-0005-0000-0000-000012A00000}"/>
    <cellStyle name="20% - Accent1 4 4 2 2 9 2 3" xfId="41162" xr:uid="{00000000-0005-0000-0000-000013A00000}"/>
    <cellStyle name="20% - Accent1 4 4 2 2 9 3" xfId="41163" xr:uid="{00000000-0005-0000-0000-000014A00000}"/>
    <cellStyle name="20% - Accent1 4 4 2 2 9 3 2" xfId="41164" xr:uid="{00000000-0005-0000-0000-000015A00000}"/>
    <cellStyle name="20% - Accent1 4 4 2 2 9 4" xfId="41165" xr:uid="{00000000-0005-0000-0000-000016A00000}"/>
    <cellStyle name="20% - Accent1 4 4 2 3" xfId="41166" xr:uid="{00000000-0005-0000-0000-000017A00000}"/>
    <cellStyle name="20% - Accent1 4 4 2 3 10" xfId="41167" xr:uid="{00000000-0005-0000-0000-000018A00000}"/>
    <cellStyle name="20% - Accent1 4 4 2 3 10 2" xfId="41168" xr:uid="{00000000-0005-0000-0000-000019A00000}"/>
    <cellStyle name="20% - Accent1 4 4 2 3 11" xfId="41169" xr:uid="{00000000-0005-0000-0000-00001AA00000}"/>
    <cellStyle name="20% - Accent1 4 4 2 3 2" xfId="41170" xr:uid="{00000000-0005-0000-0000-00001BA00000}"/>
    <cellStyle name="20% - Accent1 4 4 2 3 2 2" xfId="41171" xr:uid="{00000000-0005-0000-0000-00001CA00000}"/>
    <cellStyle name="20% - Accent1 4 4 2 3 2 2 2" xfId="41172" xr:uid="{00000000-0005-0000-0000-00001DA00000}"/>
    <cellStyle name="20% - Accent1 4 4 2 3 2 2 2 2" xfId="41173" xr:uid="{00000000-0005-0000-0000-00001EA00000}"/>
    <cellStyle name="20% - Accent1 4 4 2 3 2 2 2 2 2" xfId="41174" xr:uid="{00000000-0005-0000-0000-00001FA00000}"/>
    <cellStyle name="20% - Accent1 4 4 2 3 2 2 2 3" xfId="41175" xr:uid="{00000000-0005-0000-0000-000020A00000}"/>
    <cellStyle name="20% - Accent1 4 4 2 3 2 2 3" xfId="41176" xr:uid="{00000000-0005-0000-0000-000021A00000}"/>
    <cellStyle name="20% - Accent1 4 4 2 3 2 2 3 2" xfId="41177" xr:uid="{00000000-0005-0000-0000-000022A00000}"/>
    <cellStyle name="20% - Accent1 4 4 2 3 2 2 4" xfId="41178" xr:uid="{00000000-0005-0000-0000-000023A00000}"/>
    <cellStyle name="20% - Accent1 4 4 2 3 2 3" xfId="41179" xr:uid="{00000000-0005-0000-0000-000024A00000}"/>
    <cellStyle name="20% - Accent1 4 4 2 3 2 3 2" xfId="41180" xr:uid="{00000000-0005-0000-0000-000025A00000}"/>
    <cellStyle name="20% - Accent1 4 4 2 3 2 3 2 2" xfId="41181" xr:uid="{00000000-0005-0000-0000-000026A00000}"/>
    <cellStyle name="20% - Accent1 4 4 2 3 2 3 2 2 2" xfId="41182" xr:uid="{00000000-0005-0000-0000-000027A00000}"/>
    <cellStyle name="20% - Accent1 4 4 2 3 2 3 2 3" xfId="41183" xr:uid="{00000000-0005-0000-0000-000028A00000}"/>
    <cellStyle name="20% - Accent1 4 4 2 3 2 3 3" xfId="41184" xr:uid="{00000000-0005-0000-0000-000029A00000}"/>
    <cellStyle name="20% - Accent1 4 4 2 3 2 3 3 2" xfId="41185" xr:uid="{00000000-0005-0000-0000-00002AA00000}"/>
    <cellStyle name="20% - Accent1 4 4 2 3 2 3 4" xfId="41186" xr:uid="{00000000-0005-0000-0000-00002BA00000}"/>
    <cellStyle name="20% - Accent1 4 4 2 3 2 4" xfId="41187" xr:uid="{00000000-0005-0000-0000-00002CA00000}"/>
    <cellStyle name="20% - Accent1 4 4 2 3 2 4 2" xfId="41188" xr:uid="{00000000-0005-0000-0000-00002DA00000}"/>
    <cellStyle name="20% - Accent1 4 4 2 3 2 4 2 2" xfId="41189" xr:uid="{00000000-0005-0000-0000-00002EA00000}"/>
    <cellStyle name="20% - Accent1 4 4 2 3 2 4 2 2 2" xfId="41190" xr:uid="{00000000-0005-0000-0000-00002FA00000}"/>
    <cellStyle name="20% - Accent1 4 4 2 3 2 4 2 3" xfId="41191" xr:uid="{00000000-0005-0000-0000-000030A00000}"/>
    <cellStyle name="20% - Accent1 4 4 2 3 2 4 3" xfId="41192" xr:uid="{00000000-0005-0000-0000-000031A00000}"/>
    <cellStyle name="20% - Accent1 4 4 2 3 2 4 3 2" xfId="41193" xr:uid="{00000000-0005-0000-0000-000032A00000}"/>
    <cellStyle name="20% - Accent1 4 4 2 3 2 4 4" xfId="41194" xr:uid="{00000000-0005-0000-0000-000033A00000}"/>
    <cellStyle name="20% - Accent1 4 4 2 3 2 5" xfId="41195" xr:uid="{00000000-0005-0000-0000-000034A00000}"/>
    <cellStyle name="20% - Accent1 4 4 2 3 2 5 2" xfId="41196" xr:uid="{00000000-0005-0000-0000-000035A00000}"/>
    <cellStyle name="20% - Accent1 4 4 2 3 2 5 2 2" xfId="41197" xr:uid="{00000000-0005-0000-0000-000036A00000}"/>
    <cellStyle name="20% - Accent1 4 4 2 3 2 5 3" xfId="41198" xr:uid="{00000000-0005-0000-0000-000037A00000}"/>
    <cellStyle name="20% - Accent1 4 4 2 3 2 6" xfId="41199" xr:uid="{00000000-0005-0000-0000-000038A00000}"/>
    <cellStyle name="20% - Accent1 4 4 2 3 2 6 2" xfId="41200" xr:uid="{00000000-0005-0000-0000-000039A00000}"/>
    <cellStyle name="20% - Accent1 4 4 2 3 2 6 2 2" xfId="41201" xr:uid="{00000000-0005-0000-0000-00003AA00000}"/>
    <cellStyle name="20% - Accent1 4 4 2 3 2 6 3" xfId="41202" xr:uid="{00000000-0005-0000-0000-00003BA00000}"/>
    <cellStyle name="20% - Accent1 4 4 2 3 2 7" xfId="41203" xr:uid="{00000000-0005-0000-0000-00003CA00000}"/>
    <cellStyle name="20% - Accent1 4 4 2 3 2 7 2" xfId="41204" xr:uid="{00000000-0005-0000-0000-00003DA00000}"/>
    <cellStyle name="20% - Accent1 4 4 2 3 2 8" xfId="41205" xr:uid="{00000000-0005-0000-0000-00003EA00000}"/>
    <cellStyle name="20% - Accent1 4 4 2 3 2 8 2" xfId="41206" xr:uid="{00000000-0005-0000-0000-00003FA00000}"/>
    <cellStyle name="20% - Accent1 4 4 2 3 2 9" xfId="41207" xr:uid="{00000000-0005-0000-0000-000040A00000}"/>
    <cellStyle name="20% - Accent1 4 4 2 3 3" xfId="41208" xr:uid="{00000000-0005-0000-0000-000041A00000}"/>
    <cellStyle name="20% - Accent1 4 4 2 3 3 2" xfId="41209" xr:uid="{00000000-0005-0000-0000-000042A00000}"/>
    <cellStyle name="20% - Accent1 4 4 2 3 3 2 2" xfId="41210" xr:uid="{00000000-0005-0000-0000-000043A00000}"/>
    <cellStyle name="20% - Accent1 4 4 2 3 3 2 2 2" xfId="41211" xr:uid="{00000000-0005-0000-0000-000044A00000}"/>
    <cellStyle name="20% - Accent1 4 4 2 3 3 2 2 2 2" xfId="41212" xr:uid="{00000000-0005-0000-0000-000045A00000}"/>
    <cellStyle name="20% - Accent1 4 4 2 3 3 2 2 3" xfId="41213" xr:uid="{00000000-0005-0000-0000-000046A00000}"/>
    <cellStyle name="20% - Accent1 4 4 2 3 3 2 3" xfId="41214" xr:uid="{00000000-0005-0000-0000-000047A00000}"/>
    <cellStyle name="20% - Accent1 4 4 2 3 3 2 3 2" xfId="41215" xr:uid="{00000000-0005-0000-0000-000048A00000}"/>
    <cellStyle name="20% - Accent1 4 4 2 3 3 2 4" xfId="41216" xr:uid="{00000000-0005-0000-0000-000049A00000}"/>
    <cellStyle name="20% - Accent1 4 4 2 3 3 3" xfId="41217" xr:uid="{00000000-0005-0000-0000-00004AA00000}"/>
    <cellStyle name="20% - Accent1 4 4 2 3 3 3 2" xfId="41218" xr:uid="{00000000-0005-0000-0000-00004BA00000}"/>
    <cellStyle name="20% - Accent1 4 4 2 3 3 3 2 2" xfId="41219" xr:uid="{00000000-0005-0000-0000-00004CA00000}"/>
    <cellStyle name="20% - Accent1 4 4 2 3 3 3 2 2 2" xfId="41220" xr:uid="{00000000-0005-0000-0000-00004DA00000}"/>
    <cellStyle name="20% - Accent1 4 4 2 3 3 3 2 3" xfId="41221" xr:uid="{00000000-0005-0000-0000-00004EA00000}"/>
    <cellStyle name="20% - Accent1 4 4 2 3 3 3 3" xfId="41222" xr:uid="{00000000-0005-0000-0000-00004FA00000}"/>
    <cellStyle name="20% - Accent1 4 4 2 3 3 3 3 2" xfId="41223" xr:uid="{00000000-0005-0000-0000-000050A00000}"/>
    <cellStyle name="20% - Accent1 4 4 2 3 3 3 4" xfId="41224" xr:uid="{00000000-0005-0000-0000-000051A00000}"/>
    <cellStyle name="20% - Accent1 4 4 2 3 3 4" xfId="41225" xr:uid="{00000000-0005-0000-0000-000052A00000}"/>
    <cellStyle name="20% - Accent1 4 4 2 3 3 4 2" xfId="41226" xr:uid="{00000000-0005-0000-0000-000053A00000}"/>
    <cellStyle name="20% - Accent1 4 4 2 3 3 4 2 2" xfId="41227" xr:uid="{00000000-0005-0000-0000-000054A00000}"/>
    <cellStyle name="20% - Accent1 4 4 2 3 3 4 2 2 2" xfId="41228" xr:uid="{00000000-0005-0000-0000-000055A00000}"/>
    <cellStyle name="20% - Accent1 4 4 2 3 3 4 2 3" xfId="41229" xr:uid="{00000000-0005-0000-0000-000056A00000}"/>
    <cellStyle name="20% - Accent1 4 4 2 3 3 4 3" xfId="41230" xr:uid="{00000000-0005-0000-0000-000057A00000}"/>
    <cellStyle name="20% - Accent1 4 4 2 3 3 4 3 2" xfId="41231" xr:uid="{00000000-0005-0000-0000-000058A00000}"/>
    <cellStyle name="20% - Accent1 4 4 2 3 3 4 4" xfId="41232" xr:uid="{00000000-0005-0000-0000-000059A00000}"/>
    <cellStyle name="20% - Accent1 4 4 2 3 3 5" xfId="41233" xr:uid="{00000000-0005-0000-0000-00005AA00000}"/>
    <cellStyle name="20% - Accent1 4 4 2 3 3 5 2" xfId="41234" xr:uid="{00000000-0005-0000-0000-00005BA00000}"/>
    <cellStyle name="20% - Accent1 4 4 2 3 3 5 2 2" xfId="41235" xr:uid="{00000000-0005-0000-0000-00005CA00000}"/>
    <cellStyle name="20% - Accent1 4 4 2 3 3 5 3" xfId="41236" xr:uid="{00000000-0005-0000-0000-00005DA00000}"/>
    <cellStyle name="20% - Accent1 4 4 2 3 3 6" xfId="41237" xr:uid="{00000000-0005-0000-0000-00005EA00000}"/>
    <cellStyle name="20% - Accent1 4 4 2 3 3 6 2" xfId="41238" xr:uid="{00000000-0005-0000-0000-00005FA00000}"/>
    <cellStyle name="20% - Accent1 4 4 2 3 3 6 2 2" xfId="41239" xr:uid="{00000000-0005-0000-0000-000060A00000}"/>
    <cellStyle name="20% - Accent1 4 4 2 3 3 6 3" xfId="41240" xr:uid="{00000000-0005-0000-0000-000061A00000}"/>
    <cellStyle name="20% - Accent1 4 4 2 3 3 7" xfId="41241" xr:uid="{00000000-0005-0000-0000-000062A00000}"/>
    <cellStyle name="20% - Accent1 4 4 2 3 3 7 2" xfId="41242" xr:uid="{00000000-0005-0000-0000-000063A00000}"/>
    <cellStyle name="20% - Accent1 4 4 2 3 3 8" xfId="41243" xr:uid="{00000000-0005-0000-0000-000064A00000}"/>
    <cellStyle name="20% - Accent1 4 4 2 3 3 8 2" xfId="41244" xr:uid="{00000000-0005-0000-0000-000065A00000}"/>
    <cellStyle name="20% - Accent1 4 4 2 3 3 9" xfId="41245" xr:uid="{00000000-0005-0000-0000-000066A00000}"/>
    <cellStyle name="20% - Accent1 4 4 2 3 4" xfId="41246" xr:uid="{00000000-0005-0000-0000-000067A00000}"/>
    <cellStyle name="20% - Accent1 4 4 2 3 4 2" xfId="41247" xr:uid="{00000000-0005-0000-0000-000068A00000}"/>
    <cellStyle name="20% - Accent1 4 4 2 3 4 2 2" xfId="41248" xr:uid="{00000000-0005-0000-0000-000069A00000}"/>
    <cellStyle name="20% - Accent1 4 4 2 3 4 2 2 2" xfId="41249" xr:uid="{00000000-0005-0000-0000-00006AA00000}"/>
    <cellStyle name="20% - Accent1 4 4 2 3 4 2 3" xfId="41250" xr:uid="{00000000-0005-0000-0000-00006BA00000}"/>
    <cellStyle name="20% - Accent1 4 4 2 3 4 3" xfId="41251" xr:uid="{00000000-0005-0000-0000-00006CA00000}"/>
    <cellStyle name="20% - Accent1 4 4 2 3 4 3 2" xfId="41252" xr:uid="{00000000-0005-0000-0000-00006DA00000}"/>
    <cellStyle name="20% - Accent1 4 4 2 3 4 4" xfId="41253" xr:uid="{00000000-0005-0000-0000-00006EA00000}"/>
    <cellStyle name="20% - Accent1 4 4 2 3 5" xfId="41254" xr:uid="{00000000-0005-0000-0000-00006FA00000}"/>
    <cellStyle name="20% - Accent1 4 4 2 3 5 2" xfId="41255" xr:uid="{00000000-0005-0000-0000-000070A00000}"/>
    <cellStyle name="20% - Accent1 4 4 2 3 5 2 2" xfId="41256" xr:uid="{00000000-0005-0000-0000-000071A00000}"/>
    <cellStyle name="20% - Accent1 4 4 2 3 5 2 2 2" xfId="41257" xr:uid="{00000000-0005-0000-0000-000072A00000}"/>
    <cellStyle name="20% - Accent1 4 4 2 3 5 2 3" xfId="41258" xr:uid="{00000000-0005-0000-0000-000073A00000}"/>
    <cellStyle name="20% - Accent1 4 4 2 3 5 3" xfId="41259" xr:uid="{00000000-0005-0000-0000-000074A00000}"/>
    <cellStyle name="20% - Accent1 4 4 2 3 5 3 2" xfId="41260" xr:uid="{00000000-0005-0000-0000-000075A00000}"/>
    <cellStyle name="20% - Accent1 4 4 2 3 5 4" xfId="41261" xr:uid="{00000000-0005-0000-0000-000076A00000}"/>
    <cellStyle name="20% - Accent1 4 4 2 3 6" xfId="41262" xr:uid="{00000000-0005-0000-0000-000077A00000}"/>
    <cellStyle name="20% - Accent1 4 4 2 3 6 2" xfId="41263" xr:uid="{00000000-0005-0000-0000-000078A00000}"/>
    <cellStyle name="20% - Accent1 4 4 2 3 6 2 2" xfId="41264" xr:uid="{00000000-0005-0000-0000-000079A00000}"/>
    <cellStyle name="20% - Accent1 4 4 2 3 6 2 2 2" xfId="41265" xr:uid="{00000000-0005-0000-0000-00007AA00000}"/>
    <cellStyle name="20% - Accent1 4 4 2 3 6 2 3" xfId="41266" xr:uid="{00000000-0005-0000-0000-00007BA00000}"/>
    <cellStyle name="20% - Accent1 4 4 2 3 6 3" xfId="41267" xr:uid="{00000000-0005-0000-0000-00007CA00000}"/>
    <cellStyle name="20% - Accent1 4 4 2 3 6 3 2" xfId="41268" xr:uid="{00000000-0005-0000-0000-00007DA00000}"/>
    <cellStyle name="20% - Accent1 4 4 2 3 6 4" xfId="41269" xr:uid="{00000000-0005-0000-0000-00007EA00000}"/>
    <cellStyle name="20% - Accent1 4 4 2 3 7" xfId="41270" xr:uid="{00000000-0005-0000-0000-00007FA00000}"/>
    <cellStyle name="20% - Accent1 4 4 2 3 7 2" xfId="41271" xr:uid="{00000000-0005-0000-0000-000080A00000}"/>
    <cellStyle name="20% - Accent1 4 4 2 3 7 2 2" xfId="41272" xr:uid="{00000000-0005-0000-0000-000081A00000}"/>
    <cellStyle name="20% - Accent1 4 4 2 3 7 3" xfId="41273" xr:uid="{00000000-0005-0000-0000-000082A00000}"/>
    <cellStyle name="20% - Accent1 4 4 2 3 8" xfId="41274" xr:uid="{00000000-0005-0000-0000-000083A00000}"/>
    <cellStyle name="20% - Accent1 4 4 2 3 8 2" xfId="41275" xr:uid="{00000000-0005-0000-0000-000084A00000}"/>
    <cellStyle name="20% - Accent1 4 4 2 3 8 2 2" xfId="41276" xr:uid="{00000000-0005-0000-0000-000085A00000}"/>
    <cellStyle name="20% - Accent1 4 4 2 3 8 3" xfId="41277" xr:uid="{00000000-0005-0000-0000-000086A00000}"/>
    <cellStyle name="20% - Accent1 4 4 2 3 9" xfId="41278" xr:uid="{00000000-0005-0000-0000-000087A00000}"/>
    <cellStyle name="20% - Accent1 4 4 2 3 9 2" xfId="41279" xr:uid="{00000000-0005-0000-0000-000088A00000}"/>
    <cellStyle name="20% - Accent1 4 4 2 4" xfId="41280" xr:uid="{00000000-0005-0000-0000-000089A00000}"/>
    <cellStyle name="20% - Accent1 4 4 2 4 10" xfId="41281" xr:uid="{00000000-0005-0000-0000-00008AA00000}"/>
    <cellStyle name="20% - Accent1 4 4 2 4 10 2" xfId="41282" xr:uid="{00000000-0005-0000-0000-00008BA00000}"/>
    <cellStyle name="20% - Accent1 4 4 2 4 11" xfId="41283" xr:uid="{00000000-0005-0000-0000-00008CA00000}"/>
    <cellStyle name="20% - Accent1 4 4 2 4 2" xfId="41284" xr:uid="{00000000-0005-0000-0000-00008DA00000}"/>
    <cellStyle name="20% - Accent1 4 4 2 4 2 2" xfId="41285" xr:uid="{00000000-0005-0000-0000-00008EA00000}"/>
    <cellStyle name="20% - Accent1 4 4 2 4 2 2 2" xfId="41286" xr:uid="{00000000-0005-0000-0000-00008FA00000}"/>
    <cellStyle name="20% - Accent1 4 4 2 4 2 2 2 2" xfId="41287" xr:uid="{00000000-0005-0000-0000-000090A00000}"/>
    <cellStyle name="20% - Accent1 4 4 2 4 2 2 2 2 2" xfId="41288" xr:uid="{00000000-0005-0000-0000-000091A00000}"/>
    <cellStyle name="20% - Accent1 4 4 2 4 2 2 2 3" xfId="41289" xr:uid="{00000000-0005-0000-0000-000092A00000}"/>
    <cellStyle name="20% - Accent1 4 4 2 4 2 2 3" xfId="41290" xr:uid="{00000000-0005-0000-0000-000093A00000}"/>
    <cellStyle name="20% - Accent1 4 4 2 4 2 2 3 2" xfId="41291" xr:uid="{00000000-0005-0000-0000-000094A00000}"/>
    <cellStyle name="20% - Accent1 4 4 2 4 2 2 4" xfId="41292" xr:uid="{00000000-0005-0000-0000-000095A00000}"/>
    <cellStyle name="20% - Accent1 4 4 2 4 2 3" xfId="41293" xr:uid="{00000000-0005-0000-0000-000096A00000}"/>
    <cellStyle name="20% - Accent1 4 4 2 4 2 3 2" xfId="41294" xr:uid="{00000000-0005-0000-0000-000097A00000}"/>
    <cellStyle name="20% - Accent1 4 4 2 4 2 3 2 2" xfId="41295" xr:uid="{00000000-0005-0000-0000-000098A00000}"/>
    <cellStyle name="20% - Accent1 4 4 2 4 2 3 2 2 2" xfId="41296" xr:uid="{00000000-0005-0000-0000-000099A00000}"/>
    <cellStyle name="20% - Accent1 4 4 2 4 2 3 2 3" xfId="41297" xr:uid="{00000000-0005-0000-0000-00009AA00000}"/>
    <cellStyle name="20% - Accent1 4 4 2 4 2 3 3" xfId="41298" xr:uid="{00000000-0005-0000-0000-00009BA00000}"/>
    <cellStyle name="20% - Accent1 4 4 2 4 2 3 3 2" xfId="41299" xr:uid="{00000000-0005-0000-0000-00009CA00000}"/>
    <cellStyle name="20% - Accent1 4 4 2 4 2 3 4" xfId="41300" xr:uid="{00000000-0005-0000-0000-00009DA00000}"/>
    <cellStyle name="20% - Accent1 4 4 2 4 2 4" xfId="41301" xr:uid="{00000000-0005-0000-0000-00009EA00000}"/>
    <cellStyle name="20% - Accent1 4 4 2 4 2 4 2" xfId="41302" xr:uid="{00000000-0005-0000-0000-00009FA00000}"/>
    <cellStyle name="20% - Accent1 4 4 2 4 2 4 2 2" xfId="41303" xr:uid="{00000000-0005-0000-0000-0000A0A00000}"/>
    <cellStyle name="20% - Accent1 4 4 2 4 2 4 2 2 2" xfId="41304" xr:uid="{00000000-0005-0000-0000-0000A1A00000}"/>
    <cellStyle name="20% - Accent1 4 4 2 4 2 4 2 3" xfId="41305" xr:uid="{00000000-0005-0000-0000-0000A2A00000}"/>
    <cellStyle name="20% - Accent1 4 4 2 4 2 4 3" xfId="41306" xr:uid="{00000000-0005-0000-0000-0000A3A00000}"/>
    <cellStyle name="20% - Accent1 4 4 2 4 2 4 3 2" xfId="41307" xr:uid="{00000000-0005-0000-0000-0000A4A00000}"/>
    <cellStyle name="20% - Accent1 4 4 2 4 2 4 4" xfId="41308" xr:uid="{00000000-0005-0000-0000-0000A5A00000}"/>
    <cellStyle name="20% - Accent1 4 4 2 4 2 5" xfId="41309" xr:uid="{00000000-0005-0000-0000-0000A6A00000}"/>
    <cellStyle name="20% - Accent1 4 4 2 4 2 5 2" xfId="41310" xr:uid="{00000000-0005-0000-0000-0000A7A00000}"/>
    <cellStyle name="20% - Accent1 4 4 2 4 2 5 2 2" xfId="41311" xr:uid="{00000000-0005-0000-0000-0000A8A00000}"/>
    <cellStyle name="20% - Accent1 4 4 2 4 2 5 3" xfId="41312" xr:uid="{00000000-0005-0000-0000-0000A9A00000}"/>
    <cellStyle name="20% - Accent1 4 4 2 4 2 6" xfId="41313" xr:uid="{00000000-0005-0000-0000-0000AAA00000}"/>
    <cellStyle name="20% - Accent1 4 4 2 4 2 6 2" xfId="41314" xr:uid="{00000000-0005-0000-0000-0000ABA00000}"/>
    <cellStyle name="20% - Accent1 4 4 2 4 2 6 2 2" xfId="41315" xr:uid="{00000000-0005-0000-0000-0000ACA00000}"/>
    <cellStyle name="20% - Accent1 4 4 2 4 2 6 3" xfId="41316" xr:uid="{00000000-0005-0000-0000-0000ADA00000}"/>
    <cellStyle name="20% - Accent1 4 4 2 4 2 7" xfId="41317" xr:uid="{00000000-0005-0000-0000-0000AEA00000}"/>
    <cellStyle name="20% - Accent1 4 4 2 4 2 7 2" xfId="41318" xr:uid="{00000000-0005-0000-0000-0000AFA00000}"/>
    <cellStyle name="20% - Accent1 4 4 2 4 2 8" xfId="41319" xr:uid="{00000000-0005-0000-0000-0000B0A00000}"/>
    <cellStyle name="20% - Accent1 4 4 2 4 2 8 2" xfId="41320" xr:uid="{00000000-0005-0000-0000-0000B1A00000}"/>
    <cellStyle name="20% - Accent1 4 4 2 4 2 9" xfId="41321" xr:uid="{00000000-0005-0000-0000-0000B2A00000}"/>
    <cellStyle name="20% - Accent1 4 4 2 4 3" xfId="41322" xr:uid="{00000000-0005-0000-0000-0000B3A00000}"/>
    <cellStyle name="20% - Accent1 4 4 2 4 3 2" xfId="41323" xr:uid="{00000000-0005-0000-0000-0000B4A00000}"/>
    <cellStyle name="20% - Accent1 4 4 2 4 3 2 2" xfId="41324" xr:uid="{00000000-0005-0000-0000-0000B5A00000}"/>
    <cellStyle name="20% - Accent1 4 4 2 4 3 2 2 2" xfId="41325" xr:uid="{00000000-0005-0000-0000-0000B6A00000}"/>
    <cellStyle name="20% - Accent1 4 4 2 4 3 2 2 2 2" xfId="41326" xr:uid="{00000000-0005-0000-0000-0000B7A00000}"/>
    <cellStyle name="20% - Accent1 4 4 2 4 3 2 2 3" xfId="41327" xr:uid="{00000000-0005-0000-0000-0000B8A00000}"/>
    <cellStyle name="20% - Accent1 4 4 2 4 3 2 3" xfId="41328" xr:uid="{00000000-0005-0000-0000-0000B9A00000}"/>
    <cellStyle name="20% - Accent1 4 4 2 4 3 2 3 2" xfId="41329" xr:uid="{00000000-0005-0000-0000-0000BAA00000}"/>
    <cellStyle name="20% - Accent1 4 4 2 4 3 2 4" xfId="41330" xr:uid="{00000000-0005-0000-0000-0000BBA00000}"/>
    <cellStyle name="20% - Accent1 4 4 2 4 3 3" xfId="41331" xr:uid="{00000000-0005-0000-0000-0000BCA00000}"/>
    <cellStyle name="20% - Accent1 4 4 2 4 3 3 2" xfId="41332" xr:uid="{00000000-0005-0000-0000-0000BDA00000}"/>
    <cellStyle name="20% - Accent1 4 4 2 4 3 3 2 2" xfId="41333" xr:uid="{00000000-0005-0000-0000-0000BEA00000}"/>
    <cellStyle name="20% - Accent1 4 4 2 4 3 3 2 2 2" xfId="41334" xr:uid="{00000000-0005-0000-0000-0000BFA00000}"/>
    <cellStyle name="20% - Accent1 4 4 2 4 3 3 2 3" xfId="41335" xr:uid="{00000000-0005-0000-0000-0000C0A00000}"/>
    <cellStyle name="20% - Accent1 4 4 2 4 3 3 3" xfId="41336" xr:uid="{00000000-0005-0000-0000-0000C1A00000}"/>
    <cellStyle name="20% - Accent1 4 4 2 4 3 3 3 2" xfId="41337" xr:uid="{00000000-0005-0000-0000-0000C2A00000}"/>
    <cellStyle name="20% - Accent1 4 4 2 4 3 3 4" xfId="41338" xr:uid="{00000000-0005-0000-0000-0000C3A00000}"/>
    <cellStyle name="20% - Accent1 4 4 2 4 3 4" xfId="41339" xr:uid="{00000000-0005-0000-0000-0000C4A00000}"/>
    <cellStyle name="20% - Accent1 4 4 2 4 3 4 2" xfId="41340" xr:uid="{00000000-0005-0000-0000-0000C5A00000}"/>
    <cellStyle name="20% - Accent1 4 4 2 4 3 4 2 2" xfId="41341" xr:uid="{00000000-0005-0000-0000-0000C6A00000}"/>
    <cellStyle name="20% - Accent1 4 4 2 4 3 4 2 2 2" xfId="41342" xr:uid="{00000000-0005-0000-0000-0000C7A00000}"/>
    <cellStyle name="20% - Accent1 4 4 2 4 3 4 2 3" xfId="41343" xr:uid="{00000000-0005-0000-0000-0000C8A00000}"/>
    <cellStyle name="20% - Accent1 4 4 2 4 3 4 3" xfId="41344" xr:uid="{00000000-0005-0000-0000-0000C9A00000}"/>
    <cellStyle name="20% - Accent1 4 4 2 4 3 4 3 2" xfId="41345" xr:uid="{00000000-0005-0000-0000-0000CAA00000}"/>
    <cellStyle name="20% - Accent1 4 4 2 4 3 4 4" xfId="41346" xr:uid="{00000000-0005-0000-0000-0000CBA00000}"/>
    <cellStyle name="20% - Accent1 4 4 2 4 3 5" xfId="41347" xr:uid="{00000000-0005-0000-0000-0000CCA00000}"/>
    <cellStyle name="20% - Accent1 4 4 2 4 3 5 2" xfId="41348" xr:uid="{00000000-0005-0000-0000-0000CDA00000}"/>
    <cellStyle name="20% - Accent1 4 4 2 4 3 5 2 2" xfId="41349" xr:uid="{00000000-0005-0000-0000-0000CEA00000}"/>
    <cellStyle name="20% - Accent1 4 4 2 4 3 5 3" xfId="41350" xr:uid="{00000000-0005-0000-0000-0000CFA00000}"/>
    <cellStyle name="20% - Accent1 4 4 2 4 3 6" xfId="41351" xr:uid="{00000000-0005-0000-0000-0000D0A00000}"/>
    <cellStyle name="20% - Accent1 4 4 2 4 3 6 2" xfId="41352" xr:uid="{00000000-0005-0000-0000-0000D1A00000}"/>
    <cellStyle name="20% - Accent1 4 4 2 4 3 6 2 2" xfId="41353" xr:uid="{00000000-0005-0000-0000-0000D2A00000}"/>
    <cellStyle name="20% - Accent1 4 4 2 4 3 6 3" xfId="41354" xr:uid="{00000000-0005-0000-0000-0000D3A00000}"/>
    <cellStyle name="20% - Accent1 4 4 2 4 3 7" xfId="41355" xr:uid="{00000000-0005-0000-0000-0000D4A00000}"/>
    <cellStyle name="20% - Accent1 4 4 2 4 3 7 2" xfId="41356" xr:uid="{00000000-0005-0000-0000-0000D5A00000}"/>
    <cellStyle name="20% - Accent1 4 4 2 4 3 8" xfId="41357" xr:uid="{00000000-0005-0000-0000-0000D6A00000}"/>
    <cellStyle name="20% - Accent1 4 4 2 4 3 8 2" xfId="41358" xr:uid="{00000000-0005-0000-0000-0000D7A00000}"/>
    <cellStyle name="20% - Accent1 4 4 2 4 3 9" xfId="41359" xr:uid="{00000000-0005-0000-0000-0000D8A00000}"/>
    <cellStyle name="20% - Accent1 4 4 2 4 4" xfId="41360" xr:uid="{00000000-0005-0000-0000-0000D9A00000}"/>
    <cellStyle name="20% - Accent1 4 4 2 4 4 2" xfId="41361" xr:uid="{00000000-0005-0000-0000-0000DAA00000}"/>
    <cellStyle name="20% - Accent1 4 4 2 4 4 2 2" xfId="41362" xr:uid="{00000000-0005-0000-0000-0000DBA00000}"/>
    <cellStyle name="20% - Accent1 4 4 2 4 4 2 2 2" xfId="41363" xr:uid="{00000000-0005-0000-0000-0000DCA00000}"/>
    <cellStyle name="20% - Accent1 4 4 2 4 4 2 3" xfId="41364" xr:uid="{00000000-0005-0000-0000-0000DDA00000}"/>
    <cellStyle name="20% - Accent1 4 4 2 4 4 3" xfId="41365" xr:uid="{00000000-0005-0000-0000-0000DEA00000}"/>
    <cellStyle name="20% - Accent1 4 4 2 4 4 3 2" xfId="41366" xr:uid="{00000000-0005-0000-0000-0000DFA00000}"/>
    <cellStyle name="20% - Accent1 4 4 2 4 4 4" xfId="41367" xr:uid="{00000000-0005-0000-0000-0000E0A00000}"/>
    <cellStyle name="20% - Accent1 4 4 2 4 5" xfId="41368" xr:uid="{00000000-0005-0000-0000-0000E1A00000}"/>
    <cellStyle name="20% - Accent1 4 4 2 4 5 2" xfId="41369" xr:uid="{00000000-0005-0000-0000-0000E2A00000}"/>
    <cellStyle name="20% - Accent1 4 4 2 4 5 2 2" xfId="41370" xr:uid="{00000000-0005-0000-0000-0000E3A00000}"/>
    <cellStyle name="20% - Accent1 4 4 2 4 5 2 2 2" xfId="41371" xr:uid="{00000000-0005-0000-0000-0000E4A00000}"/>
    <cellStyle name="20% - Accent1 4 4 2 4 5 2 3" xfId="41372" xr:uid="{00000000-0005-0000-0000-0000E5A00000}"/>
    <cellStyle name="20% - Accent1 4 4 2 4 5 3" xfId="41373" xr:uid="{00000000-0005-0000-0000-0000E6A00000}"/>
    <cellStyle name="20% - Accent1 4 4 2 4 5 3 2" xfId="41374" xr:uid="{00000000-0005-0000-0000-0000E7A00000}"/>
    <cellStyle name="20% - Accent1 4 4 2 4 5 4" xfId="41375" xr:uid="{00000000-0005-0000-0000-0000E8A00000}"/>
    <cellStyle name="20% - Accent1 4 4 2 4 6" xfId="41376" xr:uid="{00000000-0005-0000-0000-0000E9A00000}"/>
    <cellStyle name="20% - Accent1 4 4 2 4 6 2" xfId="41377" xr:uid="{00000000-0005-0000-0000-0000EAA00000}"/>
    <cellStyle name="20% - Accent1 4 4 2 4 6 2 2" xfId="41378" xr:uid="{00000000-0005-0000-0000-0000EBA00000}"/>
    <cellStyle name="20% - Accent1 4 4 2 4 6 2 2 2" xfId="41379" xr:uid="{00000000-0005-0000-0000-0000ECA00000}"/>
    <cellStyle name="20% - Accent1 4 4 2 4 6 2 3" xfId="41380" xr:uid="{00000000-0005-0000-0000-0000EDA00000}"/>
    <cellStyle name="20% - Accent1 4 4 2 4 6 3" xfId="41381" xr:uid="{00000000-0005-0000-0000-0000EEA00000}"/>
    <cellStyle name="20% - Accent1 4 4 2 4 6 3 2" xfId="41382" xr:uid="{00000000-0005-0000-0000-0000EFA00000}"/>
    <cellStyle name="20% - Accent1 4 4 2 4 6 4" xfId="41383" xr:uid="{00000000-0005-0000-0000-0000F0A00000}"/>
    <cellStyle name="20% - Accent1 4 4 2 4 7" xfId="41384" xr:uid="{00000000-0005-0000-0000-0000F1A00000}"/>
    <cellStyle name="20% - Accent1 4 4 2 4 7 2" xfId="41385" xr:uid="{00000000-0005-0000-0000-0000F2A00000}"/>
    <cellStyle name="20% - Accent1 4 4 2 4 7 2 2" xfId="41386" xr:uid="{00000000-0005-0000-0000-0000F3A00000}"/>
    <cellStyle name="20% - Accent1 4 4 2 4 7 3" xfId="41387" xr:uid="{00000000-0005-0000-0000-0000F4A00000}"/>
    <cellStyle name="20% - Accent1 4 4 2 4 8" xfId="41388" xr:uid="{00000000-0005-0000-0000-0000F5A00000}"/>
    <cellStyle name="20% - Accent1 4 4 2 4 8 2" xfId="41389" xr:uid="{00000000-0005-0000-0000-0000F6A00000}"/>
    <cellStyle name="20% - Accent1 4 4 2 4 8 2 2" xfId="41390" xr:uid="{00000000-0005-0000-0000-0000F7A00000}"/>
    <cellStyle name="20% - Accent1 4 4 2 4 8 3" xfId="41391" xr:uid="{00000000-0005-0000-0000-0000F8A00000}"/>
    <cellStyle name="20% - Accent1 4 4 2 4 9" xfId="41392" xr:uid="{00000000-0005-0000-0000-0000F9A00000}"/>
    <cellStyle name="20% - Accent1 4 4 2 4 9 2" xfId="41393" xr:uid="{00000000-0005-0000-0000-0000FAA00000}"/>
    <cellStyle name="20% - Accent1 4 4 2 5" xfId="41394" xr:uid="{00000000-0005-0000-0000-0000FBA00000}"/>
    <cellStyle name="20% - Accent1 4 4 2 5 10" xfId="41395" xr:uid="{00000000-0005-0000-0000-0000FCA00000}"/>
    <cellStyle name="20% - Accent1 4 4 2 5 10 2" xfId="41396" xr:uid="{00000000-0005-0000-0000-0000FDA00000}"/>
    <cellStyle name="20% - Accent1 4 4 2 5 11" xfId="41397" xr:uid="{00000000-0005-0000-0000-0000FEA00000}"/>
    <cellStyle name="20% - Accent1 4 4 2 5 2" xfId="41398" xr:uid="{00000000-0005-0000-0000-0000FFA00000}"/>
    <cellStyle name="20% - Accent1 4 4 2 5 2 2" xfId="41399" xr:uid="{00000000-0005-0000-0000-000000A10000}"/>
    <cellStyle name="20% - Accent1 4 4 2 5 2 2 2" xfId="41400" xr:uid="{00000000-0005-0000-0000-000001A10000}"/>
    <cellStyle name="20% - Accent1 4 4 2 5 2 2 2 2" xfId="41401" xr:uid="{00000000-0005-0000-0000-000002A10000}"/>
    <cellStyle name="20% - Accent1 4 4 2 5 2 2 2 2 2" xfId="41402" xr:uid="{00000000-0005-0000-0000-000003A10000}"/>
    <cellStyle name="20% - Accent1 4 4 2 5 2 2 2 3" xfId="41403" xr:uid="{00000000-0005-0000-0000-000004A10000}"/>
    <cellStyle name="20% - Accent1 4 4 2 5 2 2 3" xfId="41404" xr:uid="{00000000-0005-0000-0000-000005A10000}"/>
    <cellStyle name="20% - Accent1 4 4 2 5 2 2 3 2" xfId="41405" xr:uid="{00000000-0005-0000-0000-000006A10000}"/>
    <cellStyle name="20% - Accent1 4 4 2 5 2 2 4" xfId="41406" xr:uid="{00000000-0005-0000-0000-000007A10000}"/>
    <cellStyle name="20% - Accent1 4 4 2 5 2 3" xfId="41407" xr:uid="{00000000-0005-0000-0000-000008A10000}"/>
    <cellStyle name="20% - Accent1 4 4 2 5 2 3 2" xfId="41408" xr:uid="{00000000-0005-0000-0000-000009A10000}"/>
    <cellStyle name="20% - Accent1 4 4 2 5 2 3 2 2" xfId="41409" xr:uid="{00000000-0005-0000-0000-00000AA10000}"/>
    <cellStyle name="20% - Accent1 4 4 2 5 2 3 2 2 2" xfId="41410" xr:uid="{00000000-0005-0000-0000-00000BA10000}"/>
    <cellStyle name="20% - Accent1 4 4 2 5 2 3 2 3" xfId="41411" xr:uid="{00000000-0005-0000-0000-00000CA10000}"/>
    <cellStyle name="20% - Accent1 4 4 2 5 2 3 3" xfId="41412" xr:uid="{00000000-0005-0000-0000-00000DA10000}"/>
    <cellStyle name="20% - Accent1 4 4 2 5 2 3 3 2" xfId="41413" xr:uid="{00000000-0005-0000-0000-00000EA10000}"/>
    <cellStyle name="20% - Accent1 4 4 2 5 2 3 4" xfId="41414" xr:uid="{00000000-0005-0000-0000-00000FA10000}"/>
    <cellStyle name="20% - Accent1 4 4 2 5 2 4" xfId="41415" xr:uid="{00000000-0005-0000-0000-000010A10000}"/>
    <cellStyle name="20% - Accent1 4 4 2 5 2 4 2" xfId="41416" xr:uid="{00000000-0005-0000-0000-000011A10000}"/>
    <cellStyle name="20% - Accent1 4 4 2 5 2 4 2 2" xfId="41417" xr:uid="{00000000-0005-0000-0000-000012A10000}"/>
    <cellStyle name="20% - Accent1 4 4 2 5 2 4 2 2 2" xfId="41418" xr:uid="{00000000-0005-0000-0000-000013A10000}"/>
    <cellStyle name="20% - Accent1 4 4 2 5 2 4 2 3" xfId="41419" xr:uid="{00000000-0005-0000-0000-000014A10000}"/>
    <cellStyle name="20% - Accent1 4 4 2 5 2 4 3" xfId="41420" xr:uid="{00000000-0005-0000-0000-000015A10000}"/>
    <cellStyle name="20% - Accent1 4 4 2 5 2 4 3 2" xfId="41421" xr:uid="{00000000-0005-0000-0000-000016A10000}"/>
    <cellStyle name="20% - Accent1 4 4 2 5 2 4 4" xfId="41422" xr:uid="{00000000-0005-0000-0000-000017A10000}"/>
    <cellStyle name="20% - Accent1 4 4 2 5 2 5" xfId="41423" xr:uid="{00000000-0005-0000-0000-000018A10000}"/>
    <cellStyle name="20% - Accent1 4 4 2 5 2 5 2" xfId="41424" xr:uid="{00000000-0005-0000-0000-000019A10000}"/>
    <cellStyle name="20% - Accent1 4 4 2 5 2 5 2 2" xfId="41425" xr:uid="{00000000-0005-0000-0000-00001AA10000}"/>
    <cellStyle name="20% - Accent1 4 4 2 5 2 5 3" xfId="41426" xr:uid="{00000000-0005-0000-0000-00001BA10000}"/>
    <cellStyle name="20% - Accent1 4 4 2 5 2 6" xfId="41427" xr:uid="{00000000-0005-0000-0000-00001CA10000}"/>
    <cellStyle name="20% - Accent1 4 4 2 5 2 6 2" xfId="41428" xr:uid="{00000000-0005-0000-0000-00001DA10000}"/>
    <cellStyle name="20% - Accent1 4 4 2 5 2 6 2 2" xfId="41429" xr:uid="{00000000-0005-0000-0000-00001EA10000}"/>
    <cellStyle name="20% - Accent1 4 4 2 5 2 6 3" xfId="41430" xr:uid="{00000000-0005-0000-0000-00001FA10000}"/>
    <cellStyle name="20% - Accent1 4 4 2 5 2 7" xfId="41431" xr:uid="{00000000-0005-0000-0000-000020A10000}"/>
    <cellStyle name="20% - Accent1 4 4 2 5 2 7 2" xfId="41432" xr:uid="{00000000-0005-0000-0000-000021A10000}"/>
    <cellStyle name="20% - Accent1 4 4 2 5 2 8" xfId="41433" xr:uid="{00000000-0005-0000-0000-000022A10000}"/>
    <cellStyle name="20% - Accent1 4 4 2 5 2 8 2" xfId="41434" xr:uid="{00000000-0005-0000-0000-000023A10000}"/>
    <cellStyle name="20% - Accent1 4 4 2 5 2 9" xfId="41435" xr:uid="{00000000-0005-0000-0000-000024A10000}"/>
    <cellStyle name="20% - Accent1 4 4 2 5 3" xfId="41436" xr:uid="{00000000-0005-0000-0000-000025A10000}"/>
    <cellStyle name="20% - Accent1 4 4 2 5 3 2" xfId="41437" xr:uid="{00000000-0005-0000-0000-000026A10000}"/>
    <cellStyle name="20% - Accent1 4 4 2 5 3 2 2" xfId="41438" xr:uid="{00000000-0005-0000-0000-000027A10000}"/>
    <cellStyle name="20% - Accent1 4 4 2 5 3 2 2 2" xfId="41439" xr:uid="{00000000-0005-0000-0000-000028A10000}"/>
    <cellStyle name="20% - Accent1 4 4 2 5 3 2 2 2 2" xfId="41440" xr:uid="{00000000-0005-0000-0000-000029A10000}"/>
    <cellStyle name="20% - Accent1 4 4 2 5 3 2 2 3" xfId="41441" xr:uid="{00000000-0005-0000-0000-00002AA10000}"/>
    <cellStyle name="20% - Accent1 4 4 2 5 3 2 3" xfId="41442" xr:uid="{00000000-0005-0000-0000-00002BA10000}"/>
    <cellStyle name="20% - Accent1 4 4 2 5 3 2 3 2" xfId="41443" xr:uid="{00000000-0005-0000-0000-00002CA10000}"/>
    <cellStyle name="20% - Accent1 4 4 2 5 3 2 4" xfId="41444" xr:uid="{00000000-0005-0000-0000-00002DA10000}"/>
    <cellStyle name="20% - Accent1 4 4 2 5 3 3" xfId="41445" xr:uid="{00000000-0005-0000-0000-00002EA10000}"/>
    <cellStyle name="20% - Accent1 4 4 2 5 3 3 2" xfId="41446" xr:uid="{00000000-0005-0000-0000-00002FA10000}"/>
    <cellStyle name="20% - Accent1 4 4 2 5 3 3 2 2" xfId="41447" xr:uid="{00000000-0005-0000-0000-000030A10000}"/>
    <cellStyle name="20% - Accent1 4 4 2 5 3 3 2 2 2" xfId="41448" xr:uid="{00000000-0005-0000-0000-000031A10000}"/>
    <cellStyle name="20% - Accent1 4 4 2 5 3 3 2 3" xfId="41449" xr:uid="{00000000-0005-0000-0000-000032A10000}"/>
    <cellStyle name="20% - Accent1 4 4 2 5 3 3 3" xfId="41450" xr:uid="{00000000-0005-0000-0000-000033A10000}"/>
    <cellStyle name="20% - Accent1 4 4 2 5 3 3 3 2" xfId="41451" xr:uid="{00000000-0005-0000-0000-000034A10000}"/>
    <cellStyle name="20% - Accent1 4 4 2 5 3 3 4" xfId="41452" xr:uid="{00000000-0005-0000-0000-000035A10000}"/>
    <cellStyle name="20% - Accent1 4 4 2 5 3 4" xfId="41453" xr:uid="{00000000-0005-0000-0000-000036A10000}"/>
    <cellStyle name="20% - Accent1 4 4 2 5 3 4 2" xfId="41454" xr:uid="{00000000-0005-0000-0000-000037A10000}"/>
    <cellStyle name="20% - Accent1 4 4 2 5 3 4 2 2" xfId="41455" xr:uid="{00000000-0005-0000-0000-000038A10000}"/>
    <cellStyle name="20% - Accent1 4 4 2 5 3 4 2 2 2" xfId="41456" xr:uid="{00000000-0005-0000-0000-000039A10000}"/>
    <cellStyle name="20% - Accent1 4 4 2 5 3 4 2 3" xfId="41457" xr:uid="{00000000-0005-0000-0000-00003AA10000}"/>
    <cellStyle name="20% - Accent1 4 4 2 5 3 4 3" xfId="41458" xr:uid="{00000000-0005-0000-0000-00003BA10000}"/>
    <cellStyle name="20% - Accent1 4 4 2 5 3 4 3 2" xfId="41459" xr:uid="{00000000-0005-0000-0000-00003CA10000}"/>
    <cellStyle name="20% - Accent1 4 4 2 5 3 4 4" xfId="41460" xr:uid="{00000000-0005-0000-0000-00003DA10000}"/>
    <cellStyle name="20% - Accent1 4 4 2 5 3 5" xfId="41461" xr:uid="{00000000-0005-0000-0000-00003EA10000}"/>
    <cellStyle name="20% - Accent1 4 4 2 5 3 5 2" xfId="41462" xr:uid="{00000000-0005-0000-0000-00003FA10000}"/>
    <cellStyle name="20% - Accent1 4 4 2 5 3 5 2 2" xfId="41463" xr:uid="{00000000-0005-0000-0000-000040A10000}"/>
    <cellStyle name="20% - Accent1 4 4 2 5 3 5 3" xfId="41464" xr:uid="{00000000-0005-0000-0000-000041A10000}"/>
    <cellStyle name="20% - Accent1 4 4 2 5 3 6" xfId="41465" xr:uid="{00000000-0005-0000-0000-000042A10000}"/>
    <cellStyle name="20% - Accent1 4 4 2 5 3 6 2" xfId="41466" xr:uid="{00000000-0005-0000-0000-000043A10000}"/>
    <cellStyle name="20% - Accent1 4 4 2 5 3 6 2 2" xfId="41467" xr:uid="{00000000-0005-0000-0000-000044A10000}"/>
    <cellStyle name="20% - Accent1 4 4 2 5 3 6 3" xfId="41468" xr:uid="{00000000-0005-0000-0000-000045A10000}"/>
    <cellStyle name="20% - Accent1 4 4 2 5 3 7" xfId="41469" xr:uid="{00000000-0005-0000-0000-000046A10000}"/>
    <cellStyle name="20% - Accent1 4 4 2 5 3 7 2" xfId="41470" xr:uid="{00000000-0005-0000-0000-000047A10000}"/>
    <cellStyle name="20% - Accent1 4 4 2 5 3 8" xfId="41471" xr:uid="{00000000-0005-0000-0000-000048A10000}"/>
    <cellStyle name="20% - Accent1 4 4 2 5 3 8 2" xfId="41472" xr:uid="{00000000-0005-0000-0000-000049A10000}"/>
    <cellStyle name="20% - Accent1 4 4 2 5 3 9" xfId="41473" xr:uid="{00000000-0005-0000-0000-00004AA10000}"/>
    <cellStyle name="20% - Accent1 4 4 2 5 4" xfId="41474" xr:uid="{00000000-0005-0000-0000-00004BA10000}"/>
    <cellStyle name="20% - Accent1 4 4 2 5 4 2" xfId="41475" xr:uid="{00000000-0005-0000-0000-00004CA10000}"/>
    <cellStyle name="20% - Accent1 4 4 2 5 4 2 2" xfId="41476" xr:uid="{00000000-0005-0000-0000-00004DA10000}"/>
    <cellStyle name="20% - Accent1 4 4 2 5 4 2 2 2" xfId="41477" xr:uid="{00000000-0005-0000-0000-00004EA10000}"/>
    <cellStyle name="20% - Accent1 4 4 2 5 4 2 3" xfId="41478" xr:uid="{00000000-0005-0000-0000-00004FA10000}"/>
    <cellStyle name="20% - Accent1 4 4 2 5 4 3" xfId="41479" xr:uid="{00000000-0005-0000-0000-000050A10000}"/>
    <cellStyle name="20% - Accent1 4 4 2 5 4 3 2" xfId="41480" xr:uid="{00000000-0005-0000-0000-000051A10000}"/>
    <cellStyle name="20% - Accent1 4 4 2 5 4 4" xfId="41481" xr:uid="{00000000-0005-0000-0000-000052A10000}"/>
    <cellStyle name="20% - Accent1 4 4 2 5 5" xfId="41482" xr:uid="{00000000-0005-0000-0000-000053A10000}"/>
    <cellStyle name="20% - Accent1 4 4 2 5 5 2" xfId="41483" xr:uid="{00000000-0005-0000-0000-000054A10000}"/>
    <cellStyle name="20% - Accent1 4 4 2 5 5 2 2" xfId="41484" xr:uid="{00000000-0005-0000-0000-000055A10000}"/>
    <cellStyle name="20% - Accent1 4 4 2 5 5 2 2 2" xfId="41485" xr:uid="{00000000-0005-0000-0000-000056A10000}"/>
    <cellStyle name="20% - Accent1 4 4 2 5 5 2 3" xfId="41486" xr:uid="{00000000-0005-0000-0000-000057A10000}"/>
    <cellStyle name="20% - Accent1 4 4 2 5 5 3" xfId="41487" xr:uid="{00000000-0005-0000-0000-000058A10000}"/>
    <cellStyle name="20% - Accent1 4 4 2 5 5 3 2" xfId="41488" xr:uid="{00000000-0005-0000-0000-000059A10000}"/>
    <cellStyle name="20% - Accent1 4 4 2 5 5 4" xfId="41489" xr:uid="{00000000-0005-0000-0000-00005AA10000}"/>
    <cellStyle name="20% - Accent1 4 4 2 5 6" xfId="41490" xr:uid="{00000000-0005-0000-0000-00005BA10000}"/>
    <cellStyle name="20% - Accent1 4 4 2 5 6 2" xfId="41491" xr:uid="{00000000-0005-0000-0000-00005CA10000}"/>
    <cellStyle name="20% - Accent1 4 4 2 5 6 2 2" xfId="41492" xr:uid="{00000000-0005-0000-0000-00005DA10000}"/>
    <cellStyle name="20% - Accent1 4 4 2 5 6 2 2 2" xfId="41493" xr:uid="{00000000-0005-0000-0000-00005EA10000}"/>
    <cellStyle name="20% - Accent1 4 4 2 5 6 2 3" xfId="41494" xr:uid="{00000000-0005-0000-0000-00005FA10000}"/>
    <cellStyle name="20% - Accent1 4 4 2 5 6 3" xfId="41495" xr:uid="{00000000-0005-0000-0000-000060A10000}"/>
    <cellStyle name="20% - Accent1 4 4 2 5 6 3 2" xfId="41496" xr:uid="{00000000-0005-0000-0000-000061A10000}"/>
    <cellStyle name="20% - Accent1 4 4 2 5 6 4" xfId="41497" xr:uid="{00000000-0005-0000-0000-000062A10000}"/>
    <cellStyle name="20% - Accent1 4 4 2 5 7" xfId="41498" xr:uid="{00000000-0005-0000-0000-000063A10000}"/>
    <cellStyle name="20% - Accent1 4 4 2 5 7 2" xfId="41499" xr:uid="{00000000-0005-0000-0000-000064A10000}"/>
    <cellStyle name="20% - Accent1 4 4 2 5 7 2 2" xfId="41500" xr:uid="{00000000-0005-0000-0000-000065A10000}"/>
    <cellStyle name="20% - Accent1 4 4 2 5 7 3" xfId="41501" xr:uid="{00000000-0005-0000-0000-000066A10000}"/>
    <cellStyle name="20% - Accent1 4 4 2 5 8" xfId="41502" xr:uid="{00000000-0005-0000-0000-000067A10000}"/>
    <cellStyle name="20% - Accent1 4 4 2 5 8 2" xfId="41503" xr:uid="{00000000-0005-0000-0000-000068A10000}"/>
    <cellStyle name="20% - Accent1 4 4 2 5 8 2 2" xfId="41504" xr:uid="{00000000-0005-0000-0000-000069A10000}"/>
    <cellStyle name="20% - Accent1 4 4 2 5 8 3" xfId="41505" xr:uid="{00000000-0005-0000-0000-00006AA10000}"/>
    <cellStyle name="20% - Accent1 4 4 2 5 9" xfId="41506" xr:uid="{00000000-0005-0000-0000-00006BA10000}"/>
    <cellStyle name="20% - Accent1 4 4 2 5 9 2" xfId="41507" xr:uid="{00000000-0005-0000-0000-00006CA10000}"/>
    <cellStyle name="20% - Accent1 4 4 2 6" xfId="41508" xr:uid="{00000000-0005-0000-0000-00006DA10000}"/>
    <cellStyle name="20% - Accent1 4 4 2 6 2" xfId="41509" xr:uid="{00000000-0005-0000-0000-00006EA10000}"/>
    <cellStyle name="20% - Accent1 4 4 2 6 2 2" xfId="41510" xr:uid="{00000000-0005-0000-0000-00006FA10000}"/>
    <cellStyle name="20% - Accent1 4 4 2 6 2 2 2" xfId="41511" xr:uid="{00000000-0005-0000-0000-000070A10000}"/>
    <cellStyle name="20% - Accent1 4 4 2 6 2 2 2 2" xfId="41512" xr:uid="{00000000-0005-0000-0000-000071A10000}"/>
    <cellStyle name="20% - Accent1 4 4 2 6 2 2 3" xfId="41513" xr:uid="{00000000-0005-0000-0000-000072A10000}"/>
    <cellStyle name="20% - Accent1 4 4 2 6 2 3" xfId="41514" xr:uid="{00000000-0005-0000-0000-000073A10000}"/>
    <cellStyle name="20% - Accent1 4 4 2 6 2 3 2" xfId="41515" xr:uid="{00000000-0005-0000-0000-000074A10000}"/>
    <cellStyle name="20% - Accent1 4 4 2 6 2 4" xfId="41516" xr:uid="{00000000-0005-0000-0000-000075A10000}"/>
    <cellStyle name="20% - Accent1 4 4 2 6 3" xfId="41517" xr:uid="{00000000-0005-0000-0000-000076A10000}"/>
    <cellStyle name="20% - Accent1 4 4 2 6 3 2" xfId="41518" xr:uid="{00000000-0005-0000-0000-000077A10000}"/>
    <cellStyle name="20% - Accent1 4 4 2 6 3 2 2" xfId="41519" xr:uid="{00000000-0005-0000-0000-000078A10000}"/>
    <cellStyle name="20% - Accent1 4 4 2 6 3 2 2 2" xfId="41520" xr:uid="{00000000-0005-0000-0000-000079A10000}"/>
    <cellStyle name="20% - Accent1 4 4 2 6 3 2 3" xfId="41521" xr:uid="{00000000-0005-0000-0000-00007AA10000}"/>
    <cellStyle name="20% - Accent1 4 4 2 6 3 3" xfId="41522" xr:uid="{00000000-0005-0000-0000-00007BA10000}"/>
    <cellStyle name="20% - Accent1 4 4 2 6 3 3 2" xfId="41523" xr:uid="{00000000-0005-0000-0000-00007CA10000}"/>
    <cellStyle name="20% - Accent1 4 4 2 6 3 4" xfId="41524" xr:uid="{00000000-0005-0000-0000-00007DA10000}"/>
    <cellStyle name="20% - Accent1 4 4 2 6 4" xfId="41525" xr:uid="{00000000-0005-0000-0000-00007EA10000}"/>
    <cellStyle name="20% - Accent1 4 4 2 6 4 2" xfId="41526" xr:uid="{00000000-0005-0000-0000-00007FA10000}"/>
    <cellStyle name="20% - Accent1 4 4 2 6 4 2 2" xfId="41527" xr:uid="{00000000-0005-0000-0000-000080A10000}"/>
    <cellStyle name="20% - Accent1 4 4 2 6 4 2 2 2" xfId="41528" xr:uid="{00000000-0005-0000-0000-000081A10000}"/>
    <cellStyle name="20% - Accent1 4 4 2 6 4 2 3" xfId="41529" xr:uid="{00000000-0005-0000-0000-000082A10000}"/>
    <cellStyle name="20% - Accent1 4 4 2 6 4 3" xfId="41530" xr:uid="{00000000-0005-0000-0000-000083A10000}"/>
    <cellStyle name="20% - Accent1 4 4 2 6 4 3 2" xfId="41531" xr:uid="{00000000-0005-0000-0000-000084A10000}"/>
    <cellStyle name="20% - Accent1 4 4 2 6 4 4" xfId="41532" xr:uid="{00000000-0005-0000-0000-000085A10000}"/>
    <cellStyle name="20% - Accent1 4 4 2 6 5" xfId="41533" xr:uid="{00000000-0005-0000-0000-000086A10000}"/>
    <cellStyle name="20% - Accent1 4 4 2 6 5 2" xfId="41534" xr:uid="{00000000-0005-0000-0000-000087A10000}"/>
    <cellStyle name="20% - Accent1 4 4 2 6 5 2 2" xfId="41535" xr:uid="{00000000-0005-0000-0000-000088A10000}"/>
    <cellStyle name="20% - Accent1 4 4 2 6 5 3" xfId="41536" xr:uid="{00000000-0005-0000-0000-000089A10000}"/>
    <cellStyle name="20% - Accent1 4 4 2 6 6" xfId="41537" xr:uid="{00000000-0005-0000-0000-00008AA10000}"/>
    <cellStyle name="20% - Accent1 4 4 2 6 6 2" xfId="41538" xr:uid="{00000000-0005-0000-0000-00008BA10000}"/>
    <cellStyle name="20% - Accent1 4 4 2 6 6 2 2" xfId="41539" xr:uid="{00000000-0005-0000-0000-00008CA10000}"/>
    <cellStyle name="20% - Accent1 4 4 2 6 6 3" xfId="41540" xr:uid="{00000000-0005-0000-0000-00008DA10000}"/>
    <cellStyle name="20% - Accent1 4 4 2 6 7" xfId="41541" xr:uid="{00000000-0005-0000-0000-00008EA10000}"/>
    <cellStyle name="20% - Accent1 4 4 2 6 7 2" xfId="41542" xr:uid="{00000000-0005-0000-0000-00008FA10000}"/>
    <cellStyle name="20% - Accent1 4 4 2 6 8" xfId="41543" xr:uid="{00000000-0005-0000-0000-000090A10000}"/>
    <cellStyle name="20% - Accent1 4 4 2 6 8 2" xfId="41544" xr:uid="{00000000-0005-0000-0000-000091A10000}"/>
    <cellStyle name="20% - Accent1 4 4 2 6 9" xfId="41545" xr:uid="{00000000-0005-0000-0000-000092A10000}"/>
    <cellStyle name="20% - Accent1 4 4 2 7" xfId="41546" xr:uid="{00000000-0005-0000-0000-000093A10000}"/>
    <cellStyle name="20% - Accent1 4 4 2 7 2" xfId="41547" xr:uid="{00000000-0005-0000-0000-000094A10000}"/>
    <cellStyle name="20% - Accent1 4 4 2 7 2 2" xfId="41548" xr:uid="{00000000-0005-0000-0000-000095A10000}"/>
    <cellStyle name="20% - Accent1 4 4 2 7 2 2 2" xfId="41549" xr:uid="{00000000-0005-0000-0000-000096A10000}"/>
    <cellStyle name="20% - Accent1 4 4 2 7 2 2 2 2" xfId="41550" xr:uid="{00000000-0005-0000-0000-000097A10000}"/>
    <cellStyle name="20% - Accent1 4 4 2 7 2 2 3" xfId="41551" xr:uid="{00000000-0005-0000-0000-000098A10000}"/>
    <cellStyle name="20% - Accent1 4 4 2 7 2 3" xfId="41552" xr:uid="{00000000-0005-0000-0000-000099A10000}"/>
    <cellStyle name="20% - Accent1 4 4 2 7 2 3 2" xfId="41553" xr:uid="{00000000-0005-0000-0000-00009AA10000}"/>
    <cellStyle name="20% - Accent1 4 4 2 7 2 4" xfId="41554" xr:uid="{00000000-0005-0000-0000-00009BA10000}"/>
    <cellStyle name="20% - Accent1 4 4 2 7 3" xfId="41555" xr:uid="{00000000-0005-0000-0000-00009CA10000}"/>
    <cellStyle name="20% - Accent1 4 4 2 7 3 2" xfId="41556" xr:uid="{00000000-0005-0000-0000-00009DA10000}"/>
    <cellStyle name="20% - Accent1 4 4 2 7 3 2 2" xfId="41557" xr:uid="{00000000-0005-0000-0000-00009EA10000}"/>
    <cellStyle name="20% - Accent1 4 4 2 7 3 2 2 2" xfId="41558" xr:uid="{00000000-0005-0000-0000-00009FA10000}"/>
    <cellStyle name="20% - Accent1 4 4 2 7 3 2 3" xfId="41559" xr:uid="{00000000-0005-0000-0000-0000A0A10000}"/>
    <cellStyle name="20% - Accent1 4 4 2 7 3 3" xfId="41560" xr:uid="{00000000-0005-0000-0000-0000A1A10000}"/>
    <cellStyle name="20% - Accent1 4 4 2 7 3 3 2" xfId="41561" xr:uid="{00000000-0005-0000-0000-0000A2A10000}"/>
    <cellStyle name="20% - Accent1 4 4 2 7 3 4" xfId="41562" xr:uid="{00000000-0005-0000-0000-0000A3A10000}"/>
    <cellStyle name="20% - Accent1 4 4 2 7 4" xfId="41563" xr:uid="{00000000-0005-0000-0000-0000A4A10000}"/>
    <cellStyle name="20% - Accent1 4 4 2 7 4 2" xfId="41564" xr:uid="{00000000-0005-0000-0000-0000A5A10000}"/>
    <cellStyle name="20% - Accent1 4 4 2 7 4 2 2" xfId="41565" xr:uid="{00000000-0005-0000-0000-0000A6A10000}"/>
    <cellStyle name="20% - Accent1 4 4 2 7 4 2 2 2" xfId="41566" xr:uid="{00000000-0005-0000-0000-0000A7A10000}"/>
    <cellStyle name="20% - Accent1 4 4 2 7 4 2 3" xfId="41567" xr:uid="{00000000-0005-0000-0000-0000A8A10000}"/>
    <cellStyle name="20% - Accent1 4 4 2 7 4 3" xfId="41568" xr:uid="{00000000-0005-0000-0000-0000A9A10000}"/>
    <cellStyle name="20% - Accent1 4 4 2 7 4 3 2" xfId="41569" xr:uid="{00000000-0005-0000-0000-0000AAA10000}"/>
    <cellStyle name="20% - Accent1 4 4 2 7 4 4" xfId="41570" xr:uid="{00000000-0005-0000-0000-0000ABA10000}"/>
    <cellStyle name="20% - Accent1 4 4 2 7 5" xfId="41571" xr:uid="{00000000-0005-0000-0000-0000ACA10000}"/>
    <cellStyle name="20% - Accent1 4 4 2 7 5 2" xfId="41572" xr:uid="{00000000-0005-0000-0000-0000ADA10000}"/>
    <cellStyle name="20% - Accent1 4 4 2 7 5 2 2" xfId="41573" xr:uid="{00000000-0005-0000-0000-0000AEA10000}"/>
    <cellStyle name="20% - Accent1 4 4 2 7 5 3" xfId="41574" xr:uid="{00000000-0005-0000-0000-0000AFA10000}"/>
    <cellStyle name="20% - Accent1 4 4 2 7 6" xfId="41575" xr:uid="{00000000-0005-0000-0000-0000B0A10000}"/>
    <cellStyle name="20% - Accent1 4 4 2 7 6 2" xfId="41576" xr:uid="{00000000-0005-0000-0000-0000B1A10000}"/>
    <cellStyle name="20% - Accent1 4 4 2 7 6 2 2" xfId="41577" xr:uid="{00000000-0005-0000-0000-0000B2A10000}"/>
    <cellStyle name="20% - Accent1 4 4 2 7 6 3" xfId="41578" xr:uid="{00000000-0005-0000-0000-0000B3A10000}"/>
    <cellStyle name="20% - Accent1 4 4 2 7 7" xfId="41579" xr:uid="{00000000-0005-0000-0000-0000B4A10000}"/>
    <cellStyle name="20% - Accent1 4 4 2 7 7 2" xfId="41580" xr:uid="{00000000-0005-0000-0000-0000B5A10000}"/>
    <cellStyle name="20% - Accent1 4 4 2 7 8" xfId="41581" xr:uid="{00000000-0005-0000-0000-0000B6A10000}"/>
    <cellStyle name="20% - Accent1 4 4 2 7 8 2" xfId="41582" xr:uid="{00000000-0005-0000-0000-0000B7A10000}"/>
    <cellStyle name="20% - Accent1 4 4 2 7 9" xfId="41583" xr:uid="{00000000-0005-0000-0000-0000B8A10000}"/>
    <cellStyle name="20% - Accent1 4 4 2 8" xfId="41584" xr:uid="{00000000-0005-0000-0000-0000B9A10000}"/>
    <cellStyle name="20% - Accent1 4 4 2 8 2" xfId="41585" xr:uid="{00000000-0005-0000-0000-0000BAA10000}"/>
    <cellStyle name="20% - Accent1 4 4 2 8 2 2" xfId="41586" xr:uid="{00000000-0005-0000-0000-0000BBA10000}"/>
    <cellStyle name="20% - Accent1 4 4 2 8 2 2 2" xfId="41587" xr:uid="{00000000-0005-0000-0000-0000BCA10000}"/>
    <cellStyle name="20% - Accent1 4 4 2 8 2 3" xfId="41588" xr:uid="{00000000-0005-0000-0000-0000BDA10000}"/>
    <cellStyle name="20% - Accent1 4 4 2 8 3" xfId="41589" xr:uid="{00000000-0005-0000-0000-0000BEA10000}"/>
    <cellStyle name="20% - Accent1 4 4 2 8 3 2" xfId="41590" xr:uid="{00000000-0005-0000-0000-0000BFA10000}"/>
    <cellStyle name="20% - Accent1 4 4 2 8 4" xfId="41591" xr:uid="{00000000-0005-0000-0000-0000C0A10000}"/>
    <cellStyle name="20% - Accent1 4 4 2 9" xfId="41592" xr:uid="{00000000-0005-0000-0000-0000C1A10000}"/>
    <cellStyle name="20% - Accent1 4 4 2 9 2" xfId="41593" xr:uid="{00000000-0005-0000-0000-0000C2A10000}"/>
    <cellStyle name="20% - Accent1 4 4 2 9 2 2" xfId="41594" xr:uid="{00000000-0005-0000-0000-0000C3A10000}"/>
    <cellStyle name="20% - Accent1 4 4 2 9 2 2 2" xfId="41595" xr:uid="{00000000-0005-0000-0000-0000C4A10000}"/>
    <cellStyle name="20% - Accent1 4 4 2 9 2 3" xfId="41596" xr:uid="{00000000-0005-0000-0000-0000C5A10000}"/>
    <cellStyle name="20% - Accent1 4 4 2 9 3" xfId="41597" xr:uid="{00000000-0005-0000-0000-0000C6A10000}"/>
    <cellStyle name="20% - Accent1 4 4 2 9 3 2" xfId="41598" xr:uid="{00000000-0005-0000-0000-0000C7A10000}"/>
    <cellStyle name="20% - Accent1 4 4 2 9 4" xfId="41599" xr:uid="{00000000-0005-0000-0000-0000C8A10000}"/>
    <cellStyle name="20% - Accent1 4 4 3" xfId="41600" xr:uid="{00000000-0005-0000-0000-0000C9A10000}"/>
    <cellStyle name="20% - Accent1 4 4 3 10" xfId="41601" xr:uid="{00000000-0005-0000-0000-0000CAA10000}"/>
    <cellStyle name="20% - Accent1 4 4 3 10 2" xfId="41602" xr:uid="{00000000-0005-0000-0000-0000CBA10000}"/>
    <cellStyle name="20% - Accent1 4 4 3 10 2 2" xfId="41603" xr:uid="{00000000-0005-0000-0000-0000CCA10000}"/>
    <cellStyle name="20% - Accent1 4 4 3 10 3" xfId="41604" xr:uid="{00000000-0005-0000-0000-0000CDA10000}"/>
    <cellStyle name="20% - Accent1 4 4 3 11" xfId="41605" xr:uid="{00000000-0005-0000-0000-0000CEA10000}"/>
    <cellStyle name="20% - Accent1 4 4 3 11 2" xfId="41606" xr:uid="{00000000-0005-0000-0000-0000CFA10000}"/>
    <cellStyle name="20% - Accent1 4 4 3 11 2 2" xfId="41607" xr:uid="{00000000-0005-0000-0000-0000D0A10000}"/>
    <cellStyle name="20% - Accent1 4 4 3 11 3" xfId="41608" xr:uid="{00000000-0005-0000-0000-0000D1A10000}"/>
    <cellStyle name="20% - Accent1 4 4 3 12" xfId="41609" xr:uid="{00000000-0005-0000-0000-0000D2A10000}"/>
    <cellStyle name="20% - Accent1 4 4 3 12 2" xfId="41610" xr:uid="{00000000-0005-0000-0000-0000D3A10000}"/>
    <cellStyle name="20% - Accent1 4 4 3 13" xfId="41611" xr:uid="{00000000-0005-0000-0000-0000D4A10000}"/>
    <cellStyle name="20% - Accent1 4 4 3 13 2" xfId="41612" xr:uid="{00000000-0005-0000-0000-0000D5A10000}"/>
    <cellStyle name="20% - Accent1 4 4 3 14" xfId="41613" xr:uid="{00000000-0005-0000-0000-0000D6A10000}"/>
    <cellStyle name="20% - Accent1 4 4 3 2" xfId="41614" xr:uid="{00000000-0005-0000-0000-0000D7A10000}"/>
    <cellStyle name="20% - Accent1 4 4 3 2 10" xfId="41615" xr:uid="{00000000-0005-0000-0000-0000D8A10000}"/>
    <cellStyle name="20% - Accent1 4 4 3 2 10 2" xfId="41616" xr:uid="{00000000-0005-0000-0000-0000D9A10000}"/>
    <cellStyle name="20% - Accent1 4 4 3 2 11" xfId="41617" xr:uid="{00000000-0005-0000-0000-0000DAA10000}"/>
    <cellStyle name="20% - Accent1 4 4 3 2 2" xfId="41618" xr:uid="{00000000-0005-0000-0000-0000DBA10000}"/>
    <cellStyle name="20% - Accent1 4 4 3 2 2 2" xfId="41619" xr:uid="{00000000-0005-0000-0000-0000DCA10000}"/>
    <cellStyle name="20% - Accent1 4 4 3 2 2 2 2" xfId="41620" xr:uid="{00000000-0005-0000-0000-0000DDA10000}"/>
    <cellStyle name="20% - Accent1 4 4 3 2 2 2 2 2" xfId="41621" xr:uid="{00000000-0005-0000-0000-0000DEA10000}"/>
    <cellStyle name="20% - Accent1 4 4 3 2 2 2 2 2 2" xfId="41622" xr:uid="{00000000-0005-0000-0000-0000DFA10000}"/>
    <cellStyle name="20% - Accent1 4 4 3 2 2 2 2 3" xfId="41623" xr:uid="{00000000-0005-0000-0000-0000E0A10000}"/>
    <cellStyle name="20% - Accent1 4 4 3 2 2 2 3" xfId="41624" xr:uid="{00000000-0005-0000-0000-0000E1A10000}"/>
    <cellStyle name="20% - Accent1 4 4 3 2 2 2 3 2" xfId="41625" xr:uid="{00000000-0005-0000-0000-0000E2A10000}"/>
    <cellStyle name="20% - Accent1 4 4 3 2 2 2 4" xfId="41626" xr:uid="{00000000-0005-0000-0000-0000E3A10000}"/>
    <cellStyle name="20% - Accent1 4 4 3 2 2 3" xfId="41627" xr:uid="{00000000-0005-0000-0000-0000E4A10000}"/>
    <cellStyle name="20% - Accent1 4 4 3 2 2 3 2" xfId="41628" xr:uid="{00000000-0005-0000-0000-0000E5A10000}"/>
    <cellStyle name="20% - Accent1 4 4 3 2 2 3 2 2" xfId="41629" xr:uid="{00000000-0005-0000-0000-0000E6A10000}"/>
    <cellStyle name="20% - Accent1 4 4 3 2 2 3 2 2 2" xfId="41630" xr:uid="{00000000-0005-0000-0000-0000E7A10000}"/>
    <cellStyle name="20% - Accent1 4 4 3 2 2 3 2 3" xfId="41631" xr:uid="{00000000-0005-0000-0000-0000E8A10000}"/>
    <cellStyle name="20% - Accent1 4 4 3 2 2 3 3" xfId="41632" xr:uid="{00000000-0005-0000-0000-0000E9A10000}"/>
    <cellStyle name="20% - Accent1 4 4 3 2 2 3 3 2" xfId="41633" xr:uid="{00000000-0005-0000-0000-0000EAA10000}"/>
    <cellStyle name="20% - Accent1 4 4 3 2 2 3 4" xfId="41634" xr:uid="{00000000-0005-0000-0000-0000EBA10000}"/>
    <cellStyle name="20% - Accent1 4 4 3 2 2 4" xfId="41635" xr:uid="{00000000-0005-0000-0000-0000ECA10000}"/>
    <cellStyle name="20% - Accent1 4 4 3 2 2 4 2" xfId="41636" xr:uid="{00000000-0005-0000-0000-0000EDA10000}"/>
    <cellStyle name="20% - Accent1 4 4 3 2 2 4 2 2" xfId="41637" xr:uid="{00000000-0005-0000-0000-0000EEA10000}"/>
    <cellStyle name="20% - Accent1 4 4 3 2 2 4 2 2 2" xfId="41638" xr:uid="{00000000-0005-0000-0000-0000EFA10000}"/>
    <cellStyle name="20% - Accent1 4 4 3 2 2 4 2 3" xfId="41639" xr:uid="{00000000-0005-0000-0000-0000F0A10000}"/>
    <cellStyle name="20% - Accent1 4 4 3 2 2 4 3" xfId="41640" xr:uid="{00000000-0005-0000-0000-0000F1A10000}"/>
    <cellStyle name="20% - Accent1 4 4 3 2 2 4 3 2" xfId="41641" xr:uid="{00000000-0005-0000-0000-0000F2A10000}"/>
    <cellStyle name="20% - Accent1 4 4 3 2 2 4 4" xfId="41642" xr:uid="{00000000-0005-0000-0000-0000F3A10000}"/>
    <cellStyle name="20% - Accent1 4 4 3 2 2 5" xfId="41643" xr:uid="{00000000-0005-0000-0000-0000F4A10000}"/>
    <cellStyle name="20% - Accent1 4 4 3 2 2 5 2" xfId="41644" xr:uid="{00000000-0005-0000-0000-0000F5A10000}"/>
    <cellStyle name="20% - Accent1 4 4 3 2 2 5 2 2" xfId="41645" xr:uid="{00000000-0005-0000-0000-0000F6A10000}"/>
    <cellStyle name="20% - Accent1 4 4 3 2 2 5 3" xfId="41646" xr:uid="{00000000-0005-0000-0000-0000F7A10000}"/>
    <cellStyle name="20% - Accent1 4 4 3 2 2 6" xfId="41647" xr:uid="{00000000-0005-0000-0000-0000F8A10000}"/>
    <cellStyle name="20% - Accent1 4 4 3 2 2 6 2" xfId="41648" xr:uid="{00000000-0005-0000-0000-0000F9A10000}"/>
    <cellStyle name="20% - Accent1 4 4 3 2 2 6 2 2" xfId="41649" xr:uid="{00000000-0005-0000-0000-0000FAA10000}"/>
    <cellStyle name="20% - Accent1 4 4 3 2 2 6 3" xfId="41650" xr:uid="{00000000-0005-0000-0000-0000FBA10000}"/>
    <cellStyle name="20% - Accent1 4 4 3 2 2 7" xfId="41651" xr:uid="{00000000-0005-0000-0000-0000FCA10000}"/>
    <cellStyle name="20% - Accent1 4 4 3 2 2 7 2" xfId="41652" xr:uid="{00000000-0005-0000-0000-0000FDA10000}"/>
    <cellStyle name="20% - Accent1 4 4 3 2 2 8" xfId="41653" xr:uid="{00000000-0005-0000-0000-0000FEA10000}"/>
    <cellStyle name="20% - Accent1 4 4 3 2 2 8 2" xfId="41654" xr:uid="{00000000-0005-0000-0000-0000FFA10000}"/>
    <cellStyle name="20% - Accent1 4 4 3 2 2 9" xfId="41655" xr:uid="{00000000-0005-0000-0000-000000A20000}"/>
    <cellStyle name="20% - Accent1 4 4 3 2 3" xfId="41656" xr:uid="{00000000-0005-0000-0000-000001A20000}"/>
    <cellStyle name="20% - Accent1 4 4 3 2 3 2" xfId="41657" xr:uid="{00000000-0005-0000-0000-000002A20000}"/>
    <cellStyle name="20% - Accent1 4 4 3 2 3 2 2" xfId="41658" xr:uid="{00000000-0005-0000-0000-000003A20000}"/>
    <cellStyle name="20% - Accent1 4 4 3 2 3 2 2 2" xfId="41659" xr:uid="{00000000-0005-0000-0000-000004A20000}"/>
    <cellStyle name="20% - Accent1 4 4 3 2 3 2 2 2 2" xfId="41660" xr:uid="{00000000-0005-0000-0000-000005A20000}"/>
    <cellStyle name="20% - Accent1 4 4 3 2 3 2 2 3" xfId="41661" xr:uid="{00000000-0005-0000-0000-000006A20000}"/>
    <cellStyle name="20% - Accent1 4 4 3 2 3 2 3" xfId="41662" xr:uid="{00000000-0005-0000-0000-000007A20000}"/>
    <cellStyle name="20% - Accent1 4 4 3 2 3 2 3 2" xfId="41663" xr:uid="{00000000-0005-0000-0000-000008A20000}"/>
    <cellStyle name="20% - Accent1 4 4 3 2 3 2 4" xfId="41664" xr:uid="{00000000-0005-0000-0000-000009A20000}"/>
    <cellStyle name="20% - Accent1 4 4 3 2 3 3" xfId="41665" xr:uid="{00000000-0005-0000-0000-00000AA20000}"/>
    <cellStyle name="20% - Accent1 4 4 3 2 3 3 2" xfId="41666" xr:uid="{00000000-0005-0000-0000-00000BA20000}"/>
    <cellStyle name="20% - Accent1 4 4 3 2 3 3 2 2" xfId="41667" xr:uid="{00000000-0005-0000-0000-00000CA20000}"/>
    <cellStyle name="20% - Accent1 4 4 3 2 3 3 2 2 2" xfId="41668" xr:uid="{00000000-0005-0000-0000-00000DA20000}"/>
    <cellStyle name="20% - Accent1 4 4 3 2 3 3 2 3" xfId="41669" xr:uid="{00000000-0005-0000-0000-00000EA20000}"/>
    <cellStyle name="20% - Accent1 4 4 3 2 3 3 3" xfId="41670" xr:uid="{00000000-0005-0000-0000-00000FA20000}"/>
    <cellStyle name="20% - Accent1 4 4 3 2 3 3 3 2" xfId="41671" xr:uid="{00000000-0005-0000-0000-000010A20000}"/>
    <cellStyle name="20% - Accent1 4 4 3 2 3 3 4" xfId="41672" xr:uid="{00000000-0005-0000-0000-000011A20000}"/>
    <cellStyle name="20% - Accent1 4 4 3 2 3 4" xfId="41673" xr:uid="{00000000-0005-0000-0000-000012A20000}"/>
    <cellStyle name="20% - Accent1 4 4 3 2 3 4 2" xfId="41674" xr:uid="{00000000-0005-0000-0000-000013A20000}"/>
    <cellStyle name="20% - Accent1 4 4 3 2 3 4 2 2" xfId="41675" xr:uid="{00000000-0005-0000-0000-000014A20000}"/>
    <cellStyle name="20% - Accent1 4 4 3 2 3 4 2 2 2" xfId="41676" xr:uid="{00000000-0005-0000-0000-000015A20000}"/>
    <cellStyle name="20% - Accent1 4 4 3 2 3 4 2 3" xfId="41677" xr:uid="{00000000-0005-0000-0000-000016A20000}"/>
    <cellStyle name="20% - Accent1 4 4 3 2 3 4 3" xfId="41678" xr:uid="{00000000-0005-0000-0000-000017A20000}"/>
    <cellStyle name="20% - Accent1 4 4 3 2 3 4 3 2" xfId="41679" xr:uid="{00000000-0005-0000-0000-000018A20000}"/>
    <cellStyle name="20% - Accent1 4 4 3 2 3 4 4" xfId="41680" xr:uid="{00000000-0005-0000-0000-000019A20000}"/>
    <cellStyle name="20% - Accent1 4 4 3 2 3 5" xfId="41681" xr:uid="{00000000-0005-0000-0000-00001AA20000}"/>
    <cellStyle name="20% - Accent1 4 4 3 2 3 5 2" xfId="41682" xr:uid="{00000000-0005-0000-0000-00001BA20000}"/>
    <cellStyle name="20% - Accent1 4 4 3 2 3 5 2 2" xfId="41683" xr:uid="{00000000-0005-0000-0000-00001CA20000}"/>
    <cellStyle name="20% - Accent1 4 4 3 2 3 5 3" xfId="41684" xr:uid="{00000000-0005-0000-0000-00001DA20000}"/>
    <cellStyle name="20% - Accent1 4 4 3 2 3 6" xfId="41685" xr:uid="{00000000-0005-0000-0000-00001EA20000}"/>
    <cellStyle name="20% - Accent1 4 4 3 2 3 6 2" xfId="41686" xr:uid="{00000000-0005-0000-0000-00001FA20000}"/>
    <cellStyle name="20% - Accent1 4 4 3 2 3 6 2 2" xfId="41687" xr:uid="{00000000-0005-0000-0000-000020A20000}"/>
    <cellStyle name="20% - Accent1 4 4 3 2 3 6 3" xfId="41688" xr:uid="{00000000-0005-0000-0000-000021A20000}"/>
    <cellStyle name="20% - Accent1 4 4 3 2 3 7" xfId="41689" xr:uid="{00000000-0005-0000-0000-000022A20000}"/>
    <cellStyle name="20% - Accent1 4 4 3 2 3 7 2" xfId="41690" xr:uid="{00000000-0005-0000-0000-000023A20000}"/>
    <cellStyle name="20% - Accent1 4 4 3 2 3 8" xfId="41691" xr:uid="{00000000-0005-0000-0000-000024A20000}"/>
    <cellStyle name="20% - Accent1 4 4 3 2 3 8 2" xfId="41692" xr:uid="{00000000-0005-0000-0000-000025A20000}"/>
    <cellStyle name="20% - Accent1 4 4 3 2 3 9" xfId="41693" xr:uid="{00000000-0005-0000-0000-000026A20000}"/>
    <cellStyle name="20% - Accent1 4 4 3 2 4" xfId="41694" xr:uid="{00000000-0005-0000-0000-000027A20000}"/>
    <cellStyle name="20% - Accent1 4 4 3 2 4 2" xfId="41695" xr:uid="{00000000-0005-0000-0000-000028A20000}"/>
    <cellStyle name="20% - Accent1 4 4 3 2 4 2 2" xfId="41696" xr:uid="{00000000-0005-0000-0000-000029A20000}"/>
    <cellStyle name="20% - Accent1 4 4 3 2 4 2 2 2" xfId="41697" xr:uid="{00000000-0005-0000-0000-00002AA20000}"/>
    <cellStyle name="20% - Accent1 4 4 3 2 4 2 3" xfId="41698" xr:uid="{00000000-0005-0000-0000-00002BA20000}"/>
    <cellStyle name="20% - Accent1 4 4 3 2 4 3" xfId="41699" xr:uid="{00000000-0005-0000-0000-00002CA20000}"/>
    <cellStyle name="20% - Accent1 4 4 3 2 4 3 2" xfId="41700" xr:uid="{00000000-0005-0000-0000-00002DA20000}"/>
    <cellStyle name="20% - Accent1 4 4 3 2 4 4" xfId="41701" xr:uid="{00000000-0005-0000-0000-00002EA20000}"/>
    <cellStyle name="20% - Accent1 4 4 3 2 5" xfId="41702" xr:uid="{00000000-0005-0000-0000-00002FA20000}"/>
    <cellStyle name="20% - Accent1 4 4 3 2 5 2" xfId="41703" xr:uid="{00000000-0005-0000-0000-000030A20000}"/>
    <cellStyle name="20% - Accent1 4 4 3 2 5 2 2" xfId="41704" xr:uid="{00000000-0005-0000-0000-000031A20000}"/>
    <cellStyle name="20% - Accent1 4 4 3 2 5 2 2 2" xfId="41705" xr:uid="{00000000-0005-0000-0000-000032A20000}"/>
    <cellStyle name="20% - Accent1 4 4 3 2 5 2 3" xfId="41706" xr:uid="{00000000-0005-0000-0000-000033A20000}"/>
    <cellStyle name="20% - Accent1 4 4 3 2 5 3" xfId="41707" xr:uid="{00000000-0005-0000-0000-000034A20000}"/>
    <cellStyle name="20% - Accent1 4 4 3 2 5 3 2" xfId="41708" xr:uid="{00000000-0005-0000-0000-000035A20000}"/>
    <cellStyle name="20% - Accent1 4 4 3 2 5 4" xfId="41709" xr:uid="{00000000-0005-0000-0000-000036A20000}"/>
    <cellStyle name="20% - Accent1 4 4 3 2 6" xfId="41710" xr:uid="{00000000-0005-0000-0000-000037A20000}"/>
    <cellStyle name="20% - Accent1 4 4 3 2 6 2" xfId="41711" xr:uid="{00000000-0005-0000-0000-000038A20000}"/>
    <cellStyle name="20% - Accent1 4 4 3 2 6 2 2" xfId="41712" xr:uid="{00000000-0005-0000-0000-000039A20000}"/>
    <cellStyle name="20% - Accent1 4 4 3 2 6 2 2 2" xfId="41713" xr:uid="{00000000-0005-0000-0000-00003AA20000}"/>
    <cellStyle name="20% - Accent1 4 4 3 2 6 2 3" xfId="41714" xr:uid="{00000000-0005-0000-0000-00003BA20000}"/>
    <cellStyle name="20% - Accent1 4 4 3 2 6 3" xfId="41715" xr:uid="{00000000-0005-0000-0000-00003CA20000}"/>
    <cellStyle name="20% - Accent1 4 4 3 2 6 3 2" xfId="41716" xr:uid="{00000000-0005-0000-0000-00003DA20000}"/>
    <cellStyle name="20% - Accent1 4 4 3 2 6 4" xfId="41717" xr:uid="{00000000-0005-0000-0000-00003EA20000}"/>
    <cellStyle name="20% - Accent1 4 4 3 2 7" xfId="41718" xr:uid="{00000000-0005-0000-0000-00003FA20000}"/>
    <cellStyle name="20% - Accent1 4 4 3 2 7 2" xfId="41719" xr:uid="{00000000-0005-0000-0000-000040A20000}"/>
    <cellStyle name="20% - Accent1 4 4 3 2 7 2 2" xfId="41720" xr:uid="{00000000-0005-0000-0000-000041A20000}"/>
    <cellStyle name="20% - Accent1 4 4 3 2 7 3" xfId="41721" xr:uid="{00000000-0005-0000-0000-000042A20000}"/>
    <cellStyle name="20% - Accent1 4 4 3 2 8" xfId="41722" xr:uid="{00000000-0005-0000-0000-000043A20000}"/>
    <cellStyle name="20% - Accent1 4 4 3 2 8 2" xfId="41723" xr:uid="{00000000-0005-0000-0000-000044A20000}"/>
    <cellStyle name="20% - Accent1 4 4 3 2 8 2 2" xfId="41724" xr:uid="{00000000-0005-0000-0000-000045A20000}"/>
    <cellStyle name="20% - Accent1 4 4 3 2 8 3" xfId="41725" xr:uid="{00000000-0005-0000-0000-000046A20000}"/>
    <cellStyle name="20% - Accent1 4 4 3 2 9" xfId="41726" xr:uid="{00000000-0005-0000-0000-000047A20000}"/>
    <cellStyle name="20% - Accent1 4 4 3 2 9 2" xfId="41727" xr:uid="{00000000-0005-0000-0000-000048A20000}"/>
    <cellStyle name="20% - Accent1 4 4 3 3" xfId="41728" xr:uid="{00000000-0005-0000-0000-000049A20000}"/>
    <cellStyle name="20% - Accent1 4 4 3 3 10" xfId="41729" xr:uid="{00000000-0005-0000-0000-00004AA20000}"/>
    <cellStyle name="20% - Accent1 4 4 3 3 10 2" xfId="41730" xr:uid="{00000000-0005-0000-0000-00004BA20000}"/>
    <cellStyle name="20% - Accent1 4 4 3 3 11" xfId="41731" xr:uid="{00000000-0005-0000-0000-00004CA20000}"/>
    <cellStyle name="20% - Accent1 4 4 3 3 2" xfId="41732" xr:uid="{00000000-0005-0000-0000-00004DA20000}"/>
    <cellStyle name="20% - Accent1 4 4 3 3 2 2" xfId="41733" xr:uid="{00000000-0005-0000-0000-00004EA20000}"/>
    <cellStyle name="20% - Accent1 4 4 3 3 2 2 2" xfId="41734" xr:uid="{00000000-0005-0000-0000-00004FA20000}"/>
    <cellStyle name="20% - Accent1 4 4 3 3 2 2 2 2" xfId="41735" xr:uid="{00000000-0005-0000-0000-000050A20000}"/>
    <cellStyle name="20% - Accent1 4 4 3 3 2 2 2 2 2" xfId="41736" xr:uid="{00000000-0005-0000-0000-000051A20000}"/>
    <cellStyle name="20% - Accent1 4 4 3 3 2 2 2 3" xfId="41737" xr:uid="{00000000-0005-0000-0000-000052A20000}"/>
    <cellStyle name="20% - Accent1 4 4 3 3 2 2 3" xfId="41738" xr:uid="{00000000-0005-0000-0000-000053A20000}"/>
    <cellStyle name="20% - Accent1 4 4 3 3 2 2 3 2" xfId="41739" xr:uid="{00000000-0005-0000-0000-000054A20000}"/>
    <cellStyle name="20% - Accent1 4 4 3 3 2 2 4" xfId="41740" xr:uid="{00000000-0005-0000-0000-000055A20000}"/>
    <cellStyle name="20% - Accent1 4 4 3 3 2 3" xfId="41741" xr:uid="{00000000-0005-0000-0000-000056A20000}"/>
    <cellStyle name="20% - Accent1 4 4 3 3 2 3 2" xfId="41742" xr:uid="{00000000-0005-0000-0000-000057A20000}"/>
    <cellStyle name="20% - Accent1 4 4 3 3 2 3 2 2" xfId="41743" xr:uid="{00000000-0005-0000-0000-000058A20000}"/>
    <cellStyle name="20% - Accent1 4 4 3 3 2 3 2 2 2" xfId="41744" xr:uid="{00000000-0005-0000-0000-000059A20000}"/>
    <cellStyle name="20% - Accent1 4 4 3 3 2 3 2 3" xfId="41745" xr:uid="{00000000-0005-0000-0000-00005AA20000}"/>
    <cellStyle name="20% - Accent1 4 4 3 3 2 3 3" xfId="41746" xr:uid="{00000000-0005-0000-0000-00005BA20000}"/>
    <cellStyle name="20% - Accent1 4 4 3 3 2 3 3 2" xfId="41747" xr:uid="{00000000-0005-0000-0000-00005CA20000}"/>
    <cellStyle name="20% - Accent1 4 4 3 3 2 3 4" xfId="41748" xr:uid="{00000000-0005-0000-0000-00005DA20000}"/>
    <cellStyle name="20% - Accent1 4 4 3 3 2 4" xfId="41749" xr:uid="{00000000-0005-0000-0000-00005EA20000}"/>
    <cellStyle name="20% - Accent1 4 4 3 3 2 4 2" xfId="41750" xr:uid="{00000000-0005-0000-0000-00005FA20000}"/>
    <cellStyle name="20% - Accent1 4 4 3 3 2 4 2 2" xfId="41751" xr:uid="{00000000-0005-0000-0000-000060A20000}"/>
    <cellStyle name="20% - Accent1 4 4 3 3 2 4 2 2 2" xfId="41752" xr:uid="{00000000-0005-0000-0000-000061A20000}"/>
    <cellStyle name="20% - Accent1 4 4 3 3 2 4 2 3" xfId="41753" xr:uid="{00000000-0005-0000-0000-000062A20000}"/>
    <cellStyle name="20% - Accent1 4 4 3 3 2 4 3" xfId="41754" xr:uid="{00000000-0005-0000-0000-000063A20000}"/>
    <cellStyle name="20% - Accent1 4 4 3 3 2 4 3 2" xfId="41755" xr:uid="{00000000-0005-0000-0000-000064A20000}"/>
    <cellStyle name="20% - Accent1 4 4 3 3 2 4 4" xfId="41756" xr:uid="{00000000-0005-0000-0000-000065A20000}"/>
    <cellStyle name="20% - Accent1 4 4 3 3 2 5" xfId="41757" xr:uid="{00000000-0005-0000-0000-000066A20000}"/>
    <cellStyle name="20% - Accent1 4 4 3 3 2 5 2" xfId="41758" xr:uid="{00000000-0005-0000-0000-000067A20000}"/>
    <cellStyle name="20% - Accent1 4 4 3 3 2 5 2 2" xfId="41759" xr:uid="{00000000-0005-0000-0000-000068A20000}"/>
    <cellStyle name="20% - Accent1 4 4 3 3 2 5 3" xfId="41760" xr:uid="{00000000-0005-0000-0000-000069A20000}"/>
    <cellStyle name="20% - Accent1 4 4 3 3 2 6" xfId="41761" xr:uid="{00000000-0005-0000-0000-00006AA20000}"/>
    <cellStyle name="20% - Accent1 4 4 3 3 2 6 2" xfId="41762" xr:uid="{00000000-0005-0000-0000-00006BA20000}"/>
    <cellStyle name="20% - Accent1 4 4 3 3 2 6 2 2" xfId="41763" xr:uid="{00000000-0005-0000-0000-00006CA20000}"/>
    <cellStyle name="20% - Accent1 4 4 3 3 2 6 3" xfId="41764" xr:uid="{00000000-0005-0000-0000-00006DA20000}"/>
    <cellStyle name="20% - Accent1 4 4 3 3 2 7" xfId="41765" xr:uid="{00000000-0005-0000-0000-00006EA20000}"/>
    <cellStyle name="20% - Accent1 4 4 3 3 2 7 2" xfId="41766" xr:uid="{00000000-0005-0000-0000-00006FA20000}"/>
    <cellStyle name="20% - Accent1 4 4 3 3 2 8" xfId="41767" xr:uid="{00000000-0005-0000-0000-000070A20000}"/>
    <cellStyle name="20% - Accent1 4 4 3 3 2 8 2" xfId="41768" xr:uid="{00000000-0005-0000-0000-000071A20000}"/>
    <cellStyle name="20% - Accent1 4 4 3 3 2 9" xfId="41769" xr:uid="{00000000-0005-0000-0000-000072A20000}"/>
    <cellStyle name="20% - Accent1 4 4 3 3 3" xfId="41770" xr:uid="{00000000-0005-0000-0000-000073A20000}"/>
    <cellStyle name="20% - Accent1 4 4 3 3 3 2" xfId="41771" xr:uid="{00000000-0005-0000-0000-000074A20000}"/>
    <cellStyle name="20% - Accent1 4 4 3 3 3 2 2" xfId="41772" xr:uid="{00000000-0005-0000-0000-000075A20000}"/>
    <cellStyle name="20% - Accent1 4 4 3 3 3 2 2 2" xfId="41773" xr:uid="{00000000-0005-0000-0000-000076A20000}"/>
    <cellStyle name="20% - Accent1 4 4 3 3 3 2 2 2 2" xfId="41774" xr:uid="{00000000-0005-0000-0000-000077A20000}"/>
    <cellStyle name="20% - Accent1 4 4 3 3 3 2 2 3" xfId="41775" xr:uid="{00000000-0005-0000-0000-000078A20000}"/>
    <cellStyle name="20% - Accent1 4 4 3 3 3 2 3" xfId="41776" xr:uid="{00000000-0005-0000-0000-000079A20000}"/>
    <cellStyle name="20% - Accent1 4 4 3 3 3 2 3 2" xfId="41777" xr:uid="{00000000-0005-0000-0000-00007AA20000}"/>
    <cellStyle name="20% - Accent1 4 4 3 3 3 2 4" xfId="41778" xr:uid="{00000000-0005-0000-0000-00007BA20000}"/>
    <cellStyle name="20% - Accent1 4 4 3 3 3 3" xfId="41779" xr:uid="{00000000-0005-0000-0000-00007CA20000}"/>
    <cellStyle name="20% - Accent1 4 4 3 3 3 3 2" xfId="41780" xr:uid="{00000000-0005-0000-0000-00007DA20000}"/>
    <cellStyle name="20% - Accent1 4 4 3 3 3 3 2 2" xfId="41781" xr:uid="{00000000-0005-0000-0000-00007EA20000}"/>
    <cellStyle name="20% - Accent1 4 4 3 3 3 3 2 2 2" xfId="41782" xr:uid="{00000000-0005-0000-0000-00007FA20000}"/>
    <cellStyle name="20% - Accent1 4 4 3 3 3 3 2 3" xfId="41783" xr:uid="{00000000-0005-0000-0000-000080A20000}"/>
    <cellStyle name="20% - Accent1 4 4 3 3 3 3 3" xfId="41784" xr:uid="{00000000-0005-0000-0000-000081A20000}"/>
    <cellStyle name="20% - Accent1 4 4 3 3 3 3 3 2" xfId="41785" xr:uid="{00000000-0005-0000-0000-000082A20000}"/>
    <cellStyle name="20% - Accent1 4 4 3 3 3 3 4" xfId="41786" xr:uid="{00000000-0005-0000-0000-000083A20000}"/>
    <cellStyle name="20% - Accent1 4 4 3 3 3 4" xfId="41787" xr:uid="{00000000-0005-0000-0000-000084A20000}"/>
    <cellStyle name="20% - Accent1 4 4 3 3 3 4 2" xfId="41788" xr:uid="{00000000-0005-0000-0000-000085A20000}"/>
    <cellStyle name="20% - Accent1 4 4 3 3 3 4 2 2" xfId="41789" xr:uid="{00000000-0005-0000-0000-000086A20000}"/>
    <cellStyle name="20% - Accent1 4 4 3 3 3 4 2 2 2" xfId="41790" xr:uid="{00000000-0005-0000-0000-000087A20000}"/>
    <cellStyle name="20% - Accent1 4 4 3 3 3 4 2 3" xfId="41791" xr:uid="{00000000-0005-0000-0000-000088A20000}"/>
    <cellStyle name="20% - Accent1 4 4 3 3 3 4 3" xfId="41792" xr:uid="{00000000-0005-0000-0000-000089A20000}"/>
    <cellStyle name="20% - Accent1 4 4 3 3 3 4 3 2" xfId="41793" xr:uid="{00000000-0005-0000-0000-00008AA20000}"/>
    <cellStyle name="20% - Accent1 4 4 3 3 3 4 4" xfId="41794" xr:uid="{00000000-0005-0000-0000-00008BA20000}"/>
    <cellStyle name="20% - Accent1 4 4 3 3 3 5" xfId="41795" xr:uid="{00000000-0005-0000-0000-00008CA20000}"/>
    <cellStyle name="20% - Accent1 4 4 3 3 3 5 2" xfId="41796" xr:uid="{00000000-0005-0000-0000-00008DA20000}"/>
    <cellStyle name="20% - Accent1 4 4 3 3 3 5 2 2" xfId="41797" xr:uid="{00000000-0005-0000-0000-00008EA20000}"/>
    <cellStyle name="20% - Accent1 4 4 3 3 3 5 3" xfId="41798" xr:uid="{00000000-0005-0000-0000-00008FA20000}"/>
    <cellStyle name="20% - Accent1 4 4 3 3 3 6" xfId="41799" xr:uid="{00000000-0005-0000-0000-000090A20000}"/>
    <cellStyle name="20% - Accent1 4 4 3 3 3 6 2" xfId="41800" xr:uid="{00000000-0005-0000-0000-000091A20000}"/>
    <cellStyle name="20% - Accent1 4 4 3 3 3 6 2 2" xfId="41801" xr:uid="{00000000-0005-0000-0000-000092A20000}"/>
    <cellStyle name="20% - Accent1 4 4 3 3 3 6 3" xfId="41802" xr:uid="{00000000-0005-0000-0000-000093A20000}"/>
    <cellStyle name="20% - Accent1 4 4 3 3 3 7" xfId="41803" xr:uid="{00000000-0005-0000-0000-000094A20000}"/>
    <cellStyle name="20% - Accent1 4 4 3 3 3 7 2" xfId="41804" xr:uid="{00000000-0005-0000-0000-000095A20000}"/>
    <cellStyle name="20% - Accent1 4 4 3 3 3 8" xfId="41805" xr:uid="{00000000-0005-0000-0000-000096A20000}"/>
    <cellStyle name="20% - Accent1 4 4 3 3 3 8 2" xfId="41806" xr:uid="{00000000-0005-0000-0000-000097A20000}"/>
    <cellStyle name="20% - Accent1 4 4 3 3 3 9" xfId="41807" xr:uid="{00000000-0005-0000-0000-000098A20000}"/>
    <cellStyle name="20% - Accent1 4 4 3 3 4" xfId="41808" xr:uid="{00000000-0005-0000-0000-000099A20000}"/>
    <cellStyle name="20% - Accent1 4 4 3 3 4 2" xfId="41809" xr:uid="{00000000-0005-0000-0000-00009AA20000}"/>
    <cellStyle name="20% - Accent1 4 4 3 3 4 2 2" xfId="41810" xr:uid="{00000000-0005-0000-0000-00009BA20000}"/>
    <cellStyle name="20% - Accent1 4 4 3 3 4 2 2 2" xfId="41811" xr:uid="{00000000-0005-0000-0000-00009CA20000}"/>
    <cellStyle name="20% - Accent1 4 4 3 3 4 2 3" xfId="41812" xr:uid="{00000000-0005-0000-0000-00009DA20000}"/>
    <cellStyle name="20% - Accent1 4 4 3 3 4 3" xfId="41813" xr:uid="{00000000-0005-0000-0000-00009EA20000}"/>
    <cellStyle name="20% - Accent1 4 4 3 3 4 3 2" xfId="41814" xr:uid="{00000000-0005-0000-0000-00009FA20000}"/>
    <cellStyle name="20% - Accent1 4 4 3 3 4 4" xfId="41815" xr:uid="{00000000-0005-0000-0000-0000A0A20000}"/>
    <cellStyle name="20% - Accent1 4 4 3 3 5" xfId="41816" xr:uid="{00000000-0005-0000-0000-0000A1A20000}"/>
    <cellStyle name="20% - Accent1 4 4 3 3 5 2" xfId="41817" xr:uid="{00000000-0005-0000-0000-0000A2A20000}"/>
    <cellStyle name="20% - Accent1 4 4 3 3 5 2 2" xfId="41818" xr:uid="{00000000-0005-0000-0000-0000A3A20000}"/>
    <cellStyle name="20% - Accent1 4 4 3 3 5 2 2 2" xfId="41819" xr:uid="{00000000-0005-0000-0000-0000A4A20000}"/>
    <cellStyle name="20% - Accent1 4 4 3 3 5 2 3" xfId="41820" xr:uid="{00000000-0005-0000-0000-0000A5A20000}"/>
    <cellStyle name="20% - Accent1 4 4 3 3 5 3" xfId="41821" xr:uid="{00000000-0005-0000-0000-0000A6A20000}"/>
    <cellStyle name="20% - Accent1 4 4 3 3 5 3 2" xfId="41822" xr:uid="{00000000-0005-0000-0000-0000A7A20000}"/>
    <cellStyle name="20% - Accent1 4 4 3 3 5 4" xfId="41823" xr:uid="{00000000-0005-0000-0000-0000A8A20000}"/>
    <cellStyle name="20% - Accent1 4 4 3 3 6" xfId="41824" xr:uid="{00000000-0005-0000-0000-0000A9A20000}"/>
    <cellStyle name="20% - Accent1 4 4 3 3 6 2" xfId="41825" xr:uid="{00000000-0005-0000-0000-0000AAA20000}"/>
    <cellStyle name="20% - Accent1 4 4 3 3 6 2 2" xfId="41826" xr:uid="{00000000-0005-0000-0000-0000ABA20000}"/>
    <cellStyle name="20% - Accent1 4 4 3 3 6 2 2 2" xfId="41827" xr:uid="{00000000-0005-0000-0000-0000ACA20000}"/>
    <cellStyle name="20% - Accent1 4 4 3 3 6 2 3" xfId="41828" xr:uid="{00000000-0005-0000-0000-0000ADA20000}"/>
    <cellStyle name="20% - Accent1 4 4 3 3 6 3" xfId="41829" xr:uid="{00000000-0005-0000-0000-0000AEA20000}"/>
    <cellStyle name="20% - Accent1 4 4 3 3 6 3 2" xfId="41830" xr:uid="{00000000-0005-0000-0000-0000AFA20000}"/>
    <cellStyle name="20% - Accent1 4 4 3 3 6 4" xfId="41831" xr:uid="{00000000-0005-0000-0000-0000B0A20000}"/>
    <cellStyle name="20% - Accent1 4 4 3 3 7" xfId="41832" xr:uid="{00000000-0005-0000-0000-0000B1A20000}"/>
    <cellStyle name="20% - Accent1 4 4 3 3 7 2" xfId="41833" xr:uid="{00000000-0005-0000-0000-0000B2A20000}"/>
    <cellStyle name="20% - Accent1 4 4 3 3 7 2 2" xfId="41834" xr:uid="{00000000-0005-0000-0000-0000B3A20000}"/>
    <cellStyle name="20% - Accent1 4 4 3 3 7 3" xfId="41835" xr:uid="{00000000-0005-0000-0000-0000B4A20000}"/>
    <cellStyle name="20% - Accent1 4 4 3 3 8" xfId="41836" xr:uid="{00000000-0005-0000-0000-0000B5A20000}"/>
    <cellStyle name="20% - Accent1 4 4 3 3 8 2" xfId="41837" xr:uid="{00000000-0005-0000-0000-0000B6A20000}"/>
    <cellStyle name="20% - Accent1 4 4 3 3 8 2 2" xfId="41838" xr:uid="{00000000-0005-0000-0000-0000B7A20000}"/>
    <cellStyle name="20% - Accent1 4 4 3 3 8 3" xfId="41839" xr:uid="{00000000-0005-0000-0000-0000B8A20000}"/>
    <cellStyle name="20% - Accent1 4 4 3 3 9" xfId="41840" xr:uid="{00000000-0005-0000-0000-0000B9A20000}"/>
    <cellStyle name="20% - Accent1 4 4 3 3 9 2" xfId="41841" xr:uid="{00000000-0005-0000-0000-0000BAA20000}"/>
    <cellStyle name="20% - Accent1 4 4 3 4" xfId="41842" xr:uid="{00000000-0005-0000-0000-0000BBA20000}"/>
    <cellStyle name="20% - Accent1 4 4 3 4 10" xfId="41843" xr:uid="{00000000-0005-0000-0000-0000BCA20000}"/>
    <cellStyle name="20% - Accent1 4 4 3 4 10 2" xfId="41844" xr:uid="{00000000-0005-0000-0000-0000BDA20000}"/>
    <cellStyle name="20% - Accent1 4 4 3 4 11" xfId="41845" xr:uid="{00000000-0005-0000-0000-0000BEA20000}"/>
    <cellStyle name="20% - Accent1 4 4 3 4 2" xfId="41846" xr:uid="{00000000-0005-0000-0000-0000BFA20000}"/>
    <cellStyle name="20% - Accent1 4 4 3 4 2 2" xfId="41847" xr:uid="{00000000-0005-0000-0000-0000C0A20000}"/>
    <cellStyle name="20% - Accent1 4 4 3 4 2 2 2" xfId="41848" xr:uid="{00000000-0005-0000-0000-0000C1A20000}"/>
    <cellStyle name="20% - Accent1 4 4 3 4 2 2 2 2" xfId="41849" xr:uid="{00000000-0005-0000-0000-0000C2A20000}"/>
    <cellStyle name="20% - Accent1 4 4 3 4 2 2 2 2 2" xfId="41850" xr:uid="{00000000-0005-0000-0000-0000C3A20000}"/>
    <cellStyle name="20% - Accent1 4 4 3 4 2 2 2 3" xfId="41851" xr:uid="{00000000-0005-0000-0000-0000C4A20000}"/>
    <cellStyle name="20% - Accent1 4 4 3 4 2 2 3" xfId="41852" xr:uid="{00000000-0005-0000-0000-0000C5A20000}"/>
    <cellStyle name="20% - Accent1 4 4 3 4 2 2 3 2" xfId="41853" xr:uid="{00000000-0005-0000-0000-0000C6A20000}"/>
    <cellStyle name="20% - Accent1 4 4 3 4 2 2 4" xfId="41854" xr:uid="{00000000-0005-0000-0000-0000C7A20000}"/>
    <cellStyle name="20% - Accent1 4 4 3 4 2 3" xfId="41855" xr:uid="{00000000-0005-0000-0000-0000C8A20000}"/>
    <cellStyle name="20% - Accent1 4 4 3 4 2 3 2" xfId="41856" xr:uid="{00000000-0005-0000-0000-0000C9A20000}"/>
    <cellStyle name="20% - Accent1 4 4 3 4 2 3 2 2" xfId="41857" xr:uid="{00000000-0005-0000-0000-0000CAA20000}"/>
    <cellStyle name="20% - Accent1 4 4 3 4 2 3 2 2 2" xfId="41858" xr:uid="{00000000-0005-0000-0000-0000CBA20000}"/>
    <cellStyle name="20% - Accent1 4 4 3 4 2 3 2 3" xfId="41859" xr:uid="{00000000-0005-0000-0000-0000CCA20000}"/>
    <cellStyle name="20% - Accent1 4 4 3 4 2 3 3" xfId="41860" xr:uid="{00000000-0005-0000-0000-0000CDA20000}"/>
    <cellStyle name="20% - Accent1 4 4 3 4 2 3 3 2" xfId="41861" xr:uid="{00000000-0005-0000-0000-0000CEA20000}"/>
    <cellStyle name="20% - Accent1 4 4 3 4 2 3 4" xfId="41862" xr:uid="{00000000-0005-0000-0000-0000CFA20000}"/>
    <cellStyle name="20% - Accent1 4 4 3 4 2 4" xfId="41863" xr:uid="{00000000-0005-0000-0000-0000D0A20000}"/>
    <cellStyle name="20% - Accent1 4 4 3 4 2 4 2" xfId="41864" xr:uid="{00000000-0005-0000-0000-0000D1A20000}"/>
    <cellStyle name="20% - Accent1 4 4 3 4 2 4 2 2" xfId="41865" xr:uid="{00000000-0005-0000-0000-0000D2A20000}"/>
    <cellStyle name="20% - Accent1 4 4 3 4 2 4 2 2 2" xfId="41866" xr:uid="{00000000-0005-0000-0000-0000D3A20000}"/>
    <cellStyle name="20% - Accent1 4 4 3 4 2 4 2 3" xfId="41867" xr:uid="{00000000-0005-0000-0000-0000D4A20000}"/>
    <cellStyle name="20% - Accent1 4 4 3 4 2 4 3" xfId="41868" xr:uid="{00000000-0005-0000-0000-0000D5A20000}"/>
    <cellStyle name="20% - Accent1 4 4 3 4 2 4 3 2" xfId="41869" xr:uid="{00000000-0005-0000-0000-0000D6A20000}"/>
    <cellStyle name="20% - Accent1 4 4 3 4 2 4 4" xfId="41870" xr:uid="{00000000-0005-0000-0000-0000D7A20000}"/>
    <cellStyle name="20% - Accent1 4 4 3 4 2 5" xfId="41871" xr:uid="{00000000-0005-0000-0000-0000D8A20000}"/>
    <cellStyle name="20% - Accent1 4 4 3 4 2 5 2" xfId="41872" xr:uid="{00000000-0005-0000-0000-0000D9A20000}"/>
    <cellStyle name="20% - Accent1 4 4 3 4 2 5 2 2" xfId="41873" xr:uid="{00000000-0005-0000-0000-0000DAA20000}"/>
    <cellStyle name="20% - Accent1 4 4 3 4 2 5 3" xfId="41874" xr:uid="{00000000-0005-0000-0000-0000DBA20000}"/>
    <cellStyle name="20% - Accent1 4 4 3 4 2 6" xfId="41875" xr:uid="{00000000-0005-0000-0000-0000DCA20000}"/>
    <cellStyle name="20% - Accent1 4 4 3 4 2 6 2" xfId="41876" xr:uid="{00000000-0005-0000-0000-0000DDA20000}"/>
    <cellStyle name="20% - Accent1 4 4 3 4 2 6 2 2" xfId="41877" xr:uid="{00000000-0005-0000-0000-0000DEA20000}"/>
    <cellStyle name="20% - Accent1 4 4 3 4 2 6 3" xfId="41878" xr:uid="{00000000-0005-0000-0000-0000DFA20000}"/>
    <cellStyle name="20% - Accent1 4 4 3 4 2 7" xfId="41879" xr:uid="{00000000-0005-0000-0000-0000E0A20000}"/>
    <cellStyle name="20% - Accent1 4 4 3 4 2 7 2" xfId="41880" xr:uid="{00000000-0005-0000-0000-0000E1A20000}"/>
    <cellStyle name="20% - Accent1 4 4 3 4 2 8" xfId="41881" xr:uid="{00000000-0005-0000-0000-0000E2A20000}"/>
    <cellStyle name="20% - Accent1 4 4 3 4 2 8 2" xfId="41882" xr:uid="{00000000-0005-0000-0000-0000E3A20000}"/>
    <cellStyle name="20% - Accent1 4 4 3 4 2 9" xfId="41883" xr:uid="{00000000-0005-0000-0000-0000E4A20000}"/>
    <cellStyle name="20% - Accent1 4 4 3 4 3" xfId="41884" xr:uid="{00000000-0005-0000-0000-0000E5A20000}"/>
    <cellStyle name="20% - Accent1 4 4 3 4 3 2" xfId="41885" xr:uid="{00000000-0005-0000-0000-0000E6A20000}"/>
    <cellStyle name="20% - Accent1 4 4 3 4 3 2 2" xfId="41886" xr:uid="{00000000-0005-0000-0000-0000E7A20000}"/>
    <cellStyle name="20% - Accent1 4 4 3 4 3 2 2 2" xfId="41887" xr:uid="{00000000-0005-0000-0000-0000E8A20000}"/>
    <cellStyle name="20% - Accent1 4 4 3 4 3 2 2 2 2" xfId="41888" xr:uid="{00000000-0005-0000-0000-0000E9A20000}"/>
    <cellStyle name="20% - Accent1 4 4 3 4 3 2 2 3" xfId="41889" xr:uid="{00000000-0005-0000-0000-0000EAA20000}"/>
    <cellStyle name="20% - Accent1 4 4 3 4 3 2 3" xfId="41890" xr:uid="{00000000-0005-0000-0000-0000EBA20000}"/>
    <cellStyle name="20% - Accent1 4 4 3 4 3 2 3 2" xfId="41891" xr:uid="{00000000-0005-0000-0000-0000ECA20000}"/>
    <cellStyle name="20% - Accent1 4 4 3 4 3 2 4" xfId="41892" xr:uid="{00000000-0005-0000-0000-0000EDA20000}"/>
    <cellStyle name="20% - Accent1 4 4 3 4 3 3" xfId="41893" xr:uid="{00000000-0005-0000-0000-0000EEA20000}"/>
    <cellStyle name="20% - Accent1 4 4 3 4 3 3 2" xfId="41894" xr:uid="{00000000-0005-0000-0000-0000EFA20000}"/>
    <cellStyle name="20% - Accent1 4 4 3 4 3 3 2 2" xfId="41895" xr:uid="{00000000-0005-0000-0000-0000F0A20000}"/>
    <cellStyle name="20% - Accent1 4 4 3 4 3 3 2 2 2" xfId="41896" xr:uid="{00000000-0005-0000-0000-0000F1A20000}"/>
    <cellStyle name="20% - Accent1 4 4 3 4 3 3 2 3" xfId="41897" xr:uid="{00000000-0005-0000-0000-0000F2A20000}"/>
    <cellStyle name="20% - Accent1 4 4 3 4 3 3 3" xfId="41898" xr:uid="{00000000-0005-0000-0000-0000F3A20000}"/>
    <cellStyle name="20% - Accent1 4 4 3 4 3 3 3 2" xfId="41899" xr:uid="{00000000-0005-0000-0000-0000F4A20000}"/>
    <cellStyle name="20% - Accent1 4 4 3 4 3 3 4" xfId="41900" xr:uid="{00000000-0005-0000-0000-0000F5A20000}"/>
    <cellStyle name="20% - Accent1 4 4 3 4 3 4" xfId="41901" xr:uid="{00000000-0005-0000-0000-0000F6A20000}"/>
    <cellStyle name="20% - Accent1 4 4 3 4 3 4 2" xfId="41902" xr:uid="{00000000-0005-0000-0000-0000F7A20000}"/>
    <cellStyle name="20% - Accent1 4 4 3 4 3 4 2 2" xfId="41903" xr:uid="{00000000-0005-0000-0000-0000F8A20000}"/>
    <cellStyle name="20% - Accent1 4 4 3 4 3 4 2 2 2" xfId="41904" xr:uid="{00000000-0005-0000-0000-0000F9A20000}"/>
    <cellStyle name="20% - Accent1 4 4 3 4 3 4 2 3" xfId="41905" xr:uid="{00000000-0005-0000-0000-0000FAA20000}"/>
    <cellStyle name="20% - Accent1 4 4 3 4 3 4 3" xfId="41906" xr:uid="{00000000-0005-0000-0000-0000FBA20000}"/>
    <cellStyle name="20% - Accent1 4 4 3 4 3 4 3 2" xfId="41907" xr:uid="{00000000-0005-0000-0000-0000FCA20000}"/>
    <cellStyle name="20% - Accent1 4 4 3 4 3 4 4" xfId="41908" xr:uid="{00000000-0005-0000-0000-0000FDA20000}"/>
    <cellStyle name="20% - Accent1 4 4 3 4 3 5" xfId="41909" xr:uid="{00000000-0005-0000-0000-0000FEA20000}"/>
    <cellStyle name="20% - Accent1 4 4 3 4 3 5 2" xfId="41910" xr:uid="{00000000-0005-0000-0000-0000FFA20000}"/>
    <cellStyle name="20% - Accent1 4 4 3 4 3 5 2 2" xfId="41911" xr:uid="{00000000-0005-0000-0000-000000A30000}"/>
    <cellStyle name="20% - Accent1 4 4 3 4 3 5 3" xfId="41912" xr:uid="{00000000-0005-0000-0000-000001A30000}"/>
    <cellStyle name="20% - Accent1 4 4 3 4 3 6" xfId="41913" xr:uid="{00000000-0005-0000-0000-000002A30000}"/>
    <cellStyle name="20% - Accent1 4 4 3 4 3 6 2" xfId="41914" xr:uid="{00000000-0005-0000-0000-000003A30000}"/>
    <cellStyle name="20% - Accent1 4 4 3 4 3 6 2 2" xfId="41915" xr:uid="{00000000-0005-0000-0000-000004A30000}"/>
    <cellStyle name="20% - Accent1 4 4 3 4 3 6 3" xfId="41916" xr:uid="{00000000-0005-0000-0000-000005A30000}"/>
    <cellStyle name="20% - Accent1 4 4 3 4 3 7" xfId="41917" xr:uid="{00000000-0005-0000-0000-000006A30000}"/>
    <cellStyle name="20% - Accent1 4 4 3 4 3 7 2" xfId="41918" xr:uid="{00000000-0005-0000-0000-000007A30000}"/>
    <cellStyle name="20% - Accent1 4 4 3 4 3 8" xfId="41919" xr:uid="{00000000-0005-0000-0000-000008A30000}"/>
    <cellStyle name="20% - Accent1 4 4 3 4 3 8 2" xfId="41920" xr:uid="{00000000-0005-0000-0000-000009A30000}"/>
    <cellStyle name="20% - Accent1 4 4 3 4 3 9" xfId="41921" xr:uid="{00000000-0005-0000-0000-00000AA30000}"/>
    <cellStyle name="20% - Accent1 4 4 3 4 4" xfId="41922" xr:uid="{00000000-0005-0000-0000-00000BA30000}"/>
    <cellStyle name="20% - Accent1 4 4 3 4 4 2" xfId="41923" xr:uid="{00000000-0005-0000-0000-00000CA30000}"/>
    <cellStyle name="20% - Accent1 4 4 3 4 4 2 2" xfId="41924" xr:uid="{00000000-0005-0000-0000-00000DA30000}"/>
    <cellStyle name="20% - Accent1 4 4 3 4 4 2 2 2" xfId="41925" xr:uid="{00000000-0005-0000-0000-00000EA30000}"/>
    <cellStyle name="20% - Accent1 4 4 3 4 4 2 3" xfId="41926" xr:uid="{00000000-0005-0000-0000-00000FA30000}"/>
    <cellStyle name="20% - Accent1 4 4 3 4 4 3" xfId="41927" xr:uid="{00000000-0005-0000-0000-000010A30000}"/>
    <cellStyle name="20% - Accent1 4 4 3 4 4 3 2" xfId="41928" xr:uid="{00000000-0005-0000-0000-000011A30000}"/>
    <cellStyle name="20% - Accent1 4 4 3 4 4 4" xfId="41929" xr:uid="{00000000-0005-0000-0000-000012A30000}"/>
    <cellStyle name="20% - Accent1 4 4 3 4 5" xfId="41930" xr:uid="{00000000-0005-0000-0000-000013A30000}"/>
    <cellStyle name="20% - Accent1 4 4 3 4 5 2" xfId="41931" xr:uid="{00000000-0005-0000-0000-000014A30000}"/>
    <cellStyle name="20% - Accent1 4 4 3 4 5 2 2" xfId="41932" xr:uid="{00000000-0005-0000-0000-000015A30000}"/>
    <cellStyle name="20% - Accent1 4 4 3 4 5 2 2 2" xfId="41933" xr:uid="{00000000-0005-0000-0000-000016A30000}"/>
    <cellStyle name="20% - Accent1 4 4 3 4 5 2 3" xfId="41934" xr:uid="{00000000-0005-0000-0000-000017A30000}"/>
    <cellStyle name="20% - Accent1 4 4 3 4 5 3" xfId="41935" xr:uid="{00000000-0005-0000-0000-000018A30000}"/>
    <cellStyle name="20% - Accent1 4 4 3 4 5 3 2" xfId="41936" xr:uid="{00000000-0005-0000-0000-000019A30000}"/>
    <cellStyle name="20% - Accent1 4 4 3 4 5 4" xfId="41937" xr:uid="{00000000-0005-0000-0000-00001AA30000}"/>
    <cellStyle name="20% - Accent1 4 4 3 4 6" xfId="41938" xr:uid="{00000000-0005-0000-0000-00001BA30000}"/>
    <cellStyle name="20% - Accent1 4 4 3 4 6 2" xfId="41939" xr:uid="{00000000-0005-0000-0000-00001CA30000}"/>
    <cellStyle name="20% - Accent1 4 4 3 4 6 2 2" xfId="41940" xr:uid="{00000000-0005-0000-0000-00001DA30000}"/>
    <cellStyle name="20% - Accent1 4 4 3 4 6 2 2 2" xfId="41941" xr:uid="{00000000-0005-0000-0000-00001EA30000}"/>
    <cellStyle name="20% - Accent1 4 4 3 4 6 2 3" xfId="41942" xr:uid="{00000000-0005-0000-0000-00001FA30000}"/>
    <cellStyle name="20% - Accent1 4 4 3 4 6 3" xfId="41943" xr:uid="{00000000-0005-0000-0000-000020A30000}"/>
    <cellStyle name="20% - Accent1 4 4 3 4 6 3 2" xfId="41944" xr:uid="{00000000-0005-0000-0000-000021A30000}"/>
    <cellStyle name="20% - Accent1 4 4 3 4 6 4" xfId="41945" xr:uid="{00000000-0005-0000-0000-000022A30000}"/>
    <cellStyle name="20% - Accent1 4 4 3 4 7" xfId="41946" xr:uid="{00000000-0005-0000-0000-000023A30000}"/>
    <cellStyle name="20% - Accent1 4 4 3 4 7 2" xfId="41947" xr:uid="{00000000-0005-0000-0000-000024A30000}"/>
    <cellStyle name="20% - Accent1 4 4 3 4 7 2 2" xfId="41948" xr:uid="{00000000-0005-0000-0000-000025A30000}"/>
    <cellStyle name="20% - Accent1 4 4 3 4 7 3" xfId="41949" xr:uid="{00000000-0005-0000-0000-000026A30000}"/>
    <cellStyle name="20% - Accent1 4 4 3 4 8" xfId="41950" xr:uid="{00000000-0005-0000-0000-000027A30000}"/>
    <cellStyle name="20% - Accent1 4 4 3 4 8 2" xfId="41951" xr:uid="{00000000-0005-0000-0000-000028A30000}"/>
    <cellStyle name="20% - Accent1 4 4 3 4 8 2 2" xfId="41952" xr:uid="{00000000-0005-0000-0000-000029A30000}"/>
    <cellStyle name="20% - Accent1 4 4 3 4 8 3" xfId="41953" xr:uid="{00000000-0005-0000-0000-00002AA30000}"/>
    <cellStyle name="20% - Accent1 4 4 3 4 9" xfId="41954" xr:uid="{00000000-0005-0000-0000-00002BA30000}"/>
    <cellStyle name="20% - Accent1 4 4 3 4 9 2" xfId="41955" xr:uid="{00000000-0005-0000-0000-00002CA30000}"/>
    <cellStyle name="20% - Accent1 4 4 3 5" xfId="41956" xr:uid="{00000000-0005-0000-0000-00002DA30000}"/>
    <cellStyle name="20% - Accent1 4 4 3 5 2" xfId="41957" xr:uid="{00000000-0005-0000-0000-00002EA30000}"/>
    <cellStyle name="20% - Accent1 4 4 3 5 2 2" xfId="41958" xr:uid="{00000000-0005-0000-0000-00002FA30000}"/>
    <cellStyle name="20% - Accent1 4 4 3 5 2 2 2" xfId="41959" xr:uid="{00000000-0005-0000-0000-000030A30000}"/>
    <cellStyle name="20% - Accent1 4 4 3 5 2 2 2 2" xfId="41960" xr:uid="{00000000-0005-0000-0000-000031A30000}"/>
    <cellStyle name="20% - Accent1 4 4 3 5 2 2 3" xfId="41961" xr:uid="{00000000-0005-0000-0000-000032A30000}"/>
    <cellStyle name="20% - Accent1 4 4 3 5 2 3" xfId="41962" xr:uid="{00000000-0005-0000-0000-000033A30000}"/>
    <cellStyle name="20% - Accent1 4 4 3 5 2 3 2" xfId="41963" xr:uid="{00000000-0005-0000-0000-000034A30000}"/>
    <cellStyle name="20% - Accent1 4 4 3 5 2 4" xfId="41964" xr:uid="{00000000-0005-0000-0000-000035A30000}"/>
    <cellStyle name="20% - Accent1 4 4 3 5 3" xfId="41965" xr:uid="{00000000-0005-0000-0000-000036A30000}"/>
    <cellStyle name="20% - Accent1 4 4 3 5 3 2" xfId="41966" xr:uid="{00000000-0005-0000-0000-000037A30000}"/>
    <cellStyle name="20% - Accent1 4 4 3 5 3 2 2" xfId="41967" xr:uid="{00000000-0005-0000-0000-000038A30000}"/>
    <cellStyle name="20% - Accent1 4 4 3 5 3 2 2 2" xfId="41968" xr:uid="{00000000-0005-0000-0000-000039A30000}"/>
    <cellStyle name="20% - Accent1 4 4 3 5 3 2 3" xfId="41969" xr:uid="{00000000-0005-0000-0000-00003AA30000}"/>
    <cellStyle name="20% - Accent1 4 4 3 5 3 3" xfId="41970" xr:uid="{00000000-0005-0000-0000-00003BA30000}"/>
    <cellStyle name="20% - Accent1 4 4 3 5 3 3 2" xfId="41971" xr:uid="{00000000-0005-0000-0000-00003CA30000}"/>
    <cellStyle name="20% - Accent1 4 4 3 5 3 4" xfId="41972" xr:uid="{00000000-0005-0000-0000-00003DA30000}"/>
    <cellStyle name="20% - Accent1 4 4 3 5 4" xfId="41973" xr:uid="{00000000-0005-0000-0000-00003EA30000}"/>
    <cellStyle name="20% - Accent1 4 4 3 5 4 2" xfId="41974" xr:uid="{00000000-0005-0000-0000-00003FA30000}"/>
    <cellStyle name="20% - Accent1 4 4 3 5 4 2 2" xfId="41975" xr:uid="{00000000-0005-0000-0000-000040A30000}"/>
    <cellStyle name="20% - Accent1 4 4 3 5 4 2 2 2" xfId="41976" xr:uid="{00000000-0005-0000-0000-000041A30000}"/>
    <cellStyle name="20% - Accent1 4 4 3 5 4 2 3" xfId="41977" xr:uid="{00000000-0005-0000-0000-000042A30000}"/>
    <cellStyle name="20% - Accent1 4 4 3 5 4 3" xfId="41978" xr:uid="{00000000-0005-0000-0000-000043A30000}"/>
    <cellStyle name="20% - Accent1 4 4 3 5 4 3 2" xfId="41979" xr:uid="{00000000-0005-0000-0000-000044A30000}"/>
    <cellStyle name="20% - Accent1 4 4 3 5 4 4" xfId="41980" xr:uid="{00000000-0005-0000-0000-000045A30000}"/>
    <cellStyle name="20% - Accent1 4 4 3 5 5" xfId="41981" xr:uid="{00000000-0005-0000-0000-000046A30000}"/>
    <cellStyle name="20% - Accent1 4 4 3 5 5 2" xfId="41982" xr:uid="{00000000-0005-0000-0000-000047A30000}"/>
    <cellStyle name="20% - Accent1 4 4 3 5 5 2 2" xfId="41983" xr:uid="{00000000-0005-0000-0000-000048A30000}"/>
    <cellStyle name="20% - Accent1 4 4 3 5 5 3" xfId="41984" xr:uid="{00000000-0005-0000-0000-000049A30000}"/>
    <cellStyle name="20% - Accent1 4 4 3 5 6" xfId="41985" xr:uid="{00000000-0005-0000-0000-00004AA30000}"/>
    <cellStyle name="20% - Accent1 4 4 3 5 6 2" xfId="41986" xr:uid="{00000000-0005-0000-0000-00004BA30000}"/>
    <cellStyle name="20% - Accent1 4 4 3 5 6 2 2" xfId="41987" xr:uid="{00000000-0005-0000-0000-00004CA30000}"/>
    <cellStyle name="20% - Accent1 4 4 3 5 6 3" xfId="41988" xr:uid="{00000000-0005-0000-0000-00004DA30000}"/>
    <cellStyle name="20% - Accent1 4 4 3 5 7" xfId="41989" xr:uid="{00000000-0005-0000-0000-00004EA30000}"/>
    <cellStyle name="20% - Accent1 4 4 3 5 7 2" xfId="41990" xr:uid="{00000000-0005-0000-0000-00004FA30000}"/>
    <cellStyle name="20% - Accent1 4 4 3 5 8" xfId="41991" xr:uid="{00000000-0005-0000-0000-000050A30000}"/>
    <cellStyle name="20% - Accent1 4 4 3 5 8 2" xfId="41992" xr:uid="{00000000-0005-0000-0000-000051A30000}"/>
    <cellStyle name="20% - Accent1 4 4 3 5 9" xfId="41993" xr:uid="{00000000-0005-0000-0000-000052A30000}"/>
    <cellStyle name="20% - Accent1 4 4 3 6" xfId="41994" xr:uid="{00000000-0005-0000-0000-000053A30000}"/>
    <cellStyle name="20% - Accent1 4 4 3 6 2" xfId="41995" xr:uid="{00000000-0005-0000-0000-000054A30000}"/>
    <cellStyle name="20% - Accent1 4 4 3 6 2 2" xfId="41996" xr:uid="{00000000-0005-0000-0000-000055A30000}"/>
    <cellStyle name="20% - Accent1 4 4 3 6 2 2 2" xfId="41997" xr:uid="{00000000-0005-0000-0000-000056A30000}"/>
    <cellStyle name="20% - Accent1 4 4 3 6 2 2 2 2" xfId="41998" xr:uid="{00000000-0005-0000-0000-000057A30000}"/>
    <cellStyle name="20% - Accent1 4 4 3 6 2 2 3" xfId="41999" xr:uid="{00000000-0005-0000-0000-000058A30000}"/>
    <cellStyle name="20% - Accent1 4 4 3 6 2 3" xfId="42000" xr:uid="{00000000-0005-0000-0000-000059A30000}"/>
    <cellStyle name="20% - Accent1 4 4 3 6 2 3 2" xfId="42001" xr:uid="{00000000-0005-0000-0000-00005AA30000}"/>
    <cellStyle name="20% - Accent1 4 4 3 6 2 4" xfId="42002" xr:uid="{00000000-0005-0000-0000-00005BA30000}"/>
    <cellStyle name="20% - Accent1 4 4 3 6 3" xfId="42003" xr:uid="{00000000-0005-0000-0000-00005CA30000}"/>
    <cellStyle name="20% - Accent1 4 4 3 6 3 2" xfId="42004" xr:uid="{00000000-0005-0000-0000-00005DA30000}"/>
    <cellStyle name="20% - Accent1 4 4 3 6 3 2 2" xfId="42005" xr:uid="{00000000-0005-0000-0000-00005EA30000}"/>
    <cellStyle name="20% - Accent1 4 4 3 6 3 2 2 2" xfId="42006" xr:uid="{00000000-0005-0000-0000-00005FA30000}"/>
    <cellStyle name="20% - Accent1 4 4 3 6 3 2 3" xfId="42007" xr:uid="{00000000-0005-0000-0000-000060A30000}"/>
    <cellStyle name="20% - Accent1 4 4 3 6 3 3" xfId="42008" xr:uid="{00000000-0005-0000-0000-000061A30000}"/>
    <cellStyle name="20% - Accent1 4 4 3 6 3 3 2" xfId="42009" xr:uid="{00000000-0005-0000-0000-000062A30000}"/>
    <cellStyle name="20% - Accent1 4 4 3 6 3 4" xfId="42010" xr:uid="{00000000-0005-0000-0000-000063A30000}"/>
    <cellStyle name="20% - Accent1 4 4 3 6 4" xfId="42011" xr:uid="{00000000-0005-0000-0000-000064A30000}"/>
    <cellStyle name="20% - Accent1 4 4 3 6 4 2" xfId="42012" xr:uid="{00000000-0005-0000-0000-000065A30000}"/>
    <cellStyle name="20% - Accent1 4 4 3 6 4 2 2" xfId="42013" xr:uid="{00000000-0005-0000-0000-000066A30000}"/>
    <cellStyle name="20% - Accent1 4 4 3 6 4 2 2 2" xfId="42014" xr:uid="{00000000-0005-0000-0000-000067A30000}"/>
    <cellStyle name="20% - Accent1 4 4 3 6 4 2 3" xfId="42015" xr:uid="{00000000-0005-0000-0000-000068A30000}"/>
    <cellStyle name="20% - Accent1 4 4 3 6 4 3" xfId="42016" xr:uid="{00000000-0005-0000-0000-000069A30000}"/>
    <cellStyle name="20% - Accent1 4 4 3 6 4 3 2" xfId="42017" xr:uid="{00000000-0005-0000-0000-00006AA30000}"/>
    <cellStyle name="20% - Accent1 4 4 3 6 4 4" xfId="42018" xr:uid="{00000000-0005-0000-0000-00006BA30000}"/>
    <cellStyle name="20% - Accent1 4 4 3 6 5" xfId="42019" xr:uid="{00000000-0005-0000-0000-00006CA30000}"/>
    <cellStyle name="20% - Accent1 4 4 3 6 5 2" xfId="42020" xr:uid="{00000000-0005-0000-0000-00006DA30000}"/>
    <cellStyle name="20% - Accent1 4 4 3 6 5 2 2" xfId="42021" xr:uid="{00000000-0005-0000-0000-00006EA30000}"/>
    <cellStyle name="20% - Accent1 4 4 3 6 5 3" xfId="42022" xr:uid="{00000000-0005-0000-0000-00006FA30000}"/>
    <cellStyle name="20% - Accent1 4 4 3 6 6" xfId="42023" xr:uid="{00000000-0005-0000-0000-000070A30000}"/>
    <cellStyle name="20% - Accent1 4 4 3 6 6 2" xfId="42024" xr:uid="{00000000-0005-0000-0000-000071A30000}"/>
    <cellStyle name="20% - Accent1 4 4 3 6 6 2 2" xfId="42025" xr:uid="{00000000-0005-0000-0000-000072A30000}"/>
    <cellStyle name="20% - Accent1 4 4 3 6 6 3" xfId="42026" xr:uid="{00000000-0005-0000-0000-000073A30000}"/>
    <cellStyle name="20% - Accent1 4 4 3 6 7" xfId="42027" xr:uid="{00000000-0005-0000-0000-000074A30000}"/>
    <cellStyle name="20% - Accent1 4 4 3 6 7 2" xfId="42028" xr:uid="{00000000-0005-0000-0000-000075A30000}"/>
    <cellStyle name="20% - Accent1 4 4 3 6 8" xfId="42029" xr:uid="{00000000-0005-0000-0000-000076A30000}"/>
    <cellStyle name="20% - Accent1 4 4 3 6 8 2" xfId="42030" xr:uid="{00000000-0005-0000-0000-000077A30000}"/>
    <cellStyle name="20% - Accent1 4 4 3 6 9" xfId="42031" xr:uid="{00000000-0005-0000-0000-000078A30000}"/>
    <cellStyle name="20% - Accent1 4 4 3 7" xfId="42032" xr:uid="{00000000-0005-0000-0000-000079A30000}"/>
    <cellStyle name="20% - Accent1 4 4 3 7 2" xfId="42033" xr:uid="{00000000-0005-0000-0000-00007AA30000}"/>
    <cellStyle name="20% - Accent1 4 4 3 7 2 2" xfId="42034" xr:uid="{00000000-0005-0000-0000-00007BA30000}"/>
    <cellStyle name="20% - Accent1 4 4 3 7 2 2 2" xfId="42035" xr:uid="{00000000-0005-0000-0000-00007CA30000}"/>
    <cellStyle name="20% - Accent1 4 4 3 7 2 3" xfId="42036" xr:uid="{00000000-0005-0000-0000-00007DA30000}"/>
    <cellStyle name="20% - Accent1 4 4 3 7 3" xfId="42037" xr:uid="{00000000-0005-0000-0000-00007EA30000}"/>
    <cellStyle name="20% - Accent1 4 4 3 7 3 2" xfId="42038" xr:uid="{00000000-0005-0000-0000-00007FA30000}"/>
    <cellStyle name="20% - Accent1 4 4 3 7 4" xfId="42039" xr:uid="{00000000-0005-0000-0000-000080A30000}"/>
    <cellStyle name="20% - Accent1 4 4 3 8" xfId="42040" xr:uid="{00000000-0005-0000-0000-000081A30000}"/>
    <cellStyle name="20% - Accent1 4 4 3 8 2" xfId="42041" xr:uid="{00000000-0005-0000-0000-000082A30000}"/>
    <cellStyle name="20% - Accent1 4 4 3 8 2 2" xfId="42042" xr:uid="{00000000-0005-0000-0000-000083A30000}"/>
    <cellStyle name="20% - Accent1 4 4 3 8 2 2 2" xfId="42043" xr:uid="{00000000-0005-0000-0000-000084A30000}"/>
    <cellStyle name="20% - Accent1 4 4 3 8 2 3" xfId="42044" xr:uid="{00000000-0005-0000-0000-000085A30000}"/>
    <cellStyle name="20% - Accent1 4 4 3 8 3" xfId="42045" xr:uid="{00000000-0005-0000-0000-000086A30000}"/>
    <cellStyle name="20% - Accent1 4 4 3 8 3 2" xfId="42046" xr:uid="{00000000-0005-0000-0000-000087A30000}"/>
    <cellStyle name="20% - Accent1 4 4 3 8 4" xfId="42047" xr:uid="{00000000-0005-0000-0000-000088A30000}"/>
    <cellStyle name="20% - Accent1 4 4 3 9" xfId="42048" xr:uid="{00000000-0005-0000-0000-000089A30000}"/>
    <cellStyle name="20% - Accent1 4 4 3 9 2" xfId="42049" xr:uid="{00000000-0005-0000-0000-00008AA30000}"/>
    <cellStyle name="20% - Accent1 4 4 3 9 2 2" xfId="42050" xr:uid="{00000000-0005-0000-0000-00008BA30000}"/>
    <cellStyle name="20% - Accent1 4 4 3 9 2 2 2" xfId="42051" xr:uid="{00000000-0005-0000-0000-00008CA30000}"/>
    <cellStyle name="20% - Accent1 4 4 3 9 2 3" xfId="42052" xr:uid="{00000000-0005-0000-0000-00008DA30000}"/>
    <cellStyle name="20% - Accent1 4 4 3 9 3" xfId="42053" xr:uid="{00000000-0005-0000-0000-00008EA30000}"/>
    <cellStyle name="20% - Accent1 4 4 3 9 3 2" xfId="42054" xr:uid="{00000000-0005-0000-0000-00008FA30000}"/>
    <cellStyle name="20% - Accent1 4 4 3 9 4" xfId="42055" xr:uid="{00000000-0005-0000-0000-000090A30000}"/>
    <cellStyle name="20% - Accent1 4 4 4" xfId="42056" xr:uid="{00000000-0005-0000-0000-000091A30000}"/>
    <cellStyle name="20% - Accent1 4 4 4 10" xfId="42057" xr:uid="{00000000-0005-0000-0000-000092A30000}"/>
    <cellStyle name="20% - Accent1 4 4 4 10 2" xfId="42058" xr:uid="{00000000-0005-0000-0000-000093A30000}"/>
    <cellStyle name="20% - Accent1 4 4 4 11" xfId="42059" xr:uid="{00000000-0005-0000-0000-000094A30000}"/>
    <cellStyle name="20% - Accent1 4 4 4 2" xfId="42060" xr:uid="{00000000-0005-0000-0000-000095A30000}"/>
    <cellStyle name="20% - Accent1 4 4 4 2 2" xfId="42061" xr:uid="{00000000-0005-0000-0000-000096A30000}"/>
    <cellStyle name="20% - Accent1 4 4 4 2 2 2" xfId="42062" xr:uid="{00000000-0005-0000-0000-000097A30000}"/>
    <cellStyle name="20% - Accent1 4 4 4 2 2 2 2" xfId="42063" xr:uid="{00000000-0005-0000-0000-000098A30000}"/>
    <cellStyle name="20% - Accent1 4 4 4 2 2 2 2 2" xfId="42064" xr:uid="{00000000-0005-0000-0000-000099A30000}"/>
    <cellStyle name="20% - Accent1 4 4 4 2 2 2 3" xfId="42065" xr:uid="{00000000-0005-0000-0000-00009AA30000}"/>
    <cellStyle name="20% - Accent1 4 4 4 2 2 3" xfId="42066" xr:uid="{00000000-0005-0000-0000-00009BA30000}"/>
    <cellStyle name="20% - Accent1 4 4 4 2 2 3 2" xfId="42067" xr:uid="{00000000-0005-0000-0000-00009CA30000}"/>
    <cellStyle name="20% - Accent1 4 4 4 2 2 4" xfId="42068" xr:uid="{00000000-0005-0000-0000-00009DA30000}"/>
    <cellStyle name="20% - Accent1 4 4 4 2 3" xfId="42069" xr:uid="{00000000-0005-0000-0000-00009EA30000}"/>
    <cellStyle name="20% - Accent1 4 4 4 2 3 2" xfId="42070" xr:uid="{00000000-0005-0000-0000-00009FA30000}"/>
    <cellStyle name="20% - Accent1 4 4 4 2 3 2 2" xfId="42071" xr:uid="{00000000-0005-0000-0000-0000A0A30000}"/>
    <cellStyle name="20% - Accent1 4 4 4 2 3 2 2 2" xfId="42072" xr:uid="{00000000-0005-0000-0000-0000A1A30000}"/>
    <cellStyle name="20% - Accent1 4 4 4 2 3 2 3" xfId="42073" xr:uid="{00000000-0005-0000-0000-0000A2A30000}"/>
    <cellStyle name="20% - Accent1 4 4 4 2 3 3" xfId="42074" xr:uid="{00000000-0005-0000-0000-0000A3A30000}"/>
    <cellStyle name="20% - Accent1 4 4 4 2 3 3 2" xfId="42075" xr:uid="{00000000-0005-0000-0000-0000A4A30000}"/>
    <cellStyle name="20% - Accent1 4 4 4 2 3 4" xfId="42076" xr:uid="{00000000-0005-0000-0000-0000A5A30000}"/>
    <cellStyle name="20% - Accent1 4 4 4 2 4" xfId="42077" xr:uid="{00000000-0005-0000-0000-0000A6A30000}"/>
    <cellStyle name="20% - Accent1 4 4 4 2 4 2" xfId="42078" xr:uid="{00000000-0005-0000-0000-0000A7A30000}"/>
    <cellStyle name="20% - Accent1 4 4 4 2 4 2 2" xfId="42079" xr:uid="{00000000-0005-0000-0000-0000A8A30000}"/>
    <cellStyle name="20% - Accent1 4 4 4 2 4 2 2 2" xfId="42080" xr:uid="{00000000-0005-0000-0000-0000A9A30000}"/>
    <cellStyle name="20% - Accent1 4 4 4 2 4 2 3" xfId="42081" xr:uid="{00000000-0005-0000-0000-0000AAA30000}"/>
    <cellStyle name="20% - Accent1 4 4 4 2 4 3" xfId="42082" xr:uid="{00000000-0005-0000-0000-0000ABA30000}"/>
    <cellStyle name="20% - Accent1 4 4 4 2 4 3 2" xfId="42083" xr:uid="{00000000-0005-0000-0000-0000ACA30000}"/>
    <cellStyle name="20% - Accent1 4 4 4 2 4 4" xfId="42084" xr:uid="{00000000-0005-0000-0000-0000ADA30000}"/>
    <cellStyle name="20% - Accent1 4 4 4 2 5" xfId="42085" xr:uid="{00000000-0005-0000-0000-0000AEA30000}"/>
    <cellStyle name="20% - Accent1 4 4 4 2 5 2" xfId="42086" xr:uid="{00000000-0005-0000-0000-0000AFA30000}"/>
    <cellStyle name="20% - Accent1 4 4 4 2 5 2 2" xfId="42087" xr:uid="{00000000-0005-0000-0000-0000B0A30000}"/>
    <cellStyle name="20% - Accent1 4 4 4 2 5 3" xfId="42088" xr:uid="{00000000-0005-0000-0000-0000B1A30000}"/>
    <cellStyle name="20% - Accent1 4 4 4 2 6" xfId="42089" xr:uid="{00000000-0005-0000-0000-0000B2A30000}"/>
    <cellStyle name="20% - Accent1 4 4 4 2 6 2" xfId="42090" xr:uid="{00000000-0005-0000-0000-0000B3A30000}"/>
    <cellStyle name="20% - Accent1 4 4 4 2 6 2 2" xfId="42091" xr:uid="{00000000-0005-0000-0000-0000B4A30000}"/>
    <cellStyle name="20% - Accent1 4 4 4 2 6 3" xfId="42092" xr:uid="{00000000-0005-0000-0000-0000B5A30000}"/>
    <cellStyle name="20% - Accent1 4 4 4 2 7" xfId="42093" xr:uid="{00000000-0005-0000-0000-0000B6A30000}"/>
    <cellStyle name="20% - Accent1 4 4 4 2 7 2" xfId="42094" xr:uid="{00000000-0005-0000-0000-0000B7A30000}"/>
    <cellStyle name="20% - Accent1 4 4 4 2 8" xfId="42095" xr:uid="{00000000-0005-0000-0000-0000B8A30000}"/>
    <cellStyle name="20% - Accent1 4 4 4 2 8 2" xfId="42096" xr:uid="{00000000-0005-0000-0000-0000B9A30000}"/>
    <cellStyle name="20% - Accent1 4 4 4 2 9" xfId="42097" xr:uid="{00000000-0005-0000-0000-0000BAA30000}"/>
    <cellStyle name="20% - Accent1 4 4 4 3" xfId="42098" xr:uid="{00000000-0005-0000-0000-0000BBA30000}"/>
    <cellStyle name="20% - Accent1 4 4 4 3 2" xfId="42099" xr:uid="{00000000-0005-0000-0000-0000BCA30000}"/>
    <cellStyle name="20% - Accent1 4 4 4 3 2 2" xfId="42100" xr:uid="{00000000-0005-0000-0000-0000BDA30000}"/>
    <cellStyle name="20% - Accent1 4 4 4 3 2 2 2" xfId="42101" xr:uid="{00000000-0005-0000-0000-0000BEA30000}"/>
    <cellStyle name="20% - Accent1 4 4 4 3 2 2 2 2" xfId="42102" xr:uid="{00000000-0005-0000-0000-0000BFA30000}"/>
    <cellStyle name="20% - Accent1 4 4 4 3 2 2 3" xfId="42103" xr:uid="{00000000-0005-0000-0000-0000C0A30000}"/>
    <cellStyle name="20% - Accent1 4 4 4 3 2 3" xfId="42104" xr:uid="{00000000-0005-0000-0000-0000C1A30000}"/>
    <cellStyle name="20% - Accent1 4 4 4 3 2 3 2" xfId="42105" xr:uid="{00000000-0005-0000-0000-0000C2A30000}"/>
    <cellStyle name="20% - Accent1 4 4 4 3 2 4" xfId="42106" xr:uid="{00000000-0005-0000-0000-0000C3A30000}"/>
    <cellStyle name="20% - Accent1 4 4 4 3 3" xfId="42107" xr:uid="{00000000-0005-0000-0000-0000C4A30000}"/>
    <cellStyle name="20% - Accent1 4 4 4 3 3 2" xfId="42108" xr:uid="{00000000-0005-0000-0000-0000C5A30000}"/>
    <cellStyle name="20% - Accent1 4 4 4 3 3 2 2" xfId="42109" xr:uid="{00000000-0005-0000-0000-0000C6A30000}"/>
    <cellStyle name="20% - Accent1 4 4 4 3 3 2 2 2" xfId="42110" xr:uid="{00000000-0005-0000-0000-0000C7A30000}"/>
    <cellStyle name="20% - Accent1 4 4 4 3 3 2 3" xfId="42111" xr:uid="{00000000-0005-0000-0000-0000C8A30000}"/>
    <cellStyle name="20% - Accent1 4 4 4 3 3 3" xfId="42112" xr:uid="{00000000-0005-0000-0000-0000C9A30000}"/>
    <cellStyle name="20% - Accent1 4 4 4 3 3 3 2" xfId="42113" xr:uid="{00000000-0005-0000-0000-0000CAA30000}"/>
    <cellStyle name="20% - Accent1 4 4 4 3 3 4" xfId="42114" xr:uid="{00000000-0005-0000-0000-0000CBA30000}"/>
    <cellStyle name="20% - Accent1 4 4 4 3 4" xfId="42115" xr:uid="{00000000-0005-0000-0000-0000CCA30000}"/>
    <cellStyle name="20% - Accent1 4 4 4 3 4 2" xfId="42116" xr:uid="{00000000-0005-0000-0000-0000CDA30000}"/>
    <cellStyle name="20% - Accent1 4 4 4 3 4 2 2" xfId="42117" xr:uid="{00000000-0005-0000-0000-0000CEA30000}"/>
    <cellStyle name="20% - Accent1 4 4 4 3 4 2 2 2" xfId="42118" xr:uid="{00000000-0005-0000-0000-0000CFA30000}"/>
    <cellStyle name="20% - Accent1 4 4 4 3 4 2 3" xfId="42119" xr:uid="{00000000-0005-0000-0000-0000D0A30000}"/>
    <cellStyle name="20% - Accent1 4 4 4 3 4 3" xfId="42120" xr:uid="{00000000-0005-0000-0000-0000D1A30000}"/>
    <cellStyle name="20% - Accent1 4 4 4 3 4 3 2" xfId="42121" xr:uid="{00000000-0005-0000-0000-0000D2A30000}"/>
    <cellStyle name="20% - Accent1 4 4 4 3 4 4" xfId="42122" xr:uid="{00000000-0005-0000-0000-0000D3A30000}"/>
    <cellStyle name="20% - Accent1 4 4 4 3 5" xfId="42123" xr:uid="{00000000-0005-0000-0000-0000D4A30000}"/>
    <cellStyle name="20% - Accent1 4 4 4 3 5 2" xfId="42124" xr:uid="{00000000-0005-0000-0000-0000D5A30000}"/>
    <cellStyle name="20% - Accent1 4 4 4 3 5 2 2" xfId="42125" xr:uid="{00000000-0005-0000-0000-0000D6A30000}"/>
    <cellStyle name="20% - Accent1 4 4 4 3 5 3" xfId="42126" xr:uid="{00000000-0005-0000-0000-0000D7A30000}"/>
    <cellStyle name="20% - Accent1 4 4 4 3 6" xfId="42127" xr:uid="{00000000-0005-0000-0000-0000D8A30000}"/>
    <cellStyle name="20% - Accent1 4 4 4 3 6 2" xfId="42128" xr:uid="{00000000-0005-0000-0000-0000D9A30000}"/>
    <cellStyle name="20% - Accent1 4 4 4 3 6 2 2" xfId="42129" xr:uid="{00000000-0005-0000-0000-0000DAA30000}"/>
    <cellStyle name="20% - Accent1 4 4 4 3 6 3" xfId="42130" xr:uid="{00000000-0005-0000-0000-0000DBA30000}"/>
    <cellStyle name="20% - Accent1 4 4 4 3 7" xfId="42131" xr:uid="{00000000-0005-0000-0000-0000DCA30000}"/>
    <cellStyle name="20% - Accent1 4 4 4 3 7 2" xfId="42132" xr:uid="{00000000-0005-0000-0000-0000DDA30000}"/>
    <cellStyle name="20% - Accent1 4 4 4 3 8" xfId="42133" xr:uid="{00000000-0005-0000-0000-0000DEA30000}"/>
    <cellStyle name="20% - Accent1 4 4 4 3 8 2" xfId="42134" xr:uid="{00000000-0005-0000-0000-0000DFA30000}"/>
    <cellStyle name="20% - Accent1 4 4 4 3 9" xfId="42135" xr:uid="{00000000-0005-0000-0000-0000E0A30000}"/>
    <cellStyle name="20% - Accent1 4 4 4 4" xfId="42136" xr:uid="{00000000-0005-0000-0000-0000E1A30000}"/>
    <cellStyle name="20% - Accent1 4 4 4 4 2" xfId="42137" xr:uid="{00000000-0005-0000-0000-0000E2A30000}"/>
    <cellStyle name="20% - Accent1 4 4 4 4 2 2" xfId="42138" xr:uid="{00000000-0005-0000-0000-0000E3A30000}"/>
    <cellStyle name="20% - Accent1 4 4 4 4 2 2 2" xfId="42139" xr:uid="{00000000-0005-0000-0000-0000E4A30000}"/>
    <cellStyle name="20% - Accent1 4 4 4 4 2 3" xfId="42140" xr:uid="{00000000-0005-0000-0000-0000E5A30000}"/>
    <cellStyle name="20% - Accent1 4 4 4 4 3" xfId="42141" xr:uid="{00000000-0005-0000-0000-0000E6A30000}"/>
    <cellStyle name="20% - Accent1 4 4 4 4 3 2" xfId="42142" xr:uid="{00000000-0005-0000-0000-0000E7A30000}"/>
    <cellStyle name="20% - Accent1 4 4 4 4 4" xfId="42143" xr:uid="{00000000-0005-0000-0000-0000E8A30000}"/>
    <cellStyle name="20% - Accent1 4 4 4 5" xfId="42144" xr:uid="{00000000-0005-0000-0000-0000E9A30000}"/>
    <cellStyle name="20% - Accent1 4 4 4 5 2" xfId="42145" xr:uid="{00000000-0005-0000-0000-0000EAA30000}"/>
    <cellStyle name="20% - Accent1 4 4 4 5 2 2" xfId="42146" xr:uid="{00000000-0005-0000-0000-0000EBA30000}"/>
    <cellStyle name="20% - Accent1 4 4 4 5 2 2 2" xfId="42147" xr:uid="{00000000-0005-0000-0000-0000ECA30000}"/>
    <cellStyle name="20% - Accent1 4 4 4 5 2 3" xfId="42148" xr:uid="{00000000-0005-0000-0000-0000EDA30000}"/>
    <cellStyle name="20% - Accent1 4 4 4 5 3" xfId="42149" xr:uid="{00000000-0005-0000-0000-0000EEA30000}"/>
    <cellStyle name="20% - Accent1 4 4 4 5 3 2" xfId="42150" xr:uid="{00000000-0005-0000-0000-0000EFA30000}"/>
    <cellStyle name="20% - Accent1 4 4 4 5 4" xfId="42151" xr:uid="{00000000-0005-0000-0000-0000F0A30000}"/>
    <cellStyle name="20% - Accent1 4 4 4 6" xfId="42152" xr:uid="{00000000-0005-0000-0000-0000F1A30000}"/>
    <cellStyle name="20% - Accent1 4 4 4 6 2" xfId="42153" xr:uid="{00000000-0005-0000-0000-0000F2A30000}"/>
    <cellStyle name="20% - Accent1 4 4 4 6 2 2" xfId="42154" xr:uid="{00000000-0005-0000-0000-0000F3A30000}"/>
    <cellStyle name="20% - Accent1 4 4 4 6 2 2 2" xfId="42155" xr:uid="{00000000-0005-0000-0000-0000F4A30000}"/>
    <cellStyle name="20% - Accent1 4 4 4 6 2 3" xfId="42156" xr:uid="{00000000-0005-0000-0000-0000F5A30000}"/>
    <cellStyle name="20% - Accent1 4 4 4 6 3" xfId="42157" xr:uid="{00000000-0005-0000-0000-0000F6A30000}"/>
    <cellStyle name="20% - Accent1 4 4 4 6 3 2" xfId="42158" xr:uid="{00000000-0005-0000-0000-0000F7A30000}"/>
    <cellStyle name="20% - Accent1 4 4 4 6 4" xfId="42159" xr:uid="{00000000-0005-0000-0000-0000F8A30000}"/>
    <cellStyle name="20% - Accent1 4 4 4 7" xfId="42160" xr:uid="{00000000-0005-0000-0000-0000F9A30000}"/>
    <cellStyle name="20% - Accent1 4 4 4 7 2" xfId="42161" xr:uid="{00000000-0005-0000-0000-0000FAA30000}"/>
    <cellStyle name="20% - Accent1 4 4 4 7 2 2" xfId="42162" xr:uid="{00000000-0005-0000-0000-0000FBA30000}"/>
    <cellStyle name="20% - Accent1 4 4 4 7 3" xfId="42163" xr:uid="{00000000-0005-0000-0000-0000FCA30000}"/>
    <cellStyle name="20% - Accent1 4 4 4 8" xfId="42164" xr:uid="{00000000-0005-0000-0000-0000FDA30000}"/>
    <cellStyle name="20% - Accent1 4 4 4 8 2" xfId="42165" xr:uid="{00000000-0005-0000-0000-0000FEA30000}"/>
    <cellStyle name="20% - Accent1 4 4 4 8 2 2" xfId="42166" xr:uid="{00000000-0005-0000-0000-0000FFA30000}"/>
    <cellStyle name="20% - Accent1 4 4 4 8 3" xfId="42167" xr:uid="{00000000-0005-0000-0000-000000A40000}"/>
    <cellStyle name="20% - Accent1 4 4 4 9" xfId="42168" xr:uid="{00000000-0005-0000-0000-000001A40000}"/>
    <cellStyle name="20% - Accent1 4 4 4 9 2" xfId="42169" xr:uid="{00000000-0005-0000-0000-000002A40000}"/>
    <cellStyle name="20% - Accent1 4 4 5" xfId="42170" xr:uid="{00000000-0005-0000-0000-000003A40000}"/>
    <cellStyle name="20% - Accent1 4 4 5 10" xfId="42171" xr:uid="{00000000-0005-0000-0000-000004A40000}"/>
    <cellStyle name="20% - Accent1 4 4 5 10 2" xfId="42172" xr:uid="{00000000-0005-0000-0000-000005A40000}"/>
    <cellStyle name="20% - Accent1 4 4 5 11" xfId="42173" xr:uid="{00000000-0005-0000-0000-000006A40000}"/>
    <cellStyle name="20% - Accent1 4 4 5 2" xfId="42174" xr:uid="{00000000-0005-0000-0000-000007A40000}"/>
    <cellStyle name="20% - Accent1 4 4 5 2 2" xfId="42175" xr:uid="{00000000-0005-0000-0000-000008A40000}"/>
    <cellStyle name="20% - Accent1 4 4 5 2 2 2" xfId="42176" xr:uid="{00000000-0005-0000-0000-000009A40000}"/>
    <cellStyle name="20% - Accent1 4 4 5 2 2 2 2" xfId="42177" xr:uid="{00000000-0005-0000-0000-00000AA40000}"/>
    <cellStyle name="20% - Accent1 4 4 5 2 2 2 2 2" xfId="42178" xr:uid="{00000000-0005-0000-0000-00000BA40000}"/>
    <cellStyle name="20% - Accent1 4 4 5 2 2 2 3" xfId="42179" xr:uid="{00000000-0005-0000-0000-00000CA40000}"/>
    <cellStyle name="20% - Accent1 4 4 5 2 2 3" xfId="42180" xr:uid="{00000000-0005-0000-0000-00000DA40000}"/>
    <cellStyle name="20% - Accent1 4 4 5 2 2 3 2" xfId="42181" xr:uid="{00000000-0005-0000-0000-00000EA40000}"/>
    <cellStyle name="20% - Accent1 4 4 5 2 2 4" xfId="42182" xr:uid="{00000000-0005-0000-0000-00000FA40000}"/>
    <cellStyle name="20% - Accent1 4 4 5 2 3" xfId="42183" xr:uid="{00000000-0005-0000-0000-000010A40000}"/>
    <cellStyle name="20% - Accent1 4 4 5 2 3 2" xfId="42184" xr:uid="{00000000-0005-0000-0000-000011A40000}"/>
    <cellStyle name="20% - Accent1 4 4 5 2 3 2 2" xfId="42185" xr:uid="{00000000-0005-0000-0000-000012A40000}"/>
    <cellStyle name="20% - Accent1 4 4 5 2 3 2 2 2" xfId="42186" xr:uid="{00000000-0005-0000-0000-000013A40000}"/>
    <cellStyle name="20% - Accent1 4 4 5 2 3 2 3" xfId="42187" xr:uid="{00000000-0005-0000-0000-000014A40000}"/>
    <cellStyle name="20% - Accent1 4 4 5 2 3 3" xfId="42188" xr:uid="{00000000-0005-0000-0000-000015A40000}"/>
    <cellStyle name="20% - Accent1 4 4 5 2 3 3 2" xfId="42189" xr:uid="{00000000-0005-0000-0000-000016A40000}"/>
    <cellStyle name="20% - Accent1 4 4 5 2 3 4" xfId="42190" xr:uid="{00000000-0005-0000-0000-000017A40000}"/>
    <cellStyle name="20% - Accent1 4 4 5 2 4" xfId="42191" xr:uid="{00000000-0005-0000-0000-000018A40000}"/>
    <cellStyle name="20% - Accent1 4 4 5 2 4 2" xfId="42192" xr:uid="{00000000-0005-0000-0000-000019A40000}"/>
    <cellStyle name="20% - Accent1 4 4 5 2 4 2 2" xfId="42193" xr:uid="{00000000-0005-0000-0000-00001AA40000}"/>
    <cellStyle name="20% - Accent1 4 4 5 2 4 2 2 2" xfId="42194" xr:uid="{00000000-0005-0000-0000-00001BA40000}"/>
    <cellStyle name="20% - Accent1 4 4 5 2 4 2 3" xfId="42195" xr:uid="{00000000-0005-0000-0000-00001CA40000}"/>
    <cellStyle name="20% - Accent1 4 4 5 2 4 3" xfId="42196" xr:uid="{00000000-0005-0000-0000-00001DA40000}"/>
    <cellStyle name="20% - Accent1 4 4 5 2 4 3 2" xfId="42197" xr:uid="{00000000-0005-0000-0000-00001EA40000}"/>
    <cellStyle name="20% - Accent1 4 4 5 2 4 4" xfId="42198" xr:uid="{00000000-0005-0000-0000-00001FA40000}"/>
    <cellStyle name="20% - Accent1 4 4 5 2 5" xfId="42199" xr:uid="{00000000-0005-0000-0000-000020A40000}"/>
    <cellStyle name="20% - Accent1 4 4 5 2 5 2" xfId="42200" xr:uid="{00000000-0005-0000-0000-000021A40000}"/>
    <cellStyle name="20% - Accent1 4 4 5 2 5 2 2" xfId="42201" xr:uid="{00000000-0005-0000-0000-000022A40000}"/>
    <cellStyle name="20% - Accent1 4 4 5 2 5 3" xfId="42202" xr:uid="{00000000-0005-0000-0000-000023A40000}"/>
    <cellStyle name="20% - Accent1 4 4 5 2 6" xfId="42203" xr:uid="{00000000-0005-0000-0000-000024A40000}"/>
    <cellStyle name="20% - Accent1 4 4 5 2 6 2" xfId="42204" xr:uid="{00000000-0005-0000-0000-000025A40000}"/>
    <cellStyle name="20% - Accent1 4 4 5 2 6 2 2" xfId="42205" xr:uid="{00000000-0005-0000-0000-000026A40000}"/>
    <cellStyle name="20% - Accent1 4 4 5 2 6 3" xfId="42206" xr:uid="{00000000-0005-0000-0000-000027A40000}"/>
    <cellStyle name="20% - Accent1 4 4 5 2 7" xfId="42207" xr:uid="{00000000-0005-0000-0000-000028A40000}"/>
    <cellStyle name="20% - Accent1 4 4 5 2 7 2" xfId="42208" xr:uid="{00000000-0005-0000-0000-000029A40000}"/>
    <cellStyle name="20% - Accent1 4 4 5 2 8" xfId="42209" xr:uid="{00000000-0005-0000-0000-00002AA40000}"/>
    <cellStyle name="20% - Accent1 4 4 5 2 8 2" xfId="42210" xr:uid="{00000000-0005-0000-0000-00002BA40000}"/>
    <cellStyle name="20% - Accent1 4 4 5 2 9" xfId="42211" xr:uid="{00000000-0005-0000-0000-00002CA40000}"/>
    <cellStyle name="20% - Accent1 4 4 5 3" xfId="42212" xr:uid="{00000000-0005-0000-0000-00002DA40000}"/>
    <cellStyle name="20% - Accent1 4 4 5 3 2" xfId="42213" xr:uid="{00000000-0005-0000-0000-00002EA40000}"/>
    <cellStyle name="20% - Accent1 4 4 5 3 2 2" xfId="42214" xr:uid="{00000000-0005-0000-0000-00002FA40000}"/>
    <cellStyle name="20% - Accent1 4 4 5 3 2 2 2" xfId="42215" xr:uid="{00000000-0005-0000-0000-000030A40000}"/>
    <cellStyle name="20% - Accent1 4 4 5 3 2 2 2 2" xfId="42216" xr:uid="{00000000-0005-0000-0000-000031A40000}"/>
    <cellStyle name="20% - Accent1 4 4 5 3 2 2 3" xfId="42217" xr:uid="{00000000-0005-0000-0000-000032A40000}"/>
    <cellStyle name="20% - Accent1 4 4 5 3 2 3" xfId="42218" xr:uid="{00000000-0005-0000-0000-000033A40000}"/>
    <cellStyle name="20% - Accent1 4 4 5 3 2 3 2" xfId="42219" xr:uid="{00000000-0005-0000-0000-000034A40000}"/>
    <cellStyle name="20% - Accent1 4 4 5 3 2 4" xfId="42220" xr:uid="{00000000-0005-0000-0000-000035A40000}"/>
    <cellStyle name="20% - Accent1 4 4 5 3 3" xfId="42221" xr:uid="{00000000-0005-0000-0000-000036A40000}"/>
    <cellStyle name="20% - Accent1 4 4 5 3 3 2" xfId="42222" xr:uid="{00000000-0005-0000-0000-000037A40000}"/>
    <cellStyle name="20% - Accent1 4 4 5 3 3 2 2" xfId="42223" xr:uid="{00000000-0005-0000-0000-000038A40000}"/>
    <cellStyle name="20% - Accent1 4 4 5 3 3 2 2 2" xfId="42224" xr:uid="{00000000-0005-0000-0000-000039A40000}"/>
    <cellStyle name="20% - Accent1 4 4 5 3 3 2 3" xfId="42225" xr:uid="{00000000-0005-0000-0000-00003AA40000}"/>
    <cellStyle name="20% - Accent1 4 4 5 3 3 3" xfId="42226" xr:uid="{00000000-0005-0000-0000-00003BA40000}"/>
    <cellStyle name="20% - Accent1 4 4 5 3 3 3 2" xfId="42227" xr:uid="{00000000-0005-0000-0000-00003CA40000}"/>
    <cellStyle name="20% - Accent1 4 4 5 3 3 4" xfId="42228" xr:uid="{00000000-0005-0000-0000-00003DA40000}"/>
    <cellStyle name="20% - Accent1 4 4 5 3 4" xfId="42229" xr:uid="{00000000-0005-0000-0000-00003EA40000}"/>
    <cellStyle name="20% - Accent1 4 4 5 3 4 2" xfId="42230" xr:uid="{00000000-0005-0000-0000-00003FA40000}"/>
    <cellStyle name="20% - Accent1 4 4 5 3 4 2 2" xfId="42231" xr:uid="{00000000-0005-0000-0000-000040A40000}"/>
    <cellStyle name="20% - Accent1 4 4 5 3 4 2 2 2" xfId="42232" xr:uid="{00000000-0005-0000-0000-000041A40000}"/>
    <cellStyle name="20% - Accent1 4 4 5 3 4 2 3" xfId="42233" xr:uid="{00000000-0005-0000-0000-000042A40000}"/>
    <cellStyle name="20% - Accent1 4 4 5 3 4 3" xfId="42234" xr:uid="{00000000-0005-0000-0000-000043A40000}"/>
    <cellStyle name="20% - Accent1 4 4 5 3 4 3 2" xfId="42235" xr:uid="{00000000-0005-0000-0000-000044A40000}"/>
    <cellStyle name="20% - Accent1 4 4 5 3 4 4" xfId="42236" xr:uid="{00000000-0005-0000-0000-000045A40000}"/>
    <cellStyle name="20% - Accent1 4 4 5 3 5" xfId="42237" xr:uid="{00000000-0005-0000-0000-000046A40000}"/>
    <cellStyle name="20% - Accent1 4 4 5 3 5 2" xfId="42238" xr:uid="{00000000-0005-0000-0000-000047A40000}"/>
    <cellStyle name="20% - Accent1 4 4 5 3 5 2 2" xfId="42239" xr:uid="{00000000-0005-0000-0000-000048A40000}"/>
    <cellStyle name="20% - Accent1 4 4 5 3 5 3" xfId="42240" xr:uid="{00000000-0005-0000-0000-000049A40000}"/>
    <cellStyle name="20% - Accent1 4 4 5 3 6" xfId="42241" xr:uid="{00000000-0005-0000-0000-00004AA40000}"/>
    <cellStyle name="20% - Accent1 4 4 5 3 6 2" xfId="42242" xr:uid="{00000000-0005-0000-0000-00004BA40000}"/>
    <cellStyle name="20% - Accent1 4 4 5 3 6 2 2" xfId="42243" xr:uid="{00000000-0005-0000-0000-00004CA40000}"/>
    <cellStyle name="20% - Accent1 4 4 5 3 6 3" xfId="42244" xr:uid="{00000000-0005-0000-0000-00004DA40000}"/>
    <cellStyle name="20% - Accent1 4 4 5 3 7" xfId="42245" xr:uid="{00000000-0005-0000-0000-00004EA40000}"/>
    <cellStyle name="20% - Accent1 4 4 5 3 7 2" xfId="42246" xr:uid="{00000000-0005-0000-0000-00004FA40000}"/>
    <cellStyle name="20% - Accent1 4 4 5 3 8" xfId="42247" xr:uid="{00000000-0005-0000-0000-000050A40000}"/>
    <cellStyle name="20% - Accent1 4 4 5 3 8 2" xfId="42248" xr:uid="{00000000-0005-0000-0000-000051A40000}"/>
    <cellStyle name="20% - Accent1 4 4 5 3 9" xfId="42249" xr:uid="{00000000-0005-0000-0000-000052A40000}"/>
    <cellStyle name="20% - Accent1 4 4 5 4" xfId="42250" xr:uid="{00000000-0005-0000-0000-000053A40000}"/>
    <cellStyle name="20% - Accent1 4 4 5 4 2" xfId="42251" xr:uid="{00000000-0005-0000-0000-000054A40000}"/>
    <cellStyle name="20% - Accent1 4 4 5 4 2 2" xfId="42252" xr:uid="{00000000-0005-0000-0000-000055A40000}"/>
    <cellStyle name="20% - Accent1 4 4 5 4 2 2 2" xfId="42253" xr:uid="{00000000-0005-0000-0000-000056A40000}"/>
    <cellStyle name="20% - Accent1 4 4 5 4 2 3" xfId="42254" xr:uid="{00000000-0005-0000-0000-000057A40000}"/>
    <cellStyle name="20% - Accent1 4 4 5 4 3" xfId="42255" xr:uid="{00000000-0005-0000-0000-000058A40000}"/>
    <cellStyle name="20% - Accent1 4 4 5 4 3 2" xfId="42256" xr:uid="{00000000-0005-0000-0000-000059A40000}"/>
    <cellStyle name="20% - Accent1 4 4 5 4 4" xfId="42257" xr:uid="{00000000-0005-0000-0000-00005AA40000}"/>
    <cellStyle name="20% - Accent1 4 4 5 5" xfId="42258" xr:uid="{00000000-0005-0000-0000-00005BA40000}"/>
    <cellStyle name="20% - Accent1 4 4 5 5 2" xfId="42259" xr:uid="{00000000-0005-0000-0000-00005CA40000}"/>
    <cellStyle name="20% - Accent1 4 4 5 5 2 2" xfId="42260" xr:uid="{00000000-0005-0000-0000-00005DA40000}"/>
    <cellStyle name="20% - Accent1 4 4 5 5 2 2 2" xfId="42261" xr:uid="{00000000-0005-0000-0000-00005EA40000}"/>
    <cellStyle name="20% - Accent1 4 4 5 5 2 3" xfId="42262" xr:uid="{00000000-0005-0000-0000-00005FA40000}"/>
    <cellStyle name="20% - Accent1 4 4 5 5 3" xfId="42263" xr:uid="{00000000-0005-0000-0000-000060A40000}"/>
    <cellStyle name="20% - Accent1 4 4 5 5 3 2" xfId="42264" xr:uid="{00000000-0005-0000-0000-000061A40000}"/>
    <cellStyle name="20% - Accent1 4 4 5 5 4" xfId="42265" xr:uid="{00000000-0005-0000-0000-000062A40000}"/>
    <cellStyle name="20% - Accent1 4 4 5 6" xfId="42266" xr:uid="{00000000-0005-0000-0000-000063A40000}"/>
    <cellStyle name="20% - Accent1 4 4 5 6 2" xfId="42267" xr:uid="{00000000-0005-0000-0000-000064A40000}"/>
    <cellStyle name="20% - Accent1 4 4 5 6 2 2" xfId="42268" xr:uid="{00000000-0005-0000-0000-000065A40000}"/>
    <cellStyle name="20% - Accent1 4 4 5 6 2 2 2" xfId="42269" xr:uid="{00000000-0005-0000-0000-000066A40000}"/>
    <cellStyle name="20% - Accent1 4 4 5 6 2 3" xfId="42270" xr:uid="{00000000-0005-0000-0000-000067A40000}"/>
    <cellStyle name="20% - Accent1 4 4 5 6 3" xfId="42271" xr:uid="{00000000-0005-0000-0000-000068A40000}"/>
    <cellStyle name="20% - Accent1 4 4 5 6 3 2" xfId="42272" xr:uid="{00000000-0005-0000-0000-000069A40000}"/>
    <cellStyle name="20% - Accent1 4 4 5 6 4" xfId="42273" xr:uid="{00000000-0005-0000-0000-00006AA40000}"/>
    <cellStyle name="20% - Accent1 4 4 5 7" xfId="42274" xr:uid="{00000000-0005-0000-0000-00006BA40000}"/>
    <cellStyle name="20% - Accent1 4 4 5 7 2" xfId="42275" xr:uid="{00000000-0005-0000-0000-00006CA40000}"/>
    <cellStyle name="20% - Accent1 4 4 5 7 2 2" xfId="42276" xr:uid="{00000000-0005-0000-0000-00006DA40000}"/>
    <cellStyle name="20% - Accent1 4 4 5 7 3" xfId="42277" xr:uid="{00000000-0005-0000-0000-00006EA40000}"/>
    <cellStyle name="20% - Accent1 4 4 5 8" xfId="42278" xr:uid="{00000000-0005-0000-0000-00006FA40000}"/>
    <cellStyle name="20% - Accent1 4 4 5 8 2" xfId="42279" xr:uid="{00000000-0005-0000-0000-000070A40000}"/>
    <cellStyle name="20% - Accent1 4 4 5 8 2 2" xfId="42280" xr:uid="{00000000-0005-0000-0000-000071A40000}"/>
    <cellStyle name="20% - Accent1 4 4 5 8 3" xfId="42281" xr:uid="{00000000-0005-0000-0000-000072A40000}"/>
    <cellStyle name="20% - Accent1 4 4 5 9" xfId="42282" xr:uid="{00000000-0005-0000-0000-000073A40000}"/>
    <cellStyle name="20% - Accent1 4 4 5 9 2" xfId="42283" xr:uid="{00000000-0005-0000-0000-000074A40000}"/>
    <cellStyle name="20% - Accent1 4 4 6" xfId="42284" xr:uid="{00000000-0005-0000-0000-000075A40000}"/>
    <cellStyle name="20% - Accent1 4 4 6 10" xfId="42285" xr:uid="{00000000-0005-0000-0000-000076A40000}"/>
    <cellStyle name="20% - Accent1 4 4 6 10 2" xfId="42286" xr:uid="{00000000-0005-0000-0000-000077A40000}"/>
    <cellStyle name="20% - Accent1 4 4 6 11" xfId="42287" xr:uid="{00000000-0005-0000-0000-000078A40000}"/>
    <cellStyle name="20% - Accent1 4 4 6 2" xfId="42288" xr:uid="{00000000-0005-0000-0000-000079A40000}"/>
    <cellStyle name="20% - Accent1 4 4 6 2 2" xfId="42289" xr:uid="{00000000-0005-0000-0000-00007AA40000}"/>
    <cellStyle name="20% - Accent1 4 4 6 2 2 2" xfId="42290" xr:uid="{00000000-0005-0000-0000-00007BA40000}"/>
    <cellStyle name="20% - Accent1 4 4 6 2 2 2 2" xfId="42291" xr:uid="{00000000-0005-0000-0000-00007CA40000}"/>
    <cellStyle name="20% - Accent1 4 4 6 2 2 2 2 2" xfId="42292" xr:uid="{00000000-0005-0000-0000-00007DA40000}"/>
    <cellStyle name="20% - Accent1 4 4 6 2 2 2 3" xfId="42293" xr:uid="{00000000-0005-0000-0000-00007EA40000}"/>
    <cellStyle name="20% - Accent1 4 4 6 2 2 3" xfId="42294" xr:uid="{00000000-0005-0000-0000-00007FA40000}"/>
    <cellStyle name="20% - Accent1 4 4 6 2 2 3 2" xfId="42295" xr:uid="{00000000-0005-0000-0000-000080A40000}"/>
    <cellStyle name="20% - Accent1 4 4 6 2 2 4" xfId="42296" xr:uid="{00000000-0005-0000-0000-000081A40000}"/>
    <cellStyle name="20% - Accent1 4 4 6 2 3" xfId="42297" xr:uid="{00000000-0005-0000-0000-000082A40000}"/>
    <cellStyle name="20% - Accent1 4 4 6 2 3 2" xfId="42298" xr:uid="{00000000-0005-0000-0000-000083A40000}"/>
    <cellStyle name="20% - Accent1 4 4 6 2 3 2 2" xfId="42299" xr:uid="{00000000-0005-0000-0000-000084A40000}"/>
    <cellStyle name="20% - Accent1 4 4 6 2 3 2 2 2" xfId="42300" xr:uid="{00000000-0005-0000-0000-000085A40000}"/>
    <cellStyle name="20% - Accent1 4 4 6 2 3 2 3" xfId="42301" xr:uid="{00000000-0005-0000-0000-000086A40000}"/>
    <cellStyle name="20% - Accent1 4 4 6 2 3 3" xfId="42302" xr:uid="{00000000-0005-0000-0000-000087A40000}"/>
    <cellStyle name="20% - Accent1 4 4 6 2 3 3 2" xfId="42303" xr:uid="{00000000-0005-0000-0000-000088A40000}"/>
    <cellStyle name="20% - Accent1 4 4 6 2 3 4" xfId="42304" xr:uid="{00000000-0005-0000-0000-000089A40000}"/>
    <cellStyle name="20% - Accent1 4 4 6 2 4" xfId="42305" xr:uid="{00000000-0005-0000-0000-00008AA40000}"/>
    <cellStyle name="20% - Accent1 4 4 6 2 4 2" xfId="42306" xr:uid="{00000000-0005-0000-0000-00008BA40000}"/>
    <cellStyle name="20% - Accent1 4 4 6 2 4 2 2" xfId="42307" xr:uid="{00000000-0005-0000-0000-00008CA40000}"/>
    <cellStyle name="20% - Accent1 4 4 6 2 4 2 2 2" xfId="42308" xr:uid="{00000000-0005-0000-0000-00008DA40000}"/>
    <cellStyle name="20% - Accent1 4 4 6 2 4 2 3" xfId="42309" xr:uid="{00000000-0005-0000-0000-00008EA40000}"/>
    <cellStyle name="20% - Accent1 4 4 6 2 4 3" xfId="42310" xr:uid="{00000000-0005-0000-0000-00008FA40000}"/>
    <cellStyle name="20% - Accent1 4 4 6 2 4 3 2" xfId="42311" xr:uid="{00000000-0005-0000-0000-000090A40000}"/>
    <cellStyle name="20% - Accent1 4 4 6 2 4 4" xfId="42312" xr:uid="{00000000-0005-0000-0000-000091A40000}"/>
    <cellStyle name="20% - Accent1 4 4 6 2 5" xfId="42313" xr:uid="{00000000-0005-0000-0000-000092A40000}"/>
    <cellStyle name="20% - Accent1 4 4 6 2 5 2" xfId="42314" xr:uid="{00000000-0005-0000-0000-000093A40000}"/>
    <cellStyle name="20% - Accent1 4 4 6 2 5 2 2" xfId="42315" xr:uid="{00000000-0005-0000-0000-000094A40000}"/>
    <cellStyle name="20% - Accent1 4 4 6 2 5 3" xfId="42316" xr:uid="{00000000-0005-0000-0000-000095A40000}"/>
    <cellStyle name="20% - Accent1 4 4 6 2 6" xfId="42317" xr:uid="{00000000-0005-0000-0000-000096A40000}"/>
    <cellStyle name="20% - Accent1 4 4 6 2 6 2" xfId="42318" xr:uid="{00000000-0005-0000-0000-000097A40000}"/>
    <cellStyle name="20% - Accent1 4 4 6 2 6 2 2" xfId="42319" xr:uid="{00000000-0005-0000-0000-000098A40000}"/>
    <cellStyle name="20% - Accent1 4 4 6 2 6 3" xfId="42320" xr:uid="{00000000-0005-0000-0000-000099A40000}"/>
    <cellStyle name="20% - Accent1 4 4 6 2 7" xfId="42321" xr:uid="{00000000-0005-0000-0000-00009AA40000}"/>
    <cellStyle name="20% - Accent1 4 4 6 2 7 2" xfId="42322" xr:uid="{00000000-0005-0000-0000-00009BA40000}"/>
    <cellStyle name="20% - Accent1 4 4 6 2 8" xfId="42323" xr:uid="{00000000-0005-0000-0000-00009CA40000}"/>
    <cellStyle name="20% - Accent1 4 4 6 2 8 2" xfId="42324" xr:uid="{00000000-0005-0000-0000-00009DA40000}"/>
    <cellStyle name="20% - Accent1 4 4 6 2 9" xfId="42325" xr:uid="{00000000-0005-0000-0000-00009EA40000}"/>
    <cellStyle name="20% - Accent1 4 4 6 3" xfId="42326" xr:uid="{00000000-0005-0000-0000-00009FA40000}"/>
    <cellStyle name="20% - Accent1 4 4 6 3 2" xfId="42327" xr:uid="{00000000-0005-0000-0000-0000A0A40000}"/>
    <cellStyle name="20% - Accent1 4 4 6 3 2 2" xfId="42328" xr:uid="{00000000-0005-0000-0000-0000A1A40000}"/>
    <cellStyle name="20% - Accent1 4 4 6 3 2 2 2" xfId="42329" xr:uid="{00000000-0005-0000-0000-0000A2A40000}"/>
    <cellStyle name="20% - Accent1 4 4 6 3 2 2 2 2" xfId="42330" xr:uid="{00000000-0005-0000-0000-0000A3A40000}"/>
    <cellStyle name="20% - Accent1 4 4 6 3 2 2 3" xfId="42331" xr:uid="{00000000-0005-0000-0000-0000A4A40000}"/>
    <cellStyle name="20% - Accent1 4 4 6 3 2 3" xfId="42332" xr:uid="{00000000-0005-0000-0000-0000A5A40000}"/>
    <cellStyle name="20% - Accent1 4 4 6 3 2 3 2" xfId="42333" xr:uid="{00000000-0005-0000-0000-0000A6A40000}"/>
    <cellStyle name="20% - Accent1 4 4 6 3 2 4" xfId="42334" xr:uid="{00000000-0005-0000-0000-0000A7A40000}"/>
    <cellStyle name="20% - Accent1 4 4 6 3 3" xfId="42335" xr:uid="{00000000-0005-0000-0000-0000A8A40000}"/>
    <cellStyle name="20% - Accent1 4 4 6 3 3 2" xfId="42336" xr:uid="{00000000-0005-0000-0000-0000A9A40000}"/>
    <cellStyle name="20% - Accent1 4 4 6 3 3 2 2" xfId="42337" xr:uid="{00000000-0005-0000-0000-0000AAA40000}"/>
    <cellStyle name="20% - Accent1 4 4 6 3 3 2 2 2" xfId="42338" xr:uid="{00000000-0005-0000-0000-0000ABA40000}"/>
    <cellStyle name="20% - Accent1 4 4 6 3 3 2 3" xfId="42339" xr:uid="{00000000-0005-0000-0000-0000ACA40000}"/>
    <cellStyle name="20% - Accent1 4 4 6 3 3 3" xfId="42340" xr:uid="{00000000-0005-0000-0000-0000ADA40000}"/>
    <cellStyle name="20% - Accent1 4 4 6 3 3 3 2" xfId="42341" xr:uid="{00000000-0005-0000-0000-0000AEA40000}"/>
    <cellStyle name="20% - Accent1 4 4 6 3 3 4" xfId="42342" xr:uid="{00000000-0005-0000-0000-0000AFA40000}"/>
    <cellStyle name="20% - Accent1 4 4 6 3 4" xfId="42343" xr:uid="{00000000-0005-0000-0000-0000B0A40000}"/>
    <cellStyle name="20% - Accent1 4 4 6 3 4 2" xfId="42344" xr:uid="{00000000-0005-0000-0000-0000B1A40000}"/>
    <cellStyle name="20% - Accent1 4 4 6 3 4 2 2" xfId="42345" xr:uid="{00000000-0005-0000-0000-0000B2A40000}"/>
    <cellStyle name="20% - Accent1 4 4 6 3 4 2 2 2" xfId="42346" xr:uid="{00000000-0005-0000-0000-0000B3A40000}"/>
    <cellStyle name="20% - Accent1 4 4 6 3 4 2 3" xfId="42347" xr:uid="{00000000-0005-0000-0000-0000B4A40000}"/>
    <cellStyle name="20% - Accent1 4 4 6 3 4 3" xfId="42348" xr:uid="{00000000-0005-0000-0000-0000B5A40000}"/>
    <cellStyle name="20% - Accent1 4 4 6 3 4 3 2" xfId="42349" xr:uid="{00000000-0005-0000-0000-0000B6A40000}"/>
    <cellStyle name="20% - Accent1 4 4 6 3 4 4" xfId="42350" xr:uid="{00000000-0005-0000-0000-0000B7A40000}"/>
    <cellStyle name="20% - Accent1 4 4 6 3 5" xfId="42351" xr:uid="{00000000-0005-0000-0000-0000B8A40000}"/>
    <cellStyle name="20% - Accent1 4 4 6 3 5 2" xfId="42352" xr:uid="{00000000-0005-0000-0000-0000B9A40000}"/>
    <cellStyle name="20% - Accent1 4 4 6 3 5 2 2" xfId="42353" xr:uid="{00000000-0005-0000-0000-0000BAA40000}"/>
    <cellStyle name="20% - Accent1 4 4 6 3 5 3" xfId="42354" xr:uid="{00000000-0005-0000-0000-0000BBA40000}"/>
    <cellStyle name="20% - Accent1 4 4 6 3 6" xfId="42355" xr:uid="{00000000-0005-0000-0000-0000BCA40000}"/>
    <cellStyle name="20% - Accent1 4 4 6 3 6 2" xfId="42356" xr:uid="{00000000-0005-0000-0000-0000BDA40000}"/>
    <cellStyle name="20% - Accent1 4 4 6 3 6 2 2" xfId="42357" xr:uid="{00000000-0005-0000-0000-0000BEA40000}"/>
    <cellStyle name="20% - Accent1 4 4 6 3 6 3" xfId="42358" xr:uid="{00000000-0005-0000-0000-0000BFA40000}"/>
    <cellStyle name="20% - Accent1 4 4 6 3 7" xfId="42359" xr:uid="{00000000-0005-0000-0000-0000C0A40000}"/>
    <cellStyle name="20% - Accent1 4 4 6 3 7 2" xfId="42360" xr:uid="{00000000-0005-0000-0000-0000C1A40000}"/>
    <cellStyle name="20% - Accent1 4 4 6 3 8" xfId="42361" xr:uid="{00000000-0005-0000-0000-0000C2A40000}"/>
    <cellStyle name="20% - Accent1 4 4 6 3 8 2" xfId="42362" xr:uid="{00000000-0005-0000-0000-0000C3A40000}"/>
    <cellStyle name="20% - Accent1 4 4 6 3 9" xfId="42363" xr:uid="{00000000-0005-0000-0000-0000C4A40000}"/>
    <cellStyle name="20% - Accent1 4 4 6 4" xfId="42364" xr:uid="{00000000-0005-0000-0000-0000C5A40000}"/>
    <cellStyle name="20% - Accent1 4 4 6 4 2" xfId="42365" xr:uid="{00000000-0005-0000-0000-0000C6A40000}"/>
    <cellStyle name="20% - Accent1 4 4 6 4 2 2" xfId="42366" xr:uid="{00000000-0005-0000-0000-0000C7A40000}"/>
    <cellStyle name="20% - Accent1 4 4 6 4 2 2 2" xfId="42367" xr:uid="{00000000-0005-0000-0000-0000C8A40000}"/>
    <cellStyle name="20% - Accent1 4 4 6 4 2 3" xfId="42368" xr:uid="{00000000-0005-0000-0000-0000C9A40000}"/>
    <cellStyle name="20% - Accent1 4 4 6 4 3" xfId="42369" xr:uid="{00000000-0005-0000-0000-0000CAA40000}"/>
    <cellStyle name="20% - Accent1 4 4 6 4 3 2" xfId="42370" xr:uid="{00000000-0005-0000-0000-0000CBA40000}"/>
    <cellStyle name="20% - Accent1 4 4 6 4 4" xfId="42371" xr:uid="{00000000-0005-0000-0000-0000CCA40000}"/>
    <cellStyle name="20% - Accent1 4 4 6 5" xfId="42372" xr:uid="{00000000-0005-0000-0000-0000CDA40000}"/>
    <cellStyle name="20% - Accent1 4 4 6 5 2" xfId="42373" xr:uid="{00000000-0005-0000-0000-0000CEA40000}"/>
    <cellStyle name="20% - Accent1 4 4 6 5 2 2" xfId="42374" xr:uid="{00000000-0005-0000-0000-0000CFA40000}"/>
    <cellStyle name="20% - Accent1 4 4 6 5 2 2 2" xfId="42375" xr:uid="{00000000-0005-0000-0000-0000D0A40000}"/>
    <cellStyle name="20% - Accent1 4 4 6 5 2 3" xfId="42376" xr:uid="{00000000-0005-0000-0000-0000D1A40000}"/>
    <cellStyle name="20% - Accent1 4 4 6 5 3" xfId="42377" xr:uid="{00000000-0005-0000-0000-0000D2A40000}"/>
    <cellStyle name="20% - Accent1 4 4 6 5 3 2" xfId="42378" xr:uid="{00000000-0005-0000-0000-0000D3A40000}"/>
    <cellStyle name="20% - Accent1 4 4 6 5 4" xfId="42379" xr:uid="{00000000-0005-0000-0000-0000D4A40000}"/>
    <cellStyle name="20% - Accent1 4 4 6 6" xfId="42380" xr:uid="{00000000-0005-0000-0000-0000D5A40000}"/>
    <cellStyle name="20% - Accent1 4 4 6 6 2" xfId="42381" xr:uid="{00000000-0005-0000-0000-0000D6A40000}"/>
    <cellStyle name="20% - Accent1 4 4 6 6 2 2" xfId="42382" xr:uid="{00000000-0005-0000-0000-0000D7A40000}"/>
    <cellStyle name="20% - Accent1 4 4 6 6 2 2 2" xfId="42383" xr:uid="{00000000-0005-0000-0000-0000D8A40000}"/>
    <cellStyle name="20% - Accent1 4 4 6 6 2 3" xfId="42384" xr:uid="{00000000-0005-0000-0000-0000D9A40000}"/>
    <cellStyle name="20% - Accent1 4 4 6 6 3" xfId="42385" xr:uid="{00000000-0005-0000-0000-0000DAA40000}"/>
    <cellStyle name="20% - Accent1 4 4 6 6 3 2" xfId="42386" xr:uid="{00000000-0005-0000-0000-0000DBA40000}"/>
    <cellStyle name="20% - Accent1 4 4 6 6 4" xfId="42387" xr:uid="{00000000-0005-0000-0000-0000DCA40000}"/>
    <cellStyle name="20% - Accent1 4 4 6 7" xfId="42388" xr:uid="{00000000-0005-0000-0000-0000DDA40000}"/>
    <cellStyle name="20% - Accent1 4 4 6 7 2" xfId="42389" xr:uid="{00000000-0005-0000-0000-0000DEA40000}"/>
    <cellStyle name="20% - Accent1 4 4 6 7 2 2" xfId="42390" xr:uid="{00000000-0005-0000-0000-0000DFA40000}"/>
    <cellStyle name="20% - Accent1 4 4 6 7 3" xfId="42391" xr:uid="{00000000-0005-0000-0000-0000E0A40000}"/>
    <cellStyle name="20% - Accent1 4 4 6 8" xfId="42392" xr:uid="{00000000-0005-0000-0000-0000E1A40000}"/>
    <cellStyle name="20% - Accent1 4 4 6 8 2" xfId="42393" xr:uid="{00000000-0005-0000-0000-0000E2A40000}"/>
    <cellStyle name="20% - Accent1 4 4 6 8 2 2" xfId="42394" xr:uid="{00000000-0005-0000-0000-0000E3A40000}"/>
    <cellStyle name="20% - Accent1 4 4 6 8 3" xfId="42395" xr:uid="{00000000-0005-0000-0000-0000E4A40000}"/>
    <cellStyle name="20% - Accent1 4 4 6 9" xfId="42396" xr:uid="{00000000-0005-0000-0000-0000E5A40000}"/>
    <cellStyle name="20% - Accent1 4 4 6 9 2" xfId="42397" xr:uid="{00000000-0005-0000-0000-0000E6A40000}"/>
    <cellStyle name="20% - Accent1 4 4 7" xfId="42398" xr:uid="{00000000-0005-0000-0000-0000E7A40000}"/>
    <cellStyle name="20% - Accent1 4 4 7 2" xfId="42399" xr:uid="{00000000-0005-0000-0000-0000E8A40000}"/>
    <cellStyle name="20% - Accent1 4 4 7 2 2" xfId="42400" xr:uid="{00000000-0005-0000-0000-0000E9A40000}"/>
    <cellStyle name="20% - Accent1 4 4 7 2 2 2" xfId="42401" xr:uid="{00000000-0005-0000-0000-0000EAA40000}"/>
    <cellStyle name="20% - Accent1 4 4 7 2 2 2 2" xfId="42402" xr:uid="{00000000-0005-0000-0000-0000EBA40000}"/>
    <cellStyle name="20% - Accent1 4 4 7 2 2 3" xfId="42403" xr:uid="{00000000-0005-0000-0000-0000ECA40000}"/>
    <cellStyle name="20% - Accent1 4 4 7 2 3" xfId="42404" xr:uid="{00000000-0005-0000-0000-0000EDA40000}"/>
    <cellStyle name="20% - Accent1 4 4 7 2 3 2" xfId="42405" xr:uid="{00000000-0005-0000-0000-0000EEA40000}"/>
    <cellStyle name="20% - Accent1 4 4 7 2 4" xfId="42406" xr:uid="{00000000-0005-0000-0000-0000EFA40000}"/>
    <cellStyle name="20% - Accent1 4 4 7 3" xfId="42407" xr:uid="{00000000-0005-0000-0000-0000F0A40000}"/>
    <cellStyle name="20% - Accent1 4 4 7 3 2" xfId="42408" xr:uid="{00000000-0005-0000-0000-0000F1A40000}"/>
    <cellStyle name="20% - Accent1 4 4 7 3 2 2" xfId="42409" xr:uid="{00000000-0005-0000-0000-0000F2A40000}"/>
    <cellStyle name="20% - Accent1 4 4 7 3 2 2 2" xfId="42410" xr:uid="{00000000-0005-0000-0000-0000F3A40000}"/>
    <cellStyle name="20% - Accent1 4 4 7 3 2 3" xfId="42411" xr:uid="{00000000-0005-0000-0000-0000F4A40000}"/>
    <cellStyle name="20% - Accent1 4 4 7 3 3" xfId="42412" xr:uid="{00000000-0005-0000-0000-0000F5A40000}"/>
    <cellStyle name="20% - Accent1 4 4 7 3 3 2" xfId="42413" xr:uid="{00000000-0005-0000-0000-0000F6A40000}"/>
    <cellStyle name="20% - Accent1 4 4 7 3 4" xfId="42414" xr:uid="{00000000-0005-0000-0000-0000F7A40000}"/>
    <cellStyle name="20% - Accent1 4 4 7 4" xfId="42415" xr:uid="{00000000-0005-0000-0000-0000F8A40000}"/>
    <cellStyle name="20% - Accent1 4 4 7 4 2" xfId="42416" xr:uid="{00000000-0005-0000-0000-0000F9A40000}"/>
    <cellStyle name="20% - Accent1 4 4 7 4 2 2" xfId="42417" xr:uid="{00000000-0005-0000-0000-0000FAA40000}"/>
    <cellStyle name="20% - Accent1 4 4 7 4 2 2 2" xfId="42418" xr:uid="{00000000-0005-0000-0000-0000FBA40000}"/>
    <cellStyle name="20% - Accent1 4 4 7 4 2 3" xfId="42419" xr:uid="{00000000-0005-0000-0000-0000FCA40000}"/>
    <cellStyle name="20% - Accent1 4 4 7 4 3" xfId="42420" xr:uid="{00000000-0005-0000-0000-0000FDA40000}"/>
    <cellStyle name="20% - Accent1 4 4 7 4 3 2" xfId="42421" xr:uid="{00000000-0005-0000-0000-0000FEA40000}"/>
    <cellStyle name="20% - Accent1 4 4 7 4 4" xfId="42422" xr:uid="{00000000-0005-0000-0000-0000FFA40000}"/>
    <cellStyle name="20% - Accent1 4 4 7 5" xfId="42423" xr:uid="{00000000-0005-0000-0000-000000A50000}"/>
    <cellStyle name="20% - Accent1 4 4 7 5 2" xfId="42424" xr:uid="{00000000-0005-0000-0000-000001A50000}"/>
    <cellStyle name="20% - Accent1 4 4 7 5 2 2" xfId="42425" xr:uid="{00000000-0005-0000-0000-000002A50000}"/>
    <cellStyle name="20% - Accent1 4 4 7 5 3" xfId="42426" xr:uid="{00000000-0005-0000-0000-000003A50000}"/>
    <cellStyle name="20% - Accent1 4 4 7 6" xfId="42427" xr:uid="{00000000-0005-0000-0000-000004A50000}"/>
    <cellStyle name="20% - Accent1 4 4 7 6 2" xfId="42428" xr:uid="{00000000-0005-0000-0000-000005A50000}"/>
    <cellStyle name="20% - Accent1 4 4 7 6 2 2" xfId="42429" xr:uid="{00000000-0005-0000-0000-000006A50000}"/>
    <cellStyle name="20% - Accent1 4 4 7 6 3" xfId="42430" xr:uid="{00000000-0005-0000-0000-000007A50000}"/>
    <cellStyle name="20% - Accent1 4 4 7 7" xfId="42431" xr:uid="{00000000-0005-0000-0000-000008A50000}"/>
    <cellStyle name="20% - Accent1 4 4 7 7 2" xfId="42432" xr:uid="{00000000-0005-0000-0000-000009A50000}"/>
    <cellStyle name="20% - Accent1 4 4 7 8" xfId="42433" xr:uid="{00000000-0005-0000-0000-00000AA50000}"/>
    <cellStyle name="20% - Accent1 4 4 7 8 2" xfId="42434" xr:uid="{00000000-0005-0000-0000-00000BA50000}"/>
    <cellStyle name="20% - Accent1 4 4 7 9" xfId="42435" xr:uid="{00000000-0005-0000-0000-00000CA50000}"/>
    <cellStyle name="20% - Accent1 4 4 8" xfId="42436" xr:uid="{00000000-0005-0000-0000-00000DA50000}"/>
    <cellStyle name="20% - Accent1 4 4 8 2" xfId="42437" xr:uid="{00000000-0005-0000-0000-00000EA50000}"/>
    <cellStyle name="20% - Accent1 4 4 8 2 2" xfId="42438" xr:uid="{00000000-0005-0000-0000-00000FA50000}"/>
    <cellStyle name="20% - Accent1 4 4 8 2 2 2" xfId="42439" xr:uid="{00000000-0005-0000-0000-000010A50000}"/>
    <cellStyle name="20% - Accent1 4 4 8 2 2 2 2" xfId="42440" xr:uid="{00000000-0005-0000-0000-000011A50000}"/>
    <cellStyle name="20% - Accent1 4 4 8 2 2 3" xfId="42441" xr:uid="{00000000-0005-0000-0000-000012A50000}"/>
    <cellStyle name="20% - Accent1 4 4 8 2 3" xfId="42442" xr:uid="{00000000-0005-0000-0000-000013A50000}"/>
    <cellStyle name="20% - Accent1 4 4 8 2 3 2" xfId="42443" xr:uid="{00000000-0005-0000-0000-000014A50000}"/>
    <cellStyle name="20% - Accent1 4 4 8 2 4" xfId="42444" xr:uid="{00000000-0005-0000-0000-000015A50000}"/>
    <cellStyle name="20% - Accent1 4 4 8 3" xfId="42445" xr:uid="{00000000-0005-0000-0000-000016A50000}"/>
    <cellStyle name="20% - Accent1 4 4 8 3 2" xfId="42446" xr:uid="{00000000-0005-0000-0000-000017A50000}"/>
    <cellStyle name="20% - Accent1 4 4 8 3 2 2" xfId="42447" xr:uid="{00000000-0005-0000-0000-000018A50000}"/>
    <cellStyle name="20% - Accent1 4 4 8 3 2 2 2" xfId="42448" xr:uid="{00000000-0005-0000-0000-000019A50000}"/>
    <cellStyle name="20% - Accent1 4 4 8 3 2 3" xfId="42449" xr:uid="{00000000-0005-0000-0000-00001AA50000}"/>
    <cellStyle name="20% - Accent1 4 4 8 3 3" xfId="42450" xr:uid="{00000000-0005-0000-0000-00001BA50000}"/>
    <cellStyle name="20% - Accent1 4 4 8 3 3 2" xfId="42451" xr:uid="{00000000-0005-0000-0000-00001CA50000}"/>
    <cellStyle name="20% - Accent1 4 4 8 3 4" xfId="42452" xr:uid="{00000000-0005-0000-0000-00001DA50000}"/>
    <cellStyle name="20% - Accent1 4 4 8 4" xfId="42453" xr:uid="{00000000-0005-0000-0000-00001EA50000}"/>
    <cellStyle name="20% - Accent1 4 4 8 4 2" xfId="42454" xr:uid="{00000000-0005-0000-0000-00001FA50000}"/>
    <cellStyle name="20% - Accent1 4 4 8 4 2 2" xfId="42455" xr:uid="{00000000-0005-0000-0000-000020A50000}"/>
    <cellStyle name="20% - Accent1 4 4 8 4 2 2 2" xfId="42456" xr:uid="{00000000-0005-0000-0000-000021A50000}"/>
    <cellStyle name="20% - Accent1 4 4 8 4 2 3" xfId="42457" xr:uid="{00000000-0005-0000-0000-000022A50000}"/>
    <cellStyle name="20% - Accent1 4 4 8 4 3" xfId="42458" xr:uid="{00000000-0005-0000-0000-000023A50000}"/>
    <cellStyle name="20% - Accent1 4 4 8 4 3 2" xfId="42459" xr:uid="{00000000-0005-0000-0000-000024A50000}"/>
    <cellStyle name="20% - Accent1 4 4 8 4 4" xfId="42460" xr:uid="{00000000-0005-0000-0000-000025A50000}"/>
    <cellStyle name="20% - Accent1 4 4 8 5" xfId="42461" xr:uid="{00000000-0005-0000-0000-000026A50000}"/>
    <cellStyle name="20% - Accent1 4 4 8 5 2" xfId="42462" xr:uid="{00000000-0005-0000-0000-000027A50000}"/>
    <cellStyle name="20% - Accent1 4 4 8 5 2 2" xfId="42463" xr:uid="{00000000-0005-0000-0000-000028A50000}"/>
    <cellStyle name="20% - Accent1 4 4 8 5 3" xfId="42464" xr:uid="{00000000-0005-0000-0000-000029A50000}"/>
    <cellStyle name="20% - Accent1 4 4 8 6" xfId="42465" xr:uid="{00000000-0005-0000-0000-00002AA50000}"/>
    <cellStyle name="20% - Accent1 4 4 8 6 2" xfId="42466" xr:uid="{00000000-0005-0000-0000-00002BA50000}"/>
    <cellStyle name="20% - Accent1 4 4 8 6 2 2" xfId="42467" xr:uid="{00000000-0005-0000-0000-00002CA50000}"/>
    <cellStyle name="20% - Accent1 4 4 8 6 3" xfId="42468" xr:uid="{00000000-0005-0000-0000-00002DA50000}"/>
    <cellStyle name="20% - Accent1 4 4 8 7" xfId="42469" xr:uid="{00000000-0005-0000-0000-00002EA50000}"/>
    <cellStyle name="20% - Accent1 4 4 8 7 2" xfId="42470" xr:uid="{00000000-0005-0000-0000-00002FA50000}"/>
    <cellStyle name="20% - Accent1 4 4 8 8" xfId="42471" xr:uid="{00000000-0005-0000-0000-000030A50000}"/>
    <cellStyle name="20% - Accent1 4 4 8 8 2" xfId="42472" xr:uid="{00000000-0005-0000-0000-000031A50000}"/>
    <cellStyle name="20% - Accent1 4 4 8 9" xfId="42473" xr:uid="{00000000-0005-0000-0000-000032A50000}"/>
    <cellStyle name="20% - Accent1 4 4 9" xfId="42474" xr:uid="{00000000-0005-0000-0000-000033A50000}"/>
    <cellStyle name="20% - Accent1 4 4 9 2" xfId="42475" xr:uid="{00000000-0005-0000-0000-000034A50000}"/>
    <cellStyle name="20% - Accent1 4 4 9 2 2" xfId="42476" xr:uid="{00000000-0005-0000-0000-000035A50000}"/>
    <cellStyle name="20% - Accent1 4 4 9 2 2 2" xfId="42477" xr:uid="{00000000-0005-0000-0000-000036A50000}"/>
    <cellStyle name="20% - Accent1 4 4 9 2 3" xfId="42478" xr:uid="{00000000-0005-0000-0000-000037A50000}"/>
    <cellStyle name="20% - Accent1 4 4 9 3" xfId="42479" xr:uid="{00000000-0005-0000-0000-000038A50000}"/>
    <cellStyle name="20% - Accent1 4 4 9 3 2" xfId="42480" xr:uid="{00000000-0005-0000-0000-000039A50000}"/>
    <cellStyle name="20% - Accent1 4 4 9 4" xfId="42481" xr:uid="{00000000-0005-0000-0000-00003AA50000}"/>
    <cellStyle name="20% - Accent1 4 5" xfId="42482" xr:uid="{00000000-0005-0000-0000-00003BA50000}"/>
    <cellStyle name="20% - Accent1 4 5 10" xfId="42483" xr:uid="{00000000-0005-0000-0000-00003CA50000}"/>
    <cellStyle name="20% - Accent1 4 5 10 2" xfId="42484" xr:uid="{00000000-0005-0000-0000-00003DA50000}"/>
    <cellStyle name="20% - Accent1 4 5 10 2 2" xfId="42485" xr:uid="{00000000-0005-0000-0000-00003EA50000}"/>
    <cellStyle name="20% - Accent1 4 5 10 2 2 2" xfId="42486" xr:uid="{00000000-0005-0000-0000-00003FA50000}"/>
    <cellStyle name="20% - Accent1 4 5 10 2 3" xfId="42487" xr:uid="{00000000-0005-0000-0000-000040A50000}"/>
    <cellStyle name="20% - Accent1 4 5 10 3" xfId="42488" xr:uid="{00000000-0005-0000-0000-000041A50000}"/>
    <cellStyle name="20% - Accent1 4 5 10 3 2" xfId="42489" xr:uid="{00000000-0005-0000-0000-000042A50000}"/>
    <cellStyle name="20% - Accent1 4 5 10 4" xfId="42490" xr:uid="{00000000-0005-0000-0000-000043A50000}"/>
    <cellStyle name="20% - Accent1 4 5 11" xfId="42491" xr:uid="{00000000-0005-0000-0000-000044A50000}"/>
    <cellStyle name="20% - Accent1 4 5 11 2" xfId="42492" xr:uid="{00000000-0005-0000-0000-000045A50000}"/>
    <cellStyle name="20% - Accent1 4 5 11 2 2" xfId="42493" xr:uid="{00000000-0005-0000-0000-000046A50000}"/>
    <cellStyle name="20% - Accent1 4 5 11 2 2 2" xfId="42494" xr:uid="{00000000-0005-0000-0000-000047A50000}"/>
    <cellStyle name="20% - Accent1 4 5 11 2 3" xfId="42495" xr:uid="{00000000-0005-0000-0000-000048A50000}"/>
    <cellStyle name="20% - Accent1 4 5 11 3" xfId="42496" xr:uid="{00000000-0005-0000-0000-000049A50000}"/>
    <cellStyle name="20% - Accent1 4 5 11 3 2" xfId="42497" xr:uid="{00000000-0005-0000-0000-00004AA50000}"/>
    <cellStyle name="20% - Accent1 4 5 11 4" xfId="42498" xr:uid="{00000000-0005-0000-0000-00004BA50000}"/>
    <cellStyle name="20% - Accent1 4 5 12" xfId="42499" xr:uid="{00000000-0005-0000-0000-00004CA50000}"/>
    <cellStyle name="20% - Accent1 4 5 12 2" xfId="42500" xr:uid="{00000000-0005-0000-0000-00004DA50000}"/>
    <cellStyle name="20% - Accent1 4 5 12 2 2" xfId="42501" xr:uid="{00000000-0005-0000-0000-00004EA50000}"/>
    <cellStyle name="20% - Accent1 4 5 12 3" xfId="42502" xr:uid="{00000000-0005-0000-0000-00004FA50000}"/>
    <cellStyle name="20% - Accent1 4 5 13" xfId="42503" xr:uid="{00000000-0005-0000-0000-000050A50000}"/>
    <cellStyle name="20% - Accent1 4 5 13 2" xfId="42504" xr:uid="{00000000-0005-0000-0000-000051A50000}"/>
    <cellStyle name="20% - Accent1 4 5 13 2 2" xfId="42505" xr:uid="{00000000-0005-0000-0000-000052A50000}"/>
    <cellStyle name="20% - Accent1 4 5 13 3" xfId="42506" xr:uid="{00000000-0005-0000-0000-000053A50000}"/>
    <cellStyle name="20% - Accent1 4 5 14" xfId="42507" xr:uid="{00000000-0005-0000-0000-000054A50000}"/>
    <cellStyle name="20% - Accent1 4 5 14 2" xfId="42508" xr:uid="{00000000-0005-0000-0000-000055A50000}"/>
    <cellStyle name="20% - Accent1 4 5 15" xfId="42509" xr:uid="{00000000-0005-0000-0000-000056A50000}"/>
    <cellStyle name="20% - Accent1 4 5 15 2" xfId="42510" xr:uid="{00000000-0005-0000-0000-000057A50000}"/>
    <cellStyle name="20% - Accent1 4 5 16" xfId="42511" xr:uid="{00000000-0005-0000-0000-000058A50000}"/>
    <cellStyle name="20% - Accent1 4 5 2" xfId="42512" xr:uid="{00000000-0005-0000-0000-000059A50000}"/>
    <cellStyle name="20% - Accent1 4 5 2 10" xfId="42513" xr:uid="{00000000-0005-0000-0000-00005AA50000}"/>
    <cellStyle name="20% - Accent1 4 5 2 10 2" xfId="42514" xr:uid="{00000000-0005-0000-0000-00005BA50000}"/>
    <cellStyle name="20% - Accent1 4 5 2 10 2 2" xfId="42515" xr:uid="{00000000-0005-0000-0000-00005CA50000}"/>
    <cellStyle name="20% - Accent1 4 5 2 10 2 2 2" xfId="42516" xr:uid="{00000000-0005-0000-0000-00005DA50000}"/>
    <cellStyle name="20% - Accent1 4 5 2 10 2 3" xfId="42517" xr:uid="{00000000-0005-0000-0000-00005EA50000}"/>
    <cellStyle name="20% - Accent1 4 5 2 10 3" xfId="42518" xr:uid="{00000000-0005-0000-0000-00005FA50000}"/>
    <cellStyle name="20% - Accent1 4 5 2 10 3 2" xfId="42519" xr:uid="{00000000-0005-0000-0000-000060A50000}"/>
    <cellStyle name="20% - Accent1 4 5 2 10 4" xfId="42520" xr:uid="{00000000-0005-0000-0000-000061A50000}"/>
    <cellStyle name="20% - Accent1 4 5 2 11" xfId="42521" xr:uid="{00000000-0005-0000-0000-000062A50000}"/>
    <cellStyle name="20% - Accent1 4 5 2 11 2" xfId="42522" xr:uid="{00000000-0005-0000-0000-000063A50000}"/>
    <cellStyle name="20% - Accent1 4 5 2 11 2 2" xfId="42523" xr:uid="{00000000-0005-0000-0000-000064A50000}"/>
    <cellStyle name="20% - Accent1 4 5 2 11 3" xfId="42524" xr:uid="{00000000-0005-0000-0000-000065A50000}"/>
    <cellStyle name="20% - Accent1 4 5 2 12" xfId="42525" xr:uid="{00000000-0005-0000-0000-000066A50000}"/>
    <cellStyle name="20% - Accent1 4 5 2 12 2" xfId="42526" xr:uid="{00000000-0005-0000-0000-000067A50000}"/>
    <cellStyle name="20% - Accent1 4 5 2 12 2 2" xfId="42527" xr:uid="{00000000-0005-0000-0000-000068A50000}"/>
    <cellStyle name="20% - Accent1 4 5 2 12 3" xfId="42528" xr:uid="{00000000-0005-0000-0000-000069A50000}"/>
    <cellStyle name="20% - Accent1 4 5 2 13" xfId="42529" xr:uid="{00000000-0005-0000-0000-00006AA50000}"/>
    <cellStyle name="20% - Accent1 4 5 2 13 2" xfId="42530" xr:uid="{00000000-0005-0000-0000-00006BA50000}"/>
    <cellStyle name="20% - Accent1 4 5 2 14" xfId="42531" xr:uid="{00000000-0005-0000-0000-00006CA50000}"/>
    <cellStyle name="20% - Accent1 4 5 2 14 2" xfId="42532" xr:uid="{00000000-0005-0000-0000-00006DA50000}"/>
    <cellStyle name="20% - Accent1 4 5 2 15" xfId="42533" xr:uid="{00000000-0005-0000-0000-00006EA50000}"/>
    <cellStyle name="20% - Accent1 4 5 2 2" xfId="42534" xr:uid="{00000000-0005-0000-0000-00006FA50000}"/>
    <cellStyle name="20% - Accent1 4 5 2 2 10" xfId="42535" xr:uid="{00000000-0005-0000-0000-000070A50000}"/>
    <cellStyle name="20% - Accent1 4 5 2 2 10 2" xfId="42536" xr:uid="{00000000-0005-0000-0000-000071A50000}"/>
    <cellStyle name="20% - Accent1 4 5 2 2 10 2 2" xfId="42537" xr:uid="{00000000-0005-0000-0000-000072A50000}"/>
    <cellStyle name="20% - Accent1 4 5 2 2 10 3" xfId="42538" xr:uid="{00000000-0005-0000-0000-000073A50000}"/>
    <cellStyle name="20% - Accent1 4 5 2 2 11" xfId="42539" xr:uid="{00000000-0005-0000-0000-000074A50000}"/>
    <cellStyle name="20% - Accent1 4 5 2 2 11 2" xfId="42540" xr:uid="{00000000-0005-0000-0000-000075A50000}"/>
    <cellStyle name="20% - Accent1 4 5 2 2 11 2 2" xfId="42541" xr:uid="{00000000-0005-0000-0000-000076A50000}"/>
    <cellStyle name="20% - Accent1 4 5 2 2 11 3" xfId="42542" xr:uid="{00000000-0005-0000-0000-000077A50000}"/>
    <cellStyle name="20% - Accent1 4 5 2 2 12" xfId="42543" xr:uid="{00000000-0005-0000-0000-000078A50000}"/>
    <cellStyle name="20% - Accent1 4 5 2 2 12 2" xfId="42544" xr:uid="{00000000-0005-0000-0000-000079A50000}"/>
    <cellStyle name="20% - Accent1 4 5 2 2 13" xfId="42545" xr:uid="{00000000-0005-0000-0000-00007AA50000}"/>
    <cellStyle name="20% - Accent1 4 5 2 2 13 2" xfId="42546" xr:uid="{00000000-0005-0000-0000-00007BA50000}"/>
    <cellStyle name="20% - Accent1 4 5 2 2 14" xfId="42547" xr:uid="{00000000-0005-0000-0000-00007CA50000}"/>
    <cellStyle name="20% - Accent1 4 5 2 2 2" xfId="42548" xr:uid="{00000000-0005-0000-0000-00007DA50000}"/>
    <cellStyle name="20% - Accent1 4 5 2 2 2 10" xfId="42549" xr:uid="{00000000-0005-0000-0000-00007EA50000}"/>
    <cellStyle name="20% - Accent1 4 5 2 2 2 10 2" xfId="42550" xr:uid="{00000000-0005-0000-0000-00007FA50000}"/>
    <cellStyle name="20% - Accent1 4 5 2 2 2 11" xfId="42551" xr:uid="{00000000-0005-0000-0000-000080A50000}"/>
    <cellStyle name="20% - Accent1 4 5 2 2 2 2" xfId="42552" xr:uid="{00000000-0005-0000-0000-000081A50000}"/>
    <cellStyle name="20% - Accent1 4 5 2 2 2 2 2" xfId="42553" xr:uid="{00000000-0005-0000-0000-000082A50000}"/>
    <cellStyle name="20% - Accent1 4 5 2 2 2 2 2 2" xfId="42554" xr:uid="{00000000-0005-0000-0000-000083A50000}"/>
    <cellStyle name="20% - Accent1 4 5 2 2 2 2 2 2 2" xfId="42555" xr:uid="{00000000-0005-0000-0000-000084A50000}"/>
    <cellStyle name="20% - Accent1 4 5 2 2 2 2 2 2 2 2" xfId="42556" xr:uid="{00000000-0005-0000-0000-000085A50000}"/>
    <cellStyle name="20% - Accent1 4 5 2 2 2 2 2 2 3" xfId="42557" xr:uid="{00000000-0005-0000-0000-000086A50000}"/>
    <cellStyle name="20% - Accent1 4 5 2 2 2 2 2 3" xfId="42558" xr:uid="{00000000-0005-0000-0000-000087A50000}"/>
    <cellStyle name="20% - Accent1 4 5 2 2 2 2 2 3 2" xfId="42559" xr:uid="{00000000-0005-0000-0000-000088A50000}"/>
    <cellStyle name="20% - Accent1 4 5 2 2 2 2 2 4" xfId="42560" xr:uid="{00000000-0005-0000-0000-000089A50000}"/>
    <cellStyle name="20% - Accent1 4 5 2 2 2 2 3" xfId="42561" xr:uid="{00000000-0005-0000-0000-00008AA50000}"/>
    <cellStyle name="20% - Accent1 4 5 2 2 2 2 3 2" xfId="42562" xr:uid="{00000000-0005-0000-0000-00008BA50000}"/>
    <cellStyle name="20% - Accent1 4 5 2 2 2 2 3 2 2" xfId="42563" xr:uid="{00000000-0005-0000-0000-00008CA50000}"/>
    <cellStyle name="20% - Accent1 4 5 2 2 2 2 3 2 2 2" xfId="42564" xr:uid="{00000000-0005-0000-0000-00008DA50000}"/>
    <cellStyle name="20% - Accent1 4 5 2 2 2 2 3 2 3" xfId="42565" xr:uid="{00000000-0005-0000-0000-00008EA50000}"/>
    <cellStyle name="20% - Accent1 4 5 2 2 2 2 3 3" xfId="42566" xr:uid="{00000000-0005-0000-0000-00008FA50000}"/>
    <cellStyle name="20% - Accent1 4 5 2 2 2 2 3 3 2" xfId="42567" xr:uid="{00000000-0005-0000-0000-000090A50000}"/>
    <cellStyle name="20% - Accent1 4 5 2 2 2 2 3 4" xfId="42568" xr:uid="{00000000-0005-0000-0000-000091A50000}"/>
    <cellStyle name="20% - Accent1 4 5 2 2 2 2 4" xfId="42569" xr:uid="{00000000-0005-0000-0000-000092A50000}"/>
    <cellStyle name="20% - Accent1 4 5 2 2 2 2 4 2" xfId="42570" xr:uid="{00000000-0005-0000-0000-000093A50000}"/>
    <cellStyle name="20% - Accent1 4 5 2 2 2 2 4 2 2" xfId="42571" xr:uid="{00000000-0005-0000-0000-000094A50000}"/>
    <cellStyle name="20% - Accent1 4 5 2 2 2 2 4 2 2 2" xfId="42572" xr:uid="{00000000-0005-0000-0000-000095A50000}"/>
    <cellStyle name="20% - Accent1 4 5 2 2 2 2 4 2 3" xfId="42573" xr:uid="{00000000-0005-0000-0000-000096A50000}"/>
    <cellStyle name="20% - Accent1 4 5 2 2 2 2 4 3" xfId="42574" xr:uid="{00000000-0005-0000-0000-000097A50000}"/>
    <cellStyle name="20% - Accent1 4 5 2 2 2 2 4 3 2" xfId="42575" xr:uid="{00000000-0005-0000-0000-000098A50000}"/>
    <cellStyle name="20% - Accent1 4 5 2 2 2 2 4 4" xfId="42576" xr:uid="{00000000-0005-0000-0000-000099A50000}"/>
    <cellStyle name="20% - Accent1 4 5 2 2 2 2 5" xfId="42577" xr:uid="{00000000-0005-0000-0000-00009AA50000}"/>
    <cellStyle name="20% - Accent1 4 5 2 2 2 2 5 2" xfId="42578" xr:uid="{00000000-0005-0000-0000-00009BA50000}"/>
    <cellStyle name="20% - Accent1 4 5 2 2 2 2 5 2 2" xfId="42579" xr:uid="{00000000-0005-0000-0000-00009CA50000}"/>
    <cellStyle name="20% - Accent1 4 5 2 2 2 2 5 3" xfId="42580" xr:uid="{00000000-0005-0000-0000-00009DA50000}"/>
    <cellStyle name="20% - Accent1 4 5 2 2 2 2 6" xfId="42581" xr:uid="{00000000-0005-0000-0000-00009EA50000}"/>
    <cellStyle name="20% - Accent1 4 5 2 2 2 2 6 2" xfId="42582" xr:uid="{00000000-0005-0000-0000-00009FA50000}"/>
    <cellStyle name="20% - Accent1 4 5 2 2 2 2 6 2 2" xfId="42583" xr:uid="{00000000-0005-0000-0000-0000A0A50000}"/>
    <cellStyle name="20% - Accent1 4 5 2 2 2 2 6 3" xfId="42584" xr:uid="{00000000-0005-0000-0000-0000A1A50000}"/>
    <cellStyle name="20% - Accent1 4 5 2 2 2 2 7" xfId="42585" xr:uid="{00000000-0005-0000-0000-0000A2A50000}"/>
    <cellStyle name="20% - Accent1 4 5 2 2 2 2 7 2" xfId="42586" xr:uid="{00000000-0005-0000-0000-0000A3A50000}"/>
    <cellStyle name="20% - Accent1 4 5 2 2 2 2 8" xfId="42587" xr:uid="{00000000-0005-0000-0000-0000A4A50000}"/>
    <cellStyle name="20% - Accent1 4 5 2 2 2 2 8 2" xfId="42588" xr:uid="{00000000-0005-0000-0000-0000A5A50000}"/>
    <cellStyle name="20% - Accent1 4 5 2 2 2 2 9" xfId="42589" xr:uid="{00000000-0005-0000-0000-0000A6A50000}"/>
    <cellStyle name="20% - Accent1 4 5 2 2 2 3" xfId="42590" xr:uid="{00000000-0005-0000-0000-0000A7A50000}"/>
    <cellStyle name="20% - Accent1 4 5 2 2 2 3 2" xfId="42591" xr:uid="{00000000-0005-0000-0000-0000A8A50000}"/>
    <cellStyle name="20% - Accent1 4 5 2 2 2 3 2 2" xfId="42592" xr:uid="{00000000-0005-0000-0000-0000A9A50000}"/>
    <cellStyle name="20% - Accent1 4 5 2 2 2 3 2 2 2" xfId="42593" xr:uid="{00000000-0005-0000-0000-0000AAA50000}"/>
    <cellStyle name="20% - Accent1 4 5 2 2 2 3 2 2 2 2" xfId="42594" xr:uid="{00000000-0005-0000-0000-0000ABA50000}"/>
    <cellStyle name="20% - Accent1 4 5 2 2 2 3 2 2 3" xfId="42595" xr:uid="{00000000-0005-0000-0000-0000ACA50000}"/>
    <cellStyle name="20% - Accent1 4 5 2 2 2 3 2 3" xfId="42596" xr:uid="{00000000-0005-0000-0000-0000ADA50000}"/>
    <cellStyle name="20% - Accent1 4 5 2 2 2 3 2 3 2" xfId="42597" xr:uid="{00000000-0005-0000-0000-0000AEA50000}"/>
    <cellStyle name="20% - Accent1 4 5 2 2 2 3 2 4" xfId="42598" xr:uid="{00000000-0005-0000-0000-0000AFA50000}"/>
    <cellStyle name="20% - Accent1 4 5 2 2 2 3 3" xfId="42599" xr:uid="{00000000-0005-0000-0000-0000B0A50000}"/>
    <cellStyle name="20% - Accent1 4 5 2 2 2 3 3 2" xfId="42600" xr:uid="{00000000-0005-0000-0000-0000B1A50000}"/>
    <cellStyle name="20% - Accent1 4 5 2 2 2 3 3 2 2" xfId="42601" xr:uid="{00000000-0005-0000-0000-0000B2A50000}"/>
    <cellStyle name="20% - Accent1 4 5 2 2 2 3 3 2 2 2" xfId="42602" xr:uid="{00000000-0005-0000-0000-0000B3A50000}"/>
    <cellStyle name="20% - Accent1 4 5 2 2 2 3 3 2 3" xfId="42603" xr:uid="{00000000-0005-0000-0000-0000B4A50000}"/>
    <cellStyle name="20% - Accent1 4 5 2 2 2 3 3 3" xfId="42604" xr:uid="{00000000-0005-0000-0000-0000B5A50000}"/>
    <cellStyle name="20% - Accent1 4 5 2 2 2 3 3 3 2" xfId="42605" xr:uid="{00000000-0005-0000-0000-0000B6A50000}"/>
    <cellStyle name="20% - Accent1 4 5 2 2 2 3 3 4" xfId="42606" xr:uid="{00000000-0005-0000-0000-0000B7A50000}"/>
    <cellStyle name="20% - Accent1 4 5 2 2 2 3 4" xfId="42607" xr:uid="{00000000-0005-0000-0000-0000B8A50000}"/>
    <cellStyle name="20% - Accent1 4 5 2 2 2 3 4 2" xfId="42608" xr:uid="{00000000-0005-0000-0000-0000B9A50000}"/>
    <cellStyle name="20% - Accent1 4 5 2 2 2 3 4 2 2" xfId="42609" xr:uid="{00000000-0005-0000-0000-0000BAA50000}"/>
    <cellStyle name="20% - Accent1 4 5 2 2 2 3 4 2 2 2" xfId="42610" xr:uid="{00000000-0005-0000-0000-0000BBA50000}"/>
    <cellStyle name="20% - Accent1 4 5 2 2 2 3 4 2 3" xfId="42611" xr:uid="{00000000-0005-0000-0000-0000BCA50000}"/>
    <cellStyle name="20% - Accent1 4 5 2 2 2 3 4 3" xfId="42612" xr:uid="{00000000-0005-0000-0000-0000BDA50000}"/>
    <cellStyle name="20% - Accent1 4 5 2 2 2 3 4 3 2" xfId="42613" xr:uid="{00000000-0005-0000-0000-0000BEA50000}"/>
    <cellStyle name="20% - Accent1 4 5 2 2 2 3 4 4" xfId="42614" xr:uid="{00000000-0005-0000-0000-0000BFA50000}"/>
    <cellStyle name="20% - Accent1 4 5 2 2 2 3 5" xfId="42615" xr:uid="{00000000-0005-0000-0000-0000C0A50000}"/>
    <cellStyle name="20% - Accent1 4 5 2 2 2 3 5 2" xfId="42616" xr:uid="{00000000-0005-0000-0000-0000C1A50000}"/>
    <cellStyle name="20% - Accent1 4 5 2 2 2 3 5 2 2" xfId="42617" xr:uid="{00000000-0005-0000-0000-0000C2A50000}"/>
    <cellStyle name="20% - Accent1 4 5 2 2 2 3 5 3" xfId="42618" xr:uid="{00000000-0005-0000-0000-0000C3A50000}"/>
    <cellStyle name="20% - Accent1 4 5 2 2 2 3 6" xfId="42619" xr:uid="{00000000-0005-0000-0000-0000C4A50000}"/>
    <cellStyle name="20% - Accent1 4 5 2 2 2 3 6 2" xfId="42620" xr:uid="{00000000-0005-0000-0000-0000C5A50000}"/>
    <cellStyle name="20% - Accent1 4 5 2 2 2 3 6 2 2" xfId="42621" xr:uid="{00000000-0005-0000-0000-0000C6A50000}"/>
    <cellStyle name="20% - Accent1 4 5 2 2 2 3 6 3" xfId="42622" xr:uid="{00000000-0005-0000-0000-0000C7A50000}"/>
    <cellStyle name="20% - Accent1 4 5 2 2 2 3 7" xfId="42623" xr:uid="{00000000-0005-0000-0000-0000C8A50000}"/>
    <cellStyle name="20% - Accent1 4 5 2 2 2 3 7 2" xfId="42624" xr:uid="{00000000-0005-0000-0000-0000C9A50000}"/>
    <cellStyle name="20% - Accent1 4 5 2 2 2 3 8" xfId="42625" xr:uid="{00000000-0005-0000-0000-0000CAA50000}"/>
    <cellStyle name="20% - Accent1 4 5 2 2 2 3 8 2" xfId="42626" xr:uid="{00000000-0005-0000-0000-0000CBA50000}"/>
    <cellStyle name="20% - Accent1 4 5 2 2 2 3 9" xfId="42627" xr:uid="{00000000-0005-0000-0000-0000CCA50000}"/>
    <cellStyle name="20% - Accent1 4 5 2 2 2 4" xfId="42628" xr:uid="{00000000-0005-0000-0000-0000CDA50000}"/>
    <cellStyle name="20% - Accent1 4 5 2 2 2 4 2" xfId="42629" xr:uid="{00000000-0005-0000-0000-0000CEA50000}"/>
    <cellStyle name="20% - Accent1 4 5 2 2 2 4 2 2" xfId="42630" xr:uid="{00000000-0005-0000-0000-0000CFA50000}"/>
    <cellStyle name="20% - Accent1 4 5 2 2 2 4 2 2 2" xfId="42631" xr:uid="{00000000-0005-0000-0000-0000D0A50000}"/>
    <cellStyle name="20% - Accent1 4 5 2 2 2 4 2 3" xfId="42632" xr:uid="{00000000-0005-0000-0000-0000D1A50000}"/>
    <cellStyle name="20% - Accent1 4 5 2 2 2 4 3" xfId="42633" xr:uid="{00000000-0005-0000-0000-0000D2A50000}"/>
    <cellStyle name="20% - Accent1 4 5 2 2 2 4 3 2" xfId="42634" xr:uid="{00000000-0005-0000-0000-0000D3A50000}"/>
    <cellStyle name="20% - Accent1 4 5 2 2 2 4 4" xfId="42635" xr:uid="{00000000-0005-0000-0000-0000D4A50000}"/>
    <cellStyle name="20% - Accent1 4 5 2 2 2 5" xfId="42636" xr:uid="{00000000-0005-0000-0000-0000D5A50000}"/>
    <cellStyle name="20% - Accent1 4 5 2 2 2 5 2" xfId="42637" xr:uid="{00000000-0005-0000-0000-0000D6A50000}"/>
    <cellStyle name="20% - Accent1 4 5 2 2 2 5 2 2" xfId="42638" xr:uid="{00000000-0005-0000-0000-0000D7A50000}"/>
    <cellStyle name="20% - Accent1 4 5 2 2 2 5 2 2 2" xfId="42639" xr:uid="{00000000-0005-0000-0000-0000D8A50000}"/>
    <cellStyle name="20% - Accent1 4 5 2 2 2 5 2 3" xfId="42640" xr:uid="{00000000-0005-0000-0000-0000D9A50000}"/>
    <cellStyle name="20% - Accent1 4 5 2 2 2 5 3" xfId="42641" xr:uid="{00000000-0005-0000-0000-0000DAA50000}"/>
    <cellStyle name="20% - Accent1 4 5 2 2 2 5 3 2" xfId="42642" xr:uid="{00000000-0005-0000-0000-0000DBA50000}"/>
    <cellStyle name="20% - Accent1 4 5 2 2 2 5 4" xfId="42643" xr:uid="{00000000-0005-0000-0000-0000DCA50000}"/>
    <cellStyle name="20% - Accent1 4 5 2 2 2 6" xfId="42644" xr:uid="{00000000-0005-0000-0000-0000DDA50000}"/>
    <cellStyle name="20% - Accent1 4 5 2 2 2 6 2" xfId="42645" xr:uid="{00000000-0005-0000-0000-0000DEA50000}"/>
    <cellStyle name="20% - Accent1 4 5 2 2 2 6 2 2" xfId="42646" xr:uid="{00000000-0005-0000-0000-0000DFA50000}"/>
    <cellStyle name="20% - Accent1 4 5 2 2 2 6 2 2 2" xfId="42647" xr:uid="{00000000-0005-0000-0000-0000E0A50000}"/>
    <cellStyle name="20% - Accent1 4 5 2 2 2 6 2 3" xfId="42648" xr:uid="{00000000-0005-0000-0000-0000E1A50000}"/>
    <cellStyle name="20% - Accent1 4 5 2 2 2 6 3" xfId="42649" xr:uid="{00000000-0005-0000-0000-0000E2A50000}"/>
    <cellStyle name="20% - Accent1 4 5 2 2 2 6 3 2" xfId="42650" xr:uid="{00000000-0005-0000-0000-0000E3A50000}"/>
    <cellStyle name="20% - Accent1 4 5 2 2 2 6 4" xfId="42651" xr:uid="{00000000-0005-0000-0000-0000E4A50000}"/>
    <cellStyle name="20% - Accent1 4 5 2 2 2 7" xfId="42652" xr:uid="{00000000-0005-0000-0000-0000E5A50000}"/>
    <cellStyle name="20% - Accent1 4 5 2 2 2 7 2" xfId="42653" xr:uid="{00000000-0005-0000-0000-0000E6A50000}"/>
    <cellStyle name="20% - Accent1 4 5 2 2 2 7 2 2" xfId="42654" xr:uid="{00000000-0005-0000-0000-0000E7A50000}"/>
    <cellStyle name="20% - Accent1 4 5 2 2 2 7 3" xfId="42655" xr:uid="{00000000-0005-0000-0000-0000E8A50000}"/>
    <cellStyle name="20% - Accent1 4 5 2 2 2 8" xfId="42656" xr:uid="{00000000-0005-0000-0000-0000E9A50000}"/>
    <cellStyle name="20% - Accent1 4 5 2 2 2 8 2" xfId="42657" xr:uid="{00000000-0005-0000-0000-0000EAA50000}"/>
    <cellStyle name="20% - Accent1 4 5 2 2 2 8 2 2" xfId="42658" xr:uid="{00000000-0005-0000-0000-0000EBA50000}"/>
    <cellStyle name="20% - Accent1 4 5 2 2 2 8 3" xfId="42659" xr:uid="{00000000-0005-0000-0000-0000ECA50000}"/>
    <cellStyle name="20% - Accent1 4 5 2 2 2 9" xfId="42660" xr:uid="{00000000-0005-0000-0000-0000EDA50000}"/>
    <cellStyle name="20% - Accent1 4 5 2 2 2 9 2" xfId="42661" xr:uid="{00000000-0005-0000-0000-0000EEA50000}"/>
    <cellStyle name="20% - Accent1 4 5 2 2 3" xfId="42662" xr:uid="{00000000-0005-0000-0000-0000EFA50000}"/>
    <cellStyle name="20% - Accent1 4 5 2 2 3 10" xfId="42663" xr:uid="{00000000-0005-0000-0000-0000F0A50000}"/>
    <cellStyle name="20% - Accent1 4 5 2 2 3 10 2" xfId="42664" xr:uid="{00000000-0005-0000-0000-0000F1A50000}"/>
    <cellStyle name="20% - Accent1 4 5 2 2 3 11" xfId="42665" xr:uid="{00000000-0005-0000-0000-0000F2A50000}"/>
    <cellStyle name="20% - Accent1 4 5 2 2 3 2" xfId="42666" xr:uid="{00000000-0005-0000-0000-0000F3A50000}"/>
    <cellStyle name="20% - Accent1 4 5 2 2 3 2 2" xfId="42667" xr:uid="{00000000-0005-0000-0000-0000F4A50000}"/>
    <cellStyle name="20% - Accent1 4 5 2 2 3 2 2 2" xfId="42668" xr:uid="{00000000-0005-0000-0000-0000F5A50000}"/>
    <cellStyle name="20% - Accent1 4 5 2 2 3 2 2 2 2" xfId="42669" xr:uid="{00000000-0005-0000-0000-0000F6A50000}"/>
    <cellStyle name="20% - Accent1 4 5 2 2 3 2 2 2 2 2" xfId="42670" xr:uid="{00000000-0005-0000-0000-0000F7A50000}"/>
    <cellStyle name="20% - Accent1 4 5 2 2 3 2 2 2 3" xfId="42671" xr:uid="{00000000-0005-0000-0000-0000F8A50000}"/>
    <cellStyle name="20% - Accent1 4 5 2 2 3 2 2 3" xfId="42672" xr:uid="{00000000-0005-0000-0000-0000F9A50000}"/>
    <cellStyle name="20% - Accent1 4 5 2 2 3 2 2 3 2" xfId="42673" xr:uid="{00000000-0005-0000-0000-0000FAA50000}"/>
    <cellStyle name="20% - Accent1 4 5 2 2 3 2 2 4" xfId="42674" xr:uid="{00000000-0005-0000-0000-0000FBA50000}"/>
    <cellStyle name="20% - Accent1 4 5 2 2 3 2 3" xfId="42675" xr:uid="{00000000-0005-0000-0000-0000FCA50000}"/>
    <cellStyle name="20% - Accent1 4 5 2 2 3 2 3 2" xfId="42676" xr:uid="{00000000-0005-0000-0000-0000FDA50000}"/>
    <cellStyle name="20% - Accent1 4 5 2 2 3 2 3 2 2" xfId="42677" xr:uid="{00000000-0005-0000-0000-0000FEA50000}"/>
    <cellStyle name="20% - Accent1 4 5 2 2 3 2 3 2 2 2" xfId="42678" xr:uid="{00000000-0005-0000-0000-0000FFA50000}"/>
    <cellStyle name="20% - Accent1 4 5 2 2 3 2 3 2 3" xfId="42679" xr:uid="{00000000-0005-0000-0000-000000A60000}"/>
    <cellStyle name="20% - Accent1 4 5 2 2 3 2 3 3" xfId="42680" xr:uid="{00000000-0005-0000-0000-000001A60000}"/>
    <cellStyle name="20% - Accent1 4 5 2 2 3 2 3 3 2" xfId="42681" xr:uid="{00000000-0005-0000-0000-000002A60000}"/>
    <cellStyle name="20% - Accent1 4 5 2 2 3 2 3 4" xfId="42682" xr:uid="{00000000-0005-0000-0000-000003A60000}"/>
    <cellStyle name="20% - Accent1 4 5 2 2 3 2 4" xfId="42683" xr:uid="{00000000-0005-0000-0000-000004A60000}"/>
    <cellStyle name="20% - Accent1 4 5 2 2 3 2 4 2" xfId="42684" xr:uid="{00000000-0005-0000-0000-000005A60000}"/>
    <cellStyle name="20% - Accent1 4 5 2 2 3 2 4 2 2" xfId="42685" xr:uid="{00000000-0005-0000-0000-000006A60000}"/>
    <cellStyle name="20% - Accent1 4 5 2 2 3 2 4 2 2 2" xfId="42686" xr:uid="{00000000-0005-0000-0000-000007A60000}"/>
    <cellStyle name="20% - Accent1 4 5 2 2 3 2 4 2 3" xfId="42687" xr:uid="{00000000-0005-0000-0000-000008A60000}"/>
    <cellStyle name="20% - Accent1 4 5 2 2 3 2 4 3" xfId="42688" xr:uid="{00000000-0005-0000-0000-000009A60000}"/>
    <cellStyle name="20% - Accent1 4 5 2 2 3 2 4 3 2" xfId="42689" xr:uid="{00000000-0005-0000-0000-00000AA60000}"/>
    <cellStyle name="20% - Accent1 4 5 2 2 3 2 4 4" xfId="42690" xr:uid="{00000000-0005-0000-0000-00000BA60000}"/>
    <cellStyle name="20% - Accent1 4 5 2 2 3 2 5" xfId="42691" xr:uid="{00000000-0005-0000-0000-00000CA60000}"/>
    <cellStyle name="20% - Accent1 4 5 2 2 3 2 5 2" xfId="42692" xr:uid="{00000000-0005-0000-0000-00000DA60000}"/>
    <cellStyle name="20% - Accent1 4 5 2 2 3 2 5 2 2" xfId="42693" xr:uid="{00000000-0005-0000-0000-00000EA60000}"/>
    <cellStyle name="20% - Accent1 4 5 2 2 3 2 5 3" xfId="42694" xr:uid="{00000000-0005-0000-0000-00000FA60000}"/>
    <cellStyle name="20% - Accent1 4 5 2 2 3 2 6" xfId="42695" xr:uid="{00000000-0005-0000-0000-000010A60000}"/>
    <cellStyle name="20% - Accent1 4 5 2 2 3 2 6 2" xfId="42696" xr:uid="{00000000-0005-0000-0000-000011A60000}"/>
    <cellStyle name="20% - Accent1 4 5 2 2 3 2 6 2 2" xfId="42697" xr:uid="{00000000-0005-0000-0000-000012A60000}"/>
    <cellStyle name="20% - Accent1 4 5 2 2 3 2 6 3" xfId="42698" xr:uid="{00000000-0005-0000-0000-000013A60000}"/>
    <cellStyle name="20% - Accent1 4 5 2 2 3 2 7" xfId="42699" xr:uid="{00000000-0005-0000-0000-000014A60000}"/>
    <cellStyle name="20% - Accent1 4 5 2 2 3 2 7 2" xfId="42700" xr:uid="{00000000-0005-0000-0000-000015A60000}"/>
    <cellStyle name="20% - Accent1 4 5 2 2 3 2 8" xfId="42701" xr:uid="{00000000-0005-0000-0000-000016A60000}"/>
    <cellStyle name="20% - Accent1 4 5 2 2 3 2 8 2" xfId="42702" xr:uid="{00000000-0005-0000-0000-000017A60000}"/>
    <cellStyle name="20% - Accent1 4 5 2 2 3 2 9" xfId="42703" xr:uid="{00000000-0005-0000-0000-000018A60000}"/>
    <cellStyle name="20% - Accent1 4 5 2 2 3 3" xfId="42704" xr:uid="{00000000-0005-0000-0000-000019A60000}"/>
    <cellStyle name="20% - Accent1 4 5 2 2 3 3 2" xfId="42705" xr:uid="{00000000-0005-0000-0000-00001AA60000}"/>
    <cellStyle name="20% - Accent1 4 5 2 2 3 3 2 2" xfId="42706" xr:uid="{00000000-0005-0000-0000-00001BA60000}"/>
    <cellStyle name="20% - Accent1 4 5 2 2 3 3 2 2 2" xfId="42707" xr:uid="{00000000-0005-0000-0000-00001CA60000}"/>
    <cellStyle name="20% - Accent1 4 5 2 2 3 3 2 2 2 2" xfId="42708" xr:uid="{00000000-0005-0000-0000-00001DA60000}"/>
    <cellStyle name="20% - Accent1 4 5 2 2 3 3 2 2 3" xfId="42709" xr:uid="{00000000-0005-0000-0000-00001EA60000}"/>
    <cellStyle name="20% - Accent1 4 5 2 2 3 3 2 3" xfId="42710" xr:uid="{00000000-0005-0000-0000-00001FA60000}"/>
    <cellStyle name="20% - Accent1 4 5 2 2 3 3 2 3 2" xfId="42711" xr:uid="{00000000-0005-0000-0000-000020A60000}"/>
    <cellStyle name="20% - Accent1 4 5 2 2 3 3 2 4" xfId="42712" xr:uid="{00000000-0005-0000-0000-000021A60000}"/>
    <cellStyle name="20% - Accent1 4 5 2 2 3 3 3" xfId="42713" xr:uid="{00000000-0005-0000-0000-000022A60000}"/>
    <cellStyle name="20% - Accent1 4 5 2 2 3 3 3 2" xfId="42714" xr:uid="{00000000-0005-0000-0000-000023A60000}"/>
    <cellStyle name="20% - Accent1 4 5 2 2 3 3 3 2 2" xfId="42715" xr:uid="{00000000-0005-0000-0000-000024A60000}"/>
    <cellStyle name="20% - Accent1 4 5 2 2 3 3 3 2 2 2" xfId="42716" xr:uid="{00000000-0005-0000-0000-000025A60000}"/>
    <cellStyle name="20% - Accent1 4 5 2 2 3 3 3 2 3" xfId="42717" xr:uid="{00000000-0005-0000-0000-000026A60000}"/>
    <cellStyle name="20% - Accent1 4 5 2 2 3 3 3 3" xfId="42718" xr:uid="{00000000-0005-0000-0000-000027A60000}"/>
    <cellStyle name="20% - Accent1 4 5 2 2 3 3 3 3 2" xfId="42719" xr:uid="{00000000-0005-0000-0000-000028A60000}"/>
    <cellStyle name="20% - Accent1 4 5 2 2 3 3 3 4" xfId="42720" xr:uid="{00000000-0005-0000-0000-000029A60000}"/>
    <cellStyle name="20% - Accent1 4 5 2 2 3 3 4" xfId="42721" xr:uid="{00000000-0005-0000-0000-00002AA60000}"/>
    <cellStyle name="20% - Accent1 4 5 2 2 3 3 4 2" xfId="42722" xr:uid="{00000000-0005-0000-0000-00002BA60000}"/>
    <cellStyle name="20% - Accent1 4 5 2 2 3 3 4 2 2" xfId="42723" xr:uid="{00000000-0005-0000-0000-00002CA60000}"/>
    <cellStyle name="20% - Accent1 4 5 2 2 3 3 4 2 2 2" xfId="42724" xr:uid="{00000000-0005-0000-0000-00002DA60000}"/>
    <cellStyle name="20% - Accent1 4 5 2 2 3 3 4 2 3" xfId="42725" xr:uid="{00000000-0005-0000-0000-00002EA60000}"/>
    <cellStyle name="20% - Accent1 4 5 2 2 3 3 4 3" xfId="42726" xr:uid="{00000000-0005-0000-0000-00002FA60000}"/>
    <cellStyle name="20% - Accent1 4 5 2 2 3 3 4 3 2" xfId="42727" xr:uid="{00000000-0005-0000-0000-000030A60000}"/>
    <cellStyle name="20% - Accent1 4 5 2 2 3 3 4 4" xfId="42728" xr:uid="{00000000-0005-0000-0000-000031A60000}"/>
    <cellStyle name="20% - Accent1 4 5 2 2 3 3 5" xfId="42729" xr:uid="{00000000-0005-0000-0000-000032A60000}"/>
    <cellStyle name="20% - Accent1 4 5 2 2 3 3 5 2" xfId="42730" xr:uid="{00000000-0005-0000-0000-000033A60000}"/>
    <cellStyle name="20% - Accent1 4 5 2 2 3 3 5 2 2" xfId="42731" xr:uid="{00000000-0005-0000-0000-000034A60000}"/>
    <cellStyle name="20% - Accent1 4 5 2 2 3 3 5 3" xfId="42732" xr:uid="{00000000-0005-0000-0000-000035A60000}"/>
    <cellStyle name="20% - Accent1 4 5 2 2 3 3 6" xfId="42733" xr:uid="{00000000-0005-0000-0000-000036A60000}"/>
    <cellStyle name="20% - Accent1 4 5 2 2 3 3 6 2" xfId="42734" xr:uid="{00000000-0005-0000-0000-000037A60000}"/>
    <cellStyle name="20% - Accent1 4 5 2 2 3 3 6 2 2" xfId="42735" xr:uid="{00000000-0005-0000-0000-000038A60000}"/>
    <cellStyle name="20% - Accent1 4 5 2 2 3 3 6 3" xfId="42736" xr:uid="{00000000-0005-0000-0000-000039A60000}"/>
    <cellStyle name="20% - Accent1 4 5 2 2 3 3 7" xfId="42737" xr:uid="{00000000-0005-0000-0000-00003AA60000}"/>
    <cellStyle name="20% - Accent1 4 5 2 2 3 3 7 2" xfId="42738" xr:uid="{00000000-0005-0000-0000-00003BA60000}"/>
    <cellStyle name="20% - Accent1 4 5 2 2 3 3 8" xfId="42739" xr:uid="{00000000-0005-0000-0000-00003CA60000}"/>
    <cellStyle name="20% - Accent1 4 5 2 2 3 3 8 2" xfId="42740" xr:uid="{00000000-0005-0000-0000-00003DA60000}"/>
    <cellStyle name="20% - Accent1 4 5 2 2 3 3 9" xfId="42741" xr:uid="{00000000-0005-0000-0000-00003EA60000}"/>
    <cellStyle name="20% - Accent1 4 5 2 2 3 4" xfId="42742" xr:uid="{00000000-0005-0000-0000-00003FA60000}"/>
    <cellStyle name="20% - Accent1 4 5 2 2 3 4 2" xfId="42743" xr:uid="{00000000-0005-0000-0000-000040A60000}"/>
    <cellStyle name="20% - Accent1 4 5 2 2 3 4 2 2" xfId="42744" xr:uid="{00000000-0005-0000-0000-000041A60000}"/>
    <cellStyle name="20% - Accent1 4 5 2 2 3 4 2 2 2" xfId="42745" xr:uid="{00000000-0005-0000-0000-000042A60000}"/>
    <cellStyle name="20% - Accent1 4 5 2 2 3 4 2 3" xfId="42746" xr:uid="{00000000-0005-0000-0000-000043A60000}"/>
    <cellStyle name="20% - Accent1 4 5 2 2 3 4 3" xfId="42747" xr:uid="{00000000-0005-0000-0000-000044A60000}"/>
    <cellStyle name="20% - Accent1 4 5 2 2 3 4 3 2" xfId="42748" xr:uid="{00000000-0005-0000-0000-000045A60000}"/>
    <cellStyle name="20% - Accent1 4 5 2 2 3 4 4" xfId="42749" xr:uid="{00000000-0005-0000-0000-000046A60000}"/>
    <cellStyle name="20% - Accent1 4 5 2 2 3 5" xfId="42750" xr:uid="{00000000-0005-0000-0000-000047A60000}"/>
    <cellStyle name="20% - Accent1 4 5 2 2 3 5 2" xfId="42751" xr:uid="{00000000-0005-0000-0000-000048A60000}"/>
    <cellStyle name="20% - Accent1 4 5 2 2 3 5 2 2" xfId="42752" xr:uid="{00000000-0005-0000-0000-000049A60000}"/>
    <cellStyle name="20% - Accent1 4 5 2 2 3 5 2 2 2" xfId="42753" xr:uid="{00000000-0005-0000-0000-00004AA60000}"/>
    <cellStyle name="20% - Accent1 4 5 2 2 3 5 2 3" xfId="42754" xr:uid="{00000000-0005-0000-0000-00004BA60000}"/>
    <cellStyle name="20% - Accent1 4 5 2 2 3 5 3" xfId="42755" xr:uid="{00000000-0005-0000-0000-00004CA60000}"/>
    <cellStyle name="20% - Accent1 4 5 2 2 3 5 3 2" xfId="42756" xr:uid="{00000000-0005-0000-0000-00004DA60000}"/>
    <cellStyle name="20% - Accent1 4 5 2 2 3 5 4" xfId="42757" xr:uid="{00000000-0005-0000-0000-00004EA60000}"/>
    <cellStyle name="20% - Accent1 4 5 2 2 3 6" xfId="42758" xr:uid="{00000000-0005-0000-0000-00004FA60000}"/>
    <cellStyle name="20% - Accent1 4 5 2 2 3 6 2" xfId="42759" xr:uid="{00000000-0005-0000-0000-000050A60000}"/>
    <cellStyle name="20% - Accent1 4 5 2 2 3 6 2 2" xfId="42760" xr:uid="{00000000-0005-0000-0000-000051A60000}"/>
    <cellStyle name="20% - Accent1 4 5 2 2 3 6 2 2 2" xfId="42761" xr:uid="{00000000-0005-0000-0000-000052A60000}"/>
    <cellStyle name="20% - Accent1 4 5 2 2 3 6 2 3" xfId="42762" xr:uid="{00000000-0005-0000-0000-000053A60000}"/>
    <cellStyle name="20% - Accent1 4 5 2 2 3 6 3" xfId="42763" xr:uid="{00000000-0005-0000-0000-000054A60000}"/>
    <cellStyle name="20% - Accent1 4 5 2 2 3 6 3 2" xfId="42764" xr:uid="{00000000-0005-0000-0000-000055A60000}"/>
    <cellStyle name="20% - Accent1 4 5 2 2 3 6 4" xfId="42765" xr:uid="{00000000-0005-0000-0000-000056A60000}"/>
    <cellStyle name="20% - Accent1 4 5 2 2 3 7" xfId="42766" xr:uid="{00000000-0005-0000-0000-000057A60000}"/>
    <cellStyle name="20% - Accent1 4 5 2 2 3 7 2" xfId="42767" xr:uid="{00000000-0005-0000-0000-000058A60000}"/>
    <cellStyle name="20% - Accent1 4 5 2 2 3 7 2 2" xfId="42768" xr:uid="{00000000-0005-0000-0000-000059A60000}"/>
    <cellStyle name="20% - Accent1 4 5 2 2 3 7 3" xfId="42769" xr:uid="{00000000-0005-0000-0000-00005AA60000}"/>
    <cellStyle name="20% - Accent1 4 5 2 2 3 8" xfId="42770" xr:uid="{00000000-0005-0000-0000-00005BA60000}"/>
    <cellStyle name="20% - Accent1 4 5 2 2 3 8 2" xfId="42771" xr:uid="{00000000-0005-0000-0000-00005CA60000}"/>
    <cellStyle name="20% - Accent1 4 5 2 2 3 8 2 2" xfId="42772" xr:uid="{00000000-0005-0000-0000-00005DA60000}"/>
    <cellStyle name="20% - Accent1 4 5 2 2 3 8 3" xfId="42773" xr:uid="{00000000-0005-0000-0000-00005EA60000}"/>
    <cellStyle name="20% - Accent1 4 5 2 2 3 9" xfId="42774" xr:uid="{00000000-0005-0000-0000-00005FA60000}"/>
    <cellStyle name="20% - Accent1 4 5 2 2 3 9 2" xfId="42775" xr:uid="{00000000-0005-0000-0000-000060A60000}"/>
    <cellStyle name="20% - Accent1 4 5 2 2 4" xfId="42776" xr:uid="{00000000-0005-0000-0000-000061A60000}"/>
    <cellStyle name="20% - Accent1 4 5 2 2 4 10" xfId="42777" xr:uid="{00000000-0005-0000-0000-000062A60000}"/>
    <cellStyle name="20% - Accent1 4 5 2 2 4 10 2" xfId="42778" xr:uid="{00000000-0005-0000-0000-000063A60000}"/>
    <cellStyle name="20% - Accent1 4 5 2 2 4 11" xfId="42779" xr:uid="{00000000-0005-0000-0000-000064A60000}"/>
    <cellStyle name="20% - Accent1 4 5 2 2 4 2" xfId="42780" xr:uid="{00000000-0005-0000-0000-000065A60000}"/>
    <cellStyle name="20% - Accent1 4 5 2 2 4 2 2" xfId="42781" xr:uid="{00000000-0005-0000-0000-000066A60000}"/>
    <cellStyle name="20% - Accent1 4 5 2 2 4 2 2 2" xfId="42782" xr:uid="{00000000-0005-0000-0000-000067A60000}"/>
    <cellStyle name="20% - Accent1 4 5 2 2 4 2 2 2 2" xfId="42783" xr:uid="{00000000-0005-0000-0000-000068A60000}"/>
    <cellStyle name="20% - Accent1 4 5 2 2 4 2 2 2 2 2" xfId="42784" xr:uid="{00000000-0005-0000-0000-000069A60000}"/>
    <cellStyle name="20% - Accent1 4 5 2 2 4 2 2 2 3" xfId="42785" xr:uid="{00000000-0005-0000-0000-00006AA60000}"/>
    <cellStyle name="20% - Accent1 4 5 2 2 4 2 2 3" xfId="42786" xr:uid="{00000000-0005-0000-0000-00006BA60000}"/>
    <cellStyle name="20% - Accent1 4 5 2 2 4 2 2 3 2" xfId="42787" xr:uid="{00000000-0005-0000-0000-00006CA60000}"/>
    <cellStyle name="20% - Accent1 4 5 2 2 4 2 2 4" xfId="42788" xr:uid="{00000000-0005-0000-0000-00006DA60000}"/>
    <cellStyle name="20% - Accent1 4 5 2 2 4 2 3" xfId="42789" xr:uid="{00000000-0005-0000-0000-00006EA60000}"/>
    <cellStyle name="20% - Accent1 4 5 2 2 4 2 3 2" xfId="42790" xr:uid="{00000000-0005-0000-0000-00006FA60000}"/>
    <cellStyle name="20% - Accent1 4 5 2 2 4 2 3 2 2" xfId="42791" xr:uid="{00000000-0005-0000-0000-000070A60000}"/>
    <cellStyle name="20% - Accent1 4 5 2 2 4 2 3 2 2 2" xfId="42792" xr:uid="{00000000-0005-0000-0000-000071A60000}"/>
    <cellStyle name="20% - Accent1 4 5 2 2 4 2 3 2 3" xfId="42793" xr:uid="{00000000-0005-0000-0000-000072A60000}"/>
    <cellStyle name="20% - Accent1 4 5 2 2 4 2 3 3" xfId="42794" xr:uid="{00000000-0005-0000-0000-000073A60000}"/>
    <cellStyle name="20% - Accent1 4 5 2 2 4 2 3 3 2" xfId="42795" xr:uid="{00000000-0005-0000-0000-000074A60000}"/>
    <cellStyle name="20% - Accent1 4 5 2 2 4 2 3 4" xfId="42796" xr:uid="{00000000-0005-0000-0000-000075A60000}"/>
    <cellStyle name="20% - Accent1 4 5 2 2 4 2 4" xfId="42797" xr:uid="{00000000-0005-0000-0000-000076A60000}"/>
    <cellStyle name="20% - Accent1 4 5 2 2 4 2 4 2" xfId="42798" xr:uid="{00000000-0005-0000-0000-000077A60000}"/>
    <cellStyle name="20% - Accent1 4 5 2 2 4 2 4 2 2" xfId="42799" xr:uid="{00000000-0005-0000-0000-000078A60000}"/>
    <cellStyle name="20% - Accent1 4 5 2 2 4 2 4 2 2 2" xfId="42800" xr:uid="{00000000-0005-0000-0000-000079A60000}"/>
    <cellStyle name="20% - Accent1 4 5 2 2 4 2 4 2 3" xfId="42801" xr:uid="{00000000-0005-0000-0000-00007AA60000}"/>
    <cellStyle name="20% - Accent1 4 5 2 2 4 2 4 3" xfId="42802" xr:uid="{00000000-0005-0000-0000-00007BA60000}"/>
    <cellStyle name="20% - Accent1 4 5 2 2 4 2 4 3 2" xfId="42803" xr:uid="{00000000-0005-0000-0000-00007CA60000}"/>
    <cellStyle name="20% - Accent1 4 5 2 2 4 2 4 4" xfId="42804" xr:uid="{00000000-0005-0000-0000-00007DA60000}"/>
    <cellStyle name="20% - Accent1 4 5 2 2 4 2 5" xfId="42805" xr:uid="{00000000-0005-0000-0000-00007EA60000}"/>
    <cellStyle name="20% - Accent1 4 5 2 2 4 2 5 2" xfId="42806" xr:uid="{00000000-0005-0000-0000-00007FA60000}"/>
    <cellStyle name="20% - Accent1 4 5 2 2 4 2 5 2 2" xfId="42807" xr:uid="{00000000-0005-0000-0000-000080A60000}"/>
    <cellStyle name="20% - Accent1 4 5 2 2 4 2 5 3" xfId="42808" xr:uid="{00000000-0005-0000-0000-000081A60000}"/>
    <cellStyle name="20% - Accent1 4 5 2 2 4 2 6" xfId="42809" xr:uid="{00000000-0005-0000-0000-000082A60000}"/>
    <cellStyle name="20% - Accent1 4 5 2 2 4 2 6 2" xfId="42810" xr:uid="{00000000-0005-0000-0000-000083A60000}"/>
    <cellStyle name="20% - Accent1 4 5 2 2 4 2 6 2 2" xfId="42811" xr:uid="{00000000-0005-0000-0000-000084A60000}"/>
    <cellStyle name="20% - Accent1 4 5 2 2 4 2 6 3" xfId="42812" xr:uid="{00000000-0005-0000-0000-000085A60000}"/>
    <cellStyle name="20% - Accent1 4 5 2 2 4 2 7" xfId="42813" xr:uid="{00000000-0005-0000-0000-000086A60000}"/>
    <cellStyle name="20% - Accent1 4 5 2 2 4 2 7 2" xfId="42814" xr:uid="{00000000-0005-0000-0000-000087A60000}"/>
    <cellStyle name="20% - Accent1 4 5 2 2 4 2 8" xfId="42815" xr:uid="{00000000-0005-0000-0000-000088A60000}"/>
    <cellStyle name="20% - Accent1 4 5 2 2 4 2 8 2" xfId="42816" xr:uid="{00000000-0005-0000-0000-000089A60000}"/>
    <cellStyle name="20% - Accent1 4 5 2 2 4 2 9" xfId="42817" xr:uid="{00000000-0005-0000-0000-00008AA60000}"/>
    <cellStyle name="20% - Accent1 4 5 2 2 4 3" xfId="42818" xr:uid="{00000000-0005-0000-0000-00008BA60000}"/>
    <cellStyle name="20% - Accent1 4 5 2 2 4 3 2" xfId="42819" xr:uid="{00000000-0005-0000-0000-00008CA60000}"/>
    <cellStyle name="20% - Accent1 4 5 2 2 4 3 2 2" xfId="42820" xr:uid="{00000000-0005-0000-0000-00008DA60000}"/>
    <cellStyle name="20% - Accent1 4 5 2 2 4 3 2 2 2" xfId="42821" xr:uid="{00000000-0005-0000-0000-00008EA60000}"/>
    <cellStyle name="20% - Accent1 4 5 2 2 4 3 2 2 2 2" xfId="42822" xr:uid="{00000000-0005-0000-0000-00008FA60000}"/>
    <cellStyle name="20% - Accent1 4 5 2 2 4 3 2 2 3" xfId="42823" xr:uid="{00000000-0005-0000-0000-000090A60000}"/>
    <cellStyle name="20% - Accent1 4 5 2 2 4 3 2 3" xfId="42824" xr:uid="{00000000-0005-0000-0000-000091A60000}"/>
    <cellStyle name="20% - Accent1 4 5 2 2 4 3 2 3 2" xfId="42825" xr:uid="{00000000-0005-0000-0000-000092A60000}"/>
    <cellStyle name="20% - Accent1 4 5 2 2 4 3 2 4" xfId="42826" xr:uid="{00000000-0005-0000-0000-000093A60000}"/>
    <cellStyle name="20% - Accent1 4 5 2 2 4 3 3" xfId="42827" xr:uid="{00000000-0005-0000-0000-000094A60000}"/>
    <cellStyle name="20% - Accent1 4 5 2 2 4 3 3 2" xfId="42828" xr:uid="{00000000-0005-0000-0000-000095A60000}"/>
    <cellStyle name="20% - Accent1 4 5 2 2 4 3 3 2 2" xfId="42829" xr:uid="{00000000-0005-0000-0000-000096A60000}"/>
    <cellStyle name="20% - Accent1 4 5 2 2 4 3 3 2 2 2" xfId="42830" xr:uid="{00000000-0005-0000-0000-000097A60000}"/>
    <cellStyle name="20% - Accent1 4 5 2 2 4 3 3 2 3" xfId="42831" xr:uid="{00000000-0005-0000-0000-000098A60000}"/>
    <cellStyle name="20% - Accent1 4 5 2 2 4 3 3 3" xfId="42832" xr:uid="{00000000-0005-0000-0000-000099A60000}"/>
    <cellStyle name="20% - Accent1 4 5 2 2 4 3 3 3 2" xfId="42833" xr:uid="{00000000-0005-0000-0000-00009AA60000}"/>
    <cellStyle name="20% - Accent1 4 5 2 2 4 3 3 4" xfId="42834" xr:uid="{00000000-0005-0000-0000-00009BA60000}"/>
    <cellStyle name="20% - Accent1 4 5 2 2 4 3 4" xfId="42835" xr:uid="{00000000-0005-0000-0000-00009CA60000}"/>
    <cellStyle name="20% - Accent1 4 5 2 2 4 3 4 2" xfId="42836" xr:uid="{00000000-0005-0000-0000-00009DA60000}"/>
    <cellStyle name="20% - Accent1 4 5 2 2 4 3 4 2 2" xfId="42837" xr:uid="{00000000-0005-0000-0000-00009EA60000}"/>
    <cellStyle name="20% - Accent1 4 5 2 2 4 3 4 2 2 2" xfId="42838" xr:uid="{00000000-0005-0000-0000-00009FA60000}"/>
    <cellStyle name="20% - Accent1 4 5 2 2 4 3 4 2 3" xfId="42839" xr:uid="{00000000-0005-0000-0000-0000A0A60000}"/>
    <cellStyle name="20% - Accent1 4 5 2 2 4 3 4 3" xfId="42840" xr:uid="{00000000-0005-0000-0000-0000A1A60000}"/>
    <cellStyle name="20% - Accent1 4 5 2 2 4 3 4 3 2" xfId="42841" xr:uid="{00000000-0005-0000-0000-0000A2A60000}"/>
    <cellStyle name="20% - Accent1 4 5 2 2 4 3 4 4" xfId="42842" xr:uid="{00000000-0005-0000-0000-0000A3A60000}"/>
    <cellStyle name="20% - Accent1 4 5 2 2 4 3 5" xfId="42843" xr:uid="{00000000-0005-0000-0000-0000A4A60000}"/>
    <cellStyle name="20% - Accent1 4 5 2 2 4 3 5 2" xfId="42844" xr:uid="{00000000-0005-0000-0000-0000A5A60000}"/>
    <cellStyle name="20% - Accent1 4 5 2 2 4 3 5 2 2" xfId="42845" xr:uid="{00000000-0005-0000-0000-0000A6A60000}"/>
    <cellStyle name="20% - Accent1 4 5 2 2 4 3 5 3" xfId="42846" xr:uid="{00000000-0005-0000-0000-0000A7A60000}"/>
    <cellStyle name="20% - Accent1 4 5 2 2 4 3 6" xfId="42847" xr:uid="{00000000-0005-0000-0000-0000A8A60000}"/>
    <cellStyle name="20% - Accent1 4 5 2 2 4 3 6 2" xfId="42848" xr:uid="{00000000-0005-0000-0000-0000A9A60000}"/>
    <cellStyle name="20% - Accent1 4 5 2 2 4 3 6 2 2" xfId="42849" xr:uid="{00000000-0005-0000-0000-0000AAA60000}"/>
    <cellStyle name="20% - Accent1 4 5 2 2 4 3 6 3" xfId="42850" xr:uid="{00000000-0005-0000-0000-0000ABA60000}"/>
    <cellStyle name="20% - Accent1 4 5 2 2 4 3 7" xfId="42851" xr:uid="{00000000-0005-0000-0000-0000ACA60000}"/>
    <cellStyle name="20% - Accent1 4 5 2 2 4 3 7 2" xfId="42852" xr:uid="{00000000-0005-0000-0000-0000ADA60000}"/>
    <cellStyle name="20% - Accent1 4 5 2 2 4 3 8" xfId="42853" xr:uid="{00000000-0005-0000-0000-0000AEA60000}"/>
    <cellStyle name="20% - Accent1 4 5 2 2 4 3 8 2" xfId="42854" xr:uid="{00000000-0005-0000-0000-0000AFA60000}"/>
    <cellStyle name="20% - Accent1 4 5 2 2 4 3 9" xfId="42855" xr:uid="{00000000-0005-0000-0000-0000B0A60000}"/>
    <cellStyle name="20% - Accent1 4 5 2 2 4 4" xfId="42856" xr:uid="{00000000-0005-0000-0000-0000B1A60000}"/>
    <cellStyle name="20% - Accent1 4 5 2 2 4 4 2" xfId="42857" xr:uid="{00000000-0005-0000-0000-0000B2A60000}"/>
    <cellStyle name="20% - Accent1 4 5 2 2 4 4 2 2" xfId="42858" xr:uid="{00000000-0005-0000-0000-0000B3A60000}"/>
    <cellStyle name="20% - Accent1 4 5 2 2 4 4 2 2 2" xfId="42859" xr:uid="{00000000-0005-0000-0000-0000B4A60000}"/>
    <cellStyle name="20% - Accent1 4 5 2 2 4 4 2 3" xfId="42860" xr:uid="{00000000-0005-0000-0000-0000B5A60000}"/>
    <cellStyle name="20% - Accent1 4 5 2 2 4 4 3" xfId="42861" xr:uid="{00000000-0005-0000-0000-0000B6A60000}"/>
    <cellStyle name="20% - Accent1 4 5 2 2 4 4 3 2" xfId="42862" xr:uid="{00000000-0005-0000-0000-0000B7A60000}"/>
    <cellStyle name="20% - Accent1 4 5 2 2 4 4 4" xfId="42863" xr:uid="{00000000-0005-0000-0000-0000B8A60000}"/>
    <cellStyle name="20% - Accent1 4 5 2 2 4 5" xfId="42864" xr:uid="{00000000-0005-0000-0000-0000B9A60000}"/>
    <cellStyle name="20% - Accent1 4 5 2 2 4 5 2" xfId="42865" xr:uid="{00000000-0005-0000-0000-0000BAA60000}"/>
    <cellStyle name="20% - Accent1 4 5 2 2 4 5 2 2" xfId="42866" xr:uid="{00000000-0005-0000-0000-0000BBA60000}"/>
    <cellStyle name="20% - Accent1 4 5 2 2 4 5 2 2 2" xfId="42867" xr:uid="{00000000-0005-0000-0000-0000BCA60000}"/>
    <cellStyle name="20% - Accent1 4 5 2 2 4 5 2 3" xfId="42868" xr:uid="{00000000-0005-0000-0000-0000BDA60000}"/>
    <cellStyle name="20% - Accent1 4 5 2 2 4 5 3" xfId="42869" xr:uid="{00000000-0005-0000-0000-0000BEA60000}"/>
    <cellStyle name="20% - Accent1 4 5 2 2 4 5 3 2" xfId="42870" xr:uid="{00000000-0005-0000-0000-0000BFA60000}"/>
    <cellStyle name="20% - Accent1 4 5 2 2 4 5 4" xfId="42871" xr:uid="{00000000-0005-0000-0000-0000C0A60000}"/>
    <cellStyle name="20% - Accent1 4 5 2 2 4 6" xfId="42872" xr:uid="{00000000-0005-0000-0000-0000C1A60000}"/>
    <cellStyle name="20% - Accent1 4 5 2 2 4 6 2" xfId="42873" xr:uid="{00000000-0005-0000-0000-0000C2A60000}"/>
    <cellStyle name="20% - Accent1 4 5 2 2 4 6 2 2" xfId="42874" xr:uid="{00000000-0005-0000-0000-0000C3A60000}"/>
    <cellStyle name="20% - Accent1 4 5 2 2 4 6 2 2 2" xfId="42875" xr:uid="{00000000-0005-0000-0000-0000C4A60000}"/>
    <cellStyle name="20% - Accent1 4 5 2 2 4 6 2 3" xfId="42876" xr:uid="{00000000-0005-0000-0000-0000C5A60000}"/>
    <cellStyle name="20% - Accent1 4 5 2 2 4 6 3" xfId="42877" xr:uid="{00000000-0005-0000-0000-0000C6A60000}"/>
    <cellStyle name="20% - Accent1 4 5 2 2 4 6 3 2" xfId="42878" xr:uid="{00000000-0005-0000-0000-0000C7A60000}"/>
    <cellStyle name="20% - Accent1 4 5 2 2 4 6 4" xfId="42879" xr:uid="{00000000-0005-0000-0000-0000C8A60000}"/>
    <cellStyle name="20% - Accent1 4 5 2 2 4 7" xfId="42880" xr:uid="{00000000-0005-0000-0000-0000C9A60000}"/>
    <cellStyle name="20% - Accent1 4 5 2 2 4 7 2" xfId="42881" xr:uid="{00000000-0005-0000-0000-0000CAA60000}"/>
    <cellStyle name="20% - Accent1 4 5 2 2 4 7 2 2" xfId="42882" xr:uid="{00000000-0005-0000-0000-0000CBA60000}"/>
    <cellStyle name="20% - Accent1 4 5 2 2 4 7 3" xfId="42883" xr:uid="{00000000-0005-0000-0000-0000CCA60000}"/>
    <cellStyle name="20% - Accent1 4 5 2 2 4 8" xfId="42884" xr:uid="{00000000-0005-0000-0000-0000CDA60000}"/>
    <cellStyle name="20% - Accent1 4 5 2 2 4 8 2" xfId="42885" xr:uid="{00000000-0005-0000-0000-0000CEA60000}"/>
    <cellStyle name="20% - Accent1 4 5 2 2 4 8 2 2" xfId="42886" xr:uid="{00000000-0005-0000-0000-0000CFA60000}"/>
    <cellStyle name="20% - Accent1 4 5 2 2 4 8 3" xfId="42887" xr:uid="{00000000-0005-0000-0000-0000D0A60000}"/>
    <cellStyle name="20% - Accent1 4 5 2 2 4 9" xfId="42888" xr:uid="{00000000-0005-0000-0000-0000D1A60000}"/>
    <cellStyle name="20% - Accent1 4 5 2 2 4 9 2" xfId="42889" xr:uid="{00000000-0005-0000-0000-0000D2A60000}"/>
    <cellStyle name="20% - Accent1 4 5 2 2 5" xfId="42890" xr:uid="{00000000-0005-0000-0000-0000D3A60000}"/>
    <cellStyle name="20% - Accent1 4 5 2 2 5 2" xfId="42891" xr:uid="{00000000-0005-0000-0000-0000D4A60000}"/>
    <cellStyle name="20% - Accent1 4 5 2 2 5 2 2" xfId="42892" xr:uid="{00000000-0005-0000-0000-0000D5A60000}"/>
    <cellStyle name="20% - Accent1 4 5 2 2 5 2 2 2" xfId="42893" xr:uid="{00000000-0005-0000-0000-0000D6A60000}"/>
    <cellStyle name="20% - Accent1 4 5 2 2 5 2 2 2 2" xfId="42894" xr:uid="{00000000-0005-0000-0000-0000D7A60000}"/>
    <cellStyle name="20% - Accent1 4 5 2 2 5 2 2 3" xfId="42895" xr:uid="{00000000-0005-0000-0000-0000D8A60000}"/>
    <cellStyle name="20% - Accent1 4 5 2 2 5 2 3" xfId="42896" xr:uid="{00000000-0005-0000-0000-0000D9A60000}"/>
    <cellStyle name="20% - Accent1 4 5 2 2 5 2 3 2" xfId="42897" xr:uid="{00000000-0005-0000-0000-0000DAA60000}"/>
    <cellStyle name="20% - Accent1 4 5 2 2 5 2 4" xfId="42898" xr:uid="{00000000-0005-0000-0000-0000DBA60000}"/>
    <cellStyle name="20% - Accent1 4 5 2 2 5 3" xfId="42899" xr:uid="{00000000-0005-0000-0000-0000DCA60000}"/>
    <cellStyle name="20% - Accent1 4 5 2 2 5 3 2" xfId="42900" xr:uid="{00000000-0005-0000-0000-0000DDA60000}"/>
    <cellStyle name="20% - Accent1 4 5 2 2 5 3 2 2" xfId="42901" xr:uid="{00000000-0005-0000-0000-0000DEA60000}"/>
    <cellStyle name="20% - Accent1 4 5 2 2 5 3 2 2 2" xfId="42902" xr:uid="{00000000-0005-0000-0000-0000DFA60000}"/>
    <cellStyle name="20% - Accent1 4 5 2 2 5 3 2 3" xfId="42903" xr:uid="{00000000-0005-0000-0000-0000E0A60000}"/>
    <cellStyle name="20% - Accent1 4 5 2 2 5 3 3" xfId="42904" xr:uid="{00000000-0005-0000-0000-0000E1A60000}"/>
    <cellStyle name="20% - Accent1 4 5 2 2 5 3 3 2" xfId="42905" xr:uid="{00000000-0005-0000-0000-0000E2A60000}"/>
    <cellStyle name="20% - Accent1 4 5 2 2 5 3 4" xfId="42906" xr:uid="{00000000-0005-0000-0000-0000E3A60000}"/>
    <cellStyle name="20% - Accent1 4 5 2 2 5 4" xfId="42907" xr:uid="{00000000-0005-0000-0000-0000E4A60000}"/>
    <cellStyle name="20% - Accent1 4 5 2 2 5 4 2" xfId="42908" xr:uid="{00000000-0005-0000-0000-0000E5A60000}"/>
    <cellStyle name="20% - Accent1 4 5 2 2 5 4 2 2" xfId="42909" xr:uid="{00000000-0005-0000-0000-0000E6A60000}"/>
    <cellStyle name="20% - Accent1 4 5 2 2 5 4 2 2 2" xfId="42910" xr:uid="{00000000-0005-0000-0000-0000E7A60000}"/>
    <cellStyle name="20% - Accent1 4 5 2 2 5 4 2 3" xfId="42911" xr:uid="{00000000-0005-0000-0000-0000E8A60000}"/>
    <cellStyle name="20% - Accent1 4 5 2 2 5 4 3" xfId="42912" xr:uid="{00000000-0005-0000-0000-0000E9A60000}"/>
    <cellStyle name="20% - Accent1 4 5 2 2 5 4 3 2" xfId="42913" xr:uid="{00000000-0005-0000-0000-0000EAA60000}"/>
    <cellStyle name="20% - Accent1 4 5 2 2 5 4 4" xfId="42914" xr:uid="{00000000-0005-0000-0000-0000EBA60000}"/>
    <cellStyle name="20% - Accent1 4 5 2 2 5 5" xfId="42915" xr:uid="{00000000-0005-0000-0000-0000ECA60000}"/>
    <cellStyle name="20% - Accent1 4 5 2 2 5 5 2" xfId="42916" xr:uid="{00000000-0005-0000-0000-0000EDA60000}"/>
    <cellStyle name="20% - Accent1 4 5 2 2 5 5 2 2" xfId="42917" xr:uid="{00000000-0005-0000-0000-0000EEA60000}"/>
    <cellStyle name="20% - Accent1 4 5 2 2 5 5 3" xfId="42918" xr:uid="{00000000-0005-0000-0000-0000EFA60000}"/>
    <cellStyle name="20% - Accent1 4 5 2 2 5 6" xfId="42919" xr:uid="{00000000-0005-0000-0000-0000F0A60000}"/>
    <cellStyle name="20% - Accent1 4 5 2 2 5 6 2" xfId="42920" xr:uid="{00000000-0005-0000-0000-0000F1A60000}"/>
    <cellStyle name="20% - Accent1 4 5 2 2 5 6 2 2" xfId="42921" xr:uid="{00000000-0005-0000-0000-0000F2A60000}"/>
    <cellStyle name="20% - Accent1 4 5 2 2 5 6 3" xfId="42922" xr:uid="{00000000-0005-0000-0000-0000F3A60000}"/>
    <cellStyle name="20% - Accent1 4 5 2 2 5 7" xfId="42923" xr:uid="{00000000-0005-0000-0000-0000F4A60000}"/>
    <cellStyle name="20% - Accent1 4 5 2 2 5 7 2" xfId="42924" xr:uid="{00000000-0005-0000-0000-0000F5A60000}"/>
    <cellStyle name="20% - Accent1 4 5 2 2 5 8" xfId="42925" xr:uid="{00000000-0005-0000-0000-0000F6A60000}"/>
    <cellStyle name="20% - Accent1 4 5 2 2 5 8 2" xfId="42926" xr:uid="{00000000-0005-0000-0000-0000F7A60000}"/>
    <cellStyle name="20% - Accent1 4 5 2 2 5 9" xfId="42927" xr:uid="{00000000-0005-0000-0000-0000F8A60000}"/>
    <cellStyle name="20% - Accent1 4 5 2 2 6" xfId="42928" xr:uid="{00000000-0005-0000-0000-0000F9A60000}"/>
    <cellStyle name="20% - Accent1 4 5 2 2 6 2" xfId="42929" xr:uid="{00000000-0005-0000-0000-0000FAA60000}"/>
    <cellStyle name="20% - Accent1 4 5 2 2 6 2 2" xfId="42930" xr:uid="{00000000-0005-0000-0000-0000FBA60000}"/>
    <cellStyle name="20% - Accent1 4 5 2 2 6 2 2 2" xfId="42931" xr:uid="{00000000-0005-0000-0000-0000FCA60000}"/>
    <cellStyle name="20% - Accent1 4 5 2 2 6 2 2 2 2" xfId="42932" xr:uid="{00000000-0005-0000-0000-0000FDA60000}"/>
    <cellStyle name="20% - Accent1 4 5 2 2 6 2 2 3" xfId="42933" xr:uid="{00000000-0005-0000-0000-0000FEA60000}"/>
    <cellStyle name="20% - Accent1 4 5 2 2 6 2 3" xfId="42934" xr:uid="{00000000-0005-0000-0000-0000FFA60000}"/>
    <cellStyle name="20% - Accent1 4 5 2 2 6 2 3 2" xfId="42935" xr:uid="{00000000-0005-0000-0000-000000A70000}"/>
    <cellStyle name="20% - Accent1 4 5 2 2 6 2 4" xfId="42936" xr:uid="{00000000-0005-0000-0000-000001A70000}"/>
    <cellStyle name="20% - Accent1 4 5 2 2 6 3" xfId="42937" xr:uid="{00000000-0005-0000-0000-000002A70000}"/>
    <cellStyle name="20% - Accent1 4 5 2 2 6 3 2" xfId="42938" xr:uid="{00000000-0005-0000-0000-000003A70000}"/>
    <cellStyle name="20% - Accent1 4 5 2 2 6 3 2 2" xfId="42939" xr:uid="{00000000-0005-0000-0000-000004A70000}"/>
    <cellStyle name="20% - Accent1 4 5 2 2 6 3 2 2 2" xfId="42940" xr:uid="{00000000-0005-0000-0000-000005A70000}"/>
    <cellStyle name="20% - Accent1 4 5 2 2 6 3 2 3" xfId="42941" xr:uid="{00000000-0005-0000-0000-000006A70000}"/>
    <cellStyle name="20% - Accent1 4 5 2 2 6 3 3" xfId="42942" xr:uid="{00000000-0005-0000-0000-000007A70000}"/>
    <cellStyle name="20% - Accent1 4 5 2 2 6 3 3 2" xfId="42943" xr:uid="{00000000-0005-0000-0000-000008A70000}"/>
    <cellStyle name="20% - Accent1 4 5 2 2 6 3 4" xfId="42944" xr:uid="{00000000-0005-0000-0000-000009A70000}"/>
    <cellStyle name="20% - Accent1 4 5 2 2 6 4" xfId="42945" xr:uid="{00000000-0005-0000-0000-00000AA70000}"/>
    <cellStyle name="20% - Accent1 4 5 2 2 6 4 2" xfId="42946" xr:uid="{00000000-0005-0000-0000-00000BA70000}"/>
    <cellStyle name="20% - Accent1 4 5 2 2 6 4 2 2" xfId="42947" xr:uid="{00000000-0005-0000-0000-00000CA70000}"/>
    <cellStyle name="20% - Accent1 4 5 2 2 6 4 2 2 2" xfId="42948" xr:uid="{00000000-0005-0000-0000-00000DA70000}"/>
    <cellStyle name="20% - Accent1 4 5 2 2 6 4 2 3" xfId="42949" xr:uid="{00000000-0005-0000-0000-00000EA70000}"/>
    <cellStyle name="20% - Accent1 4 5 2 2 6 4 3" xfId="42950" xr:uid="{00000000-0005-0000-0000-00000FA70000}"/>
    <cellStyle name="20% - Accent1 4 5 2 2 6 4 3 2" xfId="42951" xr:uid="{00000000-0005-0000-0000-000010A70000}"/>
    <cellStyle name="20% - Accent1 4 5 2 2 6 4 4" xfId="42952" xr:uid="{00000000-0005-0000-0000-000011A70000}"/>
    <cellStyle name="20% - Accent1 4 5 2 2 6 5" xfId="42953" xr:uid="{00000000-0005-0000-0000-000012A70000}"/>
    <cellStyle name="20% - Accent1 4 5 2 2 6 5 2" xfId="42954" xr:uid="{00000000-0005-0000-0000-000013A70000}"/>
    <cellStyle name="20% - Accent1 4 5 2 2 6 5 2 2" xfId="42955" xr:uid="{00000000-0005-0000-0000-000014A70000}"/>
    <cellStyle name="20% - Accent1 4 5 2 2 6 5 3" xfId="42956" xr:uid="{00000000-0005-0000-0000-000015A70000}"/>
    <cellStyle name="20% - Accent1 4 5 2 2 6 6" xfId="42957" xr:uid="{00000000-0005-0000-0000-000016A70000}"/>
    <cellStyle name="20% - Accent1 4 5 2 2 6 6 2" xfId="42958" xr:uid="{00000000-0005-0000-0000-000017A70000}"/>
    <cellStyle name="20% - Accent1 4 5 2 2 6 6 2 2" xfId="42959" xr:uid="{00000000-0005-0000-0000-000018A70000}"/>
    <cellStyle name="20% - Accent1 4 5 2 2 6 6 3" xfId="42960" xr:uid="{00000000-0005-0000-0000-000019A70000}"/>
    <cellStyle name="20% - Accent1 4 5 2 2 6 7" xfId="42961" xr:uid="{00000000-0005-0000-0000-00001AA70000}"/>
    <cellStyle name="20% - Accent1 4 5 2 2 6 7 2" xfId="42962" xr:uid="{00000000-0005-0000-0000-00001BA70000}"/>
    <cellStyle name="20% - Accent1 4 5 2 2 6 8" xfId="42963" xr:uid="{00000000-0005-0000-0000-00001CA70000}"/>
    <cellStyle name="20% - Accent1 4 5 2 2 6 8 2" xfId="42964" xr:uid="{00000000-0005-0000-0000-00001DA70000}"/>
    <cellStyle name="20% - Accent1 4 5 2 2 6 9" xfId="42965" xr:uid="{00000000-0005-0000-0000-00001EA70000}"/>
    <cellStyle name="20% - Accent1 4 5 2 2 7" xfId="42966" xr:uid="{00000000-0005-0000-0000-00001FA70000}"/>
    <cellStyle name="20% - Accent1 4 5 2 2 7 2" xfId="42967" xr:uid="{00000000-0005-0000-0000-000020A70000}"/>
    <cellStyle name="20% - Accent1 4 5 2 2 7 2 2" xfId="42968" xr:uid="{00000000-0005-0000-0000-000021A70000}"/>
    <cellStyle name="20% - Accent1 4 5 2 2 7 2 2 2" xfId="42969" xr:uid="{00000000-0005-0000-0000-000022A70000}"/>
    <cellStyle name="20% - Accent1 4 5 2 2 7 2 3" xfId="42970" xr:uid="{00000000-0005-0000-0000-000023A70000}"/>
    <cellStyle name="20% - Accent1 4 5 2 2 7 3" xfId="42971" xr:uid="{00000000-0005-0000-0000-000024A70000}"/>
    <cellStyle name="20% - Accent1 4 5 2 2 7 3 2" xfId="42972" xr:uid="{00000000-0005-0000-0000-000025A70000}"/>
    <cellStyle name="20% - Accent1 4 5 2 2 7 4" xfId="42973" xr:uid="{00000000-0005-0000-0000-000026A70000}"/>
    <cellStyle name="20% - Accent1 4 5 2 2 8" xfId="42974" xr:uid="{00000000-0005-0000-0000-000027A70000}"/>
    <cellStyle name="20% - Accent1 4 5 2 2 8 2" xfId="42975" xr:uid="{00000000-0005-0000-0000-000028A70000}"/>
    <cellStyle name="20% - Accent1 4 5 2 2 8 2 2" xfId="42976" xr:uid="{00000000-0005-0000-0000-000029A70000}"/>
    <cellStyle name="20% - Accent1 4 5 2 2 8 2 2 2" xfId="42977" xr:uid="{00000000-0005-0000-0000-00002AA70000}"/>
    <cellStyle name="20% - Accent1 4 5 2 2 8 2 3" xfId="42978" xr:uid="{00000000-0005-0000-0000-00002BA70000}"/>
    <cellStyle name="20% - Accent1 4 5 2 2 8 3" xfId="42979" xr:uid="{00000000-0005-0000-0000-00002CA70000}"/>
    <cellStyle name="20% - Accent1 4 5 2 2 8 3 2" xfId="42980" xr:uid="{00000000-0005-0000-0000-00002DA70000}"/>
    <cellStyle name="20% - Accent1 4 5 2 2 8 4" xfId="42981" xr:uid="{00000000-0005-0000-0000-00002EA70000}"/>
    <cellStyle name="20% - Accent1 4 5 2 2 9" xfId="42982" xr:uid="{00000000-0005-0000-0000-00002FA70000}"/>
    <cellStyle name="20% - Accent1 4 5 2 2 9 2" xfId="42983" xr:uid="{00000000-0005-0000-0000-000030A70000}"/>
    <cellStyle name="20% - Accent1 4 5 2 2 9 2 2" xfId="42984" xr:uid="{00000000-0005-0000-0000-000031A70000}"/>
    <cellStyle name="20% - Accent1 4 5 2 2 9 2 2 2" xfId="42985" xr:uid="{00000000-0005-0000-0000-000032A70000}"/>
    <cellStyle name="20% - Accent1 4 5 2 2 9 2 3" xfId="42986" xr:uid="{00000000-0005-0000-0000-000033A70000}"/>
    <cellStyle name="20% - Accent1 4 5 2 2 9 3" xfId="42987" xr:uid="{00000000-0005-0000-0000-000034A70000}"/>
    <cellStyle name="20% - Accent1 4 5 2 2 9 3 2" xfId="42988" xr:uid="{00000000-0005-0000-0000-000035A70000}"/>
    <cellStyle name="20% - Accent1 4 5 2 2 9 4" xfId="42989" xr:uid="{00000000-0005-0000-0000-000036A70000}"/>
    <cellStyle name="20% - Accent1 4 5 2 3" xfId="42990" xr:uid="{00000000-0005-0000-0000-000037A70000}"/>
    <cellStyle name="20% - Accent1 4 5 2 3 10" xfId="42991" xr:uid="{00000000-0005-0000-0000-000038A70000}"/>
    <cellStyle name="20% - Accent1 4 5 2 3 10 2" xfId="42992" xr:uid="{00000000-0005-0000-0000-000039A70000}"/>
    <cellStyle name="20% - Accent1 4 5 2 3 11" xfId="42993" xr:uid="{00000000-0005-0000-0000-00003AA70000}"/>
    <cellStyle name="20% - Accent1 4 5 2 3 2" xfId="42994" xr:uid="{00000000-0005-0000-0000-00003BA70000}"/>
    <cellStyle name="20% - Accent1 4 5 2 3 2 2" xfId="42995" xr:uid="{00000000-0005-0000-0000-00003CA70000}"/>
    <cellStyle name="20% - Accent1 4 5 2 3 2 2 2" xfId="42996" xr:uid="{00000000-0005-0000-0000-00003DA70000}"/>
    <cellStyle name="20% - Accent1 4 5 2 3 2 2 2 2" xfId="42997" xr:uid="{00000000-0005-0000-0000-00003EA70000}"/>
    <cellStyle name="20% - Accent1 4 5 2 3 2 2 2 2 2" xfId="42998" xr:uid="{00000000-0005-0000-0000-00003FA70000}"/>
    <cellStyle name="20% - Accent1 4 5 2 3 2 2 2 3" xfId="42999" xr:uid="{00000000-0005-0000-0000-000040A70000}"/>
    <cellStyle name="20% - Accent1 4 5 2 3 2 2 3" xfId="43000" xr:uid="{00000000-0005-0000-0000-000041A70000}"/>
    <cellStyle name="20% - Accent1 4 5 2 3 2 2 3 2" xfId="43001" xr:uid="{00000000-0005-0000-0000-000042A70000}"/>
    <cellStyle name="20% - Accent1 4 5 2 3 2 2 4" xfId="43002" xr:uid="{00000000-0005-0000-0000-000043A70000}"/>
    <cellStyle name="20% - Accent1 4 5 2 3 2 3" xfId="43003" xr:uid="{00000000-0005-0000-0000-000044A70000}"/>
    <cellStyle name="20% - Accent1 4 5 2 3 2 3 2" xfId="43004" xr:uid="{00000000-0005-0000-0000-000045A70000}"/>
    <cellStyle name="20% - Accent1 4 5 2 3 2 3 2 2" xfId="43005" xr:uid="{00000000-0005-0000-0000-000046A70000}"/>
    <cellStyle name="20% - Accent1 4 5 2 3 2 3 2 2 2" xfId="43006" xr:uid="{00000000-0005-0000-0000-000047A70000}"/>
    <cellStyle name="20% - Accent1 4 5 2 3 2 3 2 3" xfId="43007" xr:uid="{00000000-0005-0000-0000-000048A70000}"/>
    <cellStyle name="20% - Accent1 4 5 2 3 2 3 3" xfId="43008" xr:uid="{00000000-0005-0000-0000-000049A70000}"/>
    <cellStyle name="20% - Accent1 4 5 2 3 2 3 3 2" xfId="43009" xr:uid="{00000000-0005-0000-0000-00004AA70000}"/>
    <cellStyle name="20% - Accent1 4 5 2 3 2 3 4" xfId="43010" xr:uid="{00000000-0005-0000-0000-00004BA70000}"/>
    <cellStyle name="20% - Accent1 4 5 2 3 2 4" xfId="43011" xr:uid="{00000000-0005-0000-0000-00004CA70000}"/>
    <cellStyle name="20% - Accent1 4 5 2 3 2 4 2" xfId="43012" xr:uid="{00000000-0005-0000-0000-00004DA70000}"/>
    <cellStyle name="20% - Accent1 4 5 2 3 2 4 2 2" xfId="43013" xr:uid="{00000000-0005-0000-0000-00004EA70000}"/>
    <cellStyle name="20% - Accent1 4 5 2 3 2 4 2 2 2" xfId="43014" xr:uid="{00000000-0005-0000-0000-00004FA70000}"/>
    <cellStyle name="20% - Accent1 4 5 2 3 2 4 2 3" xfId="43015" xr:uid="{00000000-0005-0000-0000-000050A70000}"/>
    <cellStyle name="20% - Accent1 4 5 2 3 2 4 3" xfId="43016" xr:uid="{00000000-0005-0000-0000-000051A70000}"/>
    <cellStyle name="20% - Accent1 4 5 2 3 2 4 3 2" xfId="43017" xr:uid="{00000000-0005-0000-0000-000052A70000}"/>
    <cellStyle name="20% - Accent1 4 5 2 3 2 4 4" xfId="43018" xr:uid="{00000000-0005-0000-0000-000053A70000}"/>
    <cellStyle name="20% - Accent1 4 5 2 3 2 5" xfId="43019" xr:uid="{00000000-0005-0000-0000-000054A70000}"/>
    <cellStyle name="20% - Accent1 4 5 2 3 2 5 2" xfId="43020" xr:uid="{00000000-0005-0000-0000-000055A70000}"/>
    <cellStyle name="20% - Accent1 4 5 2 3 2 5 2 2" xfId="43021" xr:uid="{00000000-0005-0000-0000-000056A70000}"/>
    <cellStyle name="20% - Accent1 4 5 2 3 2 5 3" xfId="43022" xr:uid="{00000000-0005-0000-0000-000057A70000}"/>
    <cellStyle name="20% - Accent1 4 5 2 3 2 6" xfId="43023" xr:uid="{00000000-0005-0000-0000-000058A70000}"/>
    <cellStyle name="20% - Accent1 4 5 2 3 2 6 2" xfId="43024" xr:uid="{00000000-0005-0000-0000-000059A70000}"/>
    <cellStyle name="20% - Accent1 4 5 2 3 2 6 2 2" xfId="43025" xr:uid="{00000000-0005-0000-0000-00005AA70000}"/>
    <cellStyle name="20% - Accent1 4 5 2 3 2 6 3" xfId="43026" xr:uid="{00000000-0005-0000-0000-00005BA70000}"/>
    <cellStyle name="20% - Accent1 4 5 2 3 2 7" xfId="43027" xr:uid="{00000000-0005-0000-0000-00005CA70000}"/>
    <cellStyle name="20% - Accent1 4 5 2 3 2 7 2" xfId="43028" xr:uid="{00000000-0005-0000-0000-00005DA70000}"/>
    <cellStyle name="20% - Accent1 4 5 2 3 2 8" xfId="43029" xr:uid="{00000000-0005-0000-0000-00005EA70000}"/>
    <cellStyle name="20% - Accent1 4 5 2 3 2 8 2" xfId="43030" xr:uid="{00000000-0005-0000-0000-00005FA70000}"/>
    <cellStyle name="20% - Accent1 4 5 2 3 2 9" xfId="43031" xr:uid="{00000000-0005-0000-0000-000060A70000}"/>
    <cellStyle name="20% - Accent1 4 5 2 3 3" xfId="43032" xr:uid="{00000000-0005-0000-0000-000061A70000}"/>
    <cellStyle name="20% - Accent1 4 5 2 3 3 2" xfId="43033" xr:uid="{00000000-0005-0000-0000-000062A70000}"/>
    <cellStyle name="20% - Accent1 4 5 2 3 3 2 2" xfId="43034" xr:uid="{00000000-0005-0000-0000-000063A70000}"/>
    <cellStyle name="20% - Accent1 4 5 2 3 3 2 2 2" xfId="43035" xr:uid="{00000000-0005-0000-0000-000064A70000}"/>
    <cellStyle name="20% - Accent1 4 5 2 3 3 2 2 2 2" xfId="43036" xr:uid="{00000000-0005-0000-0000-000065A70000}"/>
    <cellStyle name="20% - Accent1 4 5 2 3 3 2 2 3" xfId="43037" xr:uid="{00000000-0005-0000-0000-000066A70000}"/>
    <cellStyle name="20% - Accent1 4 5 2 3 3 2 3" xfId="43038" xr:uid="{00000000-0005-0000-0000-000067A70000}"/>
    <cellStyle name="20% - Accent1 4 5 2 3 3 2 3 2" xfId="43039" xr:uid="{00000000-0005-0000-0000-000068A70000}"/>
    <cellStyle name="20% - Accent1 4 5 2 3 3 2 4" xfId="43040" xr:uid="{00000000-0005-0000-0000-000069A70000}"/>
    <cellStyle name="20% - Accent1 4 5 2 3 3 3" xfId="43041" xr:uid="{00000000-0005-0000-0000-00006AA70000}"/>
    <cellStyle name="20% - Accent1 4 5 2 3 3 3 2" xfId="43042" xr:uid="{00000000-0005-0000-0000-00006BA70000}"/>
    <cellStyle name="20% - Accent1 4 5 2 3 3 3 2 2" xfId="43043" xr:uid="{00000000-0005-0000-0000-00006CA70000}"/>
    <cellStyle name="20% - Accent1 4 5 2 3 3 3 2 2 2" xfId="43044" xr:uid="{00000000-0005-0000-0000-00006DA70000}"/>
    <cellStyle name="20% - Accent1 4 5 2 3 3 3 2 3" xfId="43045" xr:uid="{00000000-0005-0000-0000-00006EA70000}"/>
    <cellStyle name="20% - Accent1 4 5 2 3 3 3 3" xfId="43046" xr:uid="{00000000-0005-0000-0000-00006FA70000}"/>
    <cellStyle name="20% - Accent1 4 5 2 3 3 3 3 2" xfId="43047" xr:uid="{00000000-0005-0000-0000-000070A70000}"/>
    <cellStyle name="20% - Accent1 4 5 2 3 3 3 4" xfId="43048" xr:uid="{00000000-0005-0000-0000-000071A70000}"/>
    <cellStyle name="20% - Accent1 4 5 2 3 3 4" xfId="43049" xr:uid="{00000000-0005-0000-0000-000072A70000}"/>
    <cellStyle name="20% - Accent1 4 5 2 3 3 4 2" xfId="43050" xr:uid="{00000000-0005-0000-0000-000073A70000}"/>
    <cellStyle name="20% - Accent1 4 5 2 3 3 4 2 2" xfId="43051" xr:uid="{00000000-0005-0000-0000-000074A70000}"/>
    <cellStyle name="20% - Accent1 4 5 2 3 3 4 2 2 2" xfId="43052" xr:uid="{00000000-0005-0000-0000-000075A70000}"/>
    <cellStyle name="20% - Accent1 4 5 2 3 3 4 2 3" xfId="43053" xr:uid="{00000000-0005-0000-0000-000076A70000}"/>
    <cellStyle name="20% - Accent1 4 5 2 3 3 4 3" xfId="43054" xr:uid="{00000000-0005-0000-0000-000077A70000}"/>
    <cellStyle name="20% - Accent1 4 5 2 3 3 4 3 2" xfId="43055" xr:uid="{00000000-0005-0000-0000-000078A70000}"/>
    <cellStyle name="20% - Accent1 4 5 2 3 3 4 4" xfId="43056" xr:uid="{00000000-0005-0000-0000-000079A70000}"/>
    <cellStyle name="20% - Accent1 4 5 2 3 3 5" xfId="43057" xr:uid="{00000000-0005-0000-0000-00007AA70000}"/>
    <cellStyle name="20% - Accent1 4 5 2 3 3 5 2" xfId="43058" xr:uid="{00000000-0005-0000-0000-00007BA70000}"/>
    <cellStyle name="20% - Accent1 4 5 2 3 3 5 2 2" xfId="43059" xr:uid="{00000000-0005-0000-0000-00007CA70000}"/>
    <cellStyle name="20% - Accent1 4 5 2 3 3 5 3" xfId="43060" xr:uid="{00000000-0005-0000-0000-00007DA70000}"/>
    <cellStyle name="20% - Accent1 4 5 2 3 3 6" xfId="43061" xr:uid="{00000000-0005-0000-0000-00007EA70000}"/>
    <cellStyle name="20% - Accent1 4 5 2 3 3 6 2" xfId="43062" xr:uid="{00000000-0005-0000-0000-00007FA70000}"/>
    <cellStyle name="20% - Accent1 4 5 2 3 3 6 2 2" xfId="43063" xr:uid="{00000000-0005-0000-0000-000080A70000}"/>
    <cellStyle name="20% - Accent1 4 5 2 3 3 6 3" xfId="43064" xr:uid="{00000000-0005-0000-0000-000081A70000}"/>
    <cellStyle name="20% - Accent1 4 5 2 3 3 7" xfId="43065" xr:uid="{00000000-0005-0000-0000-000082A70000}"/>
    <cellStyle name="20% - Accent1 4 5 2 3 3 7 2" xfId="43066" xr:uid="{00000000-0005-0000-0000-000083A70000}"/>
    <cellStyle name="20% - Accent1 4 5 2 3 3 8" xfId="43067" xr:uid="{00000000-0005-0000-0000-000084A70000}"/>
    <cellStyle name="20% - Accent1 4 5 2 3 3 8 2" xfId="43068" xr:uid="{00000000-0005-0000-0000-000085A70000}"/>
    <cellStyle name="20% - Accent1 4 5 2 3 3 9" xfId="43069" xr:uid="{00000000-0005-0000-0000-000086A70000}"/>
    <cellStyle name="20% - Accent1 4 5 2 3 4" xfId="43070" xr:uid="{00000000-0005-0000-0000-000087A70000}"/>
    <cellStyle name="20% - Accent1 4 5 2 3 4 2" xfId="43071" xr:uid="{00000000-0005-0000-0000-000088A70000}"/>
    <cellStyle name="20% - Accent1 4 5 2 3 4 2 2" xfId="43072" xr:uid="{00000000-0005-0000-0000-000089A70000}"/>
    <cellStyle name="20% - Accent1 4 5 2 3 4 2 2 2" xfId="43073" xr:uid="{00000000-0005-0000-0000-00008AA70000}"/>
    <cellStyle name="20% - Accent1 4 5 2 3 4 2 3" xfId="43074" xr:uid="{00000000-0005-0000-0000-00008BA70000}"/>
    <cellStyle name="20% - Accent1 4 5 2 3 4 3" xfId="43075" xr:uid="{00000000-0005-0000-0000-00008CA70000}"/>
    <cellStyle name="20% - Accent1 4 5 2 3 4 3 2" xfId="43076" xr:uid="{00000000-0005-0000-0000-00008DA70000}"/>
    <cellStyle name="20% - Accent1 4 5 2 3 4 4" xfId="43077" xr:uid="{00000000-0005-0000-0000-00008EA70000}"/>
    <cellStyle name="20% - Accent1 4 5 2 3 5" xfId="43078" xr:uid="{00000000-0005-0000-0000-00008FA70000}"/>
    <cellStyle name="20% - Accent1 4 5 2 3 5 2" xfId="43079" xr:uid="{00000000-0005-0000-0000-000090A70000}"/>
    <cellStyle name="20% - Accent1 4 5 2 3 5 2 2" xfId="43080" xr:uid="{00000000-0005-0000-0000-000091A70000}"/>
    <cellStyle name="20% - Accent1 4 5 2 3 5 2 2 2" xfId="43081" xr:uid="{00000000-0005-0000-0000-000092A70000}"/>
    <cellStyle name="20% - Accent1 4 5 2 3 5 2 3" xfId="43082" xr:uid="{00000000-0005-0000-0000-000093A70000}"/>
    <cellStyle name="20% - Accent1 4 5 2 3 5 3" xfId="43083" xr:uid="{00000000-0005-0000-0000-000094A70000}"/>
    <cellStyle name="20% - Accent1 4 5 2 3 5 3 2" xfId="43084" xr:uid="{00000000-0005-0000-0000-000095A70000}"/>
    <cellStyle name="20% - Accent1 4 5 2 3 5 4" xfId="43085" xr:uid="{00000000-0005-0000-0000-000096A70000}"/>
    <cellStyle name="20% - Accent1 4 5 2 3 6" xfId="43086" xr:uid="{00000000-0005-0000-0000-000097A70000}"/>
    <cellStyle name="20% - Accent1 4 5 2 3 6 2" xfId="43087" xr:uid="{00000000-0005-0000-0000-000098A70000}"/>
    <cellStyle name="20% - Accent1 4 5 2 3 6 2 2" xfId="43088" xr:uid="{00000000-0005-0000-0000-000099A70000}"/>
    <cellStyle name="20% - Accent1 4 5 2 3 6 2 2 2" xfId="43089" xr:uid="{00000000-0005-0000-0000-00009AA70000}"/>
    <cellStyle name="20% - Accent1 4 5 2 3 6 2 3" xfId="43090" xr:uid="{00000000-0005-0000-0000-00009BA70000}"/>
    <cellStyle name="20% - Accent1 4 5 2 3 6 3" xfId="43091" xr:uid="{00000000-0005-0000-0000-00009CA70000}"/>
    <cellStyle name="20% - Accent1 4 5 2 3 6 3 2" xfId="43092" xr:uid="{00000000-0005-0000-0000-00009DA70000}"/>
    <cellStyle name="20% - Accent1 4 5 2 3 6 4" xfId="43093" xr:uid="{00000000-0005-0000-0000-00009EA70000}"/>
    <cellStyle name="20% - Accent1 4 5 2 3 7" xfId="43094" xr:uid="{00000000-0005-0000-0000-00009FA70000}"/>
    <cellStyle name="20% - Accent1 4 5 2 3 7 2" xfId="43095" xr:uid="{00000000-0005-0000-0000-0000A0A70000}"/>
    <cellStyle name="20% - Accent1 4 5 2 3 7 2 2" xfId="43096" xr:uid="{00000000-0005-0000-0000-0000A1A70000}"/>
    <cellStyle name="20% - Accent1 4 5 2 3 7 3" xfId="43097" xr:uid="{00000000-0005-0000-0000-0000A2A70000}"/>
    <cellStyle name="20% - Accent1 4 5 2 3 8" xfId="43098" xr:uid="{00000000-0005-0000-0000-0000A3A70000}"/>
    <cellStyle name="20% - Accent1 4 5 2 3 8 2" xfId="43099" xr:uid="{00000000-0005-0000-0000-0000A4A70000}"/>
    <cellStyle name="20% - Accent1 4 5 2 3 8 2 2" xfId="43100" xr:uid="{00000000-0005-0000-0000-0000A5A70000}"/>
    <cellStyle name="20% - Accent1 4 5 2 3 8 3" xfId="43101" xr:uid="{00000000-0005-0000-0000-0000A6A70000}"/>
    <cellStyle name="20% - Accent1 4 5 2 3 9" xfId="43102" xr:uid="{00000000-0005-0000-0000-0000A7A70000}"/>
    <cellStyle name="20% - Accent1 4 5 2 3 9 2" xfId="43103" xr:uid="{00000000-0005-0000-0000-0000A8A70000}"/>
    <cellStyle name="20% - Accent1 4 5 2 4" xfId="43104" xr:uid="{00000000-0005-0000-0000-0000A9A70000}"/>
    <cellStyle name="20% - Accent1 4 5 2 4 10" xfId="43105" xr:uid="{00000000-0005-0000-0000-0000AAA70000}"/>
    <cellStyle name="20% - Accent1 4 5 2 4 10 2" xfId="43106" xr:uid="{00000000-0005-0000-0000-0000ABA70000}"/>
    <cellStyle name="20% - Accent1 4 5 2 4 11" xfId="43107" xr:uid="{00000000-0005-0000-0000-0000ACA70000}"/>
    <cellStyle name="20% - Accent1 4 5 2 4 2" xfId="43108" xr:uid="{00000000-0005-0000-0000-0000ADA70000}"/>
    <cellStyle name="20% - Accent1 4 5 2 4 2 2" xfId="43109" xr:uid="{00000000-0005-0000-0000-0000AEA70000}"/>
    <cellStyle name="20% - Accent1 4 5 2 4 2 2 2" xfId="43110" xr:uid="{00000000-0005-0000-0000-0000AFA70000}"/>
    <cellStyle name="20% - Accent1 4 5 2 4 2 2 2 2" xfId="43111" xr:uid="{00000000-0005-0000-0000-0000B0A70000}"/>
    <cellStyle name="20% - Accent1 4 5 2 4 2 2 2 2 2" xfId="43112" xr:uid="{00000000-0005-0000-0000-0000B1A70000}"/>
    <cellStyle name="20% - Accent1 4 5 2 4 2 2 2 3" xfId="43113" xr:uid="{00000000-0005-0000-0000-0000B2A70000}"/>
    <cellStyle name="20% - Accent1 4 5 2 4 2 2 3" xfId="43114" xr:uid="{00000000-0005-0000-0000-0000B3A70000}"/>
    <cellStyle name="20% - Accent1 4 5 2 4 2 2 3 2" xfId="43115" xr:uid="{00000000-0005-0000-0000-0000B4A70000}"/>
    <cellStyle name="20% - Accent1 4 5 2 4 2 2 4" xfId="43116" xr:uid="{00000000-0005-0000-0000-0000B5A70000}"/>
    <cellStyle name="20% - Accent1 4 5 2 4 2 3" xfId="43117" xr:uid="{00000000-0005-0000-0000-0000B6A70000}"/>
    <cellStyle name="20% - Accent1 4 5 2 4 2 3 2" xfId="43118" xr:uid="{00000000-0005-0000-0000-0000B7A70000}"/>
    <cellStyle name="20% - Accent1 4 5 2 4 2 3 2 2" xfId="43119" xr:uid="{00000000-0005-0000-0000-0000B8A70000}"/>
    <cellStyle name="20% - Accent1 4 5 2 4 2 3 2 2 2" xfId="43120" xr:uid="{00000000-0005-0000-0000-0000B9A70000}"/>
    <cellStyle name="20% - Accent1 4 5 2 4 2 3 2 3" xfId="43121" xr:uid="{00000000-0005-0000-0000-0000BAA70000}"/>
    <cellStyle name="20% - Accent1 4 5 2 4 2 3 3" xfId="43122" xr:uid="{00000000-0005-0000-0000-0000BBA70000}"/>
    <cellStyle name="20% - Accent1 4 5 2 4 2 3 3 2" xfId="43123" xr:uid="{00000000-0005-0000-0000-0000BCA70000}"/>
    <cellStyle name="20% - Accent1 4 5 2 4 2 3 4" xfId="43124" xr:uid="{00000000-0005-0000-0000-0000BDA70000}"/>
    <cellStyle name="20% - Accent1 4 5 2 4 2 4" xfId="43125" xr:uid="{00000000-0005-0000-0000-0000BEA70000}"/>
    <cellStyle name="20% - Accent1 4 5 2 4 2 4 2" xfId="43126" xr:uid="{00000000-0005-0000-0000-0000BFA70000}"/>
    <cellStyle name="20% - Accent1 4 5 2 4 2 4 2 2" xfId="43127" xr:uid="{00000000-0005-0000-0000-0000C0A70000}"/>
    <cellStyle name="20% - Accent1 4 5 2 4 2 4 2 2 2" xfId="43128" xr:uid="{00000000-0005-0000-0000-0000C1A70000}"/>
    <cellStyle name="20% - Accent1 4 5 2 4 2 4 2 3" xfId="43129" xr:uid="{00000000-0005-0000-0000-0000C2A70000}"/>
    <cellStyle name="20% - Accent1 4 5 2 4 2 4 3" xfId="43130" xr:uid="{00000000-0005-0000-0000-0000C3A70000}"/>
    <cellStyle name="20% - Accent1 4 5 2 4 2 4 3 2" xfId="43131" xr:uid="{00000000-0005-0000-0000-0000C4A70000}"/>
    <cellStyle name="20% - Accent1 4 5 2 4 2 4 4" xfId="43132" xr:uid="{00000000-0005-0000-0000-0000C5A70000}"/>
    <cellStyle name="20% - Accent1 4 5 2 4 2 5" xfId="43133" xr:uid="{00000000-0005-0000-0000-0000C6A70000}"/>
    <cellStyle name="20% - Accent1 4 5 2 4 2 5 2" xfId="43134" xr:uid="{00000000-0005-0000-0000-0000C7A70000}"/>
    <cellStyle name="20% - Accent1 4 5 2 4 2 5 2 2" xfId="43135" xr:uid="{00000000-0005-0000-0000-0000C8A70000}"/>
    <cellStyle name="20% - Accent1 4 5 2 4 2 5 3" xfId="43136" xr:uid="{00000000-0005-0000-0000-0000C9A70000}"/>
    <cellStyle name="20% - Accent1 4 5 2 4 2 6" xfId="43137" xr:uid="{00000000-0005-0000-0000-0000CAA70000}"/>
    <cellStyle name="20% - Accent1 4 5 2 4 2 6 2" xfId="43138" xr:uid="{00000000-0005-0000-0000-0000CBA70000}"/>
    <cellStyle name="20% - Accent1 4 5 2 4 2 6 2 2" xfId="43139" xr:uid="{00000000-0005-0000-0000-0000CCA70000}"/>
    <cellStyle name="20% - Accent1 4 5 2 4 2 6 3" xfId="43140" xr:uid="{00000000-0005-0000-0000-0000CDA70000}"/>
    <cellStyle name="20% - Accent1 4 5 2 4 2 7" xfId="43141" xr:uid="{00000000-0005-0000-0000-0000CEA70000}"/>
    <cellStyle name="20% - Accent1 4 5 2 4 2 7 2" xfId="43142" xr:uid="{00000000-0005-0000-0000-0000CFA70000}"/>
    <cellStyle name="20% - Accent1 4 5 2 4 2 8" xfId="43143" xr:uid="{00000000-0005-0000-0000-0000D0A70000}"/>
    <cellStyle name="20% - Accent1 4 5 2 4 2 8 2" xfId="43144" xr:uid="{00000000-0005-0000-0000-0000D1A70000}"/>
    <cellStyle name="20% - Accent1 4 5 2 4 2 9" xfId="43145" xr:uid="{00000000-0005-0000-0000-0000D2A70000}"/>
    <cellStyle name="20% - Accent1 4 5 2 4 3" xfId="43146" xr:uid="{00000000-0005-0000-0000-0000D3A70000}"/>
    <cellStyle name="20% - Accent1 4 5 2 4 3 2" xfId="43147" xr:uid="{00000000-0005-0000-0000-0000D4A70000}"/>
    <cellStyle name="20% - Accent1 4 5 2 4 3 2 2" xfId="43148" xr:uid="{00000000-0005-0000-0000-0000D5A70000}"/>
    <cellStyle name="20% - Accent1 4 5 2 4 3 2 2 2" xfId="43149" xr:uid="{00000000-0005-0000-0000-0000D6A70000}"/>
    <cellStyle name="20% - Accent1 4 5 2 4 3 2 2 2 2" xfId="43150" xr:uid="{00000000-0005-0000-0000-0000D7A70000}"/>
    <cellStyle name="20% - Accent1 4 5 2 4 3 2 2 3" xfId="43151" xr:uid="{00000000-0005-0000-0000-0000D8A70000}"/>
    <cellStyle name="20% - Accent1 4 5 2 4 3 2 3" xfId="43152" xr:uid="{00000000-0005-0000-0000-0000D9A70000}"/>
    <cellStyle name="20% - Accent1 4 5 2 4 3 2 3 2" xfId="43153" xr:uid="{00000000-0005-0000-0000-0000DAA70000}"/>
    <cellStyle name="20% - Accent1 4 5 2 4 3 2 4" xfId="43154" xr:uid="{00000000-0005-0000-0000-0000DBA70000}"/>
    <cellStyle name="20% - Accent1 4 5 2 4 3 3" xfId="43155" xr:uid="{00000000-0005-0000-0000-0000DCA70000}"/>
    <cellStyle name="20% - Accent1 4 5 2 4 3 3 2" xfId="43156" xr:uid="{00000000-0005-0000-0000-0000DDA70000}"/>
    <cellStyle name="20% - Accent1 4 5 2 4 3 3 2 2" xfId="43157" xr:uid="{00000000-0005-0000-0000-0000DEA70000}"/>
    <cellStyle name="20% - Accent1 4 5 2 4 3 3 2 2 2" xfId="43158" xr:uid="{00000000-0005-0000-0000-0000DFA70000}"/>
    <cellStyle name="20% - Accent1 4 5 2 4 3 3 2 3" xfId="43159" xr:uid="{00000000-0005-0000-0000-0000E0A70000}"/>
    <cellStyle name="20% - Accent1 4 5 2 4 3 3 3" xfId="43160" xr:uid="{00000000-0005-0000-0000-0000E1A70000}"/>
    <cellStyle name="20% - Accent1 4 5 2 4 3 3 3 2" xfId="43161" xr:uid="{00000000-0005-0000-0000-0000E2A70000}"/>
    <cellStyle name="20% - Accent1 4 5 2 4 3 3 4" xfId="43162" xr:uid="{00000000-0005-0000-0000-0000E3A70000}"/>
    <cellStyle name="20% - Accent1 4 5 2 4 3 4" xfId="43163" xr:uid="{00000000-0005-0000-0000-0000E4A70000}"/>
    <cellStyle name="20% - Accent1 4 5 2 4 3 4 2" xfId="43164" xr:uid="{00000000-0005-0000-0000-0000E5A70000}"/>
    <cellStyle name="20% - Accent1 4 5 2 4 3 4 2 2" xfId="43165" xr:uid="{00000000-0005-0000-0000-0000E6A70000}"/>
    <cellStyle name="20% - Accent1 4 5 2 4 3 4 2 2 2" xfId="43166" xr:uid="{00000000-0005-0000-0000-0000E7A70000}"/>
    <cellStyle name="20% - Accent1 4 5 2 4 3 4 2 3" xfId="43167" xr:uid="{00000000-0005-0000-0000-0000E8A70000}"/>
    <cellStyle name="20% - Accent1 4 5 2 4 3 4 3" xfId="43168" xr:uid="{00000000-0005-0000-0000-0000E9A70000}"/>
    <cellStyle name="20% - Accent1 4 5 2 4 3 4 3 2" xfId="43169" xr:uid="{00000000-0005-0000-0000-0000EAA70000}"/>
    <cellStyle name="20% - Accent1 4 5 2 4 3 4 4" xfId="43170" xr:uid="{00000000-0005-0000-0000-0000EBA70000}"/>
    <cellStyle name="20% - Accent1 4 5 2 4 3 5" xfId="43171" xr:uid="{00000000-0005-0000-0000-0000ECA70000}"/>
    <cellStyle name="20% - Accent1 4 5 2 4 3 5 2" xfId="43172" xr:uid="{00000000-0005-0000-0000-0000EDA70000}"/>
    <cellStyle name="20% - Accent1 4 5 2 4 3 5 2 2" xfId="43173" xr:uid="{00000000-0005-0000-0000-0000EEA70000}"/>
    <cellStyle name="20% - Accent1 4 5 2 4 3 5 3" xfId="43174" xr:uid="{00000000-0005-0000-0000-0000EFA70000}"/>
    <cellStyle name="20% - Accent1 4 5 2 4 3 6" xfId="43175" xr:uid="{00000000-0005-0000-0000-0000F0A70000}"/>
    <cellStyle name="20% - Accent1 4 5 2 4 3 6 2" xfId="43176" xr:uid="{00000000-0005-0000-0000-0000F1A70000}"/>
    <cellStyle name="20% - Accent1 4 5 2 4 3 6 2 2" xfId="43177" xr:uid="{00000000-0005-0000-0000-0000F2A70000}"/>
    <cellStyle name="20% - Accent1 4 5 2 4 3 6 3" xfId="43178" xr:uid="{00000000-0005-0000-0000-0000F3A70000}"/>
    <cellStyle name="20% - Accent1 4 5 2 4 3 7" xfId="43179" xr:uid="{00000000-0005-0000-0000-0000F4A70000}"/>
    <cellStyle name="20% - Accent1 4 5 2 4 3 7 2" xfId="43180" xr:uid="{00000000-0005-0000-0000-0000F5A70000}"/>
    <cellStyle name="20% - Accent1 4 5 2 4 3 8" xfId="43181" xr:uid="{00000000-0005-0000-0000-0000F6A70000}"/>
    <cellStyle name="20% - Accent1 4 5 2 4 3 8 2" xfId="43182" xr:uid="{00000000-0005-0000-0000-0000F7A70000}"/>
    <cellStyle name="20% - Accent1 4 5 2 4 3 9" xfId="43183" xr:uid="{00000000-0005-0000-0000-0000F8A70000}"/>
    <cellStyle name="20% - Accent1 4 5 2 4 4" xfId="43184" xr:uid="{00000000-0005-0000-0000-0000F9A70000}"/>
    <cellStyle name="20% - Accent1 4 5 2 4 4 2" xfId="43185" xr:uid="{00000000-0005-0000-0000-0000FAA70000}"/>
    <cellStyle name="20% - Accent1 4 5 2 4 4 2 2" xfId="43186" xr:uid="{00000000-0005-0000-0000-0000FBA70000}"/>
    <cellStyle name="20% - Accent1 4 5 2 4 4 2 2 2" xfId="43187" xr:uid="{00000000-0005-0000-0000-0000FCA70000}"/>
    <cellStyle name="20% - Accent1 4 5 2 4 4 2 3" xfId="43188" xr:uid="{00000000-0005-0000-0000-0000FDA70000}"/>
    <cellStyle name="20% - Accent1 4 5 2 4 4 3" xfId="43189" xr:uid="{00000000-0005-0000-0000-0000FEA70000}"/>
    <cellStyle name="20% - Accent1 4 5 2 4 4 3 2" xfId="43190" xr:uid="{00000000-0005-0000-0000-0000FFA70000}"/>
    <cellStyle name="20% - Accent1 4 5 2 4 4 4" xfId="43191" xr:uid="{00000000-0005-0000-0000-000000A80000}"/>
    <cellStyle name="20% - Accent1 4 5 2 4 5" xfId="43192" xr:uid="{00000000-0005-0000-0000-000001A80000}"/>
    <cellStyle name="20% - Accent1 4 5 2 4 5 2" xfId="43193" xr:uid="{00000000-0005-0000-0000-000002A80000}"/>
    <cellStyle name="20% - Accent1 4 5 2 4 5 2 2" xfId="43194" xr:uid="{00000000-0005-0000-0000-000003A80000}"/>
    <cellStyle name="20% - Accent1 4 5 2 4 5 2 2 2" xfId="43195" xr:uid="{00000000-0005-0000-0000-000004A80000}"/>
    <cellStyle name="20% - Accent1 4 5 2 4 5 2 3" xfId="43196" xr:uid="{00000000-0005-0000-0000-000005A80000}"/>
    <cellStyle name="20% - Accent1 4 5 2 4 5 3" xfId="43197" xr:uid="{00000000-0005-0000-0000-000006A80000}"/>
    <cellStyle name="20% - Accent1 4 5 2 4 5 3 2" xfId="43198" xr:uid="{00000000-0005-0000-0000-000007A80000}"/>
    <cellStyle name="20% - Accent1 4 5 2 4 5 4" xfId="43199" xr:uid="{00000000-0005-0000-0000-000008A80000}"/>
    <cellStyle name="20% - Accent1 4 5 2 4 6" xfId="43200" xr:uid="{00000000-0005-0000-0000-000009A80000}"/>
    <cellStyle name="20% - Accent1 4 5 2 4 6 2" xfId="43201" xr:uid="{00000000-0005-0000-0000-00000AA80000}"/>
    <cellStyle name="20% - Accent1 4 5 2 4 6 2 2" xfId="43202" xr:uid="{00000000-0005-0000-0000-00000BA80000}"/>
    <cellStyle name="20% - Accent1 4 5 2 4 6 2 2 2" xfId="43203" xr:uid="{00000000-0005-0000-0000-00000CA80000}"/>
    <cellStyle name="20% - Accent1 4 5 2 4 6 2 3" xfId="43204" xr:uid="{00000000-0005-0000-0000-00000DA80000}"/>
    <cellStyle name="20% - Accent1 4 5 2 4 6 3" xfId="43205" xr:uid="{00000000-0005-0000-0000-00000EA80000}"/>
    <cellStyle name="20% - Accent1 4 5 2 4 6 3 2" xfId="43206" xr:uid="{00000000-0005-0000-0000-00000FA80000}"/>
    <cellStyle name="20% - Accent1 4 5 2 4 6 4" xfId="43207" xr:uid="{00000000-0005-0000-0000-000010A80000}"/>
    <cellStyle name="20% - Accent1 4 5 2 4 7" xfId="43208" xr:uid="{00000000-0005-0000-0000-000011A80000}"/>
    <cellStyle name="20% - Accent1 4 5 2 4 7 2" xfId="43209" xr:uid="{00000000-0005-0000-0000-000012A80000}"/>
    <cellStyle name="20% - Accent1 4 5 2 4 7 2 2" xfId="43210" xr:uid="{00000000-0005-0000-0000-000013A80000}"/>
    <cellStyle name="20% - Accent1 4 5 2 4 7 3" xfId="43211" xr:uid="{00000000-0005-0000-0000-000014A80000}"/>
    <cellStyle name="20% - Accent1 4 5 2 4 8" xfId="43212" xr:uid="{00000000-0005-0000-0000-000015A80000}"/>
    <cellStyle name="20% - Accent1 4 5 2 4 8 2" xfId="43213" xr:uid="{00000000-0005-0000-0000-000016A80000}"/>
    <cellStyle name="20% - Accent1 4 5 2 4 8 2 2" xfId="43214" xr:uid="{00000000-0005-0000-0000-000017A80000}"/>
    <cellStyle name="20% - Accent1 4 5 2 4 8 3" xfId="43215" xr:uid="{00000000-0005-0000-0000-000018A80000}"/>
    <cellStyle name="20% - Accent1 4 5 2 4 9" xfId="43216" xr:uid="{00000000-0005-0000-0000-000019A80000}"/>
    <cellStyle name="20% - Accent1 4 5 2 4 9 2" xfId="43217" xr:uid="{00000000-0005-0000-0000-00001AA80000}"/>
    <cellStyle name="20% - Accent1 4 5 2 5" xfId="43218" xr:uid="{00000000-0005-0000-0000-00001BA80000}"/>
    <cellStyle name="20% - Accent1 4 5 2 5 10" xfId="43219" xr:uid="{00000000-0005-0000-0000-00001CA80000}"/>
    <cellStyle name="20% - Accent1 4 5 2 5 10 2" xfId="43220" xr:uid="{00000000-0005-0000-0000-00001DA80000}"/>
    <cellStyle name="20% - Accent1 4 5 2 5 11" xfId="43221" xr:uid="{00000000-0005-0000-0000-00001EA80000}"/>
    <cellStyle name="20% - Accent1 4 5 2 5 2" xfId="43222" xr:uid="{00000000-0005-0000-0000-00001FA80000}"/>
    <cellStyle name="20% - Accent1 4 5 2 5 2 2" xfId="43223" xr:uid="{00000000-0005-0000-0000-000020A80000}"/>
    <cellStyle name="20% - Accent1 4 5 2 5 2 2 2" xfId="43224" xr:uid="{00000000-0005-0000-0000-000021A80000}"/>
    <cellStyle name="20% - Accent1 4 5 2 5 2 2 2 2" xfId="43225" xr:uid="{00000000-0005-0000-0000-000022A80000}"/>
    <cellStyle name="20% - Accent1 4 5 2 5 2 2 2 2 2" xfId="43226" xr:uid="{00000000-0005-0000-0000-000023A80000}"/>
    <cellStyle name="20% - Accent1 4 5 2 5 2 2 2 3" xfId="43227" xr:uid="{00000000-0005-0000-0000-000024A80000}"/>
    <cellStyle name="20% - Accent1 4 5 2 5 2 2 3" xfId="43228" xr:uid="{00000000-0005-0000-0000-000025A80000}"/>
    <cellStyle name="20% - Accent1 4 5 2 5 2 2 3 2" xfId="43229" xr:uid="{00000000-0005-0000-0000-000026A80000}"/>
    <cellStyle name="20% - Accent1 4 5 2 5 2 2 4" xfId="43230" xr:uid="{00000000-0005-0000-0000-000027A80000}"/>
    <cellStyle name="20% - Accent1 4 5 2 5 2 3" xfId="43231" xr:uid="{00000000-0005-0000-0000-000028A80000}"/>
    <cellStyle name="20% - Accent1 4 5 2 5 2 3 2" xfId="43232" xr:uid="{00000000-0005-0000-0000-000029A80000}"/>
    <cellStyle name="20% - Accent1 4 5 2 5 2 3 2 2" xfId="43233" xr:uid="{00000000-0005-0000-0000-00002AA80000}"/>
    <cellStyle name="20% - Accent1 4 5 2 5 2 3 2 2 2" xfId="43234" xr:uid="{00000000-0005-0000-0000-00002BA80000}"/>
    <cellStyle name="20% - Accent1 4 5 2 5 2 3 2 3" xfId="43235" xr:uid="{00000000-0005-0000-0000-00002CA80000}"/>
    <cellStyle name="20% - Accent1 4 5 2 5 2 3 3" xfId="43236" xr:uid="{00000000-0005-0000-0000-00002DA80000}"/>
    <cellStyle name="20% - Accent1 4 5 2 5 2 3 3 2" xfId="43237" xr:uid="{00000000-0005-0000-0000-00002EA80000}"/>
    <cellStyle name="20% - Accent1 4 5 2 5 2 3 4" xfId="43238" xr:uid="{00000000-0005-0000-0000-00002FA80000}"/>
    <cellStyle name="20% - Accent1 4 5 2 5 2 4" xfId="43239" xr:uid="{00000000-0005-0000-0000-000030A80000}"/>
    <cellStyle name="20% - Accent1 4 5 2 5 2 4 2" xfId="43240" xr:uid="{00000000-0005-0000-0000-000031A80000}"/>
    <cellStyle name="20% - Accent1 4 5 2 5 2 4 2 2" xfId="43241" xr:uid="{00000000-0005-0000-0000-000032A80000}"/>
    <cellStyle name="20% - Accent1 4 5 2 5 2 4 2 2 2" xfId="43242" xr:uid="{00000000-0005-0000-0000-000033A80000}"/>
    <cellStyle name="20% - Accent1 4 5 2 5 2 4 2 3" xfId="43243" xr:uid="{00000000-0005-0000-0000-000034A80000}"/>
    <cellStyle name="20% - Accent1 4 5 2 5 2 4 3" xfId="43244" xr:uid="{00000000-0005-0000-0000-000035A80000}"/>
    <cellStyle name="20% - Accent1 4 5 2 5 2 4 3 2" xfId="43245" xr:uid="{00000000-0005-0000-0000-000036A80000}"/>
    <cellStyle name="20% - Accent1 4 5 2 5 2 4 4" xfId="43246" xr:uid="{00000000-0005-0000-0000-000037A80000}"/>
    <cellStyle name="20% - Accent1 4 5 2 5 2 5" xfId="43247" xr:uid="{00000000-0005-0000-0000-000038A80000}"/>
    <cellStyle name="20% - Accent1 4 5 2 5 2 5 2" xfId="43248" xr:uid="{00000000-0005-0000-0000-000039A80000}"/>
    <cellStyle name="20% - Accent1 4 5 2 5 2 5 2 2" xfId="43249" xr:uid="{00000000-0005-0000-0000-00003AA80000}"/>
    <cellStyle name="20% - Accent1 4 5 2 5 2 5 3" xfId="43250" xr:uid="{00000000-0005-0000-0000-00003BA80000}"/>
    <cellStyle name="20% - Accent1 4 5 2 5 2 6" xfId="43251" xr:uid="{00000000-0005-0000-0000-00003CA80000}"/>
    <cellStyle name="20% - Accent1 4 5 2 5 2 6 2" xfId="43252" xr:uid="{00000000-0005-0000-0000-00003DA80000}"/>
    <cellStyle name="20% - Accent1 4 5 2 5 2 6 2 2" xfId="43253" xr:uid="{00000000-0005-0000-0000-00003EA80000}"/>
    <cellStyle name="20% - Accent1 4 5 2 5 2 6 3" xfId="43254" xr:uid="{00000000-0005-0000-0000-00003FA80000}"/>
    <cellStyle name="20% - Accent1 4 5 2 5 2 7" xfId="43255" xr:uid="{00000000-0005-0000-0000-000040A80000}"/>
    <cellStyle name="20% - Accent1 4 5 2 5 2 7 2" xfId="43256" xr:uid="{00000000-0005-0000-0000-000041A80000}"/>
    <cellStyle name="20% - Accent1 4 5 2 5 2 8" xfId="43257" xr:uid="{00000000-0005-0000-0000-000042A80000}"/>
    <cellStyle name="20% - Accent1 4 5 2 5 2 8 2" xfId="43258" xr:uid="{00000000-0005-0000-0000-000043A80000}"/>
    <cellStyle name="20% - Accent1 4 5 2 5 2 9" xfId="43259" xr:uid="{00000000-0005-0000-0000-000044A80000}"/>
    <cellStyle name="20% - Accent1 4 5 2 5 3" xfId="43260" xr:uid="{00000000-0005-0000-0000-000045A80000}"/>
    <cellStyle name="20% - Accent1 4 5 2 5 3 2" xfId="43261" xr:uid="{00000000-0005-0000-0000-000046A80000}"/>
    <cellStyle name="20% - Accent1 4 5 2 5 3 2 2" xfId="43262" xr:uid="{00000000-0005-0000-0000-000047A80000}"/>
    <cellStyle name="20% - Accent1 4 5 2 5 3 2 2 2" xfId="43263" xr:uid="{00000000-0005-0000-0000-000048A80000}"/>
    <cellStyle name="20% - Accent1 4 5 2 5 3 2 2 2 2" xfId="43264" xr:uid="{00000000-0005-0000-0000-000049A80000}"/>
    <cellStyle name="20% - Accent1 4 5 2 5 3 2 2 3" xfId="43265" xr:uid="{00000000-0005-0000-0000-00004AA80000}"/>
    <cellStyle name="20% - Accent1 4 5 2 5 3 2 3" xfId="43266" xr:uid="{00000000-0005-0000-0000-00004BA80000}"/>
    <cellStyle name="20% - Accent1 4 5 2 5 3 2 3 2" xfId="43267" xr:uid="{00000000-0005-0000-0000-00004CA80000}"/>
    <cellStyle name="20% - Accent1 4 5 2 5 3 2 4" xfId="43268" xr:uid="{00000000-0005-0000-0000-00004DA80000}"/>
    <cellStyle name="20% - Accent1 4 5 2 5 3 3" xfId="43269" xr:uid="{00000000-0005-0000-0000-00004EA80000}"/>
    <cellStyle name="20% - Accent1 4 5 2 5 3 3 2" xfId="43270" xr:uid="{00000000-0005-0000-0000-00004FA80000}"/>
    <cellStyle name="20% - Accent1 4 5 2 5 3 3 2 2" xfId="43271" xr:uid="{00000000-0005-0000-0000-000050A80000}"/>
    <cellStyle name="20% - Accent1 4 5 2 5 3 3 2 2 2" xfId="43272" xr:uid="{00000000-0005-0000-0000-000051A80000}"/>
    <cellStyle name="20% - Accent1 4 5 2 5 3 3 2 3" xfId="43273" xr:uid="{00000000-0005-0000-0000-000052A80000}"/>
    <cellStyle name="20% - Accent1 4 5 2 5 3 3 3" xfId="43274" xr:uid="{00000000-0005-0000-0000-000053A80000}"/>
    <cellStyle name="20% - Accent1 4 5 2 5 3 3 3 2" xfId="43275" xr:uid="{00000000-0005-0000-0000-000054A80000}"/>
    <cellStyle name="20% - Accent1 4 5 2 5 3 3 4" xfId="43276" xr:uid="{00000000-0005-0000-0000-000055A80000}"/>
    <cellStyle name="20% - Accent1 4 5 2 5 3 4" xfId="43277" xr:uid="{00000000-0005-0000-0000-000056A80000}"/>
    <cellStyle name="20% - Accent1 4 5 2 5 3 4 2" xfId="43278" xr:uid="{00000000-0005-0000-0000-000057A80000}"/>
    <cellStyle name="20% - Accent1 4 5 2 5 3 4 2 2" xfId="43279" xr:uid="{00000000-0005-0000-0000-000058A80000}"/>
    <cellStyle name="20% - Accent1 4 5 2 5 3 4 2 2 2" xfId="43280" xr:uid="{00000000-0005-0000-0000-000059A80000}"/>
    <cellStyle name="20% - Accent1 4 5 2 5 3 4 2 3" xfId="43281" xr:uid="{00000000-0005-0000-0000-00005AA80000}"/>
    <cellStyle name="20% - Accent1 4 5 2 5 3 4 3" xfId="43282" xr:uid="{00000000-0005-0000-0000-00005BA80000}"/>
    <cellStyle name="20% - Accent1 4 5 2 5 3 4 3 2" xfId="43283" xr:uid="{00000000-0005-0000-0000-00005CA80000}"/>
    <cellStyle name="20% - Accent1 4 5 2 5 3 4 4" xfId="43284" xr:uid="{00000000-0005-0000-0000-00005DA80000}"/>
    <cellStyle name="20% - Accent1 4 5 2 5 3 5" xfId="43285" xr:uid="{00000000-0005-0000-0000-00005EA80000}"/>
    <cellStyle name="20% - Accent1 4 5 2 5 3 5 2" xfId="43286" xr:uid="{00000000-0005-0000-0000-00005FA80000}"/>
    <cellStyle name="20% - Accent1 4 5 2 5 3 5 2 2" xfId="43287" xr:uid="{00000000-0005-0000-0000-000060A80000}"/>
    <cellStyle name="20% - Accent1 4 5 2 5 3 5 3" xfId="43288" xr:uid="{00000000-0005-0000-0000-000061A80000}"/>
    <cellStyle name="20% - Accent1 4 5 2 5 3 6" xfId="43289" xr:uid="{00000000-0005-0000-0000-000062A80000}"/>
    <cellStyle name="20% - Accent1 4 5 2 5 3 6 2" xfId="43290" xr:uid="{00000000-0005-0000-0000-000063A80000}"/>
    <cellStyle name="20% - Accent1 4 5 2 5 3 6 2 2" xfId="43291" xr:uid="{00000000-0005-0000-0000-000064A80000}"/>
    <cellStyle name="20% - Accent1 4 5 2 5 3 6 3" xfId="43292" xr:uid="{00000000-0005-0000-0000-000065A80000}"/>
    <cellStyle name="20% - Accent1 4 5 2 5 3 7" xfId="43293" xr:uid="{00000000-0005-0000-0000-000066A80000}"/>
    <cellStyle name="20% - Accent1 4 5 2 5 3 7 2" xfId="43294" xr:uid="{00000000-0005-0000-0000-000067A80000}"/>
    <cellStyle name="20% - Accent1 4 5 2 5 3 8" xfId="43295" xr:uid="{00000000-0005-0000-0000-000068A80000}"/>
    <cellStyle name="20% - Accent1 4 5 2 5 3 8 2" xfId="43296" xr:uid="{00000000-0005-0000-0000-000069A80000}"/>
    <cellStyle name="20% - Accent1 4 5 2 5 3 9" xfId="43297" xr:uid="{00000000-0005-0000-0000-00006AA80000}"/>
    <cellStyle name="20% - Accent1 4 5 2 5 4" xfId="43298" xr:uid="{00000000-0005-0000-0000-00006BA80000}"/>
    <cellStyle name="20% - Accent1 4 5 2 5 4 2" xfId="43299" xr:uid="{00000000-0005-0000-0000-00006CA80000}"/>
    <cellStyle name="20% - Accent1 4 5 2 5 4 2 2" xfId="43300" xr:uid="{00000000-0005-0000-0000-00006DA80000}"/>
    <cellStyle name="20% - Accent1 4 5 2 5 4 2 2 2" xfId="43301" xr:uid="{00000000-0005-0000-0000-00006EA80000}"/>
    <cellStyle name="20% - Accent1 4 5 2 5 4 2 3" xfId="43302" xr:uid="{00000000-0005-0000-0000-00006FA80000}"/>
    <cellStyle name="20% - Accent1 4 5 2 5 4 3" xfId="43303" xr:uid="{00000000-0005-0000-0000-000070A80000}"/>
    <cellStyle name="20% - Accent1 4 5 2 5 4 3 2" xfId="43304" xr:uid="{00000000-0005-0000-0000-000071A80000}"/>
    <cellStyle name="20% - Accent1 4 5 2 5 4 4" xfId="43305" xr:uid="{00000000-0005-0000-0000-000072A80000}"/>
    <cellStyle name="20% - Accent1 4 5 2 5 5" xfId="43306" xr:uid="{00000000-0005-0000-0000-000073A80000}"/>
    <cellStyle name="20% - Accent1 4 5 2 5 5 2" xfId="43307" xr:uid="{00000000-0005-0000-0000-000074A80000}"/>
    <cellStyle name="20% - Accent1 4 5 2 5 5 2 2" xfId="43308" xr:uid="{00000000-0005-0000-0000-000075A80000}"/>
    <cellStyle name="20% - Accent1 4 5 2 5 5 2 2 2" xfId="43309" xr:uid="{00000000-0005-0000-0000-000076A80000}"/>
    <cellStyle name="20% - Accent1 4 5 2 5 5 2 3" xfId="43310" xr:uid="{00000000-0005-0000-0000-000077A80000}"/>
    <cellStyle name="20% - Accent1 4 5 2 5 5 3" xfId="43311" xr:uid="{00000000-0005-0000-0000-000078A80000}"/>
    <cellStyle name="20% - Accent1 4 5 2 5 5 3 2" xfId="43312" xr:uid="{00000000-0005-0000-0000-000079A80000}"/>
    <cellStyle name="20% - Accent1 4 5 2 5 5 4" xfId="43313" xr:uid="{00000000-0005-0000-0000-00007AA80000}"/>
    <cellStyle name="20% - Accent1 4 5 2 5 6" xfId="43314" xr:uid="{00000000-0005-0000-0000-00007BA80000}"/>
    <cellStyle name="20% - Accent1 4 5 2 5 6 2" xfId="43315" xr:uid="{00000000-0005-0000-0000-00007CA80000}"/>
    <cellStyle name="20% - Accent1 4 5 2 5 6 2 2" xfId="43316" xr:uid="{00000000-0005-0000-0000-00007DA80000}"/>
    <cellStyle name="20% - Accent1 4 5 2 5 6 2 2 2" xfId="43317" xr:uid="{00000000-0005-0000-0000-00007EA80000}"/>
    <cellStyle name="20% - Accent1 4 5 2 5 6 2 3" xfId="43318" xr:uid="{00000000-0005-0000-0000-00007FA80000}"/>
    <cellStyle name="20% - Accent1 4 5 2 5 6 3" xfId="43319" xr:uid="{00000000-0005-0000-0000-000080A80000}"/>
    <cellStyle name="20% - Accent1 4 5 2 5 6 3 2" xfId="43320" xr:uid="{00000000-0005-0000-0000-000081A80000}"/>
    <cellStyle name="20% - Accent1 4 5 2 5 6 4" xfId="43321" xr:uid="{00000000-0005-0000-0000-000082A80000}"/>
    <cellStyle name="20% - Accent1 4 5 2 5 7" xfId="43322" xr:uid="{00000000-0005-0000-0000-000083A80000}"/>
    <cellStyle name="20% - Accent1 4 5 2 5 7 2" xfId="43323" xr:uid="{00000000-0005-0000-0000-000084A80000}"/>
    <cellStyle name="20% - Accent1 4 5 2 5 7 2 2" xfId="43324" xr:uid="{00000000-0005-0000-0000-000085A80000}"/>
    <cellStyle name="20% - Accent1 4 5 2 5 7 3" xfId="43325" xr:uid="{00000000-0005-0000-0000-000086A80000}"/>
    <cellStyle name="20% - Accent1 4 5 2 5 8" xfId="43326" xr:uid="{00000000-0005-0000-0000-000087A80000}"/>
    <cellStyle name="20% - Accent1 4 5 2 5 8 2" xfId="43327" xr:uid="{00000000-0005-0000-0000-000088A80000}"/>
    <cellStyle name="20% - Accent1 4 5 2 5 8 2 2" xfId="43328" xr:uid="{00000000-0005-0000-0000-000089A80000}"/>
    <cellStyle name="20% - Accent1 4 5 2 5 8 3" xfId="43329" xr:uid="{00000000-0005-0000-0000-00008AA80000}"/>
    <cellStyle name="20% - Accent1 4 5 2 5 9" xfId="43330" xr:uid="{00000000-0005-0000-0000-00008BA80000}"/>
    <cellStyle name="20% - Accent1 4 5 2 5 9 2" xfId="43331" xr:uid="{00000000-0005-0000-0000-00008CA80000}"/>
    <cellStyle name="20% - Accent1 4 5 2 6" xfId="43332" xr:uid="{00000000-0005-0000-0000-00008DA80000}"/>
    <cellStyle name="20% - Accent1 4 5 2 6 2" xfId="43333" xr:uid="{00000000-0005-0000-0000-00008EA80000}"/>
    <cellStyle name="20% - Accent1 4 5 2 6 2 2" xfId="43334" xr:uid="{00000000-0005-0000-0000-00008FA80000}"/>
    <cellStyle name="20% - Accent1 4 5 2 6 2 2 2" xfId="43335" xr:uid="{00000000-0005-0000-0000-000090A80000}"/>
    <cellStyle name="20% - Accent1 4 5 2 6 2 2 2 2" xfId="43336" xr:uid="{00000000-0005-0000-0000-000091A80000}"/>
    <cellStyle name="20% - Accent1 4 5 2 6 2 2 3" xfId="43337" xr:uid="{00000000-0005-0000-0000-000092A80000}"/>
    <cellStyle name="20% - Accent1 4 5 2 6 2 3" xfId="43338" xr:uid="{00000000-0005-0000-0000-000093A80000}"/>
    <cellStyle name="20% - Accent1 4 5 2 6 2 3 2" xfId="43339" xr:uid="{00000000-0005-0000-0000-000094A80000}"/>
    <cellStyle name="20% - Accent1 4 5 2 6 2 4" xfId="43340" xr:uid="{00000000-0005-0000-0000-000095A80000}"/>
    <cellStyle name="20% - Accent1 4 5 2 6 3" xfId="43341" xr:uid="{00000000-0005-0000-0000-000096A80000}"/>
    <cellStyle name="20% - Accent1 4 5 2 6 3 2" xfId="43342" xr:uid="{00000000-0005-0000-0000-000097A80000}"/>
    <cellStyle name="20% - Accent1 4 5 2 6 3 2 2" xfId="43343" xr:uid="{00000000-0005-0000-0000-000098A80000}"/>
    <cellStyle name="20% - Accent1 4 5 2 6 3 2 2 2" xfId="43344" xr:uid="{00000000-0005-0000-0000-000099A80000}"/>
    <cellStyle name="20% - Accent1 4 5 2 6 3 2 3" xfId="43345" xr:uid="{00000000-0005-0000-0000-00009AA80000}"/>
    <cellStyle name="20% - Accent1 4 5 2 6 3 3" xfId="43346" xr:uid="{00000000-0005-0000-0000-00009BA80000}"/>
    <cellStyle name="20% - Accent1 4 5 2 6 3 3 2" xfId="43347" xr:uid="{00000000-0005-0000-0000-00009CA80000}"/>
    <cellStyle name="20% - Accent1 4 5 2 6 3 4" xfId="43348" xr:uid="{00000000-0005-0000-0000-00009DA80000}"/>
    <cellStyle name="20% - Accent1 4 5 2 6 4" xfId="43349" xr:uid="{00000000-0005-0000-0000-00009EA80000}"/>
    <cellStyle name="20% - Accent1 4 5 2 6 4 2" xfId="43350" xr:uid="{00000000-0005-0000-0000-00009FA80000}"/>
    <cellStyle name="20% - Accent1 4 5 2 6 4 2 2" xfId="43351" xr:uid="{00000000-0005-0000-0000-0000A0A80000}"/>
    <cellStyle name="20% - Accent1 4 5 2 6 4 2 2 2" xfId="43352" xr:uid="{00000000-0005-0000-0000-0000A1A80000}"/>
    <cellStyle name="20% - Accent1 4 5 2 6 4 2 3" xfId="43353" xr:uid="{00000000-0005-0000-0000-0000A2A80000}"/>
    <cellStyle name="20% - Accent1 4 5 2 6 4 3" xfId="43354" xr:uid="{00000000-0005-0000-0000-0000A3A80000}"/>
    <cellStyle name="20% - Accent1 4 5 2 6 4 3 2" xfId="43355" xr:uid="{00000000-0005-0000-0000-0000A4A80000}"/>
    <cellStyle name="20% - Accent1 4 5 2 6 4 4" xfId="43356" xr:uid="{00000000-0005-0000-0000-0000A5A80000}"/>
    <cellStyle name="20% - Accent1 4 5 2 6 5" xfId="43357" xr:uid="{00000000-0005-0000-0000-0000A6A80000}"/>
    <cellStyle name="20% - Accent1 4 5 2 6 5 2" xfId="43358" xr:uid="{00000000-0005-0000-0000-0000A7A80000}"/>
    <cellStyle name="20% - Accent1 4 5 2 6 5 2 2" xfId="43359" xr:uid="{00000000-0005-0000-0000-0000A8A80000}"/>
    <cellStyle name="20% - Accent1 4 5 2 6 5 3" xfId="43360" xr:uid="{00000000-0005-0000-0000-0000A9A80000}"/>
    <cellStyle name="20% - Accent1 4 5 2 6 6" xfId="43361" xr:uid="{00000000-0005-0000-0000-0000AAA80000}"/>
    <cellStyle name="20% - Accent1 4 5 2 6 6 2" xfId="43362" xr:uid="{00000000-0005-0000-0000-0000ABA80000}"/>
    <cellStyle name="20% - Accent1 4 5 2 6 6 2 2" xfId="43363" xr:uid="{00000000-0005-0000-0000-0000ACA80000}"/>
    <cellStyle name="20% - Accent1 4 5 2 6 6 3" xfId="43364" xr:uid="{00000000-0005-0000-0000-0000ADA80000}"/>
    <cellStyle name="20% - Accent1 4 5 2 6 7" xfId="43365" xr:uid="{00000000-0005-0000-0000-0000AEA80000}"/>
    <cellStyle name="20% - Accent1 4 5 2 6 7 2" xfId="43366" xr:uid="{00000000-0005-0000-0000-0000AFA80000}"/>
    <cellStyle name="20% - Accent1 4 5 2 6 8" xfId="43367" xr:uid="{00000000-0005-0000-0000-0000B0A80000}"/>
    <cellStyle name="20% - Accent1 4 5 2 6 8 2" xfId="43368" xr:uid="{00000000-0005-0000-0000-0000B1A80000}"/>
    <cellStyle name="20% - Accent1 4 5 2 6 9" xfId="43369" xr:uid="{00000000-0005-0000-0000-0000B2A80000}"/>
    <cellStyle name="20% - Accent1 4 5 2 7" xfId="43370" xr:uid="{00000000-0005-0000-0000-0000B3A80000}"/>
    <cellStyle name="20% - Accent1 4 5 2 7 2" xfId="43371" xr:uid="{00000000-0005-0000-0000-0000B4A80000}"/>
    <cellStyle name="20% - Accent1 4 5 2 7 2 2" xfId="43372" xr:uid="{00000000-0005-0000-0000-0000B5A80000}"/>
    <cellStyle name="20% - Accent1 4 5 2 7 2 2 2" xfId="43373" xr:uid="{00000000-0005-0000-0000-0000B6A80000}"/>
    <cellStyle name="20% - Accent1 4 5 2 7 2 2 2 2" xfId="43374" xr:uid="{00000000-0005-0000-0000-0000B7A80000}"/>
    <cellStyle name="20% - Accent1 4 5 2 7 2 2 3" xfId="43375" xr:uid="{00000000-0005-0000-0000-0000B8A80000}"/>
    <cellStyle name="20% - Accent1 4 5 2 7 2 3" xfId="43376" xr:uid="{00000000-0005-0000-0000-0000B9A80000}"/>
    <cellStyle name="20% - Accent1 4 5 2 7 2 3 2" xfId="43377" xr:uid="{00000000-0005-0000-0000-0000BAA80000}"/>
    <cellStyle name="20% - Accent1 4 5 2 7 2 4" xfId="43378" xr:uid="{00000000-0005-0000-0000-0000BBA80000}"/>
    <cellStyle name="20% - Accent1 4 5 2 7 3" xfId="43379" xr:uid="{00000000-0005-0000-0000-0000BCA80000}"/>
    <cellStyle name="20% - Accent1 4 5 2 7 3 2" xfId="43380" xr:uid="{00000000-0005-0000-0000-0000BDA80000}"/>
    <cellStyle name="20% - Accent1 4 5 2 7 3 2 2" xfId="43381" xr:uid="{00000000-0005-0000-0000-0000BEA80000}"/>
    <cellStyle name="20% - Accent1 4 5 2 7 3 2 2 2" xfId="43382" xr:uid="{00000000-0005-0000-0000-0000BFA80000}"/>
    <cellStyle name="20% - Accent1 4 5 2 7 3 2 3" xfId="43383" xr:uid="{00000000-0005-0000-0000-0000C0A80000}"/>
    <cellStyle name="20% - Accent1 4 5 2 7 3 3" xfId="43384" xr:uid="{00000000-0005-0000-0000-0000C1A80000}"/>
    <cellStyle name="20% - Accent1 4 5 2 7 3 3 2" xfId="43385" xr:uid="{00000000-0005-0000-0000-0000C2A80000}"/>
    <cellStyle name="20% - Accent1 4 5 2 7 3 4" xfId="43386" xr:uid="{00000000-0005-0000-0000-0000C3A80000}"/>
    <cellStyle name="20% - Accent1 4 5 2 7 4" xfId="43387" xr:uid="{00000000-0005-0000-0000-0000C4A80000}"/>
    <cellStyle name="20% - Accent1 4 5 2 7 4 2" xfId="43388" xr:uid="{00000000-0005-0000-0000-0000C5A80000}"/>
    <cellStyle name="20% - Accent1 4 5 2 7 4 2 2" xfId="43389" xr:uid="{00000000-0005-0000-0000-0000C6A80000}"/>
    <cellStyle name="20% - Accent1 4 5 2 7 4 2 2 2" xfId="43390" xr:uid="{00000000-0005-0000-0000-0000C7A80000}"/>
    <cellStyle name="20% - Accent1 4 5 2 7 4 2 3" xfId="43391" xr:uid="{00000000-0005-0000-0000-0000C8A80000}"/>
    <cellStyle name="20% - Accent1 4 5 2 7 4 3" xfId="43392" xr:uid="{00000000-0005-0000-0000-0000C9A80000}"/>
    <cellStyle name="20% - Accent1 4 5 2 7 4 3 2" xfId="43393" xr:uid="{00000000-0005-0000-0000-0000CAA80000}"/>
    <cellStyle name="20% - Accent1 4 5 2 7 4 4" xfId="43394" xr:uid="{00000000-0005-0000-0000-0000CBA80000}"/>
    <cellStyle name="20% - Accent1 4 5 2 7 5" xfId="43395" xr:uid="{00000000-0005-0000-0000-0000CCA80000}"/>
    <cellStyle name="20% - Accent1 4 5 2 7 5 2" xfId="43396" xr:uid="{00000000-0005-0000-0000-0000CDA80000}"/>
    <cellStyle name="20% - Accent1 4 5 2 7 5 2 2" xfId="43397" xr:uid="{00000000-0005-0000-0000-0000CEA80000}"/>
    <cellStyle name="20% - Accent1 4 5 2 7 5 3" xfId="43398" xr:uid="{00000000-0005-0000-0000-0000CFA80000}"/>
    <cellStyle name="20% - Accent1 4 5 2 7 6" xfId="43399" xr:uid="{00000000-0005-0000-0000-0000D0A80000}"/>
    <cellStyle name="20% - Accent1 4 5 2 7 6 2" xfId="43400" xr:uid="{00000000-0005-0000-0000-0000D1A80000}"/>
    <cellStyle name="20% - Accent1 4 5 2 7 6 2 2" xfId="43401" xr:uid="{00000000-0005-0000-0000-0000D2A80000}"/>
    <cellStyle name="20% - Accent1 4 5 2 7 6 3" xfId="43402" xr:uid="{00000000-0005-0000-0000-0000D3A80000}"/>
    <cellStyle name="20% - Accent1 4 5 2 7 7" xfId="43403" xr:uid="{00000000-0005-0000-0000-0000D4A80000}"/>
    <cellStyle name="20% - Accent1 4 5 2 7 7 2" xfId="43404" xr:uid="{00000000-0005-0000-0000-0000D5A80000}"/>
    <cellStyle name="20% - Accent1 4 5 2 7 8" xfId="43405" xr:uid="{00000000-0005-0000-0000-0000D6A80000}"/>
    <cellStyle name="20% - Accent1 4 5 2 7 8 2" xfId="43406" xr:uid="{00000000-0005-0000-0000-0000D7A80000}"/>
    <cellStyle name="20% - Accent1 4 5 2 7 9" xfId="43407" xr:uid="{00000000-0005-0000-0000-0000D8A80000}"/>
    <cellStyle name="20% - Accent1 4 5 2 8" xfId="43408" xr:uid="{00000000-0005-0000-0000-0000D9A80000}"/>
    <cellStyle name="20% - Accent1 4 5 2 8 2" xfId="43409" xr:uid="{00000000-0005-0000-0000-0000DAA80000}"/>
    <cellStyle name="20% - Accent1 4 5 2 8 2 2" xfId="43410" xr:uid="{00000000-0005-0000-0000-0000DBA80000}"/>
    <cellStyle name="20% - Accent1 4 5 2 8 2 2 2" xfId="43411" xr:uid="{00000000-0005-0000-0000-0000DCA80000}"/>
    <cellStyle name="20% - Accent1 4 5 2 8 2 3" xfId="43412" xr:uid="{00000000-0005-0000-0000-0000DDA80000}"/>
    <cellStyle name="20% - Accent1 4 5 2 8 3" xfId="43413" xr:uid="{00000000-0005-0000-0000-0000DEA80000}"/>
    <cellStyle name="20% - Accent1 4 5 2 8 3 2" xfId="43414" xr:uid="{00000000-0005-0000-0000-0000DFA80000}"/>
    <cellStyle name="20% - Accent1 4 5 2 8 4" xfId="43415" xr:uid="{00000000-0005-0000-0000-0000E0A80000}"/>
    <cellStyle name="20% - Accent1 4 5 2 9" xfId="43416" xr:uid="{00000000-0005-0000-0000-0000E1A80000}"/>
    <cellStyle name="20% - Accent1 4 5 2 9 2" xfId="43417" xr:uid="{00000000-0005-0000-0000-0000E2A80000}"/>
    <cellStyle name="20% - Accent1 4 5 2 9 2 2" xfId="43418" xr:uid="{00000000-0005-0000-0000-0000E3A80000}"/>
    <cellStyle name="20% - Accent1 4 5 2 9 2 2 2" xfId="43419" xr:uid="{00000000-0005-0000-0000-0000E4A80000}"/>
    <cellStyle name="20% - Accent1 4 5 2 9 2 3" xfId="43420" xr:uid="{00000000-0005-0000-0000-0000E5A80000}"/>
    <cellStyle name="20% - Accent1 4 5 2 9 3" xfId="43421" xr:uid="{00000000-0005-0000-0000-0000E6A80000}"/>
    <cellStyle name="20% - Accent1 4 5 2 9 3 2" xfId="43422" xr:uid="{00000000-0005-0000-0000-0000E7A80000}"/>
    <cellStyle name="20% - Accent1 4 5 2 9 4" xfId="43423" xr:uid="{00000000-0005-0000-0000-0000E8A80000}"/>
    <cellStyle name="20% - Accent1 4 5 3" xfId="43424" xr:uid="{00000000-0005-0000-0000-0000E9A80000}"/>
    <cellStyle name="20% - Accent1 4 5 3 10" xfId="43425" xr:uid="{00000000-0005-0000-0000-0000EAA80000}"/>
    <cellStyle name="20% - Accent1 4 5 3 10 2" xfId="43426" xr:uid="{00000000-0005-0000-0000-0000EBA80000}"/>
    <cellStyle name="20% - Accent1 4 5 3 10 2 2" xfId="43427" xr:uid="{00000000-0005-0000-0000-0000ECA80000}"/>
    <cellStyle name="20% - Accent1 4 5 3 10 3" xfId="43428" xr:uid="{00000000-0005-0000-0000-0000EDA80000}"/>
    <cellStyle name="20% - Accent1 4 5 3 11" xfId="43429" xr:uid="{00000000-0005-0000-0000-0000EEA80000}"/>
    <cellStyle name="20% - Accent1 4 5 3 11 2" xfId="43430" xr:uid="{00000000-0005-0000-0000-0000EFA80000}"/>
    <cellStyle name="20% - Accent1 4 5 3 11 2 2" xfId="43431" xr:uid="{00000000-0005-0000-0000-0000F0A80000}"/>
    <cellStyle name="20% - Accent1 4 5 3 11 3" xfId="43432" xr:uid="{00000000-0005-0000-0000-0000F1A80000}"/>
    <cellStyle name="20% - Accent1 4 5 3 12" xfId="43433" xr:uid="{00000000-0005-0000-0000-0000F2A80000}"/>
    <cellStyle name="20% - Accent1 4 5 3 12 2" xfId="43434" xr:uid="{00000000-0005-0000-0000-0000F3A80000}"/>
    <cellStyle name="20% - Accent1 4 5 3 13" xfId="43435" xr:uid="{00000000-0005-0000-0000-0000F4A80000}"/>
    <cellStyle name="20% - Accent1 4 5 3 13 2" xfId="43436" xr:uid="{00000000-0005-0000-0000-0000F5A80000}"/>
    <cellStyle name="20% - Accent1 4 5 3 14" xfId="43437" xr:uid="{00000000-0005-0000-0000-0000F6A80000}"/>
    <cellStyle name="20% - Accent1 4 5 3 2" xfId="43438" xr:uid="{00000000-0005-0000-0000-0000F7A80000}"/>
    <cellStyle name="20% - Accent1 4 5 3 2 10" xfId="43439" xr:uid="{00000000-0005-0000-0000-0000F8A80000}"/>
    <cellStyle name="20% - Accent1 4 5 3 2 10 2" xfId="43440" xr:uid="{00000000-0005-0000-0000-0000F9A80000}"/>
    <cellStyle name="20% - Accent1 4 5 3 2 11" xfId="43441" xr:uid="{00000000-0005-0000-0000-0000FAA80000}"/>
    <cellStyle name="20% - Accent1 4 5 3 2 2" xfId="43442" xr:uid="{00000000-0005-0000-0000-0000FBA80000}"/>
    <cellStyle name="20% - Accent1 4 5 3 2 2 2" xfId="43443" xr:uid="{00000000-0005-0000-0000-0000FCA80000}"/>
    <cellStyle name="20% - Accent1 4 5 3 2 2 2 2" xfId="43444" xr:uid="{00000000-0005-0000-0000-0000FDA80000}"/>
    <cellStyle name="20% - Accent1 4 5 3 2 2 2 2 2" xfId="43445" xr:uid="{00000000-0005-0000-0000-0000FEA80000}"/>
    <cellStyle name="20% - Accent1 4 5 3 2 2 2 2 2 2" xfId="43446" xr:uid="{00000000-0005-0000-0000-0000FFA80000}"/>
    <cellStyle name="20% - Accent1 4 5 3 2 2 2 2 3" xfId="43447" xr:uid="{00000000-0005-0000-0000-000000A90000}"/>
    <cellStyle name="20% - Accent1 4 5 3 2 2 2 3" xfId="43448" xr:uid="{00000000-0005-0000-0000-000001A90000}"/>
    <cellStyle name="20% - Accent1 4 5 3 2 2 2 3 2" xfId="43449" xr:uid="{00000000-0005-0000-0000-000002A90000}"/>
    <cellStyle name="20% - Accent1 4 5 3 2 2 2 4" xfId="43450" xr:uid="{00000000-0005-0000-0000-000003A90000}"/>
    <cellStyle name="20% - Accent1 4 5 3 2 2 3" xfId="43451" xr:uid="{00000000-0005-0000-0000-000004A90000}"/>
    <cellStyle name="20% - Accent1 4 5 3 2 2 3 2" xfId="43452" xr:uid="{00000000-0005-0000-0000-000005A90000}"/>
    <cellStyle name="20% - Accent1 4 5 3 2 2 3 2 2" xfId="43453" xr:uid="{00000000-0005-0000-0000-000006A90000}"/>
    <cellStyle name="20% - Accent1 4 5 3 2 2 3 2 2 2" xfId="43454" xr:uid="{00000000-0005-0000-0000-000007A90000}"/>
    <cellStyle name="20% - Accent1 4 5 3 2 2 3 2 3" xfId="43455" xr:uid="{00000000-0005-0000-0000-000008A90000}"/>
    <cellStyle name="20% - Accent1 4 5 3 2 2 3 3" xfId="43456" xr:uid="{00000000-0005-0000-0000-000009A90000}"/>
    <cellStyle name="20% - Accent1 4 5 3 2 2 3 3 2" xfId="43457" xr:uid="{00000000-0005-0000-0000-00000AA90000}"/>
    <cellStyle name="20% - Accent1 4 5 3 2 2 3 4" xfId="43458" xr:uid="{00000000-0005-0000-0000-00000BA90000}"/>
    <cellStyle name="20% - Accent1 4 5 3 2 2 4" xfId="43459" xr:uid="{00000000-0005-0000-0000-00000CA90000}"/>
    <cellStyle name="20% - Accent1 4 5 3 2 2 4 2" xfId="43460" xr:uid="{00000000-0005-0000-0000-00000DA90000}"/>
    <cellStyle name="20% - Accent1 4 5 3 2 2 4 2 2" xfId="43461" xr:uid="{00000000-0005-0000-0000-00000EA90000}"/>
    <cellStyle name="20% - Accent1 4 5 3 2 2 4 2 2 2" xfId="43462" xr:uid="{00000000-0005-0000-0000-00000FA90000}"/>
    <cellStyle name="20% - Accent1 4 5 3 2 2 4 2 3" xfId="43463" xr:uid="{00000000-0005-0000-0000-000010A90000}"/>
    <cellStyle name="20% - Accent1 4 5 3 2 2 4 3" xfId="43464" xr:uid="{00000000-0005-0000-0000-000011A90000}"/>
    <cellStyle name="20% - Accent1 4 5 3 2 2 4 3 2" xfId="43465" xr:uid="{00000000-0005-0000-0000-000012A90000}"/>
    <cellStyle name="20% - Accent1 4 5 3 2 2 4 4" xfId="43466" xr:uid="{00000000-0005-0000-0000-000013A90000}"/>
    <cellStyle name="20% - Accent1 4 5 3 2 2 5" xfId="43467" xr:uid="{00000000-0005-0000-0000-000014A90000}"/>
    <cellStyle name="20% - Accent1 4 5 3 2 2 5 2" xfId="43468" xr:uid="{00000000-0005-0000-0000-000015A90000}"/>
    <cellStyle name="20% - Accent1 4 5 3 2 2 5 2 2" xfId="43469" xr:uid="{00000000-0005-0000-0000-000016A90000}"/>
    <cellStyle name="20% - Accent1 4 5 3 2 2 5 3" xfId="43470" xr:uid="{00000000-0005-0000-0000-000017A90000}"/>
    <cellStyle name="20% - Accent1 4 5 3 2 2 6" xfId="43471" xr:uid="{00000000-0005-0000-0000-000018A90000}"/>
    <cellStyle name="20% - Accent1 4 5 3 2 2 6 2" xfId="43472" xr:uid="{00000000-0005-0000-0000-000019A90000}"/>
    <cellStyle name="20% - Accent1 4 5 3 2 2 6 2 2" xfId="43473" xr:uid="{00000000-0005-0000-0000-00001AA90000}"/>
    <cellStyle name="20% - Accent1 4 5 3 2 2 6 3" xfId="43474" xr:uid="{00000000-0005-0000-0000-00001BA90000}"/>
    <cellStyle name="20% - Accent1 4 5 3 2 2 7" xfId="43475" xr:uid="{00000000-0005-0000-0000-00001CA90000}"/>
    <cellStyle name="20% - Accent1 4 5 3 2 2 7 2" xfId="43476" xr:uid="{00000000-0005-0000-0000-00001DA90000}"/>
    <cellStyle name="20% - Accent1 4 5 3 2 2 8" xfId="43477" xr:uid="{00000000-0005-0000-0000-00001EA90000}"/>
    <cellStyle name="20% - Accent1 4 5 3 2 2 8 2" xfId="43478" xr:uid="{00000000-0005-0000-0000-00001FA90000}"/>
    <cellStyle name="20% - Accent1 4 5 3 2 2 9" xfId="43479" xr:uid="{00000000-0005-0000-0000-000020A90000}"/>
    <cellStyle name="20% - Accent1 4 5 3 2 3" xfId="43480" xr:uid="{00000000-0005-0000-0000-000021A90000}"/>
    <cellStyle name="20% - Accent1 4 5 3 2 3 2" xfId="43481" xr:uid="{00000000-0005-0000-0000-000022A90000}"/>
    <cellStyle name="20% - Accent1 4 5 3 2 3 2 2" xfId="43482" xr:uid="{00000000-0005-0000-0000-000023A90000}"/>
    <cellStyle name="20% - Accent1 4 5 3 2 3 2 2 2" xfId="43483" xr:uid="{00000000-0005-0000-0000-000024A90000}"/>
    <cellStyle name="20% - Accent1 4 5 3 2 3 2 2 2 2" xfId="43484" xr:uid="{00000000-0005-0000-0000-000025A90000}"/>
    <cellStyle name="20% - Accent1 4 5 3 2 3 2 2 3" xfId="43485" xr:uid="{00000000-0005-0000-0000-000026A90000}"/>
    <cellStyle name="20% - Accent1 4 5 3 2 3 2 3" xfId="43486" xr:uid="{00000000-0005-0000-0000-000027A90000}"/>
    <cellStyle name="20% - Accent1 4 5 3 2 3 2 3 2" xfId="43487" xr:uid="{00000000-0005-0000-0000-000028A90000}"/>
    <cellStyle name="20% - Accent1 4 5 3 2 3 2 4" xfId="43488" xr:uid="{00000000-0005-0000-0000-000029A90000}"/>
    <cellStyle name="20% - Accent1 4 5 3 2 3 3" xfId="43489" xr:uid="{00000000-0005-0000-0000-00002AA90000}"/>
    <cellStyle name="20% - Accent1 4 5 3 2 3 3 2" xfId="43490" xr:uid="{00000000-0005-0000-0000-00002BA90000}"/>
    <cellStyle name="20% - Accent1 4 5 3 2 3 3 2 2" xfId="43491" xr:uid="{00000000-0005-0000-0000-00002CA90000}"/>
    <cellStyle name="20% - Accent1 4 5 3 2 3 3 2 2 2" xfId="43492" xr:uid="{00000000-0005-0000-0000-00002DA90000}"/>
    <cellStyle name="20% - Accent1 4 5 3 2 3 3 2 3" xfId="43493" xr:uid="{00000000-0005-0000-0000-00002EA90000}"/>
    <cellStyle name="20% - Accent1 4 5 3 2 3 3 3" xfId="43494" xr:uid="{00000000-0005-0000-0000-00002FA90000}"/>
    <cellStyle name="20% - Accent1 4 5 3 2 3 3 3 2" xfId="43495" xr:uid="{00000000-0005-0000-0000-000030A90000}"/>
    <cellStyle name="20% - Accent1 4 5 3 2 3 3 4" xfId="43496" xr:uid="{00000000-0005-0000-0000-000031A90000}"/>
    <cellStyle name="20% - Accent1 4 5 3 2 3 4" xfId="43497" xr:uid="{00000000-0005-0000-0000-000032A90000}"/>
    <cellStyle name="20% - Accent1 4 5 3 2 3 4 2" xfId="43498" xr:uid="{00000000-0005-0000-0000-000033A90000}"/>
    <cellStyle name="20% - Accent1 4 5 3 2 3 4 2 2" xfId="43499" xr:uid="{00000000-0005-0000-0000-000034A90000}"/>
    <cellStyle name="20% - Accent1 4 5 3 2 3 4 2 2 2" xfId="43500" xr:uid="{00000000-0005-0000-0000-000035A90000}"/>
    <cellStyle name="20% - Accent1 4 5 3 2 3 4 2 3" xfId="43501" xr:uid="{00000000-0005-0000-0000-000036A90000}"/>
    <cellStyle name="20% - Accent1 4 5 3 2 3 4 3" xfId="43502" xr:uid="{00000000-0005-0000-0000-000037A90000}"/>
    <cellStyle name="20% - Accent1 4 5 3 2 3 4 3 2" xfId="43503" xr:uid="{00000000-0005-0000-0000-000038A90000}"/>
    <cellStyle name="20% - Accent1 4 5 3 2 3 4 4" xfId="43504" xr:uid="{00000000-0005-0000-0000-000039A90000}"/>
    <cellStyle name="20% - Accent1 4 5 3 2 3 5" xfId="43505" xr:uid="{00000000-0005-0000-0000-00003AA90000}"/>
    <cellStyle name="20% - Accent1 4 5 3 2 3 5 2" xfId="43506" xr:uid="{00000000-0005-0000-0000-00003BA90000}"/>
    <cellStyle name="20% - Accent1 4 5 3 2 3 5 2 2" xfId="43507" xr:uid="{00000000-0005-0000-0000-00003CA90000}"/>
    <cellStyle name="20% - Accent1 4 5 3 2 3 5 3" xfId="43508" xr:uid="{00000000-0005-0000-0000-00003DA90000}"/>
    <cellStyle name="20% - Accent1 4 5 3 2 3 6" xfId="43509" xr:uid="{00000000-0005-0000-0000-00003EA90000}"/>
    <cellStyle name="20% - Accent1 4 5 3 2 3 6 2" xfId="43510" xr:uid="{00000000-0005-0000-0000-00003FA90000}"/>
    <cellStyle name="20% - Accent1 4 5 3 2 3 6 2 2" xfId="43511" xr:uid="{00000000-0005-0000-0000-000040A90000}"/>
    <cellStyle name="20% - Accent1 4 5 3 2 3 6 3" xfId="43512" xr:uid="{00000000-0005-0000-0000-000041A90000}"/>
    <cellStyle name="20% - Accent1 4 5 3 2 3 7" xfId="43513" xr:uid="{00000000-0005-0000-0000-000042A90000}"/>
    <cellStyle name="20% - Accent1 4 5 3 2 3 7 2" xfId="43514" xr:uid="{00000000-0005-0000-0000-000043A90000}"/>
    <cellStyle name="20% - Accent1 4 5 3 2 3 8" xfId="43515" xr:uid="{00000000-0005-0000-0000-000044A90000}"/>
    <cellStyle name="20% - Accent1 4 5 3 2 3 8 2" xfId="43516" xr:uid="{00000000-0005-0000-0000-000045A90000}"/>
    <cellStyle name="20% - Accent1 4 5 3 2 3 9" xfId="43517" xr:uid="{00000000-0005-0000-0000-000046A90000}"/>
    <cellStyle name="20% - Accent1 4 5 3 2 4" xfId="43518" xr:uid="{00000000-0005-0000-0000-000047A90000}"/>
    <cellStyle name="20% - Accent1 4 5 3 2 4 2" xfId="43519" xr:uid="{00000000-0005-0000-0000-000048A90000}"/>
    <cellStyle name="20% - Accent1 4 5 3 2 4 2 2" xfId="43520" xr:uid="{00000000-0005-0000-0000-000049A90000}"/>
    <cellStyle name="20% - Accent1 4 5 3 2 4 2 2 2" xfId="43521" xr:uid="{00000000-0005-0000-0000-00004AA90000}"/>
    <cellStyle name="20% - Accent1 4 5 3 2 4 2 3" xfId="43522" xr:uid="{00000000-0005-0000-0000-00004BA90000}"/>
    <cellStyle name="20% - Accent1 4 5 3 2 4 3" xfId="43523" xr:uid="{00000000-0005-0000-0000-00004CA90000}"/>
    <cellStyle name="20% - Accent1 4 5 3 2 4 3 2" xfId="43524" xr:uid="{00000000-0005-0000-0000-00004DA90000}"/>
    <cellStyle name="20% - Accent1 4 5 3 2 4 4" xfId="43525" xr:uid="{00000000-0005-0000-0000-00004EA90000}"/>
    <cellStyle name="20% - Accent1 4 5 3 2 5" xfId="43526" xr:uid="{00000000-0005-0000-0000-00004FA90000}"/>
    <cellStyle name="20% - Accent1 4 5 3 2 5 2" xfId="43527" xr:uid="{00000000-0005-0000-0000-000050A90000}"/>
    <cellStyle name="20% - Accent1 4 5 3 2 5 2 2" xfId="43528" xr:uid="{00000000-0005-0000-0000-000051A90000}"/>
    <cellStyle name="20% - Accent1 4 5 3 2 5 2 2 2" xfId="43529" xr:uid="{00000000-0005-0000-0000-000052A90000}"/>
    <cellStyle name="20% - Accent1 4 5 3 2 5 2 3" xfId="43530" xr:uid="{00000000-0005-0000-0000-000053A90000}"/>
    <cellStyle name="20% - Accent1 4 5 3 2 5 3" xfId="43531" xr:uid="{00000000-0005-0000-0000-000054A90000}"/>
    <cellStyle name="20% - Accent1 4 5 3 2 5 3 2" xfId="43532" xr:uid="{00000000-0005-0000-0000-000055A90000}"/>
    <cellStyle name="20% - Accent1 4 5 3 2 5 4" xfId="43533" xr:uid="{00000000-0005-0000-0000-000056A90000}"/>
    <cellStyle name="20% - Accent1 4 5 3 2 6" xfId="43534" xr:uid="{00000000-0005-0000-0000-000057A90000}"/>
    <cellStyle name="20% - Accent1 4 5 3 2 6 2" xfId="43535" xr:uid="{00000000-0005-0000-0000-000058A90000}"/>
    <cellStyle name="20% - Accent1 4 5 3 2 6 2 2" xfId="43536" xr:uid="{00000000-0005-0000-0000-000059A90000}"/>
    <cellStyle name="20% - Accent1 4 5 3 2 6 2 2 2" xfId="43537" xr:uid="{00000000-0005-0000-0000-00005AA90000}"/>
    <cellStyle name="20% - Accent1 4 5 3 2 6 2 3" xfId="43538" xr:uid="{00000000-0005-0000-0000-00005BA90000}"/>
    <cellStyle name="20% - Accent1 4 5 3 2 6 3" xfId="43539" xr:uid="{00000000-0005-0000-0000-00005CA90000}"/>
    <cellStyle name="20% - Accent1 4 5 3 2 6 3 2" xfId="43540" xr:uid="{00000000-0005-0000-0000-00005DA90000}"/>
    <cellStyle name="20% - Accent1 4 5 3 2 6 4" xfId="43541" xr:uid="{00000000-0005-0000-0000-00005EA90000}"/>
    <cellStyle name="20% - Accent1 4 5 3 2 7" xfId="43542" xr:uid="{00000000-0005-0000-0000-00005FA90000}"/>
    <cellStyle name="20% - Accent1 4 5 3 2 7 2" xfId="43543" xr:uid="{00000000-0005-0000-0000-000060A90000}"/>
    <cellStyle name="20% - Accent1 4 5 3 2 7 2 2" xfId="43544" xr:uid="{00000000-0005-0000-0000-000061A90000}"/>
    <cellStyle name="20% - Accent1 4 5 3 2 7 3" xfId="43545" xr:uid="{00000000-0005-0000-0000-000062A90000}"/>
    <cellStyle name="20% - Accent1 4 5 3 2 8" xfId="43546" xr:uid="{00000000-0005-0000-0000-000063A90000}"/>
    <cellStyle name="20% - Accent1 4 5 3 2 8 2" xfId="43547" xr:uid="{00000000-0005-0000-0000-000064A90000}"/>
    <cellStyle name="20% - Accent1 4 5 3 2 8 2 2" xfId="43548" xr:uid="{00000000-0005-0000-0000-000065A90000}"/>
    <cellStyle name="20% - Accent1 4 5 3 2 8 3" xfId="43549" xr:uid="{00000000-0005-0000-0000-000066A90000}"/>
    <cellStyle name="20% - Accent1 4 5 3 2 9" xfId="43550" xr:uid="{00000000-0005-0000-0000-000067A90000}"/>
    <cellStyle name="20% - Accent1 4 5 3 2 9 2" xfId="43551" xr:uid="{00000000-0005-0000-0000-000068A90000}"/>
    <cellStyle name="20% - Accent1 4 5 3 3" xfId="43552" xr:uid="{00000000-0005-0000-0000-000069A90000}"/>
    <cellStyle name="20% - Accent1 4 5 3 3 10" xfId="43553" xr:uid="{00000000-0005-0000-0000-00006AA90000}"/>
    <cellStyle name="20% - Accent1 4 5 3 3 10 2" xfId="43554" xr:uid="{00000000-0005-0000-0000-00006BA90000}"/>
    <cellStyle name="20% - Accent1 4 5 3 3 11" xfId="43555" xr:uid="{00000000-0005-0000-0000-00006CA90000}"/>
    <cellStyle name="20% - Accent1 4 5 3 3 2" xfId="43556" xr:uid="{00000000-0005-0000-0000-00006DA90000}"/>
    <cellStyle name="20% - Accent1 4 5 3 3 2 2" xfId="43557" xr:uid="{00000000-0005-0000-0000-00006EA90000}"/>
    <cellStyle name="20% - Accent1 4 5 3 3 2 2 2" xfId="43558" xr:uid="{00000000-0005-0000-0000-00006FA90000}"/>
    <cellStyle name="20% - Accent1 4 5 3 3 2 2 2 2" xfId="43559" xr:uid="{00000000-0005-0000-0000-000070A90000}"/>
    <cellStyle name="20% - Accent1 4 5 3 3 2 2 2 2 2" xfId="43560" xr:uid="{00000000-0005-0000-0000-000071A90000}"/>
    <cellStyle name="20% - Accent1 4 5 3 3 2 2 2 3" xfId="43561" xr:uid="{00000000-0005-0000-0000-000072A90000}"/>
    <cellStyle name="20% - Accent1 4 5 3 3 2 2 3" xfId="43562" xr:uid="{00000000-0005-0000-0000-000073A90000}"/>
    <cellStyle name="20% - Accent1 4 5 3 3 2 2 3 2" xfId="43563" xr:uid="{00000000-0005-0000-0000-000074A90000}"/>
    <cellStyle name="20% - Accent1 4 5 3 3 2 2 4" xfId="43564" xr:uid="{00000000-0005-0000-0000-000075A90000}"/>
    <cellStyle name="20% - Accent1 4 5 3 3 2 3" xfId="43565" xr:uid="{00000000-0005-0000-0000-000076A90000}"/>
    <cellStyle name="20% - Accent1 4 5 3 3 2 3 2" xfId="43566" xr:uid="{00000000-0005-0000-0000-000077A90000}"/>
    <cellStyle name="20% - Accent1 4 5 3 3 2 3 2 2" xfId="43567" xr:uid="{00000000-0005-0000-0000-000078A90000}"/>
    <cellStyle name="20% - Accent1 4 5 3 3 2 3 2 2 2" xfId="43568" xr:uid="{00000000-0005-0000-0000-000079A90000}"/>
    <cellStyle name="20% - Accent1 4 5 3 3 2 3 2 3" xfId="43569" xr:uid="{00000000-0005-0000-0000-00007AA90000}"/>
    <cellStyle name="20% - Accent1 4 5 3 3 2 3 3" xfId="43570" xr:uid="{00000000-0005-0000-0000-00007BA90000}"/>
    <cellStyle name="20% - Accent1 4 5 3 3 2 3 3 2" xfId="43571" xr:uid="{00000000-0005-0000-0000-00007CA90000}"/>
    <cellStyle name="20% - Accent1 4 5 3 3 2 3 4" xfId="43572" xr:uid="{00000000-0005-0000-0000-00007DA90000}"/>
    <cellStyle name="20% - Accent1 4 5 3 3 2 4" xfId="43573" xr:uid="{00000000-0005-0000-0000-00007EA90000}"/>
    <cellStyle name="20% - Accent1 4 5 3 3 2 4 2" xfId="43574" xr:uid="{00000000-0005-0000-0000-00007FA90000}"/>
    <cellStyle name="20% - Accent1 4 5 3 3 2 4 2 2" xfId="43575" xr:uid="{00000000-0005-0000-0000-000080A90000}"/>
    <cellStyle name="20% - Accent1 4 5 3 3 2 4 2 2 2" xfId="43576" xr:uid="{00000000-0005-0000-0000-000081A90000}"/>
    <cellStyle name="20% - Accent1 4 5 3 3 2 4 2 3" xfId="43577" xr:uid="{00000000-0005-0000-0000-000082A90000}"/>
    <cellStyle name="20% - Accent1 4 5 3 3 2 4 3" xfId="43578" xr:uid="{00000000-0005-0000-0000-000083A90000}"/>
    <cellStyle name="20% - Accent1 4 5 3 3 2 4 3 2" xfId="43579" xr:uid="{00000000-0005-0000-0000-000084A90000}"/>
    <cellStyle name="20% - Accent1 4 5 3 3 2 4 4" xfId="43580" xr:uid="{00000000-0005-0000-0000-000085A90000}"/>
    <cellStyle name="20% - Accent1 4 5 3 3 2 5" xfId="43581" xr:uid="{00000000-0005-0000-0000-000086A90000}"/>
    <cellStyle name="20% - Accent1 4 5 3 3 2 5 2" xfId="43582" xr:uid="{00000000-0005-0000-0000-000087A90000}"/>
    <cellStyle name="20% - Accent1 4 5 3 3 2 5 2 2" xfId="43583" xr:uid="{00000000-0005-0000-0000-000088A90000}"/>
    <cellStyle name="20% - Accent1 4 5 3 3 2 5 3" xfId="43584" xr:uid="{00000000-0005-0000-0000-000089A90000}"/>
    <cellStyle name="20% - Accent1 4 5 3 3 2 6" xfId="43585" xr:uid="{00000000-0005-0000-0000-00008AA90000}"/>
    <cellStyle name="20% - Accent1 4 5 3 3 2 6 2" xfId="43586" xr:uid="{00000000-0005-0000-0000-00008BA90000}"/>
    <cellStyle name="20% - Accent1 4 5 3 3 2 6 2 2" xfId="43587" xr:uid="{00000000-0005-0000-0000-00008CA90000}"/>
    <cellStyle name="20% - Accent1 4 5 3 3 2 6 3" xfId="43588" xr:uid="{00000000-0005-0000-0000-00008DA90000}"/>
    <cellStyle name="20% - Accent1 4 5 3 3 2 7" xfId="43589" xr:uid="{00000000-0005-0000-0000-00008EA90000}"/>
    <cellStyle name="20% - Accent1 4 5 3 3 2 7 2" xfId="43590" xr:uid="{00000000-0005-0000-0000-00008FA90000}"/>
    <cellStyle name="20% - Accent1 4 5 3 3 2 8" xfId="43591" xr:uid="{00000000-0005-0000-0000-000090A90000}"/>
    <cellStyle name="20% - Accent1 4 5 3 3 2 8 2" xfId="43592" xr:uid="{00000000-0005-0000-0000-000091A90000}"/>
    <cellStyle name="20% - Accent1 4 5 3 3 2 9" xfId="43593" xr:uid="{00000000-0005-0000-0000-000092A90000}"/>
    <cellStyle name="20% - Accent1 4 5 3 3 3" xfId="43594" xr:uid="{00000000-0005-0000-0000-000093A90000}"/>
    <cellStyle name="20% - Accent1 4 5 3 3 3 2" xfId="43595" xr:uid="{00000000-0005-0000-0000-000094A90000}"/>
    <cellStyle name="20% - Accent1 4 5 3 3 3 2 2" xfId="43596" xr:uid="{00000000-0005-0000-0000-000095A90000}"/>
    <cellStyle name="20% - Accent1 4 5 3 3 3 2 2 2" xfId="43597" xr:uid="{00000000-0005-0000-0000-000096A90000}"/>
    <cellStyle name="20% - Accent1 4 5 3 3 3 2 2 2 2" xfId="43598" xr:uid="{00000000-0005-0000-0000-000097A90000}"/>
    <cellStyle name="20% - Accent1 4 5 3 3 3 2 2 3" xfId="43599" xr:uid="{00000000-0005-0000-0000-000098A90000}"/>
    <cellStyle name="20% - Accent1 4 5 3 3 3 2 3" xfId="43600" xr:uid="{00000000-0005-0000-0000-000099A90000}"/>
    <cellStyle name="20% - Accent1 4 5 3 3 3 2 3 2" xfId="43601" xr:uid="{00000000-0005-0000-0000-00009AA90000}"/>
    <cellStyle name="20% - Accent1 4 5 3 3 3 2 4" xfId="43602" xr:uid="{00000000-0005-0000-0000-00009BA90000}"/>
    <cellStyle name="20% - Accent1 4 5 3 3 3 3" xfId="43603" xr:uid="{00000000-0005-0000-0000-00009CA90000}"/>
    <cellStyle name="20% - Accent1 4 5 3 3 3 3 2" xfId="43604" xr:uid="{00000000-0005-0000-0000-00009DA90000}"/>
    <cellStyle name="20% - Accent1 4 5 3 3 3 3 2 2" xfId="43605" xr:uid="{00000000-0005-0000-0000-00009EA90000}"/>
    <cellStyle name="20% - Accent1 4 5 3 3 3 3 2 2 2" xfId="43606" xr:uid="{00000000-0005-0000-0000-00009FA90000}"/>
    <cellStyle name="20% - Accent1 4 5 3 3 3 3 2 3" xfId="43607" xr:uid="{00000000-0005-0000-0000-0000A0A90000}"/>
    <cellStyle name="20% - Accent1 4 5 3 3 3 3 3" xfId="43608" xr:uid="{00000000-0005-0000-0000-0000A1A90000}"/>
    <cellStyle name="20% - Accent1 4 5 3 3 3 3 3 2" xfId="43609" xr:uid="{00000000-0005-0000-0000-0000A2A90000}"/>
    <cellStyle name="20% - Accent1 4 5 3 3 3 3 4" xfId="43610" xr:uid="{00000000-0005-0000-0000-0000A3A90000}"/>
    <cellStyle name="20% - Accent1 4 5 3 3 3 4" xfId="43611" xr:uid="{00000000-0005-0000-0000-0000A4A90000}"/>
    <cellStyle name="20% - Accent1 4 5 3 3 3 4 2" xfId="43612" xr:uid="{00000000-0005-0000-0000-0000A5A90000}"/>
    <cellStyle name="20% - Accent1 4 5 3 3 3 4 2 2" xfId="43613" xr:uid="{00000000-0005-0000-0000-0000A6A90000}"/>
    <cellStyle name="20% - Accent1 4 5 3 3 3 4 2 2 2" xfId="43614" xr:uid="{00000000-0005-0000-0000-0000A7A90000}"/>
    <cellStyle name="20% - Accent1 4 5 3 3 3 4 2 3" xfId="43615" xr:uid="{00000000-0005-0000-0000-0000A8A90000}"/>
    <cellStyle name="20% - Accent1 4 5 3 3 3 4 3" xfId="43616" xr:uid="{00000000-0005-0000-0000-0000A9A90000}"/>
    <cellStyle name="20% - Accent1 4 5 3 3 3 4 3 2" xfId="43617" xr:uid="{00000000-0005-0000-0000-0000AAA90000}"/>
    <cellStyle name="20% - Accent1 4 5 3 3 3 4 4" xfId="43618" xr:uid="{00000000-0005-0000-0000-0000ABA90000}"/>
    <cellStyle name="20% - Accent1 4 5 3 3 3 5" xfId="43619" xr:uid="{00000000-0005-0000-0000-0000ACA90000}"/>
    <cellStyle name="20% - Accent1 4 5 3 3 3 5 2" xfId="43620" xr:uid="{00000000-0005-0000-0000-0000ADA90000}"/>
    <cellStyle name="20% - Accent1 4 5 3 3 3 5 2 2" xfId="43621" xr:uid="{00000000-0005-0000-0000-0000AEA90000}"/>
    <cellStyle name="20% - Accent1 4 5 3 3 3 5 3" xfId="43622" xr:uid="{00000000-0005-0000-0000-0000AFA90000}"/>
    <cellStyle name="20% - Accent1 4 5 3 3 3 6" xfId="43623" xr:uid="{00000000-0005-0000-0000-0000B0A90000}"/>
    <cellStyle name="20% - Accent1 4 5 3 3 3 6 2" xfId="43624" xr:uid="{00000000-0005-0000-0000-0000B1A90000}"/>
    <cellStyle name="20% - Accent1 4 5 3 3 3 6 2 2" xfId="43625" xr:uid="{00000000-0005-0000-0000-0000B2A90000}"/>
    <cellStyle name="20% - Accent1 4 5 3 3 3 6 3" xfId="43626" xr:uid="{00000000-0005-0000-0000-0000B3A90000}"/>
    <cellStyle name="20% - Accent1 4 5 3 3 3 7" xfId="43627" xr:uid="{00000000-0005-0000-0000-0000B4A90000}"/>
    <cellStyle name="20% - Accent1 4 5 3 3 3 7 2" xfId="43628" xr:uid="{00000000-0005-0000-0000-0000B5A90000}"/>
    <cellStyle name="20% - Accent1 4 5 3 3 3 8" xfId="43629" xr:uid="{00000000-0005-0000-0000-0000B6A90000}"/>
    <cellStyle name="20% - Accent1 4 5 3 3 3 8 2" xfId="43630" xr:uid="{00000000-0005-0000-0000-0000B7A90000}"/>
    <cellStyle name="20% - Accent1 4 5 3 3 3 9" xfId="43631" xr:uid="{00000000-0005-0000-0000-0000B8A90000}"/>
    <cellStyle name="20% - Accent1 4 5 3 3 4" xfId="43632" xr:uid="{00000000-0005-0000-0000-0000B9A90000}"/>
    <cellStyle name="20% - Accent1 4 5 3 3 4 2" xfId="43633" xr:uid="{00000000-0005-0000-0000-0000BAA90000}"/>
    <cellStyle name="20% - Accent1 4 5 3 3 4 2 2" xfId="43634" xr:uid="{00000000-0005-0000-0000-0000BBA90000}"/>
    <cellStyle name="20% - Accent1 4 5 3 3 4 2 2 2" xfId="43635" xr:uid="{00000000-0005-0000-0000-0000BCA90000}"/>
    <cellStyle name="20% - Accent1 4 5 3 3 4 2 3" xfId="43636" xr:uid="{00000000-0005-0000-0000-0000BDA90000}"/>
    <cellStyle name="20% - Accent1 4 5 3 3 4 3" xfId="43637" xr:uid="{00000000-0005-0000-0000-0000BEA90000}"/>
    <cellStyle name="20% - Accent1 4 5 3 3 4 3 2" xfId="43638" xr:uid="{00000000-0005-0000-0000-0000BFA90000}"/>
    <cellStyle name="20% - Accent1 4 5 3 3 4 4" xfId="43639" xr:uid="{00000000-0005-0000-0000-0000C0A90000}"/>
    <cellStyle name="20% - Accent1 4 5 3 3 5" xfId="43640" xr:uid="{00000000-0005-0000-0000-0000C1A90000}"/>
    <cellStyle name="20% - Accent1 4 5 3 3 5 2" xfId="43641" xr:uid="{00000000-0005-0000-0000-0000C2A90000}"/>
    <cellStyle name="20% - Accent1 4 5 3 3 5 2 2" xfId="43642" xr:uid="{00000000-0005-0000-0000-0000C3A90000}"/>
    <cellStyle name="20% - Accent1 4 5 3 3 5 2 2 2" xfId="43643" xr:uid="{00000000-0005-0000-0000-0000C4A90000}"/>
    <cellStyle name="20% - Accent1 4 5 3 3 5 2 3" xfId="43644" xr:uid="{00000000-0005-0000-0000-0000C5A90000}"/>
    <cellStyle name="20% - Accent1 4 5 3 3 5 3" xfId="43645" xr:uid="{00000000-0005-0000-0000-0000C6A90000}"/>
    <cellStyle name="20% - Accent1 4 5 3 3 5 3 2" xfId="43646" xr:uid="{00000000-0005-0000-0000-0000C7A90000}"/>
    <cellStyle name="20% - Accent1 4 5 3 3 5 4" xfId="43647" xr:uid="{00000000-0005-0000-0000-0000C8A90000}"/>
    <cellStyle name="20% - Accent1 4 5 3 3 6" xfId="43648" xr:uid="{00000000-0005-0000-0000-0000C9A90000}"/>
    <cellStyle name="20% - Accent1 4 5 3 3 6 2" xfId="43649" xr:uid="{00000000-0005-0000-0000-0000CAA90000}"/>
    <cellStyle name="20% - Accent1 4 5 3 3 6 2 2" xfId="43650" xr:uid="{00000000-0005-0000-0000-0000CBA90000}"/>
    <cellStyle name="20% - Accent1 4 5 3 3 6 2 2 2" xfId="43651" xr:uid="{00000000-0005-0000-0000-0000CCA90000}"/>
    <cellStyle name="20% - Accent1 4 5 3 3 6 2 3" xfId="43652" xr:uid="{00000000-0005-0000-0000-0000CDA90000}"/>
    <cellStyle name="20% - Accent1 4 5 3 3 6 3" xfId="43653" xr:uid="{00000000-0005-0000-0000-0000CEA90000}"/>
    <cellStyle name="20% - Accent1 4 5 3 3 6 3 2" xfId="43654" xr:uid="{00000000-0005-0000-0000-0000CFA90000}"/>
    <cellStyle name="20% - Accent1 4 5 3 3 6 4" xfId="43655" xr:uid="{00000000-0005-0000-0000-0000D0A90000}"/>
    <cellStyle name="20% - Accent1 4 5 3 3 7" xfId="43656" xr:uid="{00000000-0005-0000-0000-0000D1A90000}"/>
    <cellStyle name="20% - Accent1 4 5 3 3 7 2" xfId="43657" xr:uid="{00000000-0005-0000-0000-0000D2A90000}"/>
    <cellStyle name="20% - Accent1 4 5 3 3 7 2 2" xfId="43658" xr:uid="{00000000-0005-0000-0000-0000D3A90000}"/>
    <cellStyle name="20% - Accent1 4 5 3 3 7 3" xfId="43659" xr:uid="{00000000-0005-0000-0000-0000D4A90000}"/>
    <cellStyle name="20% - Accent1 4 5 3 3 8" xfId="43660" xr:uid="{00000000-0005-0000-0000-0000D5A90000}"/>
    <cellStyle name="20% - Accent1 4 5 3 3 8 2" xfId="43661" xr:uid="{00000000-0005-0000-0000-0000D6A90000}"/>
    <cellStyle name="20% - Accent1 4 5 3 3 8 2 2" xfId="43662" xr:uid="{00000000-0005-0000-0000-0000D7A90000}"/>
    <cellStyle name="20% - Accent1 4 5 3 3 8 3" xfId="43663" xr:uid="{00000000-0005-0000-0000-0000D8A90000}"/>
    <cellStyle name="20% - Accent1 4 5 3 3 9" xfId="43664" xr:uid="{00000000-0005-0000-0000-0000D9A90000}"/>
    <cellStyle name="20% - Accent1 4 5 3 3 9 2" xfId="43665" xr:uid="{00000000-0005-0000-0000-0000DAA90000}"/>
    <cellStyle name="20% - Accent1 4 5 3 4" xfId="43666" xr:uid="{00000000-0005-0000-0000-0000DBA90000}"/>
    <cellStyle name="20% - Accent1 4 5 3 4 10" xfId="43667" xr:uid="{00000000-0005-0000-0000-0000DCA90000}"/>
    <cellStyle name="20% - Accent1 4 5 3 4 10 2" xfId="43668" xr:uid="{00000000-0005-0000-0000-0000DDA90000}"/>
    <cellStyle name="20% - Accent1 4 5 3 4 11" xfId="43669" xr:uid="{00000000-0005-0000-0000-0000DEA90000}"/>
    <cellStyle name="20% - Accent1 4 5 3 4 2" xfId="43670" xr:uid="{00000000-0005-0000-0000-0000DFA90000}"/>
    <cellStyle name="20% - Accent1 4 5 3 4 2 2" xfId="43671" xr:uid="{00000000-0005-0000-0000-0000E0A90000}"/>
    <cellStyle name="20% - Accent1 4 5 3 4 2 2 2" xfId="43672" xr:uid="{00000000-0005-0000-0000-0000E1A90000}"/>
    <cellStyle name="20% - Accent1 4 5 3 4 2 2 2 2" xfId="43673" xr:uid="{00000000-0005-0000-0000-0000E2A90000}"/>
    <cellStyle name="20% - Accent1 4 5 3 4 2 2 2 2 2" xfId="43674" xr:uid="{00000000-0005-0000-0000-0000E3A90000}"/>
    <cellStyle name="20% - Accent1 4 5 3 4 2 2 2 3" xfId="43675" xr:uid="{00000000-0005-0000-0000-0000E4A90000}"/>
    <cellStyle name="20% - Accent1 4 5 3 4 2 2 3" xfId="43676" xr:uid="{00000000-0005-0000-0000-0000E5A90000}"/>
    <cellStyle name="20% - Accent1 4 5 3 4 2 2 3 2" xfId="43677" xr:uid="{00000000-0005-0000-0000-0000E6A90000}"/>
    <cellStyle name="20% - Accent1 4 5 3 4 2 2 4" xfId="43678" xr:uid="{00000000-0005-0000-0000-0000E7A90000}"/>
    <cellStyle name="20% - Accent1 4 5 3 4 2 3" xfId="43679" xr:uid="{00000000-0005-0000-0000-0000E8A90000}"/>
    <cellStyle name="20% - Accent1 4 5 3 4 2 3 2" xfId="43680" xr:uid="{00000000-0005-0000-0000-0000E9A90000}"/>
    <cellStyle name="20% - Accent1 4 5 3 4 2 3 2 2" xfId="43681" xr:uid="{00000000-0005-0000-0000-0000EAA90000}"/>
    <cellStyle name="20% - Accent1 4 5 3 4 2 3 2 2 2" xfId="43682" xr:uid="{00000000-0005-0000-0000-0000EBA90000}"/>
    <cellStyle name="20% - Accent1 4 5 3 4 2 3 2 3" xfId="43683" xr:uid="{00000000-0005-0000-0000-0000ECA90000}"/>
    <cellStyle name="20% - Accent1 4 5 3 4 2 3 3" xfId="43684" xr:uid="{00000000-0005-0000-0000-0000EDA90000}"/>
    <cellStyle name="20% - Accent1 4 5 3 4 2 3 3 2" xfId="43685" xr:uid="{00000000-0005-0000-0000-0000EEA90000}"/>
    <cellStyle name="20% - Accent1 4 5 3 4 2 3 4" xfId="43686" xr:uid="{00000000-0005-0000-0000-0000EFA90000}"/>
    <cellStyle name="20% - Accent1 4 5 3 4 2 4" xfId="43687" xr:uid="{00000000-0005-0000-0000-0000F0A90000}"/>
    <cellStyle name="20% - Accent1 4 5 3 4 2 4 2" xfId="43688" xr:uid="{00000000-0005-0000-0000-0000F1A90000}"/>
    <cellStyle name="20% - Accent1 4 5 3 4 2 4 2 2" xfId="43689" xr:uid="{00000000-0005-0000-0000-0000F2A90000}"/>
    <cellStyle name="20% - Accent1 4 5 3 4 2 4 2 2 2" xfId="43690" xr:uid="{00000000-0005-0000-0000-0000F3A90000}"/>
    <cellStyle name="20% - Accent1 4 5 3 4 2 4 2 3" xfId="43691" xr:uid="{00000000-0005-0000-0000-0000F4A90000}"/>
    <cellStyle name="20% - Accent1 4 5 3 4 2 4 3" xfId="43692" xr:uid="{00000000-0005-0000-0000-0000F5A90000}"/>
    <cellStyle name="20% - Accent1 4 5 3 4 2 4 3 2" xfId="43693" xr:uid="{00000000-0005-0000-0000-0000F6A90000}"/>
    <cellStyle name="20% - Accent1 4 5 3 4 2 4 4" xfId="43694" xr:uid="{00000000-0005-0000-0000-0000F7A90000}"/>
    <cellStyle name="20% - Accent1 4 5 3 4 2 5" xfId="43695" xr:uid="{00000000-0005-0000-0000-0000F8A90000}"/>
    <cellStyle name="20% - Accent1 4 5 3 4 2 5 2" xfId="43696" xr:uid="{00000000-0005-0000-0000-0000F9A90000}"/>
    <cellStyle name="20% - Accent1 4 5 3 4 2 5 2 2" xfId="43697" xr:uid="{00000000-0005-0000-0000-0000FAA90000}"/>
    <cellStyle name="20% - Accent1 4 5 3 4 2 5 3" xfId="43698" xr:uid="{00000000-0005-0000-0000-0000FBA90000}"/>
    <cellStyle name="20% - Accent1 4 5 3 4 2 6" xfId="43699" xr:uid="{00000000-0005-0000-0000-0000FCA90000}"/>
    <cellStyle name="20% - Accent1 4 5 3 4 2 6 2" xfId="43700" xr:uid="{00000000-0005-0000-0000-0000FDA90000}"/>
    <cellStyle name="20% - Accent1 4 5 3 4 2 6 2 2" xfId="43701" xr:uid="{00000000-0005-0000-0000-0000FEA90000}"/>
    <cellStyle name="20% - Accent1 4 5 3 4 2 6 3" xfId="43702" xr:uid="{00000000-0005-0000-0000-0000FFA90000}"/>
    <cellStyle name="20% - Accent1 4 5 3 4 2 7" xfId="43703" xr:uid="{00000000-0005-0000-0000-000000AA0000}"/>
    <cellStyle name="20% - Accent1 4 5 3 4 2 7 2" xfId="43704" xr:uid="{00000000-0005-0000-0000-000001AA0000}"/>
    <cellStyle name="20% - Accent1 4 5 3 4 2 8" xfId="43705" xr:uid="{00000000-0005-0000-0000-000002AA0000}"/>
    <cellStyle name="20% - Accent1 4 5 3 4 2 8 2" xfId="43706" xr:uid="{00000000-0005-0000-0000-000003AA0000}"/>
    <cellStyle name="20% - Accent1 4 5 3 4 2 9" xfId="43707" xr:uid="{00000000-0005-0000-0000-000004AA0000}"/>
    <cellStyle name="20% - Accent1 4 5 3 4 3" xfId="43708" xr:uid="{00000000-0005-0000-0000-000005AA0000}"/>
    <cellStyle name="20% - Accent1 4 5 3 4 3 2" xfId="43709" xr:uid="{00000000-0005-0000-0000-000006AA0000}"/>
    <cellStyle name="20% - Accent1 4 5 3 4 3 2 2" xfId="43710" xr:uid="{00000000-0005-0000-0000-000007AA0000}"/>
    <cellStyle name="20% - Accent1 4 5 3 4 3 2 2 2" xfId="43711" xr:uid="{00000000-0005-0000-0000-000008AA0000}"/>
    <cellStyle name="20% - Accent1 4 5 3 4 3 2 2 2 2" xfId="43712" xr:uid="{00000000-0005-0000-0000-000009AA0000}"/>
    <cellStyle name="20% - Accent1 4 5 3 4 3 2 2 3" xfId="43713" xr:uid="{00000000-0005-0000-0000-00000AAA0000}"/>
    <cellStyle name="20% - Accent1 4 5 3 4 3 2 3" xfId="43714" xr:uid="{00000000-0005-0000-0000-00000BAA0000}"/>
    <cellStyle name="20% - Accent1 4 5 3 4 3 2 3 2" xfId="43715" xr:uid="{00000000-0005-0000-0000-00000CAA0000}"/>
    <cellStyle name="20% - Accent1 4 5 3 4 3 2 4" xfId="43716" xr:uid="{00000000-0005-0000-0000-00000DAA0000}"/>
    <cellStyle name="20% - Accent1 4 5 3 4 3 3" xfId="43717" xr:uid="{00000000-0005-0000-0000-00000EAA0000}"/>
    <cellStyle name="20% - Accent1 4 5 3 4 3 3 2" xfId="43718" xr:uid="{00000000-0005-0000-0000-00000FAA0000}"/>
    <cellStyle name="20% - Accent1 4 5 3 4 3 3 2 2" xfId="43719" xr:uid="{00000000-0005-0000-0000-000010AA0000}"/>
    <cellStyle name="20% - Accent1 4 5 3 4 3 3 2 2 2" xfId="43720" xr:uid="{00000000-0005-0000-0000-000011AA0000}"/>
    <cellStyle name="20% - Accent1 4 5 3 4 3 3 2 3" xfId="43721" xr:uid="{00000000-0005-0000-0000-000012AA0000}"/>
    <cellStyle name="20% - Accent1 4 5 3 4 3 3 3" xfId="43722" xr:uid="{00000000-0005-0000-0000-000013AA0000}"/>
    <cellStyle name="20% - Accent1 4 5 3 4 3 3 3 2" xfId="43723" xr:uid="{00000000-0005-0000-0000-000014AA0000}"/>
    <cellStyle name="20% - Accent1 4 5 3 4 3 3 4" xfId="43724" xr:uid="{00000000-0005-0000-0000-000015AA0000}"/>
    <cellStyle name="20% - Accent1 4 5 3 4 3 4" xfId="43725" xr:uid="{00000000-0005-0000-0000-000016AA0000}"/>
    <cellStyle name="20% - Accent1 4 5 3 4 3 4 2" xfId="43726" xr:uid="{00000000-0005-0000-0000-000017AA0000}"/>
    <cellStyle name="20% - Accent1 4 5 3 4 3 4 2 2" xfId="43727" xr:uid="{00000000-0005-0000-0000-000018AA0000}"/>
    <cellStyle name="20% - Accent1 4 5 3 4 3 4 2 2 2" xfId="43728" xr:uid="{00000000-0005-0000-0000-000019AA0000}"/>
    <cellStyle name="20% - Accent1 4 5 3 4 3 4 2 3" xfId="43729" xr:uid="{00000000-0005-0000-0000-00001AAA0000}"/>
    <cellStyle name="20% - Accent1 4 5 3 4 3 4 3" xfId="43730" xr:uid="{00000000-0005-0000-0000-00001BAA0000}"/>
    <cellStyle name="20% - Accent1 4 5 3 4 3 4 3 2" xfId="43731" xr:uid="{00000000-0005-0000-0000-00001CAA0000}"/>
    <cellStyle name="20% - Accent1 4 5 3 4 3 4 4" xfId="43732" xr:uid="{00000000-0005-0000-0000-00001DAA0000}"/>
    <cellStyle name="20% - Accent1 4 5 3 4 3 5" xfId="43733" xr:uid="{00000000-0005-0000-0000-00001EAA0000}"/>
    <cellStyle name="20% - Accent1 4 5 3 4 3 5 2" xfId="43734" xr:uid="{00000000-0005-0000-0000-00001FAA0000}"/>
    <cellStyle name="20% - Accent1 4 5 3 4 3 5 2 2" xfId="43735" xr:uid="{00000000-0005-0000-0000-000020AA0000}"/>
    <cellStyle name="20% - Accent1 4 5 3 4 3 5 3" xfId="43736" xr:uid="{00000000-0005-0000-0000-000021AA0000}"/>
    <cellStyle name="20% - Accent1 4 5 3 4 3 6" xfId="43737" xr:uid="{00000000-0005-0000-0000-000022AA0000}"/>
    <cellStyle name="20% - Accent1 4 5 3 4 3 6 2" xfId="43738" xr:uid="{00000000-0005-0000-0000-000023AA0000}"/>
    <cellStyle name="20% - Accent1 4 5 3 4 3 6 2 2" xfId="43739" xr:uid="{00000000-0005-0000-0000-000024AA0000}"/>
    <cellStyle name="20% - Accent1 4 5 3 4 3 6 3" xfId="43740" xr:uid="{00000000-0005-0000-0000-000025AA0000}"/>
    <cellStyle name="20% - Accent1 4 5 3 4 3 7" xfId="43741" xr:uid="{00000000-0005-0000-0000-000026AA0000}"/>
    <cellStyle name="20% - Accent1 4 5 3 4 3 7 2" xfId="43742" xr:uid="{00000000-0005-0000-0000-000027AA0000}"/>
    <cellStyle name="20% - Accent1 4 5 3 4 3 8" xfId="43743" xr:uid="{00000000-0005-0000-0000-000028AA0000}"/>
    <cellStyle name="20% - Accent1 4 5 3 4 3 8 2" xfId="43744" xr:uid="{00000000-0005-0000-0000-000029AA0000}"/>
    <cellStyle name="20% - Accent1 4 5 3 4 3 9" xfId="43745" xr:uid="{00000000-0005-0000-0000-00002AAA0000}"/>
    <cellStyle name="20% - Accent1 4 5 3 4 4" xfId="43746" xr:uid="{00000000-0005-0000-0000-00002BAA0000}"/>
    <cellStyle name="20% - Accent1 4 5 3 4 4 2" xfId="43747" xr:uid="{00000000-0005-0000-0000-00002CAA0000}"/>
    <cellStyle name="20% - Accent1 4 5 3 4 4 2 2" xfId="43748" xr:uid="{00000000-0005-0000-0000-00002DAA0000}"/>
    <cellStyle name="20% - Accent1 4 5 3 4 4 2 2 2" xfId="43749" xr:uid="{00000000-0005-0000-0000-00002EAA0000}"/>
    <cellStyle name="20% - Accent1 4 5 3 4 4 2 3" xfId="43750" xr:uid="{00000000-0005-0000-0000-00002FAA0000}"/>
    <cellStyle name="20% - Accent1 4 5 3 4 4 3" xfId="43751" xr:uid="{00000000-0005-0000-0000-000030AA0000}"/>
    <cellStyle name="20% - Accent1 4 5 3 4 4 3 2" xfId="43752" xr:uid="{00000000-0005-0000-0000-000031AA0000}"/>
    <cellStyle name="20% - Accent1 4 5 3 4 4 4" xfId="43753" xr:uid="{00000000-0005-0000-0000-000032AA0000}"/>
    <cellStyle name="20% - Accent1 4 5 3 4 5" xfId="43754" xr:uid="{00000000-0005-0000-0000-000033AA0000}"/>
    <cellStyle name="20% - Accent1 4 5 3 4 5 2" xfId="43755" xr:uid="{00000000-0005-0000-0000-000034AA0000}"/>
    <cellStyle name="20% - Accent1 4 5 3 4 5 2 2" xfId="43756" xr:uid="{00000000-0005-0000-0000-000035AA0000}"/>
    <cellStyle name="20% - Accent1 4 5 3 4 5 2 2 2" xfId="43757" xr:uid="{00000000-0005-0000-0000-000036AA0000}"/>
    <cellStyle name="20% - Accent1 4 5 3 4 5 2 3" xfId="43758" xr:uid="{00000000-0005-0000-0000-000037AA0000}"/>
    <cellStyle name="20% - Accent1 4 5 3 4 5 3" xfId="43759" xr:uid="{00000000-0005-0000-0000-000038AA0000}"/>
    <cellStyle name="20% - Accent1 4 5 3 4 5 3 2" xfId="43760" xr:uid="{00000000-0005-0000-0000-000039AA0000}"/>
    <cellStyle name="20% - Accent1 4 5 3 4 5 4" xfId="43761" xr:uid="{00000000-0005-0000-0000-00003AAA0000}"/>
    <cellStyle name="20% - Accent1 4 5 3 4 6" xfId="43762" xr:uid="{00000000-0005-0000-0000-00003BAA0000}"/>
    <cellStyle name="20% - Accent1 4 5 3 4 6 2" xfId="43763" xr:uid="{00000000-0005-0000-0000-00003CAA0000}"/>
    <cellStyle name="20% - Accent1 4 5 3 4 6 2 2" xfId="43764" xr:uid="{00000000-0005-0000-0000-00003DAA0000}"/>
    <cellStyle name="20% - Accent1 4 5 3 4 6 2 2 2" xfId="43765" xr:uid="{00000000-0005-0000-0000-00003EAA0000}"/>
    <cellStyle name="20% - Accent1 4 5 3 4 6 2 3" xfId="43766" xr:uid="{00000000-0005-0000-0000-00003FAA0000}"/>
    <cellStyle name="20% - Accent1 4 5 3 4 6 3" xfId="43767" xr:uid="{00000000-0005-0000-0000-000040AA0000}"/>
    <cellStyle name="20% - Accent1 4 5 3 4 6 3 2" xfId="43768" xr:uid="{00000000-0005-0000-0000-000041AA0000}"/>
    <cellStyle name="20% - Accent1 4 5 3 4 6 4" xfId="43769" xr:uid="{00000000-0005-0000-0000-000042AA0000}"/>
    <cellStyle name="20% - Accent1 4 5 3 4 7" xfId="43770" xr:uid="{00000000-0005-0000-0000-000043AA0000}"/>
    <cellStyle name="20% - Accent1 4 5 3 4 7 2" xfId="43771" xr:uid="{00000000-0005-0000-0000-000044AA0000}"/>
    <cellStyle name="20% - Accent1 4 5 3 4 7 2 2" xfId="43772" xr:uid="{00000000-0005-0000-0000-000045AA0000}"/>
    <cellStyle name="20% - Accent1 4 5 3 4 7 3" xfId="43773" xr:uid="{00000000-0005-0000-0000-000046AA0000}"/>
    <cellStyle name="20% - Accent1 4 5 3 4 8" xfId="43774" xr:uid="{00000000-0005-0000-0000-000047AA0000}"/>
    <cellStyle name="20% - Accent1 4 5 3 4 8 2" xfId="43775" xr:uid="{00000000-0005-0000-0000-000048AA0000}"/>
    <cellStyle name="20% - Accent1 4 5 3 4 8 2 2" xfId="43776" xr:uid="{00000000-0005-0000-0000-000049AA0000}"/>
    <cellStyle name="20% - Accent1 4 5 3 4 8 3" xfId="43777" xr:uid="{00000000-0005-0000-0000-00004AAA0000}"/>
    <cellStyle name="20% - Accent1 4 5 3 4 9" xfId="43778" xr:uid="{00000000-0005-0000-0000-00004BAA0000}"/>
    <cellStyle name="20% - Accent1 4 5 3 4 9 2" xfId="43779" xr:uid="{00000000-0005-0000-0000-00004CAA0000}"/>
    <cellStyle name="20% - Accent1 4 5 3 5" xfId="43780" xr:uid="{00000000-0005-0000-0000-00004DAA0000}"/>
    <cellStyle name="20% - Accent1 4 5 3 5 2" xfId="43781" xr:uid="{00000000-0005-0000-0000-00004EAA0000}"/>
    <cellStyle name="20% - Accent1 4 5 3 5 2 2" xfId="43782" xr:uid="{00000000-0005-0000-0000-00004FAA0000}"/>
    <cellStyle name="20% - Accent1 4 5 3 5 2 2 2" xfId="43783" xr:uid="{00000000-0005-0000-0000-000050AA0000}"/>
    <cellStyle name="20% - Accent1 4 5 3 5 2 2 2 2" xfId="43784" xr:uid="{00000000-0005-0000-0000-000051AA0000}"/>
    <cellStyle name="20% - Accent1 4 5 3 5 2 2 3" xfId="43785" xr:uid="{00000000-0005-0000-0000-000052AA0000}"/>
    <cellStyle name="20% - Accent1 4 5 3 5 2 3" xfId="43786" xr:uid="{00000000-0005-0000-0000-000053AA0000}"/>
    <cellStyle name="20% - Accent1 4 5 3 5 2 3 2" xfId="43787" xr:uid="{00000000-0005-0000-0000-000054AA0000}"/>
    <cellStyle name="20% - Accent1 4 5 3 5 2 4" xfId="43788" xr:uid="{00000000-0005-0000-0000-000055AA0000}"/>
    <cellStyle name="20% - Accent1 4 5 3 5 3" xfId="43789" xr:uid="{00000000-0005-0000-0000-000056AA0000}"/>
    <cellStyle name="20% - Accent1 4 5 3 5 3 2" xfId="43790" xr:uid="{00000000-0005-0000-0000-000057AA0000}"/>
    <cellStyle name="20% - Accent1 4 5 3 5 3 2 2" xfId="43791" xr:uid="{00000000-0005-0000-0000-000058AA0000}"/>
    <cellStyle name="20% - Accent1 4 5 3 5 3 2 2 2" xfId="43792" xr:uid="{00000000-0005-0000-0000-000059AA0000}"/>
    <cellStyle name="20% - Accent1 4 5 3 5 3 2 3" xfId="43793" xr:uid="{00000000-0005-0000-0000-00005AAA0000}"/>
    <cellStyle name="20% - Accent1 4 5 3 5 3 3" xfId="43794" xr:uid="{00000000-0005-0000-0000-00005BAA0000}"/>
    <cellStyle name="20% - Accent1 4 5 3 5 3 3 2" xfId="43795" xr:uid="{00000000-0005-0000-0000-00005CAA0000}"/>
    <cellStyle name="20% - Accent1 4 5 3 5 3 4" xfId="43796" xr:uid="{00000000-0005-0000-0000-00005DAA0000}"/>
    <cellStyle name="20% - Accent1 4 5 3 5 4" xfId="43797" xr:uid="{00000000-0005-0000-0000-00005EAA0000}"/>
    <cellStyle name="20% - Accent1 4 5 3 5 4 2" xfId="43798" xr:uid="{00000000-0005-0000-0000-00005FAA0000}"/>
    <cellStyle name="20% - Accent1 4 5 3 5 4 2 2" xfId="43799" xr:uid="{00000000-0005-0000-0000-000060AA0000}"/>
    <cellStyle name="20% - Accent1 4 5 3 5 4 2 2 2" xfId="43800" xr:uid="{00000000-0005-0000-0000-000061AA0000}"/>
    <cellStyle name="20% - Accent1 4 5 3 5 4 2 3" xfId="43801" xr:uid="{00000000-0005-0000-0000-000062AA0000}"/>
    <cellStyle name="20% - Accent1 4 5 3 5 4 3" xfId="43802" xr:uid="{00000000-0005-0000-0000-000063AA0000}"/>
    <cellStyle name="20% - Accent1 4 5 3 5 4 3 2" xfId="43803" xr:uid="{00000000-0005-0000-0000-000064AA0000}"/>
    <cellStyle name="20% - Accent1 4 5 3 5 4 4" xfId="43804" xr:uid="{00000000-0005-0000-0000-000065AA0000}"/>
    <cellStyle name="20% - Accent1 4 5 3 5 5" xfId="43805" xr:uid="{00000000-0005-0000-0000-000066AA0000}"/>
    <cellStyle name="20% - Accent1 4 5 3 5 5 2" xfId="43806" xr:uid="{00000000-0005-0000-0000-000067AA0000}"/>
    <cellStyle name="20% - Accent1 4 5 3 5 5 2 2" xfId="43807" xr:uid="{00000000-0005-0000-0000-000068AA0000}"/>
    <cellStyle name="20% - Accent1 4 5 3 5 5 3" xfId="43808" xr:uid="{00000000-0005-0000-0000-000069AA0000}"/>
    <cellStyle name="20% - Accent1 4 5 3 5 6" xfId="43809" xr:uid="{00000000-0005-0000-0000-00006AAA0000}"/>
    <cellStyle name="20% - Accent1 4 5 3 5 6 2" xfId="43810" xr:uid="{00000000-0005-0000-0000-00006BAA0000}"/>
    <cellStyle name="20% - Accent1 4 5 3 5 6 2 2" xfId="43811" xr:uid="{00000000-0005-0000-0000-00006CAA0000}"/>
    <cellStyle name="20% - Accent1 4 5 3 5 6 3" xfId="43812" xr:uid="{00000000-0005-0000-0000-00006DAA0000}"/>
    <cellStyle name="20% - Accent1 4 5 3 5 7" xfId="43813" xr:uid="{00000000-0005-0000-0000-00006EAA0000}"/>
    <cellStyle name="20% - Accent1 4 5 3 5 7 2" xfId="43814" xr:uid="{00000000-0005-0000-0000-00006FAA0000}"/>
    <cellStyle name="20% - Accent1 4 5 3 5 8" xfId="43815" xr:uid="{00000000-0005-0000-0000-000070AA0000}"/>
    <cellStyle name="20% - Accent1 4 5 3 5 8 2" xfId="43816" xr:uid="{00000000-0005-0000-0000-000071AA0000}"/>
    <cellStyle name="20% - Accent1 4 5 3 5 9" xfId="43817" xr:uid="{00000000-0005-0000-0000-000072AA0000}"/>
    <cellStyle name="20% - Accent1 4 5 3 6" xfId="43818" xr:uid="{00000000-0005-0000-0000-000073AA0000}"/>
    <cellStyle name="20% - Accent1 4 5 3 6 2" xfId="43819" xr:uid="{00000000-0005-0000-0000-000074AA0000}"/>
    <cellStyle name="20% - Accent1 4 5 3 6 2 2" xfId="43820" xr:uid="{00000000-0005-0000-0000-000075AA0000}"/>
    <cellStyle name="20% - Accent1 4 5 3 6 2 2 2" xfId="43821" xr:uid="{00000000-0005-0000-0000-000076AA0000}"/>
    <cellStyle name="20% - Accent1 4 5 3 6 2 2 2 2" xfId="43822" xr:uid="{00000000-0005-0000-0000-000077AA0000}"/>
    <cellStyle name="20% - Accent1 4 5 3 6 2 2 3" xfId="43823" xr:uid="{00000000-0005-0000-0000-000078AA0000}"/>
    <cellStyle name="20% - Accent1 4 5 3 6 2 3" xfId="43824" xr:uid="{00000000-0005-0000-0000-000079AA0000}"/>
    <cellStyle name="20% - Accent1 4 5 3 6 2 3 2" xfId="43825" xr:uid="{00000000-0005-0000-0000-00007AAA0000}"/>
    <cellStyle name="20% - Accent1 4 5 3 6 2 4" xfId="43826" xr:uid="{00000000-0005-0000-0000-00007BAA0000}"/>
    <cellStyle name="20% - Accent1 4 5 3 6 3" xfId="43827" xr:uid="{00000000-0005-0000-0000-00007CAA0000}"/>
    <cellStyle name="20% - Accent1 4 5 3 6 3 2" xfId="43828" xr:uid="{00000000-0005-0000-0000-00007DAA0000}"/>
    <cellStyle name="20% - Accent1 4 5 3 6 3 2 2" xfId="43829" xr:uid="{00000000-0005-0000-0000-00007EAA0000}"/>
    <cellStyle name="20% - Accent1 4 5 3 6 3 2 2 2" xfId="43830" xr:uid="{00000000-0005-0000-0000-00007FAA0000}"/>
    <cellStyle name="20% - Accent1 4 5 3 6 3 2 3" xfId="43831" xr:uid="{00000000-0005-0000-0000-000080AA0000}"/>
    <cellStyle name="20% - Accent1 4 5 3 6 3 3" xfId="43832" xr:uid="{00000000-0005-0000-0000-000081AA0000}"/>
    <cellStyle name="20% - Accent1 4 5 3 6 3 3 2" xfId="43833" xr:uid="{00000000-0005-0000-0000-000082AA0000}"/>
    <cellStyle name="20% - Accent1 4 5 3 6 3 4" xfId="43834" xr:uid="{00000000-0005-0000-0000-000083AA0000}"/>
    <cellStyle name="20% - Accent1 4 5 3 6 4" xfId="43835" xr:uid="{00000000-0005-0000-0000-000084AA0000}"/>
    <cellStyle name="20% - Accent1 4 5 3 6 4 2" xfId="43836" xr:uid="{00000000-0005-0000-0000-000085AA0000}"/>
    <cellStyle name="20% - Accent1 4 5 3 6 4 2 2" xfId="43837" xr:uid="{00000000-0005-0000-0000-000086AA0000}"/>
    <cellStyle name="20% - Accent1 4 5 3 6 4 2 2 2" xfId="43838" xr:uid="{00000000-0005-0000-0000-000087AA0000}"/>
    <cellStyle name="20% - Accent1 4 5 3 6 4 2 3" xfId="43839" xr:uid="{00000000-0005-0000-0000-000088AA0000}"/>
    <cellStyle name="20% - Accent1 4 5 3 6 4 3" xfId="43840" xr:uid="{00000000-0005-0000-0000-000089AA0000}"/>
    <cellStyle name="20% - Accent1 4 5 3 6 4 3 2" xfId="43841" xr:uid="{00000000-0005-0000-0000-00008AAA0000}"/>
    <cellStyle name="20% - Accent1 4 5 3 6 4 4" xfId="43842" xr:uid="{00000000-0005-0000-0000-00008BAA0000}"/>
    <cellStyle name="20% - Accent1 4 5 3 6 5" xfId="43843" xr:uid="{00000000-0005-0000-0000-00008CAA0000}"/>
    <cellStyle name="20% - Accent1 4 5 3 6 5 2" xfId="43844" xr:uid="{00000000-0005-0000-0000-00008DAA0000}"/>
    <cellStyle name="20% - Accent1 4 5 3 6 5 2 2" xfId="43845" xr:uid="{00000000-0005-0000-0000-00008EAA0000}"/>
    <cellStyle name="20% - Accent1 4 5 3 6 5 3" xfId="43846" xr:uid="{00000000-0005-0000-0000-00008FAA0000}"/>
    <cellStyle name="20% - Accent1 4 5 3 6 6" xfId="43847" xr:uid="{00000000-0005-0000-0000-000090AA0000}"/>
    <cellStyle name="20% - Accent1 4 5 3 6 6 2" xfId="43848" xr:uid="{00000000-0005-0000-0000-000091AA0000}"/>
    <cellStyle name="20% - Accent1 4 5 3 6 6 2 2" xfId="43849" xr:uid="{00000000-0005-0000-0000-000092AA0000}"/>
    <cellStyle name="20% - Accent1 4 5 3 6 6 3" xfId="43850" xr:uid="{00000000-0005-0000-0000-000093AA0000}"/>
    <cellStyle name="20% - Accent1 4 5 3 6 7" xfId="43851" xr:uid="{00000000-0005-0000-0000-000094AA0000}"/>
    <cellStyle name="20% - Accent1 4 5 3 6 7 2" xfId="43852" xr:uid="{00000000-0005-0000-0000-000095AA0000}"/>
    <cellStyle name="20% - Accent1 4 5 3 6 8" xfId="43853" xr:uid="{00000000-0005-0000-0000-000096AA0000}"/>
    <cellStyle name="20% - Accent1 4 5 3 6 8 2" xfId="43854" xr:uid="{00000000-0005-0000-0000-000097AA0000}"/>
    <cellStyle name="20% - Accent1 4 5 3 6 9" xfId="43855" xr:uid="{00000000-0005-0000-0000-000098AA0000}"/>
    <cellStyle name="20% - Accent1 4 5 3 7" xfId="43856" xr:uid="{00000000-0005-0000-0000-000099AA0000}"/>
    <cellStyle name="20% - Accent1 4 5 3 7 2" xfId="43857" xr:uid="{00000000-0005-0000-0000-00009AAA0000}"/>
    <cellStyle name="20% - Accent1 4 5 3 7 2 2" xfId="43858" xr:uid="{00000000-0005-0000-0000-00009BAA0000}"/>
    <cellStyle name="20% - Accent1 4 5 3 7 2 2 2" xfId="43859" xr:uid="{00000000-0005-0000-0000-00009CAA0000}"/>
    <cellStyle name="20% - Accent1 4 5 3 7 2 3" xfId="43860" xr:uid="{00000000-0005-0000-0000-00009DAA0000}"/>
    <cellStyle name="20% - Accent1 4 5 3 7 3" xfId="43861" xr:uid="{00000000-0005-0000-0000-00009EAA0000}"/>
    <cellStyle name="20% - Accent1 4 5 3 7 3 2" xfId="43862" xr:uid="{00000000-0005-0000-0000-00009FAA0000}"/>
    <cellStyle name="20% - Accent1 4 5 3 7 4" xfId="43863" xr:uid="{00000000-0005-0000-0000-0000A0AA0000}"/>
    <cellStyle name="20% - Accent1 4 5 3 8" xfId="43864" xr:uid="{00000000-0005-0000-0000-0000A1AA0000}"/>
    <cellStyle name="20% - Accent1 4 5 3 8 2" xfId="43865" xr:uid="{00000000-0005-0000-0000-0000A2AA0000}"/>
    <cellStyle name="20% - Accent1 4 5 3 8 2 2" xfId="43866" xr:uid="{00000000-0005-0000-0000-0000A3AA0000}"/>
    <cellStyle name="20% - Accent1 4 5 3 8 2 2 2" xfId="43867" xr:uid="{00000000-0005-0000-0000-0000A4AA0000}"/>
    <cellStyle name="20% - Accent1 4 5 3 8 2 3" xfId="43868" xr:uid="{00000000-0005-0000-0000-0000A5AA0000}"/>
    <cellStyle name="20% - Accent1 4 5 3 8 3" xfId="43869" xr:uid="{00000000-0005-0000-0000-0000A6AA0000}"/>
    <cellStyle name="20% - Accent1 4 5 3 8 3 2" xfId="43870" xr:uid="{00000000-0005-0000-0000-0000A7AA0000}"/>
    <cellStyle name="20% - Accent1 4 5 3 8 4" xfId="43871" xr:uid="{00000000-0005-0000-0000-0000A8AA0000}"/>
    <cellStyle name="20% - Accent1 4 5 3 9" xfId="43872" xr:uid="{00000000-0005-0000-0000-0000A9AA0000}"/>
    <cellStyle name="20% - Accent1 4 5 3 9 2" xfId="43873" xr:uid="{00000000-0005-0000-0000-0000AAAA0000}"/>
    <cellStyle name="20% - Accent1 4 5 3 9 2 2" xfId="43874" xr:uid="{00000000-0005-0000-0000-0000ABAA0000}"/>
    <cellStyle name="20% - Accent1 4 5 3 9 2 2 2" xfId="43875" xr:uid="{00000000-0005-0000-0000-0000ACAA0000}"/>
    <cellStyle name="20% - Accent1 4 5 3 9 2 3" xfId="43876" xr:uid="{00000000-0005-0000-0000-0000ADAA0000}"/>
    <cellStyle name="20% - Accent1 4 5 3 9 3" xfId="43877" xr:uid="{00000000-0005-0000-0000-0000AEAA0000}"/>
    <cellStyle name="20% - Accent1 4 5 3 9 3 2" xfId="43878" xr:uid="{00000000-0005-0000-0000-0000AFAA0000}"/>
    <cellStyle name="20% - Accent1 4 5 3 9 4" xfId="43879" xr:uid="{00000000-0005-0000-0000-0000B0AA0000}"/>
    <cellStyle name="20% - Accent1 4 5 4" xfId="43880" xr:uid="{00000000-0005-0000-0000-0000B1AA0000}"/>
    <cellStyle name="20% - Accent1 4 5 4 10" xfId="43881" xr:uid="{00000000-0005-0000-0000-0000B2AA0000}"/>
    <cellStyle name="20% - Accent1 4 5 4 10 2" xfId="43882" xr:uid="{00000000-0005-0000-0000-0000B3AA0000}"/>
    <cellStyle name="20% - Accent1 4 5 4 11" xfId="43883" xr:uid="{00000000-0005-0000-0000-0000B4AA0000}"/>
    <cellStyle name="20% - Accent1 4 5 4 2" xfId="43884" xr:uid="{00000000-0005-0000-0000-0000B5AA0000}"/>
    <cellStyle name="20% - Accent1 4 5 4 2 2" xfId="43885" xr:uid="{00000000-0005-0000-0000-0000B6AA0000}"/>
    <cellStyle name="20% - Accent1 4 5 4 2 2 2" xfId="43886" xr:uid="{00000000-0005-0000-0000-0000B7AA0000}"/>
    <cellStyle name="20% - Accent1 4 5 4 2 2 2 2" xfId="43887" xr:uid="{00000000-0005-0000-0000-0000B8AA0000}"/>
    <cellStyle name="20% - Accent1 4 5 4 2 2 2 2 2" xfId="43888" xr:uid="{00000000-0005-0000-0000-0000B9AA0000}"/>
    <cellStyle name="20% - Accent1 4 5 4 2 2 2 3" xfId="43889" xr:uid="{00000000-0005-0000-0000-0000BAAA0000}"/>
    <cellStyle name="20% - Accent1 4 5 4 2 2 3" xfId="43890" xr:uid="{00000000-0005-0000-0000-0000BBAA0000}"/>
    <cellStyle name="20% - Accent1 4 5 4 2 2 3 2" xfId="43891" xr:uid="{00000000-0005-0000-0000-0000BCAA0000}"/>
    <cellStyle name="20% - Accent1 4 5 4 2 2 4" xfId="43892" xr:uid="{00000000-0005-0000-0000-0000BDAA0000}"/>
    <cellStyle name="20% - Accent1 4 5 4 2 3" xfId="43893" xr:uid="{00000000-0005-0000-0000-0000BEAA0000}"/>
    <cellStyle name="20% - Accent1 4 5 4 2 3 2" xfId="43894" xr:uid="{00000000-0005-0000-0000-0000BFAA0000}"/>
    <cellStyle name="20% - Accent1 4 5 4 2 3 2 2" xfId="43895" xr:uid="{00000000-0005-0000-0000-0000C0AA0000}"/>
    <cellStyle name="20% - Accent1 4 5 4 2 3 2 2 2" xfId="43896" xr:uid="{00000000-0005-0000-0000-0000C1AA0000}"/>
    <cellStyle name="20% - Accent1 4 5 4 2 3 2 3" xfId="43897" xr:uid="{00000000-0005-0000-0000-0000C2AA0000}"/>
    <cellStyle name="20% - Accent1 4 5 4 2 3 3" xfId="43898" xr:uid="{00000000-0005-0000-0000-0000C3AA0000}"/>
    <cellStyle name="20% - Accent1 4 5 4 2 3 3 2" xfId="43899" xr:uid="{00000000-0005-0000-0000-0000C4AA0000}"/>
    <cellStyle name="20% - Accent1 4 5 4 2 3 4" xfId="43900" xr:uid="{00000000-0005-0000-0000-0000C5AA0000}"/>
    <cellStyle name="20% - Accent1 4 5 4 2 4" xfId="43901" xr:uid="{00000000-0005-0000-0000-0000C6AA0000}"/>
    <cellStyle name="20% - Accent1 4 5 4 2 4 2" xfId="43902" xr:uid="{00000000-0005-0000-0000-0000C7AA0000}"/>
    <cellStyle name="20% - Accent1 4 5 4 2 4 2 2" xfId="43903" xr:uid="{00000000-0005-0000-0000-0000C8AA0000}"/>
    <cellStyle name="20% - Accent1 4 5 4 2 4 2 2 2" xfId="43904" xr:uid="{00000000-0005-0000-0000-0000C9AA0000}"/>
    <cellStyle name="20% - Accent1 4 5 4 2 4 2 3" xfId="43905" xr:uid="{00000000-0005-0000-0000-0000CAAA0000}"/>
    <cellStyle name="20% - Accent1 4 5 4 2 4 3" xfId="43906" xr:uid="{00000000-0005-0000-0000-0000CBAA0000}"/>
    <cellStyle name="20% - Accent1 4 5 4 2 4 3 2" xfId="43907" xr:uid="{00000000-0005-0000-0000-0000CCAA0000}"/>
    <cellStyle name="20% - Accent1 4 5 4 2 4 4" xfId="43908" xr:uid="{00000000-0005-0000-0000-0000CDAA0000}"/>
    <cellStyle name="20% - Accent1 4 5 4 2 5" xfId="43909" xr:uid="{00000000-0005-0000-0000-0000CEAA0000}"/>
    <cellStyle name="20% - Accent1 4 5 4 2 5 2" xfId="43910" xr:uid="{00000000-0005-0000-0000-0000CFAA0000}"/>
    <cellStyle name="20% - Accent1 4 5 4 2 5 2 2" xfId="43911" xr:uid="{00000000-0005-0000-0000-0000D0AA0000}"/>
    <cellStyle name="20% - Accent1 4 5 4 2 5 3" xfId="43912" xr:uid="{00000000-0005-0000-0000-0000D1AA0000}"/>
    <cellStyle name="20% - Accent1 4 5 4 2 6" xfId="43913" xr:uid="{00000000-0005-0000-0000-0000D2AA0000}"/>
    <cellStyle name="20% - Accent1 4 5 4 2 6 2" xfId="43914" xr:uid="{00000000-0005-0000-0000-0000D3AA0000}"/>
    <cellStyle name="20% - Accent1 4 5 4 2 6 2 2" xfId="43915" xr:uid="{00000000-0005-0000-0000-0000D4AA0000}"/>
    <cellStyle name="20% - Accent1 4 5 4 2 6 3" xfId="43916" xr:uid="{00000000-0005-0000-0000-0000D5AA0000}"/>
    <cellStyle name="20% - Accent1 4 5 4 2 7" xfId="43917" xr:uid="{00000000-0005-0000-0000-0000D6AA0000}"/>
    <cellStyle name="20% - Accent1 4 5 4 2 7 2" xfId="43918" xr:uid="{00000000-0005-0000-0000-0000D7AA0000}"/>
    <cellStyle name="20% - Accent1 4 5 4 2 8" xfId="43919" xr:uid="{00000000-0005-0000-0000-0000D8AA0000}"/>
    <cellStyle name="20% - Accent1 4 5 4 2 8 2" xfId="43920" xr:uid="{00000000-0005-0000-0000-0000D9AA0000}"/>
    <cellStyle name="20% - Accent1 4 5 4 2 9" xfId="43921" xr:uid="{00000000-0005-0000-0000-0000DAAA0000}"/>
    <cellStyle name="20% - Accent1 4 5 4 3" xfId="43922" xr:uid="{00000000-0005-0000-0000-0000DBAA0000}"/>
    <cellStyle name="20% - Accent1 4 5 4 3 2" xfId="43923" xr:uid="{00000000-0005-0000-0000-0000DCAA0000}"/>
    <cellStyle name="20% - Accent1 4 5 4 3 2 2" xfId="43924" xr:uid="{00000000-0005-0000-0000-0000DDAA0000}"/>
    <cellStyle name="20% - Accent1 4 5 4 3 2 2 2" xfId="43925" xr:uid="{00000000-0005-0000-0000-0000DEAA0000}"/>
    <cellStyle name="20% - Accent1 4 5 4 3 2 2 2 2" xfId="43926" xr:uid="{00000000-0005-0000-0000-0000DFAA0000}"/>
    <cellStyle name="20% - Accent1 4 5 4 3 2 2 3" xfId="43927" xr:uid="{00000000-0005-0000-0000-0000E0AA0000}"/>
    <cellStyle name="20% - Accent1 4 5 4 3 2 3" xfId="43928" xr:uid="{00000000-0005-0000-0000-0000E1AA0000}"/>
    <cellStyle name="20% - Accent1 4 5 4 3 2 3 2" xfId="43929" xr:uid="{00000000-0005-0000-0000-0000E2AA0000}"/>
    <cellStyle name="20% - Accent1 4 5 4 3 2 4" xfId="43930" xr:uid="{00000000-0005-0000-0000-0000E3AA0000}"/>
    <cellStyle name="20% - Accent1 4 5 4 3 3" xfId="43931" xr:uid="{00000000-0005-0000-0000-0000E4AA0000}"/>
    <cellStyle name="20% - Accent1 4 5 4 3 3 2" xfId="43932" xr:uid="{00000000-0005-0000-0000-0000E5AA0000}"/>
    <cellStyle name="20% - Accent1 4 5 4 3 3 2 2" xfId="43933" xr:uid="{00000000-0005-0000-0000-0000E6AA0000}"/>
    <cellStyle name="20% - Accent1 4 5 4 3 3 2 2 2" xfId="43934" xr:uid="{00000000-0005-0000-0000-0000E7AA0000}"/>
    <cellStyle name="20% - Accent1 4 5 4 3 3 2 3" xfId="43935" xr:uid="{00000000-0005-0000-0000-0000E8AA0000}"/>
    <cellStyle name="20% - Accent1 4 5 4 3 3 3" xfId="43936" xr:uid="{00000000-0005-0000-0000-0000E9AA0000}"/>
    <cellStyle name="20% - Accent1 4 5 4 3 3 3 2" xfId="43937" xr:uid="{00000000-0005-0000-0000-0000EAAA0000}"/>
    <cellStyle name="20% - Accent1 4 5 4 3 3 4" xfId="43938" xr:uid="{00000000-0005-0000-0000-0000EBAA0000}"/>
    <cellStyle name="20% - Accent1 4 5 4 3 4" xfId="43939" xr:uid="{00000000-0005-0000-0000-0000ECAA0000}"/>
    <cellStyle name="20% - Accent1 4 5 4 3 4 2" xfId="43940" xr:uid="{00000000-0005-0000-0000-0000EDAA0000}"/>
    <cellStyle name="20% - Accent1 4 5 4 3 4 2 2" xfId="43941" xr:uid="{00000000-0005-0000-0000-0000EEAA0000}"/>
    <cellStyle name="20% - Accent1 4 5 4 3 4 2 2 2" xfId="43942" xr:uid="{00000000-0005-0000-0000-0000EFAA0000}"/>
    <cellStyle name="20% - Accent1 4 5 4 3 4 2 3" xfId="43943" xr:uid="{00000000-0005-0000-0000-0000F0AA0000}"/>
    <cellStyle name="20% - Accent1 4 5 4 3 4 3" xfId="43944" xr:uid="{00000000-0005-0000-0000-0000F1AA0000}"/>
    <cellStyle name="20% - Accent1 4 5 4 3 4 3 2" xfId="43945" xr:uid="{00000000-0005-0000-0000-0000F2AA0000}"/>
    <cellStyle name="20% - Accent1 4 5 4 3 4 4" xfId="43946" xr:uid="{00000000-0005-0000-0000-0000F3AA0000}"/>
    <cellStyle name="20% - Accent1 4 5 4 3 5" xfId="43947" xr:uid="{00000000-0005-0000-0000-0000F4AA0000}"/>
    <cellStyle name="20% - Accent1 4 5 4 3 5 2" xfId="43948" xr:uid="{00000000-0005-0000-0000-0000F5AA0000}"/>
    <cellStyle name="20% - Accent1 4 5 4 3 5 2 2" xfId="43949" xr:uid="{00000000-0005-0000-0000-0000F6AA0000}"/>
    <cellStyle name="20% - Accent1 4 5 4 3 5 3" xfId="43950" xr:uid="{00000000-0005-0000-0000-0000F7AA0000}"/>
    <cellStyle name="20% - Accent1 4 5 4 3 6" xfId="43951" xr:uid="{00000000-0005-0000-0000-0000F8AA0000}"/>
    <cellStyle name="20% - Accent1 4 5 4 3 6 2" xfId="43952" xr:uid="{00000000-0005-0000-0000-0000F9AA0000}"/>
    <cellStyle name="20% - Accent1 4 5 4 3 6 2 2" xfId="43953" xr:uid="{00000000-0005-0000-0000-0000FAAA0000}"/>
    <cellStyle name="20% - Accent1 4 5 4 3 6 3" xfId="43954" xr:uid="{00000000-0005-0000-0000-0000FBAA0000}"/>
    <cellStyle name="20% - Accent1 4 5 4 3 7" xfId="43955" xr:uid="{00000000-0005-0000-0000-0000FCAA0000}"/>
    <cellStyle name="20% - Accent1 4 5 4 3 7 2" xfId="43956" xr:uid="{00000000-0005-0000-0000-0000FDAA0000}"/>
    <cellStyle name="20% - Accent1 4 5 4 3 8" xfId="43957" xr:uid="{00000000-0005-0000-0000-0000FEAA0000}"/>
    <cellStyle name="20% - Accent1 4 5 4 3 8 2" xfId="43958" xr:uid="{00000000-0005-0000-0000-0000FFAA0000}"/>
    <cellStyle name="20% - Accent1 4 5 4 3 9" xfId="43959" xr:uid="{00000000-0005-0000-0000-000000AB0000}"/>
    <cellStyle name="20% - Accent1 4 5 4 4" xfId="43960" xr:uid="{00000000-0005-0000-0000-000001AB0000}"/>
    <cellStyle name="20% - Accent1 4 5 4 4 2" xfId="43961" xr:uid="{00000000-0005-0000-0000-000002AB0000}"/>
    <cellStyle name="20% - Accent1 4 5 4 4 2 2" xfId="43962" xr:uid="{00000000-0005-0000-0000-000003AB0000}"/>
    <cellStyle name="20% - Accent1 4 5 4 4 2 2 2" xfId="43963" xr:uid="{00000000-0005-0000-0000-000004AB0000}"/>
    <cellStyle name="20% - Accent1 4 5 4 4 2 3" xfId="43964" xr:uid="{00000000-0005-0000-0000-000005AB0000}"/>
    <cellStyle name="20% - Accent1 4 5 4 4 3" xfId="43965" xr:uid="{00000000-0005-0000-0000-000006AB0000}"/>
    <cellStyle name="20% - Accent1 4 5 4 4 3 2" xfId="43966" xr:uid="{00000000-0005-0000-0000-000007AB0000}"/>
    <cellStyle name="20% - Accent1 4 5 4 4 4" xfId="43967" xr:uid="{00000000-0005-0000-0000-000008AB0000}"/>
    <cellStyle name="20% - Accent1 4 5 4 5" xfId="43968" xr:uid="{00000000-0005-0000-0000-000009AB0000}"/>
    <cellStyle name="20% - Accent1 4 5 4 5 2" xfId="43969" xr:uid="{00000000-0005-0000-0000-00000AAB0000}"/>
    <cellStyle name="20% - Accent1 4 5 4 5 2 2" xfId="43970" xr:uid="{00000000-0005-0000-0000-00000BAB0000}"/>
    <cellStyle name="20% - Accent1 4 5 4 5 2 2 2" xfId="43971" xr:uid="{00000000-0005-0000-0000-00000CAB0000}"/>
    <cellStyle name="20% - Accent1 4 5 4 5 2 3" xfId="43972" xr:uid="{00000000-0005-0000-0000-00000DAB0000}"/>
    <cellStyle name="20% - Accent1 4 5 4 5 3" xfId="43973" xr:uid="{00000000-0005-0000-0000-00000EAB0000}"/>
    <cellStyle name="20% - Accent1 4 5 4 5 3 2" xfId="43974" xr:uid="{00000000-0005-0000-0000-00000FAB0000}"/>
    <cellStyle name="20% - Accent1 4 5 4 5 4" xfId="43975" xr:uid="{00000000-0005-0000-0000-000010AB0000}"/>
    <cellStyle name="20% - Accent1 4 5 4 6" xfId="43976" xr:uid="{00000000-0005-0000-0000-000011AB0000}"/>
    <cellStyle name="20% - Accent1 4 5 4 6 2" xfId="43977" xr:uid="{00000000-0005-0000-0000-000012AB0000}"/>
    <cellStyle name="20% - Accent1 4 5 4 6 2 2" xfId="43978" xr:uid="{00000000-0005-0000-0000-000013AB0000}"/>
    <cellStyle name="20% - Accent1 4 5 4 6 2 2 2" xfId="43979" xr:uid="{00000000-0005-0000-0000-000014AB0000}"/>
    <cellStyle name="20% - Accent1 4 5 4 6 2 3" xfId="43980" xr:uid="{00000000-0005-0000-0000-000015AB0000}"/>
    <cellStyle name="20% - Accent1 4 5 4 6 3" xfId="43981" xr:uid="{00000000-0005-0000-0000-000016AB0000}"/>
    <cellStyle name="20% - Accent1 4 5 4 6 3 2" xfId="43982" xr:uid="{00000000-0005-0000-0000-000017AB0000}"/>
    <cellStyle name="20% - Accent1 4 5 4 6 4" xfId="43983" xr:uid="{00000000-0005-0000-0000-000018AB0000}"/>
    <cellStyle name="20% - Accent1 4 5 4 7" xfId="43984" xr:uid="{00000000-0005-0000-0000-000019AB0000}"/>
    <cellStyle name="20% - Accent1 4 5 4 7 2" xfId="43985" xr:uid="{00000000-0005-0000-0000-00001AAB0000}"/>
    <cellStyle name="20% - Accent1 4 5 4 7 2 2" xfId="43986" xr:uid="{00000000-0005-0000-0000-00001BAB0000}"/>
    <cellStyle name="20% - Accent1 4 5 4 7 3" xfId="43987" xr:uid="{00000000-0005-0000-0000-00001CAB0000}"/>
    <cellStyle name="20% - Accent1 4 5 4 8" xfId="43988" xr:uid="{00000000-0005-0000-0000-00001DAB0000}"/>
    <cellStyle name="20% - Accent1 4 5 4 8 2" xfId="43989" xr:uid="{00000000-0005-0000-0000-00001EAB0000}"/>
    <cellStyle name="20% - Accent1 4 5 4 8 2 2" xfId="43990" xr:uid="{00000000-0005-0000-0000-00001FAB0000}"/>
    <cellStyle name="20% - Accent1 4 5 4 8 3" xfId="43991" xr:uid="{00000000-0005-0000-0000-000020AB0000}"/>
    <cellStyle name="20% - Accent1 4 5 4 9" xfId="43992" xr:uid="{00000000-0005-0000-0000-000021AB0000}"/>
    <cellStyle name="20% - Accent1 4 5 4 9 2" xfId="43993" xr:uid="{00000000-0005-0000-0000-000022AB0000}"/>
    <cellStyle name="20% - Accent1 4 5 5" xfId="43994" xr:uid="{00000000-0005-0000-0000-000023AB0000}"/>
    <cellStyle name="20% - Accent1 4 5 5 10" xfId="43995" xr:uid="{00000000-0005-0000-0000-000024AB0000}"/>
    <cellStyle name="20% - Accent1 4 5 5 10 2" xfId="43996" xr:uid="{00000000-0005-0000-0000-000025AB0000}"/>
    <cellStyle name="20% - Accent1 4 5 5 11" xfId="43997" xr:uid="{00000000-0005-0000-0000-000026AB0000}"/>
    <cellStyle name="20% - Accent1 4 5 5 2" xfId="43998" xr:uid="{00000000-0005-0000-0000-000027AB0000}"/>
    <cellStyle name="20% - Accent1 4 5 5 2 2" xfId="43999" xr:uid="{00000000-0005-0000-0000-000028AB0000}"/>
    <cellStyle name="20% - Accent1 4 5 5 2 2 2" xfId="44000" xr:uid="{00000000-0005-0000-0000-000029AB0000}"/>
    <cellStyle name="20% - Accent1 4 5 5 2 2 2 2" xfId="44001" xr:uid="{00000000-0005-0000-0000-00002AAB0000}"/>
    <cellStyle name="20% - Accent1 4 5 5 2 2 2 2 2" xfId="44002" xr:uid="{00000000-0005-0000-0000-00002BAB0000}"/>
    <cellStyle name="20% - Accent1 4 5 5 2 2 2 3" xfId="44003" xr:uid="{00000000-0005-0000-0000-00002CAB0000}"/>
    <cellStyle name="20% - Accent1 4 5 5 2 2 3" xfId="44004" xr:uid="{00000000-0005-0000-0000-00002DAB0000}"/>
    <cellStyle name="20% - Accent1 4 5 5 2 2 3 2" xfId="44005" xr:uid="{00000000-0005-0000-0000-00002EAB0000}"/>
    <cellStyle name="20% - Accent1 4 5 5 2 2 4" xfId="44006" xr:uid="{00000000-0005-0000-0000-00002FAB0000}"/>
    <cellStyle name="20% - Accent1 4 5 5 2 3" xfId="44007" xr:uid="{00000000-0005-0000-0000-000030AB0000}"/>
    <cellStyle name="20% - Accent1 4 5 5 2 3 2" xfId="44008" xr:uid="{00000000-0005-0000-0000-000031AB0000}"/>
    <cellStyle name="20% - Accent1 4 5 5 2 3 2 2" xfId="44009" xr:uid="{00000000-0005-0000-0000-000032AB0000}"/>
    <cellStyle name="20% - Accent1 4 5 5 2 3 2 2 2" xfId="44010" xr:uid="{00000000-0005-0000-0000-000033AB0000}"/>
    <cellStyle name="20% - Accent1 4 5 5 2 3 2 3" xfId="44011" xr:uid="{00000000-0005-0000-0000-000034AB0000}"/>
    <cellStyle name="20% - Accent1 4 5 5 2 3 3" xfId="44012" xr:uid="{00000000-0005-0000-0000-000035AB0000}"/>
    <cellStyle name="20% - Accent1 4 5 5 2 3 3 2" xfId="44013" xr:uid="{00000000-0005-0000-0000-000036AB0000}"/>
    <cellStyle name="20% - Accent1 4 5 5 2 3 4" xfId="44014" xr:uid="{00000000-0005-0000-0000-000037AB0000}"/>
    <cellStyle name="20% - Accent1 4 5 5 2 4" xfId="44015" xr:uid="{00000000-0005-0000-0000-000038AB0000}"/>
    <cellStyle name="20% - Accent1 4 5 5 2 4 2" xfId="44016" xr:uid="{00000000-0005-0000-0000-000039AB0000}"/>
    <cellStyle name="20% - Accent1 4 5 5 2 4 2 2" xfId="44017" xr:uid="{00000000-0005-0000-0000-00003AAB0000}"/>
    <cellStyle name="20% - Accent1 4 5 5 2 4 2 2 2" xfId="44018" xr:uid="{00000000-0005-0000-0000-00003BAB0000}"/>
    <cellStyle name="20% - Accent1 4 5 5 2 4 2 3" xfId="44019" xr:uid="{00000000-0005-0000-0000-00003CAB0000}"/>
    <cellStyle name="20% - Accent1 4 5 5 2 4 3" xfId="44020" xr:uid="{00000000-0005-0000-0000-00003DAB0000}"/>
    <cellStyle name="20% - Accent1 4 5 5 2 4 3 2" xfId="44021" xr:uid="{00000000-0005-0000-0000-00003EAB0000}"/>
    <cellStyle name="20% - Accent1 4 5 5 2 4 4" xfId="44022" xr:uid="{00000000-0005-0000-0000-00003FAB0000}"/>
    <cellStyle name="20% - Accent1 4 5 5 2 5" xfId="44023" xr:uid="{00000000-0005-0000-0000-000040AB0000}"/>
    <cellStyle name="20% - Accent1 4 5 5 2 5 2" xfId="44024" xr:uid="{00000000-0005-0000-0000-000041AB0000}"/>
    <cellStyle name="20% - Accent1 4 5 5 2 5 2 2" xfId="44025" xr:uid="{00000000-0005-0000-0000-000042AB0000}"/>
    <cellStyle name="20% - Accent1 4 5 5 2 5 3" xfId="44026" xr:uid="{00000000-0005-0000-0000-000043AB0000}"/>
    <cellStyle name="20% - Accent1 4 5 5 2 6" xfId="44027" xr:uid="{00000000-0005-0000-0000-000044AB0000}"/>
    <cellStyle name="20% - Accent1 4 5 5 2 6 2" xfId="44028" xr:uid="{00000000-0005-0000-0000-000045AB0000}"/>
    <cellStyle name="20% - Accent1 4 5 5 2 6 2 2" xfId="44029" xr:uid="{00000000-0005-0000-0000-000046AB0000}"/>
    <cellStyle name="20% - Accent1 4 5 5 2 6 3" xfId="44030" xr:uid="{00000000-0005-0000-0000-000047AB0000}"/>
    <cellStyle name="20% - Accent1 4 5 5 2 7" xfId="44031" xr:uid="{00000000-0005-0000-0000-000048AB0000}"/>
    <cellStyle name="20% - Accent1 4 5 5 2 7 2" xfId="44032" xr:uid="{00000000-0005-0000-0000-000049AB0000}"/>
    <cellStyle name="20% - Accent1 4 5 5 2 8" xfId="44033" xr:uid="{00000000-0005-0000-0000-00004AAB0000}"/>
    <cellStyle name="20% - Accent1 4 5 5 2 8 2" xfId="44034" xr:uid="{00000000-0005-0000-0000-00004BAB0000}"/>
    <cellStyle name="20% - Accent1 4 5 5 2 9" xfId="44035" xr:uid="{00000000-0005-0000-0000-00004CAB0000}"/>
    <cellStyle name="20% - Accent1 4 5 5 3" xfId="44036" xr:uid="{00000000-0005-0000-0000-00004DAB0000}"/>
    <cellStyle name="20% - Accent1 4 5 5 3 2" xfId="44037" xr:uid="{00000000-0005-0000-0000-00004EAB0000}"/>
    <cellStyle name="20% - Accent1 4 5 5 3 2 2" xfId="44038" xr:uid="{00000000-0005-0000-0000-00004FAB0000}"/>
    <cellStyle name="20% - Accent1 4 5 5 3 2 2 2" xfId="44039" xr:uid="{00000000-0005-0000-0000-000050AB0000}"/>
    <cellStyle name="20% - Accent1 4 5 5 3 2 2 2 2" xfId="44040" xr:uid="{00000000-0005-0000-0000-000051AB0000}"/>
    <cellStyle name="20% - Accent1 4 5 5 3 2 2 3" xfId="44041" xr:uid="{00000000-0005-0000-0000-000052AB0000}"/>
    <cellStyle name="20% - Accent1 4 5 5 3 2 3" xfId="44042" xr:uid="{00000000-0005-0000-0000-000053AB0000}"/>
    <cellStyle name="20% - Accent1 4 5 5 3 2 3 2" xfId="44043" xr:uid="{00000000-0005-0000-0000-000054AB0000}"/>
    <cellStyle name="20% - Accent1 4 5 5 3 2 4" xfId="44044" xr:uid="{00000000-0005-0000-0000-000055AB0000}"/>
    <cellStyle name="20% - Accent1 4 5 5 3 3" xfId="44045" xr:uid="{00000000-0005-0000-0000-000056AB0000}"/>
    <cellStyle name="20% - Accent1 4 5 5 3 3 2" xfId="44046" xr:uid="{00000000-0005-0000-0000-000057AB0000}"/>
    <cellStyle name="20% - Accent1 4 5 5 3 3 2 2" xfId="44047" xr:uid="{00000000-0005-0000-0000-000058AB0000}"/>
    <cellStyle name="20% - Accent1 4 5 5 3 3 2 2 2" xfId="44048" xr:uid="{00000000-0005-0000-0000-000059AB0000}"/>
    <cellStyle name="20% - Accent1 4 5 5 3 3 2 3" xfId="44049" xr:uid="{00000000-0005-0000-0000-00005AAB0000}"/>
    <cellStyle name="20% - Accent1 4 5 5 3 3 3" xfId="44050" xr:uid="{00000000-0005-0000-0000-00005BAB0000}"/>
    <cellStyle name="20% - Accent1 4 5 5 3 3 3 2" xfId="44051" xr:uid="{00000000-0005-0000-0000-00005CAB0000}"/>
    <cellStyle name="20% - Accent1 4 5 5 3 3 4" xfId="44052" xr:uid="{00000000-0005-0000-0000-00005DAB0000}"/>
    <cellStyle name="20% - Accent1 4 5 5 3 4" xfId="44053" xr:uid="{00000000-0005-0000-0000-00005EAB0000}"/>
    <cellStyle name="20% - Accent1 4 5 5 3 4 2" xfId="44054" xr:uid="{00000000-0005-0000-0000-00005FAB0000}"/>
    <cellStyle name="20% - Accent1 4 5 5 3 4 2 2" xfId="44055" xr:uid="{00000000-0005-0000-0000-000060AB0000}"/>
    <cellStyle name="20% - Accent1 4 5 5 3 4 2 2 2" xfId="44056" xr:uid="{00000000-0005-0000-0000-000061AB0000}"/>
    <cellStyle name="20% - Accent1 4 5 5 3 4 2 3" xfId="44057" xr:uid="{00000000-0005-0000-0000-000062AB0000}"/>
    <cellStyle name="20% - Accent1 4 5 5 3 4 3" xfId="44058" xr:uid="{00000000-0005-0000-0000-000063AB0000}"/>
    <cellStyle name="20% - Accent1 4 5 5 3 4 3 2" xfId="44059" xr:uid="{00000000-0005-0000-0000-000064AB0000}"/>
    <cellStyle name="20% - Accent1 4 5 5 3 4 4" xfId="44060" xr:uid="{00000000-0005-0000-0000-000065AB0000}"/>
    <cellStyle name="20% - Accent1 4 5 5 3 5" xfId="44061" xr:uid="{00000000-0005-0000-0000-000066AB0000}"/>
    <cellStyle name="20% - Accent1 4 5 5 3 5 2" xfId="44062" xr:uid="{00000000-0005-0000-0000-000067AB0000}"/>
    <cellStyle name="20% - Accent1 4 5 5 3 5 2 2" xfId="44063" xr:uid="{00000000-0005-0000-0000-000068AB0000}"/>
    <cellStyle name="20% - Accent1 4 5 5 3 5 3" xfId="44064" xr:uid="{00000000-0005-0000-0000-000069AB0000}"/>
    <cellStyle name="20% - Accent1 4 5 5 3 6" xfId="44065" xr:uid="{00000000-0005-0000-0000-00006AAB0000}"/>
    <cellStyle name="20% - Accent1 4 5 5 3 6 2" xfId="44066" xr:uid="{00000000-0005-0000-0000-00006BAB0000}"/>
    <cellStyle name="20% - Accent1 4 5 5 3 6 2 2" xfId="44067" xr:uid="{00000000-0005-0000-0000-00006CAB0000}"/>
    <cellStyle name="20% - Accent1 4 5 5 3 6 3" xfId="44068" xr:uid="{00000000-0005-0000-0000-00006DAB0000}"/>
    <cellStyle name="20% - Accent1 4 5 5 3 7" xfId="44069" xr:uid="{00000000-0005-0000-0000-00006EAB0000}"/>
    <cellStyle name="20% - Accent1 4 5 5 3 7 2" xfId="44070" xr:uid="{00000000-0005-0000-0000-00006FAB0000}"/>
    <cellStyle name="20% - Accent1 4 5 5 3 8" xfId="44071" xr:uid="{00000000-0005-0000-0000-000070AB0000}"/>
    <cellStyle name="20% - Accent1 4 5 5 3 8 2" xfId="44072" xr:uid="{00000000-0005-0000-0000-000071AB0000}"/>
    <cellStyle name="20% - Accent1 4 5 5 3 9" xfId="44073" xr:uid="{00000000-0005-0000-0000-000072AB0000}"/>
    <cellStyle name="20% - Accent1 4 5 5 4" xfId="44074" xr:uid="{00000000-0005-0000-0000-000073AB0000}"/>
    <cellStyle name="20% - Accent1 4 5 5 4 2" xfId="44075" xr:uid="{00000000-0005-0000-0000-000074AB0000}"/>
    <cellStyle name="20% - Accent1 4 5 5 4 2 2" xfId="44076" xr:uid="{00000000-0005-0000-0000-000075AB0000}"/>
    <cellStyle name="20% - Accent1 4 5 5 4 2 2 2" xfId="44077" xr:uid="{00000000-0005-0000-0000-000076AB0000}"/>
    <cellStyle name="20% - Accent1 4 5 5 4 2 3" xfId="44078" xr:uid="{00000000-0005-0000-0000-000077AB0000}"/>
    <cellStyle name="20% - Accent1 4 5 5 4 3" xfId="44079" xr:uid="{00000000-0005-0000-0000-000078AB0000}"/>
    <cellStyle name="20% - Accent1 4 5 5 4 3 2" xfId="44080" xr:uid="{00000000-0005-0000-0000-000079AB0000}"/>
    <cellStyle name="20% - Accent1 4 5 5 4 4" xfId="44081" xr:uid="{00000000-0005-0000-0000-00007AAB0000}"/>
    <cellStyle name="20% - Accent1 4 5 5 5" xfId="44082" xr:uid="{00000000-0005-0000-0000-00007BAB0000}"/>
    <cellStyle name="20% - Accent1 4 5 5 5 2" xfId="44083" xr:uid="{00000000-0005-0000-0000-00007CAB0000}"/>
    <cellStyle name="20% - Accent1 4 5 5 5 2 2" xfId="44084" xr:uid="{00000000-0005-0000-0000-00007DAB0000}"/>
    <cellStyle name="20% - Accent1 4 5 5 5 2 2 2" xfId="44085" xr:uid="{00000000-0005-0000-0000-00007EAB0000}"/>
    <cellStyle name="20% - Accent1 4 5 5 5 2 3" xfId="44086" xr:uid="{00000000-0005-0000-0000-00007FAB0000}"/>
    <cellStyle name="20% - Accent1 4 5 5 5 3" xfId="44087" xr:uid="{00000000-0005-0000-0000-000080AB0000}"/>
    <cellStyle name="20% - Accent1 4 5 5 5 3 2" xfId="44088" xr:uid="{00000000-0005-0000-0000-000081AB0000}"/>
    <cellStyle name="20% - Accent1 4 5 5 5 4" xfId="44089" xr:uid="{00000000-0005-0000-0000-000082AB0000}"/>
    <cellStyle name="20% - Accent1 4 5 5 6" xfId="44090" xr:uid="{00000000-0005-0000-0000-000083AB0000}"/>
    <cellStyle name="20% - Accent1 4 5 5 6 2" xfId="44091" xr:uid="{00000000-0005-0000-0000-000084AB0000}"/>
    <cellStyle name="20% - Accent1 4 5 5 6 2 2" xfId="44092" xr:uid="{00000000-0005-0000-0000-000085AB0000}"/>
    <cellStyle name="20% - Accent1 4 5 5 6 2 2 2" xfId="44093" xr:uid="{00000000-0005-0000-0000-000086AB0000}"/>
    <cellStyle name="20% - Accent1 4 5 5 6 2 3" xfId="44094" xr:uid="{00000000-0005-0000-0000-000087AB0000}"/>
    <cellStyle name="20% - Accent1 4 5 5 6 3" xfId="44095" xr:uid="{00000000-0005-0000-0000-000088AB0000}"/>
    <cellStyle name="20% - Accent1 4 5 5 6 3 2" xfId="44096" xr:uid="{00000000-0005-0000-0000-000089AB0000}"/>
    <cellStyle name="20% - Accent1 4 5 5 6 4" xfId="44097" xr:uid="{00000000-0005-0000-0000-00008AAB0000}"/>
    <cellStyle name="20% - Accent1 4 5 5 7" xfId="44098" xr:uid="{00000000-0005-0000-0000-00008BAB0000}"/>
    <cellStyle name="20% - Accent1 4 5 5 7 2" xfId="44099" xr:uid="{00000000-0005-0000-0000-00008CAB0000}"/>
    <cellStyle name="20% - Accent1 4 5 5 7 2 2" xfId="44100" xr:uid="{00000000-0005-0000-0000-00008DAB0000}"/>
    <cellStyle name="20% - Accent1 4 5 5 7 3" xfId="44101" xr:uid="{00000000-0005-0000-0000-00008EAB0000}"/>
    <cellStyle name="20% - Accent1 4 5 5 8" xfId="44102" xr:uid="{00000000-0005-0000-0000-00008FAB0000}"/>
    <cellStyle name="20% - Accent1 4 5 5 8 2" xfId="44103" xr:uid="{00000000-0005-0000-0000-000090AB0000}"/>
    <cellStyle name="20% - Accent1 4 5 5 8 2 2" xfId="44104" xr:uid="{00000000-0005-0000-0000-000091AB0000}"/>
    <cellStyle name="20% - Accent1 4 5 5 8 3" xfId="44105" xr:uid="{00000000-0005-0000-0000-000092AB0000}"/>
    <cellStyle name="20% - Accent1 4 5 5 9" xfId="44106" xr:uid="{00000000-0005-0000-0000-000093AB0000}"/>
    <cellStyle name="20% - Accent1 4 5 5 9 2" xfId="44107" xr:uid="{00000000-0005-0000-0000-000094AB0000}"/>
    <cellStyle name="20% - Accent1 4 5 6" xfId="44108" xr:uid="{00000000-0005-0000-0000-000095AB0000}"/>
    <cellStyle name="20% - Accent1 4 5 6 10" xfId="44109" xr:uid="{00000000-0005-0000-0000-000096AB0000}"/>
    <cellStyle name="20% - Accent1 4 5 6 10 2" xfId="44110" xr:uid="{00000000-0005-0000-0000-000097AB0000}"/>
    <cellStyle name="20% - Accent1 4 5 6 11" xfId="44111" xr:uid="{00000000-0005-0000-0000-000098AB0000}"/>
    <cellStyle name="20% - Accent1 4 5 6 2" xfId="44112" xr:uid="{00000000-0005-0000-0000-000099AB0000}"/>
    <cellStyle name="20% - Accent1 4 5 6 2 2" xfId="44113" xr:uid="{00000000-0005-0000-0000-00009AAB0000}"/>
    <cellStyle name="20% - Accent1 4 5 6 2 2 2" xfId="44114" xr:uid="{00000000-0005-0000-0000-00009BAB0000}"/>
    <cellStyle name="20% - Accent1 4 5 6 2 2 2 2" xfId="44115" xr:uid="{00000000-0005-0000-0000-00009CAB0000}"/>
    <cellStyle name="20% - Accent1 4 5 6 2 2 2 2 2" xfId="44116" xr:uid="{00000000-0005-0000-0000-00009DAB0000}"/>
    <cellStyle name="20% - Accent1 4 5 6 2 2 2 3" xfId="44117" xr:uid="{00000000-0005-0000-0000-00009EAB0000}"/>
    <cellStyle name="20% - Accent1 4 5 6 2 2 3" xfId="44118" xr:uid="{00000000-0005-0000-0000-00009FAB0000}"/>
    <cellStyle name="20% - Accent1 4 5 6 2 2 3 2" xfId="44119" xr:uid="{00000000-0005-0000-0000-0000A0AB0000}"/>
    <cellStyle name="20% - Accent1 4 5 6 2 2 4" xfId="44120" xr:uid="{00000000-0005-0000-0000-0000A1AB0000}"/>
    <cellStyle name="20% - Accent1 4 5 6 2 3" xfId="44121" xr:uid="{00000000-0005-0000-0000-0000A2AB0000}"/>
    <cellStyle name="20% - Accent1 4 5 6 2 3 2" xfId="44122" xr:uid="{00000000-0005-0000-0000-0000A3AB0000}"/>
    <cellStyle name="20% - Accent1 4 5 6 2 3 2 2" xfId="44123" xr:uid="{00000000-0005-0000-0000-0000A4AB0000}"/>
    <cellStyle name="20% - Accent1 4 5 6 2 3 2 2 2" xfId="44124" xr:uid="{00000000-0005-0000-0000-0000A5AB0000}"/>
    <cellStyle name="20% - Accent1 4 5 6 2 3 2 3" xfId="44125" xr:uid="{00000000-0005-0000-0000-0000A6AB0000}"/>
    <cellStyle name="20% - Accent1 4 5 6 2 3 3" xfId="44126" xr:uid="{00000000-0005-0000-0000-0000A7AB0000}"/>
    <cellStyle name="20% - Accent1 4 5 6 2 3 3 2" xfId="44127" xr:uid="{00000000-0005-0000-0000-0000A8AB0000}"/>
    <cellStyle name="20% - Accent1 4 5 6 2 3 4" xfId="44128" xr:uid="{00000000-0005-0000-0000-0000A9AB0000}"/>
    <cellStyle name="20% - Accent1 4 5 6 2 4" xfId="44129" xr:uid="{00000000-0005-0000-0000-0000AAAB0000}"/>
    <cellStyle name="20% - Accent1 4 5 6 2 4 2" xfId="44130" xr:uid="{00000000-0005-0000-0000-0000ABAB0000}"/>
    <cellStyle name="20% - Accent1 4 5 6 2 4 2 2" xfId="44131" xr:uid="{00000000-0005-0000-0000-0000ACAB0000}"/>
    <cellStyle name="20% - Accent1 4 5 6 2 4 2 2 2" xfId="44132" xr:uid="{00000000-0005-0000-0000-0000ADAB0000}"/>
    <cellStyle name="20% - Accent1 4 5 6 2 4 2 3" xfId="44133" xr:uid="{00000000-0005-0000-0000-0000AEAB0000}"/>
    <cellStyle name="20% - Accent1 4 5 6 2 4 3" xfId="44134" xr:uid="{00000000-0005-0000-0000-0000AFAB0000}"/>
    <cellStyle name="20% - Accent1 4 5 6 2 4 3 2" xfId="44135" xr:uid="{00000000-0005-0000-0000-0000B0AB0000}"/>
    <cellStyle name="20% - Accent1 4 5 6 2 4 4" xfId="44136" xr:uid="{00000000-0005-0000-0000-0000B1AB0000}"/>
    <cellStyle name="20% - Accent1 4 5 6 2 5" xfId="44137" xr:uid="{00000000-0005-0000-0000-0000B2AB0000}"/>
    <cellStyle name="20% - Accent1 4 5 6 2 5 2" xfId="44138" xr:uid="{00000000-0005-0000-0000-0000B3AB0000}"/>
    <cellStyle name="20% - Accent1 4 5 6 2 5 2 2" xfId="44139" xr:uid="{00000000-0005-0000-0000-0000B4AB0000}"/>
    <cellStyle name="20% - Accent1 4 5 6 2 5 3" xfId="44140" xr:uid="{00000000-0005-0000-0000-0000B5AB0000}"/>
    <cellStyle name="20% - Accent1 4 5 6 2 6" xfId="44141" xr:uid="{00000000-0005-0000-0000-0000B6AB0000}"/>
    <cellStyle name="20% - Accent1 4 5 6 2 6 2" xfId="44142" xr:uid="{00000000-0005-0000-0000-0000B7AB0000}"/>
    <cellStyle name="20% - Accent1 4 5 6 2 6 2 2" xfId="44143" xr:uid="{00000000-0005-0000-0000-0000B8AB0000}"/>
    <cellStyle name="20% - Accent1 4 5 6 2 6 3" xfId="44144" xr:uid="{00000000-0005-0000-0000-0000B9AB0000}"/>
    <cellStyle name="20% - Accent1 4 5 6 2 7" xfId="44145" xr:uid="{00000000-0005-0000-0000-0000BAAB0000}"/>
    <cellStyle name="20% - Accent1 4 5 6 2 7 2" xfId="44146" xr:uid="{00000000-0005-0000-0000-0000BBAB0000}"/>
    <cellStyle name="20% - Accent1 4 5 6 2 8" xfId="44147" xr:uid="{00000000-0005-0000-0000-0000BCAB0000}"/>
    <cellStyle name="20% - Accent1 4 5 6 2 8 2" xfId="44148" xr:uid="{00000000-0005-0000-0000-0000BDAB0000}"/>
    <cellStyle name="20% - Accent1 4 5 6 2 9" xfId="44149" xr:uid="{00000000-0005-0000-0000-0000BEAB0000}"/>
    <cellStyle name="20% - Accent1 4 5 6 3" xfId="44150" xr:uid="{00000000-0005-0000-0000-0000BFAB0000}"/>
    <cellStyle name="20% - Accent1 4 5 6 3 2" xfId="44151" xr:uid="{00000000-0005-0000-0000-0000C0AB0000}"/>
    <cellStyle name="20% - Accent1 4 5 6 3 2 2" xfId="44152" xr:uid="{00000000-0005-0000-0000-0000C1AB0000}"/>
    <cellStyle name="20% - Accent1 4 5 6 3 2 2 2" xfId="44153" xr:uid="{00000000-0005-0000-0000-0000C2AB0000}"/>
    <cellStyle name="20% - Accent1 4 5 6 3 2 2 2 2" xfId="44154" xr:uid="{00000000-0005-0000-0000-0000C3AB0000}"/>
    <cellStyle name="20% - Accent1 4 5 6 3 2 2 3" xfId="44155" xr:uid="{00000000-0005-0000-0000-0000C4AB0000}"/>
    <cellStyle name="20% - Accent1 4 5 6 3 2 3" xfId="44156" xr:uid="{00000000-0005-0000-0000-0000C5AB0000}"/>
    <cellStyle name="20% - Accent1 4 5 6 3 2 3 2" xfId="44157" xr:uid="{00000000-0005-0000-0000-0000C6AB0000}"/>
    <cellStyle name="20% - Accent1 4 5 6 3 2 4" xfId="44158" xr:uid="{00000000-0005-0000-0000-0000C7AB0000}"/>
    <cellStyle name="20% - Accent1 4 5 6 3 3" xfId="44159" xr:uid="{00000000-0005-0000-0000-0000C8AB0000}"/>
    <cellStyle name="20% - Accent1 4 5 6 3 3 2" xfId="44160" xr:uid="{00000000-0005-0000-0000-0000C9AB0000}"/>
    <cellStyle name="20% - Accent1 4 5 6 3 3 2 2" xfId="44161" xr:uid="{00000000-0005-0000-0000-0000CAAB0000}"/>
    <cellStyle name="20% - Accent1 4 5 6 3 3 2 2 2" xfId="44162" xr:uid="{00000000-0005-0000-0000-0000CBAB0000}"/>
    <cellStyle name="20% - Accent1 4 5 6 3 3 2 3" xfId="44163" xr:uid="{00000000-0005-0000-0000-0000CCAB0000}"/>
    <cellStyle name="20% - Accent1 4 5 6 3 3 3" xfId="44164" xr:uid="{00000000-0005-0000-0000-0000CDAB0000}"/>
    <cellStyle name="20% - Accent1 4 5 6 3 3 3 2" xfId="44165" xr:uid="{00000000-0005-0000-0000-0000CEAB0000}"/>
    <cellStyle name="20% - Accent1 4 5 6 3 3 4" xfId="44166" xr:uid="{00000000-0005-0000-0000-0000CFAB0000}"/>
    <cellStyle name="20% - Accent1 4 5 6 3 4" xfId="44167" xr:uid="{00000000-0005-0000-0000-0000D0AB0000}"/>
    <cellStyle name="20% - Accent1 4 5 6 3 4 2" xfId="44168" xr:uid="{00000000-0005-0000-0000-0000D1AB0000}"/>
    <cellStyle name="20% - Accent1 4 5 6 3 4 2 2" xfId="44169" xr:uid="{00000000-0005-0000-0000-0000D2AB0000}"/>
    <cellStyle name="20% - Accent1 4 5 6 3 4 2 2 2" xfId="44170" xr:uid="{00000000-0005-0000-0000-0000D3AB0000}"/>
    <cellStyle name="20% - Accent1 4 5 6 3 4 2 3" xfId="44171" xr:uid="{00000000-0005-0000-0000-0000D4AB0000}"/>
    <cellStyle name="20% - Accent1 4 5 6 3 4 3" xfId="44172" xr:uid="{00000000-0005-0000-0000-0000D5AB0000}"/>
    <cellStyle name="20% - Accent1 4 5 6 3 4 3 2" xfId="44173" xr:uid="{00000000-0005-0000-0000-0000D6AB0000}"/>
    <cellStyle name="20% - Accent1 4 5 6 3 4 4" xfId="44174" xr:uid="{00000000-0005-0000-0000-0000D7AB0000}"/>
    <cellStyle name="20% - Accent1 4 5 6 3 5" xfId="44175" xr:uid="{00000000-0005-0000-0000-0000D8AB0000}"/>
    <cellStyle name="20% - Accent1 4 5 6 3 5 2" xfId="44176" xr:uid="{00000000-0005-0000-0000-0000D9AB0000}"/>
    <cellStyle name="20% - Accent1 4 5 6 3 5 2 2" xfId="44177" xr:uid="{00000000-0005-0000-0000-0000DAAB0000}"/>
    <cellStyle name="20% - Accent1 4 5 6 3 5 3" xfId="44178" xr:uid="{00000000-0005-0000-0000-0000DBAB0000}"/>
    <cellStyle name="20% - Accent1 4 5 6 3 6" xfId="44179" xr:uid="{00000000-0005-0000-0000-0000DCAB0000}"/>
    <cellStyle name="20% - Accent1 4 5 6 3 6 2" xfId="44180" xr:uid="{00000000-0005-0000-0000-0000DDAB0000}"/>
    <cellStyle name="20% - Accent1 4 5 6 3 6 2 2" xfId="44181" xr:uid="{00000000-0005-0000-0000-0000DEAB0000}"/>
    <cellStyle name="20% - Accent1 4 5 6 3 6 3" xfId="44182" xr:uid="{00000000-0005-0000-0000-0000DFAB0000}"/>
    <cellStyle name="20% - Accent1 4 5 6 3 7" xfId="44183" xr:uid="{00000000-0005-0000-0000-0000E0AB0000}"/>
    <cellStyle name="20% - Accent1 4 5 6 3 7 2" xfId="44184" xr:uid="{00000000-0005-0000-0000-0000E1AB0000}"/>
    <cellStyle name="20% - Accent1 4 5 6 3 8" xfId="44185" xr:uid="{00000000-0005-0000-0000-0000E2AB0000}"/>
    <cellStyle name="20% - Accent1 4 5 6 3 8 2" xfId="44186" xr:uid="{00000000-0005-0000-0000-0000E3AB0000}"/>
    <cellStyle name="20% - Accent1 4 5 6 3 9" xfId="44187" xr:uid="{00000000-0005-0000-0000-0000E4AB0000}"/>
    <cellStyle name="20% - Accent1 4 5 6 4" xfId="44188" xr:uid="{00000000-0005-0000-0000-0000E5AB0000}"/>
    <cellStyle name="20% - Accent1 4 5 6 4 2" xfId="44189" xr:uid="{00000000-0005-0000-0000-0000E6AB0000}"/>
    <cellStyle name="20% - Accent1 4 5 6 4 2 2" xfId="44190" xr:uid="{00000000-0005-0000-0000-0000E7AB0000}"/>
    <cellStyle name="20% - Accent1 4 5 6 4 2 2 2" xfId="44191" xr:uid="{00000000-0005-0000-0000-0000E8AB0000}"/>
    <cellStyle name="20% - Accent1 4 5 6 4 2 3" xfId="44192" xr:uid="{00000000-0005-0000-0000-0000E9AB0000}"/>
    <cellStyle name="20% - Accent1 4 5 6 4 3" xfId="44193" xr:uid="{00000000-0005-0000-0000-0000EAAB0000}"/>
    <cellStyle name="20% - Accent1 4 5 6 4 3 2" xfId="44194" xr:uid="{00000000-0005-0000-0000-0000EBAB0000}"/>
    <cellStyle name="20% - Accent1 4 5 6 4 4" xfId="44195" xr:uid="{00000000-0005-0000-0000-0000ECAB0000}"/>
    <cellStyle name="20% - Accent1 4 5 6 5" xfId="44196" xr:uid="{00000000-0005-0000-0000-0000EDAB0000}"/>
    <cellStyle name="20% - Accent1 4 5 6 5 2" xfId="44197" xr:uid="{00000000-0005-0000-0000-0000EEAB0000}"/>
    <cellStyle name="20% - Accent1 4 5 6 5 2 2" xfId="44198" xr:uid="{00000000-0005-0000-0000-0000EFAB0000}"/>
    <cellStyle name="20% - Accent1 4 5 6 5 2 2 2" xfId="44199" xr:uid="{00000000-0005-0000-0000-0000F0AB0000}"/>
    <cellStyle name="20% - Accent1 4 5 6 5 2 3" xfId="44200" xr:uid="{00000000-0005-0000-0000-0000F1AB0000}"/>
    <cellStyle name="20% - Accent1 4 5 6 5 3" xfId="44201" xr:uid="{00000000-0005-0000-0000-0000F2AB0000}"/>
    <cellStyle name="20% - Accent1 4 5 6 5 3 2" xfId="44202" xr:uid="{00000000-0005-0000-0000-0000F3AB0000}"/>
    <cellStyle name="20% - Accent1 4 5 6 5 4" xfId="44203" xr:uid="{00000000-0005-0000-0000-0000F4AB0000}"/>
    <cellStyle name="20% - Accent1 4 5 6 6" xfId="44204" xr:uid="{00000000-0005-0000-0000-0000F5AB0000}"/>
    <cellStyle name="20% - Accent1 4 5 6 6 2" xfId="44205" xr:uid="{00000000-0005-0000-0000-0000F6AB0000}"/>
    <cellStyle name="20% - Accent1 4 5 6 6 2 2" xfId="44206" xr:uid="{00000000-0005-0000-0000-0000F7AB0000}"/>
    <cellStyle name="20% - Accent1 4 5 6 6 2 2 2" xfId="44207" xr:uid="{00000000-0005-0000-0000-0000F8AB0000}"/>
    <cellStyle name="20% - Accent1 4 5 6 6 2 3" xfId="44208" xr:uid="{00000000-0005-0000-0000-0000F9AB0000}"/>
    <cellStyle name="20% - Accent1 4 5 6 6 3" xfId="44209" xr:uid="{00000000-0005-0000-0000-0000FAAB0000}"/>
    <cellStyle name="20% - Accent1 4 5 6 6 3 2" xfId="44210" xr:uid="{00000000-0005-0000-0000-0000FBAB0000}"/>
    <cellStyle name="20% - Accent1 4 5 6 6 4" xfId="44211" xr:uid="{00000000-0005-0000-0000-0000FCAB0000}"/>
    <cellStyle name="20% - Accent1 4 5 6 7" xfId="44212" xr:uid="{00000000-0005-0000-0000-0000FDAB0000}"/>
    <cellStyle name="20% - Accent1 4 5 6 7 2" xfId="44213" xr:uid="{00000000-0005-0000-0000-0000FEAB0000}"/>
    <cellStyle name="20% - Accent1 4 5 6 7 2 2" xfId="44214" xr:uid="{00000000-0005-0000-0000-0000FFAB0000}"/>
    <cellStyle name="20% - Accent1 4 5 6 7 3" xfId="44215" xr:uid="{00000000-0005-0000-0000-000000AC0000}"/>
    <cellStyle name="20% - Accent1 4 5 6 8" xfId="44216" xr:uid="{00000000-0005-0000-0000-000001AC0000}"/>
    <cellStyle name="20% - Accent1 4 5 6 8 2" xfId="44217" xr:uid="{00000000-0005-0000-0000-000002AC0000}"/>
    <cellStyle name="20% - Accent1 4 5 6 8 2 2" xfId="44218" xr:uid="{00000000-0005-0000-0000-000003AC0000}"/>
    <cellStyle name="20% - Accent1 4 5 6 8 3" xfId="44219" xr:uid="{00000000-0005-0000-0000-000004AC0000}"/>
    <cellStyle name="20% - Accent1 4 5 6 9" xfId="44220" xr:uid="{00000000-0005-0000-0000-000005AC0000}"/>
    <cellStyle name="20% - Accent1 4 5 6 9 2" xfId="44221" xr:uid="{00000000-0005-0000-0000-000006AC0000}"/>
    <cellStyle name="20% - Accent1 4 5 7" xfId="44222" xr:uid="{00000000-0005-0000-0000-000007AC0000}"/>
    <cellStyle name="20% - Accent1 4 5 7 2" xfId="44223" xr:uid="{00000000-0005-0000-0000-000008AC0000}"/>
    <cellStyle name="20% - Accent1 4 5 7 2 2" xfId="44224" xr:uid="{00000000-0005-0000-0000-000009AC0000}"/>
    <cellStyle name="20% - Accent1 4 5 7 2 2 2" xfId="44225" xr:uid="{00000000-0005-0000-0000-00000AAC0000}"/>
    <cellStyle name="20% - Accent1 4 5 7 2 2 2 2" xfId="44226" xr:uid="{00000000-0005-0000-0000-00000BAC0000}"/>
    <cellStyle name="20% - Accent1 4 5 7 2 2 3" xfId="44227" xr:uid="{00000000-0005-0000-0000-00000CAC0000}"/>
    <cellStyle name="20% - Accent1 4 5 7 2 3" xfId="44228" xr:uid="{00000000-0005-0000-0000-00000DAC0000}"/>
    <cellStyle name="20% - Accent1 4 5 7 2 3 2" xfId="44229" xr:uid="{00000000-0005-0000-0000-00000EAC0000}"/>
    <cellStyle name="20% - Accent1 4 5 7 2 4" xfId="44230" xr:uid="{00000000-0005-0000-0000-00000FAC0000}"/>
    <cellStyle name="20% - Accent1 4 5 7 3" xfId="44231" xr:uid="{00000000-0005-0000-0000-000010AC0000}"/>
    <cellStyle name="20% - Accent1 4 5 7 3 2" xfId="44232" xr:uid="{00000000-0005-0000-0000-000011AC0000}"/>
    <cellStyle name="20% - Accent1 4 5 7 3 2 2" xfId="44233" xr:uid="{00000000-0005-0000-0000-000012AC0000}"/>
    <cellStyle name="20% - Accent1 4 5 7 3 2 2 2" xfId="44234" xr:uid="{00000000-0005-0000-0000-000013AC0000}"/>
    <cellStyle name="20% - Accent1 4 5 7 3 2 3" xfId="44235" xr:uid="{00000000-0005-0000-0000-000014AC0000}"/>
    <cellStyle name="20% - Accent1 4 5 7 3 3" xfId="44236" xr:uid="{00000000-0005-0000-0000-000015AC0000}"/>
    <cellStyle name="20% - Accent1 4 5 7 3 3 2" xfId="44237" xr:uid="{00000000-0005-0000-0000-000016AC0000}"/>
    <cellStyle name="20% - Accent1 4 5 7 3 4" xfId="44238" xr:uid="{00000000-0005-0000-0000-000017AC0000}"/>
    <cellStyle name="20% - Accent1 4 5 7 4" xfId="44239" xr:uid="{00000000-0005-0000-0000-000018AC0000}"/>
    <cellStyle name="20% - Accent1 4 5 7 4 2" xfId="44240" xr:uid="{00000000-0005-0000-0000-000019AC0000}"/>
    <cellStyle name="20% - Accent1 4 5 7 4 2 2" xfId="44241" xr:uid="{00000000-0005-0000-0000-00001AAC0000}"/>
    <cellStyle name="20% - Accent1 4 5 7 4 2 2 2" xfId="44242" xr:uid="{00000000-0005-0000-0000-00001BAC0000}"/>
    <cellStyle name="20% - Accent1 4 5 7 4 2 3" xfId="44243" xr:uid="{00000000-0005-0000-0000-00001CAC0000}"/>
    <cellStyle name="20% - Accent1 4 5 7 4 3" xfId="44244" xr:uid="{00000000-0005-0000-0000-00001DAC0000}"/>
    <cellStyle name="20% - Accent1 4 5 7 4 3 2" xfId="44245" xr:uid="{00000000-0005-0000-0000-00001EAC0000}"/>
    <cellStyle name="20% - Accent1 4 5 7 4 4" xfId="44246" xr:uid="{00000000-0005-0000-0000-00001FAC0000}"/>
    <cellStyle name="20% - Accent1 4 5 7 5" xfId="44247" xr:uid="{00000000-0005-0000-0000-000020AC0000}"/>
    <cellStyle name="20% - Accent1 4 5 7 5 2" xfId="44248" xr:uid="{00000000-0005-0000-0000-000021AC0000}"/>
    <cellStyle name="20% - Accent1 4 5 7 5 2 2" xfId="44249" xr:uid="{00000000-0005-0000-0000-000022AC0000}"/>
    <cellStyle name="20% - Accent1 4 5 7 5 3" xfId="44250" xr:uid="{00000000-0005-0000-0000-000023AC0000}"/>
    <cellStyle name="20% - Accent1 4 5 7 6" xfId="44251" xr:uid="{00000000-0005-0000-0000-000024AC0000}"/>
    <cellStyle name="20% - Accent1 4 5 7 6 2" xfId="44252" xr:uid="{00000000-0005-0000-0000-000025AC0000}"/>
    <cellStyle name="20% - Accent1 4 5 7 6 2 2" xfId="44253" xr:uid="{00000000-0005-0000-0000-000026AC0000}"/>
    <cellStyle name="20% - Accent1 4 5 7 6 3" xfId="44254" xr:uid="{00000000-0005-0000-0000-000027AC0000}"/>
    <cellStyle name="20% - Accent1 4 5 7 7" xfId="44255" xr:uid="{00000000-0005-0000-0000-000028AC0000}"/>
    <cellStyle name="20% - Accent1 4 5 7 7 2" xfId="44256" xr:uid="{00000000-0005-0000-0000-000029AC0000}"/>
    <cellStyle name="20% - Accent1 4 5 7 8" xfId="44257" xr:uid="{00000000-0005-0000-0000-00002AAC0000}"/>
    <cellStyle name="20% - Accent1 4 5 7 8 2" xfId="44258" xr:uid="{00000000-0005-0000-0000-00002BAC0000}"/>
    <cellStyle name="20% - Accent1 4 5 7 9" xfId="44259" xr:uid="{00000000-0005-0000-0000-00002CAC0000}"/>
    <cellStyle name="20% - Accent1 4 5 8" xfId="44260" xr:uid="{00000000-0005-0000-0000-00002DAC0000}"/>
    <cellStyle name="20% - Accent1 4 5 8 2" xfId="44261" xr:uid="{00000000-0005-0000-0000-00002EAC0000}"/>
    <cellStyle name="20% - Accent1 4 5 8 2 2" xfId="44262" xr:uid="{00000000-0005-0000-0000-00002FAC0000}"/>
    <cellStyle name="20% - Accent1 4 5 8 2 2 2" xfId="44263" xr:uid="{00000000-0005-0000-0000-000030AC0000}"/>
    <cellStyle name="20% - Accent1 4 5 8 2 2 2 2" xfId="44264" xr:uid="{00000000-0005-0000-0000-000031AC0000}"/>
    <cellStyle name="20% - Accent1 4 5 8 2 2 3" xfId="44265" xr:uid="{00000000-0005-0000-0000-000032AC0000}"/>
    <cellStyle name="20% - Accent1 4 5 8 2 3" xfId="44266" xr:uid="{00000000-0005-0000-0000-000033AC0000}"/>
    <cellStyle name="20% - Accent1 4 5 8 2 3 2" xfId="44267" xr:uid="{00000000-0005-0000-0000-000034AC0000}"/>
    <cellStyle name="20% - Accent1 4 5 8 2 4" xfId="44268" xr:uid="{00000000-0005-0000-0000-000035AC0000}"/>
    <cellStyle name="20% - Accent1 4 5 8 3" xfId="44269" xr:uid="{00000000-0005-0000-0000-000036AC0000}"/>
    <cellStyle name="20% - Accent1 4 5 8 3 2" xfId="44270" xr:uid="{00000000-0005-0000-0000-000037AC0000}"/>
    <cellStyle name="20% - Accent1 4 5 8 3 2 2" xfId="44271" xr:uid="{00000000-0005-0000-0000-000038AC0000}"/>
    <cellStyle name="20% - Accent1 4 5 8 3 2 2 2" xfId="44272" xr:uid="{00000000-0005-0000-0000-000039AC0000}"/>
    <cellStyle name="20% - Accent1 4 5 8 3 2 3" xfId="44273" xr:uid="{00000000-0005-0000-0000-00003AAC0000}"/>
    <cellStyle name="20% - Accent1 4 5 8 3 3" xfId="44274" xr:uid="{00000000-0005-0000-0000-00003BAC0000}"/>
    <cellStyle name="20% - Accent1 4 5 8 3 3 2" xfId="44275" xr:uid="{00000000-0005-0000-0000-00003CAC0000}"/>
    <cellStyle name="20% - Accent1 4 5 8 3 4" xfId="44276" xr:uid="{00000000-0005-0000-0000-00003DAC0000}"/>
    <cellStyle name="20% - Accent1 4 5 8 4" xfId="44277" xr:uid="{00000000-0005-0000-0000-00003EAC0000}"/>
    <cellStyle name="20% - Accent1 4 5 8 4 2" xfId="44278" xr:uid="{00000000-0005-0000-0000-00003FAC0000}"/>
    <cellStyle name="20% - Accent1 4 5 8 4 2 2" xfId="44279" xr:uid="{00000000-0005-0000-0000-000040AC0000}"/>
    <cellStyle name="20% - Accent1 4 5 8 4 2 2 2" xfId="44280" xr:uid="{00000000-0005-0000-0000-000041AC0000}"/>
    <cellStyle name="20% - Accent1 4 5 8 4 2 3" xfId="44281" xr:uid="{00000000-0005-0000-0000-000042AC0000}"/>
    <cellStyle name="20% - Accent1 4 5 8 4 3" xfId="44282" xr:uid="{00000000-0005-0000-0000-000043AC0000}"/>
    <cellStyle name="20% - Accent1 4 5 8 4 3 2" xfId="44283" xr:uid="{00000000-0005-0000-0000-000044AC0000}"/>
    <cellStyle name="20% - Accent1 4 5 8 4 4" xfId="44284" xr:uid="{00000000-0005-0000-0000-000045AC0000}"/>
    <cellStyle name="20% - Accent1 4 5 8 5" xfId="44285" xr:uid="{00000000-0005-0000-0000-000046AC0000}"/>
    <cellStyle name="20% - Accent1 4 5 8 5 2" xfId="44286" xr:uid="{00000000-0005-0000-0000-000047AC0000}"/>
    <cellStyle name="20% - Accent1 4 5 8 5 2 2" xfId="44287" xr:uid="{00000000-0005-0000-0000-000048AC0000}"/>
    <cellStyle name="20% - Accent1 4 5 8 5 3" xfId="44288" xr:uid="{00000000-0005-0000-0000-000049AC0000}"/>
    <cellStyle name="20% - Accent1 4 5 8 6" xfId="44289" xr:uid="{00000000-0005-0000-0000-00004AAC0000}"/>
    <cellStyle name="20% - Accent1 4 5 8 6 2" xfId="44290" xr:uid="{00000000-0005-0000-0000-00004BAC0000}"/>
    <cellStyle name="20% - Accent1 4 5 8 6 2 2" xfId="44291" xr:uid="{00000000-0005-0000-0000-00004CAC0000}"/>
    <cellStyle name="20% - Accent1 4 5 8 6 3" xfId="44292" xr:uid="{00000000-0005-0000-0000-00004DAC0000}"/>
    <cellStyle name="20% - Accent1 4 5 8 7" xfId="44293" xr:uid="{00000000-0005-0000-0000-00004EAC0000}"/>
    <cellStyle name="20% - Accent1 4 5 8 7 2" xfId="44294" xr:uid="{00000000-0005-0000-0000-00004FAC0000}"/>
    <cellStyle name="20% - Accent1 4 5 8 8" xfId="44295" xr:uid="{00000000-0005-0000-0000-000050AC0000}"/>
    <cellStyle name="20% - Accent1 4 5 8 8 2" xfId="44296" xr:uid="{00000000-0005-0000-0000-000051AC0000}"/>
    <cellStyle name="20% - Accent1 4 5 8 9" xfId="44297" xr:uid="{00000000-0005-0000-0000-000052AC0000}"/>
    <cellStyle name="20% - Accent1 4 5 9" xfId="44298" xr:uid="{00000000-0005-0000-0000-000053AC0000}"/>
    <cellStyle name="20% - Accent1 4 5 9 2" xfId="44299" xr:uid="{00000000-0005-0000-0000-000054AC0000}"/>
    <cellStyle name="20% - Accent1 4 5 9 2 2" xfId="44300" xr:uid="{00000000-0005-0000-0000-000055AC0000}"/>
    <cellStyle name="20% - Accent1 4 5 9 2 2 2" xfId="44301" xr:uid="{00000000-0005-0000-0000-000056AC0000}"/>
    <cellStyle name="20% - Accent1 4 5 9 2 3" xfId="44302" xr:uid="{00000000-0005-0000-0000-000057AC0000}"/>
    <cellStyle name="20% - Accent1 4 5 9 3" xfId="44303" xr:uid="{00000000-0005-0000-0000-000058AC0000}"/>
    <cellStyle name="20% - Accent1 4 5 9 3 2" xfId="44304" xr:uid="{00000000-0005-0000-0000-000059AC0000}"/>
    <cellStyle name="20% - Accent1 4 5 9 4" xfId="44305" xr:uid="{00000000-0005-0000-0000-00005AAC0000}"/>
    <cellStyle name="20% - Accent1 4 6" xfId="44306" xr:uid="{00000000-0005-0000-0000-00005BAC0000}"/>
    <cellStyle name="20% - Accent1 4 6 10" xfId="44307" xr:uid="{00000000-0005-0000-0000-00005CAC0000}"/>
    <cellStyle name="20% - Accent1 4 6 10 2" xfId="44308" xr:uid="{00000000-0005-0000-0000-00005DAC0000}"/>
    <cellStyle name="20% - Accent1 4 6 10 2 2" xfId="44309" xr:uid="{00000000-0005-0000-0000-00005EAC0000}"/>
    <cellStyle name="20% - Accent1 4 6 10 2 2 2" xfId="44310" xr:uid="{00000000-0005-0000-0000-00005FAC0000}"/>
    <cellStyle name="20% - Accent1 4 6 10 2 3" xfId="44311" xr:uid="{00000000-0005-0000-0000-000060AC0000}"/>
    <cellStyle name="20% - Accent1 4 6 10 3" xfId="44312" xr:uid="{00000000-0005-0000-0000-000061AC0000}"/>
    <cellStyle name="20% - Accent1 4 6 10 3 2" xfId="44313" xr:uid="{00000000-0005-0000-0000-000062AC0000}"/>
    <cellStyle name="20% - Accent1 4 6 10 4" xfId="44314" xr:uid="{00000000-0005-0000-0000-000063AC0000}"/>
    <cellStyle name="20% - Accent1 4 6 11" xfId="44315" xr:uid="{00000000-0005-0000-0000-000064AC0000}"/>
    <cellStyle name="20% - Accent1 4 6 11 2" xfId="44316" xr:uid="{00000000-0005-0000-0000-000065AC0000}"/>
    <cellStyle name="20% - Accent1 4 6 11 2 2" xfId="44317" xr:uid="{00000000-0005-0000-0000-000066AC0000}"/>
    <cellStyle name="20% - Accent1 4 6 11 3" xfId="44318" xr:uid="{00000000-0005-0000-0000-000067AC0000}"/>
    <cellStyle name="20% - Accent1 4 6 12" xfId="44319" xr:uid="{00000000-0005-0000-0000-000068AC0000}"/>
    <cellStyle name="20% - Accent1 4 6 12 2" xfId="44320" xr:uid="{00000000-0005-0000-0000-000069AC0000}"/>
    <cellStyle name="20% - Accent1 4 6 12 2 2" xfId="44321" xr:uid="{00000000-0005-0000-0000-00006AAC0000}"/>
    <cellStyle name="20% - Accent1 4 6 12 3" xfId="44322" xr:uid="{00000000-0005-0000-0000-00006BAC0000}"/>
    <cellStyle name="20% - Accent1 4 6 13" xfId="44323" xr:uid="{00000000-0005-0000-0000-00006CAC0000}"/>
    <cellStyle name="20% - Accent1 4 6 13 2" xfId="44324" xr:uid="{00000000-0005-0000-0000-00006DAC0000}"/>
    <cellStyle name="20% - Accent1 4 6 14" xfId="44325" xr:uid="{00000000-0005-0000-0000-00006EAC0000}"/>
    <cellStyle name="20% - Accent1 4 6 14 2" xfId="44326" xr:uid="{00000000-0005-0000-0000-00006FAC0000}"/>
    <cellStyle name="20% - Accent1 4 6 15" xfId="44327" xr:uid="{00000000-0005-0000-0000-000070AC0000}"/>
    <cellStyle name="20% - Accent1 4 6 2" xfId="44328" xr:uid="{00000000-0005-0000-0000-000071AC0000}"/>
    <cellStyle name="20% - Accent1 4 6 2 10" xfId="44329" xr:uid="{00000000-0005-0000-0000-000072AC0000}"/>
    <cellStyle name="20% - Accent1 4 6 2 10 2" xfId="44330" xr:uid="{00000000-0005-0000-0000-000073AC0000}"/>
    <cellStyle name="20% - Accent1 4 6 2 10 2 2" xfId="44331" xr:uid="{00000000-0005-0000-0000-000074AC0000}"/>
    <cellStyle name="20% - Accent1 4 6 2 10 3" xfId="44332" xr:uid="{00000000-0005-0000-0000-000075AC0000}"/>
    <cellStyle name="20% - Accent1 4 6 2 11" xfId="44333" xr:uid="{00000000-0005-0000-0000-000076AC0000}"/>
    <cellStyle name="20% - Accent1 4 6 2 11 2" xfId="44334" xr:uid="{00000000-0005-0000-0000-000077AC0000}"/>
    <cellStyle name="20% - Accent1 4 6 2 11 2 2" xfId="44335" xr:uid="{00000000-0005-0000-0000-000078AC0000}"/>
    <cellStyle name="20% - Accent1 4 6 2 11 3" xfId="44336" xr:uid="{00000000-0005-0000-0000-000079AC0000}"/>
    <cellStyle name="20% - Accent1 4 6 2 12" xfId="44337" xr:uid="{00000000-0005-0000-0000-00007AAC0000}"/>
    <cellStyle name="20% - Accent1 4 6 2 12 2" xfId="44338" xr:uid="{00000000-0005-0000-0000-00007BAC0000}"/>
    <cellStyle name="20% - Accent1 4 6 2 13" xfId="44339" xr:uid="{00000000-0005-0000-0000-00007CAC0000}"/>
    <cellStyle name="20% - Accent1 4 6 2 13 2" xfId="44340" xr:uid="{00000000-0005-0000-0000-00007DAC0000}"/>
    <cellStyle name="20% - Accent1 4 6 2 14" xfId="44341" xr:uid="{00000000-0005-0000-0000-00007EAC0000}"/>
    <cellStyle name="20% - Accent1 4 6 2 2" xfId="44342" xr:uid="{00000000-0005-0000-0000-00007FAC0000}"/>
    <cellStyle name="20% - Accent1 4 6 2 2 10" xfId="44343" xr:uid="{00000000-0005-0000-0000-000080AC0000}"/>
    <cellStyle name="20% - Accent1 4 6 2 2 10 2" xfId="44344" xr:uid="{00000000-0005-0000-0000-000081AC0000}"/>
    <cellStyle name="20% - Accent1 4 6 2 2 11" xfId="44345" xr:uid="{00000000-0005-0000-0000-000082AC0000}"/>
    <cellStyle name="20% - Accent1 4 6 2 2 2" xfId="44346" xr:uid="{00000000-0005-0000-0000-000083AC0000}"/>
    <cellStyle name="20% - Accent1 4 6 2 2 2 2" xfId="44347" xr:uid="{00000000-0005-0000-0000-000084AC0000}"/>
    <cellStyle name="20% - Accent1 4 6 2 2 2 2 2" xfId="44348" xr:uid="{00000000-0005-0000-0000-000085AC0000}"/>
    <cellStyle name="20% - Accent1 4 6 2 2 2 2 2 2" xfId="44349" xr:uid="{00000000-0005-0000-0000-000086AC0000}"/>
    <cellStyle name="20% - Accent1 4 6 2 2 2 2 2 2 2" xfId="44350" xr:uid="{00000000-0005-0000-0000-000087AC0000}"/>
    <cellStyle name="20% - Accent1 4 6 2 2 2 2 2 3" xfId="44351" xr:uid="{00000000-0005-0000-0000-000088AC0000}"/>
    <cellStyle name="20% - Accent1 4 6 2 2 2 2 3" xfId="44352" xr:uid="{00000000-0005-0000-0000-000089AC0000}"/>
    <cellStyle name="20% - Accent1 4 6 2 2 2 2 3 2" xfId="44353" xr:uid="{00000000-0005-0000-0000-00008AAC0000}"/>
    <cellStyle name="20% - Accent1 4 6 2 2 2 2 4" xfId="44354" xr:uid="{00000000-0005-0000-0000-00008BAC0000}"/>
    <cellStyle name="20% - Accent1 4 6 2 2 2 3" xfId="44355" xr:uid="{00000000-0005-0000-0000-00008CAC0000}"/>
    <cellStyle name="20% - Accent1 4 6 2 2 2 3 2" xfId="44356" xr:uid="{00000000-0005-0000-0000-00008DAC0000}"/>
    <cellStyle name="20% - Accent1 4 6 2 2 2 3 2 2" xfId="44357" xr:uid="{00000000-0005-0000-0000-00008EAC0000}"/>
    <cellStyle name="20% - Accent1 4 6 2 2 2 3 2 2 2" xfId="44358" xr:uid="{00000000-0005-0000-0000-00008FAC0000}"/>
    <cellStyle name="20% - Accent1 4 6 2 2 2 3 2 3" xfId="44359" xr:uid="{00000000-0005-0000-0000-000090AC0000}"/>
    <cellStyle name="20% - Accent1 4 6 2 2 2 3 3" xfId="44360" xr:uid="{00000000-0005-0000-0000-000091AC0000}"/>
    <cellStyle name="20% - Accent1 4 6 2 2 2 3 3 2" xfId="44361" xr:uid="{00000000-0005-0000-0000-000092AC0000}"/>
    <cellStyle name="20% - Accent1 4 6 2 2 2 3 4" xfId="44362" xr:uid="{00000000-0005-0000-0000-000093AC0000}"/>
    <cellStyle name="20% - Accent1 4 6 2 2 2 4" xfId="44363" xr:uid="{00000000-0005-0000-0000-000094AC0000}"/>
    <cellStyle name="20% - Accent1 4 6 2 2 2 4 2" xfId="44364" xr:uid="{00000000-0005-0000-0000-000095AC0000}"/>
    <cellStyle name="20% - Accent1 4 6 2 2 2 4 2 2" xfId="44365" xr:uid="{00000000-0005-0000-0000-000096AC0000}"/>
    <cellStyle name="20% - Accent1 4 6 2 2 2 4 2 2 2" xfId="44366" xr:uid="{00000000-0005-0000-0000-000097AC0000}"/>
    <cellStyle name="20% - Accent1 4 6 2 2 2 4 2 3" xfId="44367" xr:uid="{00000000-0005-0000-0000-000098AC0000}"/>
    <cellStyle name="20% - Accent1 4 6 2 2 2 4 3" xfId="44368" xr:uid="{00000000-0005-0000-0000-000099AC0000}"/>
    <cellStyle name="20% - Accent1 4 6 2 2 2 4 3 2" xfId="44369" xr:uid="{00000000-0005-0000-0000-00009AAC0000}"/>
    <cellStyle name="20% - Accent1 4 6 2 2 2 4 4" xfId="44370" xr:uid="{00000000-0005-0000-0000-00009BAC0000}"/>
    <cellStyle name="20% - Accent1 4 6 2 2 2 5" xfId="44371" xr:uid="{00000000-0005-0000-0000-00009CAC0000}"/>
    <cellStyle name="20% - Accent1 4 6 2 2 2 5 2" xfId="44372" xr:uid="{00000000-0005-0000-0000-00009DAC0000}"/>
    <cellStyle name="20% - Accent1 4 6 2 2 2 5 2 2" xfId="44373" xr:uid="{00000000-0005-0000-0000-00009EAC0000}"/>
    <cellStyle name="20% - Accent1 4 6 2 2 2 5 3" xfId="44374" xr:uid="{00000000-0005-0000-0000-00009FAC0000}"/>
    <cellStyle name="20% - Accent1 4 6 2 2 2 6" xfId="44375" xr:uid="{00000000-0005-0000-0000-0000A0AC0000}"/>
    <cellStyle name="20% - Accent1 4 6 2 2 2 6 2" xfId="44376" xr:uid="{00000000-0005-0000-0000-0000A1AC0000}"/>
    <cellStyle name="20% - Accent1 4 6 2 2 2 6 2 2" xfId="44377" xr:uid="{00000000-0005-0000-0000-0000A2AC0000}"/>
    <cellStyle name="20% - Accent1 4 6 2 2 2 6 3" xfId="44378" xr:uid="{00000000-0005-0000-0000-0000A3AC0000}"/>
    <cellStyle name="20% - Accent1 4 6 2 2 2 7" xfId="44379" xr:uid="{00000000-0005-0000-0000-0000A4AC0000}"/>
    <cellStyle name="20% - Accent1 4 6 2 2 2 7 2" xfId="44380" xr:uid="{00000000-0005-0000-0000-0000A5AC0000}"/>
    <cellStyle name="20% - Accent1 4 6 2 2 2 8" xfId="44381" xr:uid="{00000000-0005-0000-0000-0000A6AC0000}"/>
    <cellStyle name="20% - Accent1 4 6 2 2 2 8 2" xfId="44382" xr:uid="{00000000-0005-0000-0000-0000A7AC0000}"/>
    <cellStyle name="20% - Accent1 4 6 2 2 2 9" xfId="44383" xr:uid="{00000000-0005-0000-0000-0000A8AC0000}"/>
    <cellStyle name="20% - Accent1 4 6 2 2 3" xfId="44384" xr:uid="{00000000-0005-0000-0000-0000A9AC0000}"/>
    <cellStyle name="20% - Accent1 4 6 2 2 3 2" xfId="44385" xr:uid="{00000000-0005-0000-0000-0000AAAC0000}"/>
    <cellStyle name="20% - Accent1 4 6 2 2 3 2 2" xfId="44386" xr:uid="{00000000-0005-0000-0000-0000ABAC0000}"/>
    <cellStyle name="20% - Accent1 4 6 2 2 3 2 2 2" xfId="44387" xr:uid="{00000000-0005-0000-0000-0000ACAC0000}"/>
    <cellStyle name="20% - Accent1 4 6 2 2 3 2 2 2 2" xfId="44388" xr:uid="{00000000-0005-0000-0000-0000ADAC0000}"/>
    <cellStyle name="20% - Accent1 4 6 2 2 3 2 2 3" xfId="44389" xr:uid="{00000000-0005-0000-0000-0000AEAC0000}"/>
    <cellStyle name="20% - Accent1 4 6 2 2 3 2 3" xfId="44390" xr:uid="{00000000-0005-0000-0000-0000AFAC0000}"/>
    <cellStyle name="20% - Accent1 4 6 2 2 3 2 3 2" xfId="44391" xr:uid="{00000000-0005-0000-0000-0000B0AC0000}"/>
    <cellStyle name="20% - Accent1 4 6 2 2 3 2 4" xfId="44392" xr:uid="{00000000-0005-0000-0000-0000B1AC0000}"/>
    <cellStyle name="20% - Accent1 4 6 2 2 3 3" xfId="44393" xr:uid="{00000000-0005-0000-0000-0000B2AC0000}"/>
    <cellStyle name="20% - Accent1 4 6 2 2 3 3 2" xfId="44394" xr:uid="{00000000-0005-0000-0000-0000B3AC0000}"/>
    <cellStyle name="20% - Accent1 4 6 2 2 3 3 2 2" xfId="44395" xr:uid="{00000000-0005-0000-0000-0000B4AC0000}"/>
    <cellStyle name="20% - Accent1 4 6 2 2 3 3 2 2 2" xfId="44396" xr:uid="{00000000-0005-0000-0000-0000B5AC0000}"/>
    <cellStyle name="20% - Accent1 4 6 2 2 3 3 2 3" xfId="44397" xr:uid="{00000000-0005-0000-0000-0000B6AC0000}"/>
    <cellStyle name="20% - Accent1 4 6 2 2 3 3 3" xfId="44398" xr:uid="{00000000-0005-0000-0000-0000B7AC0000}"/>
    <cellStyle name="20% - Accent1 4 6 2 2 3 3 3 2" xfId="44399" xr:uid="{00000000-0005-0000-0000-0000B8AC0000}"/>
    <cellStyle name="20% - Accent1 4 6 2 2 3 3 4" xfId="44400" xr:uid="{00000000-0005-0000-0000-0000B9AC0000}"/>
    <cellStyle name="20% - Accent1 4 6 2 2 3 4" xfId="44401" xr:uid="{00000000-0005-0000-0000-0000BAAC0000}"/>
    <cellStyle name="20% - Accent1 4 6 2 2 3 4 2" xfId="44402" xr:uid="{00000000-0005-0000-0000-0000BBAC0000}"/>
    <cellStyle name="20% - Accent1 4 6 2 2 3 4 2 2" xfId="44403" xr:uid="{00000000-0005-0000-0000-0000BCAC0000}"/>
    <cellStyle name="20% - Accent1 4 6 2 2 3 4 2 2 2" xfId="44404" xr:uid="{00000000-0005-0000-0000-0000BDAC0000}"/>
    <cellStyle name="20% - Accent1 4 6 2 2 3 4 2 3" xfId="44405" xr:uid="{00000000-0005-0000-0000-0000BEAC0000}"/>
    <cellStyle name="20% - Accent1 4 6 2 2 3 4 3" xfId="44406" xr:uid="{00000000-0005-0000-0000-0000BFAC0000}"/>
    <cellStyle name="20% - Accent1 4 6 2 2 3 4 3 2" xfId="44407" xr:uid="{00000000-0005-0000-0000-0000C0AC0000}"/>
    <cellStyle name="20% - Accent1 4 6 2 2 3 4 4" xfId="44408" xr:uid="{00000000-0005-0000-0000-0000C1AC0000}"/>
    <cellStyle name="20% - Accent1 4 6 2 2 3 5" xfId="44409" xr:uid="{00000000-0005-0000-0000-0000C2AC0000}"/>
    <cellStyle name="20% - Accent1 4 6 2 2 3 5 2" xfId="44410" xr:uid="{00000000-0005-0000-0000-0000C3AC0000}"/>
    <cellStyle name="20% - Accent1 4 6 2 2 3 5 2 2" xfId="44411" xr:uid="{00000000-0005-0000-0000-0000C4AC0000}"/>
    <cellStyle name="20% - Accent1 4 6 2 2 3 5 3" xfId="44412" xr:uid="{00000000-0005-0000-0000-0000C5AC0000}"/>
    <cellStyle name="20% - Accent1 4 6 2 2 3 6" xfId="44413" xr:uid="{00000000-0005-0000-0000-0000C6AC0000}"/>
    <cellStyle name="20% - Accent1 4 6 2 2 3 6 2" xfId="44414" xr:uid="{00000000-0005-0000-0000-0000C7AC0000}"/>
    <cellStyle name="20% - Accent1 4 6 2 2 3 6 2 2" xfId="44415" xr:uid="{00000000-0005-0000-0000-0000C8AC0000}"/>
    <cellStyle name="20% - Accent1 4 6 2 2 3 6 3" xfId="44416" xr:uid="{00000000-0005-0000-0000-0000C9AC0000}"/>
    <cellStyle name="20% - Accent1 4 6 2 2 3 7" xfId="44417" xr:uid="{00000000-0005-0000-0000-0000CAAC0000}"/>
    <cellStyle name="20% - Accent1 4 6 2 2 3 7 2" xfId="44418" xr:uid="{00000000-0005-0000-0000-0000CBAC0000}"/>
    <cellStyle name="20% - Accent1 4 6 2 2 3 8" xfId="44419" xr:uid="{00000000-0005-0000-0000-0000CCAC0000}"/>
    <cellStyle name="20% - Accent1 4 6 2 2 3 8 2" xfId="44420" xr:uid="{00000000-0005-0000-0000-0000CDAC0000}"/>
    <cellStyle name="20% - Accent1 4 6 2 2 3 9" xfId="44421" xr:uid="{00000000-0005-0000-0000-0000CEAC0000}"/>
    <cellStyle name="20% - Accent1 4 6 2 2 4" xfId="44422" xr:uid="{00000000-0005-0000-0000-0000CFAC0000}"/>
    <cellStyle name="20% - Accent1 4 6 2 2 4 2" xfId="44423" xr:uid="{00000000-0005-0000-0000-0000D0AC0000}"/>
    <cellStyle name="20% - Accent1 4 6 2 2 4 2 2" xfId="44424" xr:uid="{00000000-0005-0000-0000-0000D1AC0000}"/>
    <cellStyle name="20% - Accent1 4 6 2 2 4 2 2 2" xfId="44425" xr:uid="{00000000-0005-0000-0000-0000D2AC0000}"/>
    <cellStyle name="20% - Accent1 4 6 2 2 4 2 3" xfId="44426" xr:uid="{00000000-0005-0000-0000-0000D3AC0000}"/>
    <cellStyle name="20% - Accent1 4 6 2 2 4 3" xfId="44427" xr:uid="{00000000-0005-0000-0000-0000D4AC0000}"/>
    <cellStyle name="20% - Accent1 4 6 2 2 4 3 2" xfId="44428" xr:uid="{00000000-0005-0000-0000-0000D5AC0000}"/>
    <cellStyle name="20% - Accent1 4 6 2 2 4 4" xfId="44429" xr:uid="{00000000-0005-0000-0000-0000D6AC0000}"/>
    <cellStyle name="20% - Accent1 4 6 2 2 5" xfId="44430" xr:uid="{00000000-0005-0000-0000-0000D7AC0000}"/>
    <cellStyle name="20% - Accent1 4 6 2 2 5 2" xfId="44431" xr:uid="{00000000-0005-0000-0000-0000D8AC0000}"/>
    <cellStyle name="20% - Accent1 4 6 2 2 5 2 2" xfId="44432" xr:uid="{00000000-0005-0000-0000-0000D9AC0000}"/>
    <cellStyle name="20% - Accent1 4 6 2 2 5 2 2 2" xfId="44433" xr:uid="{00000000-0005-0000-0000-0000DAAC0000}"/>
    <cellStyle name="20% - Accent1 4 6 2 2 5 2 3" xfId="44434" xr:uid="{00000000-0005-0000-0000-0000DBAC0000}"/>
    <cellStyle name="20% - Accent1 4 6 2 2 5 3" xfId="44435" xr:uid="{00000000-0005-0000-0000-0000DCAC0000}"/>
    <cellStyle name="20% - Accent1 4 6 2 2 5 3 2" xfId="44436" xr:uid="{00000000-0005-0000-0000-0000DDAC0000}"/>
    <cellStyle name="20% - Accent1 4 6 2 2 5 4" xfId="44437" xr:uid="{00000000-0005-0000-0000-0000DEAC0000}"/>
    <cellStyle name="20% - Accent1 4 6 2 2 6" xfId="44438" xr:uid="{00000000-0005-0000-0000-0000DFAC0000}"/>
    <cellStyle name="20% - Accent1 4 6 2 2 6 2" xfId="44439" xr:uid="{00000000-0005-0000-0000-0000E0AC0000}"/>
    <cellStyle name="20% - Accent1 4 6 2 2 6 2 2" xfId="44440" xr:uid="{00000000-0005-0000-0000-0000E1AC0000}"/>
    <cellStyle name="20% - Accent1 4 6 2 2 6 2 2 2" xfId="44441" xr:uid="{00000000-0005-0000-0000-0000E2AC0000}"/>
    <cellStyle name="20% - Accent1 4 6 2 2 6 2 3" xfId="44442" xr:uid="{00000000-0005-0000-0000-0000E3AC0000}"/>
    <cellStyle name="20% - Accent1 4 6 2 2 6 3" xfId="44443" xr:uid="{00000000-0005-0000-0000-0000E4AC0000}"/>
    <cellStyle name="20% - Accent1 4 6 2 2 6 3 2" xfId="44444" xr:uid="{00000000-0005-0000-0000-0000E5AC0000}"/>
    <cellStyle name="20% - Accent1 4 6 2 2 6 4" xfId="44445" xr:uid="{00000000-0005-0000-0000-0000E6AC0000}"/>
    <cellStyle name="20% - Accent1 4 6 2 2 7" xfId="44446" xr:uid="{00000000-0005-0000-0000-0000E7AC0000}"/>
    <cellStyle name="20% - Accent1 4 6 2 2 7 2" xfId="44447" xr:uid="{00000000-0005-0000-0000-0000E8AC0000}"/>
    <cellStyle name="20% - Accent1 4 6 2 2 7 2 2" xfId="44448" xr:uid="{00000000-0005-0000-0000-0000E9AC0000}"/>
    <cellStyle name="20% - Accent1 4 6 2 2 7 3" xfId="44449" xr:uid="{00000000-0005-0000-0000-0000EAAC0000}"/>
    <cellStyle name="20% - Accent1 4 6 2 2 8" xfId="44450" xr:uid="{00000000-0005-0000-0000-0000EBAC0000}"/>
    <cellStyle name="20% - Accent1 4 6 2 2 8 2" xfId="44451" xr:uid="{00000000-0005-0000-0000-0000ECAC0000}"/>
    <cellStyle name="20% - Accent1 4 6 2 2 8 2 2" xfId="44452" xr:uid="{00000000-0005-0000-0000-0000EDAC0000}"/>
    <cellStyle name="20% - Accent1 4 6 2 2 8 3" xfId="44453" xr:uid="{00000000-0005-0000-0000-0000EEAC0000}"/>
    <cellStyle name="20% - Accent1 4 6 2 2 9" xfId="44454" xr:uid="{00000000-0005-0000-0000-0000EFAC0000}"/>
    <cellStyle name="20% - Accent1 4 6 2 2 9 2" xfId="44455" xr:uid="{00000000-0005-0000-0000-0000F0AC0000}"/>
    <cellStyle name="20% - Accent1 4 6 2 3" xfId="44456" xr:uid="{00000000-0005-0000-0000-0000F1AC0000}"/>
    <cellStyle name="20% - Accent1 4 6 2 3 10" xfId="44457" xr:uid="{00000000-0005-0000-0000-0000F2AC0000}"/>
    <cellStyle name="20% - Accent1 4 6 2 3 10 2" xfId="44458" xr:uid="{00000000-0005-0000-0000-0000F3AC0000}"/>
    <cellStyle name="20% - Accent1 4 6 2 3 11" xfId="44459" xr:uid="{00000000-0005-0000-0000-0000F4AC0000}"/>
    <cellStyle name="20% - Accent1 4 6 2 3 2" xfId="44460" xr:uid="{00000000-0005-0000-0000-0000F5AC0000}"/>
    <cellStyle name="20% - Accent1 4 6 2 3 2 2" xfId="44461" xr:uid="{00000000-0005-0000-0000-0000F6AC0000}"/>
    <cellStyle name="20% - Accent1 4 6 2 3 2 2 2" xfId="44462" xr:uid="{00000000-0005-0000-0000-0000F7AC0000}"/>
    <cellStyle name="20% - Accent1 4 6 2 3 2 2 2 2" xfId="44463" xr:uid="{00000000-0005-0000-0000-0000F8AC0000}"/>
    <cellStyle name="20% - Accent1 4 6 2 3 2 2 2 2 2" xfId="44464" xr:uid="{00000000-0005-0000-0000-0000F9AC0000}"/>
    <cellStyle name="20% - Accent1 4 6 2 3 2 2 2 3" xfId="44465" xr:uid="{00000000-0005-0000-0000-0000FAAC0000}"/>
    <cellStyle name="20% - Accent1 4 6 2 3 2 2 3" xfId="44466" xr:uid="{00000000-0005-0000-0000-0000FBAC0000}"/>
    <cellStyle name="20% - Accent1 4 6 2 3 2 2 3 2" xfId="44467" xr:uid="{00000000-0005-0000-0000-0000FCAC0000}"/>
    <cellStyle name="20% - Accent1 4 6 2 3 2 2 4" xfId="44468" xr:uid="{00000000-0005-0000-0000-0000FDAC0000}"/>
    <cellStyle name="20% - Accent1 4 6 2 3 2 3" xfId="44469" xr:uid="{00000000-0005-0000-0000-0000FEAC0000}"/>
    <cellStyle name="20% - Accent1 4 6 2 3 2 3 2" xfId="44470" xr:uid="{00000000-0005-0000-0000-0000FFAC0000}"/>
    <cellStyle name="20% - Accent1 4 6 2 3 2 3 2 2" xfId="44471" xr:uid="{00000000-0005-0000-0000-000000AD0000}"/>
    <cellStyle name="20% - Accent1 4 6 2 3 2 3 2 2 2" xfId="44472" xr:uid="{00000000-0005-0000-0000-000001AD0000}"/>
    <cellStyle name="20% - Accent1 4 6 2 3 2 3 2 3" xfId="44473" xr:uid="{00000000-0005-0000-0000-000002AD0000}"/>
    <cellStyle name="20% - Accent1 4 6 2 3 2 3 3" xfId="44474" xr:uid="{00000000-0005-0000-0000-000003AD0000}"/>
    <cellStyle name="20% - Accent1 4 6 2 3 2 3 3 2" xfId="44475" xr:uid="{00000000-0005-0000-0000-000004AD0000}"/>
    <cellStyle name="20% - Accent1 4 6 2 3 2 3 4" xfId="44476" xr:uid="{00000000-0005-0000-0000-000005AD0000}"/>
    <cellStyle name="20% - Accent1 4 6 2 3 2 4" xfId="44477" xr:uid="{00000000-0005-0000-0000-000006AD0000}"/>
    <cellStyle name="20% - Accent1 4 6 2 3 2 4 2" xfId="44478" xr:uid="{00000000-0005-0000-0000-000007AD0000}"/>
    <cellStyle name="20% - Accent1 4 6 2 3 2 4 2 2" xfId="44479" xr:uid="{00000000-0005-0000-0000-000008AD0000}"/>
    <cellStyle name="20% - Accent1 4 6 2 3 2 4 2 2 2" xfId="44480" xr:uid="{00000000-0005-0000-0000-000009AD0000}"/>
    <cellStyle name="20% - Accent1 4 6 2 3 2 4 2 3" xfId="44481" xr:uid="{00000000-0005-0000-0000-00000AAD0000}"/>
    <cellStyle name="20% - Accent1 4 6 2 3 2 4 3" xfId="44482" xr:uid="{00000000-0005-0000-0000-00000BAD0000}"/>
    <cellStyle name="20% - Accent1 4 6 2 3 2 4 3 2" xfId="44483" xr:uid="{00000000-0005-0000-0000-00000CAD0000}"/>
    <cellStyle name="20% - Accent1 4 6 2 3 2 4 4" xfId="44484" xr:uid="{00000000-0005-0000-0000-00000DAD0000}"/>
    <cellStyle name="20% - Accent1 4 6 2 3 2 5" xfId="44485" xr:uid="{00000000-0005-0000-0000-00000EAD0000}"/>
    <cellStyle name="20% - Accent1 4 6 2 3 2 5 2" xfId="44486" xr:uid="{00000000-0005-0000-0000-00000FAD0000}"/>
    <cellStyle name="20% - Accent1 4 6 2 3 2 5 2 2" xfId="44487" xr:uid="{00000000-0005-0000-0000-000010AD0000}"/>
    <cellStyle name="20% - Accent1 4 6 2 3 2 5 3" xfId="44488" xr:uid="{00000000-0005-0000-0000-000011AD0000}"/>
    <cellStyle name="20% - Accent1 4 6 2 3 2 6" xfId="44489" xr:uid="{00000000-0005-0000-0000-000012AD0000}"/>
    <cellStyle name="20% - Accent1 4 6 2 3 2 6 2" xfId="44490" xr:uid="{00000000-0005-0000-0000-000013AD0000}"/>
    <cellStyle name="20% - Accent1 4 6 2 3 2 6 2 2" xfId="44491" xr:uid="{00000000-0005-0000-0000-000014AD0000}"/>
    <cellStyle name="20% - Accent1 4 6 2 3 2 6 3" xfId="44492" xr:uid="{00000000-0005-0000-0000-000015AD0000}"/>
    <cellStyle name="20% - Accent1 4 6 2 3 2 7" xfId="44493" xr:uid="{00000000-0005-0000-0000-000016AD0000}"/>
    <cellStyle name="20% - Accent1 4 6 2 3 2 7 2" xfId="44494" xr:uid="{00000000-0005-0000-0000-000017AD0000}"/>
    <cellStyle name="20% - Accent1 4 6 2 3 2 8" xfId="44495" xr:uid="{00000000-0005-0000-0000-000018AD0000}"/>
    <cellStyle name="20% - Accent1 4 6 2 3 2 8 2" xfId="44496" xr:uid="{00000000-0005-0000-0000-000019AD0000}"/>
    <cellStyle name="20% - Accent1 4 6 2 3 2 9" xfId="44497" xr:uid="{00000000-0005-0000-0000-00001AAD0000}"/>
    <cellStyle name="20% - Accent1 4 6 2 3 3" xfId="44498" xr:uid="{00000000-0005-0000-0000-00001BAD0000}"/>
    <cellStyle name="20% - Accent1 4 6 2 3 3 2" xfId="44499" xr:uid="{00000000-0005-0000-0000-00001CAD0000}"/>
    <cellStyle name="20% - Accent1 4 6 2 3 3 2 2" xfId="44500" xr:uid="{00000000-0005-0000-0000-00001DAD0000}"/>
    <cellStyle name="20% - Accent1 4 6 2 3 3 2 2 2" xfId="44501" xr:uid="{00000000-0005-0000-0000-00001EAD0000}"/>
    <cellStyle name="20% - Accent1 4 6 2 3 3 2 2 2 2" xfId="44502" xr:uid="{00000000-0005-0000-0000-00001FAD0000}"/>
    <cellStyle name="20% - Accent1 4 6 2 3 3 2 2 3" xfId="44503" xr:uid="{00000000-0005-0000-0000-000020AD0000}"/>
    <cellStyle name="20% - Accent1 4 6 2 3 3 2 3" xfId="44504" xr:uid="{00000000-0005-0000-0000-000021AD0000}"/>
    <cellStyle name="20% - Accent1 4 6 2 3 3 2 3 2" xfId="44505" xr:uid="{00000000-0005-0000-0000-000022AD0000}"/>
    <cellStyle name="20% - Accent1 4 6 2 3 3 2 4" xfId="44506" xr:uid="{00000000-0005-0000-0000-000023AD0000}"/>
    <cellStyle name="20% - Accent1 4 6 2 3 3 3" xfId="44507" xr:uid="{00000000-0005-0000-0000-000024AD0000}"/>
    <cellStyle name="20% - Accent1 4 6 2 3 3 3 2" xfId="44508" xr:uid="{00000000-0005-0000-0000-000025AD0000}"/>
    <cellStyle name="20% - Accent1 4 6 2 3 3 3 2 2" xfId="44509" xr:uid="{00000000-0005-0000-0000-000026AD0000}"/>
    <cellStyle name="20% - Accent1 4 6 2 3 3 3 2 2 2" xfId="44510" xr:uid="{00000000-0005-0000-0000-000027AD0000}"/>
    <cellStyle name="20% - Accent1 4 6 2 3 3 3 2 3" xfId="44511" xr:uid="{00000000-0005-0000-0000-000028AD0000}"/>
    <cellStyle name="20% - Accent1 4 6 2 3 3 3 3" xfId="44512" xr:uid="{00000000-0005-0000-0000-000029AD0000}"/>
    <cellStyle name="20% - Accent1 4 6 2 3 3 3 3 2" xfId="44513" xr:uid="{00000000-0005-0000-0000-00002AAD0000}"/>
    <cellStyle name="20% - Accent1 4 6 2 3 3 3 4" xfId="44514" xr:uid="{00000000-0005-0000-0000-00002BAD0000}"/>
    <cellStyle name="20% - Accent1 4 6 2 3 3 4" xfId="44515" xr:uid="{00000000-0005-0000-0000-00002CAD0000}"/>
    <cellStyle name="20% - Accent1 4 6 2 3 3 4 2" xfId="44516" xr:uid="{00000000-0005-0000-0000-00002DAD0000}"/>
    <cellStyle name="20% - Accent1 4 6 2 3 3 4 2 2" xfId="44517" xr:uid="{00000000-0005-0000-0000-00002EAD0000}"/>
    <cellStyle name="20% - Accent1 4 6 2 3 3 4 2 2 2" xfId="44518" xr:uid="{00000000-0005-0000-0000-00002FAD0000}"/>
    <cellStyle name="20% - Accent1 4 6 2 3 3 4 2 3" xfId="44519" xr:uid="{00000000-0005-0000-0000-000030AD0000}"/>
    <cellStyle name="20% - Accent1 4 6 2 3 3 4 3" xfId="44520" xr:uid="{00000000-0005-0000-0000-000031AD0000}"/>
    <cellStyle name="20% - Accent1 4 6 2 3 3 4 3 2" xfId="44521" xr:uid="{00000000-0005-0000-0000-000032AD0000}"/>
    <cellStyle name="20% - Accent1 4 6 2 3 3 4 4" xfId="44522" xr:uid="{00000000-0005-0000-0000-000033AD0000}"/>
    <cellStyle name="20% - Accent1 4 6 2 3 3 5" xfId="44523" xr:uid="{00000000-0005-0000-0000-000034AD0000}"/>
    <cellStyle name="20% - Accent1 4 6 2 3 3 5 2" xfId="44524" xr:uid="{00000000-0005-0000-0000-000035AD0000}"/>
    <cellStyle name="20% - Accent1 4 6 2 3 3 5 2 2" xfId="44525" xr:uid="{00000000-0005-0000-0000-000036AD0000}"/>
    <cellStyle name="20% - Accent1 4 6 2 3 3 5 3" xfId="44526" xr:uid="{00000000-0005-0000-0000-000037AD0000}"/>
    <cellStyle name="20% - Accent1 4 6 2 3 3 6" xfId="44527" xr:uid="{00000000-0005-0000-0000-000038AD0000}"/>
    <cellStyle name="20% - Accent1 4 6 2 3 3 6 2" xfId="44528" xr:uid="{00000000-0005-0000-0000-000039AD0000}"/>
    <cellStyle name="20% - Accent1 4 6 2 3 3 6 2 2" xfId="44529" xr:uid="{00000000-0005-0000-0000-00003AAD0000}"/>
    <cellStyle name="20% - Accent1 4 6 2 3 3 6 3" xfId="44530" xr:uid="{00000000-0005-0000-0000-00003BAD0000}"/>
    <cellStyle name="20% - Accent1 4 6 2 3 3 7" xfId="44531" xr:uid="{00000000-0005-0000-0000-00003CAD0000}"/>
    <cellStyle name="20% - Accent1 4 6 2 3 3 7 2" xfId="44532" xr:uid="{00000000-0005-0000-0000-00003DAD0000}"/>
    <cellStyle name="20% - Accent1 4 6 2 3 3 8" xfId="44533" xr:uid="{00000000-0005-0000-0000-00003EAD0000}"/>
    <cellStyle name="20% - Accent1 4 6 2 3 3 8 2" xfId="44534" xr:uid="{00000000-0005-0000-0000-00003FAD0000}"/>
    <cellStyle name="20% - Accent1 4 6 2 3 3 9" xfId="44535" xr:uid="{00000000-0005-0000-0000-000040AD0000}"/>
    <cellStyle name="20% - Accent1 4 6 2 3 4" xfId="44536" xr:uid="{00000000-0005-0000-0000-000041AD0000}"/>
    <cellStyle name="20% - Accent1 4 6 2 3 4 2" xfId="44537" xr:uid="{00000000-0005-0000-0000-000042AD0000}"/>
    <cellStyle name="20% - Accent1 4 6 2 3 4 2 2" xfId="44538" xr:uid="{00000000-0005-0000-0000-000043AD0000}"/>
    <cellStyle name="20% - Accent1 4 6 2 3 4 2 2 2" xfId="44539" xr:uid="{00000000-0005-0000-0000-000044AD0000}"/>
    <cellStyle name="20% - Accent1 4 6 2 3 4 2 3" xfId="44540" xr:uid="{00000000-0005-0000-0000-000045AD0000}"/>
    <cellStyle name="20% - Accent1 4 6 2 3 4 3" xfId="44541" xr:uid="{00000000-0005-0000-0000-000046AD0000}"/>
    <cellStyle name="20% - Accent1 4 6 2 3 4 3 2" xfId="44542" xr:uid="{00000000-0005-0000-0000-000047AD0000}"/>
    <cellStyle name="20% - Accent1 4 6 2 3 4 4" xfId="44543" xr:uid="{00000000-0005-0000-0000-000048AD0000}"/>
    <cellStyle name="20% - Accent1 4 6 2 3 5" xfId="44544" xr:uid="{00000000-0005-0000-0000-000049AD0000}"/>
    <cellStyle name="20% - Accent1 4 6 2 3 5 2" xfId="44545" xr:uid="{00000000-0005-0000-0000-00004AAD0000}"/>
    <cellStyle name="20% - Accent1 4 6 2 3 5 2 2" xfId="44546" xr:uid="{00000000-0005-0000-0000-00004BAD0000}"/>
    <cellStyle name="20% - Accent1 4 6 2 3 5 2 2 2" xfId="44547" xr:uid="{00000000-0005-0000-0000-00004CAD0000}"/>
    <cellStyle name="20% - Accent1 4 6 2 3 5 2 3" xfId="44548" xr:uid="{00000000-0005-0000-0000-00004DAD0000}"/>
    <cellStyle name="20% - Accent1 4 6 2 3 5 3" xfId="44549" xr:uid="{00000000-0005-0000-0000-00004EAD0000}"/>
    <cellStyle name="20% - Accent1 4 6 2 3 5 3 2" xfId="44550" xr:uid="{00000000-0005-0000-0000-00004FAD0000}"/>
    <cellStyle name="20% - Accent1 4 6 2 3 5 4" xfId="44551" xr:uid="{00000000-0005-0000-0000-000050AD0000}"/>
    <cellStyle name="20% - Accent1 4 6 2 3 6" xfId="44552" xr:uid="{00000000-0005-0000-0000-000051AD0000}"/>
    <cellStyle name="20% - Accent1 4 6 2 3 6 2" xfId="44553" xr:uid="{00000000-0005-0000-0000-000052AD0000}"/>
    <cellStyle name="20% - Accent1 4 6 2 3 6 2 2" xfId="44554" xr:uid="{00000000-0005-0000-0000-000053AD0000}"/>
    <cellStyle name="20% - Accent1 4 6 2 3 6 2 2 2" xfId="44555" xr:uid="{00000000-0005-0000-0000-000054AD0000}"/>
    <cellStyle name="20% - Accent1 4 6 2 3 6 2 3" xfId="44556" xr:uid="{00000000-0005-0000-0000-000055AD0000}"/>
    <cellStyle name="20% - Accent1 4 6 2 3 6 3" xfId="44557" xr:uid="{00000000-0005-0000-0000-000056AD0000}"/>
    <cellStyle name="20% - Accent1 4 6 2 3 6 3 2" xfId="44558" xr:uid="{00000000-0005-0000-0000-000057AD0000}"/>
    <cellStyle name="20% - Accent1 4 6 2 3 6 4" xfId="44559" xr:uid="{00000000-0005-0000-0000-000058AD0000}"/>
    <cellStyle name="20% - Accent1 4 6 2 3 7" xfId="44560" xr:uid="{00000000-0005-0000-0000-000059AD0000}"/>
    <cellStyle name="20% - Accent1 4 6 2 3 7 2" xfId="44561" xr:uid="{00000000-0005-0000-0000-00005AAD0000}"/>
    <cellStyle name="20% - Accent1 4 6 2 3 7 2 2" xfId="44562" xr:uid="{00000000-0005-0000-0000-00005BAD0000}"/>
    <cellStyle name="20% - Accent1 4 6 2 3 7 3" xfId="44563" xr:uid="{00000000-0005-0000-0000-00005CAD0000}"/>
    <cellStyle name="20% - Accent1 4 6 2 3 8" xfId="44564" xr:uid="{00000000-0005-0000-0000-00005DAD0000}"/>
    <cellStyle name="20% - Accent1 4 6 2 3 8 2" xfId="44565" xr:uid="{00000000-0005-0000-0000-00005EAD0000}"/>
    <cellStyle name="20% - Accent1 4 6 2 3 8 2 2" xfId="44566" xr:uid="{00000000-0005-0000-0000-00005FAD0000}"/>
    <cellStyle name="20% - Accent1 4 6 2 3 8 3" xfId="44567" xr:uid="{00000000-0005-0000-0000-000060AD0000}"/>
    <cellStyle name="20% - Accent1 4 6 2 3 9" xfId="44568" xr:uid="{00000000-0005-0000-0000-000061AD0000}"/>
    <cellStyle name="20% - Accent1 4 6 2 3 9 2" xfId="44569" xr:uid="{00000000-0005-0000-0000-000062AD0000}"/>
    <cellStyle name="20% - Accent1 4 6 2 4" xfId="44570" xr:uid="{00000000-0005-0000-0000-000063AD0000}"/>
    <cellStyle name="20% - Accent1 4 6 2 4 10" xfId="44571" xr:uid="{00000000-0005-0000-0000-000064AD0000}"/>
    <cellStyle name="20% - Accent1 4 6 2 4 10 2" xfId="44572" xr:uid="{00000000-0005-0000-0000-000065AD0000}"/>
    <cellStyle name="20% - Accent1 4 6 2 4 11" xfId="44573" xr:uid="{00000000-0005-0000-0000-000066AD0000}"/>
    <cellStyle name="20% - Accent1 4 6 2 4 2" xfId="44574" xr:uid="{00000000-0005-0000-0000-000067AD0000}"/>
    <cellStyle name="20% - Accent1 4 6 2 4 2 2" xfId="44575" xr:uid="{00000000-0005-0000-0000-000068AD0000}"/>
    <cellStyle name="20% - Accent1 4 6 2 4 2 2 2" xfId="44576" xr:uid="{00000000-0005-0000-0000-000069AD0000}"/>
    <cellStyle name="20% - Accent1 4 6 2 4 2 2 2 2" xfId="44577" xr:uid="{00000000-0005-0000-0000-00006AAD0000}"/>
    <cellStyle name="20% - Accent1 4 6 2 4 2 2 2 2 2" xfId="44578" xr:uid="{00000000-0005-0000-0000-00006BAD0000}"/>
    <cellStyle name="20% - Accent1 4 6 2 4 2 2 2 3" xfId="44579" xr:uid="{00000000-0005-0000-0000-00006CAD0000}"/>
    <cellStyle name="20% - Accent1 4 6 2 4 2 2 3" xfId="44580" xr:uid="{00000000-0005-0000-0000-00006DAD0000}"/>
    <cellStyle name="20% - Accent1 4 6 2 4 2 2 3 2" xfId="44581" xr:uid="{00000000-0005-0000-0000-00006EAD0000}"/>
    <cellStyle name="20% - Accent1 4 6 2 4 2 2 4" xfId="44582" xr:uid="{00000000-0005-0000-0000-00006FAD0000}"/>
    <cellStyle name="20% - Accent1 4 6 2 4 2 3" xfId="44583" xr:uid="{00000000-0005-0000-0000-000070AD0000}"/>
    <cellStyle name="20% - Accent1 4 6 2 4 2 3 2" xfId="44584" xr:uid="{00000000-0005-0000-0000-000071AD0000}"/>
    <cellStyle name="20% - Accent1 4 6 2 4 2 3 2 2" xfId="44585" xr:uid="{00000000-0005-0000-0000-000072AD0000}"/>
    <cellStyle name="20% - Accent1 4 6 2 4 2 3 2 2 2" xfId="44586" xr:uid="{00000000-0005-0000-0000-000073AD0000}"/>
    <cellStyle name="20% - Accent1 4 6 2 4 2 3 2 3" xfId="44587" xr:uid="{00000000-0005-0000-0000-000074AD0000}"/>
    <cellStyle name="20% - Accent1 4 6 2 4 2 3 3" xfId="44588" xr:uid="{00000000-0005-0000-0000-000075AD0000}"/>
    <cellStyle name="20% - Accent1 4 6 2 4 2 3 3 2" xfId="44589" xr:uid="{00000000-0005-0000-0000-000076AD0000}"/>
    <cellStyle name="20% - Accent1 4 6 2 4 2 3 4" xfId="44590" xr:uid="{00000000-0005-0000-0000-000077AD0000}"/>
    <cellStyle name="20% - Accent1 4 6 2 4 2 4" xfId="44591" xr:uid="{00000000-0005-0000-0000-000078AD0000}"/>
    <cellStyle name="20% - Accent1 4 6 2 4 2 4 2" xfId="44592" xr:uid="{00000000-0005-0000-0000-000079AD0000}"/>
    <cellStyle name="20% - Accent1 4 6 2 4 2 4 2 2" xfId="44593" xr:uid="{00000000-0005-0000-0000-00007AAD0000}"/>
    <cellStyle name="20% - Accent1 4 6 2 4 2 4 2 2 2" xfId="44594" xr:uid="{00000000-0005-0000-0000-00007BAD0000}"/>
    <cellStyle name="20% - Accent1 4 6 2 4 2 4 2 3" xfId="44595" xr:uid="{00000000-0005-0000-0000-00007CAD0000}"/>
    <cellStyle name="20% - Accent1 4 6 2 4 2 4 3" xfId="44596" xr:uid="{00000000-0005-0000-0000-00007DAD0000}"/>
    <cellStyle name="20% - Accent1 4 6 2 4 2 4 3 2" xfId="44597" xr:uid="{00000000-0005-0000-0000-00007EAD0000}"/>
    <cellStyle name="20% - Accent1 4 6 2 4 2 4 4" xfId="44598" xr:uid="{00000000-0005-0000-0000-00007FAD0000}"/>
    <cellStyle name="20% - Accent1 4 6 2 4 2 5" xfId="44599" xr:uid="{00000000-0005-0000-0000-000080AD0000}"/>
    <cellStyle name="20% - Accent1 4 6 2 4 2 5 2" xfId="44600" xr:uid="{00000000-0005-0000-0000-000081AD0000}"/>
    <cellStyle name="20% - Accent1 4 6 2 4 2 5 2 2" xfId="44601" xr:uid="{00000000-0005-0000-0000-000082AD0000}"/>
    <cellStyle name="20% - Accent1 4 6 2 4 2 5 3" xfId="44602" xr:uid="{00000000-0005-0000-0000-000083AD0000}"/>
    <cellStyle name="20% - Accent1 4 6 2 4 2 6" xfId="44603" xr:uid="{00000000-0005-0000-0000-000084AD0000}"/>
    <cellStyle name="20% - Accent1 4 6 2 4 2 6 2" xfId="44604" xr:uid="{00000000-0005-0000-0000-000085AD0000}"/>
    <cellStyle name="20% - Accent1 4 6 2 4 2 6 2 2" xfId="44605" xr:uid="{00000000-0005-0000-0000-000086AD0000}"/>
    <cellStyle name="20% - Accent1 4 6 2 4 2 6 3" xfId="44606" xr:uid="{00000000-0005-0000-0000-000087AD0000}"/>
    <cellStyle name="20% - Accent1 4 6 2 4 2 7" xfId="44607" xr:uid="{00000000-0005-0000-0000-000088AD0000}"/>
    <cellStyle name="20% - Accent1 4 6 2 4 2 7 2" xfId="44608" xr:uid="{00000000-0005-0000-0000-000089AD0000}"/>
    <cellStyle name="20% - Accent1 4 6 2 4 2 8" xfId="44609" xr:uid="{00000000-0005-0000-0000-00008AAD0000}"/>
    <cellStyle name="20% - Accent1 4 6 2 4 2 8 2" xfId="44610" xr:uid="{00000000-0005-0000-0000-00008BAD0000}"/>
    <cellStyle name="20% - Accent1 4 6 2 4 2 9" xfId="44611" xr:uid="{00000000-0005-0000-0000-00008CAD0000}"/>
    <cellStyle name="20% - Accent1 4 6 2 4 3" xfId="44612" xr:uid="{00000000-0005-0000-0000-00008DAD0000}"/>
    <cellStyle name="20% - Accent1 4 6 2 4 3 2" xfId="44613" xr:uid="{00000000-0005-0000-0000-00008EAD0000}"/>
    <cellStyle name="20% - Accent1 4 6 2 4 3 2 2" xfId="44614" xr:uid="{00000000-0005-0000-0000-00008FAD0000}"/>
    <cellStyle name="20% - Accent1 4 6 2 4 3 2 2 2" xfId="44615" xr:uid="{00000000-0005-0000-0000-000090AD0000}"/>
    <cellStyle name="20% - Accent1 4 6 2 4 3 2 2 2 2" xfId="44616" xr:uid="{00000000-0005-0000-0000-000091AD0000}"/>
    <cellStyle name="20% - Accent1 4 6 2 4 3 2 2 3" xfId="44617" xr:uid="{00000000-0005-0000-0000-000092AD0000}"/>
    <cellStyle name="20% - Accent1 4 6 2 4 3 2 3" xfId="44618" xr:uid="{00000000-0005-0000-0000-000093AD0000}"/>
    <cellStyle name="20% - Accent1 4 6 2 4 3 2 3 2" xfId="44619" xr:uid="{00000000-0005-0000-0000-000094AD0000}"/>
    <cellStyle name="20% - Accent1 4 6 2 4 3 2 4" xfId="44620" xr:uid="{00000000-0005-0000-0000-000095AD0000}"/>
    <cellStyle name="20% - Accent1 4 6 2 4 3 3" xfId="44621" xr:uid="{00000000-0005-0000-0000-000096AD0000}"/>
    <cellStyle name="20% - Accent1 4 6 2 4 3 3 2" xfId="44622" xr:uid="{00000000-0005-0000-0000-000097AD0000}"/>
    <cellStyle name="20% - Accent1 4 6 2 4 3 3 2 2" xfId="44623" xr:uid="{00000000-0005-0000-0000-000098AD0000}"/>
    <cellStyle name="20% - Accent1 4 6 2 4 3 3 2 2 2" xfId="44624" xr:uid="{00000000-0005-0000-0000-000099AD0000}"/>
    <cellStyle name="20% - Accent1 4 6 2 4 3 3 2 3" xfId="44625" xr:uid="{00000000-0005-0000-0000-00009AAD0000}"/>
    <cellStyle name="20% - Accent1 4 6 2 4 3 3 3" xfId="44626" xr:uid="{00000000-0005-0000-0000-00009BAD0000}"/>
    <cellStyle name="20% - Accent1 4 6 2 4 3 3 3 2" xfId="44627" xr:uid="{00000000-0005-0000-0000-00009CAD0000}"/>
    <cellStyle name="20% - Accent1 4 6 2 4 3 3 4" xfId="44628" xr:uid="{00000000-0005-0000-0000-00009DAD0000}"/>
    <cellStyle name="20% - Accent1 4 6 2 4 3 4" xfId="44629" xr:uid="{00000000-0005-0000-0000-00009EAD0000}"/>
    <cellStyle name="20% - Accent1 4 6 2 4 3 4 2" xfId="44630" xr:uid="{00000000-0005-0000-0000-00009FAD0000}"/>
    <cellStyle name="20% - Accent1 4 6 2 4 3 4 2 2" xfId="44631" xr:uid="{00000000-0005-0000-0000-0000A0AD0000}"/>
    <cellStyle name="20% - Accent1 4 6 2 4 3 4 2 2 2" xfId="44632" xr:uid="{00000000-0005-0000-0000-0000A1AD0000}"/>
    <cellStyle name="20% - Accent1 4 6 2 4 3 4 2 3" xfId="44633" xr:uid="{00000000-0005-0000-0000-0000A2AD0000}"/>
    <cellStyle name="20% - Accent1 4 6 2 4 3 4 3" xfId="44634" xr:uid="{00000000-0005-0000-0000-0000A3AD0000}"/>
    <cellStyle name="20% - Accent1 4 6 2 4 3 4 3 2" xfId="44635" xr:uid="{00000000-0005-0000-0000-0000A4AD0000}"/>
    <cellStyle name="20% - Accent1 4 6 2 4 3 4 4" xfId="44636" xr:uid="{00000000-0005-0000-0000-0000A5AD0000}"/>
    <cellStyle name="20% - Accent1 4 6 2 4 3 5" xfId="44637" xr:uid="{00000000-0005-0000-0000-0000A6AD0000}"/>
    <cellStyle name="20% - Accent1 4 6 2 4 3 5 2" xfId="44638" xr:uid="{00000000-0005-0000-0000-0000A7AD0000}"/>
    <cellStyle name="20% - Accent1 4 6 2 4 3 5 2 2" xfId="44639" xr:uid="{00000000-0005-0000-0000-0000A8AD0000}"/>
    <cellStyle name="20% - Accent1 4 6 2 4 3 5 3" xfId="44640" xr:uid="{00000000-0005-0000-0000-0000A9AD0000}"/>
    <cellStyle name="20% - Accent1 4 6 2 4 3 6" xfId="44641" xr:uid="{00000000-0005-0000-0000-0000AAAD0000}"/>
    <cellStyle name="20% - Accent1 4 6 2 4 3 6 2" xfId="44642" xr:uid="{00000000-0005-0000-0000-0000ABAD0000}"/>
    <cellStyle name="20% - Accent1 4 6 2 4 3 6 2 2" xfId="44643" xr:uid="{00000000-0005-0000-0000-0000ACAD0000}"/>
    <cellStyle name="20% - Accent1 4 6 2 4 3 6 3" xfId="44644" xr:uid="{00000000-0005-0000-0000-0000ADAD0000}"/>
    <cellStyle name="20% - Accent1 4 6 2 4 3 7" xfId="44645" xr:uid="{00000000-0005-0000-0000-0000AEAD0000}"/>
    <cellStyle name="20% - Accent1 4 6 2 4 3 7 2" xfId="44646" xr:uid="{00000000-0005-0000-0000-0000AFAD0000}"/>
    <cellStyle name="20% - Accent1 4 6 2 4 3 8" xfId="44647" xr:uid="{00000000-0005-0000-0000-0000B0AD0000}"/>
    <cellStyle name="20% - Accent1 4 6 2 4 3 8 2" xfId="44648" xr:uid="{00000000-0005-0000-0000-0000B1AD0000}"/>
    <cellStyle name="20% - Accent1 4 6 2 4 3 9" xfId="44649" xr:uid="{00000000-0005-0000-0000-0000B2AD0000}"/>
    <cellStyle name="20% - Accent1 4 6 2 4 4" xfId="44650" xr:uid="{00000000-0005-0000-0000-0000B3AD0000}"/>
    <cellStyle name="20% - Accent1 4 6 2 4 4 2" xfId="44651" xr:uid="{00000000-0005-0000-0000-0000B4AD0000}"/>
    <cellStyle name="20% - Accent1 4 6 2 4 4 2 2" xfId="44652" xr:uid="{00000000-0005-0000-0000-0000B5AD0000}"/>
    <cellStyle name="20% - Accent1 4 6 2 4 4 2 2 2" xfId="44653" xr:uid="{00000000-0005-0000-0000-0000B6AD0000}"/>
    <cellStyle name="20% - Accent1 4 6 2 4 4 2 3" xfId="44654" xr:uid="{00000000-0005-0000-0000-0000B7AD0000}"/>
    <cellStyle name="20% - Accent1 4 6 2 4 4 3" xfId="44655" xr:uid="{00000000-0005-0000-0000-0000B8AD0000}"/>
    <cellStyle name="20% - Accent1 4 6 2 4 4 3 2" xfId="44656" xr:uid="{00000000-0005-0000-0000-0000B9AD0000}"/>
    <cellStyle name="20% - Accent1 4 6 2 4 4 4" xfId="44657" xr:uid="{00000000-0005-0000-0000-0000BAAD0000}"/>
    <cellStyle name="20% - Accent1 4 6 2 4 5" xfId="44658" xr:uid="{00000000-0005-0000-0000-0000BBAD0000}"/>
    <cellStyle name="20% - Accent1 4 6 2 4 5 2" xfId="44659" xr:uid="{00000000-0005-0000-0000-0000BCAD0000}"/>
    <cellStyle name="20% - Accent1 4 6 2 4 5 2 2" xfId="44660" xr:uid="{00000000-0005-0000-0000-0000BDAD0000}"/>
    <cellStyle name="20% - Accent1 4 6 2 4 5 2 2 2" xfId="44661" xr:uid="{00000000-0005-0000-0000-0000BEAD0000}"/>
    <cellStyle name="20% - Accent1 4 6 2 4 5 2 3" xfId="44662" xr:uid="{00000000-0005-0000-0000-0000BFAD0000}"/>
    <cellStyle name="20% - Accent1 4 6 2 4 5 3" xfId="44663" xr:uid="{00000000-0005-0000-0000-0000C0AD0000}"/>
    <cellStyle name="20% - Accent1 4 6 2 4 5 3 2" xfId="44664" xr:uid="{00000000-0005-0000-0000-0000C1AD0000}"/>
    <cellStyle name="20% - Accent1 4 6 2 4 5 4" xfId="44665" xr:uid="{00000000-0005-0000-0000-0000C2AD0000}"/>
    <cellStyle name="20% - Accent1 4 6 2 4 6" xfId="44666" xr:uid="{00000000-0005-0000-0000-0000C3AD0000}"/>
    <cellStyle name="20% - Accent1 4 6 2 4 6 2" xfId="44667" xr:uid="{00000000-0005-0000-0000-0000C4AD0000}"/>
    <cellStyle name="20% - Accent1 4 6 2 4 6 2 2" xfId="44668" xr:uid="{00000000-0005-0000-0000-0000C5AD0000}"/>
    <cellStyle name="20% - Accent1 4 6 2 4 6 2 2 2" xfId="44669" xr:uid="{00000000-0005-0000-0000-0000C6AD0000}"/>
    <cellStyle name="20% - Accent1 4 6 2 4 6 2 3" xfId="44670" xr:uid="{00000000-0005-0000-0000-0000C7AD0000}"/>
    <cellStyle name="20% - Accent1 4 6 2 4 6 3" xfId="44671" xr:uid="{00000000-0005-0000-0000-0000C8AD0000}"/>
    <cellStyle name="20% - Accent1 4 6 2 4 6 3 2" xfId="44672" xr:uid="{00000000-0005-0000-0000-0000C9AD0000}"/>
    <cellStyle name="20% - Accent1 4 6 2 4 6 4" xfId="44673" xr:uid="{00000000-0005-0000-0000-0000CAAD0000}"/>
    <cellStyle name="20% - Accent1 4 6 2 4 7" xfId="44674" xr:uid="{00000000-0005-0000-0000-0000CBAD0000}"/>
    <cellStyle name="20% - Accent1 4 6 2 4 7 2" xfId="44675" xr:uid="{00000000-0005-0000-0000-0000CCAD0000}"/>
    <cellStyle name="20% - Accent1 4 6 2 4 7 2 2" xfId="44676" xr:uid="{00000000-0005-0000-0000-0000CDAD0000}"/>
    <cellStyle name="20% - Accent1 4 6 2 4 7 3" xfId="44677" xr:uid="{00000000-0005-0000-0000-0000CEAD0000}"/>
    <cellStyle name="20% - Accent1 4 6 2 4 8" xfId="44678" xr:uid="{00000000-0005-0000-0000-0000CFAD0000}"/>
    <cellStyle name="20% - Accent1 4 6 2 4 8 2" xfId="44679" xr:uid="{00000000-0005-0000-0000-0000D0AD0000}"/>
    <cellStyle name="20% - Accent1 4 6 2 4 8 2 2" xfId="44680" xr:uid="{00000000-0005-0000-0000-0000D1AD0000}"/>
    <cellStyle name="20% - Accent1 4 6 2 4 8 3" xfId="44681" xr:uid="{00000000-0005-0000-0000-0000D2AD0000}"/>
    <cellStyle name="20% - Accent1 4 6 2 4 9" xfId="44682" xr:uid="{00000000-0005-0000-0000-0000D3AD0000}"/>
    <cellStyle name="20% - Accent1 4 6 2 4 9 2" xfId="44683" xr:uid="{00000000-0005-0000-0000-0000D4AD0000}"/>
    <cellStyle name="20% - Accent1 4 6 2 5" xfId="44684" xr:uid="{00000000-0005-0000-0000-0000D5AD0000}"/>
    <cellStyle name="20% - Accent1 4 6 2 5 2" xfId="44685" xr:uid="{00000000-0005-0000-0000-0000D6AD0000}"/>
    <cellStyle name="20% - Accent1 4 6 2 5 2 2" xfId="44686" xr:uid="{00000000-0005-0000-0000-0000D7AD0000}"/>
    <cellStyle name="20% - Accent1 4 6 2 5 2 2 2" xfId="44687" xr:uid="{00000000-0005-0000-0000-0000D8AD0000}"/>
    <cellStyle name="20% - Accent1 4 6 2 5 2 2 2 2" xfId="44688" xr:uid="{00000000-0005-0000-0000-0000D9AD0000}"/>
    <cellStyle name="20% - Accent1 4 6 2 5 2 2 3" xfId="44689" xr:uid="{00000000-0005-0000-0000-0000DAAD0000}"/>
    <cellStyle name="20% - Accent1 4 6 2 5 2 3" xfId="44690" xr:uid="{00000000-0005-0000-0000-0000DBAD0000}"/>
    <cellStyle name="20% - Accent1 4 6 2 5 2 3 2" xfId="44691" xr:uid="{00000000-0005-0000-0000-0000DCAD0000}"/>
    <cellStyle name="20% - Accent1 4 6 2 5 2 4" xfId="44692" xr:uid="{00000000-0005-0000-0000-0000DDAD0000}"/>
    <cellStyle name="20% - Accent1 4 6 2 5 3" xfId="44693" xr:uid="{00000000-0005-0000-0000-0000DEAD0000}"/>
    <cellStyle name="20% - Accent1 4 6 2 5 3 2" xfId="44694" xr:uid="{00000000-0005-0000-0000-0000DFAD0000}"/>
    <cellStyle name="20% - Accent1 4 6 2 5 3 2 2" xfId="44695" xr:uid="{00000000-0005-0000-0000-0000E0AD0000}"/>
    <cellStyle name="20% - Accent1 4 6 2 5 3 2 2 2" xfId="44696" xr:uid="{00000000-0005-0000-0000-0000E1AD0000}"/>
    <cellStyle name="20% - Accent1 4 6 2 5 3 2 3" xfId="44697" xr:uid="{00000000-0005-0000-0000-0000E2AD0000}"/>
    <cellStyle name="20% - Accent1 4 6 2 5 3 3" xfId="44698" xr:uid="{00000000-0005-0000-0000-0000E3AD0000}"/>
    <cellStyle name="20% - Accent1 4 6 2 5 3 3 2" xfId="44699" xr:uid="{00000000-0005-0000-0000-0000E4AD0000}"/>
    <cellStyle name="20% - Accent1 4 6 2 5 3 4" xfId="44700" xr:uid="{00000000-0005-0000-0000-0000E5AD0000}"/>
    <cellStyle name="20% - Accent1 4 6 2 5 4" xfId="44701" xr:uid="{00000000-0005-0000-0000-0000E6AD0000}"/>
    <cellStyle name="20% - Accent1 4 6 2 5 4 2" xfId="44702" xr:uid="{00000000-0005-0000-0000-0000E7AD0000}"/>
    <cellStyle name="20% - Accent1 4 6 2 5 4 2 2" xfId="44703" xr:uid="{00000000-0005-0000-0000-0000E8AD0000}"/>
    <cellStyle name="20% - Accent1 4 6 2 5 4 2 2 2" xfId="44704" xr:uid="{00000000-0005-0000-0000-0000E9AD0000}"/>
    <cellStyle name="20% - Accent1 4 6 2 5 4 2 3" xfId="44705" xr:uid="{00000000-0005-0000-0000-0000EAAD0000}"/>
    <cellStyle name="20% - Accent1 4 6 2 5 4 3" xfId="44706" xr:uid="{00000000-0005-0000-0000-0000EBAD0000}"/>
    <cellStyle name="20% - Accent1 4 6 2 5 4 3 2" xfId="44707" xr:uid="{00000000-0005-0000-0000-0000ECAD0000}"/>
    <cellStyle name="20% - Accent1 4 6 2 5 4 4" xfId="44708" xr:uid="{00000000-0005-0000-0000-0000EDAD0000}"/>
    <cellStyle name="20% - Accent1 4 6 2 5 5" xfId="44709" xr:uid="{00000000-0005-0000-0000-0000EEAD0000}"/>
    <cellStyle name="20% - Accent1 4 6 2 5 5 2" xfId="44710" xr:uid="{00000000-0005-0000-0000-0000EFAD0000}"/>
    <cellStyle name="20% - Accent1 4 6 2 5 5 2 2" xfId="44711" xr:uid="{00000000-0005-0000-0000-0000F0AD0000}"/>
    <cellStyle name="20% - Accent1 4 6 2 5 5 3" xfId="44712" xr:uid="{00000000-0005-0000-0000-0000F1AD0000}"/>
    <cellStyle name="20% - Accent1 4 6 2 5 6" xfId="44713" xr:uid="{00000000-0005-0000-0000-0000F2AD0000}"/>
    <cellStyle name="20% - Accent1 4 6 2 5 6 2" xfId="44714" xr:uid="{00000000-0005-0000-0000-0000F3AD0000}"/>
    <cellStyle name="20% - Accent1 4 6 2 5 6 2 2" xfId="44715" xr:uid="{00000000-0005-0000-0000-0000F4AD0000}"/>
    <cellStyle name="20% - Accent1 4 6 2 5 6 3" xfId="44716" xr:uid="{00000000-0005-0000-0000-0000F5AD0000}"/>
    <cellStyle name="20% - Accent1 4 6 2 5 7" xfId="44717" xr:uid="{00000000-0005-0000-0000-0000F6AD0000}"/>
    <cellStyle name="20% - Accent1 4 6 2 5 7 2" xfId="44718" xr:uid="{00000000-0005-0000-0000-0000F7AD0000}"/>
    <cellStyle name="20% - Accent1 4 6 2 5 8" xfId="44719" xr:uid="{00000000-0005-0000-0000-0000F8AD0000}"/>
    <cellStyle name="20% - Accent1 4 6 2 5 8 2" xfId="44720" xr:uid="{00000000-0005-0000-0000-0000F9AD0000}"/>
    <cellStyle name="20% - Accent1 4 6 2 5 9" xfId="44721" xr:uid="{00000000-0005-0000-0000-0000FAAD0000}"/>
    <cellStyle name="20% - Accent1 4 6 2 6" xfId="44722" xr:uid="{00000000-0005-0000-0000-0000FBAD0000}"/>
    <cellStyle name="20% - Accent1 4 6 2 6 2" xfId="44723" xr:uid="{00000000-0005-0000-0000-0000FCAD0000}"/>
    <cellStyle name="20% - Accent1 4 6 2 6 2 2" xfId="44724" xr:uid="{00000000-0005-0000-0000-0000FDAD0000}"/>
    <cellStyle name="20% - Accent1 4 6 2 6 2 2 2" xfId="44725" xr:uid="{00000000-0005-0000-0000-0000FEAD0000}"/>
    <cellStyle name="20% - Accent1 4 6 2 6 2 2 2 2" xfId="44726" xr:uid="{00000000-0005-0000-0000-0000FFAD0000}"/>
    <cellStyle name="20% - Accent1 4 6 2 6 2 2 3" xfId="44727" xr:uid="{00000000-0005-0000-0000-000000AE0000}"/>
    <cellStyle name="20% - Accent1 4 6 2 6 2 3" xfId="44728" xr:uid="{00000000-0005-0000-0000-000001AE0000}"/>
    <cellStyle name="20% - Accent1 4 6 2 6 2 3 2" xfId="44729" xr:uid="{00000000-0005-0000-0000-000002AE0000}"/>
    <cellStyle name="20% - Accent1 4 6 2 6 2 4" xfId="44730" xr:uid="{00000000-0005-0000-0000-000003AE0000}"/>
    <cellStyle name="20% - Accent1 4 6 2 6 3" xfId="44731" xr:uid="{00000000-0005-0000-0000-000004AE0000}"/>
    <cellStyle name="20% - Accent1 4 6 2 6 3 2" xfId="44732" xr:uid="{00000000-0005-0000-0000-000005AE0000}"/>
    <cellStyle name="20% - Accent1 4 6 2 6 3 2 2" xfId="44733" xr:uid="{00000000-0005-0000-0000-000006AE0000}"/>
    <cellStyle name="20% - Accent1 4 6 2 6 3 2 2 2" xfId="44734" xr:uid="{00000000-0005-0000-0000-000007AE0000}"/>
    <cellStyle name="20% - Accent1 4 6 2 6 3 2 3" xfId="44735" xr:uid="{00000000-0005-0000-0000-000008AE0000}"/>
    <cellStyle name="20% - Accent1 4 6 2 6 3 3" xfId="44736" xr:uid="{00000000-0005-0000-0000-000009AE0000}"/>
    <cellStyle name="20% - Accent1 4 6 2 6 3 3 2" xfId="44737" xr:uid="{00000000-0005-0000-0000-00000AAE0000}"/>
    <cellStyle name="20% - Accent1 4 6 2 6 3 4" xfId="44738" xr:uid="{00000000-0005-0000-0000-00000BAE0000}"/>
    <cellStyle name="20% - Accent1 4 6 2 6 4" xfId="44739" xr:uid="{00000000-0005-0000-0000-00000CAE0000}"/>
    <cellStyle name="20% - Accent1 4 6 2 6 4 2" xfId="44740" xr:uid="{00000000-0005-0000-0000-00000DAE0000}"/>
    <cellStyle name="20% - Accent1 4 6 2 6 4 2 2" xfId="44741" xr:uid="{00000000-0005-0000-0000-00000EAE0000}"/>
    <cellStyle name="20% - Accent1 4 6 2 6 4 2 2 2" xfId="44742" xr:uid="{00000000-0005-0000-0000-00000FAE0000}"/>
    <cellStyle name="20% - Accent1 4 6 2 6 4 2 3" xfId="44743" xr:uid="{00000000-0005-0000-0000-000010AE0000}"/>
    <cellStyle name="20% - Accent1 4 6 2 6 4 3" xfId="44744" xr:uid="{00000000-0005-0000-0000-000011AE0000}"/>
    <cellStyle name="20% - Accent1 4 6 2 6 4 3 2" xfId="44745" xr:uid="{00000000-0005-0000-0000-000012AE0000}"/>
    <cellStyle name="20% - Accent1 4 6 2 6 4 4" xfId="44746" xr:uid="{00000000-0005-0000-0000-000013AE0000}"/>
    <cellStyle name="20% - Accent1 4 6 2 6 5" xfId="44747" xr:uid="{00000000-0005-0000-0000-000014AE0000}"/>
    <cellStyle name="20% - Accent1 4 6 2 6 5 2" xfId="44748" xr:uid="{00000000-0005-0000-0000-000015AE0000}"/>
    <cellStyle name="20% - Accent1 4 6 2 6 5 2 2" xfId="44749" xr:uid="{00000000-0005-0000-0000-000016AE0000}"/>
    <cellStyle name="20% - Accent1 4 6 2 6 5 3" xfId="44750" xr:uid="{00000000-0005-0000-0000-000017AE0000}"/>
    <cellStyle name="20% - Accent1 4 6 2 6 6" xfId="44751" xr:uid="{00000000-0005-0000-0000-000018AE0000}"/>
    <cellStyle name="20% - Accent1 4 6 2 6 6 2" xfId="44752" xr:uid="{00000000-0005-0000-0000-000019AE0000}"/>
    <cellStyle name="20% - Accent1 4 6 2 6 6 2 2" xfId="44753" xr:uid="{00000000-0005-0000-0000-00001AAE0000}"/>
    <cellStyle name="20% - Accent1 4 6 2 6 6 3" xfId="44754" xr:uid="{00000000-0005-0000-0000-00001BAE0000}"/>
    <cellStyle name="20% - Accent1 4 6 2 6 7" xfId="44755" xr:uid="{00000000-0005-0000-0000-00001CAE0000}"/>
    <cellStyle name="20% - Accent1 4 6 2 6 7 2" xfId="44756" xr:uid="{00000000-0005-0000-0000-00001DAE0000}"/>
    <cellStyle name="20% - Accent1 4 6 2 6 8" xfId="44757" xr:uid="{00000000-0005-0000-0000-00001EAE0000}"/>
    <cellStyle name="20% - Accent1 4 6 2 6 8 2" xfId="44758" xr:uid="{00000000-0005-0000-0000-00001FAE0000}"/>
    <cellStyle name="20% - Accent1 4 6 2 6 9" xfId="44759" xr:uid="{00000000-0005-0000-0000-000020AE0000}"/>
    <cellStyle name="20% - Accent1 4 6 2 7" xfId="44760" xr:uid="{00000000-0005-0000-0000-000021AE0000}"/>
    <cellStyle name="20% - Accent1 4 6 2 7 2" xfId="44761" xr:uid="{00000000-0005-0000-0000-000022AE0000}"/>
    <cellStyle name="20% - Accent1 4 6 2 7 2 2" xfId="44762" xr:uid="{00000000-0005-0000-0000-000023AE0000}"/>
    <cellStyle name="20% - Accent1 4 6 2 7 2 2 2" xfId="44763" xr:uid="{00000000-0005-0000-0000-000024AE0000}"/>
    <cellStyle name="20% - Accent1 4 6 2 7 2 3" xfId="44764" xr:uid="{00000000-0005-0000-0000-000025AE0000}"/>
    <cellStyle name="20% - Accent1 4 6 2 7 3" xfId="44765" xr:uid="{00000000-0005-0000-0000-000026AE0000}"/>
    <cellStyle name="20% - Accent1 4 6 2 7 3 2" xfId="44766" xr:uid="{00000000-0005-0000-0000-000027AE0000}"/>
    <cellStyle name="20% - Accent1 4 6 2 7 4" xfId="44767" xr:uid="{00000000-0005-0000-0000-000028AE0000}"/>
    <cellStyle name="20% - Accent1 4 6 2 8" xfId="44768" xr:uid="{00000000-0005-0000-0000-000029AE0000}"/>
    <cellStyle name="20% - Accent1 4 6 2 8 2" xfId="44769" xr:uid="{00000000-0005-0000-0000-00002AAE0000}"/>
    <cellStyle name="20% - Accent1 4 6 2 8 2 2" xfId="44770" xr:uid="{00000000-0005-0000-0000-00002BAE0000}"/>
    <cellStyle name="20% - Accent1 4 6 2 8 2 2 2" xfId="44771" xr:uid="{00000000-0005-0000-0000-00002CAE0000}"/>
    <cellStyle name="20% - Accent1 4 6 2 8 2 3" xfId="44772" xr:uid="{00000000-0005-0000-0000-00002DAE0000}"/>
    <cellStyle name="20% - Accent1 4 6 2 8 3" xfId="44773" xr:uid="{00000000-0005-0000-0000-00002EAE0000}"/>
    <cellStyle name="20% - Accent1 4 6 2 8 3 2" xfId="44774" xr:uid="{00000000-0005-0000-0000-00002FAE0000}"/>
    <cellStyle name="20% - Accent1 4 6 2 8 4" xfId="44775" xr:uid="{00000000-0005-0000-0000-000030AE0000}"/>
    <cellStyle name="20% - Accent1 4 6 2 9" xfId="44776" xr:uid="{00000000-0005-0000-0000-000031AE0000}"/>
    <cellStyle name="20% - Accent1 4 6 2 9 2" xfId="44777" xr:uid="{00000000-0005-0000-0000-000032AE0000}"/>
    <cellStyle name="20% - Accent1 4 6 2 9 2 2" xfId="44778" xr:uid="{00000000-0005-0000-0000-000033AE0000}"/>
    <cellStyle name="20% - Accent1 4 6 2 9 2 2 2" xfId="44779" xr:uid="{00000000-0005-0000-0000-000034AE0000}"/>
    <cellStyle name="20% - Accent1 4 6 2 9 2 3" xfId="44780" xr:uid="{00000000-0005-0000-0000-000035AE0000}"/>
    <cellStyle name="20% - Accent1 4 6 2 9 3" xfId="44781" xr:uid="{00000000-0005-0000-0000-000036AE0000}"/>
    <cellStyle name="20% - Accent1 4 6 2 9 3 2" xfId="44782" xr:uid="{00000000-0005-0000-0000-000037AE0000}"/>
    <cellStyle name="20% - Accent1 4 6 2 9 4" xfId="44783" xr:uid="{00000000-0005-0000-0000-000038AE0000}"/>
    <cellStyle name="20% - Accent1 4 6 3" xfId="44784" xr:uid="{00000000-0005-0000-0000-000039AE0000}"/>
    <cellStyle name="20% - Accent1 4 6 3 10" xfId="44785" xr:uid="{00000000-0005-0000-0000-00003AAE0000}"/>
    <cellStyle name="20% - Accent1 4 6 3 10 2" xfId="44786" xr:uid="{00000000-0005-0000-0000-00003BAE0000}"/>
    <cellStyle name="20% - Accent1 4 6 3 11" xfId="44787" xr:uid="{00000000-0005-0000-0000-00003CAE0000}"/>
    <cellStyle name="20% - Accent1 4 6 3 2" xfId="44788" xr:uid="{00000000-0005-0000-0000-00003DAE0000}"/>
    <cellStyle name="20% - Accent1 4 6 3 2 2" xfId="44789" xr:uid="{00000000-0005-0000-0000-00003EAE0000}"/>
    <cellStyle name="20% - Accent1 4 6 3 2 2 2" xfId="44790" xr:uid="{00000000-0005-0000-0000-00003FAE0000}"/>
    <cellStyle name="20% - Accent1 4 6 3 2 2 2 2" xfId="44791" xr:uid="{00000000-0005-0000-0000-000040AE0000}"/>
    <cellStyle name="20% - Accent1 4 6 3 2 2 2 2 2" xfId="44792" xr:uid="{00000000-0005-0000-0000-000041AE0000}"/>
    <cellStyle name="20% - Accent1 4 6 3 2 2 2 3" xfId="44793" xr:uid="{00000000-0005-0000-0000-000042AE0000}"/>
    <cellStyle name="20% - Accent1 4 6 3 2 2 3" xfId="44794" xr:uid="{00000000-0005-0000-0000-000043AE0000}"/>
    <cellStyle name="20% - Accent1 4 6 3 2 2 3 2" xfId="44795" xr:uid="{00000000-0005-0000-0000-000044AE0000}"/>
    <cellStyle name="20% - Accent1 4 6 3 2 2 4" xfId="44796" xr:uid="{00000000-0005-0000-0000-000045AE0000}"/>
    <cellStyle name="20% - Accent1 4 6 3 2 3" xfId="44797" xr:uid="{00000000-0005-0000-0000-000046AE0000}"/>
    <cellStyle name="20% - Accent1 4 6 3 2 3 2" xfId="44798" xr:uid="{00000000-0005-0000-0000-000047AE0000}"/>
    <cellStyle name="20% - Accent1 4 6 3 2 3 2 2" xfId="44799" xr:uid="{00000000-0005-0000-0000-000048AE0000}"/>
    <cellStyle name="20% - Accent1 4 6 3 2 3 2 2 2" xfId="44800" xr:uid="{00000000-0005-0000-0000-000049AE0000}"/>
    <cellStyle name="20% - Accent1 4 6 3 2 3 2 3" xfId="44801" xr:uid="{00000000-0005-0000-0000-00004AAE0000}"/>
    <cellStyle name="20% - Accent1 4 6 3 2 3 3" xfId="44802" xr:uid="{00000000-0005-0000-0000-00004BAE0000}"/>
    <cellStyle name="20% - Accent1 4 6 3 2 3 3 2" xfId="44803" xr:uid="{00000000-0005-0000-0000-00004CAE0000}"/>
    <cellStyle name="20% - Accent1 4 6 3 2 3 4" xfId="44804" xr:uid="{00000000-0005-0000-0000-00004DAE0000}"/>
    <cellStyle name="20% - Accent1 4 6 3 2 4" xfId="44805" xr:uid="{00000000-0005-0000-0000-00004EAE0000}"/>
    <cellStyle name="20% - Accent1 4 6 3 2 4 2" xfId="44806" xr:uid="{00000000-0005-0000-0000-00004FAE0000}"/>
    <cellStyle name="20% - Accent1 4 6 3 2 4 2 2" xfId="44807" xr:uid="{00000000-0005-0000-0000-000050AE0000}"/>
    <cellStyle name="20% - Accent1 4 6 3 2 4 2 2 2" xfId="44808" xr:uid="{00000000-0005-0000-0000-000051AE0000}"/>
    <cellStyle name="20% - Accent1 4 6 3 2 4 2 3" xfId="44809" xr:uid="{00000000-0005-0000-0000-000052AE0000}"/>
    <cellStyle name="20% - Accent1 4 6 3 2 4 3" xfId="44810" xr:uid="{00000000-0005-0000-0000-000053AE0000}"/>
    <cellStyle name="20% - Accent1 4 6 3 2 4 3 2" xfId="44811" xr:uid="{00000000-0005-0000-0000-000054AE0000}"/>
    <cellStyle name="20% - Accent1 4 6 3 2 4 4" xfId="44812" xr:uid="{00000000-0005-0000-0000-000055AE0000}"/>
    <cellStyle name="20% - Accent1 4 6 3 2 5" xfId="44813" xr:uid="{00000000-0005-0000-0000-000056AE0000}"/>
    <cellStyle name="20% - Accent1 4 6 3 2 5 2" xfId="44814" xr:uid="{00000000-0005-0000-0000-000057AE0000}"/>
    <cellStyle name="20% - Accent1 4 6 3 2 5 2 2" xfId="44815" xr:uid="{00000000-0005-0000-0000-000058AE0000}"/>
    <cellStyle name="20% - Accent1 4 6 3 2 5 3" xfId="44816" xr:uid="{00000000-0005-0000-0000-000059AE0000}"/>
    <cellStyle name="20% - Accent1 4 6 3 2 6" xfId="44817" xr:uid="{00000000-0005-0000-0000-00005AAE0000}"/>
    <cellStyle name="20% - Accent1 4 6 3 2 6 2" xfId="44818" xr:uid="{00000000-0005-0000-0000-00005BAE0000}"/>
    <cellStyle name="20% - Accent1 4 6 3 2 6 2 2" xfId="44819" xr:uid="{00000000-0005-0000-0000-00005CAE0000}"/>
    <cellStyle name="20% - Accent1 4 6 3 2 6 3" xfId="44820" xr:uid="{00000000-0005-0000-0000-00005DAE0000}"/>
    <cellStyle name="20% - Accent1 4 6 3 2 7" xfId="44821" xr:uid="{00000000-0005-0000-0000-00005EAE0000}"/>
    <cellStyle name="20% - Accent1 4 6 3 2 7 2" xfId="44822" xr:uid="{00000000-0005-0000-0000-00005FAE0000}"/>
    <cellStyle name="20% - Accent1 4 6 3 2 8" xfId="44823" xr:uid="{00000000-0005-0000-0000-000060AE0000}"/>
    <cellStyle name="20% - Accent1 4 6 3 2 8 2" xfId="44824" xr:uid="{00000000-0005-0000-0000-000061AE0000}"/>
    <cellStyle name="20% - Accent1 4 6 3 2 9" xfId="44825" xr:uid="{00000000-0005-0000-0000-000062AE0000}"/>
    <cellStyle name="20% - Accent1 4 6 3 3" xfId="44826" xr:uid="{00000000-0005-0000-0000-000063AE0000}"/>
    <cellStyle name="20% - Accent1 4 6 3 3 2" xfId="44827" xr:uid="{00000000-0005-0000-0000-000064AE0000}"/>
    <cellStyle name="20% - Accent1 4 6 3 3 2 2" xfId="44828" xr:uid="{00000000-0005-0000-0000-000065AE0000}"/>
    <cellStyle name="20% - Accent1 4 6 3 3 2 2 2" xfId="44829" xr:uid="{00000000-0005-0000-0000-000066AE0000}"/>
    <cellStyle name="20% - Accent1 4 6 3 3 2 2 2 2" xfId="44830" xr:uid="{00000000-0005-0000-0000-000067AE0000}"/>
    <cellStyle name="20% - Accent1 4 6 3 3 2 2 3" xfId="44831" xr:uid="{00000000-0005-0000-0000-000068AE0000}"/>
    <cellStyle name="20% - Accent1 4 6 3 3 2 3" xfId="44832" xr:uid="{00000000-0005-0000-0000-000069AE0000}"/>
    <cellStyle name="20% - Accent1 4 6 3 3 2 3 2" xfId="44833" xr:uid="{00000000-0005-0000-0000-00006AAE0000}"/>
    <cellStyle name="20% - Accent1 4 6 3 3 2 4" xfId="44834" xr:uid="{00000000-0005-0000-0000-00006BAE0000}"/>
    <cellStyle name="20% - Accent1 4 6 3 3 3" xfId="44835" xr:uid="{00000000-0005-0000-0000-00006CAE0000}"/>
    <cellStyle name="20% - Accent1 4 6 3 3 3 2" xfId="44836" xr:uid="{00000000-0005-0000-0000-00006DAE0000}"/>
    <cellStyle name="20% - Accent1 4 6 3 3 3 2 2" xfId="44837" xr:uid="{00000000-0005-0000-0000-00006EAE0000}"/>
    <cellStyle name="20% - Accent1 4 6 3 3 3 2 2 2" xfId="44838" xr:uid="{00000000-0005-0000-0000-00006FAE0000}"/>
    <cellStyle name="20% - Accent1 4 6 3 3 3 2 3" xfId="44839" xr:uid="{00000000-0005-0000-0000-000070AE0000}"/>
    <cellStyle name="20% - Accent1 4 6 3 3 3 3" xfId="44840" xr:uid="{00000000-0005-0000-0000-000071AE0000}"/>
    <cellStyle name="20% - Accent1 4 6 3 3 3 3 2" xfId="44841" xr:uid="{00000000-0005-0000-0000-000072AE0000}"/>
    <cellStyle name="20% - Accent1 4 6 3 3 3 4" xfId="44842" xr:uid="{00000000-0005-0000-0000-000073AE0000}"/>
    <cellStyle name="20% - Accent1 4 6 3 3 4" xfId="44843" xr:uid="{00000000-0005-0000-0000-000074AE0000}"/>
    <cellStyle name="20% - Accent1 4 6 3 3 4 2" xfId="44844" xr:uid="{00000000-0005-0000-0000-000075AE0000}"/>
    <cellStyle name="20% - Accent1 4 6 3 3 4 2 2" xfId="44845" xr:uid="{00000000-0005-0000-0000-000076AE0000}"/>
    <cellStyle name="20% - Accent1 4 6 3 3 4 2 2 2" xfId="44846" xr:uid="{00000000-0005-0000-0000-000077AE0000}"/>
    <cellStyle name="20% - Accent1 4 6 3 3 4 2 3" xfId="44847" xr:uid="{00000000-0005-0000-0000-000078AE0000}"/>
    <cellStyle name="20% - Accent1 4 6 3 3 4 3" xfId="44848" xr:uid="{00000000-0005-0000-0000-000079AE0000}"/>
    <cellStyle name="20% - Accent1 4 6 3 3 4 3 2" xfId="44849" xr:uid="{00000000-0005-0000-0000-00007AAE0000}"/>
    <cellStyle name="20% - Accent1 4 6 3 3 4 4" xfId="44850" xr:uid="{00000000-0005-0000-0000-00007BAE0000}"/>
    <cellStyle name="20% - Accent1 4 6 3 3 5" xfId="44851" xr:uid="{00000000-0005-0000-0000-00007CAE0000}"/>
    <cellStyle name="20% - Accent1 4 6 3 3 5 2" xfId="44852" xr:uid="{00000000-0005-0000-0000-00007DAE0000}"/>
    <cellStyle name="20% - Accent1 4 6 3 3 5 2 2" xfId="44853" xr:uid="{00000000-0005-0000-0000-00007EAE0000}"/>
    <cellStyle name="20% - Accent1 4 6 3 3 5 3" xfId="44854" xr:uid="{00000000-0005-0000-0000-00007FAE0000}"/>
    <cellStyle name="20% - Accent1 4 6 3 3 6" xfId="44855" xr:uid="{00000000-0005-0000-0000-000080AE0000}"/>
    <cellStyle name="20% - Accent1 4 6 3 3 6 2" xfId="44856" xr:uid="{00000000-0005-0000-0000-000081AE0000}"/>
    <cellStyle name="20% - Accent1 4 6 3 3 6 2 2" xfId="44857" xr:uid="{00000000-0005-0000-0000-000082AE0000}"/>
    <cellStyle name="20% - Accent1 4 6 3 3 6 3" xfId="44858" xr:uid="{00000000-0005-0000-0000-000083AE0000}"/>
    <cellStyle name="20% - Accent1 4 6 3 3 7" xfId="44859" xr:uid="{00000000-0005-0000-0000-000084AE0000}"/>
    <cellStyle name="20% - Accent1 4 6 3 3 7 2" xfId="44860" xr:uid="{00000000-0005-0000-0000-000085AE0000}"/>
    <cellStyle name="20% - Accent1 4 6 3 3 8" xfId="44861" xr:uid="{00000000-0005-0000-0000-000086AE0000}"/>
    <cellStyle name="20% - Accent1 4 6 3 3 8 2" xfId="44862" xr:uid="{00000000-0005-0000-0000-000087AE0000}"/>
    <cellStyle name="20% - Accent1 4 6 3 3 9" xfId="44863" xr:uid="{00000000-0005-0000-0000-000088AE0000}"/>
    <cellStyle name="20% - Accent1 4 6 3 4" xfId="44864" xr:uid="{00000000-0005-0000-0000-000089AE0000}"/>
    <cellStyle name="20% - Accent1 4 6 3 4 2" xfId="44865" xr:uid="{00000000-0005-0000-0000-00008AAE0000}"/>
    <cellStyle name="20% - Accent1 4 6 3 4 2 2" xfId="44866" xr:uid="{00000000-0005-0000-0000-00008BAE0000}"/>
    <cellStyle name="20% - Accent1 4 6 3 4 2 2 2" xfId="44867" xr:uid="{00000000-0005-0000-0000-00008CAE0000}"/>
    <cellStyle name="20% - Accent1 4 6 3 4 2 3" xfId="44868" xr:uid="{00000000-0005-0000-0000-00008DAE0000}"/>
    <cellStyle name="20% - Accent1 4 6 3 4 3" xfId="44869" xr:uid="{00000000-0005-0000-0000-00008EAE0000}"/>
    <cellStyle name="20% - Accent1 4 6 3 4 3 2" xfId="44870" xr:uid="{00000000-0005-0000-0000-00008FAE0000}"/>
    <cellStyle name="20% - Accent1 4 6 3 4 4" xfId="44871" xr:uid="{00000000-0005-0000-0000-000090AE0000}"/>
    <cellStyle name="20% - Accent1 4 6 3 5" xfId="44872" xr:uid="{00000000-0005-0000-0000-000091AE0000}"/>
    <cellStyle name="20% - Accent1 4 6 3 5 2" xfId="44873" xr:uid="{00000000-0005-0000-0000-000092AE0000}"/>
    <cellStyle name="20% - Accent1 4 6 3 5 2 2" xfId="44874" xr:uid="{00000000-0005-0000-0000-000093AE0000}"/>
    <cellStyle name="20% - Accent1 4 6 3 5 2 2 2" xfId="44875" xr:uid="{00000000-0005-0000-0000-000094AE0000}"/>
    <cellStyle name="20% - Accent1 4 6 3 5 2 3" xfId="44876" xr:uid="{00000000-0005-0000-0000-000095AE0000}"/>
    <cellStyle name="20% - Accent1 4 6 3 5 3" xfId="44877" xr:uid="{00000000-0005-0000-0000-000096AE0000}"/>
    <cellStyle name="20% - Accent1 4 6 3 5 3 2" xfId="44878" xr:uid="{00000000-0005-0000-0000-000097AE0000}"/>
    <cellStyle name="20% - Accent1 4 6 3 5 4" xfId="44879" xr:uid="{00000000-0005-0000-0000-000098AE0000}"/>
    <cellStyle name="20% - Accent1 4 6 3 6" xfId="44880" xr:uid="{00000000-0005-0000-0000-000099AE0000}"/>
    <cellStyle name="20% - Accent1 4 6 3 6 2" xfId="44881" xr:uid="{00000000-0005-0000-0000-00009AAE0000}"/>
    <cellStyle name="20% - Accent1 4 6 3 6 2 2" xfId="44882" xr:uid="{00000000-0005-0000-0000-00009BAE0000}"/>
    <cellStyle name="20% - Accent1 4 6 3 6 2 2 2" xfId="44883" xr:uid="{00000000-0005-0000-0000-00009CAE0000}"/>
    <cellStyle name="20% - Accent1 4 6 3 6 2 3" xfId="44884" xr:uid="{00000000-0005-0000-0000-00009DAE0000}"/>
    <cellStyle name="20% - Accent1 4 6 3 6 3" xfId="44885" xr:uid="{00000000-0005-0000-0000-00009EAE0000}"/>
    <cellStyle name="20% - Accent1 4 6 3 6 3 2" xfId="44886" xr:uid="{00000000-0005-0000-0000-00009FAE0000}"/>
    <cellStyle name="20% - Accent1 4 6 3 6 4" xfId="44887" xr:uid="{00000000-0005-0000-0000-0000A0AE0000}"/>
    <cellStyle name="20% - Accent1 4 6 3 7" xfId="44888" xr:uid="{00000000-0005-0000-0000-0000A1AE0000}"/>
    <cellStyle name="20% - Accent1 4 6 3 7 2" xfId="44889" xr:uid="{00000000-0005-0000-0000-0000A2AE0000}"/>
    <cellStyle name="20% - Accent1 4 6 3 7 2 2" xfId="44890" xr:uid="{00000000-0005-0000-0000-0000A3AE0000}"/>
    <cellStyle name="20% - Accent1 4 6 3 7 3" xfId="44891" xr:uid="{00000000-0005-0000-0000-0000A4AE0000}"/>
    <cellStyle name="20% - Accent1 4 6 3 8" xfId="44892" xr:uid="{00000000-0005-0000-0000-0000A5AE0000}"/>
    <cellStyle name="20% - Accent1 4 6 3 8 2" xfId="44893" xr:uid="{00000000-0005-0000-0000-0000A6AE0000}"/>
    <cellStyle name="20% - Accent1 4 6 3 8 2 2" xfId="44894" xr:uid="{00000000-0005-0000-0000-0000A7AE0000}"/>
    <cellStyle name="20% - Accent1 4 6 3 8 3" xfId="44895" xr:uid="{00000000-0005-0000-0000-0000A8AE0000}"/>
    <cellStyle name="20% - Accent1 4 6 3 9" xfId="44896" xr:uid="{00000000-0005-0000-0000-0000A9AE0000}"/>
    <cellStyle name="20% - Accent1 4 6 3 9 2" xfId="44897" xr:uid="{00000000-0005-0000-0000-0000AAAE0000}"/>
    <cellStyle name="20% - Accent1 4 6 4" xfId="44898" xr:uid="{00000000-0005-0000-0000-0000ABAE0000}"/>
    <cellStyle name="20% - Accent1 4 6 4 10" xfId="44899" xr:uid="{00000000-0005-0000-0000-0000ACAE0000}"/>
    <cellStyle name="20% - Accent1 4 6 4 10 2" xfId="44900" xr:uid="{00000000-0005-0000-0000-0000ADAE0000}"/>
    <cellStyle name="20% - Accent1 4 6 4 11" xfId="44901" xr:uid="{00000000-0005-0000-0000-0000AEAE0000}"/>
    <cellStyle name="20% - Accent1 4 6 4 2" xfId="44902" xr:uid="{00000000-0005-0000-0000-0000AFAE0000}"/>
    <cellStyle name="20% - Accent1 4 6 4 2 2" xfId="44903" xr:uid="{00000000-0005-0000-0000-0000B0AE0000}"/>
    <cellStyle name="20% - Accent1 4 6 4 2 2 2" xfId="44904" xr:uid="{00000000-0005-0000-0000-0000B1AE0000}"/>
    <cellStyle name="20% - Accent1 4 6 4 2 2 2 2" xfId="44905" xr:uid="{00000000-0005-0000-0000-0000B2AE0000}"/>
    <cellStyle name="20% - Accent1 4 6 4 2 2 2 2 2" xfId="44906" xr:uid="{00000000-0005-0000-0000-0000B3AE0000}"/>
    <cellStyle name="20% - Accent1 4 6 4 2 2 2 3" xfId="44907" xr:uid="{00000000-0005-0000-0000-0000B4AE0000}"/>
    <cellStyle name="20% - Accent1 4 6 4 2 2 3" xfId="44908" xr:uid="{00000000-0005-0000-0000-0000B5AE0000}"/>
    <cellStyle name="20% - Accent1 4 6 4 2 2 3 2" xfId="44909" xr:uid="{00000000-0005-0000-0000-0000B6AE0000}"/>
    <cellStyle name="20% - Accent1 4 6 4 2 2 4" xfId="44910" xr:uid="{00000000-0005-0000-0000-0000B7AE0000}"/>
    <cellStyle name="20% - Accent1 4 6 4 2 3" xfId="44911" xr:uid="{00000000-0005-0000-0000-0000B8AE0000}"/>
    <cellStyle name="20% - Accent1 4 6 4 2 3 2" xfId="44912" xr:uid="{00000000-0005-0000-0000-0000B9AE0000}"/>
    <cellStyle name="20% - Accent1 4 6 4 2 3 2 2" xfId="44913" xr:uid="{00000000-0005-0000-0000-0000BAAE0000}"/>
    <cellStyle name="20% - Accent1 4 6 4 2 3 2 2 2" xfId="44914" xr:uid="{00000000-0005-0000-0000-0000BBAE0000}"/>
    <cellStyle name="20% - Accent1 4 6 4 2 3 2 3" xfId="44915" xr:uid="{00000000-0005-0000-0000-0000BCAE0000}"/>
    <cellStyle name="20% - Accent1 4 6 4 2 3 3" xfId="44916" xr:uid="{00000000-0005-0000-0000-0000BDAE0000}"/>
    <cellStyle name="20% - Accent1 4 6 4 2 3 3 2" xfId="44917" xr:uid="{00000000-0005-0000-0000-0000BEAE0000}"/>
    <cellStyle name="20% - Accent1 4 6 4 2 3 4" xfId="44918" xr:uid="{00000000-0005-0000-0000-0000BFAE0000}"/>
    <cellStyle name="20% - Accent1 4 6 4 2 4" xfId="44919" xr:uid="{00000000-0005-0000-0000-0000C0AE0000}"/>
    <cellStyle name="20% - Accent1 4 6 4 2 4 2" xfId="44920" xr:uid="{00000000-0005-0000-0000-0000C1AE0000}"/>
    <cellStyle name="20% - Accent1 4 6 4 2 4 2 2" xfId="44921" xr:uid="{00000000-0005-0000-0000-0000C2AE0000}"/>
    <cellStyle name="20% - Accent1 4 6 4 2 4 2 2 2" xfId="44922" xr:uid="{00000000-0005-0000-0000-0000C3AE0000}"/>
    <cellStyle name="20% - Accent1 4 6 4 2 4 2 3" xfId="44923" xr:uid="{00000000-0005-0000-0000-0000C4AE0000}"/>
    <cellStyle name="20% - Accent1 4 6 4 2 4 3" xfId="44924" xr:uid="{00000000-0005-0000-0000-0000C5AE0000}"/>
    <cellStyle name="20% - Accent1 4 6 4 2 4 3 2" xfId="44925" xr:uid="{00000000-0005-0000-0000-0000C6AE0000}"/>
    <cellStyle name="20% - Accent1 4 6 4 2 4 4" xfId="44926" xr:uid="{00000000-0005-0000-0000-0000C7AE0000}"/>
    <cellStyle name="20% - Accent1 4 6 4 2 5" xfId="44927" xr:uid="{00000000-0005-0000-0000-0000C8AE0000}"/>
    <cellStyle name="20% - Accent1 4 6 4 2 5 2" xfId="44928" xr:uid="{00000000-0005-0000-0000-0000C9AE0000}"/>
    <cellStyle name="20% - Accent1 4 6 4 2 5 2 2" xfId="44929" xr:uid="{00000000-0005-0000-0000-0000CAAE0000}"/>
    <cellStyle name="20% - Accent1 4 6 4 2 5 3" xfId="44930" xr:uid="{00000000-0005-0000-0000-0000CBAE0000}"/>
    <cellStyle name="20% - Accent1 4 6 4 2 6" xfId="44931" xr:uid="{00000000-0005-0000-0000-0000CCAE0000}"/>
    <cellStyle name="20% - Accent1 4 6 4 2 6 2" xfId="44932" xr:uid="{00000000-0005-0000-0000-0000CDAE0000}"/>
    <cellStyle name="20% - Accent1 4 6 4 2 6 2 2" xfId="44933" xr:uid="{00000000-0005-0000-0000-0000CEAE0000}"/>
    <cellStyle name="20% - Accent1 4 6 4 2 6 3" xfId="44934" xr:uid="{00000000-0005-0000-0000-0000CFAE0000}"/>
    <cellStyle name="20% - Accent1 4 6 4 2 7" xfId="44935" xr:uid="{00000000-0005-0000-0000-0000D0AE0000}"/>
    <cellStyle name="20% - Accent1 4 6 4 2 7 2" xfId="44936" xr:uid="{00000000-0005-0000-0000-0000D1AE0000}"/>
    <cellStyle name="20% - Accent1 4 6 4 2 8" xfId="44937" xr:uid="{00000000-0005-0000-0000-0000D2AE0000}"/>
    <cellStyle name="20% - Accent1 4 6 4 2 8 2" xfId="44938" xr:uid="{00000000-0005-0000-0000-0000D3AE0000}"/>
    <cellStyle name="20% - Accent1 4 6 4 2 9" xfId="44939" xr:uid="{00000000-0005-0000-0000-0000D4AE0000}"/>
    <cellStyle name="20% - Accent1 4 6 4 3" xfId="44940" xr:uid="{00000000-0005-0000-0000-0000D5AE0000}"/>
    <cellStyle name="20% - Accent1 4 6 4 3 2" xfId="44941" xr:uid="{00000000-0005-0000-0000-0000D6AE0000}"/>
    <cellStyle name="20% - Accent1 4 6 4 3 2 2" xfId="44942" xr:uid="{00000000-0005-0000-0000-0000D7AE0000}"/>
    <cellStyle name="20% - Accent1 4 6 4 3 2 2 2" xfId="44943" xr:uid="{00000000-0005-0000-0000-0000D8AE0000}"/>
    <cellStyle name="20% - Accent1 4 6 4 3 2 2 2 2" xfId="44944" xr:uid="{00000000-0005-0000-0000-0000D9AE0000}"/>
    <cellStyle name="20% - Accent1 4 6 4 3 2 2 3" xfId="44945" xr:uid="{00000000-0005-0000-0000-0000DAAE0000}"/>
    <cellStyle name="20% - Accent1 4 6 4 3 2 3" xfId="44946" xr:uid="{00000000-0005-0000-0000-0000DBAE0000}"/>
    <cellStyle name="20% - Accent1 4 6 4 3 2 3 2" xfId="44947" xr:uid="{00000000-0005-0000-0000-0000DCAE0000}"/>
    <cellStyle name="20% - Accent1 4 6 4 3 2 4" xfId="44948" xr:uid="{00000000-0005-0000-0000-0000DDAE0000}"/>
    <cellStyle name="20% - Accent1 4 6 4 3 3" xfId="44949" xr:uid="{00000000-0005-0000-0000-0000DEAE0000}"/>
    <cellStyle name="20% - Accent1 4 6 4 3 3 2" xfId="44950" xr:uid="{00000000-0005-0000-0000-0000DFAE0000}"/>
    <cellStyle name="20% - Accent1 4 6 4 3 3 2 2" xfId="44951" xr:uid="{00000000-0005-0000-0000-0000E0AE0000}"/>
    <cellStyle name="20% - Accent1 4 6 4 3 3 2 2 2" xfId="44952" xr:uid="{00000000-0005-0000-0000-0000E1AE0000}"/>
    <cellStyle name="20% - Accent1 4 6 4 3 3 2 3" xfId="44953" xr:uid="{00000000-0005-0000-0000-0000E2AE0000}"/>
    <cellStyle name="20% - Accent1 4 6 4 3 3 3" xfId="44954" xr:uid="{00000000-0005-0000-0000-0000E3AE0000}"/>
    <cellStyle name="20% - Accent1 4 6 4 3 3 3 2" xfId="44955" xr:uid="{00000000-0005-0000-0000-0000E4AE0000}"/>
    <cellStyle name="20% - Accent1 4 6 4 3 3 4" xfId="44956" xr:uid="{00000000-0005-0000-0000-0000E5AE0000}"/>
    <cellStyle name="20% - Accent1 4 6 4 3 4" xfId="44957" xr:uid="{00000000-0005-0000-0000-0000E6AE0000}"/>
    <cellStyle name="20% - Accent1 4 6 4 3 4 2" xfId="44958" xr:uid="{00000000-0005-0000-0000-0000E7AE0000}"/>
    <cellStyle name="20% - Accent1 4 6 4 3 4 2 2" xfId="44959" xr:uid="{00000000-0005-0000-0000-0000E8AE0000}"/>
    <cellStyle name="20% - Accent1 4 6 4 3 4 2 2 2" xfId="44960" xr:uid="{00000000-0005-0000-0000-0000E9AE0000}"/>
    <cellStyle name="20% - Accent1 4 6 4 3 4 2 3" xfId="44961" xr:uid="{00000000-0005-0000-0000-0000EAAE0000}"/>
    <cellStyle name="20% - Accent1 4 6 4 3 4 3" xfId="44962" xr:uid="{00000000-0005-0000-0000-0000EBAE0000}"/>
    <cellStyle name="20% - Accent1 4 6 4 3 4 3 2" xfId="44963" xr:uid="{00000000-0005-0000-0000-0000ECAE0000}"/>
    <cellStyle name="20% - Accent1 4 6 4 3 4 4" xfId="44964" xr:uid="{00000000-0005-0000-0000-0000EDAE0000}"/>
    <cellStyle name="20% - Accent1 4 6 4 3 5" xfId="44965" xr:uid="{00000000-0005-0000-0000-0000EEAE0000}"/>
    <cellStyle name="20% - Accent1 4 6 4 3 5 2" xfId="44966" xr:uid="{00000000-0005-0000-0000-0000EFAE0000}"/>
    <cellStyle name="20% - Accent1 4 6 4 3 5 2 2" xfId="44967" xr:uid="{00000000-0005-0000-0000-0000F0AE0000}"/>
    <cellStyle name="20% - Accent1 4 6 4 3 5 3" xfId="44968" xr:uid="{00000000-0005-0000-0000-0000F1AE0000}"/>
    <cellStyle name="20% - Accent1 4 6 4 3 6" xfId="44969" xr:uid="{00000000-0005-0000-0000-0000F2AE0000}"/>
    <cellStyle name="20% - Accent1 4 6 4 3 6 2" xfId="44970" xr:uid="{00000000-0005-0000-0000-0000F3AE0000}"/>
    <cellStyle name="20% - Accent1 4 6 4 3 6 2 2" xfId="44971" xr:uid="{00000000-0005-0000-0000-0000F4AE0000}"/>
    <cellStyle name="20% - Accent1 4 6 4 3 6 3" xfId="44972" xr:uid="{00000000-0005-0000-0000-0000F5AE0000}"/>
    <cellStyle name="20% - Accent1 4 6 4 3 7" xfId="44973" xr:uid="{00000000-0005-0000-0000-0000F6AE0000}"/>
    <cellStyle name="20% - Accent1 4 6 4 3 7 2" xfId="44974" xr:uid="{00000000-0005-0000-0000-0000F7AE0000}"/>
    <cellStyle name="20% - Accent1 4 6 4 3 8" xfId="44975" xr:uid="{00000000-0005-0000-0000-0000F8AE0000}"/>
    <cellStyle name="20% - Accent1 4 6 4 3 8 2" xfId="44976" xr:uid="{00000000-0005-0000-0000-0000F9AE0000}"/>
    <cellStyle name="20% - Accent1 4 6 4 3 9" xfId="44977" xr:uid="{00000000-0005-0000-0000-0000FAAE0000}"/>
    <cellStyle name="20% - Accent1 4 6 4 4" xfId="44978" xr:uid="{00000000-0005-0000-0000-0000FBAE0000}"/>
    <cellStyle name="20% - Accent1 4 6 4 4 2" xfId="44979" xr:uid="{00000000-0005-0000-0000-0000FCAE0000}"/>
    <cellStyle name="20% - Accent1 4 6 4 4 2 2" xfId="44980" xr:uid="{00000000-0005-0000-0000-0000FDAE0000}"/>
    <cellStyle name="20% - Accent1 4 6 4 4 2 2 2" xfId="44981" xr:uid="{00000000-0005-0000-0000-0000FEAE0000}"/>
    <cellStyle name="20% - Accent1 4 6 4 4 2 3" xfId="44982" xr:uid="{00000000-0005-0000-0000-0000FFAE0000}"/>
    <cellStyle name="20% - Accent1 4 6 4 4 3" xfId="44983" xr:uid="{00000000-0005-0000-0000-000000AF0000}"/>
    <cellStyle name="20% - Accent1 4 6 4 4 3 2" xfId="44984" xr:uid="{00000000-0005-0000-0000-000001AF0000}"/>
    <cellStyle name="20% - Accent1 4 6 4 4 4" xfId="44985" xr:uid="{00000000-0005-0000-0000-000002AF0000}"/>
    <cellStyle name="20% - Accent1 4 6 4 5" xfId="44986" xr:uid="{00000000-0005-0000-0000-000003AF0000}"/>
    <cellStyle name="20% - Accent1 4 6 4 5 2" xfId="44987" xr:uid="{00000000-0005-0000-0000-000004AF0000}"/>
    <cellStyle name="20% - Accent1 4 6 4 5 2 2" xfId="44988" xr:uid="{00000000-0005-0000-0000-000005AF0000}"/>
    <cellStyle name="20% - Accent1 4 6 4 5 2 2 2" xfId="44989" xr:uid="{00000000-0005-0000-0000-000006AF0000}"/>
    <cellStyle name="20% - Accent1 4 6 4 5 2 3" xfId="44990" xr:uid="{00000000-0005-0000-0000-000007AF0000}"/>
    <cellStyle name="20% - Accent1 4 6 4 5 3" xfId="44991" xr:uid="{00000000-0005-0000-0000-000008AF0000}"/>
    <cellStyle name="20% - Accent1 4 6 4 5 3 2" xfId="44992" xr:uid="{00000000-0005-0000-0000-000009AF0000}"/>
    <cellStyle name="20% - Accent1 4 6 4 5 4" xfId="44993" xr:uid="{00000000-0005-0000-0000-00000AAF0000}"/>
    <cellStyle name="20% - Accent1 4 6 4 6" xfId="44994" xr:uid="{00000000-0005-0000-0000-00000BAF0000}"/>
    <cellStyle name="20% - Accent1 4 6 4 6 2" xfId="44995" xr:uid="{00000000-0005-0000-0000-00000CAF0000}"/>
    <cellStyle name="20% - Accent1 4 6 4 6 2 2" xfId="44996" xr:uid="{00000000-0005-0000-0000-00000DAF0000}"/>
    <cellStyle name="20% - Accent1 4 6 4 6 2 2 2" xfId="44997" xr:uid="{00000000-0005-0000-0000-00000EAF0000}"/>
    <cellStyle name="20% - Accent1 4 6 4 6 2 3" xfId="44998" xr:uid="{00000000-0005-0000-0000-00000FAF0000}"/>
    <cellStyle name="20% - Accent1 4 6 4 6 3" xfId="44999" xr:uid="{00000000-0005-0000-0000-000010AF0000}"/>
    <cellStyle name="20% - Accent1 4 6 4 6 3 2" xfId="45000" xr:uid="{00000000-0005-0000-0000-000011AF0000}"/>
    <cellStyle name="20% - Accent1 4 6 4 6 4" xfId="45001" xr:uid="{00000000-0005-0000-0000-000012AF0000}"/>
    <cellStyle name="20% - Accent1 4 6 4 7" xfId="45002" xr:uid="{00000000-0005-0000-0000-000013AF0000}"/>
    <cellStyle name="20% - Accent1 4 6 4 7 2" xfId="45003" xr:uid="{00000000-0005-0000-0000-000014AF0000}"/>
    <cellStyle name="20% - Accent1 4 6 4 7 2 2" xfId="45004" xr:uid="{00000000-0005-0000-0000-000015AF0000}"/>
    <cellStyle name="20% - Accent1 4 6 4 7 3" xfId="45005" xr:uid="{00000000-0005-0000-0000-000016AF0000}"/>
    <cellStyle name="20% - Accent1 4 6 4 8" xfId="45006" xr:uid="{00000000-0005-0000-0000-000017AF0000}"/>
    <cellStyle name="20% - Accent1 4 6 4 8 2" xfId="45007" xr:uid="{00000000-0005-0000-0000-000018AF0000}"/>
    <cellStyle name="20% - Accent1 4 6 4 8 2 2" xfId="45008" xr:uid="{00000000-0005-0000-0000-000019AF0000}"/>
    <cellStyle name="20% - Accent1 4 6 4 8 3" xfId="45009" xr:uid="{00000000-0005-0000-0000-00001AAF0000}"/>
    <cellStyle name="20% - Accent1 4 6 4 9" xfId="45010" xr:uid="{00000000-0005-0000-0000-00001BAF0000}"/>
    <cellStyle name="20% - Accent1 4 6 4 9 2" xfId="45011" xr:uid="{00000000-0005-0000-0000-00001CAF0000}"/>
    <cellStyle name="20% - Accent1 4 6 5" xfId="45012" xr:uid="{00000000-0005-0000-0000-00001DAF0000}"/>
    <cellStyle name="20% - Accent1 4 6 5 10" xfId="45013" xr:uid="{00000000-0005-0000-0000-00001EAF0000}"/>
    <cellStyle name="20% - Accent1 4 6 5 10 2" xfId="45014" xr:uid="{00000000-0005-0000-0000-00001FAF0000}"/>
    <cellStyle name="20% - Accent1 4 6 5 11" xfId="45015" xr:uid="{00000000-0005-0000-0000-000020AF0000}"/>
    <cellStyle name="20% - Accent1 4 6 5 2" xfId="45016" xr:uid="{00000000-0005-0000-0000-000021AF0000}"/>
    <cellStyle name="20% - Accent1 4 6 5 2 2" xfId="45017" xr:uid="{00000000-0005-0000-0000-000022AF0000}"/>
    <cellStyle name="20% - Accent1 4 6 5 2 2 2" xfId="45018" xr:uid="{00000000-0005-0000-0000-000023AF0000}"/>
    <cellStyle name="20% - Accent1 4 6 5 2 2 2 2" xfId="45019" xr:uid="{00000000-0005-0000-0000-000024AF0000}"/>
    <cellStyle name="20% - Accent1 4 6 5 2 2 2 2 2" xfId="45020" xr:uid="{00000000-0005-0000-0000-000025AF0000}"/>
    <cellStyle name="20% - Accent1 4 6 5 2 2 2 3" xfId="45021" xr:uid="{00000000-0005-0000-0000-000026AF0000}"/>
    <cellStyle name="20% - Accent1 4 6 5 2 2 3" xfId="45022" xr:uid="{00000000-0005-0000-0000-000027AF0000}"/>
    <cellStyle name="20% - Accent1 4 6 5 2 2 3 2" xfId="45023" xr:uid="{00000000-0005-0000-0000-000028AF0000}"/>
    <cellStyle name="20% - Accent1 4 6 5 2 2 4" xfId="45024" xr:uid="{00000000-0005-0000-0000-000029AF0000}"/>
    <cellStyle name="20% - Accent1 4 6 5 2 3" xfId="45025" xr:uid="{00000000-0005-0000-0000-00002AAF0000}"/>
    <cellStyle name="20% - Accent1 4 6 5 2 3 2" xfId="45026" xr:uid="{00000000-0005-0000-0000-00002BAF0000}"/>
    <cellStyle name="20% - Accent1 4 6 5 2 3 2 2" xfId="45027" xr:uid="{00000000-0005-0000-0000-00002CAF0000}"/>
    <cellStyle name="20% - Accent1 4 6 5 2 3 2 2 2" xfId="45028" xr:uid="{00000000-0005-0000-0000-00002DAF0000}"/>
    <cellStyle name="20% - Accent1 4 6 5 2 3 2 3" xfId="45029" xr:uid="{00000000-0005-0000-0000-00002EAF0000}"/>
    <cellStyle name="20% - Accent1 4 6 5 2 3 3" xfId="45030" xr:uid="{00000000-0005-0000-0000-00002FAF0000}"/>
    <cellStyle name="20% - Accent1 4 6 5 2 3 3 2" xfId="45031" xr:uid="{00000000-0005-0000-0000-000030AF0000}"/>
    <cellStyle name="20% - Accent1 4 6 5 2 3 4" xfId="45032" xr:uid="{00000000-0005-0000-0000-000031AF0000}"/>
    <cellStyle name="20% - Accent1 4 6 5 2 4" xfId="45033" xr:uid="{00000000-0005-0000-0000-000032AF0000}"/>
    <cellStyle name="20% - Accent1 4 6 5 2 4 2" xfId="45034" xr:uid="{00000000-0005-0000-0000-000033AF0000}"/>
    <cellStyle name="20% - Accent1 4 6 5 2 4 2 2" xfId="45035" xr:uid="{00000000-0005-0000-0000-000034AF0000}"/>
    <cellStyle name="20% - Accent1 4 6 5 2 4 2 2 2" xfId="45036" xr:uid="{00000000-0005-0000-0000-000035AF0000}"/>
    <cellStyle name="20% - Accent1 4 6 5 2 4 2 3" xfId="45037" xr:uid="{00000000-0005-0000-0000-000036AF0000}"/>
    <cellStyle name="20% - Accent1 4 6 5 2 4 3" xfId="45038" xr:uid="{00000000-0005-0000-0000-000037AF0000}"/>
    <cellStyle name="20% - Accent1 4 6 5 2 4 3 2" xfId="45039" xr:uid="{00000000-0005-0000-0000-000038AF0000}"/>
    <cellStyle name="20% - Accent1 4 6 5 2 4 4" xfId="45040" xr:uid="{00000000-0005-0000-0000-000039AF0000}"/>
    <cellStyle name="20% - Accent1 4 6 5 2 5" xfId="45041" xr:uid="{00000000-0005-0000-0000-00003AAF0000}"/>
    <cellStyle name="20% - Accent1 4 6 5 2 5 2" xfId="45042" xr:uid="{00000000-0005-0000-0000-00003BAF0000}"/>
    <cellStyle name="20% - Accent1 4 6 5 2 5 2 2" xfId="45043" xr:uid="{00000000-0005-0000-0000-00003CAF0000}"/>
    <cellStyle name="20% - Accent1 4 6 5 2 5 3" xfId="45044" xr:uid="{00000000-0005-0000-0000-00003DAF0000}"/>
    <cellStyle name="20% - Accent1 4 6 5 2 6" xfId="45045" xr:uid="{00000000-0005-0000-0000-00003EAF0000}"/>
    <cellStyle name="20% - Accent1 4 6 5 2 6 2" xfId="45046" xr:uid="{00000000-0005-0000-0000-00003FAF0000}"/>
    <cellStyle name="20% - Accent1 4 6 5 2 6 2 2" xfId="45047" xr:uid="{00000000-0005-0000-0000-000040AF0000}"/>
    <cellStyle name="20% - Accent1 4 6 5 2 6 3" xfId="45048" xr:uid="{00000000-0005-0000-0000-000041AF0000}"/>
    <cellStyle name="20% - Accent1 4 6 5 2 7" xfId="45049" xr:uid="{00000000-0005-0000-0000-000042AF0000}"/>
    <cellStyle name="20% - Accent1 4 6 5 2 7 2" xfId="45050" xr:uid="{00000000-0005-0000-0000-000043AF0000}"/>
    <cellStyle name="20% - Accent1 4 6 5 2 8" xfId="45051" xr:uid="{00000000-0005-0000-0000-000044AF0000}"/>
    <cellStyle name="20% - Accent1 4 6 5 2 8 2" xfId="45052" xr:uid="{00000000-0005-0000-0000-000045AF0000}"/>
    <cellStyle name="20% - Accent1 4 6 5 2 9" xfId="45053" xr:uid="{00000000-0005-0000-0000-000046AF0000}"/>
    <cellStyle name="20% - Accent1 4 6 5 3" xfId="45054" xr:uid="{00000000-0005-0000-0000-000047AF0000}"/>
    <cellStyle name="20% - Accent1 4 6 5 3 2" xfId="45055" xr:uid="{00000000-0005-0000-0000-000048AF0000}"/>
    <cellStyle name="20% - Accent1 4 6 5 3 2 2" xfId="45056" xr:uid="{00000000-0005-0000-0000-000049AF0000}"/>
    <cellStyle name="20% - Accent1 4 6 5 3 2 2 2" xfId="45057" xr:uid="{00000000-0005-0000-0000-00004AAF0000}"/>
    <cellStyle name="20% - Accent1 4 6 5 3 2 2 2 2" xfId="45058" xr:uid="{00000000-0005-0000-0000-00004BAF0000}"/>
    <cellStyle name="20% - Accent1 4 6 5 3 2 2 3" xfId="45059" xr:uid="{00000000-0005-0000-0000-00004CAF0000}"/>
    <cellStyle name="20% - Accent1 4 6 5 3 2 3" xfId="45060" xr:uid="{00000000-0005-0000-0000-00004DAF0000}"/>
    <cellStyle name="20% - Accent1 4 6 5 3 2 3 2" xfId="45061" xr:uid="{00000000-0005-0000-0000-00004EAF0000}"/>
    <cellStyle name="20% - Accent1 4 6 5 3 2 4" xfId="45062" xr:uid="{00000000-0005-0000-0000-00004FAF0000}"/>
    <cellStyle name="20% - Accent1 4 6 5 3 3" xfId="45063" xr:uid="{00000000-0005-0000-0000-000050AF0000}"/>
    <cellStyle name="20% - Accent1 4 6 5 3 3 2" xfId="45064" xr:uid="{00000000-0005-0000-0000-000051AF0000}"/>
    <cellStyle name="20% - Accent1 4 6 5 3 3 2 2" xfId="45065" xr:uid="{00000000-0005-0000-0000-000052AF0000}"/>
    <cellStyle name="20% - Accent1 4 6 5 3 3 2 2 2" xfId="45066" xr:uid="{00000000-0005-0000-0000-000053AF0000}"/>
    <cellStyle name="20% - Accent1 4 6 5 3 3 2 3" xfId="45067" xr:uid="{00000000-0005-0000-0000-000054AF0000}"/>
    <cellStyle name="20% - Accent1 4 6 5 3 3 3" xfId="45068" xr:uid="{00000000-0005-0000-0000-000055AF0000}"/>
    <cellStyle name="20% - Accent1 4 6 5 3 3 3 2" xfId="45069" xr:uid="{00000000-0005-0000-0000-000056AF0000}"/>
    <cellStyle name="20% - Accent1 4 6 5 3 3 4" xfId="45070" xr:uid="{00000000-0005-0000-0000-000057AF0000}"/>
    <cellStyle name="20% - Accent1 4 6 5 3 4" xfId="45071" xr:uid="{00000000-0005-0000-0000-000058AF0000}"/>
    <cellStyle name="20% - Accent1 4 6 5 3 4 2" xfId="45072" xr:uid="{00000000-0005-0000-0000-000059AF0000}"/>
    <cellStyle name="20% - Accent1 4 6 5 3 4 2 2" xfId="45073" xr:uid="{00000000-0005-0000-0000-00005AAF0000}"/>
    <cellStyle name="20% - Accent1 4 6 5 3 4 2 2 2" xfId="45074" xr:uid="{00000000-0005-0000-0000-00005BAF0000}"/>
    <cellStyle name="20% - Accent1 4 6 5 3 4 2 3" xfId="45075" xr:uid="{00000000-0005-0000-0000-00005CAF0000}"/>
    <cellStyle name="20% - Accent1 4 6 5 3 4 3" xfId="45076" xr:uid="{00000000-0005-0000-0000-00005DAF0000}"/>
    <cellStyle name="20% - Accent1 4 6 5 3 4 3 2" xfId="45077" xr:uid="{00000000-0005-0000-0000-00005EAF0000}"/>
    <cellStyle name="20% - Accent1 4 6 5 3 4 4" xfId="45078" xr:uid="{00000000-0005-0000-0000-00005FAF0000}"/>
    <cellStyle name="20% - Accent1 4 6 5 3 5" xfId="45079" xr:uid="{00000000-0005-0000-0000-000060AF0000}"/>
    <cellStyle name="20% - Accent1 4 6 5 3 5 2" xfId="45080" xr:uid="{00000000-0005-0000-0000-000061AF0000}"/>
    <cellStyle name="20% - Accent1 4 6 5 3 5 2 2" xfId="45081" xr:uid="{00000000-0005-0000-0000-000062AF0000}"/>
    <cellStyle name="20% - Accent1 4 6 5 3 5 3" xfId="45082" xr:uid="{00000000-0005-0000-0000-000063AF0000}"/>
    <cellStyle name="20% - Accent1 4 6 5 3 6" xfId="45083" xr:uid="{00000000-0005-0000-0000-000064AF0000}"/>
    <cellStyle name="20% - Accent1 4 6 5 3 6 2" xfId="45084" xr:uid="{00000000-0005-0000-0000-000065AF0000}"/>
    <cellStyle name="20% - Accent1 4 6 5 3 6 2 2" xfId="45085" xr:uid="{00000000-0005-0000-0000-000066AF0000}"/>
    <cellStyle name="20% - Accent1 4 6 5 3 6 3" xfId="45086" xr:uid="{00000000-0005-0000-0000-000067AF0000}"/>
    <cellStyle name="20% - Accent1 4 6 5 3 7" xfId="45087" xr:uid="{00000000-0005-0000-0000-000068AF0000}"/>
    <cellStyle name="20% - Accent1 4 6 5 3 7 2" xfId="45088" xr:uid="{00000000-0005-0000-0000-000069AF0000}"/>
    <cellStyle name="20% - Accent1 4 6 5 3 8" xfId="45089" xr:uid="{00000000-0005-0000-0000-00006AAF0000}"/>
    <cellStyle name="20% - Accent1 4 6 5 3 8 2" xfId="45090" xr:uid="{00000000-0005-0000-0000-00006BAF0000}"/>
    <cellStyle name="20% - Accent1 4 6 5 3 9" xfId="45091" xr:uid="{00000000-0005-0000-0000-00006CAF0000}"/>
    <cellStyle name="20% - Accent1 4 6 5 4" xfId="45092" xr:uid="{00000000-0005-0000-0000-00006DAF0000}"/>
    <cellStyle name="20% - Accent1 4 6 5 4 2" xfId="45093" xr:uid="{00000000-0005-0000-0000-00006EAF0000}"/>
    <cellStyle name="20% - Accent1 4 6 5 4 2 2" xfId="45094" xr:uid="{00000000-0005-0000-0000-00006FAF0000}"/>
    <cellStyle name="20% - Accent1 4 6 5 4 2 2 2" xfId="45095" xr:uid="{00000000-0005-0000-0000-000070AF0000}"/>
    <cellStyle name="20% - Accent1 4 6 5 4 2 3" xfId="45096" xr:uid="{00000000-0005-0000-0000-000071AF0000}"/>
    <cellStyle name="20% - Accent1 4 6 5 4 3" xfId="45097" xr:uid="{00000000-0005-0000-0000-000072AF0000}"/>
    <cellStyle name="20% - Accent1 4 6 5 4 3 2" xfId="45098" xr:uid="{00000000-0005-0000-0000-000073AF0000}"/>
    <cellStyle name="20% - Accent1 4 6 5 4 4" xfId="45099" xr:uid="{00000000-0005-0000-0000-000074AF0000}"/>
    <cellStyle name="20% - Accent1 4 6 5 5" xfId="45100" xr:uid="{00000000-0005-0000-0000-000075AF0000}"/>
    <cellStyle name="20% - Accent1 4 6 5 5 2" xfId="45101" xr:uid="{00000000-0005-0000-0000-000076AF0000}"/>
    <cellStyle name="20% - Accent1 4 6 5 5 2 2" xfId="45102" xr:uid="{00000000-0005-0000-0000-000077AF0000}"/>
    <cellStyle name="20% - Accent1 4 6 5 5 2 2 2" xfId="45103" xr:uid="{00000000-0005-0000-0000-000078AF0000}"/>
    <cellStyle name="20% - Accent1 4 6 5 5 2 3" xfId="45104" xr:uid="{00000000-0005-0000-0000-000079AF0000}"/>
    <cellStyle name="20% - Accent1 4 6 5 5 3" xfId="45105" xr:uid="{00000000-0005-0000-0000-00007AAF0000}"/>
    <cellStyle name="20% - Accent1 4 6 5 5 3 2" xfId="45106" xr:uid="{00000000-0005-0000-0000-00007BAF0000}"/>
    <cellStyle name="20% - Accent1 4 6 5 5 4" xfId="45107" xr:uid="{00000000-0005-0000-0000-00007CAF0000}"/>
    <cellStyle name="20% - Accent1 4 6 5 6" xfId="45108" xr:uid="{00000000-0005-0000-0000-00007DAF0000}"/>
    <cellStyle name="20% - Accent1 4 6 5 6 2" xfId="45109" xr:uid="{00000000-0005-0000-0000-00007EAF0000}"/>
    <cellStyle name="20% - Accent1 4 6 5 6 2 2" xfId="45110" xr:uid="{00000000-0005-0000-0000-00007FAF0000}"/>
    <cellStyle name="20% - Accent1 4 6 5 6 2 2 2" xfId="45111" xr:uid="{00000000-0005-0000-0000-000080AF0000}"/>
    <cellStyle name="20% - Accent1 4 6 5 6 2 3" xfId="45112" xr:uid="{00000000-0005-0000-0000-000081AF0000}"/>
    <cellStyle name="20% - Accent1 4 6 5 6 3" xfId="45113" xr:uid="{00000000-0005-0000-0000-000082AF0000}"/>
    <cellStyle name="20% - Accent1 4 6 5 6 3 2" xfId="45114" xr:uid="{00000000-0005-0000-0000-000083AF0000}"/>
    <cellStyle name="20% - Accent1 4 6 5 6 4" xfId="45115" xr:uid="{00000000-0005-0000-0000-000084AF0000}"/>
    <cellStyle name="20% - Accent1 4 6 5 7" xfId="45116" xr:uid="{00000000-0005-0000-0000-000085AF0000}"/>
    <cellStyle name="20% - Accent1 4 6 5 7 2" xfId="45117" xr:uid="{00000000-0005-0000-0000-000086AF0000}"/>
    <cellStyle name="20% - Accent1 4 6 5 7 2 2" xfId="45118" xr:uid="{00000000-0005-0000-0000-000087AF0000}"/>
    <cellStyle name="20% - Accent1 4 6 5 7 3" xfId="45119" xr:uid="{00000000-0005-0000-0000-000088AF0000}"/>
    <cellStyle name="20% - Accent1 4 6 5 8" xfId="45120" xr:uid="{00000000-0005-0000-0000-000089AF0000}"/>
    <cellStyle name="20% - Accent1 4 6 5 8 2" xfId="45121" xr:uid="{00000000-0005-0000-0000-00008AAF0000}"/>
    <cellStyle name="20% - Accent1 4 6 5 8 2 2" xfId="45122" xr:uid="{00000000-0005-0000-0000-00008BAF0000}"/>
    <cellStyle name="20% - Accent1 4 6 5 8 3" xfId="45123" xr:uid="{00000000-0005-0000-0000-00008CAF0000}"/>
    <cellStyle name="20% - Accent1 4 6 5 9" xfId="45124" xr:uid="{00000000-0005-0000-0000-00008DAF0000}"/>
    <cellStyle name="20% - Accent1 4 6 5 9 2" xfId="45125" xr:uid="{00000000-0005-0000-0000-00008EAF0000}"/>
    <cellStyle name="20% - Accent1 4 6 6" xfId="45126" xr:uid="{00000000-0005-0000-0000-00008FAF0000}"/>
    <cellStyle name="20% - Accent1 4 6 6 2" xfId="45127" xr:uid="{00000000-0005-0000-0000-000090AF0000}"/>
    <cellStyle name="20% - Accent1 4 6 6 2 2" xfId="45128" xr:uid="{00000000-0005-0000-0000-000091AF0000}"/>
    <cellStyle name="20% - Accent1 4 6 6 2 2 2" xfId="45129" xr:uid="{00000000-0005-0000-0000-000092AF0000}"/>
    <cellStyle name="20% - Accent1 4 6 6 2 2 2 2" xfId="45130" xr:uid="{00000000-0005-0000-0000-000093AF0000}"/>
    <cellStyle name="20% - Accent1 4 6 6 2 2 3" xfId="45131" xr:uid="{00000000-0005-0000-0000-000094AF0000}"/>
    <cellStyle name="20% - Accent1 4 6 6 2 3" xfId="45132" xr:uid="{00000000-0005-0000-0000-000095AF0000}"/>
    <cellStyle name="20% - Accent1 4 6 6 2 3 2" xfId="45133" xr:uid="{00000000-0005-0000-0000-000096AF0000}"/>
    <cellStyle name="20% - Accent1 4 6 6 2 4" xfId="45134" xr:uid="{00000000-0005-0000-0000-000097AF0000}"/>
    <cellStyle name="20% - Accent1 4 6 6 3" xfId="45135" xr:uid="{00000000-0005-0000-0000-000098AF0000}"/>
    <cellStyle name="20% - Accent1 4 6 6 3 2" xfId="45136" xr:uid="{00000000-0005-0000-0000-000099AF0000}"/>
    <cellStyle name="20% - Accent1 4 6 6 3 2 2" xfId="45137" xr:uid="{00000000-0005-0000-0000-00009AAF0000}"/>
    <cellStyle name="20% - Accent1 4 6 6 3 2 2 2" xfId="45138" xr:uid="{00000000-0005-0000-0000-00009BAF0000}"/>
    <cellStyle name="20% - Accent1 4 6 6 3 2 3" xfId="45139" xr:uid="{00000000-0005-0000-0000-00009CAF0000}"/>
    <cellStyle name="20% - Accent1 4 6 6 3 3" xfId="45140" xr:uid="{00000000-0005-0000-0000-00009DAF0000}"/>
    <cellStyle name="20% - Accent1 4 6 6 3 3 2" xfId="45141" xr:uid="{00000000-0005-0000-0000-00009EAF0000}"/>
    <cellStyle name="20% - Accent1 4 6 6 3 4" xfId="45142" xr:uid="{00000000-0005-0000-0000-00009FAF0000}"/>
    <cellStyle name="20% - Accent1 4 6 6 4" xfId="45143" xr:uid="{00000000-0005-0000-0000-0000A0AF0000}"/>
    <cellStyle name="20% - Accent1 4 6 6 4 2" xfId="45144" xr:uid="{00000000-0005-0000-0000-0000A1AF0000}"/>
    <cellStyle name="20% - Accent1 4 6 6 4 2 2" xfId="45145" xr:uid="{00000000-0005-0000-0000-0000A2AF0000}"/>
    <cellStyle name="20% - Accent1 4 6 6 4 2 2 2" xfId="45146" xr:uid="{00000000-0005-0000-0000-0000A3AF0000}"/>
    <cellStyle name="20% - Accent1 4 6 6 4 2 3" xfId="45147" xr:uid="{00000000-0005-0000-0000-0000A4AF0000}"/>
    <cellStyle name="20% - Accent1 4 6 6 4 3" xfId="45148" xr:uid="{00000000-0005-0000-0000-0000A5AF0000}"/>
    <cellStyle name="20% - Accent1 4 6 6 4 3 2" xfId="45149" xr:uid="{00000000-0005-0000-0000-0000A6AF0000}"/>
    <cellStyle name="20% - Accent1 4 6 6 4 4" xfId="45150" xr:uid="{00000000-0005-0000-0000-0000A7AF0000}"/>
    <cellStyle name="20% - Accent1 4 6 6 5" xfId="45151" xr:uid="{00000000-0005-0000-0000-0000A8AF0000}"/>
    <cellStyle name="20% - Accent1 4 6 6 5 2" xfId="45152" xr:uid="{00000000-0005-0000-0000-0000A9AF0000}"/>
    <cellStyle name="20% - Accent1 4 6 6 5 2 2" xfId="45153" xr:uid="{00000000-0005-0000-0000-0000AAAF0000}"/>
    <cellStyle name="20% - Accent1 4 6 6 5 3" xfId="45154" xr:uid="{00000000-0005-0000-0000-0000ABAF0000}"/>
    <cellStyle name="20% - Accent1 4 6 6 6" xfId="45155" xr:uid="{00000000-0005-0000-0000-0000ACAF0000}"/>
    <cellStyle name="20% - Accent1 4 6 6 6 2" xfId="45156" xr:uid="{00000000-0005-0000-0000-0000ADAF0000}"/>
    <cellStyle name="20% - Accent1 4 6 6 6 2 2" xfId="45157" xr:uid="{00000000-0005-0000-0000-0000AEAF0000}"/>
    <cellStyle name="20% - Accent1 4 6 6 6 3" xfId="45158" xr:uid="{00000000-0005-0000-0000-0000AFAF0000}"/>
    <cellStyle name="20% - Accent1 4 6 6 7" xfId="45159" xr:uid="{00000000-0005-0000-0000-0000B0AF0000}"/>
    <cellStyle name="20% - Accent1 4 6 6 7 2" xfId="45160" xr:uid="{00000000-0005-0000-0000-0000B1AF0000}"/>
    <cellStyle name="20% - Accent1 4 6 6 8" xfId="45161" xr:uid="{00000000-0005-0000-0000-0000B2AF0000}"/>
    <cellStyle name="20% - Accent1 4 6 6 8 2" xfId="45162" xr:uid="{00000000-0005-0000-0000-0000B3AF0000}"/>
    <cellStyle name="20% - Accent1 4 6 6 9" xfId="45163" xr:uid="{00000000-0005-0000-0000-0000B4AF0000}"/>
    <cellStyle name="20% - Accent1 4 6 7" xfId="45164" xr:uid="{00000000-0005-0000-0000-0000B5AF0000}"/>
    <cellStyle name="20% - Accent1 4 6 7 2" xfId="45165" xr:uid="{00000000-0005-0000-0000-0000B6AF0000}"/>
    <cellStyle name="20% - Accent1 4 6 7 2 2" xfId="45166" xr:uid="{00000000-0005-0000-0000-0000B7AF0000}"/>
    <cellStyle name="20% - Accent1 4 6 7 2 2 2" xfId="45167" xr:uid="{00000000-0005-0000-0000-0000B8AF0000}"/>
    <cellStyle name="20% - Accent1 4 6 7 2 2 2 2" xfId="45168" xr:uid="{00000000-0005-0000-0000-0000B9AF0000}"/>
    <cellStyle name="20% - Accent1 4 6 7 2 2 3" xfId="45169" xr:uid="{00000000-0005-0000-0000-0000BAAF0000}"/>
    <cellStyle name="20% - Accent1 4 6 7 2 3" xfId="45170" xr:uid="{00000000-0005-0000-0000-0000BBAF0000}"/>
    <cellStyle name="20% - Accent1 4 6 7 2 3 2" xfId="45171" xr:uid="{00000000-0005-0000-0000-0000BCAF0000}"/>
    <cellStyle name="20% - Accent1 4 6 7 2 4" xfId="45172" xr:uid="{00000000-0005-0000-0000-0000BDAF0000}"/>
    <cellStyle name="20% - Accent1 4 6 7 3" xfId="45173" xr:uid="{00000000-0005-0000-0000-0000BEAF0000}"/>
    <cellStyle name="20% - Accent1 4 6 7 3 2" xfId="45174" xr:uid="{00000000-0005-0000-0000-0000BFAF0000}"/>
    <cellStyle name="20% - Accent1 4 6 7 3 2 2" xfId="45175" xr:uid="{00000000-0005-0000-0000-0000C0AF0000}"/>
    <cellStyle name="20% - Accent1 4 6 7 3 2 2 2" xfId="45176" xr:uid="{00000000-0005-0000-0000-0000C1AF0000}"/>
    <cellStyle name="20% - Accent1 4 6 7 3 2 3" xfId="45177" xr:uid="{00000000-0005-0000-0000-0000C2AF0000}"/>
    <cellStyle name="20% - Accent1 4 6 7 3 3" xfId="45178" xr:uid="{00000000-0005-0000-0000-0000C3AF0000}"/>
    <cellStyle name="20% - Accent1 4 6 7 3 3 2" xfId="45179" xr:uid="{00000000-0005-0000-0000-0000C4AF0000}"/>
    <cellStyle name="20% - Accent1 4 6 7 3 4" xfId="45180" xr:uid="{00000000-0005-0000-0000-0000C5AF0000}"/>
    <cellStyle name="20% - Accent1 4 6 7 4" xfId="45181" xr:uid="{00000000-0005-0000-0000-0000C6AF0000}"/>
    <cellStyle name="20% - Accent1 4 6 7 4 2" xfId="45182" xr:uid="{00000000-0005-0000-0000-0000C7AF0000}"/>
    <cellStyle name="20% - Accent1 4 6 7 4 2 2" xfId="45183" xr:uid="{00000000-0005-0000-0000-0000C8AF0000}"/>
    <cellStyle name="20% - Accent1 4 6 7 4 2 2 2" xfId="45184" xr:uid="{00000000-0005-0000-0000-0000C9AF0000}"/>
    <cellStyle name="20% - Accent1 4 6 7 4 2 3" xfId="45185" xr:uid="{00000000-0005-0000-0000-0000CAAF0000}"/>
    <cellStyle name="20% - Accent1 4 6 7 4 3" xfId="45186" xr:uid="{00000000-0005-0000-0000-0000CBAF0000}"/>
    <cellStyle name="20% - Accent1 4 6 7 4 3 2" xfId="45187" xr:uid="{00000000-0005-0000-0000-0000CCAF0000}"/>
    <cellStyle name="20% - Accent1 4 6 7 4 4" xfId="45188" xr:uid="{00000000-0005-0000-0000-0000CDAF0000}"/>
    <cellStyle name="20% - Accent1 4 6 7 5" xfId="45189" xr:uid="{00000000-0005-0000-0000-0000CEAF0000}"/>
    <cellStyle name="20% - Accent1 4 6 7 5 2" xfId="45190" xr:uid="{00000000-0005-0000-0000-0000CFAF0000}"/>
    <cellStyle name="20% - Accent1 4 6 7 5 2 2" xfId="45191" xr:uid="{00000000-0005-0000-0000-0000D0AF0000}"/>
    <cellStyle name="20% - Accent1 4 6 7 5 3" xfId="45192" xr:uid="{00000000-0005-0000-0000-0000D1AF0000}"/>
    <cellStyle name="20% - Accent1 4 6 7 6" xfId="45193" xr:uid="{00000000-0005-0000-0000-0000D2AF0000}"/>
    <cellStyle name="20% - Accent1 4 6 7 6 2" xfId="45194" xr:uid="{00000000-0005-0000-0000-0000D3AF0000}"/>
    <cellStyle name="20% - Accent1 4 6 7 6 2 2" xfId="45195" xr:uid="{00000000-0005-0000-0000-0000D4AF0000}"/>
    <cellStyle name="20% - Accent1 4 6 7 6 3" xfId="45196" xr:uid="{00000000-0005-0000-0000-0000D5AF0000}"/>
    <cellStyle name="20% - Accent1 4 6 7 7" xfId="45197" xr:uid="{00000000-0005-0000-0000-0000D6AF0000}"/>
    <cellStyle name="20% - Accent1 4 6 7 7 2" xfId="45198" xr:uid="{00000000-0005-0000-0000-0000D7AF0000}"/>
    <cellStyle name="20% - Accent1 4 6 7 8" xfId="45199" xr:uid="{00000000-0005-0000-0000-0000D8AF0000}"/>
    <cellStyle name="20% - Accent1 4 6 7 8 2" xfId="45200" xr:uid="{00000000-0005-0000-0000-0000D9AF0000}"/>
    <cellStyle name="20% - Accent1 4 6 7 9" xfId="45201" xr:uid="{00000000-0005-0000-0000-0000DAAF0000}"/>
    <cellStyle name="20% - Accent1 4 6 8" xfId="45202" xr:uid="{00000000-0005-0000-0000-0000DBAF0000}"/>
    <cellStyle name="20% - Accent1 4 6 8 2" xfId="45203" xr:uid="{00000000-0005-0000-0000-0000DCAF0000}"/>
    <cellStyle name="20% - Accent1 4 6 8 2 2" xfId="45204" xr:uid="{00000000-0005-0000-0000-0000DDAF0000}"/>
    <cellStyle name="20% - Accent1 4 6 8 2 2 2" xfId="45205" xr:uid="{00000000-0005-0000-0000-0000DEAF0000}"/>
    <cellStyle name="20% - Accent1 4 6 8 2 3" xfId="45206" xr:uid="{00000000-0005-0000-0000-0000DFAF0000}"/>
    <cellStyle name="20% - Accent1 4 6 8 3" xfId="45207" xr:uid="{00000000-0005-0000-0000-0000E0AF0000}"/>
    <cellStyle name="20% - Accent1 4 6 8 3 2" xfId="45208" xr:uid="{00000000-0005-0000-0000-0000E1AF0000}"/>
    <cellStyle name="20% - Accent1 4 6 8 4" xfId="45209" xr:uid="{00000000-0005-0000-0000-0000E2AF0000}"/>
    <cellStyle name="20% - Accent1 4 6 9" xfId="45210" xr:uid="{00000000-0005-0000-0000-0000E3AF0000}"/>
    <cellStyle name="20% - Accent1 4 6 9 2" xfId="45211" xr:uid="{00000000-0005-0000-0000-0000E4AF0000}"/>
    <cellStyle name="20% - Accent1 4 6 9 2 2" xfId="45212" xr:uid="{00000000-0005-0000-0000-0000E5AF0000}"/>
    <cellStyle name="20% - Accent1 4 6 9 2 2 2" xfId="45213" xr:uid="{00000000-0005-0000-0000-0000E6AF0000}"/>
    <cellStyle name="20% - Accent1 4 6 9 2 3" xfId="45214" xr:uid="{00000000-0005-0000-0000-0000E7AF0000}"/>
    <cellStyle name="20% - Accent1 4 6 9 3" xfId="45215" xr:uid="{00000000-0005-0000-0000-0000E8AF0000}"/>
    <cellStyle name="20% - Accent1 4 6 9 3 2" xfId="45216" xr:uid="{00000000-0005-0000-0000-0000E9AF0000}"/>
    <cellStyle name="20% - Accent1 4 6 9 4" xfId="45217" xr:uid="{00000000-0005-0000-0000-0000EAAF0000}"/>
    <cellStyle name="20% - Accent1 4 7" xfId="45218" xr:uid="{00000000-0005-0000-0000-0000EBAF0000}"/>
    <cellStyle name="20% - Accent1 4 7 10" xfId="45219" xr:uid="{00000000-0005-0000-0000-0000ECAF0000}"/>
    <cellStyle name="20% - Accent1 4 7 10 2" xfId="45220" xr:uid="{00000000-0005-0000-0000-0000EDAF0000}"/>
    <cellStyle name="20% - Accent1 4 7 10 2 2" xfId="45221" xr:uid="{00000000-0005-0000-0000-0000EEAF0000}"/>
    <cellStyle name="20% - Accent1 4 7 10 3" xfId="45222" xr:uid="{00000000-0005-0000-0000-0000EFAF0000}"/>
    <cellStyle name="20% - Accent1 4 7 11" xfId="45223" xr:uid="{00000000-0005-0000-0000-0000F0AF0000}"/>
    <cellStyle name="20% - Accent1 4 7 11 2" xfId="45224" xr:uid="{00000000-0005-0000-0000-0000F1AF0000}"/>
    <cellStyle name="20% - Accent1 4 7 11 2 2" xfId="45225" xr:uid="{00000000-0005-0000-0000-0000F2AF0000}"/>
    <cellStyle name="20% - Accent1 4 7 11 3" xfId="45226" xr:uid="{00000000-0005-0000-0000-0000F3AF0000}"/>
    <cellStyle name="20% - Accent1 4 7 12" xfId="45227" xr:uid="{00000000-0005-0000-0000-0000F4AF0000}"/>
    <cellStyle name="20% - Accent1 4 7 12 2" xfId="45228" xr:uid="{00000000-0005-0000-0000-0000F5AF0000}"/>
    <cellStyle name="20% - Accent1 4 7 13" xfId="45229" xr:uid="{00000000-0005-0000-0000-0000F6AF0000}"/>
    <cellStyle name="20% - Accent1 4 7 13 2" xfId="45230" xr:uid="{00000000-0005-0000-0000-0000F7AF0000}"/>
    <cellStyle name="20% - Accent1 4 7 14" xfId="45231" xr:uid="{00000000-0005-0000-0000-0000F8AF0000}"/>
    <cellStyle name="20% - Accent1 4 7 2" xfId="45232" xr:uid="{00000000-0005-0000-0000-0000F9AF0000}"/>
    <cellStyle name="20% - Accent1 4 7 2 10" xfId="45233" xr:uid="{00000000-0005-0000-0000-0000FAAF0000}"/>
    <cellStyle name="20% - Accent1 4 7 2 10 2" xfId="45234" xr:uid="{00000000-0005-0000-0000-0000FBAF0000}"/>
    <cellStyle name="20% - Accent1 4 7 2 11" xfId="45235" xr:uid="{00000000-0005-0000-0000-0000FCAF0000}"/>
    <cellStyle name="20% - Accent1 4 7 2 2" xfId="45236" xr:uid="{00000000-0005-0000-0000-0000FDAF0000}"/>
    <cellStyle name="20% - Accent1 4 7 2 2 2" xfId="45237" xr:uid="{00000000-0005-0000-0000-0000FEAF0000}"/>
    <cellStyle name="20% - Accent1 4 7 2 2 2 2" xfId="45238" xr:uid="{00000000-0005-0000-0000-0000FFAF0000}"/>
    <cellStyle name="20% - Accent1 4 7 2 2 2 2 2" xfId="45239" xr:uid="{00000000-0005-0000-0000-000000B00000}"/>
    <cellStyle name="20% - Accent1 4 7 2 2 2 2 2 2" xfId="45240" xr:uid="{00000000-0005-0000-0000-000001B00000}"/>
    <cellStyle name="20% - Accent1 4 7 2 2 2 2 3" xfId="45241" xr:uid="{00000000-0005-0000-0000-000002B00000}"/>
    <cellStyle name="20% - Accent1 4 7 2 2 2 3" xfId="45242" xr:uid="{00000000-0005-0000-0000-000003B00000}"/>
    <cellStyle name="20% - Accent1 4 7 2 2 2 3 2" xfId="45243" xr:uid="{00000000-0005-0000-0000-000004B00000}"/>
    <cellStyle name="20% - Accent1 4 7 2 2 2 4" xfId="45244" xr:uid="{00000000-0005-0000-0000-000005B00000}"/>
    <cellStyle name="20% - Accent1 4 7 2 2 3" xfId="45245" xr:uid="{00000000-0005-0000-0000-000006B00000}"/>
    <cellStyle name="20% - Accent1 4 7 2 2 3 2" xfId="45246" xr:uid="{00000000-0005-0000-0000-000007B00000}"/>
    <cellStyle name="20% - Accent1 4 7 2 2 3 2 2" xfId="45247" xr:uid="{00000000-0005-0000-0000-000008B00000}"/>
    <cellStyle name="20% - Accent1 4 7 2 2 3 2 2 2" xfId="45248" xr:uid="{00000000-0005-0000-0000-000009B00000}"/>
    <cellStyle name="20% - Accent1 4 7 2 2 3 2 3" xfId="45249" xr:uid="{00000000-0005-0000-0000-00000AB00000}"/>
    <cellStyle name="20% - Accent1 4 7 2 2 3 3" xfId="45250" xr:uid="{00000000-0005-0000-0000-00000BB00000}"/>
    <cellStyle name="20% - Accent1 4 7 2 2 3 3 2" xfId="45251" xr:uid="{00000000-0005-0000-0000-00000CB00000}"/>
    <cellStyle name="20% - Accent1 4 7 2 2 3 4" xfId="45252" xr:uid="{00000000-0005-0000-0000-00000DB00000}"/>
    <cellStyle name="20% - Accent1 4 7 2 2 4" xfId="45253" xr:uid="{00000000-0005-0000-0000-00000EB00000}"/>
    <cellStyle name="20% - Accent1 4 7 2 2 4 2" xfId="45254" xr:uid="{00000000-0005-0000-0000-00000FB00000}"/>
    <cellStyle name="20% - Accent1 4 7 2 2 4 2 2" xfId="45255" xr:uid="{00000000-0005-0000-0000-000010B00000}"/>
    <cellStyle name="20% - Accent1 4 7 2 2 4 2 2 2" xfId="45256" xr:uid="{00000000-0005-0000-0000-000011B00000}"/>
    <cellStyle name="20% - Accent1 4 7 2 2 4 2 3" xfId="45257" xr:uid="{00000000-0005-0000-0000-000012B00000}"/>
    <cellStyle name="20% - Accent1 4 7 2 2 4 3" xfId="45258" xr:uid="{00000000-0005-0000-0000-000013B00000}"/>
    <cellStyle name="20% - Accent1 4 7 2 2 4 3 2" xfId="45259" xr:uid="{00000000-0005-0000-0000-000014B00000}"/>
    <cellStyle name="20% - Accent1 4 7 2 2 4 4" xfId="45260" xr:uid="{00000000-0005-0000-0000-000015B00000}"/>
    <cellStyle name="20% - Accent1 4 7 2 2 5" xfId="45261" xr:uid="{00000000-0005-0000-0000-000016B00000}"/>
    <cellStyle name="20% - Accent1 4 7 2 2 5 2" xfId="45262" xr:uid="{00000000-0005-0000-0000-000017B00000}"/>
    <cellStyle name="20% - Accent1 4 7 2 2 5 2 2" xfId="45263" xr:uid="{00000000-0005-0000-0000-000018B00000}"/>
    <cellStyle name="20% - Accent1 4 7 2 2 5 3" xfId="45264" xr:uid="{00000000-0005-0000-0000-000019B00000}"/>
    <cellStyle name="20% - Accent1 4 7 2 2 6" xfId="45265" xr:uid="{00000000-0005-0000-0000-00001AB00000}"/>
    <cellStyle name="20% - Accent1 4 7 2 2 6 2" xfId="45266" xr:uid="{00000000-0005-0000-0000-00001BB00000}"/>
    <cellStyle name="20% - Accent1 4 7 2 2 6 2 2" xfId="45267" xr:uid="{00000000-0005-0000-0000-00001CB00000}"/>
    <cellStyle name="20% - Accent1 4 7 2 2 6 3" xfId="45268" xr:uid="{00000000-0005-0000-0000-00001DB00000}"/>
    <cellStyle name="20% - Accent1 4 7 2 2 7" xfId="45269" xr:uid="{00000000-0005-0000-0000-00001EB00000}"/>
    <cellStyle name="20% - Accent1 4 7 2 2 7 2" xfId="45270" xr:uid="{00000000-0005-0000-0000-00001FB00000}"/>
    <cellStyle name="20% - Accent1 4 7 2 2 8" xfId="45271" xr:uid="{00000000-0005-0000-0000-000020B00000}"/>
    <cellStyle name="20% - Accent1 4 7 2 2 8 2" xfId="45272" xr:uid="{00000000-0005-0000-0000-000021B00000}"/>
    <cellStyle name="20% - Accent1 4 7 2 2 9" xfId="45273" xr:uid="{00000000-0005-0000-0000-000022B00000}"/>
    <cellStyle name="20% - Accent1 4 7 2 3" xfId="45274" xr:uid="{00000000-0005-0000-0000-000023B00000}"/>
    <cellStyle name="20% - Accent1 4 7 2 3 2" xfId="45275" xr:uid="{00000000-0005-0000-0000-000024B00000}"/>
    <cellStyle name="20% - Accent1 4 7 2 3 2 2" xfId="45276" xr:uid="{00000000-0005-0000-0000-000025B00000}"/>
    <cellStyle name="20% - Accent1 4 7 2 3 2 2 2" xfId="45277" xr:uid="{00000000-0005-0000-0000-000026B00000}"/>
    <cellStyle name="20% - Accent1 4 7 2 3 2 2 2 2" xfId="45278" xr:uid="{00000000-0005-0000-0000-000027B00000}"/>
    <cellStyle name="20% - Accent1 4 7 2 3 2 2 3" xfId="45279" xr:uid="{00000000-0005-0000-0000-000028B00000}"/>
    <cellStyle name="20% - Accent1 4 7 2 3 2 3" xfId="45280" xr:uid="{00000000-0005-0000-0000-000029B00000}"/>
    <cellStyle name="20% - Accent1 4 7 2 3 2 3 2" xfId="45281" xr:uid="{00000000-0005-0000-0000-00002AB00000}"/>
    <cellStyle name="20% - Accent1 4 7 2 3 2 4" xfId="45282" xr:uid="{00000000-0005-0000-0000-00002BB00000}"/>
    <cellStyle name="20% - Accent1 4 7 2 3 3" xfId="45283" xr:uid="{00000000-0005-0000-0000-00002CB00000}"/>
    <cellStyle name="20% - Accent1 4 7 2 3 3 2" xfId="45284" xr:uid="{00000000-0005-0000-0000-00002DB00000}"/>
    <cellStyle name="20% - Accent1 4 7 2 3 3 2 2" xfId="45285" xr:uid="{00000000-0005-0000-0000-00002EB00000}"/>
    <cellStyle name="20% - Accent1 4 7 2 3 3 2 2 2" xfId="45286" xr:uid="{00000000-0005-0000-0000-00002FB00000}"/>
    <cellStyle name="20% - Accent1 4 7 2 3 3 2 3" xfId="45287" xr:uid="{00000000-0005-0000-0000-000030B00000}"/>
    <cellStyle name="20% - Accent1 4 7 2 3 3 3" xfId="45288" xr:uid="{00000000-0005-0000-0000-000031B00000}"/>
    <cellStyle name="20% - Accent1 4 7 2 3 3 3 2" xfId="45289" xr:uid="{00000000-0005-0000-0000-000032B00000}"/>
    <cellStyle name="20% - Accent1 4 7 2 3 3 4" xfId="45290" xr:uid="{00000000-0005-0000-0000-000033B00000}"/>
    <cellStyle name="20% - Accent1 4 7 2 3 4" xfId="45291" xr:uid="{00000000-0005-0000-0000-000034B00000}"/>
    <cellStyle name="20% - Accent1 4 7 2 3 4 2" xfId="45292" xr:uid="{00000000-0005-0000-0000-000035B00000}"/>
    <cellStyle name="20% - Accent1 4 7 2 3 4 2 2" xfId="45293" xr:uid="{00000000-0005-0000-0000-000036B00000}"/>
    <cellStyle name="20% - Accent1 4 7 2 3 4 2 2 2" xfId="45294" xr:uid="{00000000-0005-0000-0000-000037B00000}"/>
    <cellStyle name="20% - Accent1 4 7 2 3 4 2 3" xfId="45295" xr:uid="{00000000-0005-0000-0000-000038B00000}"/>
    <cellStyle name="20% - Accent1 4 7 2 3 4 3" xfId="45296" xr:uid="{00000000-0005-0000-0000-000039B00000}"/>
    <cellStyle name="20% - Accent1 4 7 2 3 4 3 2" xfId="45297" xr:uid="{00000000-0005-0000-0000-00003AB00000}"/>
    <cellStyle name="20% - Accent1 4 7 2 3 4 4" xfId="45298" xr:uid="{00000000-0005-0000-0000-00003BB00000}"/>
    <cellStyle name="20% - Accent1 4 7 2 3 5" xfId="45299" xr:uid="{00000000-0005-0000-0000-00003CB00000}"/>
    <cellStyle name="20% - Accent1 4 7 2 3 5 2" xfId="45300" xr:uid="{00000000-0005-0000-0000-00003DB00000}"/>
    <cellStyle name="20% - Accent1 4 7 2 3 5 2 2" xfId="45301" xr:uid="{00000000-0005-0000-0000-00003EB00000}"/>
    <cellStyle name="20% - Accent1 4 7 2 3 5 3" xfId="45302" xr:uid="{00000000-0005-0000-0000-00003FB00000}"/>
    <cellStyle name="20% - Accent1 4 7 2 3 6" xfId="45303" xr:uid="{00000000-0005-0000-0000-000040B00000}"/>
    <cellStyle name="20% - Accent1 4 7 2 3 6 2" xfId="45304" xr:uid="{00000000-0005-0000-0000-000041B00000}"/>
    <cellStyle name="20% - Accent1 4 7 2 3 6 2 2" xfId="45305" xr:uid="{00000000-0005-0000-0000-000042B00000}"/>
    <cellStyle name="20% - Accent1 4 7 2 3 6 3" xfId="45306" xr:uid="{00000000-0005-0000-0000-000043B00000}"/>
    <cellStyle name="20% - Accent1 4 7 2 3 7" xfId="45307" xr:uid="{00000000-0005-0000-0000-000044B00000}"/>
    <cellStyle name="20% - Accent1 4 7 2 3 7 2" xfId="45308" xr:uid="{00000000-0005-0000-0000-000045B00000}"/>
    <cellStyle name="20% - Accent1 4 7 2 3 8" xfId="45309" xr:uid="{00000000-0005-0000-0000-000046B00000}"/>
    <cellStyle name="20% - Accent1 4 7 2 3 8 2" xfId="45310" xr:uid="{00000000-0005-0000-0000-000047B00000}"/>
    <cellStyle name="20% - Accent1 4 7 2 3 9" xfId="45311" xr:uid="{00000000-0005-0000-0000-000048B00000}"/>
    <cellStyle name="20% - Accent1 4 7 2 4" xfId="45312" xr:uid="{00000000-0005-0000-0000-000049B00000}"/>
    <cellStyle name="20% - Accent1 4 7 2 4 2" xfId="45313" xr:uid="{00000000-0005-0000-0000-00004AB00000}"/>
    <cellStyle name="20% - Accent1 4 7 2 4 2 2" xfId="45314" xr:uid="{00000000-0005-0000-0000-00004BB00000}"/>
    <cellStyle name="20% - Accent1 4 7 2 4 2 2 2" xfId="45315" xr:uid="{00000000-0005-0000-0000-00004CB00000}"/>
    <cellStyle name="20% - Accent1 4 7 2 4 2 3" xfId="45316" xr:uid="{00000000-0005-0000-0000-00004DB00000}"/>
    <cellStyle name="20% - Accent1 4 7 2 4 3" xfId="45317" xr:uid="{00000000-0005-0000-0000-00004EB00000}"/>
    <cellStyle name="20% - Accent1 4 7 2 4 3 2" xfId="45318" xr:uid="{00000000-0005-0000-0000-00004FB00000}"/>
    <cellStyle name="20% - Accent1 4 7 2 4 4" xfId="45319" xr:uid="{00000000-0005-0000-0000-000050B00000}"/>
    <cellStyle name="20% - Accent1 4 7 2 5" xfId="45320" xr:uid="{00000000-0005-0000-0000-000051B00000}"/>
    <cellStyle name="20% - Accent1 4 7 2 5 2" xfId="45321" xr:uid="{00000000-0005-0000-0000-000052B00000}"/>
    <cellStyle name="20% - Accent1 4 7 2 5 2 2" xfId="45322" xr:uid="{00000000-0005-0000-0000-000053B00000}"/>
    <cellStyle name="20% - Accent1 4 7 2 5 2 2 2" xfId="45323" xr:uid="{00000000-0005-0000-0000-000054B00000}"/>
    <cellStyle name="20% - Accent1 4 7 2 5 2 3" xfId="45324" xr:uid="{00000000-0005-0000-0000-000055B00000}"/>
    <cellStyle name="20% - Accent1 4 7 2 5 3" xfId="45325" xr:uid="{00000000-0005-0000-0000-000056B00000}"/>
    <cellStyle name="20% - Accent1 4 7 2 5 3 2" xfId="45326" xr:uid="{00000000-0005-0000-0000-000057B00000}"/>
    <cellStyle name="20% - Accent1 4 7 2 5 4" xfId="45327" xr:uid="{00000000-0005-0000-0000-000058B00000}"/>
    <cellStyle name="20% - Accent1 4 7 2 6" xfId="45328" xr:uid="{00000000-0005-0000-0000-000059B00000}"/>
    <cellStyle name="20% - Accent1 4 7 2 6 2" xfId="45329" xr:uid="{00000000-0005-0000-0000-00005AB00000}"/>
    <cellStyle name="20% - Accent1 4 7 2 6 2 2" xfId="45330" xr:uid="{00000000-0005-0000-0000-00005BB00000}"/>
    <cellStyle name="20% - Accent1 4 7 2 6 2 2 2" xfId="45331" xr:uid="{00000000-0005-0000-0000-00005CB00000}"/>
    <cellStyle name="20% - Accent1 4 7 2 6 2 3" xfId="45332" xr:uid="{00000000-0005-0000-0000-00005DB00000}"/>
    <cellStyle name="20% - Accent1 4 7 2 6 3" xfId="45333" xr:uid="{00000000-0005-0000-0000-00005EB00000}"/>
    <cellStyle name="20% - Accent1 4 7 2 6 3 2" xfId="45334" xr:uid="{00000000-0005-0000-0000-00005FB00000}"/>
    <cellStyle name="20% - Accent1 4 7 2 6 4" xfId="45335" xr:uid="{00000000-0005-0000-0000-000060B00000}"/>
    <cellStyle name="20% - Accent1 4 7 2 7" xfId="45336" xr:uid="{00000000-0005-0000-0000-000061B00000}"/>
    <cellStyle name="20% - Accent1 4 7 2 7 2" xfId="45337" xr:uid="{00000000-0005-0000-0000-000062B00000}"/>
    <cellStyle name="20% - Accent1 4 7 2 7 2 2" xfId="45338" xr:uid="{00000000-0005-0000-0000-000063B00000}"/>
    <cellStyle name="20% - Accent1 4 7 2 7 3" xfId="45339" xr:uid="{00000000-0005-0000-0000-000064B00000}"/>
    <cellStyle name="20% - Accent1 4 7 2 8" xfId="45340" xr:uid="{00000000-0005-0000-0000-000065B00000}"/>
    <cellStyle name="20% - Accent1 4 7 2 8 2" xfId="45341" xr:uid="{00000000-0005-0000-0000-000066B00000}"/>
    <cellStyle name="20% - Accent1 4 7 2 8 2 2" xfId="45342" xr:uid="{00000000-0005-0000-0000-000067B00000}"/>
    <cellStyle name="20% - Accent1 4 7 2 8 3" xfId="45343" xr:uid="{00000000-0005-0000-0000-000068B00000}"/>
    <cellStyle name="20% - Accent1 4 7 2 9" xfId="45344" xr:uid="{00000000-0005-0000-0000-000069B00000}"/>
    <cellStyle name="20% - Accent1 4 7 2 9 2" xfId="45345" xr:uid="{00000000-0005-0000-0000-00006AB00000}"/>
    <cellStyle name="20% - Accent1 4 7 3" xfId="45346" xr:uid="{00000000-0005-0000-0000-00006BB00000}"/>
    <cellStyle name="20% - Accent1 4 7 3 10" xfId="45347" xr:uid="{00000000-0005-0000-0000-00006CB00000}"/>
    <cellStyle name="20% - Accent1 4 7 3 10 2" xfId="45348" xr:uid="{00000000-0005-0000-0000-00006DB00000}"/>
    <cellStyle name="20% - Accent1 4 7 3 11" xfId="45349" xr:uid="{00000000-0005-0000-0000-00006EB00000}"/>
    <cellStyle name="20% - Accent1 4 7 3 2" xfId="45350" xr:uid="{00000000-0005-0000-0000-00006FB00000}"/>
    <cellStyle name="20% - Accent1 4 7 3 2 2" xfId="45351" xr:uid="{00000000-0005-0000-0000-000070B00000}"/>
    <cellStyle name="20% - Accent1 4 7 3 2 2 2" xfId="45352" xr:uid="{00000000-0005-0000-0000-000071B00000}"/>
    <cellStyle name="20% - Accent1 4 7 3 2 2 2 2" xfId="45353" xr:uid="{00000000-0005-0000-0000-000072B00000}"/>
    <cellStyle name="20% - Accent1 4 7 3 2 2 2 2 2" xfId="45354" xr:uid="{00000000-0005-0000-0000-000073B00000}"/>
    <cellStyle name="20% - Accent1 4 7 3 2 2 2 3" xfId="45355" xr:uid="{00000000-0005-0000-0000-000074B00000}"/>
    <cellStyle name="20% - Accent1 4 7 3 2 2 3" xfId="45356" xr:uid="{00000000-0005-0000-0000-000075B00000}"/>
    <cellStyle name="20% - Accent1 4 7 3 2 2 3 2" xfId="45357" xr:uid="{00000000-0005-0000-0000-000076B00000}"/>
    <cellStyle name="20% - Accent1 4 7 3 2 2 4" xfId="45358" xr:uid="{00000000-0005-0000-0000-000077B00000}"/>
    <cellStyle name="20% - Accent1 4 7 3 2 3" xfId="45359" xr:uid="{00000000-0005-0000-0000-000078B00000}"/>
    <cellStyle name="20% - Accent1 4 7 3 2 3 2" xfId="45360" xr:uid="{00000000-0005-0000-0000-000079B00000}"/>
    <cellStyle name="20% - Accent1 4 7 3 2 3 2 2" xfId="45361" xr:uid="{00000000-0005-0000-0000-00007AB00000}"/>
    <cellStyle name="20% - Accent1 4 7 3 2 3 2 2 2" xfId="45362" xr:uid="{00000000-0005-0000-0000-00007BB00000}"/>
    <cellStyle name="20% - Accent1 4 7 3 2 3 2 3" xfId="45363" xr:uid="{00000000-0005-0000-0000-00007CB00000}"/>
    <cellStyle name="20% - Accent1 4 7 3 2 3 3" xfId="45364" xr:uid="{00000000-0005-0000-0000-00007DB00000}"/>
    <cellStyle name="20% - Accent1 4 7 3 2 3 3 2" xfId="45365" xr:uid="{00000000-0005-0000-0000-00007EB00000}"/>
    <cellStyle name="20% - Accent1 4 7 3 2 3 4" xfId="45366" xr:uid="{00000000-0005-0000-0000-00007FB00000}"/>
    <cellStyle name="20% - Accent1 4 7 3 2 4" xfId="45367" xr:uid="{00000000-0005-0000-0000-000080B00000}"/>
    <cellStyle name="20% - Accent1 4 7 3 2 4 2" xfId="45368" xr:uid="{00000000-0005-0000-0000-000081B00000}"/>
    <cellStyle name="20% - Accent1 4 7 3 2 4 2 2" xfId="45369" xr:uid="{00000000-0005-0000-0000-000082B00000}"/>
    <cellStyle name="20% - Accent1 4 7 3 2 4 2 2 2" xfId="45370" xr:uid="{00000000-0005-0000-0000-000083B00000}"/>
    <cellStyle name="20% - Accent1 4 7 3 2 4 2 3" xfId="45371" xr:uid="{00000000-0005-0000-0000-000084B00000}"/>
    <cellStyle name="20% - Accent1 4 7 3 2 4 3" xfId="45372" xr:uid="{00000000-0005-0000-0000-000085B00000}"/>
    <cellStyle name="20% - Accent1 4 7 3 2 4 3 2" xfId="45373" xr:uid="{00000000-0005-0000-0000-000086B00000}"/>
    <cellStyle name="20% - Accent1 4 7 3 2 4 4" xfId="45374" xr:uid="{00000000-0005-0000-0000-000087B00000}"/>
    <cellStyle name="20% - Accent1 4 7 3 2 5" xfId="45375" xr:uid="{00000000-0005-0000-0000-000088B00000}"/>
    <cellStyle name="20% - Accent1 4 7 3 2 5 2" xfId="45376" xr:uid="{00000000-0005-0000-0000-000089B00000}"/>
    <cellStyle name="20% - Accent1 4 7 3 2 5 2 2" xfId="45377" xr:uid="{00000000-0005-0000-0000-00008AB00000}"/>
    <cellStyle name="20% - Accent1 4 7 3 2 5 3" xfId="45378" xr:uid="{00000000-0005-0000-0000-00008BB00000}"/>
    <cellStyle name="20% - Accent1 4 7 3 2 6" xfId="45379" xr:uid="{00000000-0005-0000-0000-00008CB00000}"/>
    <cellStyle name="20% - Accent1 4 7 3 2 6 2" xfId="45380" xr:uid="{00000000-0005-0000-0000-00008DB00000}"/>
    <cellStyle name="20% - Accent1 4 7 3 2 6 2 2" xfId="45381" xr:uid="{00000000-0005-0000-0000-00008EB00000}"/>
    <cellStyle name="20% - Accent1 4 7 3 2 6 3" xfId="45382" xr:uid="{00000000-0005-0000-0000-00008FB00000}"/>
    <cellStyle name="20% - Accent1 4 7 3 2 7" xfId="45383" xr:uid="{00000000-0005-0000-0000-000090B00000}"/>
    <cellStyle name="20% - Accent1 4 7 3 2 7 2" xfId="45384" xr:uid="{00000000-0005-0000-0000-000091B00000}"/>
    <cellStyle name="20% - Accent1 4 7 3 2 8" xfId="45385" xr:uid="{00000000-0005-0000-0000-000092B00000}"/>
    <cellStyle name="20% - Accent1 4 7 3 2 8 2" xfId="45386" xr:uid="{00000000-0005-0000-0000-000093B00000}"/>
    <cellStyle name="20% - Accent1 4 7 3 2 9" xfId="45387" xr:uid="{00000000-0005-0000-0000-000094B00000}"/>
    <cellStyle name="20% - Accent1 4 7 3 3" xfId="45388" xr:uid="{00000000-0005-0000-0000-000095B00000}"/>
    <cellStyle name="20% - Accent1 4 7 3 3 2" xfId="45389" xr:uid="{00000000-0005-0000-0000-000096B00000}"/>
    <cellStyle name="20% - Accent1 4 7 3 3 2 2" xfId="45390" xr:uid="{00000000-0005-0000-0000-000097B00000}"/>
    <cellStyle name="20% - Accent1 4 7 3 3 2 2 2" xfId="45391" xr:uid="{00000000-0005-0000-0000-000098B00000}"/>
    <cellStyle name="20% - Accent1 4 7 3 3 2 2 2 2" xfId="45392" xr:uid="{00000000-0005-0000-0000-000099B00000}"/>
    <cellStyle name="20% - Accent1 4 7 3 3 2 2 3" xfId="45393" xr:uid="{00000000-0005-0000-0000-00009AB00000}"/>
    <cellStyle name="20% - Accent1 4 7 3 3 2 3" xfId="45394" xr:uid="{00000000-0005-0000-0000-00009BB00000}"/>
    <cellStyle name="20% - Accent1 4 7 3 3 2 3 2" xfId="45395" xr:uid="{00000000-0005-0000-0000-00009CB00000}"/>
    <cellStyle name="20% - Accent1 4 7 3 3 2 4" xfId="45396" xr:uid="{00000000-0005-0000-0000-00009DB00000}"/>
    <cellStyle name="20% - Accent1 4 7 3 3 3" xfId="45397" xr:uid="{00000000-0005-0000-0000-00009EB00000}"/>
    <cellStyle name="20% - Accent1 4 7 3 3 3 2" xfId="45398" xr:uid="{00000000-0005-0000-0000-00009FB00000}"/>
    <cellStyle name="20% - Accent1 4 7 3 3 3 2 2" xfId="45399" xr:uid="{00000000-0005-0000-0000-0000A0B00000}"/>
    <cellStyle name="20% - Accent1 4 7 3 3 3 2 2 2" xfId="45400" xr:uid="{00000000-0005-0000-0000-0000A1B00000}"/>
    <cellStyle name="20% - Accent1 4 7 3 3 3 2 3" xfId="45401" xr:uid="{00000000-0005-0000-0000-0000A2B00000}"/>
    <cellStyle name="20% - Accent1 4 7 3 3 3 3" xfId="45402" xr:uid="{00000000-0005-0000-0000-0000A3B00000}"/>
    <cellStyle name="20% - Accent1 4 7 3 3 3 3 2" xfId="45403" xr:uid="{00000000-0005-0000-0000-0000A4B00000}"/>
    <cellStyle name="20% - Accent1 4 7 3 3 3 4" xfId="45404" xr:uid="{00000000-0005-0000-0000-0000A5B00000}"/>
    <cellStyle name="20% - Accent1 4 7 3 3 4" xfId="45405" xr:uid="{00000000-0005-0000-0000-0000A6B00000}"/>
    <cellStyle name="20% - Accent1 4 7 3 3 4 2" xfId="45406" xr:uid="{00000000-0005-0000-0000-0000A7B00000}"/>
    <cellStyle name="20% - Accent1 4 7 3 3 4 2 2" xfId="45407" xr:uid="{00000000-0005-0000-0000-0000A8B00000}"/>
    <cellStyle name="20% - Accent1 4 7 3 3 4 2 2 2" xfId="45408" xr:uid="{00000000-0005-0000-0000-0000A9B00000}"/>
    <cellStyle name="20% - Accent1 4 7 3 3 4 2 3" xfId="45409" xr:uid="{00000000-0005-0000-0000-0000AAB00000}"/>
    <cellStyle name="20% - Accent1 4 7 3 3 4 3" xfId="45410" xr:uid="{00000000-0005-0000-0000-0000ABB00000}"/>
    <cellStyle name="20% - Accent1 4 7 3 3 4 3 2" xfId="45411" xr:uid="{00000000-0005-0000-0000-0000ACB00000}"/>
    <cellStyle name="20% - Accent1 4 7 3 3 4 4" xfId="45412" xr:uid="{00000000-0005-0000-0000-0000ADB00000}"/>
    <cellStyle name="20% - Accent1 4 7 3 3 5" xfId="45413" xr:uid="{00000000-0005-0000-0000-0000AEB00000}"/>
    <cellStyle name="20% - Accent1 4 7 3 3 5 2" xfId="45414" xr:uid="{00000000-0005-0000-0000-0000AFB00000}"/>
    <cellStyle name="20% - Accent1 4 7 3 3 5 2 2" xfId="45415" xr:uid="{00000000-0005-0000-0000-0000B0B00000}"/>
    <cellStyle name="20% - Accent1 4 7 3 3 5 3" xfId="45416" xr:uid="{00000000-0005-0000-0000-0000B1B00000}"/>
    <cellStyle name="20% - Accent1 4 7 3 3 6" xfId="45417" xr:uid="{00000000-0005-0000-0000-0000B2B00000}"/>
    <cellStyle name="20% - Accent1 4 7 3 3 6 2" xfId="45418" xr:uid="{00000000-0005-0000-0000-0000B3B00000}"/>
    <cellStyle name="20% - Accent1 4 7 3 3 6 2 2" xfId="45419" xr:uid="{00000000-0005-0000-0000-0000B4B00000}"/>
    <cellStyle name="20% - Accent1 4 7 3 3 6 3" xfId="45420" xr:uid="{00000000-0005-0000-0000-0000B5B00000}"/>
    <cellStyle name="20% - Accent1 4 7 3 3 7" xfId="45421" xr:uid="{00000000-0005-0000-0000-0000B6B00000}"/>
    <cellStyle name="20% - Accent1 4 7 3 3 7 2" xfId="45422" xr:uid="{00000000-0005-0000-0000-0000B7B00000}"/>
    <cellStyle name="20% - Accent1 4 7 3 3 8" xfId="45423" xr:uid="{00000000-0005-0000-0000-0000B8B00000}"/>
    <cellStyle name="20% - Accent1 4 7 3 3 8 2" xfId="45424" xr:uid="{00000000-0005-0000-0000-0000B9B00000}"/>
    <cellStyle name="20% - Accent1 4 7 3 3 9" xfId="45425" xr:uid="{00000000-0005-0000-0000-0000BAB00000}"/>
    <cellStyle name="20% - Accent1 4 7 3 4" xfId="45426" xr:uid="{00000000-0005-0000-0000-0000BBB00000}"/>
    <cellStyle name="20% - Accent1 4 7 3 4 2" xfId="45427" xr:uid="{00000000-0005-0000-0000-0000BCB00000}"/>
    <cellStyle name="20% - Accent1 4 7 3 4 2 2" xfId="45428" xr:uid="{00000000-0005-0000-0000-0000BDB00000}"/>
    <cellStyle name="20% - Accent1 4 7 3 4 2 2 2" xfId="45429" xr:uid="{00000000-0005-0000-0000-0000BEB00000}"/>
    <cellStyle name="20% - Accent1 4 7 3 4 2 3" xfId="45430" xr:uid="{00000000-0005-0000-0000-0000BFB00000}"/>
    <cellStyle name="20% - Accent1 4 7 3 4 3" xfId="45431" xr:uid="{00000000-0005-0000-0000-0000C0B00000}"/>
    <cellStyle name="20% - Accent1 4 7 3 4 3 2" xfId="45432" xr:uid="{00000000-0005-0000-0000-0000C1B00000}"/>
    <cellStyle name="20% - Accent1 4 7 3 4 4" xfId="45433" xr:uid="{00000000-0005-0000-0000-0000C2B00000}"/>
    <cellStyle name="20% - Accent1 4 7 3 5" xfId="45434" xr:uid="{00000000-0005-0000-0000-0000C3B00000}"/>
    <cellStyle name="20% - Accent1 4 7 3 5 2" xfId="45435" xr:uid="{00000000-0005-0000-0000-0000C4B00000}"/>
    <cellStyle name="20% - Accent1 4 7 3 5 2 2" xfId="45436" xr:uid="{00000000-0005-0000-0000-0000C5B00000}"/>
    <cellStyle name="20% - Accent1 4 7 3 5 2 2 2" xfId="45437" xr:uid="{00000000-0005-0000-0000-0000C6B00000}"/>
    <cellStyle name="20% - Accent1 4 7 3 5 2 3" xfId="45438" xr:uid="{00000000-0005-0000-0000-0000C7B00000}"/>
    <cellStyle name="20% - Accent1 4 7 3 5 3" xfId="45439" xr:uid="{00000000-0005-0000-0000-0000C8B00000}"/>
    <cellStyle name="20% - Accent1 4 7 3 5 3 2" xfId="45440" xr:uid="{00000000-0005-0000-0000-0000C9B00000}"/>
    <cellStyle name="20% - Accent1 4 7 3 5 4" xfId="45441" xr:uid="{00000000-0005-0000-0000-0000CAB00000}"/>
    <cellStyle name="20% - Accent1 4 7 3 6" xfId="45442" xr:uid="{00000000-0005-0000-0000-0000CBB00000}"/>
    <cellStyle name="20% - Accent1 4 7 3 6 2" xfId="45443" xr:uid="{00000000-0005-0000-0000-0000CCB00000}"/>
    <cellStyle name="20% - Accent1 4 7 3 6 2 2" xfId="45444" xr:uid="{00000000-0005-0000-0000-0000CDB00000}"/>
    <cellStyle name="20% - Accent1 4 7 3 6 2 2 2" xfId="45445" xr:uid="{00000000-0005-0000-0000-0000CEB00000}"/>
    <cellStyle name="20% - Accent1 4 7 3 6 2 3" xfId="45446" xr:uid="{00000000-0005-0000-0000-0000CFB00000}"/>
    <cellStyle name="20% - Accent1 4 7 3 6 3" xfId="45447" xr:uid="{00000000-0005-0000-0000-0000D0B00000}"/>
    <cellStyle name="20% - Accent1 4 7 3 6 3 2" xfId="45448" xr:uid="{00000000-0005-0000-0000-0000D1B00000}"/>
    <cellStyle name="20% - Accent1 4 7 3 6 4" xfId="45449" xr:uid="{00000000-0005-0000-0000-0000D2B00000}"/>
    <cellStyle name="20% - Accent1 4 7 3 7" xfId="45450" xr:uid="{00000000-0005-0000-0000-0000D3B00000}"/>
    <cellStyle name="20% - Accent1 4 7 3 7 2" xfId="45451" xr:uid="{00000000-0005-0000-0000-0000D4B00000}"/>
    <cellStyle name="20% - Accent1 4 7 3 7 2 2" xfId="45452" xr:uid="{00000000-0005-0000-0000-0000D5B00000}"/>
    <cellStyle name="20% - Accent1 4 7 3 7 3" xfId="45453" xr:uid="{00000000-0005-0000-0000-0000D6B00000}"/>
    <cellStyle name="20% - Accent1 4 7 3 8" xfId="45454" xr:uid="{00000000-0005-0000-0000-0000D7B00000}"/>
    <cellStyle name="20% - Accent1 4 7 3 8 2" xfId="45455" xr:uid="{00000000-0005-0000-0000-0000D8B00000}"/>
    <cellStyle name="20% - Accent1 4 7 3 8 2 2" xfId="45456" xr:uid="{00000000-0005-0000-0000-0000D9B00000}"/>
    <cellStyle name="20% - Accent1 4 7 3 8 3" xfId="45457" xr:uid="{00000000-0005-0000-0000-0000DAB00000}"/>
    <cellStyle name="20% - Accent1 4 7 3 9" xfId="45458" xr:uid="{00000000-0005-0000-0000-0000DBB00000}"/>
    <cellStyle name="20% - Accent1 4 7 3 9 2" xfId="45459" xr:uid="{00000000-0005-0000-0000-0000DCB00000}"/>
    <cellStyle name="20% - Accent1 4 7 4" xfId="45460" xr:uid="{00000000-0005-0000-0000-0000DDB00000}"/>
    <cellStyle name="20% - Accent1 4 7 4 10" xfId="45461" xr:uid="{00000000-0005-0000-0000-0000DEB00000}"/>
    <cellStyle name="20% - Accent1 4 7 4 10 2" xfId="45462" xr:uid="{00000000-0005-0000-0000-0000DFB00000}"/>
    <cellStyle name="20% - Accent1 4 7 4 11" xfId="45463" xr:uid="{00000000-0005-0000-0000-0000E0B00000}"/>
    <cellStyle name="20% - Accent1 4 7 4 2" xfId="45464" xr:uid="{00000000-0005-0000-0000-0000E1B00000}"/>
    <cellStyle name="20% - Accent1 4 7 4 2 2" xfId="45465" xr:uid="{00000000-0005-0000-0000-0000E2B00000}"/>
    <cellStyle name="20% - Accent1 4 7 4 2 2 2" xfId="45466" xr:uid="{00000000-0005-0000-0000-0000E3B00000}"/>
    <cellStyle name="20% - Accent1 4 7 4 2 2 2 2" xfId="45467" xr:uid="{00000000-0005-0000-0000-0000E4B00000}"/>
    <cellStyle name="20% - Accent1 4 7 4 2 2 2 2 2" xfId="45468" xr:uid="{00000000-0005-0000-0000-0000E5B00000}"/>
    <cellStyle name="20% - Accent1 4 7 4 2 2 2 3" xfId="45469" xr:uid="{00000000-0005-0000-0000-0000E6B00000}"/>
    <cellStyle name="20% - Accent1 4 7 4 2 2 3" xfId="45470" xr:uid="{00000000-0005-0000-0000-0000E7B00000}"/>
    <cellStyle name="20% - Accent1 4 7 4 2 2 3 2" xfId="45471" xr:uid="{00000000-0005-0000-0000-0000E8B00000}"/>
    <cellStyle name="20% - Accent1 4 7 4 2 2 4" xfId="45472" xr:uid="{00000000-0005-0000-0000-0000E9B00000}"/>
    <cellStyle name="20% - Accent1 4 7 4 2 3" xfId="45473" xr:uid="{00000000-0005-0000-0000-0000EAB00000}"/>
    <cellStyle name="20% - Accent1 4 7 4 2 3 2" xfId="45474" xr:uid="{00000000-0005-0000-0000-0000EBB00000}"/>
    <cellStyle name="20% - Accent1 4 7 4 2 3 2 2" xfId="45475" xr:uid="{00000000-0005-0000-0000-0000ECB00000}"/>
    <cellStyle name="20% - Accent1 4 7 4 2 3 2 2 2" xfId="45476" xr:uid="{00000000-0005-0000-0000-0000EDB00000}"/>
    <cellStyle name="20% - Accent1 4 7 4 2 3 2 3" xfId="45477" xr:uid="{00000000-0005-0000-0000-0000EEB00000}"/>
    <cellStyle name="20% - Accent1 4 7 4 2 3 3" xfId="45478" xr:uid="{00000000-0005-0000-0000-0000EFB00000}"/>
    <cellStyle name="20% - Accent1 4 7 4 2 3 3 2" xfId="45479" xr:uid="{00000000-0005-0000-0000-0000F0B00000}"/>
    <cellStyle name="20% - Accent1 4 7 4 2 3 4" xfId="45480" xr:uid="{00000000-0005-0000-0000-0000F1B00000}"/>
    <cellStyle name="20% - Accent1 4 7 4 2 4" xfId="45481" xr:uid="{00000000-0005-0000-0000-0000F2B00000}"/>
    <cellStyle name="20% - Accent1 4 7 4 2 4 2" xfId="45482" xr:uid="{00000000-0005-0000-0000-0000F3B00000}"/>
    <cellStyle name="20% - Accent1 4 7 4 2 4 2 2" xfId="45483" xr:uid="{00000000-0005-0000-0000-0000F4B00000}"/>
    <cellStyle name="20% - Accent1 4 7 4 2 4 2 2 2" xfId="45484" xr:uid="{00000000-0005-0000-0000-0000F5B00000}"/>
    <cellStyle name="20% - Accent1 4 7 4 2 4 2 3" xfId="45485" xr:uid="{00000000-0005-0000-0000-0000F6B00000}"/>
    <cellStyle name="20% - Accent1 4 7 4 2 4 3" xfId="45486" xr:uid="{00000000-0005-0000-0000-0000F7B00000}"/>
    <cellStyle name="20% - Accent1 4 7 4 2 4 3 2" xfId="45487" xr:uid="{00000000-0005-0000-0000-0000F8B00000}"/>
    <cellStyle name="20% - Accent1 4 7 4 2 4 4" xfId="45488" xr:uid="{00000000-0005-0000-0000-0000F9B00000}"/>
    <cellStyle name="20% - Accent1 4 7 4 2 5" xfId="45489" xr:uid="{00000000-0005-0000-0000-0000FAB00000}"/>
    <cellStyle name="20% - Accent1 4 7 4 2 5 2" xfId="45490" xr:uid="{00000000-0005-0000-0000-0000FBB00000}"/>
    <cellStyle name="20% - Accent1 4 7 4 2 5 2 2" xfId="45491" xr:uid="{00000000-0005-0000-0000-0000FCB00000}"/>
    <cellStyle name="20% - Accent1 4 7 4 2 5 3" xfId="45492" xr:uid="{00000000-0005-0000-0000-0000FDB00000}"/>
    <cellStyle name="20% - Accent1 4 7 4 2 6" xfId="45493" xr:uid="{00000000-0005-0000-0000-0000FEB00000}"/>
    <cellStyle name="20% - Accent1 4 7 4 2 6 2" xfId="45494" xr:uid="{00000000-0005-0000-0000-0000FFB00000}"/>
    <cellStyle name="20% - Accent1 4 7 4 2 6 2 2" xfId="45495" xr:uid="{00000000-0005-0000-0000-000000B10000}"/>
    <cellStyle name="20% - Accent1 4 7 4 2 6 3" xfId="45496" xr:uid="{00000000-0005-0000-0000-000001B10000}"/>
    <cellStyle name="20% - Accent1 4 7 4 2 7" xfId="45497" xr:uid="{00000000-0005-0000-0000-000002B10000}"/>
    <cellStyle name="20% - Accent1 4 7 4 2 7 2" xfId="45498" xr:uid="{00000000-0005-0000-0000-000003B10000}"/>
    <cellStyle name="20% - Accent1 4 7 4 2 8" xfId="45499" xr:uid="{00000000-0005-0000-0000-000004B10000}"/>
    <cellStyle name="20% - Accent1 4 7 4 2 8 2" xfId="45500" xr:uid="{00000000-0005-0000-0000-000005B10000}"/>
    <cellStyle name="20% - Accent1 4 7 4 2 9" xfId="45501" xr:uid="{00000000-0005-0000-0000-000006B10000}"/>
    <cellStyle name="20% - Accent1 4 7 4 3" xfId="45502" xr:uid="{00000000-0005-0000-0000-000007B10000}"/>
    <cellStyle name="20% - Accent1 4 7 4 3 2" xfId="45503" xr:uid="{00000000-0005-0000-0000-000008B10000}"/>
    <cellStyle name="20% - Accent1 4 7 4 3 2 2" xfId="45504" xr:uid="{00000000-0005-0000-0000-000009B10000}"/>
    <cellStyle name="20% - Accent1 4 7 4 3 2 2 2" xfId="45505" xr:uid="{00000000-0005-0000-0000-00000AB10000}"/>
    <cellStyle name="20% - Accent1 4 7 4 3 2 2 2 2" xfId="45506" xr:uid="{00000000-0005-0000-0000-00000BB10000}"/>
    <cellStyle name="20% - Accent1 4 7 4 3 2 2 3" xfId="45507" xr:uid="{00000000-0005-0000-0000-00000CB10000}"/>
    <cellStyle name="20% - Accent1 4 7 4 3 2 3" xfId="45508" xr:uid="{00000000-0005-0000-0000-00000DB10000}"/>
    <cellStyle name="20% - Accent1 4 7 4 3 2 3 2" xfId="45509" xr:uid="{00000000-0005-0000-0000-00000EB10000}"/>
    <cellStyle name="20% - Accent1 4 7 4 3 2 4" xfId="45510" xr:uid="{00000000-0005-0000-0000-00000FB10000}"/>
    <cellStyle name="20% - Accent1 4 7 4 3 3" xfId="45511" xr:uid="{00000000-0005-0000-0000-000010B10000}"/>
    <cellStyle name="20% - Accent1 4 7 4 3 3 2" xfId="45512" xr:uid="{00000000-0005-0000-0000-000011B10000}"/>
    <cellStyle name="20% - Accent1 4 7 4 3 3 2 2" xfId="45513" xr:uid="{00000000-0005-0000-0000-000012B10000}"/>
    <cellStyle name="20% - Accent1 4 7 4 3 3 2 2 2" xfId="45514" xr:uid="{00000000-0005-0000-0000-000013B10000}"/>
    <cellStyle name="20% - Accent1 4 7 4 3 3 2 3" xfId="45515" xr:uid="{00000000-0005-0000-0000-000014B10000}"/>
    <cellStyle name="20% - Accent1 4 7 4 3 3 3" xfId="45516" xr:uid="{00000000-0005-0000-0000-000015B10000}"/>
    <cellStyle name="20% - Accent1 4 7 4 3 3 3 2" xfId="45517" xr:uid="{00000000-0005-0000-0000-000016B10000}"/>
    <cellStyle name="20% - Accent1 4 7 4 3 3 4" xfId="45518" xr:uid="{00000000-0005-0000-0000-000017B10000}"/>
    <cellStyle name="20% - Accent1 4 7 4 3 4" xfId="45519" xr:uid="{00000000-0005-0000-0000-000018B10000}"/>
    <cellStyle name="20% - Accent1 4 7 4 3 4 2" xfId="45520" xr:uid="{00000000-0005-0000-0000-000019B10000}"/>
    <cellStyle name="20% - Accent1 4 7 4 3 4 2 2" xfId="45521" xr:uid="{00000000-0005-0000-0000-00001AB10000}"/>
    <cellStyle name="20% - Accent1 4 7 4 3 4 2 2 2" xfId="45522" xr:uid="{00000000-0005-0000-0000-00001BB10000}"/>
    <cellStyle name="20% - Accent1 4 7 4 3 4 2 3" xfId="45523" xr:uid="{00000000-0005-0000-0000-00001CB10000}"/>
    <cellStyle name="20% - Accent1 4 7 4 3 4 3" xfId="45524" xr:uid="{00000000-0005-0000-0000-00001DB10000}"/>
    <cellStyle name="20% - Accent1 4 7 4 3 4 3 2" xfId="45525" xr:uid="{00000000-0005-0000-0000-00001EB10000}"/>
    <cellStyle name="20% - Accent1 4 7 4 3 4 4" xfId="45526" xr:uid="{00000000-0005-0000-0000-00001FB10000}"/>
    <cellStyle name="20% - Accent1 4 7 4 3 5" xfId="45527" xr:uid="{00000000-0005-0000-0000-000020B10000}"/>
    <cellStyle name="20% - Accent1 4 7 4 3 5 2" xfId="45528" xr:uid="{00000000-0005-0000-0000-000021B10000}"/>
    <cellStyle name="20% - Accent1 4 7 4 3 5 2 2" xfId="45529" xr:uid="{00000000-0005-0000-0000-000022B10000}"/>
    <cellStyle name="20% - Accent1 4 7 4 3 5 3" xfId="45530" xr:uid="{00000000-0005-0000-0000-000023B10000}"/>
    <cellStyle name="20% - Accent1 4 7 4 3 6" xfId="45531" xr:uid="{00000000-0005-0000-0000-000024B10000}"/>
    <cellStyle name="20% - Accent1 4 7 4 3 6 2" xfId="45532" xr:uid="{00000000-0005-0000-0000-000025B10000}"/>
    <cellStyle name="20% - Accent1 4 7 4 3 6 2 2" xfId="45533" xr:uid="{00000000-0005-0000-0000-000026B10000}"/>
    <cellStyle name="20% - Accent1 4 7 4 3 6 3" xfId="45534" xr:uid="{00000000-0005-0000-0000-000027B10000}"/>
    <cellStyle name="20% - Accent1 4 7 4 3 7" xfId="45535" xr:uid="{00000000-0005-0000-0000-000028B10000}"/>
    <cellStyle name="20% - Accent1 4 7 4 3 7 2" xfId="45536" xr:uid="{00000000-0005-0000-0000-000029B10000}"/>
    <cellStyle name="20% - Accent1 4 7 4 3 8" xfId="45537" xr:uid="{00000000-0005-0000-0000-00002AB10000}"/>
    <cellStyle name="20% - Accent1 4 7 4 3 8 2" xfId="45538" xr:uid="{00000000-0005-0000-0000-00002BB10000}"/>
    <cellStyle name="20% - Accent1 4 7 4 3 9" xfId="45539" xr:uid="{00000000-0005-0000-0000-00002CB10000}"/>
    <cellStyle name="20% - Accent1 4 7 4 4" xfId="45540" xr:uid="{00000000-0005-0000-0000-00002DB10000}"/>
    <cellStyle name="20% - Accent1 4 7 4 4 2" xfId="45541" xr:uid="{00000000-0005-0000-0000-00002EB10000}"/>
    <cellStyle name="20% - Accent1 4 7 4 4 2 2" xfId="45542" xr:uid="{00000000-0005-0000-0000-00002FB10000}"/>
    <cellStyle name="20% - Accent1 4 7 4 4 2 2 2" xfId="45543" xr:uid="{00000000-0005-0000-0000-000030B10000}"/>
    <cellStyle name="20% - Accent1 4 7 4 4 2 3" xfId="45544" xr:uid="{00000000-0005-0000-0000-000031B10000}"/>
    <cellStyle name="20% - Accent1 4 7 4 4 3" xfId="45545" xr:uid="{00000000-0005-0000-0000-000032B10000}"/>
    <cellStyle name="20% - Accent1 4 7 4 4 3 2" xfId="45546" xr:uid="{00000000-0005-0000-0000-000033B10000}"/>
    <cellStyle name="20% - Accent1 4 7 4 4 4" xfId="45547" xr:uid="{00000000-0005-0000-0000-000034B10000}"/>
    <cellStyle name="20% - Accent1 4 7 4 5" xfId="45548" xr:uid="{00000000-0005-0000-0000-000035B10000}"/>
    <cellStyle name="20% - Accent1 4 7 4 5 2" xfId="45549" xr:uid="{00000000-0005-0000-0000-000036B10000}"/>
    <cellStyle name="20% - Accent1 4 7 4 5 2 2" xfId="45550" xr:uid="{00000000-0005-0000-0000-000037B10000}"/>
    <cellStyle name="20% - Accent1 4 7 4 5 2 2 2" xfId="45551" xr:uid="{00000000-0005-0000-0000-000038B10000}"/>
    <cellStyle name="20% - Accent1 4 7 4 5 2 3" xfId="45552" xr:uid="{00000000-0005-0000-0000-000039B10000}"/>
    <cellStyle name="20% - Accent1 4 7 4 5 3" xfId="45553" xr:uid="{00000000-0005-0000-0000-00003AB10000}"/>
    <cellStyle name="20% - Accent1 4 7 4 5 3 2" xfId="45554" xr:uid="{00000000-0005-0000-0000-00003BB10000}"/>
    <cellStyle name="20% - Accent1 4 7 4 5 4" xfId="45555" xr:uid="{00000000-0005-0000-0000-00003CB10000}"/>
    <cellStyle name="20% - Accent1 4 7 4 6" xfId="45556" xr:uid="{00000000-0005-0000-0000-00003DB10000}"/>
    <cellStyle name="20% - Accent1 4 7 4 6 2" xfId="45557" xr:uid="{00000000-0005-0000-0000-00003EB10000}"/>
    <cellStyle name="20% - Accent1 4 7 4 6 2 2" xfId="45558" xr:uid="{00000000-0005-0000-0000-00003FB10000}"/>
    <cellStyle name="20% - Accent1 4 7 4 6 2 2 2" xfId="45559" xr:uid="{00000000-0005-0000-0000-000040B10000}"/>
    <cellStyle name="20% - Accent1 4 7 4 6 2 3" xfId="45560" xr:uid="{00000000-0005-0000-0000-000041B10000}"/>
    <cellStyle name="20% - Accent1 4 7 4 6 3" xfId="45561" xr:uid="{00000000-0005-0000-0000-000042B10000}"/>
    <cellStyle name="20% - Accent1 4 7 4 6 3 2" xfId="45562" xr:uid="{00000000-0005-0000-0000-000043B10000}"/>
    <cellStyle name="20% - Accent1 4 7 4 6 4" xfId="45563" xr:uid="{00000000-0005-0000-0000-000044B10000}"/>
    <cellStyle name="20% - Accent1 4 7 4 7" xfId="45564" xr:uid="{00000000-0005-0000-0000-000045B10000}"/>
    <cellStyle name="20% - Accent1 4 7 4 7 2" xfId="45565" xr:uid="{00000000-0005-0000-0000-000046B10000}"/>
    <cellStyle name="20% - Accent1 4 7 4 7 2 2" xfId="45566" xr:uid="{00000000-0005-0000-0000-000047B10000}"/>
    <cellStyle name="20% - Accent1 4 7 4 7 3" xfId="45567" xr:uid="{00000000-0005-0000-0000-000048B10000}"/>
    <cellStyle name="20% - Accent1 4 7 4 8" xfId="45568" xr:uid="{00000000-0005-0000-0000-000049B10000}"/>
    <cellStyle name="20% - Accent1 4 7 4 8 2" xfId="45569" xr:uid="{00000000-0005-0000-0000-00004AB10000}"/>
    <cellStyle name="20% - Accent1 4 7 4 8 2 2" xfId="45570" xr:uid="{00000000-0005-0000-0000-00004BB10000}"/>
    <cellStyle name="20% - Accent1 4 7 4 8 3" xfId="45571" xr:uid="{00000000-0005-0000-0000-00004CB10000}"/>
    <cellStyle name="20% - Accent1 4 7 4 9" xfId="45572" xr:uid="{00000000-0005-0000-0000-00004DB10000}"/>
    <cellStyle name="20% - Accent1 4 7 4 9 2" xfId="45573" xr:uid="{00000000-0005-0000-0000-00004EB10000}"/>
    <cellStyle name="20% - Accent1 4 7 5" xfId="45574" xr:uid="{00000000-0005-0000-0000-00004FB10000}"/>
    <cellStyle name="20% - Accent1 4 7 5 2" xfId="45575" xr:uid="{00000000-0005-0000-0000-000050B10000}"/>
    <cellStyle name="20% - Accent1 4 7 5 2 2" xfId="45576" xr:uid="{00000000-0005-0000-0000-000051B10000}"/>
    <cellStyle name="20% - Accent1 4 7 5 2 2 2" xfId="45577" xr:uid="{00000000-0005-0000-0000-000052B10000}"/>
    <cellStyle name="20% - Accent1 4 7 5 2 2 2 2" xfId="45578" xr:uid="{00000000-0005-0000-0000-000053B10000}"/>
    <cellStyle name="20% - Accent1 4 7 5 2 2 3" xfId="45579" xr:uid="{00000000-0005-0000-0000-000054B10000}"/>
    <cellStyle name="20% - Accent1 4 7 5 2 3" xfId="45580" xr:uid="{00000000-0005-0000-0000-000055B10000}"/>
    <cellStyle name="20% - Accent1 4 7 5 2 3 2" xfId="45581" xr:uid="{00000000-0005-0000-0000-000056B10000}"/>
    <cellStyle name="20% - Accent1 4 7 5 2 4" xfId="45582" xr:uid="{00000000-0005-0000-0000-000057B10000}"/>
    <cellStyle name="20% - Accent1 4 7 5 3" xfId="45583" xr:uid="{00000000-0005-0000-0000-000058B10000}"/>
    <cellStyle name="20% - Accent1 4 7 5 3 2" xfId="45584" xr:uid="{00000000-0005-0000-0000-000059B10000}"/>
    <cellStyle name="20% - Accent1 4 7 5 3 2 2" xfId="45585" xr:uid="{00000000-0005-0000-0000-00005AB10000}"/>
    <cellStyle name="20% - Accent1 4 7 5 3 2 2 2" xfId="45586" xr:uid="{00000000-0005-0000-0000-00005BB10000}"/>
    <cellStyle name="20% - Accent1 4 7 5 3 2 3" xfId="45587" xr:uid="{00000000-0005-0000-0000-00005CB10000}"/>
    <cellStyle name="20% - Accent1 4 7 5 3 3" xfId="45588" xr:uid="{00000000-0005-0000-0000-00005DB10000}"/>
    <cellStyle name="20% - Accent1 4 7 5 3 3 2" xfId="45589" xr:uid="{00000000-0005-0000-0000-00005EB10000}"/>
    <cellStyle name="20% - Accent1 4 7 5 3 4" xfId="45590" xr:uid="{00000000-0005-0000-0000-00005FB10000}"/>
    <cellStyle name="20% - Accent1 4 7 5 4" xfId="45591" xr:uid="{00000000-0005-0000-0000-000060B10000}"/>
    <cellStyle name="20% - Accent1 4 7 5 4 2" xfId="45592" xr:uid="{00000000-0005-0000-0000-000061B10000}"/>
    <cellStyle name="20% - Accent1 4 7 5 4 2 2" xfId="45593" xr:uid="{00000000-0005-0000-0000-000062B10000}"/>
    <cellStyle name="20% - Accent1 4 7 5 4 2 2 2" xfId="45594" xr:uid="{00000000-0005-0000-0000-000063B10000}"/>
    <cellStyle name="20% - Accent1 4 7 5 4 2 3" xfId="45595" xr:uid="{00000000-0005-0000-0000-000064B10000}"/>
    <cellStyle name="20% - Accent1 4 7 5 4 3" xfId="45596" xr:uid="{00000000-0005-0000-0000-000065B10000}"/>
    <cellStyle name="20% - Accent1 4 7 5 4 3 2" xfId="45597" xr:uid="{00000000-0005-0000-0000-000066B10000}"/>
    <cellStyle name="20% - Accent1 4 7 5 4 4" xfId="45598" xr:uid="{00000000-0005-0000-0000-000067B10000}"/>
    <cellStyle name="20% - Accent1 4 7 5 5" xfId="45599" xr:uid="{00000000-0005-0000-0000-000068B10000}"/>
    <cellStyle name="20% - Accent1 4 7 5 5 2" xfId="45600" xr:uid="{00000000-0005-0000-0000-000069B10000}"/>
    <cellStyle name="20% - Accent1 4 7 5 5 2 2" xfId="45601" xr:uid="{00000000-0005-0000-0000-00006AB10000}"/>
    <cellStyle name="20% - Accent1 4 7 5 5 3" xfId="45602" xr:uid="{00000000-0005-0000-0000-00006BB10000}"/>
    <cellStyle name="20% - Accent1 4 7 5 6" xfId="45603" xr:uid="{00000000-0005-0000-0000-00006CB10000}"/>
    <cellStyle name="20% - Accent1 4 7 5 6 2" xfId="45604" xr:uid="{00000000-0005-0000-0000-00006DB10000}"/>
    <cellStyle name="20% - Accent1 4 7 5 6 2 2" xfId="45605" xr:uid="{00000000-0005-0000-0000-00006EB10000}"/>
    <cellStyle name="20% - Accent1 4 7 5 6 3" xfId="45606" xr:uid="{00000000-0005-0000-0000-00006FB10000}"/>
    <cellStyle name="20% - Accent1 4 7 5 7" xfId="45607" xr:uid="{00000000-0005-0000-0000-000070B10000}"/>
    <cellStyle name="20% - Accent1 4 7 5 7 2" xfId="45608" xr:uid="{00000000-0005-0000-0000-000071B10000}"/>
    <cellStyle name="20% - Accent1 4 7 5 8" xfId="45609" xr:uid="{00000000-0005-0000-0000-000072B10000}"/>
    <cellStyle name="20% - Accent1 4 7 5 8 2" xfId="45610" xr:uid="{00000000-0005-0000-0000-000073B10000}"/>
    <cellStyle name="20% - Accent1 4 7 5 9" xfId="45611" xr:uid="{00000000-0005-0000-0000-000074B10000}"/>
    <cellStyle name="20% - Accent1 4 7 6" xfId="45612" xr:uid="{00000000-0005-0000-0000-000075B10000}"/>
    <cellStyle name="20% - Accent1 4 7 6 2" xfId="45613" xr:uid="{00000000-0005-0000-0000-000076B10000}"/>
    <cellStyle name="20% - Accent1 4 7 6 2 2" xfId="45614" xr:uid="{00000000-0005-0000-0000-000077B10000}"/>
    <cellStyle name="20% - Accent1 4 7 6 2 2 2" xfId="45615" xr:uid="{00000000-0005-0000-0000-000078B10000}"/>
    <cellStyle name="20% - Accent1 4 7 6 2 2 2 2" xfId="45616" xr:uid="{00000000-0005-0000-0000-000079B10000}"/>
    <cellStyle name="20% - Accent1 4 7 6 2 2 3" xfId="45617" xr:uid="{00000000-0005-0000-0000-00007AB10000}"/>
    <cellStyle name="20% - Accent1 4 7 6 2 3" xfId="45618" xr:uid="{00000000-0005-0000-0000-00007BB10000}"/>
    <cellStyle name="20% - Accent1 4 7 6 2 3 2" xfId="45619" xr:uid="{00000000-0005-0000-0000-00007CB10000}"/>
    <cellStyle name="20% - Accent1 4 7 6 2 4" xfId="45620" xr:uid="{00000000-0005-0000-0000-00007DB10000}"/>
    <cellStyle name="20% - Accent1 4 7 6 3" xfId="45621" xr:uid="{00000000-0005-0000-0000-00007EB10000}"/>
    <cellStyle name="20% - Accent1 4 7 6 3 2" xfId="45622" xr:uid="{00000000-0005-0000-0000-00007FB10000}"/>
    <cellStyle name="20% - Accent1 4 7 6 3 2 2" xfId="45623" xr:uid="{00000000-0005-0000-0000-000080B10000}"/>
    <cellStyle name="20% - Accent1 4 7 6 3 2 2 2" xfId="45624" xr:uid="{00000000-0005-0000-0000-000081B10000}"/>
    <cellStyle name="20% - Accent1 4 7 6 3 2 3" xfId="45625" xr:uid="{00000000-0005-0000-0000-000082B10000}"/>
    <cellStyle name="20% - Accent1 4 7 6 3 3" xfId="45626" xr:uid="{00000000-0005-0000-0000-000083B10000}"/>
    <cellStyle name="20% - Accent1 4 7 6 3 3 2" xfId="45627" xr:uid="{00000000-0005-0000-0000-000084B10000}"/>
    <cellStyle name="20% - Accent1 4 7 6 3 4" xfId="45628" xr:uid="{00000000-0005-0000-0000-000085B10000}"/>
    <cellStyle name="20% - Accent1 4 7 6 4" xfId="45629" xr:uid="{00000000-0005-0000-0000-000086B10000}"/>
    <cellStyle name="20% - Accent1 4 7 6 4 2" xfId="45630" xr:uid="{00000000-0005-0000-0000-000087B10000}"/>
    <cellStyle name="20% - Accent1 4 7 6 4 2 2" xfId="45631" xr:uid="{00000000-0005-0000-0000-000088B10000}"/>
    <cellStyle name="20% - Accent1 4 7 6 4 2 2 2" xfId="45632" xr:uid="{00000000-0005-0000-0000-000089B10000}"/>
    <cellStyle name="20% - Accent1 4 7 6 4 2 3" xfId="45633" xr:uid="{00000000-0005-0000-0000-00008AB10000}"/>
    <cellStyle name="20% - Accent1 4 7 6 4 3" xfId="45634" xr:uid="{00000000-0005-0000-0000-00008BB10000}"/>
    <cellStyle name="20% - Accent1 4 7 6 4 3 2" xfId="45635" xr:uid="{00000000-0005-0000-0000-00008CB10000}"/>
    <cellStyle name="20% - Accent1 4 7 6 4 4" xfId="45636" xr:uid="{00000000-0005-0000-0000-00008DB10000}"/>
    <cellStyle name="20% - Accent1 4 7 6 5" xfId="45637" xr:uid="{00000000-0005-0000-0000-00008EB10000}"/>
    <cellStyle name="20% - Accent1 4 7 6 5 2" xfId="45638" xr:uid="{00000000-0005-0000-0000-00008FB10000}"/>
    <cellStyle name="20% - Accent1 4 7 6 5 2 2" xfId="45639" xr:uid="{00000000-0005-0000-0000-000090B10000}"/>
    <cellStyle name="20% - Accent1 4 7 6 5 3" xfId="45640" xr:uid="{00000000-0005-0000-0000-000091B10000}"/>
    <cellStyle name="20% - Accent1 4 7 6 6" xfId="45641" xr:uid="{00000000-0005-0000-0000-000092B10000}"/>
    <cellStyle name="20% - Accent1 4 7 6 6 2" xfId="45642" xr:uid="{00000000-0005-0000-0000-000093B10000}"/>
    <cellStyle name="20% - Accent1 4 7 6 6 2 2" xfId="45643" xr:uid="{00000000-0005-0000-0000-000094B10000}"/>
    <cellStyle name="20% - Accent1 4 7 6 6 3" xfId="45644" xr:uid="{00000000-0005-0000-0000-000095B10000}"/>
    <cellStyle name="20% - Accent1 4 7 6 7" xfId="45645" xr:uid="{00000000-0005-0000-0000-000096B10000}"/>
    <cellStyle name="20% - Accent1 4 7 6 7 2" xfId="45646" xr:uid="{00000000-0005-0000-0000-000097B10000}"/>
    <cellStyle name="20% - Accent1 4 7 6 8" xfId="45647" xr:uid="{00000000-0005-0000-0000-000098B10000}"/>
    <cellStyle name="20% - Accent1 4 7 6 8 2" xfId="45648" xr:uid="{00000000-0005-0000-0000-000099B10000}"/>
    <cellStyle name="20% - Accent1 4 7 6 9" xfId="45649" xr:uid="{00000000-0005-0000-0000-00009AB10000}"/>
    <cellStyle name="20% - Accent1 4 7 7" xfId="45650" xr:uid="{00000000-0005-0000-0000-00009BB10000}"/>
    <cellStyle name="20% - Accent1 4 7 7 2" xfId="45651" xr:uid="{00000000-0005-0000-0000-00009CB10000}"/>
    <cellStyle name="20% - Accent1 4 7 7 2 2" xfId="45652" xr:uid="{00000000-0005-0000-0000-00009DB10000}"/>
    <cellStyle name="20% - Accent1 4 7 7 2 2 2" xfId="45653" xr:uid="{00000000-0005-0000-0000-00009EB10000}"/>
    <cellStyle name="20% - Accent1 4 7 7 2 3" xfId="45654" xr:uid="{00000000-0005-0000-0000-00009FB10000}"/>
    <cellStyle name="20% - Accent1 4 7 7 3" xfId="45655" xr:uid="{00000000-0005-0000-0000-0000A0B10000}"/>
    <cellStyle name="20% - Accent1 4 7 7 3 2" xfId="45656" xr:uid="{00000000-0005-0000-0000-0000A1B10000}"/>
    <cellStyle name="20% - Accent1 4 7 7 4" xfId="45657" xr:uid="{00000000-0005-0000-0000-0000A2B10000}"/>
    <cellStyle name="20% - Accent1 4 7 8" xfId="45658" xr:uid="{00000000-0005-0000-0000-0000A3B10000}"/>
    <cellStyle name="20% - Accent1 4 7 8 2" xfId="45659" xr:uid="{00000000-0005-0000-0000-0000A4B10000}"/>
    <cellStyle name="20% - Accent1 4 7 8 2 2" xfId="45660" xr:uid="{00000000-0005-0000-0000-0000A5B10000}"/>
    <cellStyle name="20% - Accent1 4 7 8 2 2 2" xfId="45661" xr:uid="{00000000-0005-0000-0000-0000A6B10000}"/>
    <cellStyle name="20% - Accent1 4 7 8 2 3" xfId="45662" xr:uid="{00000000-0005-0000-0000-0000A7B10000}"/>
    <cellStyle name="20% - Accent1 4 7 8 3" xfId="45663" xr:uid="{00000000-0005-0000-0000-0000A8B10000}"/>
    <cellStyle name="20% - Accent1 4 7 8 3 2" xfId="45664" xr:uid="{00000000-0005-0000-0000-0000A9B10000}"/>
    <cellStyle name="20% - Accent1 4 7 8 4" xfId="45665" xr:uid="{00000000-0005-0000-0000-0000AAB10000}"/>
    <cellStyle name="20% - Accent1 4 7 9" xfId="45666" xr:uid="{00000000-0005-0000-0000-0000ABB10000}"/>
    <cellStyle name="20% - Accent1 4 7 9 2" xfId="45667" xr:uid="{00000000-0005-0000-0000-0000ACB10000}"/>
    <cellStyle name="20% - Accent1 4 7 9 2 2" xfId="45668" xr:uid="{00000000-0005-0000-0000-0000ADB10000}"/>
    <cellStyle name="20% - Accent1 4 7 9 2 2 2" xfId="45669" xr:uid="{00000000-0005-0000-0000-0000AEB10000}"/>
    <cellStyle name="20% - Accent1 4 7 9 2 3" xfId="45670" xr:uid="{00000000-0005-0000-0000-0000AFB10000}"/>
    <cellStyle name="20% - Accent1 4 7 9 3" xfId="45671" xr:uid="{00000000-0005-0000-0000-0000B0B10000}"/>
    <cellStyle name="20% - Accent1 4 7 9 3 2" xfId="45672" xr:uid="{00000000-0005-0000-0000-0000B1B10000}"/>
    <cellStyle name="20% - Accent1 4 7 9 4" xfId="45673" xr:uid="{00000000-0005-0000-0000-0000B2B10000}"/>
    <cellStyle name="20% - Accent1 4 8" xfId="45674" xr:uid="{00000000-0005-0000-0000-0000B3B10000}"/>
    <cellStyle name="20% - Accent1 4 8 10" xfId="45675" xr:uid="{00000000-0005-0000-0000-0000B4B10000}"/>
    <cellStyle name="20% - Accent1 4 8 10 2" xfId="45676" xr:uid="{00000000-0005-0000-0000-0000B5B10000}"/>
    <cellStyle name="20% - Accent1 4 8 11" xfId="45677" xr:uid="{00000000-0005-0000-0000-0000B6B10000}"/>
    <cellStyle name="20% - Accent1 4 8 11 2" xfId="45678" xr:uid="{00000000-0005-0000-0000-0000B7B10000}"/>
    <cellStyle name="20% - Accent1 4 8 12" xfId="45679" xr:uid="{00000000-0005-0000-0000-0000B8B10000}"/>
    <cellStyle name="20% - Accent1 4 8 2" xfId="45680" xr:uid="{00000000-0005-0000-0000-0000B9B10000}"/>
    <cellStyle name="20% - Accent1 4 8 2 10" xfId="45681" xr:uid="{00000000-0005-0000-0000-0000BAB10000}"/>
    <cellStyle name="20% - Accent1 4 8 2 10 2" xfId="45682" xr:uid="{00000000-0005-0000-0000-0000BBB10000}"/>
    <cellStyle name="20% - Accent1 4 8 2 11" xfId="45683" xr:uid="{00000000-0005-0000-0000-0000BCB10000}"/>
    <cellStyle name="20% - Accent1 4 8 2 2" xfId="45684" xr:uid="{00000000-0005-0000-0000-0000BDB10000}"/>
    <cellStyle name="20% - Accent1 4 8 2 2 2" xfId="45685" xr:uid="{00000000-0005-0000-0000-0000BEB10000}"/>
    <cellStyle name="20% - Accent1 4 8 2 2 2 2" xfId="45686" xr:uid="{00000000-0005-0000-0000-0000BFB10000}"/>
    <cellStyle name="20% - Accent1 4 8 2 2 2 2 2" xfId="45687" xr:uid="{00000000-0005-0000-0000-0000C0B10000}"/>
    <cellStyle name="20% - Accent1 4 8 2 2 2 2 2 2" xfId="45688" xr:uid="{00000000-0005-0000-0000-0000C1B10000}"/>
    <cellStyle name="20% - Accent1 4 8 2 2 2 2 3" xfId="45689" xr:uid="{00000000-0005-0000-0000-0000C2B10000}"/>
    <cellStyle name="20% - Accent1 4 8 2 2 2 3" xfId="45690" xr:uid="{00000000-0005-0000-0000-0000C3B10000}"/>
    <cellStyle name="20% - Accent1 4 8 2 2 2 3 2" xfId="45691" xr:uid="{00000000-0005-0000-0000-0000C4B10000}"/>
    <cellStyle name="20% - Accent1 4 8 2 2 2 4" xfId="45692" xr:uid="{00000000-0005-0000-0000-0000C5B10000}"/>
    <cellStyle name="20% - Accent1 4 8 2 2 3" xfId="45693" xr:uid="{00000000-0005-0000-0000-0000C6B10000}"/>
    <cellStyle name="20% - Accent1 4 8 2 2 3 2" xfId="45694" xr:uid="{00000000-0005-0000-0000-0000C7B10000}"/>
    <cellStyle name="20% - Accent1 4 8 2 2 3 2 2" xfId="45695" xr:uid="{00000000-0005-0000-0000-0000C8B10000}"/>
    <cellStyle name="20% - Accent1 4 8 2 2 3 2 2 2" xfId="45696" xr:uid="{00000000-0005-0000-0000-0000C9B10000}"/>
    <cellStyle name="20% - Accent1 4 8 2 2 3 2 3" xfId="45697" xr:uid="{00000000-0005-0000-0000-0000CAB10000}"/>
    <cellStyle name="20% - Accent1 4 8 2 2 3 3" xfId="45698" xr:uid="{00000000-0005-0000-0000-0000CBB10000}"/>
    <cellStyle name="20% - Accent1 4 8 2 2 3 3 2" xfId="45699" xr:uid="{00000000-0005-0000-0000-0000CCB10000}"/>
    <cellStyle name="20% - Accent1 4 8 2 2 3 4" xfId="45700" xr:uid="{00000000-0005-0000-0000-0000CDB10000}"/>
    <cellStyle name="20% - Accent1 4 8 2 2 4" xfId="45701" xr:uid="{00000000-0005-0000-0000-0000CEB10000}"/>
    <cellStyle name="20% - Accent1 4 8 2 2 4 2" xfId="45702" xr:uid="{00000000-0005-0000-0000-0000CFB10000}"/>
    <cellStyle name="20% - Accent1 4 8 2 2 4 2 2" xfId="45703" xr:uid="{00000000-0005-0000-0000-0000D0B10000}"/>
    <cellStyle name="20% - Accent1 4 8 2 2 4 2 2 2" xfId="45704" xr:uid="{00000000-0005-0000-0000-0000D1B10000}"/>
    <cellStyle name="20% - Accent1 4 8 2 2 4 2 3" xfId="45705" xr:uid="{00000000-0005-0000-0000-0000D2B10000}"/>
    <cellStyle name="20% - Accent1 4 8 2 2 4 3" xfId="45706" xr:uid="{00000000-0005-0000-0000-0000D3B10000}"/>
    <cellStyle name="20% - Accent1 4 8 2 2 4 3 2" xfId="45707" xr:uid="{00000000-0005-0000-0000-0000D4B10000}"/>
    <cellStyle name="20% - Accent1 4 8 2 2 4 4" xfId="45708" xr:uid="{00000000-0005-0000-0000-0000D5B10000}"/>
    <cellStyle name="20% - Accent1 4 8 2 2 5" xfId="45709" xr:uid="{00000000-0005-0000-0000-0000D6B10000}"/>
    <cellStyle name="20% - Accent1 4 8 2 2 5 2" xfId="45710" xr:uid="{00000000-0005-0000-0000-0000D7B10000}"/>
    <cellStyle name="20% - Accent1 4 8 2 2 5 2 2" xfId="45711" xr:uid="{00000000-0005-0000-0000-0000D8B10000}"/>
    <cellStyle name="20% - Accent1 4 8 2 2 5 3" xfId="45712" xr:uid="{00000000-0005-0000-0000-0000D9B10000}"/>
    <cellStyle name="20% - Accent1 4 8 2 2 6" xfId="45713" xr:uid="{00000000-0005-0000-0000-0000DAB10000}"/>
    <cellStyle name="20% - Accent1 4 8 2 2 6 2" xfId="45714" xr:uid="{00000000-0005-0000-0000-0000DBB10000}"/>
    <cellStyle name="20% - Accent1 4 8 2 2 6 2 2" xfId="45715" xr:uid="{00000000-0005-0000-0000-0000DCB10000}"/>
    <cellStyle name="20% - Accent1 4 8 2 2 6 3" xfId="45716" xr:uid="{00000000-0005-0000-0000-0000DDB10000}"/>
    <cellStyle name="20% - Accent1 4 8 2 2 7" xfId="45717" xr:uid="{00000000-0005-0000-0000-0000DEB10000}"/>
    <cellStyle name="20% - Accent1 4 8 2 2 7 2" xfId="45718" xr:uid="{00000000-0005-0000-0000-0000DFB10000}"/>
    <cellStyle name="20% - Accent1 4 8 2 2 8" xfId="45719" xr:uid="{00000000-0005-0000-0000-0000E0B10000}"/>
    <cellStyle name="20% - Accent1 4 8 2 2 8 2" xfId="45720" xr:uid="{00000000-0005-0000-0000-0000E1B10000}"/>
    <cellStyle name="20% - Accent1 4 8 2 2 9" xfId="45721" xr:uid="{00000000-0005-0000-0000-0000E2B10000}"/>
    <cellStyle name="20% - Accent1 4 8 2 3" xfId="45722" xr:uid="{00000000-0005-0000-0000-0000E3B10000}"/>
    <cellStyle name="20% - Accent1 4 8 2 3 2" xfId="45723" xr:uid="{00000000-0005-0000-0000-0000E4B10000}"/>
    <cellStyle name="20% - Accent1 4 8 2 3 2 2" xfId="45724" xr:uid="{00000000-0005-0000-0000-0000E5B10000}"/>
    <cellStyle name="20% - Accent1 4 8 2 3 2 2 2" xfId="45725" xr:uid="{00000000-0005-0000-0000-0000E6B10000}"/>
    <cellStyle name="20% - Accent1 4 8 2 3 2 2 2 2" xfId="45726" xr:uid="{00000000-0005-0000-0000-0000E7B10000}"/>
    <cellStyle name="20% - Accent1 4 8 2 3 2 2 3" xfId="45727" xr:uid="{00000000-0005-0000-0000-0000E8B10000}"/>
    <cellStyle name="20% - Accent1 4 8 2 3 2 3" xfId="45728" xr:uid="{00000000-0005-0000-0000-0000E9B10000}"/>
    <cellStyle name="20% - Accent1 4 8 2 3 2 3 2" xfId="45729" xr:uid="{00000000-0005-0000-0000-0000EAB10000}"/>
    <cellStyle name="20% - Accent1 4 8 2 3 2 4" xfId="45730" xr:uid="{00000000-0005-0000-0000-0000EBB10000}"/>
    <cellStyle name="20% - Accent1 4 8 2 3 3" xfId="45731" xr:uid="{00000000-0005-0000-0000-0000ECB10000}"/>
    <cellStyle name="20% - Accent1 4 8 2 3 3 2" xfId="45732" xr:uid="{00000000-0005-0000-0000-0000EDB10000}"/>
    <cellStyle name="20% - Accent1 4 8 2 3 3 2 2" xfId="45733" xr:uid="{00000000-0005-0000-0000-0000EEB10000}"/>
    <cellStyle name="20% - Accent1 4 8 2 3 3 2 2 2" xfId="45734" xr:uid="{00000000-0005-0000-0000-0000EFB10000}"/>
    <cellStyle name="20% - Accent1 4 8 2 3 3 2 3" xfId="45735" xr:uid="{00000000-0005-0000-0000-0000F0B10000}"/>
    <cellStyle name="20% - Accent1 4 8 2 3 3 3" xfId="45736" xr:uid="{00000000-0005-0000-0000-0000F1B10000}"/>
    <cellStyle name="20% - Accent1 4 8 2 3 3 3 2" xfId="45737" xr:uid="{00000000-0005-0000-0000-0000F2B10000}"/>
    <cellStyle name="20% - Accent1 4 8 2 3 3 4" xfId="45738" xr:uid="{00000000-0005-0000-0000-0000F3B10000}"/>
    <cellStyle name="20% - Accent1 4 8 2 3 4" xfId="45739" xr:uid="{00000000-0005-0000-0000-0000F4B10000}"/>
    <cellStyle name="20% - Accent1 4 8 2 3 4 2" xfId="45740" xr:uid="{00000000-0005-0000-0000-0000F5B10000}"/>
    <cellStyle name="20% - Accent1 4 8 2 3 4 2 2" xfId="45741" xr:uid="{00000000-0005-0000-0000-0000F6B10000}"/>
    <cellStyle name="20% - Accent1 4 8 2 3 4 2 2 2" xfId="45742" xr:uid="{00000000-0005-0000-0000-0000F7B10000}"/>
    <cellStyle name="20% - Accent1 4 8 2 3 4 2 3" xfId="45743" xr:uid="{00000000-0005-0000-0000-0000F8B10000}"/>
    <cellStyle name="20% - Accent1 4 8 2 3 4 3" xfId="45744" xr:uid="{00000000-0005-0000-0000-0000F9B10000}"/>
    <cellStyle name="20% - Accent1 4 8 2 3 4 3 2" xfId="45745" xr:uid="{00000000-0005-0000-0000-0000FAB10000}"/>
    <cellStyle name="20% - Accent1 4 8 2 3 4 4" xfId="45746" xr:uid="{00000000-0005-0000-0000-0000FBB10000}"/>
    <cellStyle name="20% - Accent1 4 8 2 3 5" xfId="45747" xr:uid="{00000000-0005-0000-0000-0000FCB10000}"/>
    <cellStyle name="20% - Accent1 4 8 2 3 5 2" xfId="45748" xr:uid="{00000000-0005-0000-0000-0000FDB10000}"/>
    <cellStyle name="20% - Accent1 4 8 2 3 5 2 2" xfId="45749" xr:uid="{00000000-0005-0000-0000-0000FEB10000}"/>
    <cellStyle name="20% - Accent1 4 8 2 3 5 3" xfId="45750" xr:uid="{00000000-0005-0000-0000-0000FFB10000}"/>
    <cellStyle name="20% - Accent1 4 8 2 3 6" xfId="45751" xr:uid="{00000000-0005-0000-0000-000000B20000}"/>
    <cellStyle name="20% - Accent1 4 8 2 3 6 2" xfId="45752" xr:uid="{00000000-0005-0000-0000-000001B20000}"/>
    <cellStyle name="20% - Accent1 4 8 2 3 6 2 2" xfId="45753" xr:uid="{00000000-0005-0000-0000-000002B20000}"/>
    <cellStyle name="20% - Accent1 4 8 2 3 6 3" xfId="45754" xr:uid="{00000000-0005-0000-0000-000003B20000}"/>
    <cellStyle name="20% - Accent1 4 8 2 3 7" xfId="45755" xr:uid="{00000000-0005-0000-0000-000004B20000}"/>
    <cellStyle name="20% - Accent1 4 8 2 3 7 2" xfId="45756" xr:uid="{00000000-0005-0000-0000-000005B20000}"/>
    <cellStyle name="20% - Accent1 4 8 2 3 8" xfId="45757" xr:uid="{00000000-0005-0000-0000-000006B20000}"/>
    <cellStyle name="20% - Accent1 4 8 2 3 8 2" xfId="45758" xr:uid="{00000000-0005-0000-0000-000007B20000}"/>
    <cellStyle name="20% - Accent1 4 8 2 3 9" xfId="45759" xr:uid="{00000000-0005-0000-0000-000008B20000}"/>
    <cellStyle name="20% - Accent1 4 8 2 4" xfId="45760" xr:uid="{00000000-0005-0000-0000-000009B20000}"/>
    <cellStyle name="20% - Accent1 4 8 2 4 2" xfId="45761" xr:uid="{00000000-0005-0000-0000-00000AB20000}"/>
    <cellStyle name="20% - Accent1 4 8 2 4 2 2" xfId="45762" xr:uid="{00000000-0005-0000-0000-00000BB20000}"/>
    <cellStyle name="20% - Accent1 4 8 2 4 2 2 2" xfId="45763" xr:uid="{00000000-0005-0000-0000-00000CB20000}"/>
    <cellStyle name="20% - Accent1 4 8 2 4 2 3" xfId="45764" xr:uid="{00000000-0005-0000-0000-00000DB20000}"/>
    <cellStyle name="20% - Accent1 4 8 2 4 3" xfId="45765" xr:uid="{00000000-0005-0000-0000-00000EB20000}"/>
    <cellStyle name="20% - Accent1 4 8 2 4 3 2" xfId="45766" xr:uid="{00000000-0005-0000-0000-00000FB20000}"/>
    <cellStyle name="20% - Accent1 4 8 2 4 4" xfId="45767" xr:uid="{00000000-0005-0000-0000-000010B20000}"/>
    <cellStyle name="20% - Accent1 4 8 2 5" xfId="45768" xr:uid="{00000000-0005-0000-0000-000011B20000}"/>
    <cellStyle name="20% - Accent1 4 8 2 5 2" xfId="45769" xr:uid="{00000000-0005-0000-0000-000012B20000}"/>
    <cellStyle name="20% - Accent1 4 8 2 5 2 2" xfId="45770" xr:uid="{00000000-0005-0000-0000-000013B20000}"/>
    <cellStyle name="20% - Accent1 4 8 2 5 2 2 2" xfId="45771" xr:uid="{00000000-0005-0000-0000-000014B20000}"/>
    <cellStyle name="20% - Accent1 4 8 2 5 2 3" xfId="45772" xr:uid="{00000000-0005-0000-0000-000015B20000}"/>
    <cellStyle name="20% - Accent1 4 8 2 5 3" xfId="45773" xr:uid="{00000000-0005-0000-0000-000016B20000}"/>
    <cellStyle name="20% - Accent1 4 8 2 5 3 2" xfId="45774" xr:uid="{00000000-0005-0000-0000-000017B20000}"/>
    <cellStyle name="20% - Accent1 4 8 2 5 4" xfId="45775" xr:uid="{00000000-0005-0000-0000-000018B20000}"/>
    <cellStyle name="20% - Accent1 4 8 2 6" xfId="45776" xr:uid="{00000000-0005-0000-0000-000019B20000}"/>
    <cellStyle name="20% - Accent1 4 8 2 6 2" xfId="45777" xr:uid="{00000000-0005-0000-0000-00001AB20000}"/>
    <cellStyle name="20% - Accent1 4 8 2 6 2 2" xfId="45778" xr:uid="{00000000-0005-0000-0000-00001BB20000}"/>
    <cellStyle name="20% - Accent1 4 8 2 6 2 2 2" xfId="45779" xr:uid="{00000000-0005-0000-0000-00001CB20000}"/>
    <cellStyle name="20% - Accent1 4 8 2 6 2 3" xfId="45780" xr:uid="{00000000-0005-0000-0000-00001DB20000}"/>
    <cellStyle name="20% - Accent1 4 8 2 6 3" xfId="45781" xr:uid="{00000000-0005-0000-0000-00001EB20000}"/>
    <cellStyle name="20% - Accent1 4 8 2 6 3 2" xfId="45782" xr:uid="{00000000-0005-0000-0000-00001FB20000}"/>
    <cellStyle name="20% - Accent1 4 8 2 6 4" xfId="45783" xr:uid="{00000000-0005-0000-0000-000020B20000}"/>
    <cellStyle name="20% - Accent1 4 8 2 7" xfId="45784" xr:uid="{00000000-0005-0000-0000-000021B20000}"/>
    <cellStyle name="20% - Accent1 4 8 2 7 2" xfId="45785" xr:uid="{00000000-0005-0000-0000-000022B20000}"/>
    <cellStyle name="20% - Accent1 4 8 2 7 2 2" xfId="45786" xr:uid="{00000000-0005-0000-0000-000023B20000}"/>
    <cellStyle name="20% - Accent1 4 8 2 7 3" xfId="45787" xr:uid="{00000000-0005-0000-0000-000024B20000}"/>
    <cellStyle name="20% - Accent1 4 8 2 8" xfId="45788" xr:uid="{00000000-0005-0000-0000-000025B20000}"/>
    <cellStyle name="20% - Accent1 4 8 2 8 2" xfId="45789" xr:uid="{00000000-0005-0000-0000-000026B20000}"/>
    <cellStyle name="20% - Accent1 4 8 2 8 2 2" xfId="45790" xr:uid="{00000000-0005-0000-0000-000027B20000}"/>
    <cellStyle name="20% - Accent1 4 8 2 8 3" xfId="45791" xr:uid="{00000000-0005-0000-0000-000028B20000}"/>
    <cellStyle name="20% - Accent1 4 8 2 9" xfId="45792" xr:uid="{00000000-0005-0000-0000-000029B20000}"/>
    <cellStyle name="20% - Accent1 4 8 2 9 2" xfId="45793" xr:uid="{00000000-0005-0000-0000-00002AB20000}"/>
    <cellStyle name="20% - Accent1 4 8 3" xfId="45794" xr:uid="{00000000-0005-0000-0000-00002BB20000}"/>
    <cellStyle name="20% - Accent1 4 8 3 2" xfId="45795" xr:uid="{00000000-0005-0000-0000-00002CB20000}"/>
    <cellStyle name="20% - Accent1 4 8 3 2 2" xfId="45796" xr:uid="{00000000-0005-0000-0000-00002DB20000}"/>
    <cellStyle name="20% - Accent1 4 8 3 2 2 2" xfId="45797" xr:uid="{00000000-0005-0000-0000-00002EB20000}"/>
    <cellStyle name="20% - Accent1 4 8 3 2 2 2 2" xfId="45798" xr:uid="{00000000-0005-0000-0000-00002FB20000}"/>
    <cellStyle name="20% - Accent1 4 8 3 2 2 3" xfId="45799" xr:uid="{00000000-0005-0000-0000-000030B20000}"/>
    <cellStyle name="20% - Accent1 4 8 3 2 3" xfId="45800" xr:uid="{00000000-0005-0000-0000-000031B20000}"/>
    <cellStyle name="20% - Accent1 4 8 3 2 3 2" xfId="45801" xr:uid="{00000000-0005-0000-0000-000032B20000}"/>
    <cellStyle name="20% - Accent1 4 8 3 2 4" xfId="45802" xr:uid="{00000000-0005-0000-0000-000033B20000}"/>
    <cellStyle name="20% - Accent1 4 8 3 3" xfId="45803" xr:uid="{00000000-0005-0000-0000-000034B20000}"/>
    <cellStyle name="20% - Accent1 4 8 3 3 2" xfId="45804" xr:uid="{00000000-0005-0000-0000-000035B20000}"/>
    <cellStyle name="20% - Accent1 4 8 3 3 2 2" xfId="45805" xr:uid="{00000000-0005-0000-0000-000036B20000}"/>
    <cellStyle name="20% - Accent1 4 8 3 3 2 2 2" xfId="45806" xr:uid="{00000000-0005-0000-0000-000037B20000}"/>
    <cellStyle name="20% - Accent1 4 8 3 3 2 3" xfId="45807" xr:uid="{00000000-0005-0000-0000-000038B20000}"/>
    <cellStyle name="20% - Accent1 4 8 3 3 3" xfId="45808" xr:uid="{00000000-0005-0000-0000-000039B20000}"/>
    <cellStyle name="20% - Accent1 4 8 3 3 3 2" xfId="45809" xr:uid="{00000000-0005-0000-0000-00003AB20000}"/>
    <cellStyle name="20% - Accent1 4 8 3 3 4" xfId="45810" xr:uid="{00000000-0005-0000-0000-00003BB20000}"/>
    <cellStyle name="20% - Accent1 4 8 3 4" xfId="45811" xr:uid="{00000000-0005-0000-0000-00003CB20000}"/>
    <cellStyle name="20% - Accent1 4 8 3 4 2" xfId="45812" xr:uid="{00000000-0005-0000-0000-00003DB20000}"/>
    <cellStyle name="20% - Accent1 4 8 3 4 2 2" xfId="45813" xr:uid="{00000000-0005-0000-0000-00003EB20000}"/>
    <cellStyle name="20% - Accent1 4 8 3 4 2 2 2" xfId="45814" xr:uid="{00000000-0005-0000-0000-00003FB20000}"/>
    <cellStyle name="20% - Accent1 4 8 3 4 2 3" xfId="45815" xr:uid="{00000000-0005-0000-0000-000040B20000}"/>
    <cellStyle name="20% - Accent1 4 8 3 4 3" xfId="45816" xr:uid="{00000000-0005-0000-0000-000041B20000}"/>
    <cellStyle name="20% - Accent1 4 8 3 4 3 2" xfId="45817" xr:uid="{00000000-0005-0000-0000-000042B20000}"/>
    <cellStyle name="20% - Accent1 4 8 3 4 4" xfId="45818" xr:uid="{00000000-0005-0000-0000-000043B20000}"/>
    <cellStyle name="20% - Accent1 4 8 3 5" xfId="45819" xr:uid="{00000000-0005-0000-0000-000044B20000}"/>
    <cellStyle name="20% - Accent1 4 8 3 5 2" xfId="45820" xr:uid="{00000000-0005-0000-0000-000045B20000}"/>
    <cellStyle name="20% - Accent1 4 8 3 5 2 2" xfId="45821" xr:uid="{00000000-0005-0000-0000-000046B20000}"/>
    <cellStyle name="20% - Accent1 4 8 3 5 3" xfId="45822" xr:uid="{00000000-0005-0000-0000-000047B20000}"/>
    <cellStyle name="20% - Accent1 4 8 3 6" xfId="45823" xr:uid="{00000000-0005-0000-0000-000048B20000}"/>
    <cellStyle name="20% - Accent1 4 8 3 6 2" xfId="45824" xr:uid="{00000000-0005-0000-0000-000049B20000}"/>
    <cellStyle name="20% - Accent1 4 8 3 6 2 2" xfId="45825" xr:uid="{00000000-0005-0000-0000-00004AB20000}"/>
    <cellStyle name="20% - Accent1 4 8 3 6 3" xfId="45826" xr:uid="{00000000-0005-0000-0000-00004BB20000}"/>
    <cellStyle name="20% - Accent1 4 8 3 7" xfId="45827" xr:uid="{00000000-0005-0000-0000-00004CB20000}"/>
    <cellStyle name="20% - Accent1 4 8 3 7 2" xfId="45828" xr:uid="{00000000-0005-0000-0000-00004DB20000}"/>
    <cellStyle name="20% - Accent1 4 8 3 8" xfId="45829" xr:uid="{00000000-0005-0000-0000-00004EB20000}"/>
    <cellStyle name="20% - Accent1 4 8 3 8 2" xfId="45830" xr:uid="{00000000-0005-0000-0000-00004FB20000}"/>
    <cellStyle name="20% - Accent1 4 8 3 9" xfId="45831" xr:uid="{00000000-0005-0000-0000-000050B20000}"/>
    <cellStyle name="20% - Accent1 4 8 4" xfId="45832" xr:uid="{00000000-0005-0000-0000-000051B20000}"/>
    <cellStyle name="20% - Accent1 4 8 4 2" xfId="45833" xr:uid="{00000000-0005-0000-0000-000052B20000}"/>
    <cellStyle name="20% - Accent1 4 8 4 2 2" xfId="45834" xr:uid="{00000000-0005-0000-0000-000053B20000}"/>
    <cellStyle name="20% - Accent1 4 8 4 2 2 2" xfId="45835" xr:uid="{00000000-0005-0000-0000-000054B20000}"/>
    <cellStyle name="20% - Accent1 4 8 4 2 2 2 2" xfId="45836" xr:uid="{00000000-0005-0000-0000-000055B20000}"/>
    <cellStyle name="20% - Accent1 4 8 4 2 2 3" xfId="45837" xr:uid="{00000000-0005-0000-0000-000056B20000}"/>
    <cellStyle name="20% - Accent1 4 8 4 2 3" xfId="45838" xr:uid="{00000000-0005-0000-0000-000057B20000}"/>
    <cellStyle name="20% - Accent1 4 8 4 2 3 2" xfId="45839" xr:uid="{00000000-0005-0000-0000-000058B20000}"/>
    <cellStyle name="20% - Accent1 4 8 4 2 4" xfId="45840" xr:uid="{00000000-0005-0000-0000-000059B20000}"/>
    <cellStyle name="20% - Accent1 4 8 4 3" xfId="45841" xr:uid="{00000000-0005-0000-0000-00005AB20000}"/>
    <cellStyle name="20% - Accent1 4 8 4 3 2" xfId="45842" xr:uid="{00000000-0005-0000-0000-00005BB20000}"/>
    <cellStyle name="20% - Accent1 4 8 4 3 2 2" xfId="45843" xr:uid="{00000000-0005-0000-0000-00005CB20000}"/>
    <cellStyle name="20% - Accent1 4 8 4 3 2 2 2" xfId="45844" xr:uid="{00000000-0005-0000-0000-00005DB20000}"/>
    <cellStyle name="20% - Accent1 4 8 4 3 2 3" xfId="45845" xr:uid="{00000000-0005-0000-0000-00005EB20000}"/>
    <cellStyle name="20% - Accent1 4 8 4 3 3" xfId="45846" xr:uid="{00000000-0005-0000-0000-00005FB20000}"/>
    <cellStyle name="20% - Accent1 4 8 4 3 3 2" xfId="45847" xr:uid="{00000000-0005-0000-0000-000060B20000}"/>
    <cellStyle name="20% - Accent1 4 8 4 3 4" xfId="45848" xr:uid="{00000000-0005-0000-0000-000061B20000}"/>
    <cellStyle name="20% - Accent1 4 8 4 4" xfId="45849" xr:uid="{00000000-0005-0000-0000-000062B20000}"/>
    <cellStyle name="20% - Accent1 4 8 4 4 2" xfId="45850" xr:uid="{00000000-0005-0000-0000-000063B20000}"/>
    <cellStyle name="20% - Accent1 4 8 4 4 2 2" xfId="45851" xr:uid="{00000000-0005-0000-0000-000064B20000}"/>
    <cellStyle name="20% - Accent1 4 8 4 4 2 2 2" xfId="45852" xr:uid="{00000000-0005-0000-0000-000065B20000}"/>
    <cellStyle name="20% - Accent1 4 8 4 4 2 3" xfId="45853" xr:uid="{00000000-0005-0000-0000-000066B20000}"/>
    <cellStyle name="20% - Accent1 4 8 4 4 3" xfId="45854" xr:uid="{00000000-0005-0000-0000-000067B20000}"/>
    <cellStyle name="20% - Accent1 4 8 4 4 3 2" xfId="45855" xr:uid="{00000000-0005-0000-0000-000068B20000}"/>
    <cellStyle name="20% - Accent1 4 8 4 4 4" xfId="45856" xr:uid="{00000000-0005-0000-0000-000069B20000}"/>
    <cellStyle name="20% - Accent1 4 8 4 5" xfId="45857" xr:uid="{00000000-0005-0000-0000-00006AB20000}"/>
    <cellStyle name="20% - Accent1 4 8 4 5 2" xfId="45858" xr:uid="{00000000-0005-0000-0000-00006BB20000}"/>
    <cellStyle name="20% - Accent1 4 8 4 5 2 2" xfId="45859" xr:uid="{00000000-0005-0000-0000-00006CB20000}"/>
    <cellStyle name="20% - Accent1 4 8 4 5 3" xfId="45860" xr:uid="{00000000-0005-0000-0000-00006DB20000}"/>
    <cellStyle name="20% - Accent1 4 8 4 6" xfId="45861" xr:uid="{00000000-0005-0000-0000-00006EB20000}"/>
    <cellStyle name="20% - Accent1 4 8 4 6 2" xfId="45862" xr:uid="{00000000-0005-0000-0000-00006FB20000}"/>
    <cellStyle name="20% - Accent1 4 8 4 6 2 2" xfId="45863" xr:uid="{00000000-0005-0000-0000-000070B20000}"/>
    <cellStyle name="20% - Accent1 4 8 4 6 3" xfId="45864" xr:uid="{00000000-0005-0000-0000-000071B20000}"/>
    <cellStyle name="20% - Accent1 4 8 4 7" xfId="45865" xr:uid="{00000000-0005-0000-0000-000072B20000}"/>
    <cellStyle name="20% - Accent1 4 8 4 7 2" xfId="45866" xr:uid="{00000000-0005-0000-0000-000073B20000}"/>
    <cellStyle name="20% - Accent1 4 8 4 8" xfId="45867" xr:uid="{00000000-0005-0000-0000-000074B20000}"/>
    <cellStyle name="20% - Accent1 4 8 4 8 2" xfId="45868" xr:uid="{00000000-0005-0000-0000-000075B20000}"/>
    <cellStyle name="20% - Accent1 4 8 4 9" xfId="45869" xr:uid="{00000000-0005-0000-0000-000076B20000}"/>
    <cellStyle name="20% - Accent1 4 8 5" xfId="45870" xr:uid="{00000000-0005-0000-0000-000077B20000}"/>
    <cellStyle name="20% - Accent1 4 8 5 2" xfId="45871" xr:uid="{00000000-0005-0000-0000-000078B20000}"/>
    <cellStyle name="20% - Accent1 4 8 5 2 2" xfId="45872" xr:uid="{00000000-0005-0000-0000-000079B20000}"/>
    <cellStyle name="20% - Accent1 4 8 5 2 2 2" xfId="45873" xr:uid="{00000000-0005-0000-0000-00007AB20000}"/>
    <cellStyle name="20% - Accent1 4 8 5 2 3" xfId="45874" xr:uid="{00000000-0005-0000-0000-00007BB20000}"/>
    <cellStyle name="20% - Accent1 4 8 5 3" xfId="45875" xr:uid="{00000000-0005-0000-0000-00007CB20000}"/>
    <cellStyle name="20% - Accent1 4 8 5 3 2" xfId="45876" xr:uid="{00000000-0005-0000-0000-00007DB20000}"/>
    <cellStyle name="20% - Accent1 4 8 5 4" xfId="45877" xr:uid="{00000000-0005-0000-0000-00007EB20000}"/>
    <cellStyle name="20% - Accent1 4 8 6" xfId="45878" xr:uid="{00000000-0005-0000-0000-00007FB20000}"/>
    <cellStyle name="20% - Accent1 4 8 6 2" xfId="45879" xr:uid="{00000000-0005-0000-0000-000080B20000}"/>
    <cellStyle name="20% - Accent1 4 8 6 2 2" xfId="45880" xr:uid="{00000000-0005-0000-0000-000081B20000}"/>
    <cellStyle name="20% - Accent1 4 8 6 2 2 2" xfId="45881" xr:uid="{00000000-0005-0000-0000-000082B20000}"/>
    <cellStyle name="20% - Accent1 4 8 6 2 3" xfId="45882" xr:uid="{00000000-0005-0000-0000-000083B20000}"/>
    <cellStyle name="20% - Accent1 4 8 6 3" xfId="45883" xr:uid="{00000000-0005-0000-0000-000084B20000}"/>
    <cellStyle name="20% - Accent1 4 8 6 3 2" xfId="45884" xr:uid="{00000000-0005-0000-0000-000085B20000}"/>
    <cellStyle name="20% - Accent1 4 8 6 4" xfId="45885" xr:uid="{00000000-0005-0000-0000-000086B20000}"/>
    <cellStyle name="20% - Accent1 4 8 7" xfId="45886" xr:uid="{00000000-0005-0000-0000-000087B20000}"/>
    <cellStyle name="20% - Accent1 4 8 7 2" xfId="45887" xr:uid="{00000000-0005-0000-0000-000088B20000}"/>
    <cellStyle name="20% - Accent1 4 8 7 2 2" xfId="45888" xr:uid="{00000000-0005-0000-0000-000089B20000}"/>
    <cellStyle name="20% - Accent1 4 8 7 2 2 2" xfId="45889" xr:uid="{00000000-0005-0000-0000-00008AB20000}"/>
    <cellStyle name="20% - Accent1 4 8 7 2 3" xfId="45890" xr:uid="{00000000-0005-0000-0000-00008BB20000}"/>
    <cellStyle name="20% - Accent1 4 8 7 3" xfId="45891" xr:uid="{00000000-0005-0000-0000-00008CB20000}"/>
    <cellStyle name="20% - Accent1 4 8 7 3 2" xfId="45892" xr:uid="{00000000-0005-0000-0000-00008DB20000}"/>
    <cellStyle name="20% - Accent1 4 8 7 4" xfId="45893" xr:uid="{00000000-0005-0000-0000-00008EB20000}"/>
    <cellStyle name="20% - Accent1 4 8 8" xfId="45894" xr:uid="{00000000-0005-0000-0000-00008FB20000}"/>
    <cellStyle name="20% - Accent1 4 8 8 2" xfId="45895" xr:uid="{00000000-0005-0000-0000-000090B20000}"/>
    <cellStyle name="20% - Accent1 4 8 8 2 2" xfId="45896" xr:uid="{00000000-0005-0000-0000-000091B20000}"/>
    <cellStyle name="20% - Accent1 4 8 8 3" xfId="45897" xr:uid="{00000000-0005-0000-0000-000092B20000}"/>
    <cellStyle name="20% - Accent1 4 8 9" xfId="45898" xr:uid="{00000000-0005-0000-0000-000093B20000}"/>
    <cellStyle name="20% - Accent1 4 8 9 2" xfId="45899" xr:uid="{00000000-0005-0000-0000-000094B20000}"/>
    <cellStyle name="20% - Accent1 4 8 9 2 2" xfId="45900" xr:uid="{00000000-0005-0000-0000-000095B20000}"/>
    <cellStyle name="20% - Accent1 4 8 9 3" xfId="45901" xr:uid="{00000000-0005-0000-0000-000096B20000}"/>
    <cellStyle name="20% - Accent1 4 9" xfId="45902" xr:uid="{00000000-0005-0000-0000-000097B20000}"/>
    <cellStyle name="20% - Accent1 4 9 10" xfId="45903" xr:uid="{00000000-0005-0000-0000-000098B20000}"/>
    <cellStyle name="20% - Accent1 4 9 10 2" xfId="45904" xr:uid="{00000000-0005-0000-0000-000099B20000}"/>
    <cellStyle name="20% - Accent1 4 9 11" xfId="45905" xr:uid="{00000000-0005-0000-0000-00009AB20000}"/>
    <cellStyle name="20% - Accent1 4 9 2" xfId="45906" xr:uid="{00000000-0005-0000-0000-00009BB20000}"/>
    <cellStyle name="20% - Accent1 4 9 2 2" xfId="45907" xr:uid="{00000000-0005-0000-0000-00009CB20000}"/>
    <cellStyle name="20% - Accent1 4 9 2 2 2" xfId="45908" xr:uid="{00000000-0005-0000-0000-00009DB20000}"/>
    <cellStyle name="20% - Accent1 4 9 2 2 2 2" xfId="45909" xr:uid="{00000000-0005-0000-0000-00009EB20000}"/>
    <cellStyle name="20% - Accent1 4 9 2 2 2 2 2" xfId="45910" xr:uid="{00000000-0005-0000-0000-00009FB20000}"/>
    <cellStyle name="20% - Accent1 4 9 2 2 2 3" xfId="45911" xr:uid="{00000000-0005-0000-0000-0000A0B20000}"/>
    <cellStyle name="20% - Accent1 4 9 2 2 3" xfId="45912" xr:uid="{00000000-0005-0000-0000-0000A1B20000}"/>
    <cellStyle name="20% - Accent1 4 9 2 2 3 2" xfId="45913" xr:uid="{00000000-0005-0000-0000-0000A2B20000}"/>
    <cellStyle name="20% - Accent1 4 9 2 2 4" xfId="45914" xr:uid="{00000000-0005-0000-0000-0000A3B20000}"/>
    <cellStyle name="20% - Accent1 4 9 2 3" xfId="45915" xr:uid="{00000000-0005-0000-0000-0000A4B20000}"/>
    <cellStyle name="20% - Accent1 4 9 2 3 2" xfId="45916" xr:uid="{00000000-0005-0000-0000-0000A5B20000}"/>
    <cellStyle name="20% - Accent1 4 9 2 3 2 2" xfId="45917" xr:uid="{00000000-0005-0000-0000-0000A6B20000}"/>
    <cellStyle name="20% - Accent1 4 9 2 3 2 2 2" xfId="45918" xr:uid="{00000000-0005-0000-0000-0000A7B20000}"/>
    <cellStyle name="20% - Accent1 4 9 2 3 2 3" xfId="45919" xr:uid="{00000000-0005-0000-0000-0000A8B20000}"/>
    <cellStyle name="20% - Accent1 4 9 2 3 3" xfId="45920" xr:uid="{00000000-0005-0000-0000-0000A9B20000}"/>
    <cellStyle name="20% - Accent1 4 9 2 3 3 2" xfId="45921" xr:uid="{00000000-0005-0000-0000-0000AAB20000}"/>
    <cellStyle name="20% - Accent1 4 9 2 3 4" xfId="45922" xr:uid="{00000000-0005-0000-0000-0000ABB20000}"/>
    <cellStyle name="20% - Accent1 4 9 2 4" xfId="45923" xr:uid="{00000000-0005-0000-0000-0000ACB20000}"/>
    <cellStyle name="20% - Accent1 4 9 2 4 2" xfId="45924" xr:uid="{00000000-0005-0000-0000-0000ADB20000}"/>
    <cellStyle name="20% - Accent1 4 9 2 4 2 2" xfId="45925" xr:uid="{00000000-0005-0000-0000-0000AEB20000}"/>
    <cellStyle name="20% - Accent1 4 9 2 4 2 2 2" xfId="45926" xr:uid="{00000000-0005-0000-0000-0000AFB20000}"/>
    <cellStyle name="20% - Accent1 4 9 2 4 2 3" xfId="45927" xr:uid="{00000000-0005-0000-0000-0000B0B20000}"/>
    <cellStyle name="20% - Accent1 4 9 2 4 3" xfId="45928" xr:uid="{00000000-0005-0000-0000-0000B1B20000}"/>
    <cellStyle name="20% - Accent1 4 9 2 4 3 2" xfId="45929" xr:uid="{00000000-0005-0000-0000-0000B2B20000}"/>
    <cellStyle name="20% - Accent1 4 9 2 4 4" xfId="45930" xr:uid="{00000000-0005-0000-0000-0000B3B20000}"/>
    <cellStyle name="20% - Accent1 4 9 2 5" xfId="45931" xr:uid="{00000000-0005-0000-0000-0000B4B20000}"/>
    <cellStyle name="20% - Accent1 4 9 2 5 2" xfId="45932" xr:uid="{00000000-0005-0000-0000-0000B5B20000}"/>
    <cellStyle name="20% - Accent1 4 9 2 5 2 2" xfId="45933" xr:uid="{00000000-0005-0000-0000-0000B6B20000}"/>
    <cellStyle name="20% - Accent1 4 9 2 5 3" xfId="45934" xr:uid="{00000000-0005-0000-0000-0000B7B20000}"/>
    <cellStyle name="20% - Accent1 4 9 2 6" xfId="45935" xr:uid="{00000000-0005-0000-0000-0000B8B20000}"/>
    <cellStyle name="20% - Accent1 4 9 2 6 2" xfId="45936" xr:uid="{00000000-0005-0000-0000-0000B9B20000}"/>
    <cellStyle name="20% - Accent1 4 9 2 6 2 2" xfId="45937" xr:uid="{00000000-0005-0000-0000-0000BAB20000}"/>
    <cellStyle name="20% - Accent1 4 9 2 6 3" xfId="45938" xr:uid="{00000000-0005-0000-0000-0000BBB20000}"/>
    <cellStyle name="20% - Accent1 4 9 2 7" xfId="45939" xr:uid="{00000000-0005-0000-0000-0000BCB20000}"/>
    <cellStyle name="20% - Accent1 4 9 2 7 2" xfId="45940" xr:uid="{00000000-0005-0000-0000-0000BDB20000}"/>
    <cellStyle name="20% - Accent1 4 9 2 8" xfId="45941" xr:uid="{00000000-0005-0000-0000-0000BEB20000}"/>
    <cellStyle name="20% - Accent1 4 9 2 8 2" xfId="45942" xr:uid="{00000000-0005-0000-0000-0000BFB20000}"/>
    <cellStyle name="20% - Accent1 4 9 2 9" xfId="45943" xr:uid="{00000000-0005-0000-0000-0000C0B20000}"/>
    <cellStyle name="20% - Accent1 4 9 3" xfId="45944" xr:uid="{00000000-0005-0000-0000-0000C1B20000}"/>
    <cellStyle name="20% - Accent1 4 9 3 2" xfId="45945" xr:uid="{00000000-0005-0000-0000-0000C2B20000}"/>
    <cellStyle name="20% - Accent1 4 9 3 2 2" xfId="45946" xr:uid="{00000000-0005-0000-0000-0000C3B20000}"/>
    <cellStyle name="20% - Accent1 4 9 3 2 2 2" xfId="45947" xr:uid="{00000000-0005-0000-0000-0000C4B20000}"/>
    <cellStyle name="20% - Accent1 4 9 3 2 2 2 2" xfId="45948" xr:uid="{00000000-0005-0000-0000-0000C5B20000}"/>
    <cellStyle name="20% - Accent1 4 9 3 2 2 3" xfId="45949" xr:uid="{00000000-0005-0000-0000-0000C6B20000}"/>
    <cellStyle name="20% - Accent1 4 9 3 2 3" xfId="45950" xr:uid="{00000000-0005-0000-0000-0000C7B20000}"/>
    <cellStyle name="20% - Accent1 4 9 3 2 3 2" xfId="45951" xr:uid="{00000000-0005-0000-0000-0000C8B20000}"/>
    <cellStyle name="20% - Accent1 4 9 3 2 4" xfId="45952" xr:uid="{00000000-0005-0000-0000-0000C9B20000}"/>
    <cellStyle name="20% - Accent1 4 9 3 3" xfId="45953" xr:uid="{00000000-0005-0000-0000-0000CAB20000}"/>
    <cellStyle name="20% - Accent1 4 9 3 3 2" xfId="45954" xr:uid="{00000000-0005-0000-0000-0000CBB20000}"/>
    <cellStyle name="20% - Accent1 4 9 3 3 2 2" xfId="45955" xr:uid="{00000000-0005-0000-0000-0000CCB20000}"/>
    <cellStyle name="20% - Accent1 4 9 3 3 2 2 2" xfId="45956" xr:uid="{00000000-0005-0000-0000-0000CDB20000}"/>
    <cellStyle name="20% - Accent1 4 9 3 3 2 3" xfId="45957" xr:uid="{00000000-0005-0000-0000-0000CEB20000}"/>
    <cellStyle name="20% - Accent1 4 9 3 3 3" xfId="45958" xr:uid="{00000000-0005-0000-0000-0000CFB20000}"/>
    <cellStyle name="20% - Accent1 4 9 3 3 3 2" xfId="45959" xr:uid="{00000000-0005-0000-0000-0000D0B20000}"/>
    <cellStyle name="20% - Accent1 4 9 3 3 4" xfId="45960" xr:uid="{00000000-0005-0000-0000-0000D1B20000}"/>
    <cellStyle name="20% - Accent1 4 9 3 4" xfId="45961" xr:uid="{00000000-0005-0000-0000-0000D2B20000}"/>
    <cellStyle name="20% - Accent1 4 9 3 4 2" xfId="45962" xr:uid="{00000000-0005-0000-0000-0000D3B20000}"/>
    <cellStyle name="20% - Accent1 4 9 3 4 2 2" xfId="45963" xr:uid="{00000000-0005-0000-0000-0000D4B20000}"/>
    <cellStyle name="20% - Accent1 4 9 3 4 2 2 2" xfId="45964" xr:uid="{00000000-0005-0000-0000-0000D5B20000}"/>
    <cellStyle name="20% - Accent1 4 9 3 4 2 3" xfId="45965" xr:uid="{00000000-0005-0000-0000-0000D6B20000}"/>
    <cellStyle name="20% - Accent1 4 9 3 4 3" xfId="45966" xr:uid="{00000000-0005-0000-0000-0000D7B20000}"/>
    <cellStyle name="20% - Accent1 4 9 3 4 3 2" xfId="45967" xr:uid="{00000000-0005-0000-0000-0000D8B20000}"/>
    <cellStyle name="20% - Accent1 4 9 3 4 4" xfId="45968" xr:uid="{00000000-0005-0000-0000-0000D9B20000}"/>
    <cellStyle name="20% - Accent1 4 9 3 5" xfId="45969" xr:uid="{00000000-0005-0000-0000-0000DAB20000}"/>
    <cellStyle name="20% - Accent1 4 9 3 5 2" xfId="45970" xr:uid="{00000000-0005-0000-0000-0000DBB20000}"/>
    <cellStyle name="20% - Accent1 4 9 3 5 2 2" xfId="45971" xr:uid="{00000000-0005-0000-0000-0000DCB20000}"/>
    <cellStyle name="20% - Accent1 4 9 3 5 3" xfId="45972" xr:uid="{00000000-0005-0000-0000-0000DDB20000}"/>
    <cellStyle name="20% - Accent1 4 9 3 6" xfId="45973" xr:uid="{00000000-0005-0000-0000-0000DEB20000}"/>
    <cellStyle name="20% - Accent1 4 9 3 6 2" xfId="45974" xr:uid="{00000000-0005-0000-0000-0000DFB20000}"/>
    <cellStyle name="20% - Accent1 4 9 3 6 2 2" xfId="45975" xr:uid="{00000000-0005-0000-0000-0000E0B20000}"/>
    <cellStyle name="20% - Accent1 4 9 3 6 3" xfId="45976" xr:uid="{00000000-0005-0000-0000-0000E1B20000}"/>
    <cellStyle name="20% - Accent1 4 9 3 7" xfId="45977" xr:uid="{00000000-0005-0000-0000-0000E2B20000}"/>
    <cellStyle name="20% - Accent1 4 9 3 7 2" xfId="45978" xr:uid="{00000000-0005-0000-0000-0000E3B20000}"/>
    <cellStyle name="20% - Accent1 4 9 3 8" xfId="45979" xr:uid="{00000000-0005-0000-0000-0000E4B20000}"/>
    <cellStyle name="20% - Accent1 4 9 3 8 2" xfId="45980" xr:uid="{00000000-0005-0000-0000-0000E5B20000}"/>
    <cellStyle name="20% - Accent1 4 9 3 9" xfId="45981" xr:uid="{00000000-0005-0000-0000-0000E6B20000}"/>
    <cellStyle name="20% - Accent1 4 9 4" xfId="45982" xr:uid="{00000000-0005-0000-0000-0000E7B20000}"/>
    <cellStyle name="20% - Accent1 4 9 4 2" xfId="45983" xr:uid="{00000000-0005-0000-0000-0000E8B20000}"/>
    <cellStyle name="20% - Accent1 4 9 4 2 2" xfId="45984" xr:uid="{00000000-0005-0000-0000-0000E9B20000}"/>
    <cellStyle name="20% - Accent1 4 9 4 2 2 2" xfId="45985" xr:uid="{00000000-0005-0000-0000-0000EAB20000}"/>
    <cellStyle name="20% - Accent1 4 9 4 2 3" xfId="45986" xr:uid="{00000000-0005-0000-0000-0000EBB20000}"/>
    <cellStyle name="20% - Accent1 4 9 4 3" xfId="45987" xr:uid="{00000000-0005-0000-0000-0000ECB20000}"/>
    <cellStyle name="20% - Accent1 4 9 4 3 2" xfId="45988" xr:uid="{00000000-0005-0000-0000-0000EDB20000}"/>
    <cellStyle name="20% - Accent1 4 9 4 4" xfId="45989" xr:uid="{00000000-0005-0000-0000-0000EEB20000}"/>
    <cellStyle name="20% - Accent1 4 9 5" xfId="45990" xr:uid="{00000000-0005-0000-0000-0000EFB20000}"/>
    <cellStyle name="20% - Accent1 4 9 5 2" xfId="45991" xr:uid="{00000000-0005-0000-0000-0000F0B20000}"/>
    <cellStyle name="20% - Accent1 4 9 5 2 2" xfId="45992" xr:uid="{00000000-0005-0000-0000-0000F1B20000}"/>
    <cellStyle name="20% - Accent1 4 9 5 2 2 2" xfId="45993" xr:uid="{00000000-0005-0000-0000-0000F2B20000}"/>
    <cellStyle name="20% - Accent1 4 9 5 2 3" xfId="45994" xr:uid="{00000000-0005-0000-0000-0000F3B20000}"/>
    <cellStyle name="20% - Accent1 4 9 5 3" xfId="45995" xr:uid="{00000000-0005-0000-0000-0000F4B20000}"/>
    <cellStyle name="20% - Accent1 4 9 5 3 2" xfId="45996" xr:uid="{00000000-0005-0000-0000-0000F5B20000}"/>
    <cellStyle name="20% - Accent1 4 9 5 4" xfId="45997" xr:uid="{00000000-0005-0000-0000-0000F6B20000}"/>
    <cellStyle name="20% - Accent1 4 9 6" xfId="45998" xr:uid="{00000000-0005-0000-0000-0000F7B20000}"/>
    <cellStyle name="20% - Accent1 4 9 6 2" xfId="45999" xr:uid="{00000000-0005-0000-0000-0000F8B20000}"/>
    <cellStyle name="20% - Accent1 4 9 6 2 2" xfId="46000" xr:uid="{00000000-0005-0000-0000-0000F9B20000}"/>
    <cellStyle name="20% - Accent1 4 9 6 2 2 2" xfId="46001" xr:uid="{00000000-0005-0000-0000-0000FAB20000}"/>
    <cellStyle name="20% - Accent1 4 9 6 2 3" xfId="46002" xr:uid="{00000000-0005-0000-0000-0000FBB20000}"/>
    <cellStyle name="20% - Accent1 4 9 6 3" xfId="46003" xr:uid="{00000000-0005-0000-0000-0000FCB20000}"/>
    <cellStyle name="20% - Accent1 4 9 6 3 2" xfId="46004" xr:uid="{00000000-0005-0000-0000-0000FDB20000}"/>
    <cellStyle name="20% - Accent1 4 9 6 4" xfId="46005" xr:uid="{00000000-0005-0000-0000-0000FEB20000}"/>
    <cellStyle name="20% - Accent1 4 9 7" xfId="46006" xr:uid="{00000000-0005-0000-0000-0000FFB20000}"/>
    <cellStyle name="20% - Accent1 4 9 7 2" xfId="46007" xr:uid="{00000000-0005-0000-0000-000000B30000}"/>
    <cellStyle name="20% - Accent1 4 9 7 2 2" xfId="46008" xr:uid="{00000000-0005-0000-0000-000001B30000}"/>
    <cellStyle name="20% - Accent1 4 9 7 3" xfId="46009" xr:uid="{00000000-0005-0000-0000-000002B30000}"/>
    <cellStyle name="20% - Accent1 4 9 8" xfId="46010" xr:uid="{00000000-0005-0000-0000-000003B30000}"/>
    <cellStyle name="20% - Accent1 4 9 8 2" xfId="46011" xr:uid="{00000000-0005-0000-0000-000004B30000}"/>
    <cellStyle name="20% - Accent1 4 9 8 2 2" xfId="46012" xr:uid="{00000000-0005-0000-0000-000005B30000}"/>
    <cellStyle name="20% - Accent1 4 9 8 3" xfId="46013" xr:uid="{00000000-0005-0000-0000-000006B30000}"/>
    <cellStyle name="20% - Accent1 4 9 9" xfId="46014" xr:uid="{00000000-0005-0000-0000-000007B30000}"/>
    <cellStyle name="20% - Accent1 4 9 9 2" xfId="46015" xr:uid="{00000000-0005-0000-0000-000008B30000}"/>
    <cellStyle name="20% - Accent1 5" xfId="46016" xr:uid="{00000000-0005-0000-0000-000009B30000}"/>
    <cellStyle name="20% - Accent1 5 10" xfId="46017" xr:uid="{00000000-0005-0000-0000-00000AB30000}"/>
    <cellStyle name="20% - Accent1 5 10 2" xfId="46018" xr:uid="{00000000-0005-0000-0000-00000BB30000}"/>
    <cellStyle name="20% - Accent1 5 10 2 2" xfId="46019" xr:uid="{00000000-0005-0000-0000-00000CB30000}"/>
    <cellStyle name="20% - Accent1 5 10 2 2 2" xfId="46020" xr:uid="{00000000-0005-0000-0000-00000DB30000}"/>
    <cellStyle name="20% - Accent1 5 10 2 3" xfId="46021" xr:uid="{00000000-0005-0000-0000-00000EB30000}"/>
    <cellStyle name="20% - Accent1 5 10 3" xfId="46022" xr:uid="{00000000-0005-0000-0000-00000FB30000}"/>
    <cellStyle name="20% - Accent1 5 10 3 2" xfId="46023" xr:uid="{00000000-0005-0000-0000-000010B30000}"/>
    <cellStyle name="20% - Accent1 5 10 4" xfId="46024" xr:uid="{00000000-0005-0000-0000-000011B30000}"/>
    <cellStyle name="20% - Accent1 5 11" xfId="46025" xr:uid="{00000000-0005-0000-0000-000012B30000}"/>
    <cellStyle name="20% - Accent1 5 11 2" xfId="46026" xr:uid="{00000000-0005-0000-0000-000013B30000}"/>
    <cellStyle name="20% - Accent1 5 11 2 2" xfId="46027" xr:uid="{00000000-0005-0000-0000-000014B30000}"/>
    <cellStyle name="20% - Accent1 5 11 2 2 2" xfId="46028" xr:uid="{00000000-0005-0000-0000-000015B30000}"/>
    <cellStyle name="20% - Accent1 5 11 2 3" xfId="46029" xr:uid="{00000000-0005-0000-0000-000016B30000}"/>
    <cellStyle name="20% - Accent1 5 11 3" xfId="46030" xr:uid="{00000000-0005-0000-0000-000017B30000}"/>
    <cellStyle name="20% - Accent1 5 11 3 2" xfId="46031" xr:uid="{00000000-0005-0000-0000-000018B30000}"/>
    <cellStyle name="20% - Accent1 5 11 4" xfId="46032" xr:uid="{00000000-0005-0000-0000-000019B30000}"/>
    <cellStyle name="20% - Accent1 5 12" xfId="46033" xr:uid="{00000000-0005-0000-0000-00001AB30000}"/>
    <cellStyle name="20% - Accent1 5 12 2" xfId="46034" xr:uid="{00000000-0005-0000-0000-00001BB30000}"/>
    <cellStyle name="20% - Accent1 5 12 2 2" xfId="46035" xr:uid="{00000000-0005-0000-0000-00001CB30000}"/>
    <cellStyle name="20% - Accent1 5 12 3" xfId="46036" xr:uid="{00000000-0005-0000-0000-00001DB30000}"/>
    <cellStyle name="20% - Accent1 5 13" xfId="46037" xr:uid="{00000000-0005-0000-0000-00001EB30000}"/>
    <cellStyle name="20% - Accent1 5 13 2" xfId="46038" xr:uid="{00000000-0005-0000-0000-00001FB30000}"/>
    <cellStyle name="20% - Accent1 5 13 2 2" xfId="46039" xr:uid="{00000000-0005-0000-0000-000020B30000}"/>
    <cellStyle name="20% - Accent1 5 13 3" xfId="46040" xr:uid="{00000000-0005-0000-0000-000021B30000}"/>
    <cellStyle name="20% - Accent1 5 14" xfId="46041" xr:uid="{00000000-0005-0000-0000-000022B30000}"/>
    <cellStyle name="20% - Accent1 5 14 2" xfId="46042" xr:uid="{00000000-0005-0000-0000-000023B30000}"/>
    <cellStyle name="20% - Accent1 5 15" xfId="46043" xr:uid="{00000000-0005-0000-0000-000024B30000}"/>
    <cellStyle name="20% - Accent1 5 15 2" xfId="46044" xr:uid="{00000000-0005-0000-0000-000025B30000}"/>
    <cellStyle name="20% - Accent1 5 16" xfId="46045" xr:uid="{00000000-0005-0000-0000-000026B30000}"/>
    <cellStyle name="20% - Accent1 5 2" xfId="46046" xr:uid="{00000000-0005-0000-0000-000027B30000}"/>
    <cellStyle name="20% - Accent1 5 2 10" xfId="46047" xr:uid="{00000000-0005-0000-0000-000028B30000}"/>
    <cellStyle name="20% - Accent1 5 2 10 2" xfId="46048" xr:uid="{00000000-0005-0000-0000-000029B30000}"/>
    <cellStyle name="20% - Accent1 5 2 10 2 2" xfId="46049" xr:uid="{00000000-0005-0000-0000-00002AB30000}"/>
    <cellStyle name="20% - Accent1 5 2 10 2 2 2" xfId="46050" xr:uid="{00000000-0005-0000-0000-00002BB30000}"/>
    <cellStyle name="20% - Accent1 5 2 10 2 3" xfId="46051" xr:uid="{00000000-0005-0000-0000-00002CB30000}"/>
    <cellStyle name="20% - Accent1 5 2 10 3" xfId="46052" xr:uid="{00000000-0005-0000-0000-00002DB30000}"/>
    <cellStyle name="20% - Accent1 5 2 10 3 2" xfId="46053" xr:uid="{00000000-0005-0000-0000-00002EB30000}"/>
    <cellStyle name="20% - Accent1 5 2 10 4" xfId="46054" xr:uid="{00000000-0005-0000-0000-00002FB30000}"/>
    <cellStyle name="20% - Accent1 5 2 11" xfId="46055" xr:uid="{00000000-0005-0000-0000-000030B30000}"/>
    <cellStyle name="20% - Accent1 5 2 11 2" xfId="46056" xr:uid="{00000000-0005-0000-0000-000031B30000}"/>
    <cellStyle name="20% - Accent1 5 2 11 2 2" xfId="46057" xr:uid="{00000000-0005-0000-0000-000032B30000}"/>
    <cellStyle name="20% - Accent1 5 2 11 3" xfId="46058" xr:uid="{00000000-0005-0000-0000-000033B30000}"/>
    <cellStyle name="20% - Accent1 5 2 12" xfId="46059" xr:uid="{00000000-0005-0000-0000-000034B30000}"/>
    <cellStyle name="20% - Accent1 5 2 12 2" xfId="46060" xr:uid="{00000000-0005-0000-0000-000035B30000}"/>
    <cellStyle name="20% - Accent1 5 2 12 2 2" xfId="46061" xr:uid="{00000000-0005-0000-0000-000036B30000}"/>
    <cellStyle name="20% - Accent1 5 2 12 3" xfId="46062" xr:uid="{00000000-0005-0000-0000-000037B30000}"/>
    <cellStyle name="20% - Accent1 5 2 13" xfId="46063" xr:uid="{00000000-0005-0000-0000-000038B30000}"/>
    <cellStyle name="20% - Accent1 5 2 13 2" xfId="46064" xr:uid="{00000000-0005-0000-0000-000039B30000}"/>
    <cellStyle name="20% - Accent1 5 2 14" xfId="46065" xr:uid="{00000000-0005-0000-0000-00003AB30000}"/>
    <cellStyle name="20% - Accent1 5 2 14 2" xfId="46066" xr:uid="{00000000-0005-0000-0000-00003BB30000}"/>
    <cellStyle name="20% - Accent1 5 2 15" xfId="46067" xr:uid="{00000000-0005-0000-0000-00003CB30000}"/>
    <cellStyle name="20% - Accent1 5 2 2" xfId="46068" xr:uid="{00000000-0005-0000-0000-00003DB30000}"/>
    <cellStyle name="20% - Accent1 5 2 2 10" xfId="46069" xr:uid="{00000000-0005-0000-0000-00003EB30000}"/>
    <cellStyle name="20% - Accent1 5 2 2 10 2" xfId="46070" xr:uid="{00000000-0005-0000-0000-00003FB30000}"/>
    <cellStyle name="20% - Accent1 5 2 2 10 2 2" xfId="46071" xr:uid="{00000000-0005-0000-0000-000040B30000}"/>
    <cellStyle name="20% - Accent1 5 2 2 10 3" xfId="46072" xr:uid="{00000000-0005-0000-0000-000041B30000}"/>
    <cellStyle name="20% - Accent1 5 2 2 11" xfId="46073" xr:uid="{00000000-0005-0000-0000-000042B30000}"/>
    <cellStyle name="20% - Accent1 5 2 2 11 2" xfId="46074" xr:uid="{00000000-0005-0000-0000-000043B30000}"/>
    <cellStyle name="20% - Accent1 5 2 2 11 2 2" xfId="46075" xr:uid="{00000000-0005-0000-0000-000044B30000}"/>
    <cellStyle name="20% - Accent1 5 2 2 11 3" xfId="46076" xr:uid="{00000000-0005-0000-0000-000045B30000}"/>
    <cellStyle name="20% - Accent1 5 2 2 12" xfId="46077" xr:uid="{00000000-0005-0000-0000-000046B30000}"/>
    <cellStyle name="20% - Accent1 5 2 2 12 2" xfId="46078" xr:uid="{00000000-0005-0000-0000-000047B30000}"/>
    <cellStyle name="20% - Accent1 5 2 2 13" xfId="46079" xr:uid="{00000000-0005-0000-0000-000048B30000}"/>
    <cellStyle name="20% - Accent1 5 2 2 13 2" xfId="46080" xr:uid="{00000000-0005-0000-0000-000049B30000}"/>
    <cellStyle name="20% - Accent1 5 2 2 14" xfId="46081" xr:uid="{00000000-0005-0000-0000-00004AB30000}"/>
    <cellStyle name="20% - Accent1 5 2 2 2" xfId="46082" xr:uid="{00000000-0005-0000-0000-00004BB30000}"/>
    <cellStyle name="20% - Accent1 5 2 2 2 10" xfId="46083" xr:uid="{00000000-0005-0000-0000-00004CB30000}"/>
    <cellStyle name="20% - Accent1 5 2 2 2 10 2" xfId="46084" xr:uid="{00000000-0005-0000-0000-00004DB30000}"/>
    <cellStyle name="20% - Accent1 5 2 2 2 11" xfId="46085" xr:uid="{00000000-0005-0000-0000-00004EB30000}"/>
    <cellStyle name="20% - Accent1 5 2 2 2 2" xfId="46086" xr:uid="{00000000-0005-0000-0000-00004FB30000}"/>
    <cellStyle name="20% - Accent1 5 2 2 2 2 2" xfId="46087" xr:uid="{00000000-0005-0000-0000-000050B30000}"/>
    <cellStyle name="20% - Accent1 5 2 2 2 2 2 2" xfId="46088" xr:uid="{00000000-0005-0000-0000-000051B30000}"/>
    <cellStyle name="20% - Accent1 5 2 2 2 2 2 2 2" xfId="46089" xr:uid="{00000000-0005-0000-0000-000052B30000}"/>
    <cellStyle name="20% - Accent1 5 2 2 2 2 2 2 2 2" xfId="46090" xr:uid="{00000000-0005-0000-0000-000053B30000}"/>
    <cellStyle name="20% - Accent1 5 2 2 2 2 2 2 3" xfId="46091" xr:uid="{00000000-0005-0000-0000-000054B30000}"/>
    <cellStyle name="20% - Accent1 5 2 2 2 2 2 3" xfId="46092" xr:uid="{00000000-0005-0000-0000-000055B30000}"/>
    <cellStyle name="20% - Accent1 5 2 2 2 2 2 3 2" xfId="46093" xr:uid="{00000000-0005-0000-0000-000056B30000}"/>
    <cellStyle name="20% - Accent1 5 2 2 2 2 2 4" xfId="46094" xr:uid="{00000000-0005-0000-0000-000057B30000}"/>
    <cellStyle name="20% - Accent1 5 2 2 2 2 3" xfId="46095" xr:uid="{00000000-0005-0000-0000-000058B30000}"/>
    <cellStyle name="20% - Accent1 5 2 2 2 2 3 2" xfId="46096" xr:uid="{00000000-0005-0000-0000-000059B30000}"/>
    <cellStyle name="20% - Accent1 5 2 2 2 2 3 2 2" xfId="46097" xr:uid="{00000000-0005-0000-0000-00005AB30000}"/>
    <cellStyle name="20% - Accent1 5 2 2 2 2 3 2 2 2" xfId="46098" xr:uid="{00000000-0005-0000-0000-00005BB30000}"/>
    <cellStyle name="20% - Accent1 5 2 2 2 2 3 2 3" xfId="46099" xr:uid="{00000000-0005-0000-0000-00005CB30000}"/>
    <cellStyle name="20% - Accent1 5 2 2 2 2 3 3" xfId="46100" xr:uid="{00000000-0005-0000-0000-00005DB30000}"/>
    <cellStyle name="20% - Accent1 5 2 2 2 2 3 3 2" xfId="46101" xr:uid="{00000000-0005-0000-0000-00005EB30000}"/>
    <cellStyle name="20% - Accent1 5 2 2 2 2 3 4" xfId="46102" xr:uid="{00000000-0005-0000-0000-00005FB30000}"/>
    <cellStyle name="20% - Accent1 5 2 2 2 2 4" xfId="46103" xr:uid="{00000000-0005-0000-0000-000060B30000}"/>
    <cellStyle name="20% - Accent1 5 2 2 2 2 4 2" xfId="46104" xr:uid="{00000000-0005-0000-0000-000061B30000}"/>
    <cellStyle name="20% - Accent1 5 2 2 2 2 4 2 2" xfId="46105" xr:uid="{00000000-0005-0000-0000-000062B30000}"/>
    <cellStyle name="20% - Accent1 5 2 2 2 2 4 2 2 2" xfId="46106" xr:uid="{00000000-0005-0000-0000-000063B30000}"/>
    <cellStyle name="20% - Accent1 5 2 2 2 2 4 2 3" xfId="46107" xr:uid="{00000000-0005-0000-0000-000064B30000}"/>
    <cellStyle name="20% - Accent1 5 2 2 2 2 4 3" xfId="46108" xr:uid="{00000000-0005-0000-0000-000065B30000}"/>
    <cellStyle name="20% - Accent1 5 2 2 2 2 4 3 2" xfId="46109" xr:uid="{00000000-0005-0000-0000-000066B30000}"/>
    <cellStyle name="20% - Accent1 5 2 2 2 2 4 4" xfId="46110" xr:uid="{00000000-0005-0000-0000-000067B30000}"/>
    <cellStyle name="20% - Accent1 5 2 2 2 2 5" xfId="46111" xr:uid="{00000000-0005-0000-0000-000068B30000}"/>
    <cellStyle name="20% - Accent1 5 2 2 2 2 5 2" xfId="46112" xr:uid="{00000000-0005-0000-0000-000069B30000}"/>
    <cellStyle name="20% - Accent1 5 2 2 2 2 5 2 2" xfId="46113" xr:uid="{00000000-0005-0000-0000-00006AB30000}"/>
    <cellStyle name="20% - Accent1 5 2 2 2 2 5 3" xfId="46114" xr:uid="{00000000-0005-0000-0000-00006BB30000}"/>
    <cellStyle name="20% - Accent1 5 2 2 2 2 6" xfId="46115" xr:uid="{00000000-0005-0000-0000-00006CB30000}"/>
    <cellStyle name="20% - Accent1 5 2 2 2 2 6 2" xfId="46116" xr:uid="{00000000-0005-0000-0000-00006DB30000}"/>
    <cellStyle name="20% - Accent1 5 2 2 2 2 6 2 2" xfId="46117" xr:uid="{00000000-0005-0000-0000-00006EB30000}"/>
    <cellStyle name="20% - Accent1 5 2 2 2 2 6 3" xfId="46118" xr:uid="{00000000-0005-0000-0000-00006FB30000}"/>
    <cellStyle name="20% - Accent1 5 2 2 2 2 7" xfId="46119" xr:uid="{00000000-0005-0000-0000-000070B30000}"/>
    <cellStyle name="20% - Accent1 5 2 2 2 2 7 2" xfId="46120" xr:uid="{00000000-0005-0000-0000-000071B30000}"/>
    <cellStyle name="20% - Accent1 5 2 2 2 2 8" xfId="46121" xr:uid="{00000000-0005-0000-0000-000072B30000}"/>
    <cellStyle name="20% - Accent1 5 2 2 2 2 8 2" xfId="46122" xr:uid="{00000000-0005-0000-0000-000073B30000}"/>
    <cellStyle name="20% - Accent1 5 2 2 2 2 9" xfId="46123" xr:uid="{00000000-0005-0000-0000-000074B30000}"/>
    <cellStyle name="20% - Accent1 5 2 2 2 3" xfId="46124" xr:uid="{00000000-0005-0000-0000-000075B30000}"/>
    <cellStyle name="20% - Accent1 5 2 2 2 3 2" xfId="46125" xr:uid="{00000000-0005-0000-0000-000076B30000}"/>
    <cellStyle name="20% - Accent1 5 2 2 2 3 2 2" xfId="46126" xr:uid="{00000000-0005-0000-0000-000077B30000}"/>
    <cellStyle name="20% - Accent1 5 2 2 2 3 2 2 2" xfId="46127" xr:uid="{00000000-0005-0000-0000-000078B30000}"/>
    <cellStyle name="20% - Accent1 5 2 2 2 3 2 2 2 2" xfId="46128" xr:uid="{00000000-0005-0000-0000-000079B30000}"/>
    <cellStyle name="20% - Accent1 5 2 2 2 3 2 2 3" xfId="46129" xr:uid="{00000000-0005-0000-0000-00007AB30000}"/>
    <cellStyle name="20% - Accent1 5 2 2 2 3 2 3" xfId="46130" xr:uid="{00000000-0005-0000-0000-00007BB30000}"/>
    <cellStyle name="20% - Accent1 5 2 2 2 3 2 3 2" xfId="46131" xr:uid="{00000000-0005-0000-0000-00007CB30000}"/>
    <cellStyle name="20% - Accent1 5 2 2 2 3 2 4" xfId="46132" xr:uid="{00000000-0005-0000-0000-00007DB30000}"/>
    <cellStyle name="20% - Accent1 5 2 2 2 3 3" xfId="46133" xr:uid="{00000000-0005-0000-0000-00007EB30000}"/>
    <cellStyle name="20% - Accent1 5 2 2 2 3 3 2" xfId="46134" xr:uid="{00000000-0005-0000-0000-00007FB30000}"/>
    <cellStyle name="20% - Accent1 5 2 2 2 3 3 2 2" xfId="46135" xr:uid="{00000000-0005-0000-0000-000080B30000}"/>
    <cellStyle name="20% - Accent1 5 2 2 2 3 3 2 2 2" xfId="46136" xr:uid="{00000000-0005-0000-0000-000081B30000}"/>
    <cellStyle name="20% - Accent1 5 2 2 2 3 3 2 3" xfId="46137" xr:uid="{00000000-0005-0000-0000-000082B30000}"/>
    <cellStyle name="20% - Accent1 5 2 2 2 3 3 3" xfId="46138" xr:uid="{00000000-0005-0000-0000-000083B30000}"/>
    <cellStyle name="20% - Accent1 5 2 2 2 3 3 3 2" xfId="46139" xr:uid="{00000000-0005-0000-0000-000084B30000}"/>
    <cellStyle name="20% - Accent1 5 2 2 2 3 3 4" xfId="46140" xr:uid="{00000000-0005-0000-0000-000085B30000}"/>
    <cellStyle name="20% - Accent1 5 2 2 2 3 4" xfId="46141" xr:uid="{00000000-0005-0000-0000-000086B30000}"/>
    <cellStyle name="20% - Accent1 5 2 2 2 3 4 2" xfId="46142" xr:uid="{00000000-0005-0000-0000-000087B30000}"/>
    <cellStyle name="20% - Accent1 5 2 2 2 3 4 2 2" xfId="46143" xr:uid="{00000000-0005-0000-0000-000088B30000}"/>
    <cellStyle name="20% - Accent1 5 2 2 2 3 4 2 2 2" xfId="46144" xr:uid="{00000000-0005-0000-0000-000089B30000}"/>
    <cellStyle name="20% - Accent1 5 2 2 2 3 4 2 3" xfId="46145" xr:uid="{00000000-0005-0000-0000-00008AB30000}"/>
    <cellStyle name="20% - Accent1 5 2 2 2 3 4 3" xfId="46146" xr:uid="{00000000-0005-0000-0000-00008BB30000}"/>
    <cellStyle name="20% - Accent1 5 2 2 2 3 4 3 2" xfId="46147" xr:uid="{00000000-0005-0000-0000-00008CB30000}"/>
    <cellStyle name="20% - Accent1 5 2 2 2 3 4 4" xfId="46148" xr:uid="{00000000-0005-0000-0000-00008DB30000}"/>
    <cellStyle name="20% - Accent1 5 2 2 2 3 5" xfId="46149" xr:uid="{00000000-0005-0000-0000-00008EB30000}"/>
    <cellStyle name="20% - Accent1 5 2 2 2 3 5 2" xfId="46150" xr:uid="{00000000-0005-0000-0000-00008FB30000}"/>
    <cellStyle name="20% - Accent1 5 2 2 2 3 5 2 2" xfId="46151" xr:uid="{00000000-0005-0000-0000-000090B30000}"/>
    <cellStyle name="20% - Accent1 5 2 2 2 3 5 3" xfId="46152" xr:uid="{00000000-0005-0000-0000-000091B30000}"/>
    <cellStyle name="20% - Accent1 5 2 2 2 3 6" xfId="46153" xr:uid="{00000000-0005-0000-0000-000092B30000}"/>
    <cellStyle name="20% - Accent1 5 2 2 2 3 6 2" xfId="46154" xr:uid="{00000000-0005-0000-0000-000093B30000}"/>
    <cellStyle name="20% - Accent1 5 2 2 2 3 6 2 2" xfId="46155" xr:uid="{00000000-0005-0000-0000-000094B30000}"/>
    <cellStyle name="20% - Accent1 5 2 2 2 3 6 3" xfId="46156" xr:uid="{00000000-0005-0000-0000-000095B30000}"/>
    <cellStyle name="20% - Accent1 5 2 2 2 3 7" xfId="46157" xr:uid="{00000000-0005-0000-0000-000096B30000}"/>
    <cellStyle name="20% - Accent1 5 2 2 2 3 7 2" xfId="46158" xr:uid="{00000000-0005-0000-0000-000097B30000}"/>
    <cellStyle name="20% - Accent1 5 2 2 2 3 8" xfId="46159" xr:uid="{00000000-0005-0000-0000-000098B30000}"/>
    <cellStyle name="20% - Accent1 5 2 2 2 3 8 2" xfId="46160" xr:uid="{00000000-0005-0000-0000-000099B30000}"/>
    <cellStyle name="20% - Accent1 5 2 2 2 3 9" xfId="46161" xr:uid="{00000000-0005-0000-0000-00009AB30000}"/>
    <cellStyle name="20% - Accent1 5 2 2 2 4" xfId="46162" xr:uid="{00000000-0005-0000-0000-00009BB30000}"/>
    <cellStyle name="20% - Accent1 5 2 2 2 4 2" xfId="46163" xr:uid="{00000000-0005-0000-0000-00009CB30000}"/>
    <cellStyle name="20% - Accent1 5 2 2 2 4 2 2" xfId="46164" xr:uid="{00000000-0005-0000-0000-00009DB30000}"/>
    <cellStyle name="20% - Accent1 5 2 2 2 4 2 2 2" xfId="46165" xr:uid="{00000000-0005-0000-0000-00009EB30000}"/>
    <cellStyle name="20% - Accent1 5 2 2 2 4 2 3" xfId="46166" xr:uid="{00000000-0005-0000-0000-00009FB30000}"/>
    <cellStyle name="20% - Accent1 5 2 2 2 4 3" xfId="46167" xr:uid="{00000000-0005-0000-0000-0000A0B30000}"/>
    <cellStyle name="20% - Accent1 5 2 2 2 4 3 2" xfId="46168" xr:uid="{00000000-0005-0000-0000-0000A1B30000}"/>
    <cellStyle name="20% - Accent1 5 2 2 2 4 4" xfId="46169" xr:uid="{00000000-0005-0000-0000-0000A2B30000}"/>
    <cellStyle name="20% - Accent1 5 2 2 2 5" xfId="46170" xr:uid="{00000000-0005-0000-0000-0000A3B30000}"/>
    <cellStyle name="20% - Accent1 5 2 2 2 5 2" xfId="46171" xr:uid="{00000000-0005-0000-0000-0000A4B30000}"/>
    <cellStyle name="20% - Accent1 5 2 2 2 5 2 2" xfId="46172" xr:uid="{00000000-0005-0000-0000-0000A5B30000}"/>
    <cellStyle name="20% - Accent1 5 2 2 2 5 2 2 2" xfId="46173" xr:uid="{00000000-0005-0000-0000-0000A6B30000}"/>
    <cellStyle name="20% - Accent1 5 2 2 2 5 2 3" xfId="46174" xr:uid="{00000000-0005-0000-0000-0000A7B30000}"/>
    <cellStyle name="20% - Accent1 5 2 2 2 5 3" xfId="46175" xr:uid="{00000000-0005-0000-0000-0000A8B30000}"/>
    <cellStyle name="20% - Accent1 5 2 2 2 5 3 2" xfId="46176" xr:uid="{00000000-0005-0000-0000-0000A9B30000}"/>
    <cellStyle name="20% - Accent1 5 2 2 2 5 4" xfId="46177" xr:uid="{00000000-0005-0000-0000-0000AAB30000}"/>
    <cellStyle name="20% - Accent1 5 2 2 2 6" xfId="46178" xr:uid="{00000000-0005-0000-0000-0000ABB30000}"/>
    <cellStyle name="20% - Accent1 5 2 2 2 6 2" xfId="46179" xr:uid="{00000000-0005-0000-0000-0000ACB30000}"/>
    <cellStyle name="20% - Accent1 5 2 2 2 6 2 2" xfId="46180" xr:uid="{00000000-0005-0000-0000-0000ADB30000}"/>
    <cellStyle name="20% - Accent1 5 2 2 2 6 2 2 2" xfId="46181" xr:uid="{00000000-0005-0000-0000-0000AEB30000}"/>
    <cellStyle name="20% - Accent1 5 2 2 2 6 2 3" xfId="46182" xr:uid="{00000000-0005-0000-0000-0000AFB30000}"/>
    <cellStyle name="20% - Accent1 5 2 2 2 6 3" xfId="46183" xr:uid="{00000000-0005-0000-0000-0000B0B30000}"/>
    <cellStyle name="20% - Accent1 5 2 2 2 6 3 2" xfId="46184" xr:uid="{00000000-0005-0000-0000-0000B1B30000}"/>
    <cellStyle name="20% - Accent1 5 2 2 2 6 4" xfId="46185" xr:uid="{00000000-0005-0000-0000-0000B2B30000}"/>
    <cellStyle name="20% - Accent1 5 2 2 2 7" xfId="46186" xr:uid="{00000000-0005-0000-0000-0000B3B30000}"/>
    <cellStyle name="20% - Accent1 5 2 2 2 7 2" xfId="46187" xr:uid="{00000000-0005-0000-0000-0000B4B30000}"/>
    <cellStyle name="20% - Accent1 5 2 2 2 7 2 2" xfId="46188" xr:uid="{00000000-0005-0000-0000-0000B5B30000}"/>
    <cellStyle name="20% - Accent1 5 2 2 2 7 3" xfId="46189" xr:uid="{00000000-0005-0000-0000-0000B6B30000}"/>
    <cellStyle name="20% - Accent1 5 2 2 2 8" xfId="46190" xr:uid="{00000000-0005-0000-0000-0000B7B30000}"/>
    <cellStyle name="20% - Accent1 5 2 2 2 8 2" xfId="46191" xr:uid="{00000000-0005-0000-0000-0000B8B30000}"/>
    <cellStyle name="20% - Accent1 5 2 2 2 8 2 2" xfId="46192" xr:uid="{00000000-0005-0000-0000-0000B9B30000}"/>
    <cellStyle name="20% - Accent1 5 2 2 2 8 3" xfId="46193" xr:uid="{00000000-0005-0000-0000-0000BAB30000}"/>
    <cellStyle name="20% - Accent1 5 2 2 2 9" xfId="46194" xr:uid="{00000000-0005-0000-0000-0000BBB30000}"/>
    <cellStyle name="20% - Accent1 5 2 2 2 9 2" xfId="46195" xr:uid="{00000000-0005-0000-0000-0000BCB30000}"/>
    <cellStyle name="20% - Accent1 5 2 2 3" xfId="46196" xr:uid="{00000000-0005-0000-0000-0000BDB30000}"/>
    <cellStyle name="20% - Accent1 5 2 2 3 10" xfId="46197" xr:uid="{00000000-0005-0000-0000-0000BEB30000}"/>
    <cellStyle name="20% - Accent1 5 2 2 3 10 2" xfId="46198" xr:uid="{00000000-0005-0000-0000-0000BFB30000}"/>
    <cellStyle name="20% - Accent1 5 2 2 3 11" xfId="46199" xr:uid="{00000000-0005-0000-0000-0000C0B30000}"/>
    <cellStyle name="20% - Accent1 5 2 2 3 2" xfId="46200" xr:uid="{00000000-0005-0000-0000-0000C1B30000}"/>
    <cellStyle name="20% - Accent1 5 2 2 3 2 2" xfId="46201" xr:uid="{00000000-0005-0000-0000-0000C2B30000}"/>
    <cellStyle name="20% - Accent1 5 2 2 3 2 2 2" xfId="46202" xr:uid="{00000000-0005-0000-0000-0000C3B30000}"/>
    <cellStyle name="20% - Accent1 5 2 2 3 2 2 2 2" xfId="46203" xr:uid="{00000000-0005-0000-0000-0000C4B30000}"/>
    <cellStyle name="20% - Accent1 5 2 2 3 2 2 2 2 2" xfId="46204" xr:uid="{00000000-0005-0000-0000-0000C5B30000}"/>
    <cellStyle name="20% - Accent1 5 2 2 3 2 2 2 3" xfId="46205" xr:uid="{00000000-0005-0000-0000-0000C6B30000}"/>
    <cellStyle name="20% - Accent1 5 2 2 3 2 2 3" xfId="46206" xr:uid="{00000000-0005-0000-0000-0000C7B30000}"/>
    <cellStyle name="20% - Accent1 5 2 2 3 2 2 3 2" xfId="46207" xr:uid="{00000000-0005-0000-0000-0000C8B30000}"/>
    <cellStyle name="20% - Accent1 5 2 2 3 2 2 4" xfId="46208" xr:uid="{00000000-0005-0000-0000-0000C9B30000}"/>
    <cellStyle name="20% - Accent1 5 2 2 3 2 3" xfId="46209" xr:uid="{00000000-0005-0000-0000-0000CAB30000}"/>
    <cellStyle name="20% - Accent1 5 2 2 3 2 3 2" xfId="46210" xr:uid="{00000000-0005-0000-0000-0000CBB30000}"/>
    <cellStyle name="20% - Accent1 5 2 2 3 2 3 2 2" xfId="46211" xr:uid="{00000000-0005-0000-0000-0000CCB30000}"/>
    <cellStyle name="20% - Accent1 5 2 2 3 2 3 2 2 2" xfId="46212" xr:uid="{00000000-0005-0000-0000-0000CDB30000}"/>
    <cellStyle name="20% - Accent1 5 2 2 3 2 3 2 3" xfId="46213" xr:uid="{00000000-0005-0000-0000-0000CEB30000}"/>
    <cellStyle name="20% - Accent1 5 2 2 3 2 3 3" xfId="46214" xr:uid="{00000000-0005-0000-0000-0000CFB30000}"/>
    <cellStyle name="20% - Accent1 5 2 2 3 2 3 3 2" xfId="46215" xr:uid="{00000000-0005-0000-0000-0000D0B30000}"/>
    <cellStyle name="20% - Accent1 5 2 2 3 2 3 4" xfId="46216" xr:uid="{00000000-0005-0000-0000-0000D1B30000}"/>
    <cellStyle name="20% - Accent1 5 2 2 3 2 4" xfId="46217" xr:uid="{00000000-0005-0000-0000-0000D2B30000}"/>
    <cellStyle name="20% - Accent1 5 2 2 3 2 4 2" xfId="46218" xr:uid="{00000000-0005-0000-0000-0000D3B30000}"/>
    <cellStyle name="20% - Accent1 5 2 2 3 2 4 2 2" xfId="46219" xr:uid="{00000000-0005-0000-0000-0000D4B30000}"/>
    <cellStyle name="20% - Accent1 5 2 2 3 2 4 2 2 2" xfId="46220" xr:uid="{00000000-0005-0000-0000-0000D5B30000}"/>
    <cellStyle name="20% - Accent1 5 2 2 3 2 4 2 3" xfId="46221" xr:uid="{00000000-0005-0000-0000-0000D6B30000}"/>
    <cellStyle name="20% - Accent1 5 2 2 3 2 4 3" xfId="46222" xr:uid="{00000000-0005-0000-0000-0000D7B30000}"/>
    <cellStyle name="20% - Accent1 5 2 2 3 2 4 3 2" xfId="46223" xr:uid="{00000000-0005-0000-0000-0000D8B30000}"/>
    <cellStyle name="20% - Accent1 5 2 2 3 2 4 4" xfId="46224" xr:uid="{00000000-0005-0000-0000-0000D9B30000}"/>
    <cellStyle name="20% - Accent1 5 2 2 3 2 5" xfId="46225" xr:uid="{00000000-0005-0000-0000-0000DAB30000}"/>
    <cellStyle name="20% - Accent1 5 2 2 3 2 5 2" xfId="46226" xr:uid="{00000000-0005-0000-0000-0000DBB30000}"/>
    <cellStyle name="20% - Accent1 5 2 2 3 2 5 2 2" xfId="46227" xr:uid="{00000000-0005-0000-0000-0000DCB30000}"/>
    <cellStyle name="20% - Accent1 5 2 2 3 2 5 3" xfId="46228" xr:uid="{00000000-0005-0000-0000-0000DDB30000}"/>
    <cellStyle name="20% - Accent1 5 2 2 3 2 6" xfId="46229" xr:uid="{00000000-0005-0000-0000-0000DEB30000}"/>
    <cellStyle name="20% - Accent1 5 2 2 3 2 6 2" xfId="46230" xr:uid="{00000000-0005-0000-0000-0000DFB30000}"/>
    <cellStyle name="20% - Accent1 5 2 2 3 2 6 2 2" xfId="46231" xr:uid="{00000000-0005-0000-0000-0000E0B30000}"/>
    <cellStyle name="20% - Accent1 5 2 2 3 2 6 3" xfId="46232" xr:uid="{00000000-0005-0000-0000-0000E1B30000}"/>
    <cellStyle name="20% - Accent1 5 2 2 3 2 7" xfId="46233" xr:uid="{00000000-0005-0000-0000-0000E2B30000}"/>
    <cellStyle name="20% - Accent1 5 2 2 3 2 7 2" xfId="46234" xr:uid="{00000000-0005-0000-0000-0000E3B30000}"/>
    <cellStyle name="20% - Accent1 5 2 2 3 2 8" xfId="46235" xr:uid="{00000000-0005-0000-0000-0000E4B30000}"/>
    <cellStyle name="20% - Accent1 5 2 2 3 2 8 2" xfId="46236" xr:uid="{00000000-0005-0000-0000-0000E5B30000}"/>
    <cellStyle name="20% - Accent1 5 2 2 3 2 9" xfId="46237" xr:uid="{00000000-0005-0000-0000-0000E6B30000}"/>
    <cellStyle name="20% - Accent1 5 2 2 3 3" xfId="46238" xr:uid="{00000000-0005-0000-0000-0000E7B30000}"/>
    <cellStyle name="20% - Accent1 5 2 2 3 3 2" xfId="46239" xr:uid="{00000000-0005-0000-0000-0000E8B30000}"/>
    <cellStyle name="20% - Accent1 5 2 2 3 3 2 2" xfId="46240" xr:uid="{00000000-0005-0000-0000-0000E9B30000}"/>
    <cellStyle name="20% - Accent1 5 2 2 3 3 2 2 2" xfId="46241" xr:uid="{00000000-0005-0000-0000-0000EAB30000}"/>
    <cellStyle name="20% - Accent1 5 2 2 3 3 2 2 2 2" xfId="46242" xr:uid="{00000000-0005-0000-0000-0000EBB30000}"/>
    <cellStyle name="20% - Accent1 5 2 2 3 3 2 2 3" xfId="46243" xr:uid="{00000000-0005-0000-0000-0000ECB30000}"/>
    <cellStyle name="20% - Accent1 5 2 2 3 3 2 3" xfId="46244" xr:uid="{00000000-0005-0000-0000-0000EDB30000}"/>
    <cellStyle name="20% - Accent1 5 2 2 3 3 2 3 2" xfId="46245" xr:uid="{00000000-0005-0000-0000-0000EEB30000}"/>
    <cellStyle name="20% - Accent1 5 2 2 3 3 2 4" xfId="46246" xr:uid="{00000000-0005-0000-0000-0000EFB30000}"/>
    <cellStyle name="20% - Accent1 5 2 2 3 3 3" xfId="46247" xr:uid="{00000000-0005-0000-0000-0000F0B30000}"/>
    <cellStyle name="20% - Accent1 5 2 2 3 3 3 2" xfId="46248" xr:uid="{00000000-0005-0000-0000-0000F1B30000}"/>
    <cellStyle name="20% - Accent1 5 2 2 3 3 3 2 2" xfId="46249" xr:uid="{00000000-0005-0000-0000-0000F2B30000}"/>
    <cellStyle name="20% - Accent1 5 2 2 3 3 3 2 2 2" xfId="46250" xr:uid="{00000000-0005-0000-0000-0000F3B30000}"/>
    <cellStyle name="20% - Accent1 5 2 2 3 3 3 2 3" xfId="46251" xr:uid="{00000000-0005-0000-0000-0000F4B30000}"/>
    <cellStyle name="20% - Accent1 5 2 2 3 3 3 3" xfId="46252" xr:uid="{00000000-0005-0000-0000-0000F5B30000}"/>
    <cellStyle name="20% - Accent1 5 2 2 3 3 3 3 2" xfId="46253" xr:uid="{00000000-0005-0000-0000-0000F6B30000}"/>
    <cellStyle name="20% - Accent1 5 2 2 3 3 3 4" xfId="46254" xr:uid="{00000000-0005-0000-0000-0000F7B30000}"/>
    <cellStyle name="20% - Accent1 5 2 2 3 3 4" xfId="46255" xr:uid="{00000000-0005-0000-0000-0000F8B30000}"/>
    <cellStyle name="20% - Accent1 5 2 2 3 3 4 2" xfId="46256" xr:uid="{00000000-0005-0000-0000-0000F9B30000}"/>
    <cellStyle name="20% - Accent1 5 2 2 3 3 4 2 2" xfId="46257" xr:uid="{00000000-0005-0000-0000-0000FAB30000}"/>
    <cellStyle name="20% - Accent1 5 2 2 3 3 4 2 2 2" xfId="46258" xr:uid="{00000000-0005-0000-0000-0000FBB30000}"/>
    <cellStyle name="20% - Accent1 5 2 2 3 3 4 2 3" xfId="46259" xr:uid="{00000000-0005-0000-0000-0000FCB30000}"/>
    <cellStyle name="20% - Accent1 5 2 2 3 3 4 3" xfId="46260" xr:uid="{00000000-0005-0000-0000-0000FDB30000}"/>
    <cellStyle name="20% - Accent1 5 2 2 3 3 4 3 2" xfId="46261" xr:uid="{00000000-0005-0000-0000-0000FEB30000}"/>
    <cellStyle name="20% - Accent1 5 2 2 3 3 4 4" xfId="46262" xr:uid="{00000000-0005-0000-0000-0000FFB30000}"/>
    <cellStyle name="20% - Accent1 5 2 2 3 3 5" xfId="46263" xr:uid="{00000000-0005-0000-0000-000000B40000}"/>
    <cellStyle name="20% - Accent1 5 2 2 3 3 5 2" xfId="46264" xr:uid="{00000000-0005-0000-0000-000001B40000}"/>
    <cellStyle name="20% - Accent1 5 2 2 3 3 5 2 2" xfId="46265" xr:uid="{00000000-0005-0000-0000-000002B40000}"/>
    <cellStyle name="20% - Accent1 5 2 2 3 3 5 3" xfId="46266" xr:uid="{00000000-0005-0000-0000-000003B40000}"/>
    <cellStyle name="20% - Accent1 5 2 2 3 3 6" xfId="46267" xr:uid="{00000000-0005-0000-0000-000004B40000}"/>
    <cellStyle name="20% - Accent1 5 2 2 3 3 6 2" xfId="46268" xr:uid="{00000000-0005-0000-0000-000005B40000}"/>
    <cellStyle name="20% - Accent1 5 2 2 3 3 6 2 2" xfId="46269" xr:uid="{00000000-0005-0000-0000-000006B40000}"/>
    <cellStyle name="20% - Accent1 5 2 2 3 3 6 3" xfId="46270" xr:uid="{00000000-0005-0000-0000-000007B40000}"/>
    <cellStyle name="20% - Accent1 5 2 2 3 3 7" xfId="46271" xr:uid="{00000000-0005-0000-0000-000008B40000}"/>
    <cellStyle name="20% - Accent1 5 2 2 3 3 7 2" xfId="46272" xr:uid="{00000000-0005-0000-0000-000009B40000}"/>
    <cellStyle name="20% - Accent1 5 2 2 3 3 8" xfId="46273" xr:uid="{00000000-0005-0000-0000-00000AB40000}"/>
    <cellStyle name="20% - Accent1 5 2 2 3 3 8 2" xfId="46274" xr:uid="{00000000-0005-0000-0000-00000BB40000}"/>
    <cellStyle name="20% - Accent1 5 2 2 3 3 9" xfId="46275" xr:uid="{00000000-0005-0000-0000-00000CB40000}"/>
    <cellStyle name="20% - Accent1 5 2 2 3 4" xfId="46276" xr:uid="{00000000-0005-0000-0000-00000DB40000}"/>
    <cellStyle name="20% - Accent1 5 2 2 3 4 2" xfId="46277" xr:uid="{00000000-0005-0000-0000-00000EB40000}"/>
    <cellStyle name="20% - Accent1 5 2 2 3 4 2 2" xfId="46278" xr:uid="{00000000-0005-0000-0000-00000FB40000}"/>
    <cellStyle name="20% - Accent1 5 2 2 3 4 2 2 2" xfId="46279" xr:uid="{00000000-0005-0000-0000-000010B40000}"/>
    <cellStyle name="20% - Accent1 5 2 2 3 4 2 3" xfId="46280" xr:uid="{00000000-0005-0000-0000-000011B40000}"/>
    <cellStyle name="20% - Accent1 5 2 2 3 4 3" xfId="46281" xr:uid="{00000000-0005-0000-0000-000012B40000}"/>
    <cellStyle name="20% - Accent1 5 2 2 3 4 3 2" xfId="46282" xr:uid="{00000000-0005-0000-0000-000013B40000}"/>
    <cellStyle name="20% - Accent1 5 2 2 3 4 4" xfId="46283" xr:uid="{00000000-0005-0000-0000-000014B40000}"/>
    <cellStyle name="20% - Accent1 5 2 2 3 5" xfId="46284" xr:uid="{00000000-0005-0000-0000-000015B40000}"/>
    <cellStyle name="20% - Accent1 5 2 2 3 5 2" xfId="46285" xr:uid="{00000000-0005-0000-0000-000016B40000}"/>
    <cellStyle name="20% - Accent1 5 2 2 3 5 2 2" xfId="46286" xr:uid="{00000000-0005-0000-0000-000017B40000}"/>
    <cellStyle name="20% - Accent1 5 2 2 3 5 2 2 2" xfId="46287" xr:uid="{00000000-0005-0000-0000-000018B40000}"/>
    <cellStyle name="20% - Accent1 5 2 2 3 5 2 3" xfId="46288" xr:uid="{00000000-0005-0000-0000-000019B40000}"/>
    <cellStyle name="20% - Accent1 5 2 2 3 5 3" xfId="46289" xr:uid="{00000000-0005-0000-0000-00001AB40000}"/>
    <cellStyle name="20% - Accent1 5 2 2 3 5 3 2" xfId="46290" xr:uid="{00000000-0005-0000-0000-00001BB40000}"/>
    <cellStyle name="20% - Accent1 5 2 2 3 5 4" xfId="46291" xr:uid="{00000000-0005-0000-0000-00001CB40000}"/>
    <cellStyle name="20% - Accent1 5 2 2 3 6" xfId="46292" xr:uid="{00000000-0005-0000-0000-00001DB40000}"/>
    <cellStyle name="20% - Accent1 5 2 2 3 6 2" xfId="46293" xr:uid="{00000000-0005-0000-0000-00001EB40000}"/>
    <cellStyle name="20% - Accent1 5 2 2 3 6 2 2" xfId="46294" xr:uid="{00000000-0005-0000-0000-00001FB40000}"/>
    <cellStyle name="20% - Accent1 5 2 2 3 6 2 2 2" xfId="46295" xr:uid="{00000000-0005-0000-0000-000020B40000}"/>
    <cellStyle name="20% - Accent1 5 2 2 3 6 2 3" xfId="46296" xr:uid="{00000000-0005-0000-0000-000021B40000}"/>
    <cellStyle name="20% - Accent1 5 2 2 3 6 3" xfId="46297" xr:uid="{00000000-0005-0000-0000-000022B40000}"/>
    <cellStyle name="20% - Accent1 5 2 2 3 6 3 2" xfId="46298" xr:uid="{00000000-0005-0000-0000-000023B40000}"/>
    <cellStyle name="20% - Accent1 5 2 2 3 6 4" xfId="46299" xr:uid="{00000000-0005-0000-0000-000024B40000}"/>
    <cellStyle name="20% - Accent1 5 2 2 3 7" xfId="46300" xr:uid="{00000000-0005-0000-0000-000025B40000}"/>
    <cellStyle name="20% - Accent1 5 2 2 3 7 2" xfId="46301" xr:uid="{00000000-0005-0000-0000-000026B40000}"/>
    <cellStyle name="20% - Accent1 5 2 2 3 7 2 2" xfId="46302" xr:uid="{00000000-0005-0000-0000-000027B40000}"/>
    <cellStyle name="20% - Accent1 5 2 2 3 7 3" xfId="46303" xr:uid="{00000000-0005-0000-0000-000028B40000}"/>
    <cellStyle name="20% - Accent1 5 2 2 3 8" xfId="46304" xr:uid="{00000000-0005-0000-0000-000029B40000}"/>
    <cellStyle name="20% - Accent1 5 2 2 3 8 2" xfId="46305" xr:uid="{00000000-0005-0000-0000-00002AB40000}"/>
    <cellStyle name="20% - Accent1 5 2 2 3 8 2 2" xfId="46306" xr:uid="{00000000-0005-0000-0000-00002BB40000}"/>
    <cellStyle name="20% - Accent1 5 2 2 3 8 3" xfId="46307" xr:uid="{00000000-0005-0000-0000-00002CB40000}"/>
    <cellStyle name="20% - Accent1 5 2 2 3 9" xfId="46308" xr:uid="{00000000-0005-0000-0000-00002DB40000}"/>
    <cellStyle name="20% - Accent1 5 2 2 3 9 2" xfId="46309" xr:uid="{00000000-0005-0000-0000-00002EB40000}"/>
    <cellStyle name="20% - Accent1 5 2 2 4" xfId="46310" xr:uid="{00000000-0005-0000-0000-00002FB40000}"/>
    <cellStyle name="20% - Accent1 5 2 2 4 10" xfId="46311" xr:uid="{00000000-0005-0000-0000-000030B40000}"/>
    <cellStyle name="20% - Accent1 5 2 2 4 10 2" xfId="46312" xr:uid="{00000000-0005-0000-0000-000031B40000}"/>
    <cellStyle name="20% - Accent1 5 2 2 4 11" xfId="46313" xr:uid="{00000000-0005-0000-0000-000032B40000}"/>
    <cellStyle name="20% - Accent1 5 2 2 4 2" xfId="46314" xr:uid="{00000000-0005-0000-0000-000033B40000}"/>
    <cellStyle name="20% - Accent1 5 2 2 4 2 2" xfId="46315" xr:uid="{00000000-0005-0000-0000-000034B40000}"/>
    <cellStyle name="20% - Accent1 5 2 2 4 2 2 2" xfId="46316" xr:uid="{00000000-0005-0000-0000-000035B40000}"/>
    <cellStyle name="20% - Accent1 5 2 2 4 2 2 2 2" xfId="46317" xr:uid="{00000000-0005-0000-0000-000036B40000}"/>
    <cellStyle name="20% - Accent1 5 2 2 4 2 2 2 2 2" xfId="46318" xr:uid="{00000000-0005-0000-0000-000037B40000}"/>
    <cellStyle name="20% - Accent1 5 2 2 4 2 2 2 3" xfId="46319" xr:uid="{00000000-0005-0000-0000-000038B40000}"/>
    <cellStyle name="20% - Accent1 5 2 2 4 2 2 3" xfId="46320" xr:uid="{00000000-0005-0000-0000-000039B40000}"/>
    <cellStyle name="20% - Accent1 5 2 2 4 2 2 3 2" xfId="46321" xr:uid="{00000000-0005-0000-0000-00003AB40000}"/>
    <cellStyle name="20% - Accent1 5 2 2 4 2 2 4" xfId="46322" xr:uid="{00000000-0005-0000-0000-00003BB40000}"/>
    <cellStyle name="20% - Accent1 5 2 2 4 2 3" xfId="46323" xr:uid="{00000000-0005-0000-0000-00003CB40000}"/>
    <cellStyle name="20% - Accent1 5 2 2 4 2 3 2" xfId="46324" xr:uid="{00000000-0005-0000-0000-00003DB40000}"/>
    <cellStyle name="20% - Accent1 5 2 2 4 2 3 2 2" xfId="46325" xr:uid="{00000000-0005-0000-0000-00003EB40000}"/>
    <cellStyle name="20% - Accent1 5 2 2 4 2 3 2 2 2" xfId="46326" xr:uid="{00000000-0005-0000-0000-00003FB40000}"/>
    <cellStyle name="20% - Accent1 5 2 2 4 2 3 2 3" xfId="46327" xr:uid="{00000000-0005-0000-0000-000040B40000}"/>
    <cellStyle name="20% - Accent1 5 2 2 4 2 3 3" xfId="46328" xr:uid="{00000000-0005-0000-0000-000041B40000}"/>
    <cellStyle name="20% - Accent1 5 2 2 4 2 3 3 2" xfId="46329" xr:uid="{00000000-0005-0000-0000-000042B40000}"/>
    <cellStyle name="20% - Accent1 5 2 2 4 2 3 4" xfId="46330" xr:uid="{00000000-0005-0000-0000-000043B40000}"/>
    <cellStyle name="20% - Accent1 5 2 2 4 2 4" xfId="46331" xr:uid="{00000000-0005-0000-0000-000044B40000}"/>
    <cellStyle name="20% - Accent1 5 2 2 4 2 4 2" xfId="46332" xr:uid="{00000000-0005-0000-0000-000045B40000}"/>
    <cellStyle name="20% - Accent1 5 2 2 4 2 4 2 2" xfId="46333" xr:uid="{00000000-0005-0000-0000-000046B40000}"/>
    <cellStyle name="20% - Accent1 5 2 2 4 2 4 2 2 2" xfId="46334" xr:uid="{00000000-0005-0000-0000-000047B40000}"/>
    <cellStyle name="20% - Accent1 5 2 2 4 2 4 2 3" xfId="46335" xr:uid="{00000000-0005-0000-0000-000048B40000}"/>
    <cellStyle name="20% - Accent1 5 2 2 4 2 4 3" xfId="46336" xr:uid="{00000000-0005-0000-0000-000049B40000}"/>
    <cellStyle name="20% - Accent1 5 2 2 4 2 4 3 2" xfId="46337" xr:uid="{00000000-0005-0000-0000-00004AB40000}"/>
    <cellStyle name="20% - Accent1 5 2 2 4 2 4 4" xfId="46338" xr:uid="{00000000-0005-0000-0000-00004BB40000}"/>
    <cellStyle name="20% - Accent1 5 2 2 4 2 5" xfId="46339" xr:uid="{00000000-0005-0000-0000-00004CB40000}"/>
    <cellStyle name="20% - Accent1 5 2 2 4 2 5 2" xfId="46340" xr:uid="{00000000-0005-0000-0000-00004DB40000}"/>
    <cellStyle name="20% - Accent1 5 2 2 4 2 5 2 2" xfId="46341" xr:uid="{00000000-0005-0000-0000-00004EB40000}"/>
    <cellStyle name="20% - Accent1 5 2 2 4 2 5 3" xfId="46342" xr:uid="{00000000-0005-0000-0000-00004FB40000}"/>
    <cellStyle name="20% - Accent1 5 2 2 4 2 6" xfId="46343" xr:uid="{00000000-0005-0000-0000-000050B40000}"/>
    <cellStyle name="20% - Accent1 5 2 2 4 2 6 2" xfId="46344" xr:uid="{00000000-0005-0000-0000-000051B40000}"/>
    <cellStyle name="20% - Accent1 5 2 2 4 2 6 2 2" xfId="46345" xr:uid="{00000000-0005-0000-0000-000052B40000}"/>
    <cellStyle name="20% - Accent1 5 2 2 4 2 6 3" xfId="46346" xr:uid="{00000000-0005-0000-0000-000053B40000}"/>
    <cellStyle name="20% - Accent1 5 2 2 4 2 7" xfId="46347" xr:uid="{00000000-0005-0000-0000-000054B40000}"/>
    <cellStyle name="20% - Accent1 5 2 2 4 2 7 2" xfId="46348" xr:uid="{00000000-0005-0000-0000-000055B40000}"/>
    <cellStyle name="20% - Accent1 5 2 2 4 2 8" xfId="46349" xr:uid="{00000000-0005-0000-0000-000056B40000}"/>
    <cellStyle name="20% - Accent1 5 2 2 4 2 8 2" xfId="46350" xr:uid="{00000000-0005-0000-0000-000057B40000}"/>
    <cellStyle name="20% - Accent1 5 2 2 4 2 9" xfId="46351" xr:uid="{00000000-0005-0000-0000-000058B40000}"/>
    <cellStyle name="20% - Accent1 5 2 2 4 3" xfId="46352" xr:uid="{00000000-0005-0000-0000-000059B40000}"/>
    <cellStyle name="20% - Accent1 5 2 2 4 3 2" xfId="46353" xr:uid="{00000000-0005-0000-0000-00005AB40000}"/>
    <cellStyle name="20% - Accent1 5 2 2 4 3 2 2" xfId="46354" xr:uid="{00000000-0005-0000-0000-00005BB40000}"/>
    <cellStyle name="20% - Accent1 5 2 2 4 3 2 2 2" xfId="46355" xr:uid="{00000000-0005-0000-0000-00005CB40000}"/>
    <cellStyle name="20% - Accent1 5 2 2 4 3 2 2 2 2" xfId="46356" xr:uid="{00000000-0005-0000-0000-00005DB40000}"/>
    <cellStyle name="20% - Accent1 5 2 2 4 3 2 2 3" xfId="46357" xr:uid="{00000000-0005-0000-0000-00005EB40000}"/>
    <cellStyle name="20% - Accent1 5 2 2 4 3 2 3" xfId="46358" xr:uid="{00000000-0005-0000-0000-00005FB40000}"/>
    <cellStyle name="20% - Accent1 5 2 2 4 3 2 3 2" xfId="46359" xr:uid="{00000000-0005-0000-0000-000060B40000}"/>
    <cellStyle name="20% - Accent1 5 2 2 4 3 2 4" xfId="46360" xr:uid="{00000000-0005-0000-0000-000061B40000}"/>
    <cellStyle name="20% - Accent1 5 2 2 4 3 3" xfId="46361" xr:uid="{00000000-0005-0000-0000-000062B40000}"/>
    <cellStyle name="20% - Accent1 5 2 2 4 3 3 2" xfId="46362" xr:uid="{00000000-0005-0000-0000-000063B40000}"/>
    <cellStyle name="20% - Accent1 5 2 2 4 3 3 2 2" xfId="46363" xr:uid="{00000000-0005-0000-0000-000064B40000}"/>
    <cellStyle name="20% - Accent1 5 2 2 4 3 3 2 2 2" xfId="46364" xr:uid="{00000000-0005-0000-0000-000065B40000}"/>
    <cellStyle name="20% - Accent1 5 2 2 4 3 3 2 3" xfId="46365" xr:uid="{00000000-0005-0000-0000-000066B40000}"/>
    <cellStyle name="20% - Accent1 5 2 2 4 3 3 3" xfId="46366" xr:uid="{00000000-0005-0000-0000-000067B40000}"/>
    <cellStyle name="20% - Accent1 5 2 2 4 3 3 3 2" xfId="46367" xr:uid="{00000000-0005-0000-0000-000068B40000}"/>
    <cellStyle name="20% - Accent1 5 2 2 4 3 3 4" xfId="46368" xr:uid="{00000000-0005-0000-0000-000069B40000}"/>
    <cellStyle name="20% - Accent1 5 2 2 4 3 4" xfId="46369" xr:uid="{00000000-0005-0000-0000-00006AB40000}"/>
    <cellStyle name="20% - Accent1 5 2 2 4 3 4 2" xfId="46370" xr:uid="{00000000-0005-0000-0000-00006BB40000}"/>
    <cellStyle name="20% - Accent1 5 2 2 4 3 4 2 2" xfId="46371" xr:uid="{00000000-0005-0000-0000-00006CB40000}"/>
    <cellStyle name="20% - Accent1 5 2 2 4 3 4 2 2 2" xfId="46372" xr:uid="{00000000-0005-0000-0000-00006DB40000}"/>
    <cellStyle name="20% - Accent1 5 2 2 4 3 4 2 3" xfId="46373" xr:uid="{00000000-0005-0000-0000-00006EB40000}"/>
    <cellStyle name="20% - Accent1 5 2 2 4 3 4 3" xfId="46374" xr:uid="{00000000-0005-0000-0000-00006FB40000}"/>
    <cellStyle name="20% - Accent1 5 2 2 4 3 4 3 2" xfId="46375" xr:uid="{00000000-0005-0000-0000-000070B40000}"/>
    <cellStyle name="20% - Accent1 5 2 2 4 3 4 4" xfId="46376" xr:uid="{00000000-0005-0000-0000-000071B40000}"/>
    <cellStyle name="20% - Accent1 5 2 2 4 3 5" xfId="46377" xr:uid="{00000000-0005-0000-0000-000072B40000}"/>
    <cellStyle name="20% - Accent1 5 2 2 4 3 5 2" xfId="46378" xr:uid="{00000000-0005-0000-0000-000073B40000}"/>
    <cellStyle name="20% - Accent1 5 2 2 4 3 5 2 2" xfId="46379" xr:uid="{00000000-0005-0000-0000-000074B40000}"/>
    <cellStyle name="20% - Accent1 5 2 2 4 3 5 3" xfId="46380" xr:uid="{00000000-0005-0000-0000-000075B40000}"/>
    <cellStyle name="20% - Accent1 5 2 2 4 3 6" xfId="46381" xr:uid="{00000000-0005-0000-0000-000076B40000}"/>
    <cellStyle name="20% - Accent1 5 2 2 4 3 6 2" xfId="46382" xr:uid="{00000000-0005-0000-0000-000077B40000}"/>
    <cellStyle name="20% - Accent1 5 2 2 4 3 6 2 2" xfId="46383" xr:uid="{00000000-0005-0000-0000-000078B40000}"/>
    <cellStyle name="20% - Accent1 5 2 2 4 3 6 3" xfId="46384" xr:uid="{00000000-0005-0000-0000-000079B40000}"/>
    <cellStyle name="20% - Accent1 5 2 2 4 3 7" xfId="46385" xr:uid="{00000000-0005-0000-0000-00007AB40000}"/>
    <cellStyle name="20% - Accent1 5 2 2 4 3 7 2" xfId="46386" xr:uid="{00000000-0005-0000-0000-00007BB40000}"/>
    <cellStyle name="20% - Accent1 5 2 2 4 3 8" xfId="46387" xr:uid="{00000000-0005-0000-0000-00007CB40000}"/>
    <cellStyle name="20% - Accent1 5 2 2 4 3 8 2" xfId="46388" xr:uid="{00000000-0005-0000-0000-00007DB40000}"/>
    <cellStyle name="20% - Accent1 5 2 2 4 3 9" xfId="46389" xr:uid="{00000000-0005-0000-0000-00007EB40000}"/>
    <cellStyle name="20% - Accent1 5 2 2 4 4" xfId="46390" xr:uid="{00000000-0005-0000-0000-00007FB40000}"/>
    <cellStyle name="20% - Accent1 5 2 2 4 4 2" xfId="46391" xr:uid="{00000000-0005-0000-0000-000080B40000}"/>
    <cellStyle name="20% - Accent1 5 2 2 4 4 2 2" xfId="46392" xr:uid="{00000000-0005-0000-0000-000081B40000}"/>
    <cellStyle name="20% - Accent1 5 2 2 4 4 2 2 2" xfId="46393" xr:uid="{00000000-0005-0000-0000-000082B40000}"/>
    <cellStyle name="20% - Accent1 5 2 2 4 4 2 3" xfId="46394" xr:uid="{00000000-0005-0000-0000-000083B40000}"/>
    <cellStyle name="20% - Accent1 5 2 2 4 4 3" xfId="46395" xr:uid="{00000000-0005-0000-0000-000084B40000}"/>
    <cellStyle name="20% - Accent1 5 2 2 4 4 3 2" xfId="46396" xr:uid="{00000000-0005-0000-0000-000085B40000}"/>
    <cellStyle name="20% - Accent1 5 2 2 4 4 4" xfId="46397" xr:uid="{00000000-0005-0000-0000-000086B40000}"/>
    <cellStyle name="20% - Accent1 5 2 2 4 5" xfId="46398" xr:uid="{00000000-0005-0000-0000-000087B40000}"/>
    <cellStyle name="20% - Accent1 5 2 2 4 5 2" xfId="46399" xr:uid="{00000000-0005-0000-0000-000088B40000}"/>
    <cellStyle name="20% - Accent1 5 2 2 4 5 2 2" xfId="46400" xr:uid="{00000000-0005-0000-0000-000089B40000}"/>
    <cellStyle name="20% - Accent1 5 2 2 4 5 2 2 2" xfId="46401" xr:uid="{00000000-0005-0000-0000-00008AB40000}"/>
    <cellStyle name="20% - Accent1 5 2 2 4 5 2 3" xfId="46402" xr:uid="{00000000-0005-0000-0000-00008BB40000}"/>
    <cellStyle name="20% - Accent1 5 2 2 4 5 3" xfId="46403" xr:uid="{00000000-0005-0000-0000-00008CB40000}"/>
    <cellStyle name="20% - Accent1 5 2 2 4 5 3 2" xfId="46404" xr:uid="{00000000-0005-0000-0000-00008DB40000}"/>
    <cellStyle name="20% - Accent1 5 2 2 4 5 4" xfId="46405" xr:uid="{00000000-0005-0000-0000-00008EB40000}"/>
    <cellStyle name="20% - Accent1 5 2 2 4 6" xfId="46406" xr:uid="{00000000-0005-0000-0000-00008FB40000}"/>
    <cellStyle name="20% - Accent1 5 2 2 4 6 2" xfId="46407" xr:uid="{00000000-0005-0000-0000-000090B40000}"/>
    <cellStyle name="20% - Accent1 5 2 2 4 6 2 2" xfId="46408" xr:uid="{00000000-0005-0000-0000-000091B40000}"/>
    <cellStyle name="20% - Accent1 5 2 2 4 6 2 2 2" xfId="46409" xr:uid="{00000000-0005-0000-0000-000092B40000}"/>
    <cellStyle name="20% - Accent1 5 2 2 4 6 2 3" xfId="46410" xr:uid="{00000000-0005-0000-0000-000093B40000}"/>
    <cellStyle name="20% - Accent1 5 2 2 4 6 3" xfId="46411" xr:uid="{00000000-0005-0000-0000-000094B40000}"/>
    <cellStyle name="20% - Accent1 5 2 2 4 6 3 2" xfId="46412" xr:uid="{00000000-0005-0000-0000-000095B40000}"/>
    <cellStyle name="20% - Accent1 5 2 2 4 6 4" xfId="46413" xr:uid="{00000000-0005-0000-0000-000096B40000}"/>
    <cellStyle name="20% - Accent1 5 2 2 4 7" xfId="46414" xr:uid="{00000000-0005-0000-0000-000097B40000}"/>
    <cellStyle name="20% - Accent1 5 2 2 4 7 2" xfId="46415" xr:uid="{00000000-0005-0000-0000-000098B40000}"/>
    <cellStyle name="20% - Accent1 5 2 2 4 7 2 2" xfId="46416" xr:uid="{00000000-0005-0000-0000-000099B40000}"/>
    <cellStyle name="20% - Accent1 5 2 2 4 7 3" xfId="46417" xr:uid="{00000000-0005-0000-0000-00009AB40000}"/>
    <cellStyle name="20% - Accent1 5 2 2 4 8" xfId="46418" xr:uid="{00000000-0005-0000-0000-00009BB40000}"/>
    <cellStyle name="20% - Accent1 5 2 2 4 8 2" xfId="46419" xr:uid="{00000000-0005-0000-0000-00009CB40000}"/>
    <cellStyle name="20% - Accent1 5 2 2 4 8 2 2" xfId="46420" xr:uid="{00000000-0005-0000-0000-00009DB40000}"/>
    <cellStyle name="20% - Accent1 5 2 2 4 8 3" xfId="46421" xr:uid="{00000000-0005-0000-0000-00009EB40000}"/>
    <cellStyle name="20% - Accent1 5 2 2 4 9" xfId="46422" xr:uid="{00000000-0005-0000-0000-00009FB40000}"/>
    <cellStyle name="20% - Accent1 5 2 2 4 9 2" xfId="46423" xr:uid="{00000000-0005-0000-0000-0000A0B40000}"/>
    <cellStyle name="20% - Accent1 5 2 2 5" xfId="46424" xr:uid="{00000000-0005-0000-0000-0000A1B40000}"/>
    <cellStyle name="20% - Accent1 5 2 2 5 2" xfId="46425" xr:uid="{00000000-0005-0000-0000-0000A2B40000}"/>
    <cellStyle name="20% - Accent1 5 2 2 5 2 2" xfId="46426" xr:uid="{00000000-0005-0000-0000-0000A3B40000}"/>
    <cellStyle name="20% - Accent1 5 2 2 5 2 2 2" xfId="46427" xr:uid="{00000000-0005-0000-0000-0000A4B40000}"/>
    <cellStyle name="20% - Accent1 5 2 2 5 2 2 2 2" xfId="46428" xr:uid="{00000000-0005-0000-0000-0000A5B40000}"/>
    <cellStyle name="20% - Accent1 5 2 2 5 2 2 3" xfId="46429" xr:uid="{00000000-0005-0000-0000-0000A6B40000}"/>
    <cellStyle name="20% - Accent1 5 2 2 5 2 3" xfId="46430" xr:uid="{00000000-0005-0000-0000-0000A7B40000}"/>
    <cellStyle name="20% - Accent1 5 2 2 5 2 3 2" xfId="46431" xr:uid="{00000000-0005-0000-0000-0000A8B40000}"/>
    <cellStyle name="20% - Accent1 5 2 2 5 2 4" xfId="46432" xr:uid="{00000000-0005-0000-0000-0000A9B40000}"/>
    <cellStyle name="20% - Accent1 5 2 2 5 3" xfId="46433" xr:uid="{00000000-0005-0000-0000-0000AAB40000}"/>
    <cellStyle name="20% - Accent1 5 2 2 5 3 2" xfId="46434" xr:uid="{00000000-0005-0000-0000-0000ABB40000}"/>
    <cellStyle name="20% - Accent1 5 2 2 5 3 2 2" xfId="46435" xr:uid="{00000000-0005-0000-0000-0000ACB40000}"/>
    <cellStyle name="20% - Accent1 5 2 2 5 3 2 2 2" xfId="46436" xr:uid="{00000000-0005-0000-0000-0000ADB40000}"/>
    <cellStyle name="20% - Accent1 5 2 2 5 3 2 3" xfId="46437" xr:uid="{00000000-0005-0000-0000-0000AEB40000}"/>
    <cellStyle name="20% - Accent1 5 2 2 5 3 3" xfId="46438" xr:uid="{00000000-0005-0000-0000-0000AFB40000}"/>
    <cellStyle name="20% - Accent1 5 2 2 5 3 3 2" xfId="46439" xr:uid="{00000000-0005-0000-0000-0000B0B40000}"/>
    <cellStyle name="20% - Accent1 5 2 2 5 3 4" xfId="46440" xr:uid="{00000000-0005-0000-0000-0000B1B40000}"/>
    <cellStyle name="20% - Accent1 5 2 2 5 4" xfId="46441" xr:uid="{00000000-0005-0000-0000-0000B2B40000}"/>
    <cellStyle name="20% - Accent1 5 2 2 5 4 2" xfId="46442" xr:uid="{00000000-0005-0000-0000-0000B3B40000}"/>
    <cellStyle name="20% - Accent1 5 2 2 5 4 2 2" xfId="46443" xr:uid="{00000000-0005-0000-0000-0000B4B40000}"/>
    <cellStyle name="20% - Accent1 5 2 2 5 4 2 2 2" xfId="46444" xr:uid="{00000000-0005-0000-0000-0000B5B40000}"/>
    <cellStyle name="20% - Accent1 5 2 2 5 4 2 3" xfId="46445" xr:uid="{00000000-0005-0000-0000-0000B6B40000}"/>
    <cellStyle name="20% - Accent1 5 2 2 5 4 3" xfId="46446" xr:uid="{00000000-0005-0000-0000-0000B7B40000}"/>
    <cellStyle name="20% - Accent1 5 2 2 5 4 3 2" xfId="46447" xr:uid="{00000000-0005-0000-0000-0000B8B40000}"/>
    <cellStyle name="20% - Accent1 5 2 2 5 4 4" xfId="46448" xr:uid="{00000000-0005-0000-0000-0000B9B40000}"/>
    <cellStyle name="20% - Accent1 5 2 2 5 5" xfId="46449" xr:uid="{00000000-0005-0000-0000-0000BAB40000}"/>
    <cellStyle name="20% - Accent1 5 2 2 5 5 2" xfId="46450" xr:uid="{00000000-0005-0000-0000-0000BBB40000}"/>
    <cellStyle name="20% - Accent1 5 2 2 5 5 2 2" xfId="46451" xr:uid="{00000000-0005-0000-0000-0000BCB40000}"/>
    <cellStyle name="20% - Accent1 5 2 2 5 5 3" xfId="46452" xr:uid="{00000000-0005-0000-0000-0000BDB40000}"/>
    <cellStyle name="20% - Accent1 5 2 2 5 6" xfId="46453" xr:uid="{00000000-0005-0000-0000-0000BEB40000}"/>
    <cellStyle name="20% - Accent1 5 2 2 5 6 2" xfId="46454" xr:uid="{00000000-0005-0000-0000-0000BFB40000}"/>
    <cellStyle name="20% - Accent1 5 2 2 5 6 2 2" xfId="46455" xr:uid="{00000000-0005-0000-0000-0000C0B40000}"/>
    <cellStyle name="20% - Accent1 5 2 2 5 6 3" xfId="46456" xr:uid="{00000000-0005-0000-0000-0000C1B40000}"/>
    <cellStyle name="20% - Accent1 5 2 2 5 7" xfId="46457" xr:uid="{00000000-0005-0000-0000-0000C2B40000}"/>
    <cellStyle name="20% - Accent1 5 2 2 5 7 2" xfId="46458" xr:uid="{00000000-0005-0000-0000-0000C3B40000}"/>
    <cellStyle name="20% - Accent1 5 2 2 5 8" xfId="46459" xr:uid="{00000000-0005-0000-0000-0000C4B40000}"/>
    <cellStyle name="20% - Accent1 5 2 2 5 8 2" xfId="46460" xr:uid="{00000000-0005-0000-0000-0000C5B40000}"/>
    <cellStyle name="20% - Accent1 5 2 2 5 9" xfId="46461" xr:uid="{00000000-0005-0000-0000-0000C6B40000}"/>
    <cellStyle name="20% - Accent1 5 2 2 6" xfId="46462" xr:uid="{00000000-0005-0000-0000-0000C7B40000}"/>
    <cellStyle name="20% - Accent1 5 2 2 6 2" xfId="46463" xr:uid="{00000000-0005-0000-0000-0000C8B40000}"/>
    <cellStyle name="20% - Accent1 5 2 2 6 2 2" xfId="46464" xr:uid="{00000000-0005-0000-0000-0000C9B40000}"/>
    <cellStyle name="20% - Accent1 5 2 2 6 2 2 2" xfId="46465" xr:uid="{00000000-0005-0000-0000-0000CAB40000}"/>
    <cellStyle name="20% - Accent1 5 2 2 6 2 2 2 2" xfId="46466" xr:uid="{00000000-0005-0000-0000-0000CBB40000}"/>
    <cellStyle name="20% - Accent1 5 2 2 6 2 2 3" xfId="46467" xr:uid="{00000000-0005-0000-0000-0000CCB40000}"/>
    <cellStyle name="20% - Accent1 5 2 2 6 2 3" xfId="46468" xr:uid="{00000000-0005-0000-0000-0000CDB40000}"/>
    <cellStyle name="20% - Accent1 5 2 2 6 2 3 2" xfId="46469" xr:uid="{00000000-0005-0000-0000-0000CEB40000}"/>
    <cellStyle name="20% - Accent1 5 2 2 6 2 4" xfId="46470" xr:uid="{00000000-0005-0000-0000-0000CFB40000}"/>
    <cellStyle name="20% - Accent1 5 2 2 6 3" xfId="46471" xr:uid="{00000000-0005-0000-0000-0000D0B40000}"/>
    <cellStyle name="20% - Accent1 5 2 2 6 3 2" xfId="46472" xr:uid="{00000000-0005-0000-0000-0000D1B40000}"/>
    <cellStyle name="20% - Accent1 5 2 2 6 3 2 2" xfId="46473" xr:uid="{00000000-0005-0000-0000-0000D2B40000}"/>
    <cellStyle name="20% - Accent1 5 2 2 6 3 2 2 2" xfId="46474" xr:uid="{00000000-0005-0000-0000-0000D3B40000}"/>
    <cellStyle name="20% - Accent1 5 2 2 6 3 2 3" xfId="46475" xr:uid="{00000000-0005-0000-0000-0000D4B40000}"/>
    <cellStyle name="20% - Accent1 5 2 2 6 3 3" xfId="46476" xr:uid="{00000000-0005-0000-0000-0000D5B40000}"/>
    <cellStyle name="20% - Accent1 5 2 2 6 3 3 2" xfId="46477" xr:uid="{00000000-0005-0000-0000-0000D6B40000}"/>
    <cellStyle name="20% - Accent1 5 2 2 6 3 4" xfId="46478" xr:uid="{00000000-0005-0000-0000-0000D7B40000}"/>
    <cellStyle name="20% - Accent1 5 2 2 6 4" xfId="46479" xr:uid="{00000000-0005-0000-0000-0000D8B40000}"/>
    <cellStyle name="20% - Accent1 5 2 2 6 4 2" xfId="46480" xr:uid="{00000000-0005-0000-0000-0000D9B40000}"/>
    <cellStyle name="20% - Accent1 5 2 2 6 4 2 2" xfId="46481" xr:uid="{00000000-0005-0000-0000-0000DAB40000}"/>
    <cellStyle name="20% - Accent1 5 2 2 6 4 2 2 2" xfId="46482" xr:uid="{00000000-0005-0000-0000-0000DBB40000}"/>
    <cellStyle name="20% - Accent1 5 2 2 6 4 2 3" xfId="46483" xr:uid="{00000000-0005-0000-0000-0000DCB40000}"/>
    <cellStyle name="20% - Accent1 5 2 2 6 4 3" xfId="46484" xr:uid="{00000000-0005-0000-0000-0000DDB40000}"/>
    <cellStyle name="20% - Accent1 5 2 2 6 4 3 2" xfId="46485" xr:uid="{00000000-0005-0000-0000-0000DEB40000}"/>
    <cellStyle name="20% - Accent1 5 2 2 6 4 4" xfId="46486" xr:uid="{00000000-0005-0000-0000-0000DFB40000}"/>
    <cellStyle name="20% - Accent1 5 2 2 6 5" xfId="46487" xr:uid="{00000000-0005-0000-0000-0000E0B40000}"/>
    <cellStyle name="20% - Accent1 5 2 2 6 5 2" xfId="46488" xr:uid="{00000000-0005-0000-0000-0000E1B40000}"/>
    <cellStyle name="20% - Accent1 5 2 2 6 5 2 2" xfId="46489" xr:uid="{00000000-0005-0000-0000-0000E2B40000}"/>
    <cellStyle name="20% - Accent1 5 2 2 6 5 3" xfId="46490" xr:uid="{00000000-0005-0000-0000-0000E3B40000}"/>
    <cellStyle name="20% - Accent1 5 2 2 6 6" xfId="46491" xr:uid="{00000000-0005-0000-0000-0000E4B40000}"/>
    <cellStyle name="20% - Accent1 5 2 2 6 6 2" xfId="46492" xr:uid="{00000000-0005-0000-0000-0000E5B40000}"/>
    <cellStyle name="20% - Accent1 5 2 2 6 6 2 2" xfId="46493" xr:uid="{00000000-0005-0000-0000-0000E6B40000}"/>
    <cellStyle name="20% - Accent1 5 2 2 6 6 3" xfId="46494" xr:uid="{00000000-0005-0000-0000-0000E7B40000}"/>
    <cellStyle name="20% - Accent1 5 2 2 6 7" xfId="46495" xr:uid="{00000000-0005-0000-0000-0000E8B40000}"/>
    <cellStyle name="20% - Accent1 5 2 2 6 7 2" xfId="46496" xr:uid="{00000000-0005-0000-0000-0000E9B40000}"/>
    <cellStyle name="20% - Accent1 5 2 2 6 8" xfId="46497" xr:uid="{00000000-0005-0000-0000-0000EAB40000}"/>
    <cellStyle name="20% - Accent1 5 2 2 6 8 2" xfId="46498" xr:uid="{00000000-0005-0000-0000-0000EBB40000}"/>
    <cellStyle name="20% - Accent1 5 2 2 6 9" xfId="46499" xr:uid="{00000000-0005-0000-0000-0000ECB40000}"/>
    <cellStyle name="20% - Accent1 5 2 2 7" xfId="46500" xr:uid="{00000000-0005-0000-0000-0000EDB40000}"/>
    <cellStyle name="20% - Accent1 5 2 2 7 2" xfId="46501" xr:uid="{00000000-0005-0000-0000-0000EEB40000}"/>
    <cellStyle name="20% - Accent1 5 2 2 7 2 2" xfId="46502" xr:uid="{00000000-0005-0000-0000-0000EFB40000}"/>
    <cellStyle name="20% - Accent1 5 2 2 7 2 2 2" xfId="46503" xr:uid="{00000000-0005-0000-0000-0000F0B40000}"/>
    <cellStyle name="20% - Accent1 5 2 2 7 2 3" xfId="46504" xr:uid="{00000000-0005-0000-0000-0000F1B40000}"/>
    <cellStyle name="20% - Accent1 5 2 2 7 3" xfId="46505" xr:uid="{00000000-0005-0000-0000-0000F2B40000}"/>
    <cellStyle name="20% - Accent1 5 2 2 7 3 2" xfId="46506" xr:uid="{00000000-0005-0000-0000-0000F3B40000}"/>
    <cellStyle name="20% - Accent1 5 2 2 7 4" xfId="46507" xr:uid="{00000000-0005-0000-0000-0000F4B40000}"/>
    <cellStyle name="20% - Accent1 5 2 2 8" xfId="46508" xr:uid="{00000000-0005-0000-0000-0000F5B40000}"/>
    <cellStyle name="20% - Accent1 5 2 2 8 2" xfId="46509" xr:uid="{00000000-0005-0000-0000-0000F6B40000}"/>
    <cellStyle name="20% - Accent1 5 2 2 8 2 2" xfId="46510" xr:uid="{00000000-0005-0000-0000-0000F7B40000}"/>
    <cellStyle name="20% - Accent1 5 2 2 8 2 2 2" xfId="46511" xr:uid="{00000000-0005-0000-0000-0000F8B40000}"/>
    <cellStyle name="20% - Accent1 5 2 2 8 2 3" xfId="46512" xr:uid="{00000000-0005-0000-0000-0000F9B40000}"/>
    <cellStyle name="20% - Accent1 5 2 2 8 3" xfId="46513" xr:uid="{00000000-0005-0000-0000-0000FAB40000}"/>
    <cellStyle name="20% - Accent1 5 2 2 8 3 2" xfId="46514" xr:uid="{00000000-0005-0000-0000-0000FBB40000}"/>
    <cellStyle name="20% - Accent1 5 2 2 8 4" xfId="46515" xr:uid="{00000000-0005-0000-0000-0000FCB40000}"/>
    <cellStyle name="20% - Accent1 5 2 2 9" xfId="46516" xr:uid="{00000000-0005-0000-0000-0000FDB40000}"/>
    <cellStyle name="20% - Accent1 5 2 2 9 2" xfId="46517" xr:uid="{00000000-0005-0000-0000-0000FEB40000}"/>
    <cellStyle name="20% - Accent1 5 2 2 9 2 2" xfId="46518" xr:uid="{00000000-0005-0000-0000-0000FFB40000}"/>
    <cellStyle name="20% - Accent1 5 2 2 9 2 2 2" xfId="46519" xr:uid="{00000000-0005-0000-0000-000000B50000}"/>
    <cellStyle name="20% - Accent1 5 2 2 9 2 3" xfId="46520" xr:uid="{00000000-0005-0000-0000-000001B50000}"/>
    <cellStyle name="20% - Accent1 5 2 2 9 3" xfId="46521" xr:uid="{00000000-0005-0000-0000-000002B50000}"/>
    <cellStyle name="20% - Accent1 5 2 2 9 3 2" xfId="46522" xr:uid="{00000000-0005-0000-0000-000003B50000}"/>
    <cellStyle name="20% - Accent1 5 2 2 9 4" xfId="46523" xr:uid="{00000000-0005-0000-0000-000004B50000}"/>
    <cellStyle name="20% - Accent1 5 2 3" xfId="46524" xr:uid="{00000000-0005-0000-0000-000005B50000}"/>
    <cellStyle name="20% - Accent1 5 2 3 10" xfId="46525" xr:uid="{00000000-0005-0000-0000-000006B50000}"/>
    <cellStyle name="20% - Accent1 5 2 3 10 2" xfId="46526" xr:uid="{00000000-0005-0000-0000-000007B50000}"/>
    <cellStyle name="20% - Accent1 5 2 3 11" xfId="46527" xr:uid="{00000000-0005-0000-0000-000008B50000}"/>
    <cellStyle name="20% - Accent1 5 2 3 2" xfId="46528" xr:uid="{00000000-0005-0000-0000-000009B50000}"/>
    <cellStyle name="20% - Accent1 5 2 3 2 2" xfId="46529" xr:uid="{00000000-0005-0000-0000-00000AB50000}"/>
    <cellStyle name="20% - Accent1 5 2 3 2 2 2" xfId="46530" xr:uid="{00000000-0005-0000-0000-00000BB50000}"/>
    <cellStyle name="20% - Accent1 5 2 3 2 2 2 2" xfId="46531" xr:uid="{00000000-0005-0000-0000-00000CB50000}"/>
    <cellStyle name="20% - Accent1 5 2 3 2 2 2 2 2" xfId="46532" xr:uid="{00000000-0005-0000-0000-00000DB50000}"/>
    <cellStyle name="20% - Accent1 5 2 3 2 2 2 3" xfId="46533" xr:uid="{00000000-0005-0000-0000-00000EB50000}"/>
    <cellStyle name="20% - Accent1 5 2 3 2 2 3" xfId="46534" xr:uid="{00000000-0005-0000-0000-00000FB50000}"/>
    <cellStyle name="20% - Accent1 5 2 3 2 2 3 2" xfId="46535" xr:uid="{00000000-0005-0000-0000-000010B50000}"/>
    <cellStyle name="20% - Accent1 5 2 3 2 2 4" xfId="46536" xr:uid="{00000000-0005-0000-0000-000011B50000}"/>
    <cellStyle name="20% - Accent1 5 2 3 2 3" xfId="46537" xr:uid="{00000000-0005-0000-0000-000012B50000}"/>
    <cellStyle name="20% - Accent1 5 2 3 2 3 2" xfId="46538" xr:uid="{00000000-0005-0000-0000-000013B50000}"/>
    <cellStyle name="20% - Accent1 5 2 3 2 3 2 2" xfId="46539" xr:uid="{00000000-0005-0000-0000-000014B50000}"/>
    <cellStyle name="20% - Accent1 5 2 3 2 3 2 2 2" xfId="46540" xr:uid="{00000000-0005-0000-0000-000015B50000}"/>
    <cellStyle name="20% - Accent1 5 2 3 2 3 2 3" xfId="46541" xr:uid="{00000000-0005-0000-0000-000016B50000}"/>
    <cellStyle name="20% - Accent1 5 2 3 2 3 3" xfId="46542" xr:uid="{00000000-0005-0000-0000-000017B50000}"/>
    <cellStyle name="20% - Accent1 5 2 3 2 3 3 2" xfId="46543" xr:uid="{00000000-0005-0000-0000-000018B50000}"/>
    <cellStyle name="20% - Accent1 5 2 3 2 3 4" xfId="46544" xr:uid="{00000000-0005-0000-0000-000019B50000}"/>
    <cellStyle name="20% - Accent1 5 2 3 2 4" xfId="46545" xr:uid="{00000000-0005-0000-0000-00001AB50000}"/>
    <cellStyle name="20% - Accent1 5 2 3 2 4 2" xfId="46546" xr:uid="{00000000-0005-0000-0000-00001BB50000}"/>
    <cellStyle name="20% - Accent1 5 2 3 2 4 2 2" xfId="46547" xr:uid="{00000000-0005-0000-0000-00001CB50000}"/>
    <cellStyle name="20% - Accent1 5 2 3 2 4 2 2 2" xfId="46548" xr:uid="{00000000-0005-0000-0000-00001DB50000}"/>
    <cellStyle name="20% - Accent1 5 2 3 2 4 2 3" xfId="46549" xr:uid="{00000000-0005-0000-0000-00001EB50000}"/>
    <cellStyle name="20% - Accent1 5 2 3 2 4 3" xfId="46550" xr:uid="{00000000-0005-0000-0000-00001FB50000}"/>
    <cellStyle name="20% - Accent1 5 2 3 2 4 3 2" xfId="46551" xr:uid="{00000000-0005-0000-0000-000020B50000}"/>
    <cellStyle name="20% - Accent1 5 2 3 2 4 4" xfId="46552" xr:uid="{00000000-0005-0000-0000-000021B50000}"/>
    <cellStyle name="20% - Accent1 5 2 3 2 5" xfId="46553" xr:uid="{00000000-0005-0000-0000-000022B50000}"/>
    <cellStyle name="20% - Accent1 5 2 3 2 5 2" xfId="46554" xr:uid="{00000000-0005-0000-0000-000023B50000}"/>
    <cellStyle name="20% - Accent1 5 2 3 2 5 2 2" xfId="46555" xr:uid="{00000000-0005-0000-0000-000024B50000}"/>
    <cellStyle name="20% - Accent1 5 2 3 2 5 3" xfId="46556" xr:uid="{00000000-0005-0000-0000-000025B50000}"/>
    <cellStyle name="20% - Accent1 5 2 3 2 6" xfId="46557" xr:uid="{00000000-0005-0000-0000-000026B50000}"/>
    <cellStyle name="20% - Accent1 5 2 3 2 6 2" xfId="46558" xr:uid="{00000000-0005-0000-0000-000027B50000}"/>
    <cellStyle name="20% - Accent1 5 2 3 2 6 2 2" xfId="46559" xr:uid="{00000000-0005-0000-0000-000028B50000}"/>
    <cellStyle name="20% - Accent1 5 2 3 2 6 3" xfId="46560" xr:uid="{00000000-0005-0000-0000-000029B50000}"/>
    <cellStyle name="20% - Accent1 5 2 3 2 7" xfId="46561" xr:uid="{00000000-0005-0000-0000-00002AB50000}"/>
    <cellStyle name="20% - Accent1 5 2 3 2 7 2" xfId="46562" xr:uid="{00000000-0005-0000-0000-00002BB50000}"/>
    <cellStyle name="20% - Accent1 5 2 3 2 8" xfId="46563" xr:uid="{00000000-0005-0000-0000-00002CB50000}"/>
    <cellStyle name="20% - Accent1 5 2 3 2 8 2" xfId="46564" xr:uid="{00000000-0005-0000-0000-00002DB50000}"/>
    <cellStyle name="20% - Accent1 5 2 3 2 9" xfId="46565" xr:uid="{00000000-0005-0000-0000-00002EB50000}"/>
    <cellStyle name="20% - Accent1 5 2 3 3" xfId="46566" xr:uid="{00000000-0005-0000-0000-00002FB50000}"/>
    <cellStyle name="20% - Accent1 5 2 3 3 2" xfId="46567" xr:uid="{00000000-0005-0000-0000-000030B50000}"/>
    <cellStyle name="20% - Accent1 5 2 3 3 2 2" xfId="46568" xr:uid="{00000000-0005-0000-0000-000031B50000}"/>
    <cellStyle name="20% - Accent1 5 2 3 3 2 2 2" xfId="46569" xr:uid="{00000000-0005-0000-0000-000032B50000}"/>
    <cellStyle name="20% - Accent1 5 2 3 3 2 2 2 2" xfId="46570" xr:uid="{00000000-0005-0000-0000-000033B50000}"/>
    <cellStyle name="20% - Accent1 5 2 3 3 2 2 3" xfId="46571" xr:uid="{00000000-0005-0000-0000-000034B50000}"/>
    <cellStyle name="20% - Accent1 5 2 3 3 2 3" xfId="46572" xr:uid="{00000000-0005-0000-0000-000035B50000}"/>
    <cellStyle name="20% - Accent1 5 2 3 3 2 3 2" xfId="46573" xr:uid="{00000000-0005-0000-0000-000036B50000}"/>
    <cellStyle name="20% - Accent1 5 2 3 3 2 4" xfId="46574" xr:uid="{00000000-0005-0000-0000-000037B50000}"/>
    <cellStyle name="20% - Accent1 5 2 3 3 3" xfId="46575" xr:uid="{00000000-0005-0000-0000-000038B50000}"/>
    <cellStyle name="20% - Accent1 5 2 3 3 3 2" xfId="46576" xr:uid="{00000000-0005-0000-0000-000039B50000}"/>
    <cellStyle name="20% - Accent1 5 2 3 3 3 2 2" xfId="46577" xr:uid="{00000000-0005-0000-0000-00003AB50000}"/>
    <cellStyle name="20% - Accent1 5 2 3 3 3 2 2 2" xfId="46578" xr:uid="{00000000-0005-0000-0000-00003BB50000}"/>
    <cellStyle name="20% - Accent1 5 2 3 3 3 2 3" xfId="46579" xr:uid="{00000000-0005-0000-0000-00003CB50000}"/>
    <cellStyle name="20% - Accent1 5 2 3 3 3 3" xfId="46580" xr:uid="{00000000-0005-0000-0000-00003DB50000}"/>
    <cellStyle name="20% - Accent1 5 2 3 3 3 3 2" xfId="46581" xr:uid="{00000000-0005-0000-0000-00003EB50000}"/>
    <cellStyle name="20% - Accent1 5 2 3 3 3 4" xfId="46582" xr:uid="{00000000-0005-0000-0000-00003FB50000}"/>
    <cellStyle name="20% - Accent1 5 2 3 3 4" xfId="46583" xr:uid="{00000000-0005-0000-0000-000040B50000}"/>
    <cellStyle name="20% - Accent1 5 2 3 3 4 2" xfId="46584" xr:uid="{00000000-0005-0000-0000-000041B50000}"/>
    <cellStyle name="20% - Accent1 5 2 3 3 4 2 2" xfId="46585" xr:uid="{00000000-0005-0000-0000-000042B50000}"/>
    <cellStyle name="20% - Accent1 5 2 3 3 4 2 2 2" xfId="46586" xr:uid="{00000000-0005-0000-0000-000043B50000}"/>
    <cellStyle name="20% - Accent1 5 2 3 3 4 2 3" xfId="46587" xr:uid="{00000000-0005-0000-0000-000044B50000}"/>
    <cellStyle name="20% - Accent1 5 2 3 3 4 3" xfId="46588" xr:uid="{00000000-0005-0000-0000-000045B50000}"/>
    <cellStyle name="20% - Accent1 5 2 3 3 4 3 2" xfId="46589" xr:uid="{00000000-0005-0000-0000-000046B50000}"/>
    <cellStyle name="20% - Accent1 5 2 3 3 4 4" xfId="46590" xr:uid="{00000000-0005-0000-0000-000047B50000}"/>
    <cellStyle name="20% - Accent1 5 2 3 3 5" xfId="46591" xr:uid="{00000000-0005-0000-0000-000048B50000}"/>
    <cellStyle name="20% - Accent1 5 2 3 3 5 2" xfId="46592" xr:uid="{00000000-0005-0000-0000-000049B50000}"/>
    <cellStyle name="20% - Accent1 5 2 3 3 5 2 2" xfId="46593" xr:uid="{00000000-0005-0000-0000-00004AB50000}"/>
    <cellStyle name="20% - Accent1 5 2 3 3 5 3" xfId="46594" xr:uid="{00000000-0005-0000-0000-00004BB50000}"/>
    <cellStyle name="20% - Accent1 5 2 3 3 6" xfId="46595" xr:uid="{00000000-0005-0000-0000-00004CB50000}"/>
    <cellStyle name="20% - Accent1 5 2 3 3 6 2" xfId="46596" xr:uid="{00000000-0005-0000-0000-00004DB50000}"/>
    <cellStyle name="20% - Accent1 5 2 3 3 6 2 2" xfId="46597" xr:uid="{00000000-0005-0000-0000-00004EB50000}"/>
    <cellStyle name="20% - Accent1 5 2 3 3 6 3" xfId="46598" xr:uid="{00000000-0005-0000-0000-00004FB50000}"/>
    <cellStyle name="20% - Accent1 5 2 3 3 7" xfId="46599" xr:uid="{00000000-0005-0000-0000-000050B50000}"/>
    <cellStyle name="20% - Accent1 5 2 3 3 7 2" xfId="46600" xr:uid="{00000000-0005-0000-0000-000051B50000}"/>
    <cellStyle name="20% - Accent1 5 2 3 3 8" xfId="46601" xr:uid="{00000000-0005-0000-0000-000052B50000}"/>
    <cellStyle name="20% - Accent1 5 2 3 3 8 2" xfId="46602" xr:uid="{00000000-0005-0000-0000-000053B50000}"/>
    <cellStyle name="20% - Accent1 5 2 3 3 9" xfId="46603" xr:uid="{00000000-0005-0000-0000-000054B50000}"/>
    <cellStyle name="20% - Accent1 5 2 3 4" xfId="46604" xr:uid="{00000000-0005-0000-0000-000055B50000}"/>
    <cellStyle name="20% - Accent1 5 2 3 4 2" xfId="46605" xr:uid="{00000000-0005-0000-0000-000056B50000}"/>
    <cellStyle name="20% - Accent1 5 2 3 4 2 2" xfId="46606" xr:uid="{00000000-0005-0000-0000-000057B50000}"/>
    <cellStyle name="20% - Accent1 5 2 3 4 2 2 2" xfId="46607" xr:uid="{00000000-0005-0000-0000-000058B50000}"/>
    <cellStyle name="20% - Accent1 5 2 3 4 2 3" xfId="46608" xr:uid="{00000000-0005-0000-0000-000059B50000}"/>
    <cellStyle name="20% - Accent1 5 2 3 4 3" xfId="46609" xr:uid="{00000000-0005-0000-0000-00005AB50000}"/>
    <cellStyle name="20% - Accent1 5 2 3 4 3 2" xfId="46610" xr:uid="{00000000-0005-0000-0000-00005BB50000}"/>
    <cellStyle name="20% - Accent1 5 2 3 4 4" xfId="46611" xr:uid="{00000000-0005-0000-0000-00005CB50000}"/>
    <cellStyle name="20% - Accent1 5 2 3 5" xfId="46612" xr:uid="{00000000-0005-0000-0000-00005DB50000}"/>
    <cellStyle name="20% - Accent1 5 2 3 5 2" xfId="46613" xr:uid="{00000000-0005-0000-0000-00005EB50000}"/>
    <cellStyle name="20% - Accent1 5 2 3 5 2 2" xfId="46614" xr:uid="{00000000-0005-0000-0000-00005FB50000}"/>
    <cellStyle name="20% - Accent1 5 2 3 5 2 2 2" xfId="46615" xr:uid="{00000000-0005-0000-0000-000060B50000}"/>
    <cellStyle name="20% - Accent1 5 2 3 5 2 3" xfId="46616" xr:uid="{00000000-0005-0000-0000-000061B50000}"/>
    <cellStyle name="20% - Accent1 5 2 3 5 3" xfId="46617" xr:uid="{00000000-0005-0000-0000-000062B50000}"/>
    <cellStyle name="20% - Accent1 5 2 3 5 3 2" xfId="46618" xr:uid="{00000000-0005-0000-0000-000063B50000}"/>
    <cellStyle name="20% - Accent1 5 2 3 5 4" xfId="46619" xr:uid="{00000000-0005-0000-0000-000064B50000}"/>
    <cellStyle name="20% - Accent1 5 2 3 6" xfId="46620" xr:uid="{00000000-0005-0000-0000-000065B50000}"/>
    <cellStyle name="20% - Accent1 5 2 3 6 2" xfId="46621" xr:uid="{00000000-0005-0000-0000-000066B50000}"/>
    <cellStyle name="20% - Accent1 5 2 3 6 2 2" xfId="46622" xr:uid="{00000000-0005-0000-0000-000067B50000}"/>
    <cellStyle name="20% - Accent1 5 2 3 6 2 2 2" xfId="46623" xr:uid="{00000000-0005-0000-0000-000068B50000}"/>
    <cellStyle name="20% - Accent1 5 2 3 6 2 3" xfId="46624" xr:uid="{00000000-0005-0000-0000-000069B50000}"/>
    <cellStyle name="20% - Accent1 5 2 3 6 3" xfId="46625" xr:uid="{00000000-0005-0000-0000-00006AB50000}"/>
    <cellStyle name="20% - Accent1 5 2 3 6 3 2" xfId="46626" xr:uid="{00000000-0005-0000-0000-00006BB50000}"/>
    <cellStyle name="20% - Accent1 5 2 3 6 4" xfId="46627" xr:uid="{00000000-0005-0000-0000-00006CB50000}"/>
    <cellStyle name="20% - Accent1 5 2 3 7" xfId="46628" xr:uid="{00000000-0005-0000-0000-00006DB50000}"/>
    <cellStyle name="20% - Accent1 5 2 3 7 2" xfId="46629" xr:uid="{00000000-0005-0000-0000-00006EB50000}"/>
    <cellStyle name="20% - Accent1 5 2 3 7 2 2" xfId="46630" xr:uid="{00000000-0005-0000-0000-00006FB50000}"/>
    <cellStyle name="20% - Accent1 5 2 3 7 3" xfId="46631" xr:uid="{00000000-0005-0000-0000-000070B50000}"/>
    <cellStyle name="20% - Accent1 5 2 3 8" xfId="46632" xr:uid="{00000000-0005-0000-0000-000071B50000}"/>
    <cellStyle name="20% - Accent1 5 2 3 8 2" xfId="46633" xr:uid="{00000000-0005-0000-0000-000072B50000}"/>
    <cellStyle name="20% - Accent1 5 2 3 8 2 2" xfId="46634" xr:uid="{00000000-0005-0000-0000-000073B50000}"/>
    <cellStyle name="20% - Accent1 5 2 3 8 3" xfId="46635" xr:uid="{00000000-0005-0000-0000-000074B50000}"/>
    <cellStyle name="20% - Accent1 5 2 3 9" xfId="46636" xr:uid="{00000000-0005-0000-0000-000075B50000}"/>
    <cellStyle name="20% - Accent1 5 2 3 9 2" xfId="46637" xr:uid="{00000000-0005-0000-0000-000076B50000}"/>
    <cellStyle name="20% - Accent1 5 2 4" xfId="46638" xr:uid="{00000000-0005-0000-0000-000077B50000}"/>
    <cellStyle name="20% - Accent1 5 2 4 10" xfId="46639" xr:uid="{00000000-0005-0000-0000-000078B50000}"/>
    <cellStyle name="20% - Accent1 5 2 4 10 2" xfId="46640" xr:uid="{00000000-0005-0000-0000-000079B50000}"/>
    <cellStyle name="20% - Accent1 5 2 4 11" xfId="46641" xr:uid="{00000000-0005-0000-0000-00007AB50000}"/>
    <cellStyle name="20% - Accent1 5 2 4 2" xfId="46642" xr:uid="{00000000-0005-0000-0000-00007BB50000}"/>
    <cellStyle name="20% - Accent1 5 2 4 2 2" xfId="46643" xr:uid="{00000000-0005-0000-0000-00007CB50000}"/>
    <cellStyle name="20% - Accent1 5 2 4 2 2 2" xfId="46644" xr:uid="{00000000-0005-0000-0000-00007DB50000}"/>
    <cellStyle name="20% - Accent1 5 2 4 2 2 2 2" xfId="46645" xr:uid="{00000000-0005-0000-0000-00007EB50000}"/>
    <cellStyle name="20% - Accent1 5 2 4 2 2 2 2 2" xfId="46646" xr:uid="{00000000-0005-0000-0000-00007FB50000}"/>
    <cellStyle name="20% - Accent1 5 2 4 2 2 2 3" xfId="46647" xr:uid="{00000000-0005-0000-0000-000080B50000}"/>
    <cellStyle name="20% - Accent1 5 2 4 2 2 3" xfId="46648" xr:uid="{00000000-0005-0000-0000-000081B50000}"/>
    <cellStyle name="20% - Accent1 5 2 4 2 2 3 2" xfId="46649" xr:uid="{00000000-0005-0000-0000-000082B50000}"/>
    <cellStyle name="20% - Accent1 5 2 4 2 2 4" xfId="46650" xr:uid="{00000000-0005-0000-0000-000083B50000}"/>
    <cellStyle name="20% - Accent1 5 2 4 2 3" xfId="46651" xr:uid="{00000000-0005-0000-0000-000084B50000}"/>
    <cellStyle name="20% - Accent1 5 2 4 2 3 2" xfId="46652" xr:uid="{00000000-0005-0000-0000-000085B50000}"/>
    <cellStyle name="20% - Accent1 5 2 4 2 3 2 2" xfId="46653" xr:uid="{00000000-0005-0000-0000-000086B50000}"/>
    <cellStyle name="20% - Accent1 5 2 4 2 3 2 2 2" xfId="46654" xr:uid="{00000000-0005-0000-0000-000087B50000}"/>
    <cellStyle name="20% - Accent1 5 2 4 2 3 2 3" xfId="46655" xr:uid="{00000000-0005-0000-0000-000088B50000}"/>
    <cellStyle name="20% - Accent1 5 2 4 2 3 3" xfId="46656" xr:uid="{00000000-0005-0000-0000-000089B50000}"/>
    <cellStyle name="20% - Accent1 5 2 4 2 3 3 2" xfId="46657" xr:uid="{00000000-0005-0000-0000-00008AB50000}"/>
    <cellStyle name="20% - Accent1 5 2 4 2 3 4" xfId="46658" xr:uid="{00000000-0005-0000-0000-00008BB50000}"/>
    <cellStyle name="20% - Accent1 5 2 4 2 4" xfId="46659" xr:uid="{00000000-0005-0000-0000-00008CB50000}"/>
    <cellStyle name="20% - Accent1 5 2 4 2 4 2" xfId="46660" xr:uid="{00000000-0005-0000-0000-00008DB50000}"/>
    <cellStyle name="20% - Accent1 5 2 4 2 4 2 2" xfId="46661" xr:uid="{00000000-0005-0000-0000-00008EB50000}"/>
    <cellStyle name="20% - Accent1 5 2 4 2 4 2 2 2" xfId="46662" xr:uid="{00000000-0005-0000-0000-00008FB50000}"/>
    <cellStyle name="20% - Accent1 5 2 4 2 4 2 3" xfId="46663" xr:uid="{00000000-0005-0000-0000-000090B50000}"/>
    <cellStyle name="20% - Accent1 5 2 4 2 4 3" xfId="46664" xr:uid="{00000000-0005-0000-0000-000091B50000}"/>
    <cellStyle name="20% - Accent1 5 2 4 2 4 3 2" xfId="46665" xr:uid="{00000000-0005-0000-0000-000092B50000}"/>
    <cellStyle name="20% - Accent1 5 2 4 2 4 4" xfId="46666" xr:uid="{00000000-0005-0000-0000-000093B50000}"/>
    <cellStyle name="20% - Accent1 5 2 4 2 5" xfId="46667" xr:uid="{00000000-0005-0000-0000-000094B50000}"/>
    <cellStyle name="20% - Accent1 5 2 4 2 5 2" xfId="46668" xr:uid="{00000000-0005-0000-0000-000095B50000}"/>
    <cellStyle name="20% - Accent1 5 2 4 2 5 2 2" xfId="46669" xr:uid="{00000000-0005-0000-0000-000096B50000}"/>
    <cellStyle name="20% - Accent1 5 2 4 2 5 3" xfId="46670" xr:uid="{00000000-0005-0000-0000-000097B50000}"/>
    <cellStyle name="20% - Accent1 5 2 4 2 6" xfId="46671" xr:uid="{00000000-0005-0000-0000-000098B50000}"/>
    <cellStyle name="20% - Accent1 5 2 4 2 6 2" xfId="46672" xr:uid="{00000000-0005-0000-0000-000099B50000}"/>
    <cellStyle name="20% - Accent1 5 2 4 2 6 2 2" xfId="46673" xr:uid="{00000000-0005-0000-0000-00009AB50000}"/>
    <cellStyle name="20% - Accent1 5 2 4 2 6 3" xfId="46674" xr:uid="{00000000-0005-0000-0000-00009BB50000}"/>
    <cellStyle name="20% - Accent1 5 2 4 2 7" xfId="46675" xr:uid="{00000000-0005-0000-0000-00009CB50000}"/>
    <cellStyle name="20% - Accent1 5 2 4 2 7 2" xfId="46676" xr:uid="{00000000-0005-0000-0000-00009DB50000}"/>
    <cellStyle name="20% - Accent1 5 2 4 2 8" xfId="46677" xr:uid="{00000000-0005-0000-0000-00009EB50000}"/>
    <cellStyle name="20% - Accent1 5 2 4 2 8 2" xfId="46678" xr:uid="{00000000-0005-0000-0000-00009FB50000}"/>
    <cellStyle name="20% - Accent1 5 2 4 2 9" xfId="46679" xr:uid="{00000000-0005-0000-0000-0000A0B50000}"/>
    <cellStyle name="20% - Accent1 5 2 4 3" xfId="46680" xr:uid="{00000000-0005-0000-0000-0000A1B50000}"/>
    <cellStyle name="20% - Accent1 5 2 4 3 2" xfId="46681" xr:uid="{00000000-0005-0000-0000-0000A2B50000}"/>
    <cellStyle name="20% - Accent1 5 2 4 3 2 2" xfId="46682" xr:uid="{00000000-0005-0000-0000-0000A3B50000}"/>
    <cellStyle name="20% - Accent1 5 2 4 3 2 2 2" xfId="46683" xr:uid="{00000000-0005-0000-0000-0000A4B50000}"/>
    <cellStyle name="20% - Accent1 5 2 4 3 2 2 2 2" xfId="46684" xr:uid="{00000000-0005-0000-0000-0000A5B50000}"/>
    <cellStyle name="20% - Accent1 5 2 4 3 2 2 3" xfId="46685" xr:uid="{00000000-0005-0000-0000-0000A6B50000}"/>
    <cellStyle name="20% - Accent1 5 2 4 3 2 3" xfId="46686" xr:uid="{00000000-0005-0000-0000-0000A7B50000}"/>
    <cellStyle name="20% - Accent1 5 2 4 3 2 3 2" xfId="46687" xr:uid="{00000000-0005-0000-0000-0000A8B50000}"/>
    <cellStyle name="20% - Accent1 5 2 4 3 2 4" xfId="46688" xr:uid="{00000000-0005-0000-0000-0000A9B50000}"/>
    <cellStyle name="20% - Accent1 5 2 4 3 3" xfId="46689" xr:uid="{00000000-0005-0000-0000-0000AAB50000}"/>
    <cellStyle name="20% - Accent1 5 2 4 3 3 2" xfId="46690" xr:uid="{00000000-0005-0000-0000-0000ABB50000}"/>
    <cellStyle name="20% - Accent1 5 2 4 3 3 2 2" xfId="46691" xr:uid="{00000000-0005-0000-0000-0000ACB50000}"/>
    <cellStyle name="20% - Accent1 5 2 4 3 3 2 2 2" xfId="46692" xr:uid="{00000000-0005-0000-0000-0000ADB50000}"/>
    <cellStyle name="20% - Accent1 5 2 4 3 3 2 3" xfId="46693" xr:uid="{00000000-0005-0000-0000-0000AEB50000}"/>
    <cellStyle name="20% - Accent1 5 2 4 3 3 3" xfId="46694" xr:uid="{00000000-0005-0000-0000-0000AFB50000}"/>
    <cellStyle name="20% - Accent1 5 2 4 3 3 3 2" xfId="46695" xr:uid="{00000000-0005-0000-0000-0000B0B50000}"/>
    <cellStyle name="20% - Accent1 5 2 4 3 3 4" xfId="46696" xr:uid="{00000000-0005-0000-0000-0000B1B50000}"/>
    <cellStyle name="20% - Accent1 5 2 4 3 4" xfId="46697" xr:uid="{00000000-0005-0000-0000-0000B2B50000}"/>
    <cellStyle name="20% - Accent1 5 2 4 3 4 2" xfId="46698" xr:uid="{00000000-0005-0000-0000-0000B3B50000}"/>
    <cellStyle name="20% - Accent1 5 2 4 3 4 2 2" xfId="46699" xr:uid="{00000000-0005-0000-0000-0000B4B50000}"/>
    <cellStyle name="20% - Accent1 5 2 4 3 4 2 2 2" xfId="46700" xr:uid="{00000000-0005-0000-0000-0000B5B50000}"/>
    <cellStyle name="20% - Accent1 5 2 4 3 4 2 3" xfId="46701" xr:uid="{00000000-0005-0000-0000-0000B6B50000}"/>
    <cellStyle name="20% - Accent1 5 2 4 3 4 3" xfId="46702" xr:uid="{00000000-0005-0000-0000-0000B7B50000}"/>
    <cellStyle name="20% - Accent1 5 2 4 3 4 3 2" xfId="46703" xr:uid="{00000000-0005-0000-0000-0000B8B50000}"/>
    <cellStyle name="20% - Accent1 5 2 4 3 4 4" xfId="46704" xr:uid="{00000000-0005-0000-0000-0000B9B50000}"/>
    <cellStyle name="20% - Accent1 5 2 4 3 5" xfId="46705" xr:uid="{00000000-0005-0000-0000-0000BAB50000}"/>
    <cellStyle name="20% - Accent1 5 2 4 3 5 2" xfId="46706" xr:uid="{00000000-0005-0000-0000-0000BBB50000}"/>
    <cellStyle name="20% - Accent1 5 2 4 3 5 2 2" xfId="46707" xr:uid="{00000000-0005-0000-0000-0000BCB50000}"/>
    <cellStyle name="20% - Accent1 5 2 4 3 5 3" xfId="46708" xr:uid="{00000000-0005-0000-0000-0000BDB50000}"/>
    <cellStyle name="20% - Accent1 5 2 4 3 6" xfId="46709" xr:uid="{00000000-0005-0000-0000-0000BEB50000}"/>
    <cellStyle name="20% - Accent1 5 2 4 3 6 2" xfId="46710" xr:uid="{00000000-0005-0000-0000-0000BFB50000}"/>
    <cellStyle name="20% - Accent1 5 2 4 3 6 2 2" xfId="46711" xr:uid="{00000000-0005-0000-0000-0000C0B50000}"/>
    <cellStyle name="20% - Accent1 5 2 4 3 6 3" xfId="46712" xr:uid="{00000000-0005-0000-0000-0000C1B50000}"/>
    <cellStyle name="20% - Accent1 5 2 4 3 7" xfId="46713" xr:uid="{00000000-0005-0000-0000-0000C2B50000}"/>
    <cellStyle name="20% - Accent1 5 2 4 3 7 2" xfId="46714" xr:uid="{00000000-0005-0000-0000-0000C3B50000}"/>
    <cellStyle name="20% - Accent1 5 2 4 3 8" xfId="46715" xr:uid="{00000000-0005-0000-0000-0000C4B50000}"/>
    <cellStyle name="20% - Accent1 5 2 4 3 8 2" xfId="46716" xr:uid="{00000000-0005-0000-0000-0000C5B50000}"/>
    <cellStyle name="20% - Accent1 5 2 4 3 9" xfId="46717" xr:uid="{00000000-0005-0000-0000-0000C6B50000}"/>
    <cellStyle name="20% - Accent1 5 2 4 4" xfId="46718" xr:uid="{00000000-0005-0000-0000-0000C7B50000}"/>
    <cellStyle name="20% - Accent1 5 2 4 4 2" xfId="46719" xr:uid="{00000000-0005-0000-0000-0000C8B50000}"/>
    <cellStyle name="20% - Accent1 5 2 4 4 2 2" xfId="46720" xr:uid="{00000000-0005-0000-0000-0000C9B50000}"/>
    <cellStyle name="20% - Accent1 5 2 4 4 2 2 2" xfId="46721" xr:uid="{00000000-0005-0000-0000-0000CAB50000}"/>
    <cellStyle name="20% - Accent1 5 2 4 4 2 3" xfId="46722" xr:uid="{00000000-0005-0000-0000-0000CBB50000}"/>
    <cellStyle name="20% - Accent1 5 2 4 4 3" xfId="46723" xr:uid="{00000000-0005-0000-0000-0000CCB50000}"/>
    <cellStyle name="20% - Accent1 5 2 4 4 3 2" xfId="46724" xr:uid="{00000000-0005-0000-0000-0000CDB50000}"/>
    <cellStyle name="20% - Accent1 5 2 4 4 4" xfId="46725" xr:uid="{00000000-0005-0000-0000-0000CEB50000}"/>
    <cellStyle name="20% - Accent1 5 2 4 5" xfId="46726" xr:uid="{00000000-0005-0000-0000-0000CFB50000}"/>
    <cellStyle name="20% - Accent1 5 2 4 5 2" xfId="46727" xr:uid="{00000000-0005-0000-0000-0000D0B50000}"/>
    <cellStyle name="20% - Accent1 5 2 4 5 2 2" xfId="46728" xr:uid="{00000000-0005-0000-0000-0000D1B50000}"/>
    <cellStyle name="20% - Accent1 5 2 4 5 2 2 2" xfId="46729" xr:uid="{00000000-0005-0000-0000-0000D2B50000}"/>
    <cellStyle name="20% - Accent1 5 2 4 5 2 3" xfId="46730" xr:uid="{00000000-0005-0000-0000-0000D3B50000}"/>
    <cellStyle name="20% - Accent1 5 2 4 5 3" xfId="46731" xr:uid="{00000000-0005-0000-0000-0000D4B50000}"/>
    <cellStyle name="20% - Accent1 5 2 4 5 3 2" xfId="46732" xr:uid="{00000000-0005-0000-0000-0000D5B50000}"/>
    <cellStyle name="20% - Accent1 5 2 4 5 4" xfId="46733" xr:uid="{00000000-0005-0000-0000-0000D6B50000}"/>
    <cellStyle name="20% - Accent1 5 2 4 6" xfId="46734" xr:uid="{00000000-0005-0000-0000-0000D7B50000}"/>
    <cellStyle name="20% - Accent1 5 2 4 6 2" xfId="46735" xr:uid="{00000000-0005-0000-0000-0000D8B50000}"/>
    <cellStyle name="20% - Accent1 5 2 4 6 2 2" xfId="46736" xr:uid="{00000000-0005-0000-0000-0000D9B50000}"/>
    <cellStyle name="20% - Accent1 5 2 4 6 2 2 2" xfId="46737" xr:uid="{00000000-0005-0000-0000-0000DAB50000}"/>
    <cellStyle name="20% - Accent1 5 2 4 6 2 3" xfId="46738" xr:uid="{00000000-0005-0000-0000-0000DBB50000}"/>
    <cellStyle name="20% - Accent1 5 2 4 6 3" xfId="46739" xr:uid="{00000000-0005-0000-0000-0000DCB50000}"/>
    <cellStyle name="20% - Accent1 5 2 4 6 3 2" xfId="46740" xr:uid="{00000000-0005-0000-0000-0000DDB50000}"/>
    <cellStyle name="20% - Accent1 5 2 4 6 4" xfId="46741" xr:uid="{00000000-0005-0000-0000-0000DEB50000}"/>
    <cellStyle name="20% - Accent1 5 2 4 7" xfId="46742" xr:uid="{00000000-0005-0000-0000-0000DFB50000}"/>
    <cellStyle name="20% - Accent1 5 2 4 7 2" xfId="46743" xr:uid="{00000000-0005-0000-0000-0000E0B50000}"/>
    <cellStyle name="20% - Accent1 5 2 4 7 2 2" xfId="46744" xr:uid="{00000000-0005-0000-0000-0000E1B50000}"/>
    <cellStyle name="20% - Accent1 5 2 4 7 3" xfId="46745" xr:uid="{00000000-0005-0000-0000-0000E2B50000}"/>
    <cellStyle name="20% - Accent1 5 2 4 8" xfId="46746" xr:uid="{00000000-0005-0000-0000-0000E3B50000}"/>
    <cellStyle name="20% - Accent1 5 2 4 8 2" xfId="46747" xr:uid="{00000000-0005-0000-0000-0000E4B50000}"/>
    <cellStyle name="20% - Accent1 5 2 4 8 2 2" xfId="46748" xr:uid="{00000000-0005-0000-0000-0000E5B50000}"/>
    <cellStyle name="20% - Accent1 5 2 4 8 3" xfId="46749" xr:uid="{00000000-0005-0000-0000-0000E6B50000}"/>
    <cellStyle name="20% - Accent1 5 2 4 9" xfId="46750" xr:uid="{00000000-0005-0000-0000-0000E7B50000}"/>
    <cellStyle name="20% - Accent1 5 2 4 9 2" xfId="46751" xr:uid="{00000000-0005-0000-0000-0000E8B50000}"/>
    <cellStyle name="20% - Accent1 5 2 5" xfId="46752" xr:uid="{00000000-0005-0000-0000-0000E9B50000}"/>
    <cellStyle name="20% - Accent1 5 2 5 10" xfId="46753" xr:uid="{00000000-0005-0000-0000-0000EAB50000}"/>
    <cellStyle name="20% - Accent1 5 2 5 10 2" xfId="46754" xr:uid="{00000000-0005-0000-0000-0000EBB50000}"/>
    <cellStyle name="20% - Accent1 5 2 5 11" xfId="46755" xr:uid="{00000000-0005-0000-0000-0000ECB50000}"/>
    <cellStyle name="20% - Accent1 5 2 5 2" xfId="46756" xr:uid="{00000000-0005-0000-0000-0000EDB50000}"/>
    <cellStyle name="20% - Accent1 5 2 5 2 2" xfId="46757" xr:uid="{00000000-0005-0000-0000-0000EEB50000}"/>
    <cellStyle name="20% - Accent1 5 2 5 2 2 2" xfId="46758" xr:uid="{00000000-0005-0000-0000-0000EFB50000}"/>
    <cellStyle name="20% - Accent1 5 2 5 2 2 2 2" xfId="46759" xr:uid="{00000000-0005-0000-0000-0000F0B50000}"/>
    <cellStyle name="20% - Accent1 5 2 5 2 2 2 2 2" xfId="46760" xr:uid="{00000000-0005-0000-0000-0000F1B50000}"/>
    <cellStyle name="20% - Accent1 5 2 5 2 2 2 3" xfId="46761" xr:uid="{00000000-0005-0000-0000-0000F2B50000}"/>
    <cellStyle name="20% - Accent1 5 2 5 2 2 3" xfId="46762" xr:uid="{00000000-0005-0000-0000-0000F3B50000}"/>
    <cellStyle name="20% - Accent1 5 2 5 2 2 3 2" xfId="46763" xr:uid="{00000000-0005-0000-0000-0000F4B50000}"/>
    <cellStyle name="20% - Accent1 5 2 5 2 2 4" xfId="46764" xr:uid="{00000000-0005-0000-0000-0000F5B50000}"/>
    <cellStyle name="20% - Accent1 5 2 5 2 3" xfId="46765" xr:uid="{00000000-0005-0000-0000-0000F6B50000}"/>
    <cellStyle name="20% - Accent1 5 2 5 2 3 2" xfId="46766" xr:uid="{00000000-0005-0000-0000-0000F7B50000}"/>
    <cellStyle name="20% - Accent1 5 2 5 2 3 2 2" xfId="46767" xr:uid="{00000000-0005-0000-0000-0000F8B50000}"/>
    <cellStyle name="20% - Accent1 5 2 5 2 3 2 2 2" xfId="46768" xr:uid="{00000000-0005-0000-0000-0000F9B50000}"/>
    <cellStyle name="20% - Accent1 5 2 5 2 3 2 3" xfId="46769" xr:uid="{00000000-0005-0000-0000-0000FAB50000}"/>
    <cellStyle name="20% - Accent1 5 2 5 2 3 3" xfId="46770" xr:uid="{00000000-0005-0000-0000-0000FBB50000}"/>
    <cellStyle name="20% - Accent1 5 2 5 2 3 3 2" xfId="46771" xr:uid="{00000000-0005-0000-0000-0000FCB50000}"/>
    <cellStyle name="20% - Accent1 5 2 5 2 3 4" xfId="46772" xr:uid="{00000000-0005-0000-0000-0000FDB50000}"/>
    <cellStyle name="20% - Accent1 5 2 5 2 4" xfId="46773" xr:uid="{00000000-0005-0000-0000-0000FEB50000}"/>
    <cellStyle name="20% - Accent1 5 2 5 2 4 2" xfId="46774" xr:uid="{00000000-0005-0000-0000-0000FFB50000}"/>
    <cellStyle name="20% - Accent1 5 2 5 2 4 2 2" xfId="46775" xr:uid="{00000000-0005-0000-0000-000000B60000}"/>
    <cellStyle name="20% - Accent1 5 2 5 2 4 2 2 2" xfId="46776" xr:uid="{00000000-0005-0000-0000-000001B60000}"/>
    <cellStyle name="20% - Accent1 5 2 5 2 4 2 3" xfId="46777" xr:uid="{00000000-0005-0000-0000-000002B60000}"/>
    <cellStyle name="20% - Accent1 5 2 5 2 4 3" xfId="46778" xr:uid="{00000000-0005-0000-0000-000003B60000}"/>
    <cellStyle name="20% - Accent1 5 2 5 2 4 3 2" xfId="46779" xr:uid="{00000000-0005-0000-0000-000004B60000}"/>
    <cellStyle name="20% - Accent1 5 2 5 2 4 4" xfId="46780" xr:uid="{00000000-0005-0000-0000-000005B60000}"/>
    <cellStyle name="20% - Accent1 5 2 5 2 5" xfId="46781" xr:uid="{00000000-0005-0000-0000-000006B60000}"/>
    <cellStyle name="20% - Accent1 5 2 5 2 5 2" xfId="46782" xr:uid="{00000000-0005-0000-0000-000007B60000}"/>
    <cellStyle name="20% - Accent1 5 2 5 2 5 2 2" xfId="46783" xr:uid="{00000000-0005-0000-0000-000008B60000}"/>
    <cellStyle name="20% - Accent1 5 2 5 2 5 3" xfId="46784" xr:uid="{00000000-0005-0000-0000-000009B60000}"/>
    <cellStyle name="20% - Accent1 5 2 5 2 6" xfId="46785" xr:uid="{00000000-0005-0000-0000-00000AB60000}"/>
    <cellStyle name="20% - Accent1 5 2 5 2 6 2" xfId="46786" xr:uid="{00000000-0005-0000-0000-00000BB60000}"/>
    <cellStyle name="20% - Accent1 5 2 5 2 6 2 2" xfId="46787" xr:uid="{00000000-0005-0000-0000-00000CB60000}"/>
    <cellStyle name="20% - Accent1 5 2 5 2 6 3" xfId="46788" xr:uid="{00000000-0005-0000-0000-00000DB60000}"/>
    <cellStyle name="20% - Accent1 5 2 5 2 7" xfId="46789" xr:uid="{00000000-0005-0000-0000-00000EB60000}"/>
    <cellStyle name="20% - Accent1 5 2 5 2 7 2" xfId="46790" xr:uid="{00000000-0005-0000-0000-00000FB60000}"/>
    <cellStyle name="20% - Accent1 5 2 5 2 8" xfId="46791" xr:uid="{00000000-0005-0000-0000-000010B60000}"/>
    <cellStyle name="20% - Accent1 5 2 5 2 8 2" xfId="46792" xr:uid="{00000000-0005-0000-0000-000011B60000}"/>
    <cellStyle name="20% - Accent1 5 2 5 2 9" xfId="46793" xr:uid="{00000000-0005-0000-0000-000012B60000}"/>
    <cellStyle name="20% - Accent1 5 2 5 3" xfId="46794" xr:uid="{00000000-0005-0000-0000-000013B60000}"/>
    <cellStyle name="20% - Accent1 5 2 5 3 2" xfId="46795" xr:uid="{00000000-0005-0000-0000-000014B60000}"/>
    <cellStyle name="20% - Accent1 5 2 5 3 2 2" xfId="46796" xr:uid="{00000000-0005-0000-0000-000015B60000}"/>
    <cellStyle name="20% - Accent1 5 2 5 3 2 2 2" xfId="46797" xr:uid="{00000000-0005-0000-0000-000016B60000}"/>
    <cellStyle name="20% - Accent1 5 2 5 3 2 2 2 2" xfId="46798" xr:uid="{00000000-0005-0000-0000-000017B60000}"/>
    <cellStyle name="20% - Accent1 5 2 5 3 2 2 3" xfId="46799" xr:uid="{00000000-0005-0000-0000-000018B60000}"/>
    <cellStyle name="20% - Accent1 5 2 5 3 2 3" xfId="46800" xr:uid="{00000000-0005-0000-0000-000019B60000}"/>
    <cellStyle name="20% - Accent1 5 2 5 3 2 3 2" xfId="46801" xr:uid="{00000000-0005-0000-0000-00001AB60000}"/>
    <cellStyle name="20% - Accent1 5 2 5 3 2 4" xfId="46802" xr:uid="{00000000-0005-0000-0000-00001BB60000}"/>
    <cellStyle name="20% - Accent1 5 2 5 3 3" xfId="46803" xr:uid="{00000000-0005-0000-0000-00001CB60000}"/>
    <cellStyle name="20% - Accent1 5 2 5 3 3 2" xfId="46804" xr:uid="{00000000-0005-0000-0000-00001DB60000}"/>
    <cellStyle name="20% - Accent1 5 2 5 3 3 2 2" xfId="46805" xr:uid="{00000000-0005-0000-0000-00001EB60000}"/>
    <cellStyle name="20% - Accent1 5 2 5 3 3 2 2 2" xfId="46806" xr:uid="{00000000-0005-0000-0000-00001FB60000}"/>
    <cellStyle name="20% - Accent1 5 2 5 3 3 2 3" xfId="46807" xr:uid="{00000000-0005-0000-0000-000020B60000}"/>
    <cellStyle name="20% - Accent1 5 2 5 3 3 3" xfId="46808" xr:uid="{00000000-0005-0000-0000-000021B60000}"/>
    <cellStyle name="20% - Accent1 5 2 5 3 3 3 2" xfId="46809" xr:uid="{00000000-0005-0000-0000-000022B60000}"/>
    <cellStyle name="20% - Accent1 5 2 5 3 3 4" xfId="46810" xr:uid="{00000000-0005-0000-0000-000023B60000}"/>
    <cellStyle name="20% - Accent1 5 2 5 3 4" xfId="46811" xr:uid="{00000000-0005-0000-0000-000024B60000}"/>
    <cellStyle name="20% - Accent1 5 2 5 3 4 2" xfId="46812" xr:uid="{00000000-0005-0000-0000-000025B60000}"/>
    <cellStyle name="20% - Accent1 5 2 5 3 4 2 2" xfId="46813" xr:uid="{00000000-0005-0000-0000-000026B60000}"/>
    <cellStyle name="20% - Accent1 5 2 5 3 4 2 2 2" xfId="46814" xr:uid="{00000000-0005-0000-0000-000027B60000}"/>
    <cellStyle name="20% - Accent1 5 2 5 3 4 2 3" xfId="46815" xr:uid="{00000000-0005-0000-0000-000028B60000}"/>
    <cellStyle name="20% - Accent1 5 2 5 3 4 3" xfId="46816" xr:uid="{00000000-0005-0000-0000-000029B60000}"/>
    <cellStyle name="20% - Accent1 5 2 5 3 4 3 2" xfId="46817" xr:uid="{00000000-0005-0000-0000-00002AB60000}"/>
    <cellStyle name="20% - Accent1 5 2 5 3 4 4" xfId="46818" xr:uid="{00000000-0005-0000-0000-00002BB60000}"/>
    <cellStyle name="20% - Accent1 5 2 5 3 5" xfId="46819" xr:uid="{00000000-0005-0000-0000-00002CB60000}"/>
    <cellStyle name="20% - Accent1 5 2 5 3 5 2" xfId="46820" xr:uid="{00000000-0005-0000-0000-00002DB60000}"/>
    <cellStyle name="20% - Accent1 5 2 5 3 5 2 2" xfId="46821" xr:uid="{00000000-0005-0000-0000-00002EB60000}"/>
    <cellStyle name="20% - Accent1 5 2 5 3 5 3" xfId="46822" xr:uid="{00000000-0005-0000-0000-00002FB60000}"/>
    <cellStyle name="20% - Accent1 5 2 5 3 6" xfId="46823" xr:uid="{00000000-0005-0000-0000-000030B60000}"/>
    <cellStyle name="20% - Accent1 5 2 5 3 6 2" xfId="46824" xr:uid="{00000000-0005-0000-0000-000031B60000}"/>
    <cellStyle name="20% - Accent1 5 2 5 3 6 2 2" xfId="46825" xr:uid="{00000000-0005-0000-0000-000032B60000}"/>
    <cellStyle name="20% - Accent1 5 2 5 3 6 3" xfId="46826" xr:uid="{00000000-0005-0000-0000-000033B60000}"/>
    <cellStyle name="20% - Accent1 5 2 5 3 7" xfId="46827" xr:uid="{00000000-0005-0000-0000-000034B60000}"/>
    <cellStyle name="20% - Accent1 5 2 5 3 7 2" xfId="46828" xr:uid="{00000000-0005-0000-0000-000035B60000}"/>
    <cellStyle name="20% - Accent1 5 2 5 3 8" xfId="46829" xr:uid="{00000000-0005-0000-0000-000036B60000}"/>
    <cellStyle name="20% - Accent1 5 2 5 3 8 2" xfId="46830" xr:uid="{00000000-0005-0000-0000-000037B60000}"/>
    <cellStyle name="20% - Accent1 5 2 5 3 9" xfId="46831" xr:uid="{00000000-0005-0000-0000-000038B60000}"/>
    <cellStyle name="20% - Accent1 5 2 5 4" xfId="46832" xr:uid="{00000000-0005-0000-0000-000039B60000}"/>
    <cellStyle name="20% - Accent1 5 2 5 4 2" xfId="46833" xr:uid="{00000000-0005-0000-0000-00003AB60000}"/>
    <cellStyle name="20% - Accent1 5 2 5 4 2 2" xfId="46834" xr:uid="{00000000-0005-0000-0000-00003BB60000}"/>
    <cellStyle name="20% - Accent1 5 2 5 4 2 2 2" xfId="46835" xr:uid="{00000000-0005-0000-0000-00003CB60000}"/>
    <cellStyle name="20% - Accent1 5 2 5 4 2 3" xfId="46836" xr:uid="{00000000-0005-0000-0000-00003DB60000}"/>
    <cellStyle name="20% - Accent1 5 2 5 4 3" xfId="46837" xr:uid="{00000000-0005-0000-0000-00003EB60000}"/>
    <cellStyle name="20% - Accent1 5 2 5 4 3 2" xfId="46838" xr:uid="{00000000-0005-0000-0000-00003FB60000}"/>
    <cellStyle name="20% - Accent1 5 2 5 4 4" xfId="46839" xr:uid="{00000000-0005-0000-0000-000040B60000}"/>
    <cellStyle name="20% - Accent1 5 2 5 5" xfId="46840" xr:uid="{00000000-0005-0000-0000-000041B60000}"/>
    <cellStyle name="20% - Accent1 5 2 5 5 2" xfId="46841" xr:uid="{00000000-0005-0000-0000-000042B60000}"/>
    <cellStyle name="20% - Accent1 5 2 5 5 2 2" xfId="46842" xr:uid="{00000000-0005-0000-0000-000043B60000}"/>
    <cellStyle name="20% - Accent1 5 2 5 5 2 2 2" xfId="46843" xr:uid="{00000000-0005-0000-0000-000044B60000}"/>
    <cellStyle name="20% - Accent1 5 2 5 5 2 3" xfId="46844" xr:uid="{00000000-0005-0000-0000-000045B60000}"/>
    <cellStyle name="20% - Accent1 5 2 5 5 3" xfId="46845" xr:uid="{00000000-0005-0000-0000-000046B60000}"/>
    <cellStyle name="20% - Accent1 5 2 5 5 3 2" xfId="46846" xr:uid="{00000000-0005-0000-0000-000047B60000}"/>
    <cellStyle name="20% - Accent1 5 2 5 5 4" xfId="46847" xr:uid="{00000000-0005-0000-0000-000048B60000}"/>
    <cellStyle name="20% - Accent1 5 2 5 6" xfId="46848" xr:uid="{00000000-0005-0000-0000-000049B60000}"/>
    <cellStyle name="20% - Accent1 5 2 5 6 2" xfId="46849" xr:uid="{00000000-0005-0000-0000-00004AB60000}"/>
    <cellStyle name="20% - Accent1 5 2 5 6 2 2" xfId="46850" xr:uid="{00000000-0005-0000-0000-00004BB60000}"/>
    <cellStyle name="20% - Accent1 5 2 5 6 2 2 2" xfId="46851" xr:uid="{00000000-0005-0000-0000-00004CB60000}"/>
    <cellStyle name="20% - Accent1 5 2 5 6 2 3" xfId="46852" xr:uid="{00000000-0005-0000-0000-00004DB60000}"/>
    <cellStyle name="20% - Accent1 5 2 5 6 3" xfId="46853" xr:uid="{00000000-0005-0000-0000-00004EB60000}"/>
    <cellStyle name="20% - Accent1 5 2 5 6 3 2" xfId="46854" xr:uid="{00000000-0005-0000-0000-00004FB60000}"/>
    <cellStyle name="20% - Accent1 5 2 5 6 4" xfId="46855" xr:uid="{00000000-0005-0000-0000-000050B60000}"/>
    <cellStyle name="20% - Accent1 5 2 5 7" xfId="46856" xr:uid="{00000000-0005-0000-0000-000051B60000}"/>
    <cellStyle name="20% - Accent1 5 2 5 7 2" xfId="46857" xr:uid="{00000000-0005-0000-0000-000052B60000}"/>
    <cellStyle name="20% - Accent1 5 2 5 7 2 2" xfId="46858" xr:uid="{00000000-0005-0000-0000-000053B60000}"/>
    <cellStyle name="20% - Accent1 5 2 5 7 3" xfId="46859" xr:uid="{00000000-0005-0000-0000-000054B60000}"/>
    <cellStyle name="20% - Accent1 5 2 5 8" xfId="46860" xr:uid="{00000000-0005-0000-0000-000055B60000}"/>
    <cellStyle name="20% - Accent1 5 2 5 8 2" xfId="46861" xr:uid="{00000000-0005-0000-0000-000056B60000}"/>
    <cellStyle name="20% - Accent1 5 2 5 8 2 2" xfId="46862" xr:uid="{00000000-0005-0000-0000-000057B60000}"/>
    <cellStyle name="20% - Accent1 5 2 5 8 3" xfId="46863" xr:uid="{00000000-0005-0000-0000-000058B60000}"/>
    <cellStyle name="20% - Accent1 5 2 5 9" xfId="46864" xr:uid="{00000000-0005-0000-0000-000059B60000}"/>
    <cellStyle name="20% - Accent1 5 2 5 9 2" xfId="46865" xr:uid="{00000000-0005-0000-0000-00005AB60000}"/>
    <cellStyle name="20% - Accent1 5 2 6" xfId="46866" xr:uid="{00000000-0005-0000-0000-00005BB60000}"/>
    <cellStyle name="20% - Accent1 5 2 6 2" xfId="46867" xr:uid="{00000000-0005-0000-0000-00005CB60000}"/>
    <cellStyle name="20% - Accent1 5 2 6 2 2" xfId="46868" xr:uid="{00000000-0005-0000-0000-00005DB60000}"/>
    <cellStyle name="20% - Accent1 5 2 6 2 2 2" xfId="46869" xr:uid="{00000000-0005-0000-0000-00005EB60000}"/>
    <cellStyle name="20% - Accent1 5 2 6 2 2 2 2" xfId="46870" xr:uid="{00000000-0005-0000-0000-00005FB60000}"/>
    <cellStyle name="20% - Accent1 5 2 6 2 2 3" xfId="46871" xr:uid="{00000000-0005-0000-0000-000060B60000}"/>
    <cellStyle name="20% - Accent1 5 2 6 2 3" xfId="46872" xr:uid="{00000000-0005-0000-0000-000061B60000}"/>
    <cellStyle name="20% - Accent1 5 2 6 2 3 2" xfId="46873" xr:uid="{00000000-0005-0000-0000-000062B60000}"/>
    <cellStyle name="20% - Accent1 5 2 6 2 4" xfId="46874" xr:uid="{00000000-0005-0000-0000-000063B60000}"/>
    <cellStyle name="20% - Accent1 5 2 6 3" xfId="46875" xr:uid="{00000000-0005-0000-0000-000064B60000}"/>
    <cellStyle name="20% - Accent1 5 2 6 3 2" xfId="46876" xr:uid="{00000000-0005-0000-0000-000065B60000}"/>
    <cellStyle name="20% - Accent1 5 2 6 3 2 2" xfId="46877" xr:uid="{00000000-0005-0000-0000-000066B60000}"/>
    <cellStyle name="20% - Accent1 5 2 6 3 2 2 2" xfId="46878" xr:uid="{00000000-0005-0000-0000-000067B60000}"/>
    <cellStyle name="20% - Accent1 5 2 6 3 2 3" xfId="46879" xr:uid="{00000000-0005-0000-0000-000068B60000}"/>
    <cellStyle name="20% - Accent1 5 2 6 3 3" xfId="46880" xr:uid="{00000000-0005-0000-0000-000069B60000}"/>
    <cellStyle name="20% - Accent1 5 2 6 3 3 2" xfId="46881" xr:uid="{00000000-0005-0000-0000-00006AB60000}"/>
    <cellStyle name="20% - Accent1 5 2 6 3 4" xfId="46882" xr:uid="{00000000-0005-0000-0000-00006BB60000}"/>
    <cellStyle name="20% - Accent1 5 2 6 4" xfId="46883" xr:uid="{00000000-0005-0000-0000-00006CB60000}"/>
    <cellStyle name="20% - Accent1 5 2 6 4 2" xfId="46884" xr:uid="{00000000-0005-0000-0000-00006DB60000}"/>
    <cellStyle name="20% - Accent1 5 2 6 4 2 2" xfId="46885" xr:uid="{00000000-0005-0000-0000-00006EB60000}"/>
    <cellStyle name="20% - Accent1 5 2 6 4 2 2 2" xfId="46886" xr:uid="{00000000-0005-0000-0000-00006FB60000}"/>
    <cellStyle name="20% - Accent1 5 2 6 4 2 3" xfId="46887" xr:uid="{00000000-0005-0000-0000-000070B60000}"/>
    <cellStyle name="20% - Accent1 5 2 6 4 3" xfId="46888" xr:uid="{00000000-0005-0000-0000-000071B60000}"/>
    <cellStyle name="20% - Accent1 5 2 6 4 3 2" xfId="46889" xr:uid="{00000000-0005-0000-0000-000072B60000}"/>
    <cellStyle name="20% - Accent1 5 2 6 4 4" xfId="46890" xr:uid="{00000000-0005-0000-0000-000073B60000}"/>
    <cellStyle name="20% - Accent1 5 2 6 5" xfId="46891" xr:uid="{00000000-0005-0000-0000-000074B60000}"/>
    <cellStyle name="20% - Accent1 5 2 6 5 2" xfId="46892" xr:uid="{00000000-0005-0000-0000-000075B60000}"/>
    <cellStyle name="20% - Accent1 5 2 6 5 2 2" xfId="46893" xr:uid="{00000000-0005-0000-0000-000076B60000}"/>
    <cellStyle name="20% - Accent1 5 2 6 5 3" xfId="46894" xr:uid="{00000000-0005-0000-0000-000077B60000}"/>
    <cellStyle name="20% - Accent1 5 2 6 6" xfId="46895" xr:uid="{00000000-0005-0000-0000-000078B60000}"/>
    <cellStyle name="20% - Accent1 5 2 6 6 2" xfId="46896" xr:uid="{00000000-0005-0000-0000-000079B60000}"/>
    <cellStyle name="20% - Accent1 5 2 6 6 2 2" xfId="46897" xr:uid="{00000000-0005-0000-0000-00007AB60000}"/>
    <cellStyle name="20% - Accent1 5 2 6 6 3" xfId="46898" xr:uid="{00000000-0005-0000-0000-00007BB60000}"/>
    <cellStyle name="20% - Accent1 5 2 6 7" xfId="46899" xr:uid="{00000000-0005-0000-0000-00007CB60000}"/>
    <cellStyle name="20% - Accent1 5 2 6 7 2" xfId="46900" xr:uid="{00000000-0005-0000-0000-00007DB60000}"/>
    <cellStyle name="20% - Accent1 5 2 6 8" xfId="46901" xr:uid="{00000000-0005-0000-0000-00007EB60000}"/>
    <cellStyle name="20% - Accent1 5 2 6 8 2" xfId="46902" xr:uid="{00000000-0005-0000-0000-00007FB60000}"/>
    <cellStyle name="20% - Accent1 5 2 6 9" xfId="46903" xr:uid="{00000000-0005-0000-0000-000080B60000}"/>
    <cellStyle name="20% - Accent1 5 2 7" xfId="46904" xr:uid="{00000000-0005-0000-0000-000081B60000}"/>
    <cellStyle name="20% - Accent1 5 2 7 2" xfId="46905" xr:uid="{00000000-0005-0000-0000-000082B60000}"/>
    <cellStyle name="20% - Accent1 5 2 7 2 2" xfId="46906" xr:uid="{00000000-0005-0000-0000-000083B60000}"/>
    <cellStyle name="20% - Accent1 5 2 7 2 2 2" xfId="46907" xr:uid="{00000000-0005-0000-0000-000084B60000}"/>
    <cellStyle name="20% - Accent1 5 2 7 2 2 2 2" xfId="46908" xr:uid="{00000000-0005-0000-0000-000085B60000}"/>
    <cellStyle name="20% - Accent1 5 2 7 2 2 3" xfId="46909" xr:uid="{00000000-0005-0000-0000-000086B60000}"/>
    <cellStyle name="20% - Accent1 5 2 7 2 3" xfId="46910" xr:uid="{00000000-0005-0000-0000-000087B60000}"/>
    <cellStyle name="20% - Accent1 5 2 7 2 3 2" xfId="46911" xr:uid="{00000000-0005-0000-0000-000088B60000}"/>
    <cellStyle name="20% - Accent1 5 2 7 2 4" xfId="46912" xr:uid="{00000000-0005-0000-0000-000089B60000}"/>
    <cellStyle name="20% - Accent1 5 2 7 3" xfId="46913" xr:uid="{00000000-0005-0000-0000-00008AB60000}"/>
    <cellStyle name="20% - Accent1 5 2 7 3 2" xfId="46914" xr:uid="{00000000-0005-0000-0000-00008BB60000}"/>
    <cellStyle name="20% - Accent1 5 2 7 3 2 2" xfId="46915" xr:uid="{00000000-0005-0000-0000-00008CB60000}"/>
    <cellStyle name="20% - Accent1 5 2 7 3 2 2 2" xfId="46916" xr:uid="{00000000-0005-0000-0000-00008DB60000}"/>
    <cellStyle name="20% - Accent1 5 2 7 3 2 3" xfId="46917" xr:uid="{00000000-0005-0000-0000-00008EB60000}"/>
    <cellStyle name="20% - Accent1 5 2 7 3 3" xfId="46918" xr:uid="{00000000-0005-0000-0000-00008FB60000}"/>
    <cellStyle name="20% - Accent1 5 2 7 3 3 2" xfId="46919" xr:uid="{00000000-0005-0000-0000-000090B60000}"/>
    <cellStyle name="20% - Accent1 5 2 7 3 4" xfId="46920" xr:uid="{00000000-0005-0000-0000-000091B60000}"/>
    <cellStyle name="20% - Accent1 5 2 7 4" xfId="46921" xr:uid="{00000000-0005-0000-0000-000092B60000}"/>
    <cellStyle name="20% - Accent1 5 2 7 4 2" xfId="46922" xr:uid="{00000000-0005-0000-0000-000093B60000}"/>
    <cellStyle name="20% - Accent1 5 2 7 4 2 2" xfId="46923" xr:uid="{00000000-0005-0000-0000-000094B60000}"/>
    <cellStyle name="20% - Accent1 5 2 7 4 2 2 2" xfId="46924" xr:uid="{00000000-0005-0000-0000-000095B60000}"/>
    <cellStyle name="20% - Accent1 5 2 7 4 2 3" xfId="46925" xr:uid="{00000000-0005-0000-0000-000096B60000}"/>
    <cellStyle name="20% - Accent1 5 2 7 4 3" xfId="46926" xr:uid="{00000000-0005-0000-0000-000097B60000}"/>
    <cellStyle name="20% - Accent1 5 2 7 4 3 2" xfId="46927" xr:uid="{00000000-0005-0000-0000-000098B60000}"/>
    <cellStyle name="20% - Accent1 5 2 7 4 4" xfId="46928" xr:uid="{00000000-0005-0000-0000-000099B60000}"/>
    <cellStyle name="20% - Accent1 5 2 7 5" xfId="46929" xr:uid="{00000000-0005-0000-0000-00009AB60000}"/>
    <cellStyle name="20% - Accent1 5 2 7 5 2" xfId="46930" xr:uid="{00000000-0005-0000-0000-00009BB60000}"/>
    <cellStyle name="20% - Accent1 5 2 7 5 2 2" xfId="46931" xr:uid="{00000000-0005-0000-0000-00009CB60000}"/>
    <cellStyle name="20% - Accent1 5 2 7 5 3" xfId="46932" xr:uid="{00000000-0005-0000-0000-00009DB60000}"/>
    <cellStyle name="20% - Accent1 5 2 7 6" xfId="46933" xr:uid="{00000000-0005-0000-0000-00009EB60000}"/>
    <cellStyle name="20% - Accent1 5 2 7 6 2" xfId="46934" xr:uid="{00000000-0005-0000-0000-00009FB60000}"/>
    <cellStyle name="20% - Accent1 5 2 7 6 2 2" xfId="46935" xr:uid="{00000000-0005-0000-0000-0000A0B60000}"/>
    <cellStyle name="20% - Accent1 5 2 7 6 3" xfId="46936" xr:uid="{00000000-0005-0000-0000-0000A1B60000}"/>
    <cellStyle name="20% - Accent1 5 2 7 7" xfId="46937" xr:uid="{00000000-0005-0000-0000-0000A2B60000}"/>
    <cellStyle name="20% - Accent1 5 2 7 7 2" xfId="46938" xr:uid="{00000000-0005-0000-0000-0000A3B60000}"/>
    <cellStyle name="20% - Accent1 5 2 7 8" xfId="46939" xr:uid="{00000000-0005-0000-0000-0000A4B60000}"/>
    <cellStyle name="20% - Accent1 5 2 7 8 2" xfId="46940" xr:uid="{00000000-0005-0000-0000-0000A5B60000}"/>
    <cellStyle name="20% - Accent1 5 2 7 9" xfId="46941" xr:uid="{00000000-0005-0000-0000-0000A6B60000}"/>
    <cellStyle name="20% - Accent1 5 2 8" xfId="46942" xr:uid="{00000000-0005-0000-0000-0000A7B60000}"/>
    <cellStyle name="20% - Accent1 5 2 8 2" xfId="46943" xr:uid="{00000000-0005-0000-0000-0000A8B60000}"/>
    <cellStyle name="20% - Accent1 5 2 8 2 2" xfId="46944" xr:uid="{00000000-0005-0000-0000-0000A9B60000}"/>
    <cellStyle name="20% - Accent1 5 2 8 2 2 2" xfId="46945" xr:uid="{00000000-0005-0000-0000-0000AAB60000}"/>
    <cellStyle name="20% - Accent1 5 2 8 2 3" xfId="46946" xr:uid="{00000000-0005-0000-0000-0000ABB60000}"/>
    <cellStyle name="20% - Accent1 5 2 8 3" xfId="46947" xr:uid="{00000000-0005-0000-0000-0000ACB60000}"/>
    <cellStyle name="20% - Accent1 5 2 8 3 2" xfId="46948" xr:uid="{00000000-0005-0000-0000-0000ADB60000}"/>
    <cellStyle name="20% - Accent1 5 2 8 4" xfId="46949" xr:uid="{00000000-0005-0000-0000-0000AEB60000}"/>
    <cellStyle name="20% - Accent1 5 2 9" xfId="46950" xr:uid="{00000000-0005-0000-0000-0000AFB60000}"/>
    <cellStyle name="20% - Accent1 5 2 9 2" xfId="46951" xr:uid="{00000000-0005-0000-0000-0000B0B60000}"/>
    <cellStyle name="20% - Accent1 5 2 9 2 2" xfId="46952" xr:uid="{00000000-0005-0000-0000-0000B1B60000}"/>
    <cellStyle name="20% - Accent1 5 2 9 2 2 2" xfId="46953" xr:uid="{00000000-0005-0000-0000-0000B2B60000}"/>
    <cellStyle name="20% - Accent1 5 2 9 2 3" xfId="46954" xr:uid="{00000000-0005-0000-0000-0000B3B60000}"/>
    <cellStyle name="20% - Accent1 5 2 9 3" xfId="46955" xr:uid="{00000000-0005-0000-0000-0000B4B60000}"/>
    <cellStyle name="20% - Accent1 5 2 9 3 2" xfId="46956" xr:uid="{00000000-0005-0000-0000-0000B5B60000}"/>
    <cellStyle name="20% - Accent1 5 2 9 4" xfId="46957" xr:uid="{00000000-0005-0000-0000-0000B6B60000}"/>
    <cellStyle name="20% - Accent1 5 3" xfId="46958" xr:uid="{00000000-0005-0000-0000-0000B7B60000}"/>
    <cellStyle name="20% - Accent1 5 3 10" xfId="46959" xr:uid="{00000000-0005-0000-0000-0000B8B60000}"/>
    <cellStyle name="20% - Accent1 5 3 10 2" xfId="46960" xr:uid="{00000000-0005-0000-0000-0000B9B60000}"/>
    <cellStyle name="20% - Accent1 5 3 10 2 2" xfId="46961" xr:uid="{00000000-0005-0000-0000-0000BAB60000}"/>
    <cellStyle name="20% - Accent1 5 3 10 3" xfId="46962" xr:uid="{00000000-0005-0000-0000-0000BBB60000}"/>
    <cellStyle name="20% - Accent1 5 3 11" xfId="46963" xr:uid="{00000000-0005-0000-0000-0000BCB60000}"/>
    <cellStyle name="20% - Accent1 5 3 11 2" xfId="46964" xr:uid="{00000000-0005-0000-0000-0000BDB60000}"/>
    <cellStyle name="20% - Accent1 5 3 11 2 2" xfId="46965" xr:uid="{00000000-0005-0000-0000-0000BEB60000}"/>
    <cellStyle name="20% - Accent1 5 3 11 3" xfId="46966" xr:uid="{00000000-0005-0000-0000-0000BFB60000}"/>
    <cellStyle name="20% - Accent1 5 3 12" xfId="46967" xr:uid="{00000000-0005-0000-0000-0000C0B60000}"/>
    <cellStyle name="20% - Accent1 5 3 12 2" xfId="46968" xr:uid="{00000000-0005-0000-0000-0000C1B60000}"/>
    <cellStyle name="20% - Accent1 5 3 13" xfId="46969" xr:uid="{00000000-0005-0000-0000-0000C2B60000}"/>
    <cellStyle name="20% - Accent1 5 3 13 2" xfId="46970" xr:uid="{00000000-0005-0000-0000-0000C3B60000}"/>
    <cellStyle name="20% - Accent1 5 3 14" xfId="46971" xr:uid="{00000000-0005-0000-0000-0000C4B60000}"/>
    <cellStyle name="20% - Accent1 5 3 2" xfId="46972" xr:uid="{00000000-0005-0000-0000-0000C5B60000}"/>
    <cellStyle name="20% - Accent1 5 3 2 10" xfId="46973" xr:uid="{00000000-0005-0000-0000-0000C6B60000}"/>
    <cellStyle name="20% - Accent1 5 3 2 10 2" xfId="46974" xr:uid="{00000000-0005-0000-0000-0000C7B60000}"/>
    <cellStyle name="20% - Accent1 5 3 2 11" xfId="46975" xr:uid="{00000000-0005-0000-0000-0000C8B60000}"/>
    <cellStyle name="20% - Accent1 5 3 2 2" xfId="46976" xr:uid="{00000000-0005-0000-0000-0000C9B60000}"/>
    <cellStyle name="20% - Accent1 5 3 2 2 2" xfId="46977" xr:uid="{00000000-0005-0000-0000-0000CAB60000}"/>
    <cellStyle name="20% - Accent1 5 3 2 2 2 2" xfId="46978" xr:uid="{00000000-0005-0000-0000-0000CBB60000}"/>
    <cellStyle name="20% - Accent1 5 3 2 2 2 2 2" xfId="46979" xr:uid="{00000000-0005-0000-0000-0000CCB60000}"/>
    <cellStyle name="20% - Accent1 5 3 2 2 2 2 2 2" xfId="46980" xr:uid="{00000000-0005-0000-0000-0000CDB60000}"/>
    <cellStyle name="20% - Accent1 5 3 2 2 2 2 3" xfId="46981" xr:uid="{00000000-0005-0000-0000-0000CEB60000}"/>
    <cellStyle name="20% - Accent1 5 3 2 2 2 3" xfId="46982" xr:uid="{00000000-0005-0000-0000-0000CFB60000}"/>
    <cellStyle name="20% - Accent1 5 3 2 2 2 3 2" xfId="46983" xr:uid="{00000000-0005-0000-0000-0000D0B60000}"/>
    <cellStyle name="20% - Accent1 5 3 2 2 2 4" xfId="46984" xr:uid="{00000000-0005-0000-0000-0000D1B60000}"/>
    <cellStyle name="20% - Accent1 5 3 2 2 3" xfId="46985" xr:uid="{00000000-0005-0000-0000-0000D2B60000}"/>
    <cellStyle name="20% - Accent1 5 3 2 2 3 2" xfId="46986" xr:uid="{00000000-0005-0000-0000-0000D3B60000}"/>
    <cellStyle name="20% - Accent1 5 3 2 2 3 2 2" xfId="46987" xr:uid="{00000000-0005-0000-0000-0000D4B60000}"/>
    <cellStyle name="20% - Accent1 5 3 2 2 3 2 2 2" xfId="46988" xr:uid="{00000000-0005-0000-0000-0000D5B60000}"/>
    <cellStyle name="20% - Accent1 5 3 2 2 3 2 3" xfId="46989" xr:uid="{00000000-0005-0000-0000-0000D6B60000}"/>
    <cellStyle name="20% - Accent1 5 3 2 2 3 3" xfId="46990" xr:uid="{00000000-0005-0000-0000-0000D7B60000}"/>
    <cellStyle name="20% - Accent1 5 3 2 2 3 3 2" xfId="46991" xr:uid="{00000000-0005-0000-0000-0000D8B60000}"/>
    <cellStyle name="20% - Accent1 5 3 2 2 3 4" xfId="46992" xr:uid="{00000000-0005-0000-0000-0000D9B60000}"/>
    <cellStyle name="20% - Accent1 5 3 2 2 4" xfId="46993" xr:uid="{00000000-0005-0000-0000-0000DAB60000}"/>
    <cellStyle name="20% - Accent1 5 3 2 2 4 2" xfId="46994" xr:uid="{00000000-0005-0000-0000-0000DBB60000}"/>
    <cellStyle name="20% - Accent1 5 3 2 2 4 2 2" xfId="46995" xr:uid="{00000000-0005-0000-0000-0000DCB60000}"/>
    <cellStyle name="20% - Accent1 5 3 2 2 4 2 2 2" xfId="46996" xr:uid="{00000000-0005-0000-0000-0000DDB60000}"/>
    <cellStyle name="20% - Accent1 5 3 2 2 4 2 3" xfId="46997" xr:uid="{00000000-0005-0000-0000-0000DEB60000}"/>
    <cellStyle name="20% - Accent1 5 3 2 2 4 3" xfId="46998" xr:uid="{00000000-0005-0000-0000-0000DFB60000}"/>
    <cellStyle name="20% - Accent1 5 3 2 2 4 3 2" xfId="46999" xr:uid="{00000000-0005-0000-0000-0000E0B60000}"/>
    <cellStyle name="20% - Accent1 5 3 2 2 4 4" xfId="47000" xr:uid="{00000000-0005-0000-0000-0000E1B60000}"/>
    <cellStyle name="20% - Accent1 5 3 2 2 5" xfId="47001" xr:uid="{00000000-0005-0000-0000-0000E2B60000}"/>
    <cellStyle name="20% - Accent1 5 3 2 2 5 2" xfId="47002" xr:uid="{00000000-0005-0000-0000-0000E3B60000}"/>
    <cellStyle name="20% - Accent1 5 3 2 2 5 2 2" xfId="47003" xr:uid="{00000000-0005-0000-0000-0000E4B60000}"/>
    <cellStyle name="20% - Accent1 5 3 2 2 5 3" xfId="47004" xr:uid="{00000000-0005-0000-0000-0000E5B60000}"/>
    <cellStyle name="20% - Accent1 5 3 2 2 6" xfId="47005" xr:uid="{00000000-0005-0000-0000-0000E6B60000}"/>
    <cellStyle name="20% - Accent1 5 3 2 2 6 2" xfId="47006" xr:uid="{00000000-0005-0000-0000-0000E7B60000}"/>
    <cellStyle name="20% - Accent1 5 3 2 2 6 2 2" xfId="47007" xr:uid="{00000000-0005-0000-0000-0000E8B60000}"/>
    <cellStyle name="20% - Accent1 5 3 2 2 6 3" xfId="47008" xr:uid="{00000000-0005-0000-0000-0000E9B60000}"/>
    <cellStyle name="20% - Accent1 5 3 2 2 7" xfId="47009" xr:uid="{00000000-0005-0000-0000-0000EAB60000}"/>
    <cellStyle name="20% - Accent1 5 3 2 2 7 2" xfId="47010" xr:uid="{00000000-0005-0000-0000-0000EBB60000}"/>
    <cellStyle name="20% - Accent1 5 3 2 2 8" xfId="47011" xr:uid="{00000000-0005-0000-0000-0000ECB60000}"/>
    <cellStyle name="20% - Accent1 5 3 2 2 8 2" xfId="47012" xr:uid="{00000000-0005-0000-0000-0000EDB60000}"/>
    <cellStyle name="20% - Accent1 5 3 2 2 9" xfId="47013" xr:uid="{00000000-0005-0000-0000-0000EEB60000}"/>
    <cellStyle name="20% - Accent1 5 3 2 3" xfId="47014" xr:uid="{00000000-0005-0000-0000-0000EFB60000}"/>
    <cellStyle name="20% - Accent1 5 3 2 3 2" xfId="47015" xr:uid="{00000000-0005-0000-0000-0000F0B60000}"/>
    <cellStyle name="20% - Accent1 5 3 2 3 2 2" xfId="47016" xr:uid="{00000000-0005-0000-0000-0000F1B60000}"/>
    <cellStyle name="20% - Accent1 5 3 2 3 2 2 2" xfId="47017" xr:uid="{00000000-0005-0000-0000-0000F2B60000}"/>
    <cellStyle name="20% - Accent1 5 3 2 3 2 2 2 2" xfId="47018" xr:uid="{00000000-0005-0000-0000-0000F3B60000}"/>
    <cellStyle name="20% - Accent1 5 3 2 3 2 2 3" xfId="47019" xr:uid="{00000000-0005-0000-0000-0000F4B60000}"/>
    <cellStyle name="20% - Accent1 5 3 2 3 2 3" xfId="47020" xr:uid="{00000000-0005-0000-0000-0000F5B60000}"/>
    <cellStyle name="20% - Accent1 5 3 2 3 2 3 2" xfId="47021" xr:uid="{00000000-0005-0000-0000-0000F6B60000}"/>
    <cellStyle name="20% - Accent1 5 3 2 3 2 4" xfId="47022" xr:uid="{00000000-0005-0000-0000-0000F7B60000}"/>
    <cellStyle name="20% - Accent1 5 3 2 3 3" xfId="47023" xr:uid="{00000000-0005-0000-0000-0000F8B60000}"/>
    <cellStyle name="20% - Accent1 5 3 2 3 3 2" xfId="47024" xr:uid="{00000000-0005-0000-0000-0000F9B60000}"/>
    <cellStyle name="20% - Accent1 5 3 2 3 3 2 2" xfId="47025" xr:uid="{00000000-0005-0000-0000-0000FAB60000}"/>
    <cellStyle name="20% - Accent1 5 3 2 3 3 2 2 2" xfId="47026" xr:uid="{00000000-0005-0000-0000-0000FBB60000}"/>
    <cellStyle name="20% - Accent1 5 3 2 3 3 2 3" xfId="47027" xr:uid="{00000000-0005-0000-0000-0000FCB60000}"/>
    <cellStyle name="20% - Accent1 5 3 2 3 3 3" xfId="47028" xr:uid="{00000000-0005-0000-0000-0000FDB60000}"/>
    <cellStyle name="20% - Accent1 5 3 2 3 3 3 2" xfId="47029" xr:uid="{00000000-0005-0000-0000-0000FEB60000}"/>
    <cellStyle name="20% - Accent1 5 3 2 3 3 4" xfId="47030" xr:uid="{00000000-0005-0000-0000-0000FFB60000}"/>
    <cellStyle name="20% - Accent1 5 3 2 3 4" xfId="47031" xr:uid="{00000000-0005-0000-0000-000000B70000}"/>
    <cellStyle name="20% - Accent1 5 3 2 3 4 2" xfId="47032" xr:uid="{00000000-0005-0000-0000-000001B70000}"/>
    <cellStyle name="20% - Accent1 5 3 2 3 4 2 2" xfId="47033" xr:uid="{00000000-0005-0000-0000-000002B70000}"/>
    <cellStyle name="20% - Accent1 5 3 2 3 4 2 2 2" xfId="47034" xr:uid="{00000000-0005-0000-0000-000003B70000}"/>
    <cellStyle name="20% - Accent1 5 3 2 3 4 2 3" xfId="47035" xr:uid="{00000000-0005-0000-0000-000004B70000}"/>
    <cellStyle name="20% - Accent1 5 3 2 3 4 3" xfId="47036" xr:uid="{00000000-0005-0000-0000-000005B70000}"/>
    <cellStyle name="20% - Accent1 5 3 2 3 4 3 2" xfId="47037" xr:uid="{00000000-0005-0000-0000-000006B70000}"/>
    <cellStyle name="20% - Accent1 5 3 2 3 4 4" xfId="47038" xr:uid="{00000000-0005-0000-0000-000007B70000}"/>
    <cellStyle name="20% - Accent1 5 3 2 3 5" xfId="47039" xr:uid="{00000000-0005-0000-0000-000008B70000}"/>
    <cellStyle name="20% - Accent1 5 3 2 3 5 2" xfId="47040" xr:uid="{00000000-0005-0000-0000-000009B70000}"/>
    <cellStyle name="20% - Accent1 5 3 2 3 5 2 2" xfId="47041" xr:uid="{00000000-0005-0000-0000-00000AB70000}"/>
    <cellStyle name="20% - Accent1 5 3 2 3 5 3" xfId="47042" xr:uid="{00000000-0005-0000-0000-00000BB70000}"/>
    <cellStyle name="20% - Accent1 5 3 2 3 6" xfId="47043" xr:uid="{00000000-0005-0000-0000-00000CB70000}"/>
    <cellStyle name="20% - Accent1 5 3 2 3 6 2" xfId="47044" xr:uid="{00000000-0005-0000-0000-00000DB70000}"/>
    <cellStyle name="20% - Accent1 5 3 2 3 6 2 2" xfId="47045" xr:uid="{00000000-0005-0000-0000-00000EB70000}"/>
    <cellStyle name="20% - Accent1 5 3 2 3 6 3" xfId="47046" xr:uid="{00000000-0005-0000-0000-00000FB70000}"/>
    <cellStyle name="20% - Accent1 5 3 2 3 7" xfId="47047" xr:uid="{00000000-0005-0000-0000-000010B70000}"/>
    <cellStyle name="20% - Accent1 5 3 2 3 7 2" xfId="47048" xr:uid="{00000000-0005-0000-0000-000011B70000}"/>
    <cellStyle name="20% - Accent1 5 3 2 3 8" xfId="47049" xr:uid="{00000000-0005-0000-0000-000012B70000}"/>
    <cellStyle name="20% - Accent1 5 3 2 3 8 2" xfId="47050" xr:uid="{00000000-0005-0000-0000-000013B70000}"/>
    <cellStyle name="20% - Accent1 5 3 2 3 9" xfId="47051" xr:uid="{00000000-0005-0000-0000-000014B70000}"/>
    <cellStyle name="20% - Accent1 5 3 2 4" xfId="47052" xr:uid="{00000000-0005-0000-0000-000015B70000}"/>
    <cellStyle name="20% - Accent1 5 3 2 4 2" xfId="47053" xr:uid="{00000000-0005-0000-0000-000016B70000}"/>
    <cellStyle name="20% - Accent1 5 3 2 4 2 2" xfId="47054" xr:uid="{00000000-0005-0000-0000-000017B70000}"/>
    <cellStyle name="20% - Accent1 5 3 2 4 2 2 2" xfId="47055" xr:uid="{00000000-0005-0000-0000-000018B70000}"/>
    <cellStyle name="20% - Accent1 5 3 2 4 2 3" xfId="47056" xr:uid="{00000000-0005-0000-0000-000019B70000}"/>
    <cellStyle name="20% - Accent1 5 3 2 4 3" xfId="47057" xr:uid="{00000000-0005-0000-0000-00001AB70000}"/>
    <cellStyle name="20% - Accent1 5 3 2 4 3 2" xfId="47058" xr:uid="{00000000-0005-0000-0000-00001BB70000}"/>
    <cellStyle name="20% - Accent1 5 3 2 4 4" xfId="47059" xr:uid="{00000000-0005-0000-0000-00001CB70000}"/>
    <cellStyle name="20% - Accent1 5 3 2 5" xfId="47060" xr:uid="{00000000-0005-0000-0000-00001DB70000}"/>
    <cellStyle name="20% - Accent1 5 3 2 5 2" xfId="47061" xr:uid="{00000000-0005-0000-0000-00001EB70000}"/>
    <cellStyle name="20% - Accent1 5 3 2 5 2 2" xfId="47062" xr:uid="{00000000-0005-0000-0000-00001FB70000}"/>
    <cellStyle name="20% - Accent1 5 3 2 5 2 2 2" xfId="47063" xr:uid="{00000000-0005-0000-0000-000020B70000}"/>
    <cellStyle name="20% - Accent1 5 3 2 5 2 3" xfId="47064" xr:uid="{00000000-0005-0000-0000-000021B70000}"/>
    <cellStyle name="20% - Accent1 5 3 2 5 3" xfId="47065" xr:uid="{00000000-0005-0000-0000-000022B70000}"/>
    <cellStyle name="20% - Accent1 5 3 2 5 3 2" xfId="47066" xr:uid="{00000000-0005-0000-0000-000023B70000}"/>
    <cellStyle name="20% - Accent1 5 3 2 5 4" xfId="47067" xr:uid="{00000000-0005-0000-0000-000024B70000}"/>
    <cellStyle name="20% - Accent1 5 3 2 6" xfId="47068" xr:uid="{00000000-0005-0000-0000-000025B70000}"/>
    <cellStyle name="20% - Accent1 5 3 2 6 2" xfId="47069" xr:uid="{00000000-0005-0000-0000-000026B70000}"/>
    <cellStyle name="20% - Accent1 5 3 2 6 2 2" xfId="47070" xr:uid="{00000000-0005-0000-0000-000027B70000}"/>
    <cellStyle name="20% - Accent1 5 3 2 6 2 2 2" xfId="47071" xr:uid="{00000000-0005-0000-0000-000028B70000}"/>
    <cellStyle name="20% - Accent1 5 3 2 6 2 3" xfId="47072" xr:uid="{00000000-0005-0000-0000-000029B70000}"/>
    <cellStyle name="20% - Accent1 5 3 2 6 3" xfId="47073" xr:uid="{00000000-0005-0000-0000-00002AB70000}"/>
    <cellStyle name="20% - Accent1 5 3 2 6 3 2" xfId="47074" xr:uid="{00000000-0005-0000-0000-00002BB70000}"/>
    <cellStyle name="20% - Accent1 5 3 2 6 4" xfId="47075" xr:uid="{00000000-0005-0000-0000-00002CB70000}"/>
    <cellStyle name="20% - Accent1 5 3 2 7" xfId="47076" xr:uid="{00000000-0005-0000-0000-00002DB70000}"/>
    <cellStyle name="20% - Accent1 5 3 2 7 2" xfId="47077" xr:uid="{00000000-0005-0000-0000-00002EB70000}"/>
    <cellStyle name="20% - Accent1 5 3 2 7 2 2" xfId="47078" xr:uid="{00000000-0005-0000-0000-00002FB70000}"/>
    <cellStyle name="20% - Accent1 5 3 2 7 3" xfId="47079" xr:uid="{00000000-0005-0000-0000-000030B70000}"/>
    <cellStyle name="20% - Accent1 5 3 2 8" xfId="47080" xr:uid="{00000000-0005-0000-0000-000031B70000}"/>
    <cellStyle name="20% - Accent1 5 3 2 8 2" xfId="47081" xr:uid="{00000000-0005-0000-0000-000032B70000}"/>
    <cellStyle name="20% - Accent1 5 3 2 8 2 2" xfId="47082" xr:uid="{00000000-0005-0000-0000-000033B70000}"/>
    <cellStyle name="20% - Accent1 5 3 2 8 3" xfId="47083" xr:uid="{00000000-0005-0000-0000-000034B70000}"/>
    <cellStyle name="20% - Accent1 5 3 2 9" xfId="47084" xr:uid="{00000000-0005-0000-0000-000035B70000}"/>
    <cellStyle name="20% - Accent1 5 3 2 9 2" xfId="47085" xr:uid="{00000000-0005-0000-0000-000036B70000}"/>
    <cellStyle name="20% - Accent1 5 3 3" xfId="47086" xr:uid="{00000000-0005-0000-0000-000037B70000}"/>
    <cellStyle name="20% - Accent1 5 3 3 10" xfId="47087" xr:uid="{00000000-0005-0000-0000-000038B70000}"/>
    <cellStyle name="20% - Accent1 5 3 3 10 2" xfId="47088" xr:uid="{00000000-0005-0000-0000-000039B70000}"/>
    <cellStyle name="20% - Accent1 5 3 3 11" xfId="47089" xr:uid="{00000000-0005-0000-0000-00003AB70000}"/>
    <cellStyle name="20% - Accent1 5 3 3 2" xfId="47090" xr:uid="{00000000-0005-0000-0000-00003BB70000}"/>
    <cellStyle name="20% - Accent1 5 3 3 2 2" xfId="47091" xr:uid="{00000000-0005-0000-0000-00003CB70000}"/>
    <cellStyle name="20% - Accent1 5 3 3 2 2 2" xfId="47092" xr:uid="{00000000-0005-0000-0000-00003DB70000}"/>
    <cellStyle name="20% - Accent1 5 3 3 2 2 2 2" xfId="47093" xr:uid="{00000000-0005-0000-0000-00003EB70000}"/>
    <cellStyle name="20% - Accent1 5 3 3 2 2 2 2 2" xfId="47094" xr:uid="{00000000-0005-0000-0000-00003FB70000}"/>
    <cellStyle name="20% - Accent1 5 3 3 2 2 2 3" xfId="47095" xr:uid="{00000000-0005-0000-0000-000040B70000}"/>
    <cellStyle name="20% - Accent1 5 3 3 2 2 3" xfId="47096" xr:uid="{00000000-0005-0000-0000-000041B70000}"/>
    <cellStyle name="20% - Accent1 5 3 3 2 2 3 2" xfId="47097" xr:uid="{00000000-0005-0000-0000-000042B70000}"/>
    <cellStyle name="20% - Accent1 5 3 3 2 2 4" xfId="47098" xr:uid="{00000000-0005-0000-0000-000043B70000}"/>
    <cellStyle name="20% - Accent1 5 3 3 2 3" xfId="47099" xr:uid="{00000000-0005-0000-0000-000044B70000}"/>
    <cellStyle name="20% - Accent1 5 3 3 2 3 2" xfId="47100" xr:uid="{00000000-0005-0000-0000-000045B70000}"/>
    <cellStyle name="20% - Accent1 5 3 3 2 3 2 2" xfId="47101" xr:uid="{00000000-0005-0000-0000-000046B70000}"/>
    <cellStyle name="20% - Accent1 5 3 3 2 3 2 2 2" xfId="47102" xr:uid="{00000000-0005-0000-0000-000047B70000}"/>
    <cellStyle name="20% - Accent1 5 3 3 2 3 2 3" xfId="47103" xr:uid="{00000000-0005-0000-0000-000048B70000}"/>
    <cellStyle name="20% - Accent1 5 3 3 2 3 3" xfId="47104" xr:uid="{00000000-0005-0000-0000-000049B70000}"/>
    <cellStyle name="20% - Accent1 5 3 3 2 3 3 2" xfId="47105" xr:uid="{00000000-0005-0000-0000-00004AB70000}"/>
    <cellStyle name="20% - Accent1 5 3 3 2 3 4" xfId="47106" xr:uid="{00000000-0005-0000-0000-00004BB70000}"/>
    <cellStyle name="20% - Accent1 5 3 3 2 4" xfId="47107" xr:uid="{00000000-0005-0000-0000-00004CB70000}"/>
    <cellStyle name="20% - Accent1 5 3 3 2 4 2" xfId="47108" xr:uid="{00000000-0005-0000-0000-00004DB70000}"/>
    <cellStyle name="20% - Accent1 5 3 3 2 4 2 2" xfId="47109" xr:uid="{00000000-0005-0000-0000-00004EB70000}"/>
    <cellStyle name="20% - Accent1 5 3 3 2 4 2 2 2" xfId="47110" xr:uid="{00000000-0005-0000-0000-00004FB70000}"/>
    <cellStyle name="20% - Accent1 5 3 3 2 4 2 3" xfId="47111" xr:uid="{00000000-0005-0000-0000-000050B70000}"/>
    <cellStyle name="20% - Accent1 5 3 3 2 4 3" xfId="47112" xr:uid="{00000000-0005-0000-0000-000051B70000}"/>
    <cellStyle name="20% - Accent1 5 3 3 2 4 3 2" xfId="47113" xr:uid="{00000000-0005-0000-0000-000052B70000}"/>
    <cellStyle name="20% - Accent1 5 3 3 2 4 4" xfId="47114" xr:uid="{00000000-0005-0000-0000-000053B70000}"/>
    <cellStyle name="20% - Accent1 5 3 3 2 5" xfId="47115" xr:uid="{00000000-0005-0000-0000-000054B70000}"/>
    <cellStyle name="20% - Accent1 5 3 3 2 5 2" xfId="47116" xr:uid="{00000000-0005-0000-0000-000055B70000}"/>
    <cellStyle name="20% - Accent1 5 3 3 2 5 2 2" xfId="47117" xr:uid="{00000000-0005-0000-0000-000056B70000}"/>
    <cellStyle name="20% - Accent1 5 3 3 2 5 3" xfId="47118" xr:uid="{00000000-0005-0000-0000-000057B70000}"/>
    <cellStyle name="20% - Accent1 5 3 3 2 6" xfId="47119" xr:uid="{00000000-0005-0000-0000-000058B70000}"/>
    <cellStyle name="20% - Accent1 5 3 3 2 6 2" xfId="47120" xr:uid="{00000000-0005-0000-0000-000059B70000}"/>
    <cellStyle name="20% - Accent1 5 3 3 2 6 2 2" xfId="47121" xr:uid="{00000000-0005-0000-0000-00005AB70000}"/>
    <cellStyle name="20% - Accent1 5 3 3 2 6 3" xfId="47122" xr:uid="{00000000-0005-0000-0000-00005BB70000}"/>
    <cellStyle name="20% - Accent1 5 3 3 2 7" xfId="47123" xr:uid="{00000000-0005-0000-0000-00005CB70000}"/>
    <cellStyle name="20% - Accent1 5 3 3 2 7 2" xfId="47124" xr:uid="{00000000-0005-0000-0000-00005DB70000}"/>
    <cellStyle name="20% - Accent1 5 3 3 2 8" xfId="47125" xr:uid="{00000000-0005-0000-0000-00005EB70000}"/>
    <cellStyle name="20% - Accent1 5 3 3 2 8 2" xfId="47126" xr:uid="{00000000-0005-0000-0000-00005FB70000}"/>
    <cellStyle name="20% - Accent1 5 3 3 2 9" xfId="47127" xr:uid="{00000000-0005-0000-0000-000060B70000}"/>
    <cellStyle name="20% - Accent1 5 3 3 3" xfId="47128" xr:uid="{00000000-0005-0000-0000-000061B70000}"/>
    <cellStyle name="20% - Accent1 5 3 3 3 2" xfId="47129" xr:uid="{00000000-0005-0000-0000-000062B70000}"/>
    <cellStyle name="20% - Accent1 5 3 3 3 2 2" xfId="47130" xr:uid="{00000000-0005-0000-0000-000063B70000}"/>
    <cellStyle name="20% - Accent1 5 3 3 3 2 2 2" xfId="47131" xr:uid="{00000000-0005-0000-0000-000064B70000}"/>
    <cellStyle name="20% - Accent1 5 3 3 3 2 2 2 2" xfId="47132" xr:uid="{00000000-0005-0000-0000-000065B70000}"/>
    <cellStyle name="20% - Accent1 5 3 3 3 2 2 3" xfId="47133" xr:uid="{00000000-0005-0000-0000-000066B70000}"/>
    <cellStyle name="20% - Accent1 5 3 3 3 2 3" xfId="47134" xr:uid="{00000000-0005-0000-0000-000067B70000}"/>
    <cellStyle name="20% - Accent1 5 3 3 3 2 3 2" xfId="47135" xr:uid="{00000000-0005-0000-0000-000068B70000}"/>
    <cellStyle name="20% - Accent1 5 3 3 3 2 4" xfId="47136" xr:uid="{00000000-0005-0000-0000-000069B70000}"/>
    <cellStyle name="20% - Accent1 5 3 3 3 3" xfId="47137" xr:uid="{00000000-0005-0000-0000-00006AB70000}"/>
    <cellStyle name="20% - Accent1 5 3 3 3 3 2" xfId="47138" xr:uid="{00000000-0005-0000-0000-00006BB70000}"/>
    <cellStyle name="20% - Accent1 5 3 3 3 3 2 2" xfId="47139" xr:uid="{00000000-0005-0000-0000-00006CB70000}"/>
    <cellStyle name="20% - Accent1 5 3 3 3 3 2 2 2" xfId="47140" xr:uid="{00000000-0005-0000-0000-00006DB70000}"/>
    <cellStyle name="20% - Accent1 5 3 3 3 3 2 3" xfId="47141" xr:uid="{00000000-0005-0000-0000-00006EB70000}"/>
    <cellStyle name="20% - Accent1 5 3 3 3 3 3" xfId="47142" xr:uid="{00000000-0005-0000-0000-00006FB70000}"/>
    <cellStyle name="20% - Accent1 5 3 3 3 3 3 2" xfId="47143" xr:uid="{00000000-0005-0000-0000-000070B70000}"/>
    <cellStyle name="20% - Accent1 5 3 3 3 3 4" xfId="47144" xr:uid="{00000000-0005-0000-0000-000071B70000}"/>
    <cellStyle name="20% - Accent1 5 3 3 3 4" xfId="47145" xr:uid="{00000000-0005-0000-0000-000072B70000}"/>
    <cellStyle name="20% - Accent1 5 3 3 3 4 2" xfId="47146" xr:uid="{00000000-0005-0000-0000-000073B70000}"/>
    <cellStyle name="20% - Accent1 5 3 3 3 4 2 2" xfId="47147" xr:uid="{00000000-0005-0000-0000-000074B70000}"/>
    <cellStyle name="20% - Accent1 5 3 3 3 4 2 2 2" xfId="47148" xr:uid="{00000000-0005-0000-0000-000075B70000}"/>
    <cellStyle name="20% - Accent1 5 3 3 3 4 2 3" xfId="47149" xr:uid="{00000000-0005-0000-0000-000076B70000}"/>
    <cellStyle name="20% - Accent1 5 3 3 3 4 3" xfId="47150" xr:uid="{00000000-0005-0000-0000-000077B70000}"/>
    <cellStyle name="20% - Accent1 5 3 3 3 4 3 2" xfId="47151" xr:uid="{00000000-0005-0000-0000-000078B70000}"/>
    <cellStyle name="20% - Accent1 5 3 3 3 4 4" xfId="47152" xr:uid="{00000000-0005-0000-0000-000079B70000}"/>
    <cellStyle name="20% - Accent1 5 3 3 3 5" xfId="47153" xr:uid="{00000000-0005-0000-0000-00007AB70000}"/>
    <cellStyle name="20% - Accent1 5 3 3 3 5 2" xfId="47154" xr:uid="{00000000-0005-0000-0000-00007BB70000}"/>
    <cellStyle name="20% - Accent1 5 3 3 3 5 2 2" xfId="47155" xr:uid="{00000000-0005-0000-0000-00007CB70000}"/>
    <cellStyle name="20% - Accent1 5 3 3 3 5 3" xfId="47156" xr:uid="{00000000-0005-0000-0000-00007DB70000}"/>
    <cellStyle name="20% - Accent1 5 3 3 3 6" xfId="47157" xr:uid="{00000000-0005-0000-0000-00007EB70000}"/>
    <cellStyle name="20% - Accent1 5 3 3 3 6 2" xfId="47158" xr:uid="{00000000-0005-0000-0000-00007FB70000}"/>
    <cellStyle name="20% - Accent1 5 3 3 3 6 2 2" xfId="47159" xr:uid="{00000000-0005-0000-0000-000080B70000}"/>
    <cellStyle name="20% - Accent1 5 3 3 3 6 3" xfId="47160" xr:uid="{00000000-0005-0000-0000-000081B70000}"/>
    <cellStyle name="20% - Accent1 5 3 3 3 7" xfId="47161" xr:uid="{00000000-0005-0000-0000-000082B70000}"/>
    <cellStyle name="20% - Accent1 5 3 3 3 7 2" xfId="47162" xr:uid="{00000000-0005-0000-0000-000083B70000}"/>
    <cellStyle name="20% - Accent1 5 3 3 3 8" xfId="47163" xr:uid="{00000000-0005-0000-0000-000084B70000}"/>
    <cellStyle name="20% - Accent1 5 3 3 3 8 2" xfId="47164" xr:uid="{00000000-0005-0000-0000-000085B70000}"/>
    <cellStyle name="20% - Accent1 5 3 3 3 9" xfId="47165" xr:uid="{00000000-0005-0000-0000-000086B70000}"/>
    <cellStyle name="20% - Accent1 5 3 3 4" xfId="47166" xr:uid="{00000000-0005-0000-0000-000087B70000}"/>
    <cellStyle name="20% - Accent1 5 3 3 4 2" xfId="47167" xr:uid="{00000000-0005-0000-0000-000088B70000}"/>
    <cellStyle name="20% - Accent1 5 3 3 4 2 2" xfId="47168" xr:uid="{00000000-0005-0000-0000-000089B70000}"/>
    <cellStyle name="20% - Accent1 5 3 3 4 2 2 2" xfId="47169" xr:uid="{00000000-0005-0000-0000-00008AB70000}"/>
    <cellStyle name="20% - Accent1 5 3 3 4 2 3" xfId="47170" xr:uid="{00000000-0005-0000-0000-00008BB70000}"/>
    <cellStyle name="20% - Accent1 5 3 3 4 3" xfId="47171" xr:uid="{00000000-0005-0000-0000-00008CB70000}"/>
    <cellStyle name="20% - Accent1 5 3 3 4 3 2" xfId="47172" xr:uid="{00000000-0005-0000-0000-00008DB70000}"/>
    <cellStyle name="20% - Accent1 5 3 3 4 4" xfId="47173" xr:uid="{00000000-0005-0000-0000-00008EB70000}"/>
    <cellStyle name="20% - Accent1 5 3 3 5" xfId="47174" xr:uid="{00000000-0005-0000-0000-00008FB70000}"/>
    <cellStyle name="20% - Accent1 5 3 3 5 2" xfId="47175" xr:uid="{00000000-0005-0000-0000-000090B70000}"/>
    <cellStyle name="20% - Accent1 5 3 3 5 2 2" xfId="47176" xr:uid="{00000000-0005-0000-0000-000091B70000}"/>
    <cellStyle name="20% - Accent1 5 3 3 5 2 2 2" xfId="47177" xr:uid="{00000000-0005-0000-0000-000092B70000}"/>
    <cellStyle name="20% - Accent1 5 3 3 5 2 3" xfId="47178" xr:uid="{00000000-0005-0000-0000-000093B70000}"/>
    <cellStyle name="20% - Accent1 5 3 3 5 3" xfId="47179" xr:uid="{00000000-0005-0000-0000-000094B70000}"/>
    <cellStyle name="20% - Accent1 5 3 3 5 3 2" xfId="47180" xr:uid="{00000000-0005-0000-0000-000095B70000}"/>
    <cellStyle name="20% - Accent1 5 3 3 5 4" xfId="47181" xr:uid="{00000000-0005-0000-0000-000096B70000}"/>
    <cellStyle name="20% - Accent1 5 3 3 6" xfId="47182" xr:uid="{00000000-0005-0000-0000-000097B70000}"/>
    <cellStyle name="20% - Accent1 5 3 3 6 2" xfId="47183" xr:uid="{00000000-0005-0000-0000-000098B70000}"/>
    <cellStyle name="20% - Accent1 5 3 3 6 2 2" xfId="47184" xr:uid="{00000000-0005-0000-0000-000099B70000}"/>
    <cellStyle name="20% - Accent1 5 3 3 6 2 2 2" xfId="47185" xr:uid="{00000000-0005-0000-0000-00009AB70000}"/>
    <cellStyle name="20% - Accent1 5 3 3 6 2 3" xfId="47186" xr:uid="{00000000-0005-0000-0000-00009BB70000}"/>
    <cellStyle name="20% - Accent1 5 3 3 6 3" xfId="47187" xr:uid="{00000000-0005-0000-0000-00009CB70000}"/>
    <cellStyle name="20% - Accent1 5 3 3 6 3 2" xfId="47188" xr:uid="{00000000-0005-0000-0000-00009DB70000}"/>
    <cellStyle name="20% - Accent1 5 3 3 6 4" xfId="47189" xr:uid="{00000000-0005-0000-0000-00009EB70000}"/>
    <cellStyle name="20% - Accent1 5 3 3 7" xfId="47190" xr:uid="{00000000-0005-0000-0000-00009FB70000}"/>
    <cellStyle name="20% - Accent1 5 3 3 7 2" xfId="47191" xr:uid="{00000000-0005-0000-0000-0000A0B70000}"/>
    <cellStyle name="20% - Accent1 5 3 3 7 2 2" xfId="47192" xr:uid="{00000000-0005-0000-0000-0000A1B70000}"/>
    <cellStyle name="20% - Accent1 5 3 3 7 3" xfId="47193" xr:uid="{00000000-0005-0000-0000-0000A2B70000}"/>
    <cellStyle name="20% - Accent1 5 3 3 8" xfId="47194" xr:uid="{00000000-0005-0000-0000-0000A3B70000}"/>
    <cellStyle name="20% - Accent1 5 3 3 8 2" xfId="47195" xr:uid="{00000000-0005-0000-0000-0000A4B70000}"/>
    <cellStyle name="20% - Accent1 5 3 3 8 2 2" xfId="47196" xr:uid="{00000000-0005-0000-0000-0000A5B70000}"/>
    <cellStyle name="20% - Accent1 5 3 3 8 3" xfId="47197" xr:uid="{00000000-0005-0000-0000-0000A6B70000}"/>
    <cellStyle name="20% - Accent1 5 3 3 9" xfId="47198" xr:uid="{00000000-0005-0000-0000-0000A7B70000}"/>
    <cellStyle name="20% - Accent1 5 3 3 9 2" xfId="47199" xr:uid="{00000000-0005-0000-0000-0000A8B70000}"/>
    <cellStyle name="20% - Accent1 5 3 4" xfId="47200" xr:uid="{00000000-0005-0000-0000-0000A9B70000}"/>
    <cellStyle name="20% - Accent1 5 3 4 10" xfId="47201" xr:uid="{00000000-0005-0000-0000-0000AAB70000}"/>
    <cellStyle name="20% - Accent1 5 3 4 10 2" xfId="47202" xr:uid="{00000000-0005-0000-0000-0000ABB70000}"/>
    <cellStyle name="20% - Accent1 5 3 4 11" xfId="47203" xr:uid="{00000000-0005-0000-0000-0000ACB70000}"/>
    <cellStyle name="20% - Accent1 5 3 4 2" xfId="47204" xr:uid="{00000000-0005-0000-0000-0000ADB70000}"/>
    <cellStyle name="20% - Accent1 5 3 4 2 2" xfId="47205" xr:uid="{00000000-0005-0000-0000-0000AEB70000}"/>
    <cellStyle name="20% - Accent1 5 3 4 2 2 2" xfId="47206" xr:uid="{00000000-0005-0000-0000-0000AFB70000}"/>
    <cellStyle name="20% - Accent1 5 3 4 2 2 2 2" xfId="47207" xr:uid="{00000000-0005-0000-0000-0000B0B70000}"/>
    <cellStyle name="20% - Accent1 5 3 4 2 2 2 2 2" xfId="47208" xr:uid="{00000000-0005-0000-0000-0000B1B70000}"/>
    <cellStyle name="20% - Accent1 5 3 4 2 2 2 3" xfId="47209" xr:uid="{00000000-0005-0000-0000-0000B2B70000}"/>
    <cellStyle name="20% - Accent1 5 3 4 2 2 3" xfId="47210" xr:uid="{00000000-0005-0000-0000-0000B3B70000}"/>
    <cellStyle name="20% - Accent1 5 3 4 2 2 3 2" xfId="47211" xr:uid="{00000000-0005-0000-0000-0000B4B70000}"/>
    <cellStyle name="20% - Accent1 5 3 4 2 2 4" xfId="47212" xr:uid="{00000000-0005-0000-0000-0000B5B70000}"/>
    <cellStyle name="20% - Accent1 5 3 4 2 3" xfId="47213" xr:uid="{00000000-0005-0000-0000-0000B6B70000}"/>
    <cellStyle name="20% - Accent1 5 3 4 2 3 2" xfId="47214" xr:uid="{00000000-0005-0000-0000-0000B7B70000}"/>
    <cellStyle name="20% - Accent1 5 3 4 2 3 2 2" xfId="47215" xr:uid="{00000000-0005-0000-0000-0000B8B70000}"/>
    <cellStyle name="20% - Accent1 5 3 4 2 3 2 2 2" xfId="47216" xr:uid="{00000000-0005-0000-0000-0000B9B70000}"/>
    <cellStyle name="20% - Accent1 5 3 4 2 3 2 3" xfId="47217" xr:uid="{00000000-0005-0000-0000-0000BAB70000}"/>
    <cellStyle name="20% - Accent1 5 3 4 2 3 3" xfId="47218" xr:uid="{00000000-0005-0000-0000-0000BBB70000}"/>
    <cellStyle name="20% - Accent1 5 3 4 2 3 3 2" xfId="47219" xr:uid="{00000000-0005-0000-0000-0000BCB70000}"/>
    <cellStyle name="20% - Accent1 5 3 4 2 3 4" xfId="47220" xr:uid="{00000000-0005-0000-0000-0000BDB70000}"/>
    <cellStyle name="20% - Accent1 5 3 4 2 4" xfId="47221" xr:uid="{00000000-0005-0000-0000-0000BEB70000}"/>
    <cellStyle name="20% - Accent1 5 3 4 2 4 2" xfId="47222" xr:uid="{00000000-0005-0000-0000-0000BFB70000}"/>
    <cellStyle name="20% - Accent1 5 3 4 2 4 2 2" xfId="47223" xr:uid="{00000000-0005-0000-0000-0000C0B70000}"/>
    <cellStyle name="20% - Accent1 5 3 4 2 4 2 2 2" xfId="47224" xr:uid="{00000000-0005-0000-0000-0000C1B70000}"/>
    <cellStyle name="20% - Accent1 5 3 4 2 4 2 3" xfId="47225" xr:uid="{00000000-0005-0000-0000-0000C2B70000}"/>
    <cellStyle name="20% - Accent1 5 3 4 2 4 3" xfId="47226" xr:uid="{00000000-0005-0000-0000-0000C3B70000}"/>
    <cellStyle name="20% - Accent1 5 3 4 2 4 3 2" xfId="47227" xr:uid="{00000000-0005-0000-0000-0000C4B70000}"/>
    <cellStyle name="20% - Accent1 5 3 4 2 4 4" xfId="47228" xr:uid="{00000000-0005-0000-0000-0000C5B70000}"/>
    <cellStyle name="20% - Accent1 5 3 4 2 5" xfId="47229" xr:uid="{00000000-0005-0000-0000-0000C6B70000}"/>
    <cellStyle name="20% - Accent1 5 3 4 2 5 2" xfId="47230" xr:uid="{00000000-0005-0000-0000-0000C7B70000}"/>
    <cellStyle name="20% - Accent1 5 3 4 2 5 2 2" xfId="47231" xr:uid="{00000000-0005-0000-0000-0000C8B70000}"/>
    <cellStyle name="20% - Accent1 5 3 4 2 5 3" xfId="47232" xr:uid="{00000000-0005-0000-0000-0000C9B70000}"/>
    <cellStyle name="20% - Accent1 5 3 4 2 6" xfId="47233" xr:uid="{00000000-0005-0000-0000-0000CAB70000}"/>
    <cellStyle name="20% - Accent1 5 3 4 2 6 2" xfId="47234" xr:uid="{00000000-0005-0000-0000-0000CBB70000}"/>
    <cellStyle name="20% - Accent1 5 3 4 2 6 2 2" xfId="47235" xr:uid="{00000000-0005-0000-0000-0000CCB70000}"/>
    <cellStyle name="20% - Accent1 5 3 4 2 6 3" xfId="47236" xr:uid="{00000000-0005-0000-0000-0000CDB70000}"/>
    <cellStyle name="20% - Accent1 5 3 4 2 7" xfId="47237" xr:uid="{00000000-0005-0000-0000-0000CEB70000}"/>
    <cellStyle name="20% - Accent1 5 3 4 2 7 2" xfId="47238" xr:uid="{00000000-0005-0000-0000-0000CFB70000}"/>
    <cellStyle name="20% - Accent1 5 3 4 2 8" xfId="47239" xr:uid="{00000000-0005-0000-0000-0000D0B70000}"/>
    <cellStyle name="20% - Accent1 5 3 4 2 8 2" xfId="47240" xr:uid="{00000000-0005-0000-0000-0000D1B70000}"/>
    <cellStyle name="20% - Accent1 5 3 4 2 9" xfId="47241" xr:uid="{00000000-0005-0000-0000-0000D2B70000}"/>
    <cellStyle name="20% - Accent1 5 3 4 3" xfId="47242" xr:uid="{00000000-0005-0000-0000-0000D3B70000}"/>
    <cellStyle name="20% - Accent1 5 3 4 3 2" xfId="47243" xr:uid="{00000000-0005-0000-0000-0000D4B70000}"/>
    <cellStyle name="20% - Accent1 5 3 4 3 2 2" xfId="47244" xr:uid="{00000000-0005-0000-0000-0000D5B70000}"/>
    <cellStyle name="20% - Accent1 5 3 4 3 2 2 2" xfId="47245" xr:uid="{00000000-0005-0000-0000-0000D6B70000}"/>
    <cellStyle name="20% - Accent1 5 3 4 3 2 2 2 2" xfId="47246" xr:uid="{00000000-0005-0000-0000-0000D7B70000}"/>
    <cellStyle name="20% - Accent1 5 3 4 3 2 2 3" xfId="47247" xr:uid="{00000000-0005-0000-0000-0000D8B70000}"/>
    <cellStyle name="20% - Accent1 5 3 4 3 2 3" xfId="47248" xr:uid="{00000000-0005-0000-0000-0000D9B70000}"/>
    <cellStyle name="20% - Accent1 5 3 4 3 2 3 2" xfId="47249" xr:uid="{00000000-0005-0000-0000-0000DAB70000}"/>
    <cellStyle name="20% - Accent1 5 3 4 3 2 4" xfId="47250" xr:uid="{00000000-0005-0000-0000-0000DBB70000}"/>
    <cellStyle name="20% - Accent1 5 3 4 3 3" xfId="47251" xr:uid="{00000000-0005-0000-0000-0000DCB70000}"/>
    <cellStyle name="20% - Accent1 5 3 4 3 3 2" xfId="47252" xr:uid="{00000000-0005-0000-0000-0000DDB70000}"/>
    <cellStyle name="20% - Accent1 5 3 4 3 3 2 2" xfId="47253" xr:uid="{00000000-0005-0000-0000-0000DEB70000}"/>
    <cellStyle name="20% - Accent1 5 3 4 3 3 2 2 2" xfId="47254" xr:uid="{00000000-0005-0000-0000-0000DFB70000}"/>
    <cellStyle name="20% - Accent1 5 3 4 3 3 2 3" xfId="47255" xr:uid="{00000000-0005-0000-0000-0000E0B70000}"/>
    <cellStyle name="20% - Accent1 5 3 4 3 3 3" xfId="47256" xr:uid="{00000000-0005-0000-0000-0000E1B70000}"/>
    <cellStyle name="20% - Accent1 5 3 4 3 3 3 2" xfId="47257" xr:uid="{00000000-0005-0000-0000-0000E2B70000}"/>
    <cellStyle name="20% - Accent1 5 3 4 3 3 4" xfId="47258" xr:uid="{00000000-0005-0000-0000-0000E3B70000}"/>
    <cellStyle name="20% - Accent1 5 3 4 3 4" xfId="47259" xr:uid="{00000000-0005-0000-0000-0000E4B70000}"/>
    <cellStyle name="20% - Accent1 5 3 4 3 4 2" xfId="47260" xr:uid="{00000000-0005-0000-0000-0000E5B70000}"/>
    <cellStyle name="20% - Accent1 5 3 4 3 4 2 2" xfId="47261" xr:uid="{00000000-0005-0000-0000-0000E6B70000}"/>
    <cellStyle name="20% - Accent1 5 3 4 3 4 2 2 2" xfId="47262" xr:uid="{00000000-0005-0000-0000-0000E7B70000}"/>
    <cellStyle name="20% - Accent1 5 3 4 3 4 2 3" xfId="47263" xr:uid="{00000000-0005-0000-0000-0000E8B70000}"/>
    <cellStyle name="20% - Accent1 5 3 4 3 4 3" xfId="47264" xr:uid="{00000000-0005-0000-0000-0000E9B70000}"/>
    <cellStyle name="20% - Accent1 5 3 4 3 4 3 2" xfId="47265" xr:uid="{00000000-0005-0000-0000-0000EAB70000}"/>
    <cellStyle name="20% - Accent1 5 3 4 3 4 4" xfId="47266" xr:uid="{00000000-0005-0000-0000-0000EBB70000}"/>
    <cellStyle name="20% - Accent1 5 3 4 3 5" xfId="47267" xr:uid="{00000000-0005-0000-0000-0000ECB70000}"/>
    <cellStyle name="20% - Accent1 5 3 4 3 5 2" xfId="47268" xr:uid="{00000000-0005-0000-0000-0000EDB70000}"/>
    <cellStyle name="20% - Accent1 5 3 4 3 5 2 2" xfId="47269" xr:uid="{00000000-0005-0000-0000-0000EEB70000}"/>
    <cellStyle name="20% - Accent1 5 3 4 3 5 3" xfId="47270" xr:uid="{00000000-0005-0000-0000-0000EFB70000}"/>
    <cellStyle name="20% - Accent1 5 3 4 3 6" xfId="47271" xr:uid="{00000000-0005-0000-0000-0000F0B70000}"/>
    <cellStyle name="20% - Accent1 5 3 4 3 6 2" xfId="47272" xr:uid="{00000000-0005-0000-0000-0000F1B70000}"/>
    <cellStyle name="20% - Accent1 5 3 4 3 6 2 2" xfId="47273" xr:uid="{00000000-0005-0000-0000-0000F2B70000}"/>
    <cellStyle name="20% - Accent1 5 3 4 3 6 3" xfId="47274" xr:uid="{00000000-0005-0000-0000-0000F3B70000}"/>
    <cellStyle name="20% - Accent1 5 3 4 3 7" xfId="47275" xr:uid="{00000000-0005-0000-0000-0000F4B70000}"/>
    <cellStyle name="20% - Accent1 5 3 4 3 7 2" xfId="47276" xr:uid="{00000000-0005-0000-0000-0000F5B70000}"/>
    <cellStyle name="20% - Accent1 5 3 4 3 8" xfId="47277" xr:uid="{00000000-0005-0000-0000-0000F6B70000}"/>
    <cellStyle name="20% - Accent1 5 3 4 3 8 2" xfId="47278" xr:uid="{00000000-0005-0000-0000-0000F7B70000}"/>
    <cellStyle name="20% - Accent1 5 3 4 3 9" xfId="47279" xr:uid="{00000000-0005-0000-0000-0000F8B70000}"/>
    <cellStyle name="20% - Accent1 5 3 4 4" xfId="47280" xr:uid="{00000000-0005-0000-0000-0000F9B70000}"/>
    <cellStyle name="20% - Accent1 5 3 4 4 2" xfId="47281" xr:uid="{00000000-0005-0000-0000-0000FAB70000}"/>
    <cellStyle name="20% - Accent1 5 3 4 4 2 2" xfId="47282" xr:uid="{00000000-0005-0000-0000-0000FBB70000}"/>
    <cellStyle name="20% - Accent1 5 3 4 4 2 2 2" xfId="47283" xr:uid="{00000000-0005-0000-0000-0000FCB70000}"/>
    <cellStyle name="20% - Accent1 5 3 4 4 2 3" xfId="47284" xr:uid="{00000000-0005-0000-0000-0000FDB70000}"/>
    <cellStyle name="20% - Accent1 5 3 4 4 3" xfId="47285" xr:uid="{00000000-0005-0000-0000-0000FEB70000}"/>
    <cellStyle name="20% - Accent1 5 3 4 4 3 2" xfId="47286" xr:uid="{00000000-0005-0000-0000-0000FFB70000}"/>
    <cellStyle name="20% - Accent1 5 3 4 4 4" xfId="47287" xr:uid="{00000000-0005-0000-0000-000000B80000}"/>
    <cellStyle name="20% - Accent1 5 3 4 5" xfId="47288" xr:uid="{00000000-0005-0000-0000-000001B80000}"/>
    <cellStyle name="20% - Accent1 5 3 4 5 2" xfId="47289" xr:uid="{00000000-0005-0000-0000-000002B80000}"/>
    <cellStyle name="20% - Accent1 5 3 4 5 2 2" xfId="47290" xr:uid="{00000000-0005-0000-0000-000003B80000}"/>
    <cellStyle name="20% - Accent1 5 3 4 5 2 2 2" xfId="47291" xr:uid="{00000000-0005-0000-0000-000004B80000}"/>
    <cellStyle name="20% - Accent1 5 3 4 5 2 3" xfId="47292" xr:uid="{00000000-0005-0000-0000-000005B80000}"/>
    <cellStyle name="20% - Accent1 5 3 4 5 3" xfId="47293" xr:uid="{00000000-0005-0000-0000-000006B80000}"/>
    <cellStyle name="20% - Accent1 5 3 4 5 3 2" xfId="47294" xr:uid="{00000000-0005-0000-0000-000007B80000}"/>
    <cellStyle name="20% - Accent1 5 3 4 5 4" xfId="47295" xr:uid="{00000000-0005-0000-0000-000008B80000}"/>
    <cellStyle name="20% - Accent1 5 3 4 6" xfId="47296" xr:uid="{00000000-0005-0000-0000-000009B80000}"/>
    <cellStyle name="20% - Accent1 5 3 4 6 2" xfId="47297" xr:uid="{00000000-0005-0000-0000-00000AB80000}"/>
    <cellStyle name="20% - Accent1 5 3 4 6 2 2" xfId="47298" xr:uid="{00000000-0005-0000-0000-00000BB80000}"/>
    <cellStyle name="20% - Accent1 5 3 4 6 2 2 2" xfId="47299" xr:uid="{00000000-0005-0000-0000-00000CB80000}"/>
    <cellStyle name="20% - Accent1 5 3 4 6 2 3" xfId="47300" xr:uid="{00000000-0005-0000-0000-00000DB80000}"/>
    <cellStyle name="20% - Accent1 5 3 4 6 3" xfId="47301" xr:uid="{00000000-0005-0000-0000-00000EB80000}"/>
    <cellStyle name="20% - Accent1 5 3 4 6 3 2" xfId="47302" xr:uid="{00000000-0005-0000-0000-00000FB80000}"/>
    <cellStyle name="20% - Accent1 5 3 4 6 4" xfId="47303" xr:uid="{00000000-0005-0000-0000-000010B80000}"/>
    <cellStyle name="20% - Accent1 5 3 4 7" xfId="47304" xr:uid="{00000000-0005-0000-0000-000011B80000}"/>
    <cellStyle name="20% - Accent1 5 3 4 7 2" xfId="47305" xr:uid="{00000000-0005-0000-0000-000012B80000}"/>
    <cellStyle name="20% - Accent1 5 3 4 7 2 2" xfId="47306" xr:uid="{00000000-0005-0000-0000-000013B80000}"/>
    <cellStyle name="20% - Accent1 5 3 4 7 3" xfId="47307" xr:uid="{00000000-0005-0000-0000-000014B80000}"/>
    <cellStyle name="20% - Accent1 5 3 4 8" xfId="47308" xr:uid="{00000000-0005-0000-0000-000015B80000}"/>
    <cellStyle name="20% - Accent1 5 3 4 8 2" xfId="47309" xr:uid="{00000000-0005-0000-0000-000016B80000}"/>
    <cellStyle name="20% - Accent1 5 3 4 8 2 2" xfId="47310" xr:uid="{00000000-0005-0000-0000-000017B80000}"/>
    <cellStyle name="20% - Accent1 5 3 4 8 3" xfId="47311" xr:uid="{00000000-0005-0000-0000-000018B80000}"/>
    <cellStyle name="20% - Accent1 5 3 4 9" xfId="47312" xr:uid="{00000000-0005-0000-0000-000019B80000}"/>
    <cellStyle name="20% - Accent1 5 3 4 9 2" xfId="47313" xr:uid="{00000000-0005-0000-0000-00001AB80000}"/>
    <cellStyle name="20% - Accent1 5 3 5" xfId="47314" xr:uid="{00000000-0005-0000-0000-00001BB80000}"/>
    <cellStyle name="20% - Accent1 5 3 5 2" xfId="47315" xr:uid="{00000000-0005-0000-0000-00001CB80000}"/>
    <cellStyle name="20% - Accent1 5 3 5 2 2" xfId="47316" xr:uid="{00000000-0005-0000-0000-00001DB80000}"/>
    <cellStyle name="20% - Accent1 5 3 5 2 2 2" xfId="47317" xr:uid="{00000000-0005-0000-0000-00001EB80000}"/>
    <cellStyle name="20% - Accent1 5 3 5 2 2 2 2" xfId="47318" xr:uid="{00000000-0005-0000-0000-00001FB80000}"/>
    <cellStyle name="20% - Accent1 5 3 5 2 2 3" xfId="47319" xr:uid="{00000000-0005-0000-0000-000020B80000}"/>
    <cellStyle name="20% - Accent1 5 3 5 2 3" xfId="47320" xr:uid="{00000000-0005-0000-0000-000021B80000}"/>
    <cellStyle name="20% - Accent1 5 3 5 2 3 2" xfId="47321" xr:uid="{00000000-0005-0000-0000-000022B80000}"/>
    <cellStyle name="20% - Accent1 5 3 5 2 4" xfId="47322" xr:uid="{00000000-0005-0000-0000-000023B80000}"/>
    <cellStyle name="20% - Accent1 5 3 5 3" xfId="47323" xr:uid="{00000000-0005-0000-0000-000024B80000}"/>
    <cellStyle name="20% - Accent1 5 3 5 3 2" xfId="47324" xr:uid="{00000000-0005-0000-0000-000025B80000}"/>
    <cellStyle name="20% - Accent1 5 3 5 3 2 2" xfId="47325" xr:uid="{00000000-0005-0000-0000-000026B80000}"/>
    <cellStyle name="20% - Accent1 5 3 5 3 2 2 2" xfId="47326" xr:uid="{00000000-0005-0000-0000-000027B80000}"/>
    <cellStyle name="20% - Accent1 5 3 5 3 2 3" xfId="47327" xr:uid="{00000000-0005-0000-0000-000028B80000}"/>
    <cellStyle name="20% - Accent1 5 3 5 3 3" xfId="47328" xr:uid="{00000000-0005-0000-0000-000029B80000}"/>
    <cellStyle name="20% - Accent1 5 3 5 3 3 2" xfId="47329" xr:uid="{00000000-0005-0000-0000-00002AB80000}"/>
    <cellStyle name="20% - Accent1 5 3 5 3 4" xfId="47330" xr:uid="{00000000-0005-0000-0000-00002BB80000}"/>
    <cellStyle name="20% - Accent1 5 3 5 4" xfId="47331" xr:uid="{00000000-0005-0000-0000-00002CB80000}"/>
    <cellStyle name="20% - Accent1 5 3 5 4 2" xfId="47332" xr:uid="{00000000-0005-0000-0000-00002DB80000}"/>
    <cellStyle name="20% - Accent1 5 3 5 4 2 2" xfId="47333" xr:uid="{00000000-0005-0000-0000-00002EB80000}"/>
    <cellStyle name="20% - Accent1 5 3 5 4 2 2 2" xfId="47334" xr:uid="{00000000-0005-0000-0000-00002FB80000}"/>
    <cellStyle name="20% - Accent1 5 3 5 4 2 3" xfId="47335" xr:uid="{00000000-0005-0000-0000-000030B80000}"/>
    <cellStyle name="20% - Accent1 5 3 5 4 3" xfId="47336" xr:uid="{00000000-0005-0000-0000-000031B80000}"/>
    <cellStyle name="20% - Accent1 5 3 5 4 3 2" xfId="47337" xr:uid="{00000000-0005-0000-0000-000032B80000}"/>
    <cellStyle name="20% - Accent1 5 3 5 4 4" xfId="47338" xr:uid="{00000000-0005-0000-0000-000033B80000}"/>
    <cellStyle name="20% - Accent1 5 3 5 5" xfId="47339" xr:uid="{00000000-0005-0000-0000-000034B80000}"/>
    <cellStyle name="20% - Accent1 5 3 5 5 2" xfId="47340" xr:uid="{00000000-0005-0000-0000-000035B80000}"/>
    <cellStyle name="20% - Accent1 5 3 5 5 2 2" xfId="47341" xr:uid="{00000000-0005-0000-0000-000036B80000}"/>
    <cellStyle name="20% - Accent1 5 3 5 5 3" xfId="47342" xr:uid="{00000000-0005-0000-0000-000037B80000}"/>
    <cellStyle name="20% - Accent1 5 3 5 6" xfId="47343" xr:uid="{00000000-0005-0000-0000-000038B80000}"/>
    <cellStyle name="20% - Accent1 5 3 5 6 2" xfId="47344" xr:uid="{00000000-0005-0000-0000-000039B80000}"/>
    <cellStyle name="20% - Accent1 5 3 5 6 2 2" xfId="47345" xr:uid="{00000000-0005-0000-0000-00003AB80000}"/>
    <cellStyle name="20% - Accent1 5 3 5 6 3" xfId="47346" xr:uid="{00000000-0005-0000-0000-00003BB80000}"/>
    <cellStyle name="20% - Accent1 5 3 5 7" xfId="47347" xr:uid="{00000000-0005-0000-0000-00003CB80000}"/>
    <cellStyle name="20% - Accent1 5 3 5 7 2" xfId="47348" xr:uid="{00000000-0005-0000-0000-00003DB80000}"/>
    <cellStyle name="20% - Accent1 5 3 5 8" xfId="47349" xr:uid="{00000000-0005-0000-0000-00003EB80000}"/>
    <cellStyle name="20% - Accent1 5 3 5 8 2" xfId="47350" xr:uid="{00000000-0005-0000-0000-00003FB80000}"/>
    <cellStyle name="20% - Accent1 5 3 5 9" xfId="47351" xr:uid="{00000000-0005-0000-0000-000040B80000}"/>
    <cellStyle name="20% - Accent1 5 3 6" xfId="47352" xr:uid="{00000000-0005-0000-0000-000041B80000}"/>
    <cellStyle name="20% - Accent1 5 3 6 2" xfId="47353" xr:uid="{00000000-0005-0000-0000-000042B80000}"/>
    <cellStyle name="20% - Accent1 5 3 6 2 2" xfId="47354" xr:uid="{00000000-0005-0000-0000-000043B80000}"/>
    <cellStyle name="20% - Accent1 5 3 6 2 2 2" xfId="47355" xr:uid="{00000000-0005-0000-0000-000044B80000}"/>
    <cellStyle name="20% - Accent1 5 3 6 2 2 2 2" xfId="47356" xr:uid="{00000000-0005-0000-0000-000045B80000}"/>
    <cellStyle name="20% - Accent1 5 3 6 2 2 3" xfId="47357" xr:uid="{00000000-0005-0000-0000-000046B80000}"/>
    <cellStyle name="20% - Accent1 5 3 6 2 3" xfId="47358" xr:uid="{00000000-0005-0000-0000-000047B80000}"/>
    <cellStyle name="20% - Accent1 5 3 6 2 3 2" xfId="47359" xr:uid="{00000000-0005-0000-0000-000048B80000}"/>
    <cellStyle name="20% - Accent1 5 3 6 2 4" xfId="47360" xr:uid="{00000000-0005-0000-0000-000049B80000}"/>
    <cellStyle name="20% - Accent1 5 3 6 3" xfId="47361" xr:uid="{00000000-0005-0000-0000-00004AB80000}"/>
    <cellStyle name="20% - Accent1 5 3 6 3 2" xfId="47362" xr:uid="{00000000-0005-0000-0000-00004BB80000}"/>
    <cellStyle name="20% - Accent1 5 3 6 3 2 2" xfId="47363" xr:uid="{00000000-0005-0000-0000-00004CB80000}"/>
    <cellStyle name="20% - Accent1 5 3 6 3 2 2 2" xfId="47364" xr:uid="{00000000-0005-0000-0000-00004DB80000}"/>
    <cellStyle name="20% - Accent1 5 3 6 3 2 3" xfId="47365" xr:uid="{00000000-0005-0000-0000-00004EB80000}"/>
    <cellStyle name="20% - Accent1 5 3 6 3 3" xfId="47366" xr:uid="{00000000-0005-0000-0000-00004FB80000}"/>
    <cellStyle name="20% - Accent1 5 3 6 3 3 2" xfId="47367" xr:uid="{00000000-0005-0000-0000-000050B80000}"/>
    <cellStyle name="20% - Accent1 5 3 6 3 4" xfId="47368" xr:uid="{00000000-0005-0000-0000-000051B80000}"/>
    <cellStyle name="20% - Accent1 5 3 6 4" xfId="47369" xr:uid="{00000000-0005-0000-0000-000052B80000}"/>
    <cellStyle name="20% - Accent1 5 3 6 4 2" xfId="47370" xr:uid="{00000000-0005-0000-0000-000053B80000}"/>
    <cellStyle name="20% - Accent1 5 3 6 4 2 2" xfId="47371" xr:uid="{00000000-0005-0000-0000-000054B80000}"/>
    <cellStyle name="20% - Accent1 5 3 6 4 2 2 2" xfId="47372" xr:uid="{00000000-0005-0000-0000-000055B80000}"/>
    <cellStyle name="20% - Accent1 5 3 6 4 2 3" xfId="47373" xr:uid="{00000000-0005-0000-0000-000056B80000}"/>
    <cellStyle name="20% - Accent1 5 3 6 4 3" xfId="47374" xr:uid="{00000000-0005-0000-0000-000057B80000}"/>
    <cellStyle name="20% - Accent1 5 3 6 4 3 2" xfId="47375" xr:uid="{00000000-0005-0000-0000-000058B80000}"/>
    <cellStyle name="20% - Accent1 5 3 6 4 4" xfId="47376" xr:uid="{00000000-0005-0000-0000-000059B80000}"/>
    <cellStyle name="20% - Accent1 5 3 6 5" xfId="47377" xr:uid="{00000000-0005-0000-0000-00005AB80000}"/>
    <cellStyle name="20% - Accent1 5 3 6 5 2" xfId="47378" xr:uid="{00000000-0005-0000-0000-00005BB80000}"/>
    <cellStyle name="20% - Accent1 5 3 6 5 2 2" xfId="47379" xr:uid="{00000000-0005-0000-0000-00005CB80000}"/>
    <cellStyle name="20% - Accent1 5 3 6 5 3" xfId="47380" xr:uid="{00000000-0005-0000-0000-00005DB80000}"/>
    <cellStyle name="20% - Accent1 5 3 6 6" xfId="47381" xr:uid="{00000000-0005-0000-0000-00005EB80000}"/>
    <cellStyle name="20% - Accent1 5 3 6 6 2" xfId="47382" xr:uid="{00000000-0005-0000-0000-00005FB80000}"/>
    <cellStyle name="20% - Accent1 5 3 6 6 2 2" xfId="47383" xr:uid="{00000000-0005-0000-0000-000060B80000}"/>
    <cellStyle name="20% - Accent1 5 3 6 6 3" xfId="47384" xr:uid="{00000000-0005-0000-0000-000061B80000}"/>
    <cellStyle name="20% - Accent1 5 3 6 7" xfId="47385" xr:uid="{00000000-0005-0000-0000-000062B80000}"/>
    <cellStyle name="20% - Accent1 5 3 6 7 2" xfId="47386" xr:uid="{00000000-0005-0000-0000-000063B80000}"/>
    <cellStyle name="20% - Accent1 5 3 6 8" xfId="47387" xr:uid="{00000000-0005-0000-0000-000064B80000}"/>
    <cellStyle name="20% - Accent1 5 3 6 8 2" xfId="47388" xr:uid="{00000000-0005-0000-0000-000065B80000}"/>
    <cellStyle name="20% - Accent1 5 3 6 9" xfId="47389" xr:uid="{00000000-0005-0000-0000-000066B80000}"/>
    <cellStyle name="20% - Accent1 5 3 7" xfId="47390" xr:uid="{00000000-0005-0000-0000-000067B80000}"/>
    <cellStyle name="20% - Accent1 5 3 7 2" xfId="47391" xr:uid="{00000000-0005-0000-0000-000068B80000}"/>
    <cellStyle name="20% - Accent1 5 3 7 2 2" xfId="47392" xr:uid="{00000000-0005-0000-0000-000069B80000}"/>
    <cellStyle name="20% - Accent1 5 3 7 2 2 2" xfId="47393" xr:uid="{00000000-0005-0000-0000-00006AB80000}"/>
    <cellStyle name="20% - Accent1 5 3 7 2 3" xfId="47394" xr:uid="{00000000-0005-0000-0000-00006BB80000}"/>
    <cellStyle name="20% - Accent1 5 3 7 3" xfId="47395" xr:uid="{00000000-0005-0000-0000-00006CB80000}"/>
    <cellStyle name="20% - Accent1 5 3 7 3 2" xfId="47396" xr:uid="{00000000-0005-0000-0000-00006DB80000}"/>
    <cellStyle name="20% - Accent1 5 3 7 4" xfId="47397" xr:uid="{00000000-0005-0000-0000-00006EB80000}"/>
    <cellStyle name="20% - Accent1 5 3 8" xfId="47398" xr:uid="{00000000-0005-0000-0000-00006FB80000}"/>
    <cellStyle name="20% - Accent1 5 3 8 2" xfId="47399" xr:uid="{00000000-0005-0000-0000-000070B80000}"/>
    <cellStyle name="20% - Accent1 5 3 8 2 2" xfId="47400" xr:uid="{00000000-0005-0000-0000-000071B80000}"/>
    <cellStyle name="20% - Accent1 5 3 8 2 2 2" xfId="47401" xr:uid="{00000000-0005-0000-0000-000072B80000}"/>
    <cellStyle name="20% - Accent1 5 3 8 2 3" xfId="47402" xr:uid="{00000000-0005-0000-0000-000073B80000}"/>
    <cellStyle name="20% - Accent1 5 3 8 3" xfId="47403" xr:uid="{00000000-0005-0000-0000-000074B80000}"/>
    <cellStyle name="20% - Accent1 5 3 8 3 2" xfId="47404" xr:uid="{00000000-0005-0000-0000-000075B80000}"/>
    <cellStyle name="20% - Accent1 5 3 8 4" xfId="47405" xr:uid="{00000000-0005-0000-0000-000076B80000}"/>
    <cellStyle name="20% - Accent1 5 3 9" xfId="47406" xr:uid="{00000000-0005-0000-0000-000077B80000}"/>
    <cellStyle name="20% - Accent1 5 3 9 2" xfId="47407" xr:uid="{00000000-0005-0000-0000-000078B80000}"/>
    <cellStyle name="20% - Accent1 5 3 9 2 2" xfId="47408" xr:uid="{00000000-0005-0000-0000-000079B80000}"/>
    <cellStyle name="20% - Accent1 5 3 9 2 2 2" xfId="47409" xr:uid="{00000000-0005-0000-0000-00007AB80000}"/>
    <cellStyle name="20% - Accent1 5 3 9 2 3" xfId="47410" xr:uid="{00000000-0005-0000-0000-00007BB80000}"/>
    <cellStyle name="20% - Accent1 5 3 9 3" xfId="47411" xr:uid="{00000000-0005-0000-0000-00007CB80000}"/>
    <cellStyle name="20% - Accent1 5 3 9 3 2" xfId="47412" xr:uid="{00000000-0005-0000-0000-00007DB80000}"/>
    <cellStyle name="20% - Accent1 5 3 9 4" xfId="47413" xr:uid="{00000000-0005-0000-0000-00007EB80000}"/>
    <cellStyle name="20% - Accent1 5 4" xfId="47414" xr:uid="{00000000-0005-0000-0000-00007FB80000}"/>
    <cellStyle name="20% - Accent1 5 4 10" xfId="47415" xr:uid="{00000000-0005-0000-0000-000080B80000}"/>
    <cellStyle name="20% - Accent1 5 4 10 2" xfId="47416" xr:uid="{00000000-0005-0000-0000-000081B80000}"/>
    <cellStyle name="20% - Accent1 5 4 11" xfId="47417" xr:uid="{00000000-0005-0000-0000-000082B80000}"/>
    <cellStyle name="20% - Accent1 5 4 2" xfId="47418" xr:uid="{00000000-0005-0000-0000-000083B80000}"/>
    <cellStyle name="20% - Accent1 5 4 2 2" xfId="47419" xr:uid="{00000000-0005-0000-0000-000084B80000}"/>
    <cellStyle name="20% - Accent1 5 4 2 2 2" xfId="47420" xr:uid="{00000000-0005-0000-0000-000085B80000}"/>
    <cellStyle name="20% - Accent1 5 4 2 2 2 2" xfId="47421" xr:uid="{00000000-0005-0000-0000-000086B80000}"/>
    <cellStyle name="20% - Accent1 5 4 2 2 2 2 2" xfId="47422" xr:uid="{00000000-0005-0000-0000-000087B80000}"/>
    <cellStyle name="20% - Accent1 5 4 2 2 2 3" xfId="47423" xr:uid="{00000000-0005-0000-0000-000088B80000}"/>
    <cellStyle name="20% - Accent1 5 4 2 2 3" xfId="47424" xr:uid="{00000000-0005-0000-0000-000089B80000}"/>
    <cellStyle name="20% - Accent1 5 4 2 2 3 2" xfId="47425" xr:uid="{00000000-0005-0000-0000-00008AB80000}"/>
    <cellStyle name="20% - Accent1 5 4 2 2 4" xfId="47426" xr:uid="{00000000-0005-0000-0000-00008BB80000}"/>
    <cellStyle name="20% - Accent1 5 4 2 3" xfId="47427" xr:uid="{00000000-0005-0000-0000-00008CB80000}"/>
    <cellStyle name="20% - Accent1 5 4 2 3 2" xfId="47428" xr:uid="{00000000-0005-0000-0000-00008DB80000}"/>
    <cellStyle name="20% - Accent1 5 4 2 3 2 2" xfId="47429" xr:uid="{00000000-0005-0000-0000-00008EB80000}"/>
    <cellStyle name="20% - Accent1 5 4 2 3 2 2 2" xfId="47430" xr:uid="{00000000-0005-0000-0000-00008FB80000}"/>
    <cellStyle name="20% - Accent1 5 4 2 3 2 3" xfId="47431" xr:uid="{00000000-0005-0000-0000-000090B80000}"/>
    <cellStyle name="20% - Accent1 5 4 2 3 3" xfId="47432" xr:uid="{00000000-0005-0000-0000-000091B80000}"/>
    <cellStyle name="20% - Accent1 5 4 2 3 3 2" xfId="47433" xr:uid="{00000000-0005-0000-0000-000092B80000}"/>
    <cellStyle name="20% - Accent1 5 4 2 3 4" xfId="47434" xr:uid="{00000000-0005-0000-0000-000093B80000}"/>
    <cellStyle name="20% - Accent1 5 4 2 4" xfId="47435" xr:uid="{00000000-0005-0000-0000-000094B80000}"/>
    <cellStyle name="20% - Accent1 5 4 2 4 2" xfId="47436" xr:uid="{00000000-0005-0000-0000-000095B80000}"/>
    <cellStyle name="20% - Accent1 5 4 2 4 2 2" xfId="47437" xr:uid="{00000000-0005-0000-0000-000096B80000}"/>
    <cellStyle name="20% - Accent1 5 4 2 4 2 2 2" xfId="47438" xr:uid="{00000000-0005-0000-0000-000097B80000}"/>
    <cellStyle name="20% - Accent1 5 4 2 4 2 3" xfId="47439" xr:uid="{00000000-0005-0000-0000-000098B80000}"/>
    <cellStyle name="20% - Accent1 5 4 2 4 3" xfId="47440" xr:uid="{00000000-0005-0000-0000-000099B80000}"/>
    <cellStyle name="20% - Accent1 5 4 2 4 3 2" xfId="47441" xr:uid="{00000000-0005-0000-0000-00009AB80000}"/>
    <cellStyle name="20% - Accent1 5 4 2 4 4" xfId="47442" xr:uid="{00000000-0005-0000-0000-00009BB80000}"/>
    <cellStyle name="20% - Accent1 5 4 2 5" xfId="47443" xr:uid="{00000000-0005-0000-0000-00009CB80000}"/>
    <cellStyle name="20% - Accent1 5 4 2 5 2" xfId="47444" xr:uid="{00000000-0005-0000-0000-00009DB80000}"/>
    <cellStyle name="20% - Accent1 5 4 2 5 2 2" xfId="47445" xr:uid="{00000000-0005-0000-0000-00009EB80000}"/>
    <cellStyle name="20% - Accent1 5 4 2 5 3" xfId="47446" xr:uid="{00000000-0005-0000-0000-00009FB80000}"/>
    <cellStyle name="20% - Accent1 5 4 2 6" xfId="47447" xr:uid="{00000000-0005-0000-0000-0000A0B80000}"/>
    <cellStyle name="20% - Accent1 5 4 2 6 2" xfId="47448" xr:uid="{00000000-0005-0000-0000-0000A1B80000}"/>
    <cellStyle name="20% - Accent1 5 4 2 6 2 2" xfId="47449" xr:uid="{00000000-0005-0000-0000-0000A2B80000}"/>
    <cellStyle name="20% - Accent1 5 4 2 6 3" xfId="47450" xr:uid="{00000000-0005-0000-0000-0000A3B80000}"/>
    <cellStyle name="20% - Accent1 5 4 2 7" xfId="47451" xr:uid="{00000000-0005-0000-0000-0000A4B80000}"/>
    <cellStyle name="20% - Accent1 5 4 2 7 2" xfId="47452" xr:uid="{00000000-0005-0000-0000-0000A5B80000}"/>
    <cellStyle name="20% - Accent1 5 4 2 8" xfId="47453" xr:uid="{00000000-0005-0000-0000-0000A6B80000}"/>
    <cellStyle name="20% - Accent1 5 4 2 8 2" xfId="47454" xr:uid="{00000000-0005-0000-0000-0000A7B80000}"/>
    <cellStyle name="20% - Accent1 5 4 2 9" xfId="47455" xr:uid="{00000000-0005-0000-0000-0000A8B80000}"/>
    <cellStyle name="20% - Accent1 5 4 3" xfId="47456" xr:uid="{00000000-0005-0000-0000-0000A9B80000}"/>
    <cellStyle name="20% - Accent1 5 4 3 2" xfId="47457" xr:uid="{00000000-0005-0000-0000-0000AAB80000}"/>
    <cellStyle name="20% - Accent1 5 4 3 2 2" xfId="47458" xr:uid="{00000000-0005-0000-0000-0000ABB80000}"/>
    <cellStyle name="20% - Accent1 5 4 3 2 2 2" xfId="47459" xr:uid="{00000000-0005-0000-0000-0000ACB80000}"/>
    <cellStyle name="20% - Accent1 5 4 3 2 2 2 2" xfId="47460" xr:uid="{00000000-0005-0000-0000-0000ADB80000}"/>
    <cellStyle name="20% - Accent1 5 4 3 2 2 3" xfId="47461" xr:uid="{00000000-0005-0000-0000-0000AEB80000}"/>
    <cellStyle name="20% - Accent1 5 4 3 2 3" xfId="47462" xr:uid="{00000000-0005-0000-0000-0000AFB80000}"/>
    <cellStyle name="20% - Accent1 5 4 3 2 3 2" xfId="47463" xr:uid="{00000000-0005-0000-0000-0000B0B80000}"/>
    <cellStyle name="20% - Accent1 5 4 3 2 4" xfId="47464" xr:uid="{00000000-0005-0000-0000-0000B1B80000}"/>
    <cellStyle name="20% - Accent1 5 4 3 3" xfId="47465" xr:uid="{00000000-0005-0000-0000-0000B2B80000}"/>
    <cellStyle name="20% - Accent1 5 4 3 3 2" xfId="47466" xr:uid="{00000000-0005-0000-0000-0000B3B80000}"/>
    <cellStyle name="20% - Accent1 5 4 3 3 2 2" xfId="47467" xr:uid="{00000000-0005-0000-0000-0000B4B80000}"/>
    <cellStyle name="20% - Accent1 5 4 3 3 2 2 2" xfId="47468" xr:uid="{00000000-0005-0000-0000-0000B5B80000}"/>
    <cellStyle name="20% - Accent1 5 4 3 3 2 3" xfId="47469" xr:uid="{00000000-0005-0000-0000-0000B6B80000}"/>
    <cellStyle name="20% - Accent1 5 4 3 3 3" xfId="47470" xr:uid="{00000000-0005-0000-0000-0000B7B80000}"/>
    <cellStyle name="20% - Accent1 5 4 3 3 3 2" xfId="47471" xr:uid="{00000000-0005-0000-0000-0000B8B80000}"/>
    <cellStyle name="20% - Accent1 5 4 3 3 4" xfId="47472" xr:uid="{00000000-0005-0000-0000-0000B9B80000}"/>
    <cellStyle name="20% - Accent1 5 4 3 4" xfId="47473" xr:uid="{00000000-0005-0000-0000-0000BAB80000}"/>
    <cellStyle name="20% - Accent1 5 4 3 4 2" xfId="47474" xr:uid="{00000000-0005-0000-0000-0000BBB80000}"/>
    <cellStyle name="20% - Accent1 5 4 3 4 2 2" xfId="47475" xr:uid="{00000000-0005-0000-0000-0000BCB80000}"/>
    <cellStyle name="20% - Accent1 5 4 3 4 2 2 2" xfId="47476" xr:uid="{00000000-0005-0000-0000-0000BDB80000}"/>
    <cellStyle name="20% - Accent1 5 4 3 4 2 3" xfId="47477" xr:uid="{00000000-0005-0000-0000-0000BEB80000}"/>
    <cellStyle name="20% - Accent1 5 4 3 4 3" xfId="47478" xr:uid="{00000000-0005-0000-0000-0000BFB80000}"/>
    <cellStyle name="20% - Accent1 5 4 3 4 3 2" xfId="47479" xr:uid="{00000000-0005-0000-0000-0000C0B80000}"/>
    <cellStyle name="20% - Accent1 5 4 3 4 4" xfId="47480" xr:uid="{00000000-0005-0000-0000-0000C1B80000}"/>
    <cellStyle name="20% - Accent1 5 4 3 5" xfId="47481" xr:uid="{00000000-0005-0000-0000-0000C2B80000}"/>
    <cellStyle name="20% - Accent1 5 4 3 5 2" xfId="47482" xr:uid="{00000000-0005-0000-0000-0000C3B80000}"/>
    <cellStyle name="20% - Accent1 5 4 3 5 2 2" xfId="47483" xr:uid="{00000000-0005-0000-0000-0000C4B80000}"/>
    <cellStyle name="20% - Accent1 5 4 3 5 3" xfId="47484" xr:uid="{00000000-0005-0000-0000-0000C5B80000}"/>
    <cellStyle name="20% - Accent1 5 4 3 6" xfId="47485" xr:uid="{00000000-0005-0000-0000-0000C6B80000}"/>
    <cellStyle name="20% - Accent1 5 4 3 6 2" xfId="47486" xr:uid="{00000000-0005-0000-0000-0000C7B80000}"/>
    <cellStyle name="20% - Accent1 5 4 3 6 2 2" xfId="47487" xr:uid="{00000000-0005-0000-0000-0000C8B80000}"/>
    <cellStyle name="20% - Accent1 5 4 3 6 3" xfId="47488" xr:uid="{00000000-0005-0000-0000-0000C9B80000}"/>
    <cellStyle name="20% - Accent1 5 4 3 7" xfId="47489" xr:uid="{00000000-0005-0000-0000-0000CAB80000}"/>
    <cellStyle name="20% - Accent1 5 4 3 7 2" xfId="47490" xr:uid="{00000000-0005-0000-0000-0000CBB80000}"/>
    <cellStyle name="20% - Accent1 5 4 3 8" xfId="47491" xr:uid="{00000000-0005-0000-0000-0000CCB80000}"/>
    <cellStyle name="20% - Accent1 5 4 3 8 2" xfId="47492" xr:uid="{00000000-0005-0000-0000-0000CDB80000}"/>
    <cellStyle name="20% - Accent1 5 4 3 9" xfId="47493" xr:uid="{00000000-0005-0000-0000-0000CEB80000}"/>
    <cellStyle name="20% - Accent1 5 4 4" xfId="47494" xr:uid="{00000000-0005-0000-0000-0000CFB80000}"/>
    <cellStyle name="20% - Accent1 5 4 4 2" xfId="47495" xr:uid="{00000000-0005-0000-0000-0000D0B80000}"/>
    <cellStyle name="20% - Accent1 5 4 4 2 2" xfId="47496" xr:uid="{00000000-0005-0000-0000-0000D1B80000}"/>
    <cellStyle name="20% - Accent1 5 4 4 2 2 2" xfId="47497" xr:uid="{00000000-0005-0000-0000-0000D2B80000}"/>
    <cellStyle name="20% - Accent1 5 4 4 2 3" xfId="47498" xr:uid="{00000000-0005-0000-0000-0000D3B80000}"/>
    <cellStyle name="20% - Accent1 5 4 4 3" xfId="47499" xr:uid="{00000000-0005-0000-0000-0000D4B80000}"/>
    <cellStyle name="20% - Accent1 5 4 4 3 2" xfId="47500" xr:uid="{00000000-0005-0000-0000-0000D5B80000}"/>
    <cellStyle name="20% - Accent1 5 4 4 4" xfId="47501" xr:uid="{00000000-0005-0000-0000-0000D6B80000}"/>
    <cellStyle name="20% - Accent1 5 4 5" xfId="47502" xr:uid="{00000000-0005-0000-0000-0000D7B80000}"/>
    <cellStyle name="20% - Accent1 5 4 5 2" xfId="47503" xr:uid="{00000000-0005-0000-0000-0000D8B80000}"/>
    <cellStyle name="20% - Accent1 5 4 5 2 2" xfId="47504" xr:uid="{00000000-0005-0000-0000-0000D9B80000}"/>
    <cellStyle name="20% - Accent1 5 4 5 2 2 2" xfId="47505" xr:uid="{00000000-0005-0000-0000-0000DAB80000}"/>
    <cellStyle name="20% - Accent1 5 4 5 2 3" xfId="47506" xr:uid="{00000000-0005-0000-0000-0000DBB80000}"/>
    <cellStyle name="20% - Accent1 5 4 5 3" xfId="47507" xr:uid="{00000000-0005-0000-0000-0000DCB80000}"/>
    <cellStyle name="20% - Accent1 5 4 5 3 2" xfId="47508" xr:uid="{00000000-0005-0000-0000-0000DDB80000}"/>
    <cellStyle name="20% - Accent1 5 4 5 4" xfId="47509" xr:uid="{00000000-0005-0000-0000-0000DEB80000}"/>
    <cellStyle name="20% - Accent1 5 4 6" xfId="47510" xr:uid="{00000000-0005-0000-0000-0000DFB80000}"/>
    <cellStyle name="20% - Accent1 5 4 6 2" xfId="47511" xr:uid="{00000000-0005-0000-0000-0000E0B80000}"/>
    <cellStyle name="20% - Accent1 5 4 6 2 2" xfId="47512" xr:uid="{00000000-0005-0000-0000-0000E1B80000}"/>
    <cellStyle name="20% - Accent1 5 4 6 2 2 2" xfId="47513" xr:uid="{00000000-0005-0000-0000-0000E2B80000}"/>
    <cellStyle name="20% - Accent1 5 4 6 2 3" xfId="47514" xr:uid="{00000000-0005-0000-0000-0000E3B80000}"/>
    <cellStyle name="20% - Accent1 5 4 6 3" xfId="47515" xr:uid="{00000000-0005-0000-0000-0000E4B80000}"/>
    <cellStyle name="20% - Accent1 5 4 6 3 2" xfId="47516" xr:uid="{00000000-0005-0000-0000-0000E5B80000}"/>
    <cellStyle name="20% - Accent1 5 4 6 4" xfId="47517" xr:uid="{00000000-0005-0000-0000-0000E6B80000}"/>
    <cellStyle name="20% - Accent1 5 4 7" xfId="47518" xr:uid="{00000000-0005-0000-0000-0000E7B80000}"/>
    <cellStyle name="20% - Accent1 5 4 7 2" xfId="47519" xr:uid="{00000000-0005-0000-0000-0000E8B80000}"/>
    <cellStyle name="20% - Accent1 5 4 7 2 2" xfId="47520" xr:uid="{00000000-0005-0000-0000-0000E9B80000}"/>
    <cellStyle name="20% - Accent1 5 4 7 3" xfId="47521" xr:uid="{00000000-0005-0000-0000-0000EAB80000}"/>
    <cellStyle name="20% - Accent1 5 4 8" xfId="47522" xr:uid="{00000000-0005-0000-0000-0000EBB80000}"/>
    <cellStyle name="20% - Accent1 5 4 8 2" xfId="47523" xr:uid="{00000000-0005-0000-0000-0000ECB80000}"/>
    <cellStyle name="20% - Accent1 5 4 8 2 2" xfId="47524" xr:uid="{00000000-0005-0000-0000-0000EDB80000}"/>
    <cellStyle name="20% - Accent1 5 4 8 3" xfId="47525" xr:uid="{00000000-0005-0000-0000-0000EEB80000}"/>
    <cellStyle name="20% - Accent1 5 4 9" xfId="47526" xr:uid="{00000000-0005-0000-0000-0000EFB80000}"/>
    <cellStyle name="20% - Accent1 5 4 9 2" xfId="47527" xr:uid="{00000000-0005-0000-0000-0000F0B80000}"/>
    <cellStyle name="20% - Accent1 5 5" xfId="47528" xr:uid="{00000000-0005-0000-0000-0000F1B80000}"/>
    <cellStyle name="20% - Accent1 5 5 10" xfId="47529" xr:uid="{00000000-0005-0000-0000-0000F2B80000}"/>
    <cellStyle name="20% - Accent1 5 5 10 2" xfId="47530" xr:uid="{00000000-0005-0000-0000-0000F3B80000}"/>
    <cellStyle name="20% - Accent1 5 5 11" xfId="47531" xr:uid="{00000000-0005-0000-0000-0000F4B80000}"/>
    <cellStyle name="20% - Accent1 5 5 2" xfId="47532" xr:uid="{00000000-0005-0000-0000-0000F5B80000}"/>
    <cellStyle name="20% - Accent1 5 5 2 2" xfId="47533" xr:uid="{00000000-0005-0000-0000-0000F6B80000}"/>
    <cellStyle name="20% - Accent1 5 5 2 2 2" xfId="47534" xr:uid="{00000000-0005-0000-0000-0000F7B80000}"/>
    <cellStyle name="20% - Accent1 5 5 2 2 2 2" xfId="47535" xr:uid="{00000000-0005-0000-0000-0000F8B80000}"/>
    <cellStyle name="20% - Accent1 5 5 2 2 2 2 2" xfId="47536" xr:uid="{00000000-0005-0000-0000-0000F9B80000}"/>
    <cellStyle name="20% - Accent1 5 5 2 2 2 3" xfId="47537" xr:uid="{00000000-0005-0000-0000-0000FAB80000}"/>
    <cellStyle name="20% - Accent1 5 5 2 2 3" xfId="47538" xr:uid="{00000000-0005-0000-0000-0000FBB80000}"/>
    <cellStyle name="20% - Accent1 5 5 2 2 3 2" xfId="47539" xr:uid="{00000000-0005-0000-0000-0000FCB80000}"/>
    <cellStyle name="20% - Accent1 5 5 2 2 4" xfId="47540" xr:uid="{00000000-0005-0000-0000-0000FDB80000}"/>
    <cellStyle name="20% - Accent1 5 5 2 3" xfId="47541" xr:uid="{00000000-0005-0000-0000-0000FEB80000}"/>
    <cellStyle name="20% - Accent1 5 5 2 3 2" xfId="47542" xr:uid="{00000000-0005-0000-0000-0000FFB80000}"/>
    <cellStyle name="20% - Accent1 5 5 2 3 2 2" xfId="47543" xr:uid="{00000000-0005-0000-0000-000000B90000}"/>
    <cellStyle name="20% - Accent1 5 5 2 3 2 2 2" xfId="47544" xr:uid="{00000000-0005-0000-0000-000001B90000}"/>
    <cellStyle name="20% - Accent1 5 5 2 3 2 3" xfId="47545" xr:uid="{00000000-0005-0000-0000-000002B90000}"/>
    <cellStyle name="20% - Accent1 5 5 2 3 3" xfId="47546" xr:uid="{00000000-0005-0000-0000-000003B90000}"/>
    <cellStyle name="20% - Accent1 5 5 2 3 3 2" xfId="47547" xr:uid="{00000000-0005-0000-0000-000004B90000}"/>
    <cellStyle name="20% - Accent1 5 5 2 3 4" xfId="47548" xr:uid="{00000000-0005-0000-0000-000005B90000}"/>
    <cellStyle name="20% - Accent1 5 5 2 4" xfId="47549" xr:uid="{00000000-0005-0000-0000-000006B90000}"/>
    <cellStyle name="20% - Accent1 5 5 2 4 2" xfId="47550" xr:uid="{00000000-0005-0000-0000-000007B90000}"/>
    <cellStyle name="20% - Accent1 5 5 2 4 2 2" xfId="47551" xr:uid="{00000000-0005-0000-0000-000008B90000}"/>
    <cellStyle name="20% - Accent1 5 5 2 4 2 2 2" xfId="47552" xr:uid="{00000000-0005-0000-0000-000009B90000}"/>
    <cellStyle name="20% - Accent1 5 5 2 4 2 3" xfId="47553" xr:uid="{00000000-0005-0000-0000-00000AB90000}"/>
    <cellStyle name="20% - Accent1 5 5 2 4 3" xfId="47554" xr:uid="{00000000-0005-0000-0000-00000BB90000}"/>
    <cellStyle name="20% - Accent1 5 5 2 4 3 2" xfId="47555" xr:uid="{00000000-0005-0000-0000-00000CB90000}"/>
    <cellStyle name="20% - Accent1 5 5 2 4 4" xfId="47556" xr:uid="{00000000-0005-0000-0000-00000DB90000}"/>
    <cellStyle name="20% - Accent1 5 5 2 5" xfId="47557" xr:uid="{00000000-0005-0000-0000-00000EB90000}"/>
    <cellStyle name="20% - Accent1 5 5 2 5 2" xfId="47558" xr:uid="{00000000-0005-0000-0000-00000FB90000}"/>
    <cellStyle name="20% - Accent1 5 5 2 5 2 2" xfId="47559" xr:uid="{00000000-0005-0000-0000-000010B90000}"/>
    <cellStyle name="20% - Accent1 5 5 2 5 3" xfId="47560" xr:uid="{00000000-0005-0000-0000-000011B90000}"/>
    <cellStyle name="20% - Accent1 5 5 2 6" xfId="47561" xr:uid="{00000000-0005-0000-0000-000012B90000}"/>
    <cellStyle name="20% - Accent1 5 5 2 6 2" xfId="47562" xr:uid="{00000000-0005-0000-0000-000013B90000}"/>
    <cellStyle name="20% - Accent1 5 5 2 6 2 2" xfId="47563" xr:uid="{00000000-0005-0000-0000-000014B90000}"/>
    <cellStyle name="20% - Accent1 5 5 2 6 3" xfId="47564" xr:uid="{00000000-0005-0000-0000-000015B90000}"/>
    <cellStyle name="20% - Accent1 5 5 2 7" xfId="47565" xr:uid="{00000000-0005-0000-0000-000016B90000}"/>
    <cellStyle name="20% - Accent1 5 5 2 7 2" xfId="47566" xr:uid="{00000000-0005-0000-0000-000017B90000}"/>
    <cellStyle name="20% - Accent1 5 5 2 8" xfId="47567" xr:uid="{00000000-0005-0000-0000-000018B90000}"/>
    <cellStyle name="20% - Accent1 5 5 2 8 2" xfId="47568" xr:uid="{00000000-0005-0000-0000-000019B90000}"/>
    <cellStyle name="20% - Accent1 5 5 2 9" xfId="47569" xr:uid="{00000000-0005-0000-0000-00001AB90000}"/>
    <cellStyle name="20% - Accent1 5 5 3" xfId="47570" xr:uid="{00000000-0005-0000-0000-00001BB90000}"/>
    <cellStyle name="20% - Accent1 5 5 3 2" xfId="47571" xr:uid="{00000000-0005-0000-0000-00001CB90000}"/>
    <cellStyle name="20% - Accent1 5 5 3 2 2" xfId="47572" xr:uid="{00000000-0005-0000-0000-00001DB90000}"/>
    <cellStyle name="20% - Accent1 5 5 3 2 2 2" xfId="47573" xr:uid="{00000000-0005-0000-0000-00001EB90000}"/>
    <cellStyle name="20% - Accent1 5 5 3 2 2 2 2" xfId="47574" xr:uid="{00000000-0005-0000-0000-00001FB90000}"/>
    <cellStyle name="20% - Accent1 5 5 3 2 2 3" xfId="47575" xr:uid="{00000000-0005-0000-0000-000020B90000}"/>
    <cellStyle name="20% - Accent1 5 5 3 2 3" xfId="47576" xr:uid="{00000000-0005-0000-0000-000021B90000}"/>
    <cellStyle name="20% - Accent1 5 5 3 2 3 2" xfId="47577" xr:uid="{00000000-0005-0000-0000-000022B90000}"/>
    <cellStyle name="20% - Accent1 5 5 3 2 4" xfId="47578" xr:uid="{00000000-0005-0000-0000-000023B90000}"/>
    <cellStyle name="20% - Accent1 5 5 3 3" xfId="47579" xr:uid="{00000000-0005-0000-0000-000024B90000}"/>
    <cellStyle name="20% - Accent1 5 5 3 3 2" xfId="47580" xr:uid="{00000000-0005-0000-0000-000025B90000}"/>
    <cellStyle name="20% - Accent1 5 5 3 3 2 2" xfId="47581" xr:uid="{00000000-0005-0000-0000-000026B90000}"/>
    <cellStyle name="20% - Accent1 5 5 3 3 2 2 2" xfId="47582" xr:uid="{00000000-0005-0000-0000-000027B90000}"/>
    <cellStyle name="20% - Accent1 5 5 3 3 2 3" xfId="47583" xr:uid="{00000000-0005-0000-0000-000028B90000}"/>
    <cellStyle name="20% - Accent1 5 5 3 3 3" xfId="47584" xr:uid="{00000000-0005-0000-0000-000029B90000}"/>
    <cellStyle name="20% - Accent1 5 5 3 3 3 2" xfId="47585" xr:uid="{00000000-0005-0000-0000-00002AB90000}"/>
    <cellStyle name="20% - Accent1 5 5 3 3 4" xfId="47586" xr:uid="{00000000-0005-0000-0000-00002BB90000}"/>
    <cellStyle name="20% - Accent1 5 5 3 4" xfId="47587" xr:uid="{00000000-0005-0000-0000-00002CB90000}"/>
    <cellStyle name="20% - Accent1 5 5 3 4 2" xfId="47588" xr:uid="{00000000-0005-0000-0000-00002DB90000}"/>
    <cellStyle name="20% - Accent1 5 5 3 4 2 2" xfId="47589" xr:uid="{00000000-0005-0000-0000-00002EB90000}"/>
    <cellStyle name="20% - Accent1 5 5 3 4 2 2 2" xfId="47590" xr:uid="{00000000-0005-0000-0000-00002FB90000}"/>
    <cellStyle name="20% - Accent1 5 5 3 4 2 3" xfId="47591" xr:uid="{00000000-0005-0000-0000-000030B90000}"/>
    <cellStyle name="20% - Accent1 5 5 3 4 3" xfId="47592" xr:uid="{00000000-0005-0000-0000-000031B90000}"/>
    <cellStyle name="20% - Accent1 5 5 3 4 3 2" xfId="47593" xr:uid="{00000000-0005-0000-0000-000032B90000}"/>
    <cellStyle name="20% - Accent1 5 5 3 4 4" xfId="47594" xr:uid="{00000000-0005-0000-0000-000033B90000}"/>
    <cellStyle name="20% - Accent1 5 5 3 5" xfId="47595" xr:uid="{00000000-0005-0000-0000-000034B90000}"/>
    <cellStyle name="20% - Accent1 5 5 3 5 2" xfId="47596" xr:uid="{00000000-0005-0000-0000-000035B90000}"/>
    <cellStyle name="20% - Accent1 5 5 3 5 2 2" xfId="47597" xr:uid="{00000000-0005-0000-0000-000036B90000}"/>
    <cellStyle name="20% - Accent1 5 5 3 5 3" xfId="47598" xr:uid="{00000000-0005-0000-0000-000037B90000}"/>
    <cellStyle name="20% - Accent1 5 5 3 6" xfId="47599" xr:uid="{00000000-0005-0000-0000-000038B90000}"/>
    <cellStyle name="20% - Accent1 5 5 3 6 2" xfId="47600" xr:uid="{00000000-0005-0000-0000-000039B90000}"/>
    <cellStyle name="20% - Accent1 5 5 3 6 2 2" xfId="47601" xr:uid="{00000000-0005-0000-0000-00003AB90000}"/>
    <cellStyle name="20% - Accent1 5 5 3 6 3" xfId="47602" xr:uid="{00000000-0005-0000-0000-00003BB90000}"/>
    <cellStyle name="20% - Accent1 5 5 3 7" xfId="47603" xr:uid="{00000000-0005-0000-0000-00003CB90000}"/>
    <cellStyle name="20% - Accent1 5 5 3 7 2" xfId="47604" xr:uid="{00000000-0005-0000-0000-00003DB90000}"/>
    <cellStyle name="20% - Accent1 5 5 3 8" xfId="47605" xr:uid="{00000000-0005-0000-0000-00003EB90000}"/>
    <cellStyle name="20% - Accent1 5 5 3 8 2" xfId="47606" xr:uid="{00000000-0005-0000-0000-00003FB90000}"/>
    <cellStyle name="20% - Accent1 5 5 3 9" xfId="47607" xr:uid="{00000000-0005-0000-0000-000040B90000}"/>
    <cellStyle name="20% - Accent1 5 5 4" xfId="47608" xr:uid="{00000000-0005-0000-0000-000041B90000}"/>
    <cellStyle name="20% - Accent1 5 5 4 2" xfId="47609" xr:uid="{00000000-0005-0000-0000-000042B90000}"/>
    <cellStyle name="20% - Accent1 5 5 4 2 2" xfId="47610" xr:uid="{00000000-0005-0000-0000-000043B90000}"/>
    <cellStyle name="20% - Accent1 5 5 4 2 2 2" xfId="47611" xr:uid="{00000000-0005-0000-0000-000044B90000}"/>
    <cellStyle name="20% - Accent1 5 5 4 2 3" xfId="47612" xr:uid="{00000000-0005-0000-0000-000045B90000}"/>
    <cellStyle name="20% - Accent1 5 5 4 3" xfId="47613" xr:uid="{00000000-0005-0000-0000-000046B90000}"/>
    <cellStyle name="20% - Accent1 5 5 4 3 2" xfId="47614" xr:uid="{00000000-0005-0000-0000-000047B90000}"/>
    <cellStyle name="20% - Accent1 5 5 4 4" xfId="47615" xr:uid="{00000000-0005-0000-0000-000048B90000}"/>
    <cellStyle name="20% - Accent1 5 5 5" xfId="47616" xr:uid="{00000000-0005-0000-0000-000049B90000}"/>
    <cellStyle name="20% - Accent1 5 5 5 2" xfId="47617" xr:uid="{00000000-0005-0000-0000-00004AB90000}"/>
    <cellStyle name="20% - Accent1 5 5 5 2 2" xfId="47618" xr:uid="{00000000-0005-0000-0000-00004BB90000}"/>
    <cellStyle name="20% - Accent1 5 5 5 2 2 2" xfId="47619" xr:uid="{00000000-0005-0000-0000-00004CB90000}"/>
    <cellStyle name="20% - Accent1 5 5 5 2 3" xfId="47620" xr:uid="{00000000-0005-0000-0000-00004DB90000}"/>
    <cellStyle name="20% - Accent1 5 5 5 3" xfId="47621" xr:uid="{00000000-0005-0000-0000-00004EB90000}"/>
    <cellStyle name="20% - Accent1 5 5 5 3 2" xfId="47622" xr:uid="{00000000-0005-0000-0000-00004FB90000}"/>
    <cellStyle name="20% - Accent1 5 5 5 4" xfId="47623" xr:uid="{00000000-0005-0000-0000-000050B90000}"/>
    <cellStyle name="20% - Accent1 5 5 6" xfId="47624" xr:uid="{00000000-0005-0000-0000-000051B90000}"/>
    <cellStyle name="20% - Accent1 5 5 6 2" xfId="47625" xr:uid="{00000000-0005-0000-0000-000052B90000}"/>
    <cellStyle name="20% - Accent1 5 5 6 2 2" xfId="47626" xr:uid="{00000000-0005-0000-0000-000053B90000}"/>
    <cellStyle name="20% - Accent1 5 5 6 2 2 2" xfId="47627" xr:uid="{00000000-0005-0000-0000-000054B90000}"/>
    <cellStyle name="20% - Accent1 5 5 6 2 3" xfId="47628" xr:uid="{00000000-0005-0000-0000-000055B90000}"/>
    <cellStyle name="20% - Accent1 5 5 6 3" xfId="47629" xr:uid="{00000000-0005-0000-0000-000056B90000}"/>
    <cellStyle name="20% - Accent1 5 5 6 3 2" xfId="47630" xr:uid="{00000000-0005-0000-0000-000057B90000}"/>
    <cellStyle name="20% - Accent1 5 5 6 4" xfId="47631" xr:uid="{00000000-0005-0000-0000-000058B90000}"/>
    <cellStyle name="20% - Accent1 5 5 7" xfId="47632" xr:uid="{00000000-0005-0000-0000-000059B90000}"/>
    <cellStyle name="20% - Accent1 5 5 7 2" xfId="47633" xr:uid="{00000000-0005-0000-0000-00005AB90000}"/>
    <cellStyle name="20% - Accent1 5 5 7 2 2" xfId="47634" xr:uid="{00000000-0005-0000-0000-00005BB90000}"/>
    <cellStyle name="20% - Accent1 5 5 7 3" xfId="47635" xr:uid="{00000000-0005-0000-0000-00005CB90000}"/>
    <cellStyle name="20% - Accent1 5 5 8" xfId="47636" xr:uid="{00000000-0005-0000-0000-00005DB90000}"/>
    <cellStyle name="20% - Accent1 5 5 8 2" xfId="47637" xr:uid="{00000000-0005-0000-0000-00005EB90000}"/>
    <cellStyle name="20% - Accent1 5 5 8 2 2" xfId="47638" xr:uid="{00000000-0005-0000-0000-00005FB90000}"/>
    <cellStyle name="20% - Accent1 5 5 8 3" xfId="47639" xr:uid="{00000000-0005-0000-0000-000060B90000}"/>
    <cellStyle name="20% - Accent1 5 5 9" xfId="47640" xr:uid="{00000000-0005-0000-0000-000061B90000}"/>
    <cellStyle name="20% - Accent1 5 5 9 2" xfId="47641" xr:uid="{00000000-0005-0000-0000-000062B90000}"/>
    <cellStyle name="20% - Accent1 5 6" xfId="47642" xr:uid="{00000000-0005-0000-0000-000063B90000}"/>
    <cellStyle name="20% - Accent1 5 6 10" xfId="47643" xr:uid="{00000000-0005-0000-0000-000064B90000}"/>
    <cellStyle name="20% - Accent1 5 6 10 2" xfId="47644" xr:uid="{00000000-0005-0000-0000-000065B90000}"/>
    <cellStyle name="20% - Accent1 5 6 11" xfId="47645" xr:uid="{00000000-0005-0000-0000-000066B90000}"/>
    <cellStyle name="20% - Accent1 5 6 2" xfId="47646" xr:uid="{00000000-0005-0000-0000-000067B90000}"/>
    <cellStyle name="20% - Accent1 5 6 2 2" xfId="47647" xr:uid="{00000000-0005-0000-0000-000068B90000}"/>
    <cellStyle name="20% - Accent1 5 6 2 2 2" xfId="47648" xr:uid="{00000000-0005-0000-0000-000069B90000}"/>
    <cellStyle name="20% - Accent1 5 6 2 2 2 2" xfId="47649" xr:uid="{00000000-0005-0000-0000-00006AB90000}"/>
    <cellStyle name="20% - Accent1 5 6 2 2 2 2 2" xfId="47650" xr:uid="{00000000-0005-0000-0000-00006BB90000}"/>
    <cellStyle name="20% - Accent1 5 6 2 2 2 3" xfId="47651" xr:uid="{00000000-0005-0000-0000-00006CB90000}"/>
    <cellStyle name="20% - Accent1 5 6 2 2 3" xfId="47652" xr:uid="{00000000-0005-0000-0000-00006DB90000}"/>
    <cellStyle name="20% - Accent1 5 6 2 2 3 2" xfId="47653" xr:uid="{00000000-0005-0000-0000-00006EB90000}"/>
    <cellStyle name="20% - Accent1 5 6 2 2 4" xfId="47654" xr:uid="{00000000-0005-0000-0000-00006FB90000}"/>
    <cellStyle name="20% - Accent1 5 6 2 3" xfId="47655" xr:uid="{00000000-0005-0000-0000-000070B90000}"/>
    <cellStyle name="20% - Accent1 5 6 2 3 2" xfId="47656" xr:uid="{00000000-0005-0000-0000-000071B90000}"/>
    <cellStyle name="20% - Accent1 5 6 2 3 2 2" xfId="47657" xr:uid="{00000000-0005-0000-0000-000072B90000}"/>
    <cellStyle name="20% - Accent1 5 6 2 3 2 2 2" xfId="47658" xr:uid="{00000000-0005-0000-0000-000073B90000}"/>
    <cellStyle name="20% - Accent1 5 6 2 3 2 3" xfId="47659" xr:uid="{00000000-0005-0000-0000-000074B90000}"/>
    <cellStyle name="20% - Accent1 5 6 2 3 3" xfId="47660" xr:uid="{00000000-0005-0000-0000-000075B90000}"/>
    <cellStyle name="20% - Accent1 5 6 2 3 3 2" xfId="47661" xr:uid="{00000000-0005-0000-0000-000076B90000}"/>
    <cellStyle name="20% - Accent1 5 6 2 3 4" xfId="47662" xr:uid="{00000000-0005-0000-0000-000077B90000}"/>
    <cellStyle name="20% - Accent1 5 6 2 4" xfId="47663" xr:uid="{00000000-0005-0000-0000-000078B90000}"/>
    <cellStyle name="20% - Accent1 5 6 2 4 2" xfId="47664" xr:uid="{00000000-0005-0000-0000-000079B90000}"/>
    <cellStyle name="20% - Accent1 5 6 2 4 2 2" xfId="47665" xr:uid="{00000000-0005-0000-0000-00007AB90000}"/>
    <cellStyle name="20% - Accent1 5 6 2 4 2 2 2" xfId="47666" xr:uid="{00000000-0005-0000-0000-00007BB90000}"/>
    <cellStyle name="20% - Accent1 5 6 2 4 2 3" xfId="47667" xr:uid="{00000000-0005-0000-0000-00007CB90000}"/>
    <cellStyle name="20% - Accent1 5 6 2 4 3" xfId="47668" xr:uid="{00000000-0005-0000-0000-00007DB90000}"/>
    <cellStyle name="20% - Accent1 5 6 2 4 3 2" xfId="47669" xr:uid="{00000000-0005-0000-0000-00007EB90000}"/>
    <cellStyle name="20% - Accent1 5 6 2 4 4" xfId="47670" xr:uid="{00000000-0005-0000-0000-00007FB90000}"/>
    <cellStyle name="20% - Accent1 5 6 2 5" xfId="47671" xr:uid="{00000000-0005-0000-0000-000080B90000}"/>
    <cellStyle name="20% - Accent1 5 6 2 5 2" xfId="47672" xr:uid="{00000000-0005-0000-0000-000081B90000}"/>
    <cellStyle name="20% - Accent1 5 6 2 5 2 2" xfId="47673" xr:uid="{00000000-0005-0000-0000-000082B90000}"/>
    <cellStyle name="20% - Accent1 5 6 2 5 3" xfId="47674" xr:uid="{00000000-0005-0000-0000-000083B90000}"/>
    <cellStyle name="20% - Accent1 5 6 2 6" xfId="47675" xr:uid="{00000000-0005-0000-0000-000084B90000}"/>
    <cellStyle name="20% - Accent1 5 6 2 6 2" xfId="47676" xr:uid="{00000000-0005-0000-0000-000085B90000}"/>
    <cellStyle name="20% - Accent1 5 6 2 6 2 2" xfId="47677" xr:uid="{00000000-0005-0000-0000-000086B90000}"/>
    <cellStyle name="20% - Accent1 5 6 2 6 3" xfId="47678" xr:uid="{00000000-0005-0000-0000-000087B90000}"/>
    <cellStyle name="20% - Accent1 5 6 2 7" xfId="47679" xr:uid="{00000000-0005-0000-0000-000088B90000}"/>
    <cellStyle name="20% - Accent1 5 6 2 7 2" xfId="47680" xr:uid="{00000000-0005-0000-0000-000089B90000}"/>
    <cellStyle name="20% - Accent1 5 6 2 8" xfId="47681" xr:uid="{00000000-0005-0000-0000-00008AB90000}"/>
    <cellStyle name="20% - Accent1 5 6 2 8 2" xfId="47682" xr:uid="{00000000-0005-0000-0000-00008BB90000}"/>
    <cellStyle name="20% - Accent1 5 6 2 9" xfId="47683" xr:uid="{00000000-0005-0000-0000-00008CB90000}"/>
    <cellStyle name="20% - Accent1 5 6 3" xfId="47684" xr:uid="{00000000-0005-0000-0000-00008DB90000}"/>
    <cellStyle name="20% - Accent1 5 6 3 2" xfId="47685" xr:uid="{00000000-0005-0000-0000-00008EB90000}"/>
    <cellStyle name="20% - Accent1 5 6 3 2 2" xfId="47686" xr:uid="{00000000-0005-0000-0000-00008FB90000}"/>
    <cellStyle name="20% - Accent1 5 6 3 2 2 2" xfId="47687" xr:uid="{00000000-0005-0000-0000-000090B90000}"/>
    <cellStyle name="20% - Accent1 5 6 3 2 2 2 2" xfId="47688" xr:uid="{00000000-0005-0000-0000-000091B90000}"/>
    <cellStyle name="20% - Accent1 5 6 3 2 2 3" xfId="47689" xr:uid="{00000000-0005-0000-0000-000092B90000}"/>
    <cellStyle name="20% - Accent1 5 6 3 2 3" xfId="47690" xr:uid="{00000000-0005-0000-0000-000093B90000}"/>
    <cellStyle name="20% - Accent1 5 6 3 2 3 2" xfId="47691" xr:uid="{00000000-0005-0000-0000-000094B90000}"/>
    <cellStyle name="20% - Accent1 5 6 3 2 4" xfId="47692" xr:uid="{00000000-0005-0000-0000-000095B90000}"/>
    <cellStyle name="20% - Accent1 5 6 3 3" xfId="47693" xr:uid="{00000000-0005-0000-0000-000096B90000}"/>
    <cellStyle name="20% - Accent1 5 6 3 3 2" xfId="47694" xr:uid="{00000000-0005-0000-0000-000097B90000}"/>
    <cellStyle name="20% - Accent1 5 6 3 3 2 2" xfId="47695" xr:uid="{00000000-0005-0000-0000-000098B90000}"/>
    <cellStyle name="20% - Accent1 5 6 3 3 2 2 2" xfId="47696" xr:uid="{00000000-0005-0000-0000-000099B90000}"/>
    <cellStyle name="20% - Accent1 5 6 3 3 2 3" xfId="47697" xr:uid="{00000000-0005-0000-0000-00009AB90000}"/>
    <cellStyle name="20% - Accent1 5 6 3 3 3" xfId="47698" xr:uid="{00000000-0005-0000-0000-00009BB90000}"/>
    <cellStyle name="20% - Accent1 5 6 3 3 3 2" xfId="47699" xr:uid="{00000000-0005-0000-0000-00009CB90000}"/>
    <cellStyle name="20% - Accent1 5 6 3 3 4" xfId="47700" xr:uid="{00000000-0005-0000-0000-00009DB90000}"/>
    <cellStyle name="20% - Accent1 5 6 3 4" xfId="47701" xr:uid="{00000000-0005-0000-0000-00009EB90000}"/>
    <cellStyle name="20% - Accent1 5 6 3 4 2" xfId="47702" xr:uid="{00000000-0005-0000-0000-00009FB90000}"/>
    <cellStyle name="20% - Accent1 5 6 3 4 2 2" xfId="47703" xr:uid="{00000000-0005-0000-0000-0000A0B90000}"/>
    <cellStyle name="20% - Accent1 5 6 3 4 2 2 2" xfId="47704" xr:uid="{00000000-0005-0000-0000-0000A1B90000}"/>
    <cellStyle name="20% - Accent1 5 6 3 4 2 3" xfId="47705" xr:uid="{00000000-0005-0000-0000-0000A2B90000}"/>
    <cellStyle name="20% - Accent1 5 6 3 4 3" xfId="47706" xr:uid="{00000000-0005-0000-0000-0000A3B90000}"/>
    <cellStyle name="20% - Accent1 5 6 3 4 3 2" xfId="47707" xr:uid="{00000000-0005-0000-0000-0000A4B90000}"/>
    <cellStyle name="20% - Accent1 5 6 3 4 4" xfId="47708" xr:uid="{00000000-0005-0000-0000-0000A5B90000}"/>
    <cellStyle name="20% - Accent1 5 6 3 5" xfId="47709" xr:uid="{00000000-0005-0000-0000-0000A6B90000}"/>
    <cellStyle name="20% - Accent1 5 6 3 5 2" xfId="47710" xr:uid="{00000000-0005-0000-0000-0000A7B90000}"/>
    <cellStyle name="20% - Accent1 5 6 3 5 2 2" xfId="47711" xr:uid="{00000000-0005-0000-0000-0000A8B90000}"/>
    <cellStyle name="20% - Accent1 5 6 3 5 3" xfId="47712" xr:uid="{00000000-0005-0000-0000-0000A9B90000}"/>
    <cellStyle name="20% - Accent1 5 6 3 6" xfId="47713" xr:uid="{00000000-0005-0000-0000-0000AAB90000}"/>
    <cellStyle name="20% - Accent1 5 6 3 6 2" xfId="47714" xr:uid="{00000000-0005-0000-0000-0000ABB90000}"/>
    <cellStyle name="20% - Accent1 5 6 3 6 2 2" xfId="47715" xr:uid="{00000000-0005-0000-0000-0000ACB90000}"/>
    <cellStyle name="20% - Accent1 5 6 3 6 3" xfId="47716" xr:uid="{00000000-0005-0000-0000-0000ADB90000}"/>
    <cellStyle name="20% - Accent1 5 6 3 7" xfId="47717" xr:uid="{00000000-0005-0000-0000-0000AEB90000}"/>
    <cellStyle name="20% - Accent1 5 6 3 7 2" xfId="47718" xr:uid="{00000000-0005-0000-0000-0000AFB90000}"/>
    <cellStyle name="20% - Accent1 5 6 3 8" xfId="47719" xr:uid="{00000000-0005-0000-0000-0000B0B90000}"/>
    <cellStyle name="20% - Accent1 5 6 3 8 2" xfId="47720" xr:uid="{00000000-0005-0000-0000-0000B1B90000}"/>
    <cellStyle name="20% - Accent1 5 6 3 9" xfId="47721" xr:uid="{00000000-0005-0000-0000-0000B2B90000}"/>
    <cellStyle name="20% - Accent1 5 6 4" xfId="47722" xr:uid="{00000000-0005-0000-0000-0000B3B90000}"/>
    <cellStyle name="20% - Accent1 5 6 4 2" xfId="47723" xr:uid="{00000000-0005-0000-0000-0000B4B90000}"/>
    <cellStyle name="20% - Accent1 5 6 4 2 2" xfId="47724" xr:uid="{00000000-0005-0000-0000-0000B5B90000}"/>
    <cellStyle name="20% - Accent1 5 6 4 2 2 2" xfId="47725" xr:uid="{00000000-0005-0000-0000-0000B6B90000}"/>
    <cellStyle name="20% - Accent1 5 6 4 2 3" xfId="47726" xr:uid="{00000000-0005-0000-0000-0000B7B90000}"/>
    <cellStyle name="20% - Accent1 5 6 4 3" xfId="47727" xr:uid="{00000000-0005-0000-0000-0000B8B90000}"/>
    <cellStyle name="20% - Accent1 5 6 4 3 2" xfId="47728" xr:uid="{00000000-0005-0000-0000-0000B9B90000}"/>
    <cellStyle name="20% - Accent1 5 6 4 4" xfId="47729" xr:uid="{00000000-0005-0000-0000-0000BAB90000}"/>
    <cellStyle name="20% - Accent1 5 6 5" xfId="47730" xr:uid="{00000000-0005-0000-0000-0000BBB90000}"/>
    <cellStyle name="20% - Accent1 5 6 5 2" xfId="47731" xr:uid="{00000000-0005-0000-0000-0000BCB90000}"/>
    <cellStyle name="20% - Accent1 5 6 5 2 2" xfId="47732" xr:uid="{00000000-0005-0000-0000-0000BDB90000}"/>
    <cellStyle name="20% - Accent1 5 6 5 2 2 2" xfId="47733" xr:uid="{00000000-0005-0000-0000-0000BEB90000}"/>
    <cellStyle name="20% - Accent1 5 6 5 2 3" xfId="47734" xr:uid="{00000000-0005-0000-0000-0000BFB90000}"/>
    <cellStyle name="20% - Accent1 5 6 5 3" xfId="47735" xr:uid="{00000000-0005-0000-0000-0000C0B90000}"/>
    <cellStyle name="20% - Accent1 5 6 5 3 2" xfId="47736" xr:uid="{00000000-0005-0000-0000-0000C1B90000}"/>
    <cellStyle name="20% - Accent1 5 6 5 4" xfId="47737" xr:uid="{00000000-0005-0000-0000-0000C2B90000}"/>
    <cellStyle name="20% - Accent1 5 6 6" xfId="47738" xr:uid="{00000000-0005-0000-0000-0000C3B90000}"/>
    <cellStyle name="20% - Accent1 5 6 6 2" xfId="47739" xr:uid="{00000000-0005-0000-0000-0000C4B90000}"/>
    <cellStyle name="20% - Accent1 5 6 6 2 2" xfId="47740" xr:uid="{00000000-0005-0000-0000-0000C5B90000}"/>
    <cellStyle name="20% - Accent1 5 6 6 2 2 2" xfId="47741" xr:uid="{00000000-0005-0000-0000-0000C6B90000}"/>
    <cellStyle name="20% - Accent1 5 6 6 2 3" xfId="47742" xr:uid="{00000000-0005-0000-0000-0000C7B90000}"/>
    <cellStyle name="20% - Accent1 5 6 6 3" xfId="47743" xr:uid="{00000000-0005-0000-0000-0000C8B90000}"/>
    <cellStyle name="20% - Accent1 5 6 6 3 2" xfId="47744" xr:uid="{00000000-0005-0000-0000-0000C9B90000}"/>
    <cellStyle name="20% - Accent1 5 6 6 4" xfId="47745" xr:uid="{00000000-0005-0000-0000-0000CAB90000}"/>
    <cellStyle name="20% - Accent1 5 6 7" xfId="47746" xr:uid="{00000000-0005-0000-0000-0000CBB90000}"/>
    <cellStyle name="20% - Accent1 5 6 7 2" xfId="47747" xr:uid="{00000000-0005-0000-0000-0000CCB90000}"/>
    <cellStyle name="20% - Accent1 5 6 7 2 2" xfId="47748" xr:uid="{00000000-0005-0000-0000-0000CDB90000}"/>
    <cellStyle name="20% - Accent1 5 6 7 3" xfId="47749" xr:uid="{00000000-0005-0000-0000-0000CEB90000}"/>
    <cellStyle name="20% - Accent1 5 6 8" xfId="47750" xr:uid="{00000000-0005-0000-0000-0000CFB90000}"/>
    <cellStyle name="20% - Accent1 5 6 8 2" xfId="47751" xr:uid="{00000000-0005-0000-0000-0000D0B90000}"/>
    <cellStyle name="20% - Accent1 5 6 8 2 2" xfId="47752" xr:uid="{00000000-0005-0000-0000-0000D1B90000}"/>
    <cellStyle name="20% - Accent1 5 6 8 3" xfId="47753" xr:uid="{00000000-0005-0000-0000-0000D2B90000}"/>
    <cellStyle name="20% - Accent1 5 6 9" xfId="47754" xr:uid="{00000000-0005-0000-0000-0000D3B90000}"/>
    <cellStyle name="20% - Accent1 5 6 9 2" xfId="47755" xr:uid="{00000000-0005-0000-0000-0000D4B90000}"/>
    <cellStyle name="20% - Accent1 5 7" xfId="47756" xr:uid="{00000000-0005-0000-0000-0000D5B90000}"/>
    <cellStyle name="20% - Accent1 5 7 2" xfId="47757" xr:uid="{00000000-0005-0000-0000-0000D6B90000}"/>
    <cellStyle name="20% - Accent1 5 7 2 2" xfId="47758" xr:uid="{00000000-0005-0000-0000-0000D7B90000}"/>
    <cellStyle name="20% - Accent1 5 7 2 2 2" xfId="47759" xr:uid="{00000000-0005-0000-0000-0000D8B90000}"/>
    <cellStyle name="20% - Accent1 5 7 2 2 2 2" xfId="47760" xr:uid="{00000000-0005-0000-0000-0000D9B90000}"/>
    <cellStyle name="20% - Accent1 5 7 2 2 3" xfId="47761" xr:uid="{00000000-0005-0000-0000-0000DAB90000}"/>
    <cellStyle name="20% - Accent1 5 7 2 3" xfId="47762" xr:uid="{00000000-0005-0000-0000-0000DBB90000}"/>
    <cellStyle name="20% - Accent1 5 7 2 3 2" xfId="47763" xr:uid="{00000000-0005-0000-0000-0000DCB90000}"/>
    <cellStyle name="20% - Accent1 5 7 2 4" xfId="47764" xr:uid="{00000000-0005-0000-0000-0000DDB90000}"/>
    <cellStyle name="20% - Accent1 5 7 3" xfId="47765" xr:uid="{00000000-0005-0000-0000-0000DEB90000}"/>
    <cellStyle name="20% - Accent1 5 7 3 2" xfId="47766" xr:uid="{00000000-0005-0000-0000-0000DFB90000}"/>
    <cellStyle name="20% - Accent1 5 7 3 2 2" xfId="47767" xr:uid="{00000000-0005-0000-0000-0000E0B90000}"/>
    <cellStyle name="20% - Accent1 5 7 3 2 2 2" xfId="47768" xr:uid="{00000000-0005-0000-0000-0000E1B90000}"/>
    <cellStyle name="20% - Accent1 5 7 3 2 3" xfId="47769" xr:uid="{00000000-0005-0000-0000-0000E2B90000}"/>
    <cellStyle name="20% - Accent1 5 7 3 3" xfId="47770" xr:uid="{00000000-0005-0000-0000-0000E3B90000}"/>
    <cellStyle name="20% - Accent1 5 7 3 3 2" xfId="47771" xr:uid="{00000000-0005-0000-0000-0000E4B90000}"/>
    <cellStyle name="20% - Accent1 5 7 3 4" xfId="47772" xr:uid="{00000000-0005-0000-0000-0000E5B90000}"/>
    <cellStyle name="20% - Accent1 5 7 4" xfId="47773" xr:uid="{00000000-0005-0000-0000-0000E6B90000}"/>
    <cellStyle name="20% - Accent1 5 7 4 2" xfId="47774" xr:uid="{00000000-0005-0000-0000-0000E7B90000}"/>
    <cellStyle name="20% - Accent1 5 7 4 2 2" xfId="47775" xr:uid="{00000000-0005-0000-0000-0000E8B90000}"/>
    <cellStyle name="20% - Accent1 5 7 4 2 2 2" xfId="47776" xr:uid="{00000000-0005-0000-0000-0000E9B90000}"/>
    <cellStyle name="20% - Accent1 5 7 4 2 3" xfId="47777" xr:uid="{00000000-0005-0000-0000-0000EAB90000}"/>
    <cellStyle name="20% - Accent1 5 7 4 3" xfId="47778" xr:uid="{00000000-0005-0000-0000-0000EBB90000}"/>
    <cellStyle name="20% - Accent1 5 7 4 3 2" xfId="47779" xr:uid="{00000000-0005-0000-0000-0000ECB90000}"/>
    <cellStyle name="20% - Accent1 5 7 4 4" xfId="47780" xr:uid="{00000000-0005-0000-0000-0000EDB90000}"/>
    <cellStyle name="20% - Accent1 5 7 5" xfId="47781" xr:uid="{00000000-0005-0000-0000-0000EEB90000}"/>
    <cellStyle name="20% - Accent1 5 7 5 2" xfId="47782" xr:uid="{00000000-0005-0000-0000-0000EFB90000}"/>
    <cellStyle name="20% - Accent1 5 7 5 2 2" xfId="47783" xr:uid="{00000000-0005-0000-0000-0000F0B90000}"/>
    <cellStyle name="20% - Accent1 5 7 5 3" xfId="47784" xr:uid="{00000000-0005-0000-0000-0000F1B90000}"/>
    <cellStyle name="20% - Accent1 5 7 6" xfId="47785" xr:uid="{00000000-0005-0000-0000-0000F2B90000}"/>
    <cellStyle name="20% - Accent1 5 7 6 2" xfId="47786" xr:uid="{00000000-0005-0000-0000-0000F3B90000}"/>
    <cellStyle name="20% - Accent1 5 7 6 2 2" xfId="47787" xr:uid="{00000000-0005-0000-0000-0000F4B90000}"/>
    <cellStyle name="20% - Accent1 5 7 6 3" xfId="47788" xr:uid="{00000000-0005-0000-0000-0000F5B90000}"/>
    <cellStyle name="20% - Accent1 5 7 7" xfId="47789" xr:uid="{00000000-0005-0000-0000-0000F6B90000}"/>
    <cellStyle name="20% - Accent1 5 7 7 2" xfId="47790" xr:uid="{00000000-0005-0000-0000-0000F7B90000}"/>
    <cellStyle name="20% - Accent1 5 7 8" xfId="47791" xr:uid="{00000000-0005-0000-0000-0000F8B90000}"/>
    <cellStyle name="20% - Accent1 5 7 8 2" xfId="47792" xr:uid="{00000000-0005-0000-0000-0000F9B90000}"/>
    <cellStyle name="20% - Accent1 5 7 9" xfId="47793" xr:uid="{00000000-0005-0000-0000-0000FAB90000}"/>
    <cellStyle name="20% - Accent1 5 8" xfId="47794" xr:uid="{00000000-0005-0000-0000-0000FBB90000}"/>
    <cellStyle name="20% - Accent1 5 8 2" xfId="47795" xr:uid="{00000000-0005-0000-0000-0000FCB90000}"/>
    <cellStyle name="20% - Accent1 5 8 2 2" xfId="47796" xr:uid="{00000000-0005-0000-0000-0000FDB90000}"/>
    <cellStyle name="20% - Accent1 5 8 2 2 2" xfId="47797" xr:uid="{00000000-0005-0000-0000-0000FEB90000}"/>
    <cellStyle name="20% - Accent1 5 8 2 2 2 2" xfId="47798" xr:uid="{00000000-0005-0000-0000-0000FFB90000}"/>
    <cellStyle name="20% - Accent1 5 8 2 2 3" xfId="47799" xr:uid="{00000000-0005-0000-0000-000000BA0000}"/>
    <cellStyle name="20% - Accent1 5 8 2 3" xfId="47800" xr:uid="{00000000-0005-0000-0000-000001BA0000}"/>
    <cellStyle name="20% - Accent1 5 8 2 3 2" xfId="47801" xr:uid="{00000000-0005-0000-0000-000002BA0000}"/>
    <cellStyle name="20% - Accent1 5 8 2 4" xfId="47802" xr:uid="{00000000-0005-0000-0000-000003BA0000}"/>
    <cellStyle name="20% - Accent1 5 8 3" xfId="47803" xr:uid="{00000000-0005-0000-0000-000004BA0000}"/>
    <cellStyle name="20% - Accent1 5 8 3 2" xfId="47804" xr:uid="{00000000-0005-0000-0000-000005BA0000}"/>
    <cellStyle name="20% - Accent1 5 8 3 2 2" xfId="47805" xr:uid="{00000000-0005-0000-0000-000006BA0000}"/>
    <cellStyle name="20% - Accent1 5 8 3 2 2 2" xfId="47806" xr:uid="{00000000-0005-0000-0000-000007BA0000}"/>
    <cellStyle name="20% - Accent1 5 8 3 2 3" xfId="47807" xr:uid="{00000000-0005-0000-0000-000008BA0000}"/>
    <cellStyle name="20% - Accent1 5 8 3 3" xfId="47808" xr:uid="{00000000-0005-0000-0000-000009BA0000}"/>
    <cellStyle name="20% - Accent1 5 8 3 3 2" xfId="47809" xr:uid="{00000000-0005-0000-0000-00000ABA0000}"/>
    <cellStyle name="20% - Accent1 5 8 3 4" xfId="47810" xr:uid="{00000000-0005-0000-0000-00000BBA0000}"/>
    <cellStyle name="20% - Accent1 5 8 4" xfId="47811" xr:uid="{00000000-0005-0000-0000-00000CBA0000}"/>
    <cellStyle name="20% - Accent1 5 8 4 2" xfId="47812" xr:uid="{00000000-0005-0000-0000-00000DBA0000}"/>
    <cellStyle name="20% - Accent1 5 8 4 2 2" xfId="47813" xr:uid="{00000000-0005-0000-0000-00000EBA0000}"/>
    <cellStyle name="20% - Accent1 5 8 4 2 2 2" xfId="47814" xr:uid="{00000000-0005-0000-0000-00000FBA0000}"/>
    <cellStyle name="20% - Accent1 5 8 4 2 3" xfId="47815" xr:uid="{00000000-0005-0000-0000-000010BA0000}"/>
    <cellStyle name="20% - Accent1 5 8 4 3" xfId="47816" xr:uid="{00000000-0005-0000-0000-000011BA0000}"/>
    <cellStyle name="20% - Accent1 5 8 4 3 2" xfId="47817" xr:uid="{00000000-0005-0000-0000-000012BA0000}"/>
    <cellStyle name="20% - Accent1 5 8 4 4" xfId="47818" xr:uid="{00000000-0005-0000-0000-000013BA0000}"/>
    <cellStyle name="20% - Accent1 5 8 5" xfId="47819" xr:uid="{00000000-0005-0000-0000-000014BA0000}"/>
    <cellStyle name="20% - Accent1 5 8 5 2" xfId="47820" xr:uid="{00000000-0005-0000-0000-000015BA0000}"/>
    <cellStyle name="20% - Accent1 5 8 5 2 2" xfId="47821" xr:uid="{00000000-0005-0000-0000-000016BA0000}"/>
    <cellStyle name="20% - Accent1 5 8 5 3" xfId="47822" xr:uid="{00000000-0005-0000-0000-000017BA0000}"/>
    <cellStyle name="20% - Accent1 5 8 6" xfId="47823" xr:uid="{00000000-0005-0000-0000-000018BA0000}"/>
    <cellStyle name="20% - Accent1 5 8 6 2" xfId="47824" xr:uid="{00000000-0005-0000-0000-000019BA0000}"/>
    <cellStyle name="20% - Accent1 5 8 6 2 2" xfId="47825" xr:uid="{00000000-0005-0000-0000-00001ABA0000}"/>
    <cellStyle name="20% - Accent1 5 8 6 3" xfId="47826" xr:uid="{00000000-0005-0000-0000-00001BBA0000}"/>
    <cellStyle name="20% - Accent1 5 8 7" xfId="47827" xr:uid="{00000000-0005-0000-0000-00001CBA0000}"/>
    <cellStyle name="20% - Accent1 5 8 7 2" xfId="47828" xr:uid="{00000000-0005-0000-0000-00001DBA0000}"/>
    <cellStyle name="20% - Accent1 5 8 8" xfId="47829" xr:uid="{00000000-0005-0000-0000-00001EBA0000}"/>
    <cellStyle name="20% - Accent1 5 8 8 2" xfId="47830" xr:uid="{00000000-0005-0000-0000-00001FBA0000}"/>
    <cellStyle name="20% - Accent1 5 8 9" xfId="47831" xr:uid="{00000000-0005-0000-0000-000020BA0000}"/>
    <cellStyle name="20% - Accent1 5 9" xfId="47832" xr:uid="{00000000-0005-0000-0000-000021BA0000}"/>
    <cellStyle name="20% - Accent1 5 9 2" xfId="47833" xr:uid="{00000000-0005-0000-0000-000022BA0000}"/>
    <cellStyle name="20% - Accent1 5 9 2 2" xfId="47834" xr:uid="{00000000-0005-0000-0000-000023BA0000}"/>
    <cellStyle name="20% - Accent1 5 9 2 2 2" xfId="47835" xr:uid="{00000000-0005-0000-0000-000024BA0000}"/>
    <cellStyle name="20% - Accent1 5 9 2 3" xfId="47836" xr:uid="{00000000-0005-0000-0000-000025BA0000}"/>
    <cellStyle name="20% - Accent1 5 9 3" xfId="47837" xr:uid="{00000000-0005-0000-0000-000026BA0000}"/>
    <cellStyle name="20% - Accent1 5 9 3 2" xfId="47838" xr:uid="{00000000-0005-0000-0000-000027BA0000}"/>
    <cellStyle name="20% - Accent1 5 9 4" xfId="47839" xr:uid="{00000000-0005-0000-0000-000028BA0000}"/>
    <cellStyle name="20% - Accent1 6" xfId="47840" xr:uid="{00000000-0005-0000-0000-000029BA0000}"/>
    <cellStyle name="20% - Accent1 6 10" xfId="47841" xr:uid="{00000000-0005-0000-0000-00002ABA0000}"/>
    <cellStyle name="20% - Accent1 6 10 2" xfId="47842" xr:uid="{00000000-0005-0000-0000-00002BBA0000}"/>
    <cellStyle name="20% - Accent1 6 10 2 2" xfId="47843" xr:uid="{00000000-0005-0000-0000-00002CBA0000}"/>
    <cellStyle name="20% - Accent1 6 10 2 2 2" xfId="47844" xr:uid="{00000000-0005-0000-0000-00002DBA0000}"/>
    <cellStyle name="20% - Accent1 6 10 2 3" xfId="47845" xr:uid="{00000000-0005-0000-0000-00002EBA0000}"/>
    <cellStyle name="20% - Accent1 6 10 3" xfId="47846" xr:uid="{00000000-0005-0000-0000-00002FBA0000}"/>
    <cellStyle name="20% - Accent1 6 10 3 2" xfId="47847" xr:uid="{00000000-0005-0000-0000-000030BA0000}"/>
    <cellStyle name="20% - Accent1 6 10 4" xfId="47848" xr:uid="{00000000-0005-0000-0000-000031BA0000}"/>
    <cellStyle name="20% - Accent1 6 11" xfId="47849" xr:uid="{00000000-0005-0000-0000-000032BA0000}"/>
    <cellStyle name="20% - Accent1 6 11 2" xfId="47850" xr:uid="{00000000-0005-0000-0000-000033BA0000}"/>
    <cellStyle name="20% - Accent1 6 11 2 2" xfId="47851" xr:uid="{00000000-0005-0000-0000-000034BA0000}"/>
    <cellStyle name="20% - Accent1 6 11 2 2 2" xfId="47852" xr:uid="{00000000-0005-0000-0000-000035BA0000}"/>
    <cellStyle name="20% - Accent1 6 11 2 3" xfId="47853" xr:uid="{00000000-0005-0000-0000-000036BA0000}"/>
    <cellStyle name="20% - Accent1 6 11 3" xfId="47854" xr:uid="{00000000-0005-0000-0000-000037BA0000}"/>
    <cellStyle name="20% - Accent1 6 11 3 2" xfId="47855" xr:uid="{00000000-0005-0000-0000-000038BA0000}"/>
    <cellStyle name="20% - Accent1 6 11 4" xfId="47856" xr:uid="{00000000-0005-0000-0000-000039BA0000}"/>
    <cellStyle name="20% - Accent1 6 12" xfId="47857" xr:uid="{00000000-0005-0000-0000-00003ABA0000}"/>
    <cellStyle name="20% - Accent1 6 12 2" xfId="47858" xr:uid="{00000000-0005-0000-0000-00003BBA0000}"/>
    <cellStyle name="20% - Accent1 6 12 2 2" xfId="47859" xr:uid="{00000000-0005-0000-0000-00003CBA0000}"/>
    <cellStyle name="20% - Accent1 6 12 3" xfId="47860" xr:uid="{00000000-0005-0000-0000-00003DBA0000}"/>
    <cellStyle name="20% - Accent1 6 13" xfId="47861" xr:uid="{00000000-0005-0000-0000-00003EBA0000}"/>
    <cellStyle name="20% - Accent1 6 13 2" xfId="47862" xr:uid="{00000000-0005-0000-0000-00003FBA0000}"/>
    <cellStyle name="20% - Accent1 6 13 2 2" xfId="47863" xr:uid="{00000000-0005-0000-0000-000040BA0000}"/>
    <cellStyle name="20% - Accent1 6 13 3" xfId="47864" xr:uid="{00000000-0005-0000-0000-000041BA0000}"/>
    <cellStyle name="20% - Accent1 6 14" xfId="47865" xr:uid="{00000000-0005-0000-0000-000042BA0000}"/>
    <cellStyle name="20% - Accent1 6 14 2" xfId="47866" xr:uid="{00000000-0005-0000-0000-000043BA0000}"/>
    <cellStyle name="20% - Accent1 6 15" xfId="47867" xr:uid="{00000000-0005-0000-0000-000044BA0000}"/>
    <cellStyle name="20% - Accent1 6 15 2" xfId="47868" xr:uid="{00000000-0005-0000-0000-000045BA0000}"/>
    <cellStyle name="20% - Accent1 6 16" xfId="47869" xr:uid="{00000000-0005-0000-0000-000046BA0000}"/>
    <cellStyle name="20% - Accent1 6 2" xfId="47870" xr:uid="{00000000-0005-0000-0000-000047BA0000}"/>
    <cellStyle name="20% - Accent1 6 2 10" xfId="47871" xr:uid="{00000000-0005-0000-0000-000048BA0000}"/>
    <cellStyle name="20% - Accent1 6 2 10 2" xfId="47872" xr:uid="{00000000-0005-0000-0000-000049BA0000}"/>
    <cellStyle name="20% - Accent1 6 2 10 2 2" xfId="47873" xr:uid="{00000000-0005-0000-0000-00004ABA0000}"/>
    <cellStyle name="20% - Accent1 6 2 10 2 2 2" xfId="47874" xr:uid="{00000000-0005-0000-0000-00004BBA0000}"/>
    <cellStyle name="20% - Accent1 6 2 10 2 3" xfId="47875" xr:uid="{00000000-0005-0000-0000-00004CBA0000}"/>
    <cellStyle name="20% - Accent1 6 2 10 3" xfId="47876" xr:uid="{00000000-0005-0000-0000-00004DBA0000}"/>
    <cellStyle name="20% - Accent1 6 2 10 3 2" xfId="47877" xr:uid="{00000000-0005-0000-0000-00004EBA0000}"/>
    <cellStyle name="20% - Accent1 6 2 10 4" xfId="47878" xr:uid="{00000000-0005-0000-0000-00004FBA0000}"/>
    <cellStyle name="20% - Accent1 6 2 11" xfId="47879" xr:uid="{00000000-0005-0000-0000-000050BA0000}"/>
    <cellStyle name="20% - Accent1 6 2 11 2" xfId="47880" xr:uid="{00000000-0005-0000-0000-000051BA0000}"/>
    <cellStyle name="20% - Accent1 6 2 11 2 2" xfId="47881" xr:uid="{00000000-0005-0000-0000-000052BA0000}"/>
    <cellStyle name="20% - Accent1 6 2 11 3" xfId="47882" xr:uid="{00000000-0005-0000-0000-000053BA0000}"/>
    <cellStyle name="20% - Accent1 6 2 12" xfId="47883" xr:uid="{00000000-0005-0000-0000-000054BA0000}"/>
    <cellStyle name="20% - Accent1 6 2 12 2" xfId="47884" xr:uid="{00000000-0005-0000-0000-000055BA0000}"/>
    <cellStyle name="20% - Accent1 6 2 12 2 2" xfId="47885" xr:uid="{00000000-0005-0000-0000-000056BA0000}"/>
    <cellStyle name="20% - Accent1 6 2 12 3" xfId="47886" xr:uid="{00000000-0005-0000-0000-000057BA0000}"/>
    <cellStyle name="20% - Accent1 6 2 13" xfId="47887" xr:uid="{00000000-0005-0000-0000-000058BA0000}"/>
    <cellStyle name="20% - Accent1 6 2 13 2" xfId="47888" xr:uid="{00000000-0005-0000-0000-000059BA0000}"/>
    <cellStyle name="20% - Accent1 6 2 14" xfId="47889" xr:uid="{00000000-0005-0000-0000-00005ABA0000}"/>
    <cellStyle name="20% - Accent1 6 2 14 2" xfId="47890" xr:uid="{00000000-0005-0000-0000-00005BBA0000}"/>
    <cellStyle name="20% - Accent1 6 2 15" xfId="47891" xr:uid="{00000000-0005-0000-0000-00005CBA0000}"/>
    <cellStyle name="20% - Accent1 6 2 2" xfId="47892" xr:uid="{00000000-0005-0000-0000-00005DBA0000}"/>
    <cellStyle name="20% - Accent1 6 2 2 10" xfId="47893" xr:uid="{00000000-0005-0000-0000-00005EBA0000}"/>
    <cellStyle name="20% - Accent1 6 2 2 10 2" xfId="47894" xr:uid="{00000000-0005-0000-0000-00005FBA0000}"/>
    <cellStyle name="20% - Accent1 6 2 2 10 2 2" xfId="47895" xr:uid="{00000000-0005-0000-0000-000060BA0000}"/>
    <cellStyle name="20% - Accent1 6 2 2 10 3" xfId="47896" xr:uid="{00000000-0005-0000-0000-000061BA0000}"/>
    <cellStyle name="20% - Accent1 6 2 2 11" xfId="47897" xr:uid="{00000000-0005-0000-0000-000062BA0000}"/>
    <cellStyle name="20% - Accent1 6 2 2 11 2" xfId="47898" xr:uid="{00000000-0005-0000-0000-000063BA0000}"/>
    <cellStyle name="20% - Accent1 6 2 2 11 2 2" xfId="47899" xr:uid="{00000000-0005-0000-0000-000064BA0000}"/>
    <cellStyle name="20% - Accent1 6 2 2 11 3" xfId="47900" xr:uid="{00000000-0005-0000-0000-000065BA0000}"/>
    <cellStyle name="20% - Accent1 6 2 2 12" xfId="47901" xr:uid="{00000000-0005-0000-0000-000066BA0000}"/>
    <cellStyle name="20% - Accent1 6 2 2 12 2" xfId="47902" xr:uid="{00000000-0005-0000-0000-000067BA0000}"/>
    <cellStyle name="20% - Accent1 6 2 2 13" xfId="47903" xr:uid="{00000000-0005-0000-0000-000068BA0000}"/>
    <cellStyle name="20% - Accent1 6 2 2 13 2" xfId="47904" xr:uid="{00000000-0005-0000-0000-000069BA0000}"/>
    <cellStyle name="20% - Accent1 6 2 2 14" xfId="47905" xr:uid="{00000000-0005-0000-0000-00006ABA0000}"/>
    <cellStyle name="20% - Accent1 6 2 2 2" xfId="47906" xr:uid="{00000000-0005-0000-0000-00006BBA0000}"/>
    <cellStyle name="20% - Accent1 6 2 2 2 10" xfId="47907" xr:uid="{00000000-0005-0000-0000-00006CBA0000}"/>
    <cellStyle name="20% - Accent1 6 2 2 2 10 2" xfId="47908" xr:uid="{00000000-0005-0000-0000-00006DBA0000}"/>
    <cellStyle name="20% - Accent1 6 2 2 2 11" xfId="47909" xr:uid="{00000000-0005-0000-0000-00006EBA0000}"/>
    <cellStyle name="20% - Accent1 6 2 2 2 2" xfId="47910" xr:uid="{00000000-0005-0000-0000-00006FBA0000}"/>
    <cellStyle name="20% - Accent1 6 2 2 2 2 2" xfId="47911" xr:uid="{00000000-0005-0000-0000-000070BA0000}"/>
    <cellStyle name="20% - Accent1 6 2 2 2 2 2 2" xfId="47912" xr:uid="{00000000-0005-0000-0000-000071BA0000}"/>
    <cellStyle name="20% - Accent1 6 2 2 2 2 2 2 2" xfId="47913" xr:uid="{00000000-0005-0000-0000-000072BA0000}"/>
    <cellStyle name="20% - Accent1 6 2 2 2 2 2 2 2 2" xfId="47914" xr:uid="{00000000-0005-0000-0000-000073BA0000}"/>
    <cellStyle name="20% - Accent1 6 2 2 2 2 2 2 3" xfId="47915" xr:uid="{00000000-0005-0000-0000-000074BA0000}"/>
    <cellStyle name="20% - Accent1 6 2 2 2 2 2 3" xfId="47916" xr:uid="{00000000-0005-0000-0000-000075BA0000}"/>
    <cellStyle name="20% - Accent1 6 2 2 2 2 2 3 2" xfId="47917" xr:uid="{00000000-0005-0000-0000-000076BA0000}"/>
    <cellStyle name="20% - Accent1 6 2 2 2 2 2 4" xfId="47918" xr:uid="{00000000-0005-0000-0000-000077BA0000}"/>
    <cellStyle name="20% - Accent1 6 2 2 2 2 3" xfId="47919" xr:uid="{00000000-0005-0000-0000-000078BA0000}"/>
    <cellStyle name="20% - Accent1 6 2 2 2 2 3 2" xfId="47920" xr:uid="{00000000-0005-0000-0000-000079BA0000}"/>
    <cellStyle name="20% - Accent1 6 2 2 2 2 3 2 2" xfId="47921" xr:uid="{00000000-0005-0000-0000-00007ABA0000}"/>
    <cellStyle name="20% - Accent1 6 2 2 2 2 3 2 2 2" xfId="47922" xr:uid="{00000000-0005-0000-0000-00007BBA0000}"/>
    <cellStyle name="20% - Accent1 6 2 2 2 2 3 2 3" xfId="47923" xr:uid="{00000000-0005-0000-0000-00007CBA0000}"/>
    <cellStyle name="20% - Accent1 6 2 2 2 2 3 3" xfId="47924" xr:uid="{00000000-0005-0000-0000-00007DBA0000}"/>
    <cellStyle name="20% - Accent1 6 2 2 2 2 3 3 2" xfId="47925" xr:uid="{00000000-0005-0000-0000-00007EBA0000}"/>
    <cellStyle name="20% - Accent1 6 2 2 2 2 3 4" xfId="47926" xr:uid="{00000000-0005-0000-0000-00007FBA0000}"/>
    <cellStyle name="20% - Accent1 6 2 2 2 2 4" xfId="47927" xr:uid="{00000000-0005-0000-0000-000080BA0000}"/>
    <cellStyle name="20% - Accent1 6 2 2 2 2 4 2" xfId="47928" xr:uid="{00000000-0005-0000-0000-000081BA0000}"/>
    <cellStyle name="20% - Accent1 6 2 2 2 2 4 2 2" xfId="47929" xr:uid="{00000000-0005-0000-0000-000082BA0000}"/>
    <cellStyle name="20% - Accent1 6 2 2 2 2 4 2 2 2" xfId="47930" xr:uid="{00000000-0005-0000-0000-000083BA0000}"/>
    <cellStyle name="20% - Accent1 6 2 2 2 2 4 2 3" xfId="47931" xr:uid="{00000000-0005-0000-0000-000084BA0000}"/>
    <cellStyle name="20% - Accent1 6 2 2 2 2 4 3" xfId="47932" xr:uid="{00000000-0005-0000-0000-000085BA0000}"/>
    <cellStyle name="20% - Accent1 6 2 2 2 2 4 3 2" xfId="47933" xr:uid="{00000000-0005-0000-0000-000086BA0000}"/>
    <cellStyle name="20% - Accent1 6 2 2 2 2 4 4" xfId="47934" xr:uid="{00000000-0005-0000-0000-000087BA0000}"/>
    <cellStyle name="20% - Accent1 6 2 2 2 2 5" xfId="47935" xr:uid="{00000000-0005-0000-0000-000088BA0000}"/>
    <cellStyle name="20% - Accent1 6 2 2 2 2 5 2" xfId="47936" xr:uid="{00000000-0005-0000-0000-000089BA0000}"/>
    <cellStyle name="20% - Accent1 6 2 2 2 2 5 2 2" xfId="47937" xr:uid="{00000000-0005-0000-0000-00008ABA0000}"/>
    <cellStyle name="20% - Accent1 6 2 2 2 2 5 3" xfId="47938" xr:uid="{00000000-0005-0000-0000-00008BBA0000}"/>
    <cellStyle name="20% - Accent1 6 2 2 2 2 6" xfId="47939" xr:uid="{00000000-0005-0000-0000-00008CBA0000}"/>
    <cellStyle name="20% - Accent1 6 2 2 2 2 6 2" xfId="47940" xr:uid="{00000000-0005-0000-0000-00008DBA0000}"/>
    <cellStyle name="20% - Accent1 6 2 2 2 2 6 2 2" xfId="47941" xr:uid="{00000000-0005-0000-0000-00008EBA0000}"/>
    <cellStyle name="20% - Accent1 6 2 2 2 2 6 3" xfId="47942" xr:uid="{00000000-0005-0000-0000-00008FBA0000}"/>
    <cellStyle name="20% - Accent1 6 2 2 2 2 7" xfId="47943" xr:uid="{00000000-0005-0000-0000-000090BA0000}"/>
    <cellStyle name="20% - Accent1 6 2 2 2 2 7 2" xfId="47944" xr:uid="{00000000-0005-0000-0000-000091BA0000}"/>
    <cellStyle name="20% - Accent1 6 2 2 2 2 8" xfId="47945" xr:uid="{00000000-0005-0000-0000-000092BA0000}"/>
    <cellStyle name="20% - Accent1 6 2 2 2 2 8 2" xfId="47946" xr:uid="{00000000-0005-0000-0000-000093BA0000}"/>
    <cellStyle name="20% - Accent1 6 2 2 2 2 9" xfId="47947" xr:uid="{00000000-0005-0000-0000-000094BA0000}"/>
    <cellStyle name="20% - Accent1 6 2 2 2 3" xfId="47948" xr:uid="{00000000-0005-0000-0000-000095BA0000}"/>
    <cellStyle name="20% - Accent1 6 2 2 2 3 2" xfId="47949" xr:uid="{00000000-0005-0000-0000-000096BA0000}"/>
    <cellStyle name="20% - Accent1 6 2 2 2 3 2 2" xfId="47950" xr:uid="{00000000-0005-0000-0000-000097BA0000}"/>
    <cellStyle name="20% - Accent1 6 2 2 2 3 2 2 2" xfId="47951" xr:uid="{00000000-0005-0000-0000-000098BA0000}"/>
    <cellStyle name="20% - Accent1 6 2 2 2 3 2 2 2 2" xfId="47952" xr:uid="{00000000-0005-0000-0000-000099BA0000}"/>
    <cellStyle name="20% - Accent1 6 2 2 2 3 2 2 3" xfId="47953" xr:uid="{00000000-0005-0000-0000-00009ABA0000}"/>
    <cellStyle name="20% - Accent1 6 2 2 2 3 2 3" xfId="47954" xr:uid="{00000000-0005-0000-0000-00009BBA0000}"/>
    <cellStyle name="20% - Accent1 6 2 2 2 3 2 3 2" xfId="47955" xr:uid="{00000000-0005-0000-0000-00009CBA0000}"/>
    <cellStyle name="20% - Accent1 6 2 2 2 3 2 4" xfId="47956" xr:uid="{00000000-0005-0000-0000-00009DBA0000}"/>
    <cellStyle name="20% - Accent1 6 2 2 2 3 3" xfId="47957" xr:uid="{00000000-0005-0000-0000-00009EBA0000}"/>
    <cellStyle name="20% - Accent1 6 2 2 2 3 3 2" xfId="47958" xr:uid="{00000000-0005-0000-0000-00009FBA0000}"/>
    <cellStyle name="20% - Accent1 6 2 2 2 3 3 2 2" xfId="47959" xr:uid="{00000000-0005-0000-0000-0000A0BA0000}"/>
    <cellStyle name="20% - Accent1 6 2 2 2 3 3 2 2 2" xfId="47960" xr:uid="{00000000-0005-0000-0000-0000A1BA0000}"/>
    <cellStyle name="20% - Accent1 6 2 2 2 3 3 2 3" xfId="47961" xr:uid="{00000000-0005-0000-0000-0000A2BA0000}"/>
    <cellStyle name="20% - Accent1 6 2 2 2 3 3 3" xfId="47962" xr:uid="{00000000-0005-0000-0000-0000A3BA0000}"/>
    <cellStyle name="20% - Accent1 6 2 2 2 3 3 3 2" xfId="47963" xr:uid="{00000000-0005-0000-0000-0000A4BA0000}"/>
    <cellStyle name="20% - Accent1 6 2 2 2 3 3 4" xfId="47964" xr:uid="{00000000-0005-0000-0000-0000A5BA0000}"/>
    <cellStyle name="20% - Accent1 6 2 2 2 3 4" xfId="47965" xr:uid="{00000000-0005-0000-0000-0000A6BA0000}"/>
    <cellStyle name="20% - Accent1 6 2 2 2 3 4 2" xfId="47966" xr:uid="{00000000-0005-0000-0000-0000A7BA0000}"/>
    <cellStyle name="20% - Accent1 6 2 2 2 3 4 2 2" xfId="47967" xr:uid="{00000000-0005-0000-0000-0000A8BA0000}"/>
    <cellStyle name="20% - Accent1 6 2 2 2 3 4 2 2 2" xfId="47968" xr:uid="{00000000-0005-0000-0000-0000A9BA0000}"/>
    <cellStyle name="20% - Accent1 6 2 2 2 3 4 2 3" xfId="47969" xr:uid="{00000000-0005-0000-0000-0000AABA0000}"/>
    <cellStyle name="20% - Accent1 6 2 2 2 3 4 3" xfId="47970" xr:uid="{00000000-0005-0000-0000-0000ABBA0000}"/>
    <cellStyle name="20% - Accent1 6 2 2 2 3 4 3 2" xfId="47971" xr:uid="{00000000-0005-0000-0000-0000ACBA0000}"/>
    <cellStyle name="20% - Accent1 6 2 2 2 3 4 4" xfId="47972" xr:uid="{00000000-0005-0000-0000-0000ADBA0000}"/>
    <cellStyle name="20% - Accent1 6 2 2 2 3 5" xfId="47973" xr:uid="{00000000-0005-0000-0000-0000AEBA0000}"/>
    <cellStyle name="20% - Accent1 6 2 2 2 3 5 2" xfId="47974" xr:uid="{00000000-0005-0000-0000-0000AFBA0000}"/>
    <cellStyle name="20% - Accent1 6 2 2 2 3 5 2 2" xfId="47975" xr:uid="{00000000-0005-0000-0000-0000B0BA0000}"/>
    <cellStyle name="20% - Accent1 6 2 2 2 3 5 3" xfId="47976" xr:uid="{00000000-0005-0000-0000-0000B1BA0000}"/>
    <cellStyle name="20% - Accent1 6 2 2 2 3 6" xfId="47977" xr:uid="{00000000-0005-0000-0000-0000B2BA0000}"/>
    <cellStyle name="20% - Accent1 6 2 2 2 3 6 2" xfId="47978" xr:uid="{00000000-0005-0000-0000-0000B3BA0000}"/>
    <cellStyle name="20% - Accent1 6 2 2 2 3 6 2 2" xfId="47979" xr:uid="{00000000-0005-0000-0000-0000B4BA0000}"/>
    <cellStyle name="20% - Accent1 6 2 2 2 3 6 3" xfId="47980" xr:uid="{00000000-0005-0000-0000-0000B5BA0000}"/>
    <cellStyle name="20% - Accent1 6 2 2 2 3 7" xfId="47981" xr:uid="{00000000-0005-0000-0000-0000B6BA0000}"/>
    <cellStyle name="20% - Accent1 6 2 2 2 3 7 2" xfId="47982" xr:uid="{00000000-0005-0000-0000-0000B7BA0000}"/>
    <cellStyle name="20% - Accent1 6 2 2 2 3 8" xfId="47983" xr:uid="{00000000-0005-0000-0000-0000B8BA0000}"/>
    <cellStyle name="20% - Accent1 6 2 2 2 3 8 2" xfId="47984" xr:uid="{00000000-0005-0000-0000-0000B9BA0000}"/>
    <cellStyle name="20% - Accent1 6 2 2 2 3 9" xfId="47985" xr:uid="{00000000-0005-0000-0000-0000BABA0000}"/>
    <cellStyle name="20% - Accent1 6 2 2 2 4" xfId="47986" xr:uid="{00000000-0005-0000-0000-0000BBBA0000}"/>
    <cellStyle name="20% - Accent1 6 2 2 2 4 2" xfId="47987" xr:uid="{00000000-0005-0000-0000-0000BCBA0000}"/>
    <cellStyle name="20% - Accent1 6 2 2 2 4 2 2" xfId="47988" xr:uid="{00000000-0005-0000-0000-0000BDBA0000}"/>
    <cellStyle name="20% - Accent1 6 2 2 2 4 2 2 2" xfId="47989" xr:uid="{00000000-0005-0000-0000-0000BEBA0000}"/>
    <cellStyle name="20% - Accent1 6 2 2 2 4 2 3" xfId="47990" xr:uid="{00000000-0005-0000-0000-0000BFBA0000}"/>
    <cellStyle name="20% - Accent1 6 2 2 2 4 3" xfId="47991" xr:uid="{00000000-0005-0000-0000-0000C0BA0000}"/>
    <cellStyle name="20% - Accent1 6 2 2 2 4 3 2" xfId="47992" xr:uid="{00000000-0005-0000-0000-0000C1BA0000}"/>
    <cellStyle name="20% - Accent1 6 2 2 2 4 4" xfId="47993" xr:uid="{00000000-0005-0000-0000-0000C2BA0000}"/>
    <cellStyle name="20% - Accent1 6 2 2 2 5" xfId="47994" xr:uid="{00000000-0005-0000-0000-0000C3BA0000}"/>
    <cellStyle name="20% - Accent1 6 2 2 2 5 2" xfId="47995" xr:uid="{00000000-0005-0000-0000-0000C4BA0000}"/>
    <cellStyle name="20% - Accent1 6 2 2 2 5 2 2" xfId="47996" xr:uid="{00000000-0005-0000-0000-0000C5BA0000}"/>
    <cellStyle name="20% - Accent1 6 2 2 2 5 2 2 2" xfId="47997" xr:uid="{00000000-0005-0000-0000-0000C6BA0000}"/>
    <cellStyle name="20% - Accent1 6 2 2 2 5 2 3" xfId="47998" xr:uid="{00000000-0005-0000-0000-0000C7BA0000}"/>
    <cellStyle name="20% - Accent1 6 2 2 2 5 3" xfId="47999" xr:uid="{00000000-0005-0000-0000-0000C8BA0000}"/>
    <cellStyle name="20% - Accent1 6 2 2 2 5 3 2" xfId="48000" xr:uid="{00000000-0005-0000-0000-0000C9BA0000}"/>
    <cellStyle name="20% - Accent1 6 2 2 2 5 4" xfId="48001" xr:uid="{00000000-0005-0000-0000-0000CABA0000}"/>
    <cellStyle name="20% - Accent1 6 2 2 2 6" xfId="48002" xr:uid="{00000000-0005-0000-0000-0000CBBA0000}"/>
    <cellStyle name="20% - Accent1 6 2 2 2 6 2" xfId="48003" xr:uid="{00000000-0005-0000-0000-0000CCBA0000}"/>
    <cellStyle name="20% - Accent1 6 2 2 2 6 2 2" xfId="48004" xr:uid="{00000000-0005-0000-0000-0000CDBA0000}"/>
    <cellStyle name="20% - Accent1 6 2 2 2 6 2 2 2" xfId="48005" xr:uid="{00000000-0005-0000-0000-0000CEBA0000}"/>
    <cellStyle name="20% - Accent1 6 2 2 2 6 2 3" xfId="48006" xr:uid="{00000000-0005-0000-0000-0000CFBA0000}"/>
    <cellStyle name="20% - Accent1 6 2 2 2 6 3" xfId="48007" xr:uid="{00000000-0005-0000-0000-0000D0BA0000}"/>
    <cellStyle name="20% - Accent1 6 2 2 2 6 3 2" xfId="48008" xr:uid="{00000000-0005-0000-0000-0000D1BA0000}"/>
    <cellStyle name="20% - Accent1 6 2 2 2 6 4" xfId="48009" xr:uid="{00000000-0005-0000-0000-0000D2BA0000}"/>
    <cellStyle name="20% - Accent1 6 2 2 2 7" xfId="48010" xr:uid="{00000000-0005-0000-0000-0000D3BA0000}"/>
    <cellStyle name="20% - Accent1 6 2 2 2 7 2" xfId="48011" xr:uid="{00000000-0005-0000-0000-0000D4BA0000}"/>
    <cellStyle name="20% - Accent1 6 2 2 2 7 2 2" xfId="48012" xr:uid="{00000000-0005-0000-0000-0000D5BA0000}"/>
    <cellStyle name="20% - Accent1 6 2 2 2 7 3" xfId="48013" xr:uid="{00000000-0005-0000-0000-0000D6BA0000}"/>
    <cellStyle name="20% - Accent1 6 2 2 2 8" xfId="48014" xr:uid="{00000000-0005-0000-0000-0000D7BA0000}"/>
    <cellStyle name="20% - Accent1 6 2 2 2 8 2" xfId="48015" xr:uid="{00000000-0005-0000-0000-0000D8BA0000}"/>
    <cellStyle name="20% - Accent1 6 2 2 2 8 2 2" xfId="48016" xr:uid="{00000000-0005-0000-0000-0000D9BA0000}"/>
    <cellStyle name="20% - Accent1 6 2 2 2 8 3" xfId="48017" xr:uid="{00000000-0005-0000-0000-0000DABA0000}"/>
    <cellStyle name="20% - Accent1 6 2 2 2 9" xfId="48018" xr:uid="{00000000-0005-0000-0000-0000DBBA0000}"/>
    <cellStyle name="20% - Accent1 6 2 2 2 9 2" xfId="48019" xr:uid="{00000000-0005-0000-0000-0000DCBA0000}"/>
    <cellStyle name="20% - Accent1 6 2 2 3" xfId="48020" xr:uid="{00000000-0005-0000-0000-0000DDBA0000}"/>
    <cellStyle name="20% - Accent1 6 2 2 3 10" xfId="48021" xr:uid="{00000000-0005-0000-0000-0000DEBA0000}"/>
    <cellStyle name="20% - Accent1 6 2 2 3 10 2" xfId="48022" xr:uid="{00000000-0005-0000-0000-0000DFBA0000}"/>
    <cellStyle name="20% - Accent1 6 2 2 3 11" xfId="48023" xr:uid="{00000000-0005-0000-0000-0000E0BA0000}"/>
    <cellStyle name="20% - Accent1 6 2 2 3 2" xfId="48024" xr:uid="{00000000-0005-0000-0000-0000E1BA0000}"/>
    <cellStyle name="20% - Accent1 6 2 2 3 2 2" xfId="48025" xr:uid="{00000000-0005-0000-0000-0000E2BA0000}"/>
    <cellStyle name="20% - Accent1 6 2 2 3 2 2 2" xfId="48026" xr:uid="{00000000-0005-0000-0000-0000E3BA0000}"/>
    <cellStyle name="20% - Accent1 6 2 2 3 2 2 2 2" xfId="48027" xr:uid="{00000000-0005-0000-0000-0000E4BA0000}"/>
    <cellStyle name="20% - Accent1 6 2 2 3 2 2 2 2 2" xfId="48028" xr:uid="{00000000-0005-0000-0000-0000E5BA0000}"/>
    <cellStyle name="20% - Accent1 6 2 2 3 2 2 2 3" xfId="48029" xr:uid="{00000000-0005-0000-0000-0000E6BA0000}"/>
    <cellStyle name="20% - Accent1 6 2 2 3 2 2 3" xfId="48030" xr:uid="{00000000-0005-0000-0000-0000E7BA0000}"/>
    <cellStyle name="20% - Accent1 6 2 2 3 2 2 3 2" xfId="48031" xr:uid="{00000000-0005-0000-0000-0000E8BA0000}"/>
    <cellStyle name="20% - Accent1 6 2 2 3 2 2 4" xfId="48032" xr:uid="{00000000-0005-0000-0000-0000E9BA0000}"/>
    <cellStyle name="20% - Accent1 6 2 2 3 2 3" xfId="48033" xr:uid="{00000000-0005-0000-0000-0000EABA0000}"/>
    <cellStyle name="20% - Accent1 6 2 2 3 2 3 2" xfId="48034" xr:uid="{00000000-0005-0000-0000-0000EBBA0000}"/>
    <cellStyle name="20% - Accent1 6 2 2 3 2 3 2 2" xfId="48035" xr:uid="{00000000-0005-0000-0000-0000ECBA0000}"/>
    <cellStyle name="20% - Accent1 6 2 2 3 2 3 2 2 2" xfId="48036" xr:uid="{00000000-0005-0000-0000-0000EDBA0000}"/>
    <cellStyle name="20% - Accent1 6 2 2 3 2 3 2 3" xfId="48037" xr:uid="{00000000-0005-0000-0000-0000EEBA0000}"/>
    <cellStyle name="20% - Accent1 6 2 2 3 2 3 3" xfId="48038" xr:uid="{00000000-0005-0000-0000-0000EFBA0000}"/>
    <cellStyle name="20% - Accent1 6 2 2 3 2 3 3 2" xfId="48039" xr:uid="{00000000-0005-0000-0000-0000F0BA0000}"/>
    <cellStyle name="20% - Accent1 6 2 2 3 2 3 4" xfId="48040" xr:uid="{00000000-0005-0000-0000-0000F1BA0000}"/>
    <cellStyle name="20% - Accent1 6 2 2 3 2 4" xfId="48041" xr:uid="{00000000-0005-0000-0000-0000F2BA0000}"/>
    <cellStyle name="20% - Accent1 6 2 2 3 2 4 2" xfId="48042" xr:uid="{00000000-0005-0000-0000-0000F3BA0000}"/>
    <cellStyle name="20% - Accent1 6 2 2 3 2 4 2 2" xfId="48043" xr:uid="{00000000-0005-0000-0000-0000F4BA0000}"/>
    <cellStyle name="20% - Accent1 6 2 2 3 2 4 2 2 2" xfId="48044" xr:uid="{00000000-0005-0000-0000-0000F5BA0000}"/>
    <cellStyle name="20% - Accent1 6 2 2 3 2 4 2 3" xfId="48045" xr:uid="{00000000-0005-0000-0000-0000F6BA0000}"/>
    <cellStyle name="20% - Accent1 6 2 2 3 2 4 3" xfId="48046" xr:uid="{00000000-0005-0000-0000-0000F7BA0000}"/>
    <cellStyle name="20% - Accent1 6 2 2 3 2 4 3 2" xfId="48047" xr:uid="{00000000-0005-0000-0000-0000F8BA0000}"/>
    <cellStyle name="20% - Accent1 6 2 2 3 2 4 4" xfId="48048" xr:uid="{00000000-0005-0000-0000-0000F9BA0000}"/>
    <cellStyle name="20% - Accent1 6 2 2 3 2 5" xfId="48049" xr:uid="{00000000-0005-0000-0000-0000FABA0000}"/>
    <cellStyle name="20% - Accent1 6 2 2 3 2 5 2" xfId="48050" xr:uid="{00000000-0005-0000-0000-0000FBBA0000}"/>
    <cellStyle name="20% - Accent1 6 2 2 3 2 5 2 2" xfId="48051" xr:uid="{00000000-0005-0000-0000-0000FCBA0000}"/>
    <cellStyle name="20% - Accent1 6 2 2 3 2 5 3" xfId="48052" xr:uid="{00000000-0005-0000-0000-0000FDBA0000}"/>
    <cellStyle name="20% - Accent1 6 2 2 3 2 6" xfId="48053" xr:uid="{00000000-0005-0000-0000-0000FEBA0000}"/>
    <cellStyle name="20% - Accent1 6 2 2 3 2 6 2" xfId="48054" xr:uid="{00000000-0005-0000-0000-0000FFBA0000}"/>
    <cellStyle name="20% - Accent1 6 2 2 3 2 6 2 2" xfId="48055" xr:uid="{00000000-0005-0000-0000-000000BB0000}"/>
    <cellStyle name="20% - Accent1 6 2 2 3 2 6 3" xfId="48056" xr:uid="{00000000-0005-0000-0000-000001BB0000}"/>
    <cellStyle name="20% - Accent1 6 2 2 3 2 7" xfId="48057" xr:uid="{00000000-0005-0000-0000-000002BB0000}"/>
    <cellStyle name="20% - Accent1 6 2 2 3 2 7 2" xfId="48058" xr:uid="{00000000-0005-0000-0000-000003BB0000}"/>
    <cellStyle name="20% - Accent1 6 2 2 3 2 8" xfId="48059" xr:uid="{00000000-0005-0000-0000-000004BB0000}"/>
    <cellStyle name="20% - Accent1 6 2 2 3 2 8 2" xfId="48060" xr:uid="{00000000-0005-0000-0000-000005BB0000}"/>
    <cellStyle name="20% - Accent1 6 2 2 3 2 9" xfId="48061" xr:uid="{00000000-0005-0000-0000-000006BB0000}"/>
    <cellStyle name="20% - Accent1 6 2 2 3 3" xfId="48062" xr:uid="{00000000-0005-0000-0000-000007BB0000}"/>
    <cellStyle name="20% - Accent1 6 2 2 3 3 2" xfId="48063" xr:uid="{00000000-0005-0000-0000-000008BB0000}"/>
    <cellStyle name="20% - Accent1 6 2 2 3 3 2 2" xfId="48064" xr:uid="{00000000-0005-0000-0000-000009BB0000}"/>
    <cellStyle name="20% - Accent1 6 2 2 3 3 2 2 2" xfId="48065" xr:uid="{00000000-0005-0000-0000-00000ABB0000}"/>
    <cellStyle name="20% - Accent1 6 2 2 3 3 2 2 2 2" xfId="48066" xr:uid="{00000000-0005-0000-0000-00000BBB0000}"/>
    <cellStyle name="20% - Accent1 6 2 2 3 3 2 2 3" xfId="48067" xr:uid="{00000000-0005-0000-0000-00000CBB0000}"/>
    <cellStyle name="20% - Accent1 6 2 2 3 3 2 3" xfId="48068" xr:uid="{00000000-0005-0000-0000-00000DBB0000}"/>
    <cellStyle name="20% - Accent1 6 2 2 3 3 2 3 2" xfId="48069" xr:uid="{00000000-0005-0000-0000-00000EBB0000}"/>
    <cellStyle name="20% - Accent1 6 2 2 3 3 2 4" xfId="48070" xr:uid="{00000000-0005-0000-0000-00000FBB0000}"/>
    <cellStyle name="20% - Accent1 6 2 2 3 3 3" xfId="48071" xr:uid="{00000000-0005-0000-0000-000010BB0000}"/>
    <cellStyle name="20% - Accent1 6 2 2 3 3 3 2" xfId="48072" xr:uid="{00000000-0005-0000-0000-000011BB0000}"/>
    <cellStyle name="20% - Accent1 6 2 2 3 3 3 2 2" xfId="48073" xr:uid="{00000000-0005-0000-0000-000012BB0000}"/>
    <cellStyle name="20% - Accent1 6 2 2 3 3 3 2 2 2" xfId="48074" xr:uid="{00000000-0005-0000-0000-000013BB0000}"/>
    <cellStyle name="20% - Accent1 6 2 2 3 3 3 2 3" xfId="48075" xr:uid="{00000000-0005-0000-0000-000014BB0000}"/>
    <cellStyle name="20% - Accent1 6 2 2 3 3 3 3" xfId="48076" xr:uid="{00000000-0005-0000-0000-000015BB0000}"/>
    <cellStyle name="20% - Accent1 6 2 2 3 3 3 3 2" xfId="48077" xr:uid="{00000000-0005-0000-0000-000016BB0000}"/>
    <cellStyle name="20% - Accent1 6 2 2 3 3 3 4" xfId="48078" xr:uid="{00000000-0005-0000-0000-000017BB0000}"/>
    <cellStyle name="20% - Accent1 6 2 2 3 3 4" xfId="48079" xr:uid="{00000000-0005-0000-0000-000018BB0000}"/>
    <cellStyle name="20% - Accent1 6 2 2 3 3 4 2" xfId="48080" xr:uid="{00000000-0005-0000-0000-000019BB0000}"/>
    <cellStyle name="20% - Accent1 6 2 2 3 3 4 2 2" xfId="48081" xr:uid="{00000000-0005-0000-0000-00001ABB0000}"/>
    <cellStyle name="20% - Accent1 6 2 2 3 3 4 2 2 2" xfId="48082" xr:uid="{00000000-0005-0000-0000-00001BBB0000}"/>
    <cellStyle name="20% - Accent1 6 2 2 3 3 4 2 3" xfId="48083" xr:uid="{00000000-0005-0000-0000-00001CBB0000}"/>
    <cellStyle name="20% - Accent1 6 2 2 3 3 4 3" xfId="48084" xr:uid="{00000000-0005-0000-0000-00001DBB0000}"/>
    <cellStyle name="20% - Accent1 6 2 2 3 3 4 3 2" xfId="48085" xr:uid="{00000000-0005-0000-0000-00001EBB0000}"/>
    <cellStyle name="20% - Accent1 6 2 2 3 3 4 4" xfId="48086" xr:uid="{00000000-0005-0000-0000-00001FBB0000}"/>
    <cellStyle name="20% - Accent1 6 2 2 3 3 5" xfId="48087" xr:uid="{00000000-0005-0000-0000-000020BB0000}"/>
    <cellStyle name="20% - Accent1 6 2 2 3 3 5 2" xfId="48088" xr:uid="{00000000-0005-0000-0000-000021BB0000}"/>
    <cellStyle name="20% - Accent1 6 2 2 3 3 5 2 2" xfId="48089" xr:uid="{00000000-0005-0000-0000-000022BB0000}"/>
    <cellStyle name="20% - Accent1 6 2 2 3 3 5 3" xfId="48090" xr:uid="{00000000-0005-0000-0000-000023BB0000}"/>
    <cellStyle name="20% - Accent1 6 2 2 3 3 6" xfId="48091" xr:uid="{00000000-0005-0000-0000-000024BB0000}"/>
    <cellStyle name="20% - Accent1 6 2 2 3 3 6 2" xfId="48092" xr:uid="{00000000-0005-0000-0000-000025BB0000}"/>
    <cellStyle name="20% - Accent1 6 2 2 3 3 6 2 2" xfId="48093" xr:uid="{00000000-0005-0000-0000-000026BB0000}"/>
    <cellStyle name="20% - Accent1 6 2 2 3 3 6 3" xfId="48094" xr:uid="{00000000-0005-0000-0000-000027BB0000}"/>
    <cellStyle name="20% - Accent1 6 2 2 3 3 7" xfId="48095" xr:uid="{00000000-0005-0000-0000-000028BB0000}"/>
    <cellStyle name="20% - Accent1 6 2 2 3 3 7 2" xfId="48096" xr:uid="{00000000-0005-0000-0000-000029BB0000}"/>
    <cellStyle name="20% - Accent1 6 2 2 3 3 8" xfId="48097" xr:uid="{00000000-0005-0000-0000-00002ABB0000}"/>
    <cellStyle name="20% - Accent1 6 2 2 3 3 8 2" xfId="48098" xr:uid="{00000000-0005-0000-0000-00002BBB0000}"/>
    <cellStyle name="20% - Accent1 6 2 2 3 3 9" xfId="48099" xr:uid="{00000000-0005-0000-0000-00002CBB0000}"/>
    <cellStyle name="20% - Accent1 6 2 2 3 4" xfId="48100" xr:uid="{00000000-0005-0000-0000-00002DBB0000}"/>
    <cellStyle name="20% - Accent1 6 2 2 3 4 2" xfId="48101" xr:uid="{00000000-0005-0000-0000-00002EBB0000}"/>
    <cellStyle name="20% - Accent1 6 2 2 3 4 2 2" xfId="48102" xr:uid="{00000000-0005-0000-0000-00002FBB0000}"/>
    <cellStyle name="20% - Accent1 6 2 2 3 4 2 2 2" xfId="48103" xr:uid="{00000000-0005-0000-0000-000030BB0000}"/>
    <cellStyle name="20% - Accent1 6 2 2 3 4 2 3" xfId="48104" xr:uid="{00000000-0005-0000-0000-000031BB0000}"/>
    <cellStyle name="20% - Accent1 6 2 2 3 4 3" xfId="48105" xr:uid="{00000000-0005-0000-0000-000032BB0000}"/>
    <cellStyle name="20% - Accent1 6 2 2 3 4 3 2" xfId="48106" xr:uid="{00000000-0005-0000-0000-000033BB0000}"/>
    <cellStyle name="20% - Accent1 6 2 2 3 4 4" xfId="48107" xr:uid="{00000000-0005-0000-0000-000034BB0000}"/>
    <cellStyle name="20% - Accent1 6 2 2 3 5" xfId="48108" xr:uid="{00000000-0005-0000-0000-000035BB0000}"/>
    <cellStyle name="20% - Accent1 6 2 2 3 5 2" xfId="48109" xr:uid="{00000000-0005-0000-0000-000036BB0000}"/>
    <cellStyle name="20% - Accent1 6 2 2 3 5 2 2" xfId="48110" xr:uid="{00000000-0005-0000-0000-000037BB0000}"/>
    <cellStyle name="20% - Accent1 6 2 2 3 5 2 2 2" xfId="48111" xr:uid="{00000000-0005-0000-0000-000038BB0000}"/>
    <cellStyle name="20% - Accent1 6 2 2 3 5 2 3" xfId="48112" xr:uid="{00000000-0005-0000-0000-000039BB0000}"/>
    <cellStyle name="20% - Accent1 6 2 2 3 5 3" xfId="48113" xr:uid="{00000000-0005-0000-0000-00003ABB0000}"/>
    <cellStyle name="20% - Accent1 6 2 2 3 5 3 2" xfId="48114" xr:uid="{00000000-0005-0000-0000-00003BBB0000}"/>
    <cellStyle name="20% - Accent1 6 2 2 3 5 4" xfId="48115" xr:uid="{00000000-0005-0000-0000-00003CBB0000}"/>
    <cellStyle name="20% - Accent1 6 2 2 3 6" xfId="48116" xr:uid="{00000000-0005-0000-0000-00003DBB0000}"/>
    <cellStyle name="20% - Accent1 6 2 2 3 6 2" xfId="48117" xr:uid="{00000000-0005-0000-0000-00003EBB0000}"/>
    <cellStyle name="20% - Accent1 6 2 2 3 6 2 2" xfId="48118" xr:uid="{00000000-0005-0000-0000-00003FBB0000}"/>
    <cellStyle name="20% - Accent1 6 2 2 3 6 2 2 2" xfId="48119" xr:uid="{00000000-0005-0000-0000-000040BB0000}"/>
    <cellStyle name="20% - Accent1 6 2 2 3 6 2 3" xfId="48120" xr:uid="{00000000-0005-0000-0000-000041BB0000}"/>
    <cellStyle name="20% - Accent1 6 2 2 3 6 3" xfId="48121" xr:uid="{00000000-0005-0000-0000-000042BB0000}"/>
    <cellStyle name="20% - Accent1 6 2 2 3 6 3 2" xfId="48122" xr:uid="{00000000-0005-0000-0000-000043BB0000}"/>
    <cellStyle name="20% - Accent1 6 2 2 3 6 4" xfId="48123" xr:uid="{00000000-0005-0000-0000-000044BB0000}"/>
    <cellStyle name="20% - Accent1 6 2 2 3 7" xfId="48124" xr:uid="{00000000-0005-0000-0000-000045BB0000}"/>
    <cellStyle name="20% - Accent1 6 2 2 3 7 2" xfId="48125" xr:uid="{00000000-0005-0000-0000-000046BB0000}"/>
    <cellStyle name="20% - Accent1 6 2 2 3 7 2 2" xfId="48126" xr:uid="{00000000-0005-0000-0000-000047BB0000}"/>
    <cellStyle name="20% - Accent1 6 2 2 3 7 3" xfId="48127" xr:uid="{00000000-0005-0000-0000-000048BB0000}"/>
    <cellStyle name="20% - Accent1 6 2 2 3 8" xfId="48128" xr:uid="{00000000-0005-0000-0000-000049BB0000}"/>
    <cellStyle name="20% - Accent1 6 2 2 3 8 2" xfId="48129" xr:uid="{00000000-0005-0000-0000-00004ABB0000}"/>
    <cellStyle name="20% - Accent1 6 2 2 3 8 2 2" xfId="48130" xr:uid="{00000000-0005-0000-0000-00004BBB0000}"/>
    <cellStyle name="20% - Accent1 6 2 2 3 8 3" xfId="48131" xr:uid="{00000000-0005-0000-0000-00004CBB0000}"/>
    <cellStyle name="20% - Accent1 6 2 2 3 9" xfId="48132" xr:uid="{00000000-0005-0000-0000-00004DBB0000}"/>
    <cellStyle name="20% - Accent1 6 2 2 3 9 2" xfId="48133" xr:uid="{00000000-0005-0000-0000-00004EBB0000}"/>
    <cellStyle name="20% - Accent1 6 2 2 4" xfId="48134" xr:uid="{00000000-0005-0000-0000-00004FBB0000}"/>
    <cellStyle name="20% - Accent1 6 2 2 4 10" xfId="48135" xr:uid="{00000000-0005-0000-0000-000050BB0000}"/>
    <cellStyle name="20% - Accent1 6 2 2 4 10 2" xfId="48136" xr:uid="{00000000-0005-0000-0000-000051BB0000}"/>
    <cellStyle name="20% - Accent1 6 2 2 4 11" xfId="48137" xr:uid="{00000000-0005-0000-0000-000052BB0000}"/>
    <cellStyle name="20% - Accent1 6 2 2 4 2" xfId="48138" xr:uid="{00000000-0005-0000-0000-000053BB0000}"/>
    <cellStyle name="20% - Accent1 6 2 2 4 2 2" xfId="48139" xr:uid="{00000000-0005-0000-0000-000054BB0000}"/>
    <cellStyle name="20% - Accent1 6 2 2 4 2 2 2" xfId="48140" xr:uid="{00000000-0005-0000-0000-000055BB0000}"/>
    <cellStyle name="20% - Accent1 6 2 2 4 2 2 2 2" xfId="48141" xr:uid="{00000000-0005-0000-0000-000056BB0000}"/>
    <cellStyle name="20% - Accent1 6 2 2 4 2 2 2 2 2" xfId="48142" xr:uid="{00000000-0005-0000-0000-000057BB0000}"/>
    <cellStyle name="20% - Accent1 6 2 2 4 2 2 2 3" xfId="48143" xr:uid="{00000000-0005-0000-0000-000058BB0000}"/>
    <cellStyle name="20% - Accent1 6 2 2 4 2 2 3" xfId="48144" xr:uid="{00000000-0005-0000-0000-000059BB0000}"/>
    <cellStyle name="20% - Accent1 6 2 2 4 2 2 3 2" xfId="48145" xr:uid="{00000000-0005-0000-0000-00005ABB0000}"/>
    <cellStyle name="20% - Accent1 6 2 2 4 2 2 4" xfId="48146" xr:uid="{00000000-0005-0000-0000-00005BBB0000}"/>
    <cellStyle name="20% - Accent1 6 2 2 4 2 3" xfId="48147" xr:uid="{00000000-0005-0000-0000-00005CBB0000}"/>
    <cellStyle name="20% - Accent1 6 2 2 4 2 3 2" xfId="48148" xr:uid="{00000000-0005-0000-0000-00005DBB0000}"/>
    <cellStyle name="20% - Accent1 6 2 2 4 2 3 2 2" xfId="48149" xr:uid="{00000000-0005-0000-0000-00005EBB0000}"/>
    <cellStyle name="20% - Accent1 6 2 2 4 2 3 2 2 2" xfId="48150" xr:uid="{00000000-0005-0000-0000-00005FBB0000}"/>
    <cellStyle name="20% - Accent1 6 2 2 4 2 3 2 3" xfId="48151" xr:uid="{00000000-0005-0000-0000-000060BB0000}"/>
    <cellStyle name="20% - Accent1 6 2 2 4 2 3 3" xfId="48152" xr:uid="{00000000-0005-0000-0000-000061BB0000}"/>
    <cellStyle name="20% - Accent1 6 2 2 4 2 3 3 2" xfId="48153" xr:uid="{00000000-0005-0000-0000-000062BB0000}"/>
    <cellStyle name="20% - Accent1 6 2 2 4 2 3 4" xfId="48154" xr:uid="{00000000-0005-0000-0000-000063BB0000}"/>
    <cellStyle name="20% - Accent1 6 2 2 4 2 4" xfId="48155" xr:uid="{00000000-0005-0000-0000-000064BB0000}"/>
    <cellStyle name="20% - Accent1 6 2 2 4 2 4 2" xfId="48156" xr:uid="{00000000-0005-0000-0000-000065BB0000}"/>
    <cellStyle name="20% - Accent1 6 2 2 4 2 4 2 2" xfId="48157" xr:uid="{00000000-0005-0000-0000-000066BB0000}"/>
    <cellStyle name="20% - Accent1 6 2 2 4 2 4 2 2 2" xfId="48158" xr:uid="{00000000-0005-0000-0000-000067BB0000}"/>
    <cellStyle name="20% - Accent1 6 2 2 4 2 4 2 3" xfId="48159" xr:uid="{00000000-0005-0000-0000-000068BB0000}"/>
    <cellStyle name="20% - Accent1 6 2 2 4 2 4 3" xfId="48160" xr:uid="{00000000-0005-0000-0000-000069BB0000}"/>
    <cellStyle name="20% - Accent1 6 2 2 4 2 4 3 2" xfId="48161" xr:uid="{00000000-0005-0000-0000-00006ABB0000}"/>
    <cellStyle name="20% - Accent1 6 2 2 4 2 4 4" xfId="48162" xr:uid="{00000000-0005-0000-0000-00006BBB0000}"/>
    <cellStyle name="20% - Accent1 6 2 2 4 2 5" xfId="48163" xr:uid="{00000000-0005-0000-0000-00006CBB0000}"/>
    <cellStyle name="20% - Accent1 6 2 2 4 2 5 2" xfId="48164" xr:uid="{00000000-0005-0000-0000-00006DBB0000}"/>
    <cellStyle name="20% - Accent1 6 2 2 4 2 5 2 2" xfId="48165" xr:uid="{00000000-0005-0000-0000-00006EBB0000}"/>
    <cellStyle name="20% - Accent1 6 2 2 4 2 5 3" xfId="48166" xr:uid="{00000000-0005-0000-0000-00006FBB0000}"/>
    <cellStyle name="20% - Accent1 6 2 2 4 2 6" xfId="48167" xr:uid="{00000000-0005-0000-0000-000070BB0000}"/>
    <cellStyle name="20% - Accent1 6 2 2 4 2 6 2" xfId="48168" xr:uid="{00000000-0005-0000-0000-000071BB0000}"/>
    <cellStyle name="20% - Accent1 6 2 2 4 2 6 2 2" xfId="48169" xr:uid="{00000000-0005-0000-0000-000072BB0000}"/>
    <cellStyle name="20% - Accent1 6 2 2 4 2 6 3" xfId="48170" xr:uid="{00000000-0005-0000-0000-000073BB0000}"/>
    <cellStyle name="20% - Accent1 6 2 2 4 2 7" xfId="48171" xr:uid="{00000000-0005-0000-0000-000074BB0000}"/>
    <cellStyle name="20% - Accent1 6 2 2 4 2 7 2" xfId="48172" xr:uid="{00000000-0005-0000-0000-000075BB0000}"/>
    <cellStyle name="20% - Accent1 6 2 2 4 2 8" xfId="48173" xr:uid="{00000000-0005-0000-0000-000076BB0000}"/>
    <cellStyle name="20% - Accent1 6 2 2 4 2 8 2" xfId="48174" xr:uid="{00000000-0005-0000-0000-000077BB0000}"/>
    <cellStyle name="20% - Accent1 6 2 2 4 2 9" xfId="48175" xr:uid="{00000000-0005-0000-0000-000078BB0000}"/>
    <cellStyle name="20% - Accent1 6 2 2 4 3" xfId="48176" xr:uid="{00000000-0005-0000-0000-000079BB0000}"/>
    <cellStyle name="20% - Accent1 6 2 2 4 3 2" xfId="48177" xr:uid="{00000000-0005-0000-0000-00007ABB0000}"/>
    <cellStyle name="20% - Accent1 6 2 2 4 3 2 2" xfId="48178" xr:uid="{00000000-0005-0000-0000-00007BBB0000}"/>
    <cellStyle name="20% - Accent1 6 2 2 4 3 2 2 2" xfId="48179" xr:uid="{00000000-0005-0000-0000-00007CBB0000}"/>
    <cellStyle name="20% - Accent1 6 2 2 4 3 2 2 2 2" xfId="48180" xr:uid="{00000000-0005-0000-0000-00007DBB0000}"/>
    <cellStyle name="20% - Accent1 6 2 2 4 3 2 2 3" xfId="48181" xr:uid="{00000000-0005-0000-0000-00007EBB0000}"/>
    <cellStyle name="20% - Accent1 6 2 2 4 3 2 3" xfId="48182" xr:uid="{00000000-0005-0000-0000-00007FBB0000}"/>
    <cellStyle name="20% - Accent1 6 2 2 4 3 2 3 2" xfId="48183" xr:uid="{00000000-0005-0000-0000-000080BB0000}"/>
    <cellStyle name="20% - Accent1 6 2 2 4 3 2 4" xfId="48184" xr:uid="{00000000-0005-0000-0000-000081BB0000}"/>
    <cellStyle name="20% - Accent1 6 2 2 4 3 3" xfId="48185" xr:uid="{00000000-0005-0000-0000-000082BB0000}"/>
    <cellStyle name="20% - Accent1 6 2 2 4 3 3 2" xfId="48186" xr:uid="{00000000-0005-0000-0000-000083BB0000}"/>
    <cellStyle name="20% - Accent1 6 2 2 4 3 3 2 2" xfId="48187" xr:uid="{00000000-0005-0000-0000-000084BB0000}"/>
    <cellStyle name="20% - Accent1 6 2 2 4 3 3 2 2 2" xfId="48188" xr:uid="{00000000-0005-0000-0000-000085BB0000}"/>
    <cellStyle name="20% - Accent1 6 2 2 4 3 3 2 3" xfId="48189" xr:uid="{00000000-0005-0000-0000-000086BB0000}"/>
    <cellStyle name="20% - Accent1 6 2 2 4 3 3 3" xfId="48190" xr:uid="{00000000-0005-0000-0000-000087BB0000}"/>
    <cellStyle name="20% - Accent1 6 2 2 4 3 3 3 2" xfId="48191" xr:uid="{00000000-0005-0000-0000-000088BB0000}"/>
    <cellStyle name="20% - Accent1 6 2 2 4 3 3 4" xfId="48192" xr:uid="{00000000-0005-0000-0000-000089BB0000}"/>
    <cellStyle name="20% - Accent1 6 2 2 4 3 4" xfId="48193" xr:uid="{00000000-0005-0000-0000-00008ABB0000}"/>
    <cellStyle name="20% - Accent1 6 2 2 4 3 4 2" xfId="48194" xr:uid="{00000000-0005-0000-0000-00008BBB0000}"/>
    <cellStyle name="20% - Accent1 6 2 2 4 3 4 2 2" xfId="48195" xr:uid="{00000000-0005-0000-0000-00008CBB0000}"/>
    <cellStyle name="20% - Accent1 6 2 2 4 3 4 2 2 2" xfId="48196" xr:uid="{00000000-0005-0000-0000-00008DBB0000}"/>
    <cellStyle name="20% - Accent1 6 2 2 4 3 4 2 3" xfId="48197" xr:uid="{00000000-0005-0000-0000-00008EBB0000}"/>
    <cellStyle name="20% - Accent1 6 2 2 4 3 4 3" xfId="48198" xr:uid="{00000000-0005-0000-0000-00008FBB0000}"/>
    <cellStyle name="20% - Accent1 6 2 2 4 3 4 3 2" xfId="48199" xr:uid="{00000000-0005-0000-0000-000090BB0000}"/>
    <cellStyle name="20% - Accent1 6 2 2 4 3 4 4" xfId="48200" xr:uid="{00000000-0005-0000-0000-000091BB0000}"/>
    <cellStyle name="20% - Accent1 6 2 2 4 3 5" xfId="48201" xr:uid="{00000000-0005-0000-0000-000092BB0000}"/>
    <cellStyle name="20% - Accent1 6 2 2 4 3 5 2" xfId="48202" xr:uid="{00000000-0005-0000-0000-000093BB0000}"/>
    <cellStyle name="20% - Accent1 6 2 2 4 3 5 2 2" xfId="48203" xr:uid="{00000000-0005-0000-0000-000094BB0000}"/>
    <cellStyle name="20% - Accent1 6 2 2 4 3 5 3" xfId="48204" xr:uid="{00000000-0005-0000-0000-000095BB0000}"/>
    <cellStyle name="20% - Accent1 6 2 2 4 3 6" xfId="48205" xr:uid="{00000000-0005-0000-0000-000096BB0000}"/>
    <cellStyle name="20% - Accent1 6 2 2 4 3 6 2" xfId="48206" xr:uid="{00000000-0005-0000-0000-000097BB0000}"/>
    <cellStyle name="20% - Accent1 6 2 2 4 3 6 2 2" xfId="48207" xr:uid="{00000000-0005-0000-0000-000098BB0000}"/>
    <cellStyle name="20% - Accent1 6 2 2 4 3 6 3" xfId="48208" xr:uid="{00000000-0005-0000-0000-000099BB0000}"/>
    <cellStyle name="20% - Accent1 6 2 2 4 3 7" xfId="48209" xr:uid="{00000000-0005-0000-0000-00009ABB0000}"/>
    <cellStyle name="20% - Accent1 6 2 2 4 3 7 2" xfId="48210" xr:uid="{00000000-0005-0000-0000-00009BBB0000}"/>
    <cellStyle name="20% - Accent1 6 2 2 4 3 8" xfId="48211" xr:uid="{00000000-0005-0000-0000-00009CBB0000}"/>
    <cellStyle name="20% - Accent1 6 2 2 4 3 8 2" xfId="48212" xr:uid="{00000000-0005-0000-0000-00009DBB0000}"/>
    <cellStyle name="20% - Accent1 6 2 2 4 3 9" xfId="48213" xr:uid="{00000000-0005-0000-0000-00009EBB0000}"/>
    <cellStyle name="20% - Accent1 6 2 2 4 4" xfId="48214" xr:uid="{00000000-0005-0000-0000-00009FBB0000}"/>
    <cellStyle name="20% - Accent1 6 2 2 4 4 2" xfId="48215" xr:uid="{00000000-0005-0000-0000-0000A0BB0000}"/>
    <cellStyle name="20% - Accent1 6 2 2 4 4 2 2" xfId="48216" xr:uid="{00000000-0005-0000-0000-0000A1BB0000}"/>
    <cellStyle name="20% - Accent1 6 2 2 4 4 2 2 2" xfId="48217" xr:uid="{00000000-0005-0000-0000-0000A2BB0000}"/>
    <cellStyle name="20% - Accent1 6 2 2 4 4 2 3" xfId="48218" xr:uid="{00000000-0005-0000-0000-0000A3BB0000}"/>
    <cellStyle name="20% - Accent1 6 2 2 4 4 3" xfId="48219" xr:uid="{00000000-0005-0000-0000-0000A4BB0000}"/>
    <cellStyle name="20% - Accent1 6 2 2 4 4 3 2" xfId="48220" xr:uid="{00000000-0005-0000-0000-0000A5BB0000}"/>
    <cellStyle name="20% - Accent1 6 2 2 4 4 4" xfId="48221" xr:uid="{00000000-0005-0000-0000-0000A6BB0000}"/>
    <cellStyle name="20% - Accent1 6 2 2 4 5" xfId="48222" xr:uid="{00000000-0005-0000-0000-0000A7BB0000}"/>
    <cellStyle name="20% - Accent1 6 2 2 4 5 2" xfId="48223" xr:uid="{00000000-0005-0000-0000-0000A8BB0000}"/>
    <cellStyle name="20% - Accent1 6 2 2 4 5 2 2" xfId="48224" xr:uid="{00000000-0005-0000-0000-0000A9BB0000}"/>
    <cellStyle name="20% - Accent1 6 2 2 4 5 2 2 2" xfId="48225" xr:uid="{00000000-0005-0000-0000-0000AABB0000}"/>
    <cellStyle name="20% - Accent1 6 2 2 4 5 2 3" xfId="48226" xr:uid="{00000000-0005-0000-0000-0000ABBB0000}"/>
    <cellStyle name="20% - Accent1 6 2 2 4 5 3" xfId="48227" xr:uid="{00000000-0005-0000-0000-0000ACBB0000}"/>
    <cellStyle name="20% - Accent1 6 2 2 4 5 3 2" xfId="48228" xr:uid="{00000000-0005-0000-0000-0000ADBB0000}"/>
    <cellStyle name="20% - Accent1 6 2 2 4 5 4" xfId="48229" xr:uid="{00000000-0005-0000-0000-0000AEBB0000}"/>
    <cellStyle name="20% - Accent1 6 2 2 4 6" xfId="48230" xr:uid="{00000000-0005-0000-0000-0000AFBB0000}"/>
    <cellStyle name="20% - Accent1 6 2 2 4 6 2" xfId="48231" xr:uid="{00000000-0005-0000-0000-0000B0BB0000}"/>
    <cellStyle name="20% - Accent1 6 2 2 4 6 2 2" xfId="48232" xr:uid="{00000000-0005-0000-0000-0000B1BB0000}"/>
    <cellStyle name="20% - Accent1 6 2 2 4 6 2 2 2" xfId="48233" xr:uid="{00000000-0005-0000-0000-0000B2BB0000}"/>
    <cellStyle name="20% - Accent1 6 2 2 4 6 2 3" xfId="48234" xr:uid="{00000000-0005-0000-0000-0000B3BB0000}"/>
    <cellStyle name="20% - Accent1 6 2 2 4 6 3" xfId="48235" xr:uid="{00000000-0005-0000-0000-0000B4BB0000}"/>
    <cellStyle name="20% - Accent1 6 2 2 4 6 3 2" xfId="48236" xr:uid="{00000000-0005-0000-0000-0000B5BB0000}"/>
    <cellStyle name="20% - Accent1 6 2 2 4 6 4" xfId="48237" xr:uid="{00000000-0005-0000-0000-0000B6BB0000}"/>
    <cellStyle name="20% - Accent1 6 2 2 4 7" xfId="48238" xr:uid="{00000000-0005-0000-0000-0000B7BB0000}"/>
    <cellStyle name="20% - Accent1 6 2 2 4 7 2" xfId="48239" xr:uid="{00000000-0005-0000-0000-0000B8BB0000}"/>
    <cellStyle name="20% - Accent1 6 2 2 4 7 2 2" xfId="48240" xr:uid="{00000000-0005-0000-0000-0000B9BB0000}"/>
    <cellStyle name="20% - Accent1 6 2 2 4 7 3" xfId="48241" xr:uid="{00000000-0005-0000-0000-0000BABB0000}"/>
    <cellStyle name="20% - Accent1 6 2 2 4 8" xfId="48242" xr:uid="{00000000-0005-0000-0000-0000BBBB0000}"/>
    <cellStyle name="20% - Accent1 6 2 2 4 8 2" xfId="48243" xr:uid="{00000000-0005-0000-0000-0000BCBB0000}"/>
    <cellStyle name="20% - Accent1 6 2 2 4 8 2 2" xfId="48244" xr:uid="{00000000-0005-0000-0000-0000BDBB0000}"/>
    <cellStyle name="20% - Accent1 6 2 2 4 8 3" xfId="48245" xr:uid="{00000000-0005-0000-0000-0000BEBB0000}"/>
    <cellStyle name="20% - Accent1 6 2 2 4 9" xfId="48246" xr:uid="{00000000-0005-0000-0000-0000BFBB0000}"/>
    <cellStyle name="20% - Accent1 6 2 2 4 9 2" xfId="48247" xr:uid="{00000000-0005-0000-0000-0000C0BB0000}"/>
    <cellStyle name="20% - Accent1 6 2 2 5" xfId="48248" xr:uid="{00000000-0005-0000-0000-0000C1BB0000}"/>
    <cellStyle name="20% - Accent1 6 2 2 5 2" xfId="48249" xr:uid="{00000000-0005-0000-0000-0000C2BB0000}"/>
    <cellStyle name="20% - Accent1 6 2 2 5 2 2" xfId="48250" xr:uid="{00000000-0005-0000-0000-0000C3BB0000}"/>
    <cellStyle name="20% - Accent1 6 2 2 5 2 2 2" xfId="48251" xr:uid="{00000000-0005-0000-0000-0000C4BB0000}"/>
    <cellStyle name="20% - Accent1 6 2 2 5 2 2 2 2" xfId="48252" xr:uid="{00000000-0005-0000-0000-0000C5BB0000}"/>
    <cellStyle name="20% - Accent1 6 2 2 5 2 2 3" xfId="48253" xr:uid="{00000000-0005-0000-0000-0000C6BB0000}"/>
    <cellStyle name="20% - Accent1 6 2 2 5 2 3" xfId="48254" xr:uid="{00000000-0005-0000-0000-0000C7BB0000}"/>
    <cellStyle name="20% - Accent1 6 2 2 5 2 3 2" xfId="48255" xr:uid="{00000000-0005-0000-0000-0000C8BB0000}"/>
    <cellStyle name="20% - Accent1 6 2 2 5 2 4" xfId="48256" xr:uid="{00000000-0005-0000-0000-0000C9BB0000}"/>
    <cellStyle name="20% - Accent1 6 2 2 5 3" xfId="48257" xr:uid="{00000000-0005-0000-0000-0000CABB0000}"/>
    <cellStyle name="20% - Accent1 6 2 2 5 3 2" xfId="48258" xr:uid="{00000000-0005-0000-0000-0000CBBB0000}"/>
    <cellStyle name="20% - Accent1 6 2 2 5 3 2 2" xfId="48259" xr:uid="{00000000-0005-0000-0000-0000CCBB0000}"/>
    <cellStyle name="20% - Accent1 6 2 2 5 3 2 2 2" xfId="48260" xr:uid="{00000000-0005-0000-0000-0000CDBB0000}"/>
    <cellStyle name="20% - Accent1 6 2 2 5 3 2 3" xfId="48261" xr:uid="{00000000-0005-0000-0000-0000CEBB0000}"/>
    <cellStyle name="20% - Accent1 6 2 2 5 3 3" xfId="48262" xr:uid="{00000000-0005-0000-0000-0000CFBB0000}"/>
    <cellStyle name="20% - Accent1 6 2 2 5 3 3 2" xfId="48263" xr:uid="{00000000-0005-0000-0000-0000D0BB0000}"/>
    <cellStyle name="20% - Accent1 6 2 2 5 3 4" xfId="48264" xr:uid="{00000000-0005-0000-0000-0000D1BB0000}"/>
    <cellStyle name="20% - Accent1 6 2 2 5 4" xfId="48265" xr:uid="{00000000-0005-0000-0000-0000D2BB0000}"/>
    <cellStyle name="20% - Accent1 6 2 2 5 4 2" xfId="48266" xr:uid="{00000000-0005-0000-0000-0000D3BB0000}"/>
    <cellStyle name="20% - Accent1 6 2 2 5 4 2 2" xfId="48267" xr:uid="{00000000-0005-0000-0000-0000D4BB0000}"/>
    <cellStyle name="20% - Accent1 6 2 2 5 4 2 2 2" xfId="48268" xr:uid="{00000000-0005-0000-0000-0000D5BB0000}"/>
    <cellStyle name="20% - Accent1 6 2 2 5 4 2 3" xfId="48269" xr:uid="{00000000-0005-0000-0000-0000D6BB0000}"/>
    <cellStyle name="20% - Accent1 6 2 2 5 4 3" xfId="48270" xr:uid="{00000000-0005-0000-0000-0000D7BB0000}"/>
    <cellStyle name="20% - Accent1 6 2 2 5 4 3 2" xfId="48271" xr:uid="{00000000-0005-0000-0000-0000D8BB0000}"/>
    <cellStyle name="20% - Accent1 6 2 2 5 4 4" xfId="48272" xr:uid="{00000000-0005-0000-0000-0000D9BB0000}"/>
    <cellStyle name="20% - Accent1 6 2 2 5 5" xfId="48273" xr:uid="{00000000-0005-0000-0000-0000DABB0000}"/>
    <cellStyle name="20% - Accent1 6 2 2 5 5 2" xfId="48274" xr:uid="{00000000-0005-0000-0000-0000DBBB0000}"/>
    <cellStyle name="20% - Accent1 6 2 2 5 5 2 2" xfId="48275" xr:uid="{00000000-0005-0000-0000-0000DCBB0000}"/>
    <cellStyle name="20% - Accent1 6 2 2 5 5 3" xfId="48276" xr:uid="{00000000-0005-0000-0000-0000DDBB0000}"/>
    <cellStyle name="20% - Accent1 6 2 2 5 6" xfId="48277" xr:uid="{00000000-0005-0000-0000-0000DEBB0000}"/>
    <cellStyle name="20% - Accent1 6 2 2 5 6 2" xfId="48278" xr:uid="{00000000-0005-0000-0000-0000DFBB0000}"/>
    <cellStyle name="20% - Accent1 6 2 2 5 6 2 2" xfId="48279" xr:uid="{00000000-0005-0000-0000-0000E0BB0000}"/>
    <cellStyle name="20% - Accent1 6 2 2 5 6 3" xfId="48280" xr:uid="{00000000-0005-0000-0000-0000E1BB0000}"/>
    <cellStyle name="20% - Accent1 6 2 2 5 7" xfId="48281" xr:uid="{00000000-0005-0000-0000-0000E2BB0000}"/>
    <cellStyle name="20% - Accent1 6 2 2 5 7 2" xfId="48282" xr:uid="{00000000-0005-0000-0000-0000E3BB0000}"/>
    <cellStyle name="20% - Accent1 6 2 2 5 8" xfId="48283" xr:uid="{00000000-0005-0000-0000-0000E4BB0000}"/>
    <cellStyle name="20% - Accent1 6 2 2 5 8 2" xfId="48284" xr:uid="{00000000-0005-0000-0000-0000E5BB0000}"/>
    <cellStyle name="20% - Accent1 6 2 2 5 9" xfId="48285" xr:uid="{00000000-0005-0000-0000-0000E6BB0000}"/>
    <cellStyle name="20% - Accent1 6 2 2 6" xfId="48286" xr:uid="{00000000-0005-0000-0000-0000E7BB0000}"/>
    <cellStyle name="20% - Accent1 6 2 2 6 2" xfId="48287" xr:uid="{00000000-0005-0000-0000-0000E8BB0000}"/>
    <cellStyle name="20% - Accent1 6 2 2 6 2 2" xfId="48288" xr:uid="{00000000-0005-0000-0000-0000E9BB0000}"/>
    <cellStyle name="20% - Accent1 6 2 2 6 2 2 2" xfId="48289" xr:uid="{00000000-0005-0000-0000-0000EABB0000}"/>
    <cellStyle name="20% - Accent1 6 2 2 6 2 2 2 2" xfId="48290" xr:uid="{00000000-0005-0000-0000-0000EBBB0000}"/>
    <cellStyle name="20% - Accent1 6 2 2 6 2 2 3" xfId="48291" xr:uid="{00000000-0005-0000-0000-0000ECBB0000}"/>
    <cellStyle name="20% - Accent1 6 2 2 6 2 3" xfId="48292" xr:uid="{00000000-0005-0000-0000-0000EDBB0000}"/>
    <cellStyle name="20% - Accent1 6 2 2 6 2 3 2" xfId="48293" xr:uid="{00000000-0005-0000-0000-0000EEBB0000}"/>
    <cellStyle name="20% - Accent1 6 2 2 6 2 4" xfId="48294" xr:uid="{00000000-0005-0000-0000-0000EFBB0000}"/>
    <cellStyle name="20% - Accent1 6 2 2 6 3" xfId="48295" xr:uid="{00000000-0005-0000-0000-0000F0BB0000}"/>
    <cellStyle name="20% - Accent1 6 2 2 6 3 2" xfId="48296" xr:uid="{00000000-0005-0000-0000-0000F1BB0000}"/>
    <cellStyle name="20% - Accent1 6 2 2 6 3 2 2" xfId="48297" xr:uid="{00000000-0005-0000-0000-0000F2BB0000}"/>
    <cellStyle name="20% - Accent1 6 2 2 6 3 2 2 2" xfId="48298" xr:uid="{00000000-0005-0000-0000-0000F3BB0000}"/>
    <cellStyle name="20% - Accent1 6 2 2 6 3 2 3" xfId="48299" xr:uid="{00000000-0005-0000-0000-0000F4BB0000}"/>
    <cellStyle name="20% - Accent1 6 2 2 6 3 3" xfId="48300" xr:uid="{00000000-0005-0000-0000-0000F5BB0000}"/>
    <cellStyle name="20% - Accent1 6 2 2 6 3 3 2" xfId="48301" xr:uid="{00000000-0005-0000-0000-0000F6BB0000}"/>
    <cellStyle name="20% - Accent1 6 2 2 6 3 4" xfId="48302" xr:uid="{00000000-0005-0000-0000-0000F7BB0000}"/>
    <cellStyle name="20% - Accent1 6 2 2 6 4" xfId="48303" xr:uid="{00000000-0005-0000-0000-0000F8BB0000}"/>
    <cellStyle name="20% - Accent1 6 2 2 6 4 2" xfId="48304" xr:uid="{00000000-0005-0000-0000-0000F9BB0000}"/>
    <cellStyle name="20% - Accent1 6 2 2 6 4 2 2" xfId="48305" xr:uid="{00000000-0005-0000-0000-0000FABB0000}"/>
    <cellStyle name="20% - Accent1 6 2 2 6 4 2 2 2" xfId="48306" xr:uid="{00000000-0005-0000-0000-0000FBBB0000}"/>
    <cellStyle name="20% - Accent1 6 2 2 6 4 2 3" xfId="48307" xr:uid="{00000000-0005-0000-0000-0000FCBB0000}"/>
    <cellStyle name="20% - Accent1 6 2 2 6 4 3" xfId="48308" xr:uid="{00000000-0005-0000-0000-0000FDBB0000}"/>
    <cellStyle name="20% - Accent1 6 2 2 6 4 3 2" xfId="48309" xr:uid="{00000000-0005-0000-0000-0000FEBB0000}"/>
    <cellStyle name="20% - Accent1 6 2 2 6 4 4" xfId="48310" xr:uid="{00000000-0005-0000-0000-0000FFBB0000}"/>
    <cellStyle name="20% - Accent1 6 2 2 6 5" xfId="48311" xr:uid="{00000000-0005-0000-0000-000000BC0000}"/>
    <cellStyle name="20% - Accent1 6 2 2 6 5 2" xfId="48312" xr:uid="{00000000-0005-0000-0000-000001BC0000}"/>
    <cellStyle name="20% - Accent1 6 2 2 6 5 2 2" xfId="48313" xr:uid="{00000000-0005-0000-0000-000002BC0000}"/>
    <cellStyle name="20% - Accent1 6 2 2 6 5 3" xfId="48314" xr:uid="{00000000-0005-0000-0000-000003BC0000}"/>
    <cellStyle name="20% - Accent1 6 2 2 6 6" xfId="48315" xr:uid="{00000000-0005-0000-0000-000004BC0000}"/>
    <cellStyle name="20% - Accent1 6 2 2 6 6 2" xfId="48316" xr:uid="{00000000-0005-0000-0000-000005BC0000}"/>
    <cellStyle name="20% - Accent1 6 2 2 6 6 2 2" xfId="48317" xr:uid="{00000000-0005-0000-0000-000006BC0000}"/>
    <cellStyle name="20% - Accent1 6 2 2 6 6 3" xfId="48318" xr:uid="{00000000-0005-0000-0000-000007BC0000}"/>
    <cellStyle name="20% - Accent1 6 2 2 6 7" xfId="48319" xr:uid="{00000000-0005-0000-0000-000008BC0000}"/>
    <cellStyle name="20% - Accent1 6 2 2 6 7 2" xfId="48320" xr:uid="{00000000-0005-0000-0000-000009BC0000}"/>
    <cellStyle name="20% - Accent1 6 2 2 6 8" xfId="48321" xr:uid="{00000000-0005-0000-0000-00000ABC0000}"/>
    <cellStyle name="20% - Accent1 6 2 2 6 8 2" xfId="48322" xr:uid="{00000000-0005-0000-0000-00000BBC0000}"/>
    <cellStyle name="20% - Accent1 6 2 2 6 9" xfId="48323" xr:uid="{00000000-0005-0000-0000-00000CBC0000}"/>
    <cellStyle name="20% - Accent1 6 2 2 7" xfId="48324" xr:uid="{00000000-0005-0000-0000-00000DBC0000}"/>
    <cellStyle name="20% - Accent1 6 2 2 7 2" xfId="48325" xr:uid="{00000000-0005-0000-0000-00000EBC0000}"/>
    <cellStyle name="20% - Accent1 6 2 2 7 2 2" xfId="48326" xr:uid="{00000000-0005-0000-0000-00000FBC0000}"/>
    <cellStyle name="20% - Accent1 6 2 2 7 2 2 2" xfId="48327" xr:uid="{00000000-0005-0000-0000-000010BC0000}"/>
    <cellStyle name="20% - Accent1 6 2 2 7 2 3" xfId="48328" xr:uid="{00000000-0005-0000-0000-000011BC0000}"/>
    <cellStyle name="20% - Accent1 6 2 2 7 3" xfId="48329" xr:uid="{00000000-0005-0000-0000-000012BC0000}"/>
    <cellStyle name="20% - Accent1 6 2 2 7 3 2" xfId="48330" xr:uid="{00000000-0005-0000-0000-000013BC0000}"/>
    <cellStyle name="20% - Accent1 6 2 2 7 4" xfId="48331" xr:uid="{00000000-0005-0000-0000-000014BC0000}"/>
    <cellStyle name="20% - Accent1 6 2 2 8" xfId="48332" xr:uid="{00000000-0005-0000-0000-000015BC0000}"/>
    <cellStyle name="20% - Accent1 6 2 2 8 2" xfId="48333" xr:uid="{00000000-0005-0000-0000-000016BC0000}"/>
    <cellStyle name="20% - Accent1 6 2 2 8 2 2" xfId="48334" xr:uid="{00000000-0005-0000-0000-000017BC0000}"/>
    <cellStyle name="20% - Accent1 6 2 2 8 2 2 2" xfId="48335" xr:uid="{00000000-0005-0000-0000-000018BC0000}"/>
    <cellStyle name="20% - Accent1 6 2 2 8 2 3" xfId="48336" xr:uid="{00000000-0005-0000-0000-000019BC0000}"/>
    <cellStyle name="20% - Accent1 6 2 2 8 3" xfId="48337" xr:uid="{00000000-0005-0000-0000-00001ABC0000}"/>
    <cellStyle name="20% - Accent1 6 2 2 8 3 2" xfId="48338" xr:uid="{00000000-0005-0000-0000-00001BBC0000}"/>
    <cellStyle name="20% - Accent1 6 2 2 8 4" xfId="48339" xr:uid="{00000000-0005-0000-0000-00001CBC0000}"/>
    <cellStyle name="20% - Accent1 6 2 2 9" xfId="48340" xr:uid="{00000000-0005-0000-0000-00001DBC0000}"/>
    <cellStyle name="20% - Accent1 6 2 2 9 2" xfId="48341" xr:uid="{00000000-0005-0000-0000-00001EBC0000}"/>
    <cellStyle name="20% - Accent1 6 2 2 9 2 2" xfId="48342" xr:uid="{00000000-0005-0000-0000-00001FBC0000}"/>
    <cellStyle name="20% - Accent1 6 2 2 9 2 2 2" xfId="48343" xr:uid="{00000000-0005-0000-0000-000020BC0000}"/>
    <cellStyle name="20% - Accent1 6 2 2 9 2 3" xfId="48344" xr:uid="{00000000-0005-0000-0000-000021BC0000}"/>
    <cellStyle name="20% - Accent1 6 2 2 9 3" xfId="48345" xr:uid="{00000000-0005-0000-0000-000022BC0000}"/>
    <cellStyle name="20% - Accent1 6 2 2 9 3 2" xfId="48346" xr:uid="{00000000-0005-0000-0000-000023BC0000}"/>
    <cellStyle name="20% - Accent1 6 2 2 9 4" xfId="48347" xr:uid="{00000000-0005-0000-0000-000024BC0000}"/>
    <cellStyle name="20% - Accent1 6 2 3" xfId="48348" xr:uid="{00000000-0005-0000-0000-000025BC0000}"/>
    <cellStyle name="20% - Accent1 6 2 3 10" xfId="48349" xr:uid="{00000000-0005-0000-0000-000026BC0000}"/>
    <cellStyle name="20% - Accent1 6 2 3 10 2" xfId="48350" xr:uid="{00000000-0005-0000-0000-000027BC0000}"/>
    <cellStyle name="20% - Accent1 6 2 3 11" xfId="48351" xr:uid="{00000000-0005-0000-0000-000028BC0000}"/>
    <cellStyle name="20% - Accent1 6 2 3 2" xfId="48352" xr:uid="{00000000-0005-0000-0000-000029BC0000}"/>
    <cellStyle name="20% - Accent1 6 2 3 2 2" xfId="48353" xr:uid="{00000000-0005-0000-0000-00002ABC0000}"/>
    <cellStyle name="20% - Accent1 6 2 3 2 2 2" xfId="48354" xr:uid="{00000000-0005-0000-0000-00002BBC0000}"/>
    <cellStyle name="20% - Accent1 6 2 3 2 2 2 2" xfId="48355" xr:uid="{00000000-0005-0000-0000-00002CBC0000}"/>
    <cellStyle name="20% - Accent1 6 2 3 2 2 2 2 2" xfId="48356" xr:uid="{00000000-0005-0000-0000-00002DBC0000}"/>
    <cellStyle name="20% - Accent1 6 2 3 2 2 2 3" xfId="48357" xr:uid="{00000000-0005-0000-0000-00002EBC0000}"/>
    <cellStyle name="20% - Accent1 6 2 3 2 2 3" xfId="48358" xr:uid="{00000000-0005-0000-0000-00002FBC0000}"/>
    <cellStyle name="20% - Accent1 6 2 3 2 2 3 2" xfId="48359" xr:uid="{00000000-0005-0000-0000-000030BC0000}"/>
    <cellStyle name="20% - Accent1 6 2 3 2 2 4" xfId="48360" xr:uid="{00000000-0005-0000-0000-000031BC0000}"/>
    <cellStyle name="20% - Accent1 6 2 3 2 3" xfId="48361" xr:uid="{00000000-0005-0000-0000-000032BC0000}"/>
    <cellStyle name="20% - Accent1 6 2 3 2 3 2" xfId="48362" xr:uid="{00000000-0005-0000-0000-000033BC0000}"/>
    <cellStyle name="20% - Accent1 6 2 3 2 3 2 2" xfId="48363" xr:uid="{00000000-0005-0000-0000-000034BC0000}"/>
    <cellStyle name="20% - Accent1 6 2 3 2 3 2 2 2" xfId="48364" xr:uid="{00000000-0005-0000-0000-000035BC0000}"/>
    <cellStyle name="20% - Accent1 6 2 3 2 3 2 3" xfId="48365" xr:uid="{00000000-0005-0000-0000-000036BC0000}"/>
    <cellStyle name="20% - Accent1 6 2 3 2 3 3" xfId="48366" xr:uid="{00000000-0005-0000-0000-000037BC0000}"/>
    <cellStyle name="20% - Accent1 6 2 3 2 3 3 2" xfId="48367" xr:uid="{00000000-0005-0000-0000-000038BC0000}"/>
    <cellStyle name="20% - Accent1 6 2 3 2 3 4" xfId="48368" xr:uid="{00000000-0005-0000-0000-000039BC0000}"/>
    <cellStyle name="20% - Accent1 6 2 3 2 4" xfId="48369" xr:uid="{00000000-0005-0000-0000-00003ABC0000}"/>
    <cellStyle name="20% - Accent1 6 2 3 2 4 2" xfId="48370" xr:uid="{00000000-0005-0000-0000-00003BBC0000}"/>
    <cellStyle name="20% - Accent1 6 2 3 2 4 2 2" xfId="48371" xr:uid="{00000000-0005-0000-0000-00003CBC0000}"/>
    <cellStyle name="20% - Accent1 6 2 3 2 4 2 2 2" xfId="48372" xr:uid="{00000000-0005-0000-0000-00003DBC0000}"/>
    <cellStyle name="20% - Accent1 6 2 3 2 4 2 3" xfId="48373" xr:uid="{00000000-0005-0000-0000-00003EBC0000}"/>
    <cellStyle name="20% - Accent1 6 2 3 2 4 3" xfId="48374" xr:uid="{00000000-0005-0000-0000-00003FBC0000}"/>
    <cellStyle name="20% - Accent1 6 2 3 2 4 3 2" xfId="48375" xr:uid="{00000000-0005-0000-0000-000040BC0000}"/>
    <cellStyle name="20% - Accent1 6 2 3 2 4 4" xfId="48376" xr:uid="{00000000-0005-0000-0000-000041BC0000}"/>
    <cellStyle name="20% - Accent1 6 2 3 2 5" xfId="48377" xr:uid="{00000000-0005-0000-0000-000042BC0000}"/>
    <cellStyle name="20% - Accent1 6 2 3 2 5 2" xfId="48378" xr:uid="{00000000-0005-0000-0000-000043BC0000}"/>
    <cellStyle name="20% - Accent1 6 2 3 2 5 2 2" xfId="48379" xr:uid="{00000000-0005-0000-0000-000044BC0000}"/>
    <cellStyle name="20% - Accent1 6 2 3 2 5 3" xfId="48380" xr:uid="{00000000-0005-0000-0000-000045BC0000}"/>
    <cellStyle name="20% - Accent1 6 2 3 2 6" xfId="48381" xr:uid="{00000000-0005-0000-0000-000046BC0000}"/>
    <cellStyle name="20% - Accent1 6 2 3 2 6 2" xfId="48382" xr:uid="{00000000-0005-0000-0000-000047BC0000}"/>
    <cellStyle name="20% - Accent1 6 2 3 2 6 2 2" xfId="48383" xr:uid="{00000000-0005-0000-0000-000048BC0000}"/>
    <cellStyle name="20% - Accent1 6 2 3 2 6 3" xfId="48384" xr:uid="{00000000-0005-0000-0000-000049BC0000}"/>
    <cellStyle name="20% - Accent1 6 2 3 2 7" xfId="48385" xr:uid="{00000000-0005-0000-0000-00004ABC0000}"/>
    <cellStyle name="20% - Accent1 6 2 3 2 7 2" xfId="48386" xr:uid="{00000000-0005-0000-0000-00004BBC0000}"/>
    <cellStyle name="20% - Accent1 6 2 3 2 8" xfId="48387" xr:uid="{00000000-0005-0000-0000-00004CBC0000}"/>
    <cellStyle name="20% - Accent1 6 2 3 2 8 2" xfId="48388" xr:uid="{00000000-0005-0000-0000-00004DBC0000}"/>
    <cellStyle name="20% - Accent1 6 2 3 2 9" xfId="48389" xr:uid="{00000000-0005-0000-0000-00004EBC0000}"/>
    <cellStyle name="20% - Accent1 6 2 3 3" xfId="48390" xr:uid="{00000000-0005-0000-0000-00004FBC0000}"/>
    <cellStyle name="20% - Accent1 6 2 3 3 2" xfId="48391" xr:uid="{00000000-0005-0000-0000-000050BC0000}"/>
    <cellStyle name="20% - Accent1 6 2 3 3 2 2" xfId="48392" xr:uid="{00000000-0005-0000-0000-000051BC0000}"/>
    <cellStyle name="20% - Accent1 6 2 3 3 2 2 2" xfId="48393" xr:uid="{00000000-0005-0000-0000-000052BC0000}"/>
    <cellStyle name="20% - Accent1 6 2 3 3 2 2 2 2" xfId="48394" xr:uid="{00000000-0005-0000-0000-000053BC0000}"/>
    <cellStyle name="20% - Accent1 6 2 3 3 2 2 3" xfId="48395" xr:uid="{00000000-0005-0000-0000-000054BC0000}"/>
    <cellStyle name="20% - Accent1 6 2 3 3 2 3" xfId="48396" xr:uid="{00000000-0005-0000-0000-000055BC0000}"/>
    <cellStyle name="20% - Accent1 6 2 3 3 2 3 2" xfId="48397" xr:uid="{00000000-0005-0000-0000-000056BC0000}"/>
    <cellStyle name="20% - Accent1 6 2 3 3 2 4" xfId="48398" xr:uid="{00000000-0005-0000-0000-000057BC0000}"/>
    <cellStyle name="20% - Accent1 6 2 3 3 3" xfId="48399" xr:uid="{00000000-0005-0000-0000-000058BC0000}"/>
    <cellStyle name="20% - Accent1 6 2 3 3 3 2" xfId="48400" xr:uid="{00000000-0005-0000-0000-000059BC0000}"/>
    <cellStyle name="20% - Accent1 6 2 3 3 3 2 2" xfId="48401" xr:uid="{00000000-0005-0000-0000-00005ABC0000}"/>
    <cellStyle name="20% - Accent1 6 2 3 3 3 2 2 2" xfId="48402" xr:uid="{00000000-0005-0000-0000-00005BBC0000}"/>
    <cellStyle name="20% - Accent1 6 2 3 3 3 2 3" xfId="48403" xr:uid="{00000000-0005-0000-0000-00005CBC0000}"/>
    <cellStyle name="20% - Accent1 6 2 3 3 3 3" xfId="48404" xr:uid="{00000000-0005-0000-0000-00005DBC0000}"/>
    <cellStyle name="20% - Accent1 6 2 3 3 3 3 2" xfId="48405" xr:uid="{00000000-0005-0000-0000-00005EBC0000}"/>
    <cellStyle name="20% - Accent1 6 2 3 3 3 4" xfId="48406" xr:uid="{00000000-0005-0000-0000-00005FBC0000}"/>
    <cellStyle name="20% - Accent1 6 2 3 3 4" xfId="48407" xr:uid="{00000000-0005-0000-0000-000060BC0000}"/>
    <cellStyle name="20% - Accent1 6 2 3 3 4 2" xfId="48408" xr:uid="{00000000-0005-0000-0000-000061BC0000}"/>
    <cellStyle name="20% - Accent1 6 2 3 3 4 2 2" xfId="48409" xr:uid="{00000000-0005-0000-0000-000062BC0000}"/>
    <cellStyle name="20% - Accent1 6 2 3 3 4 2 2 2" xfId="48410" xr:uid="{00000000-0005-0000-0000-000063BC0000}"/>
    <cellStyle name="20% - Accent1 6 2 3 3 4 2 3" xfId="48411" xr:uid="{00000000-0005-0000-0000-000064BC0000}"/>
    <cellStyle name="20% - Accent1 6 2 3 3 4 3" xfId="48412" xr:uid="{00000000-0005-0000-0000-000065BC0000}"/>
    <cellStyle name="20% - Accent1 6 2 3 3 4 3 2" xfId="48413" xr:uid="{00000000-0005-0000-0000-000066BC0000}"/>
    <cellStyle name="20% - Accent1 6 2 3 3 4 4" xfId="48414" xr:uid="{00000000-0005-0000-0000-000067BC0000}"/>
    <cellStyle name="20% - Accent1 6 2 3 3 5" xfId="48415" xr:uid="{00000000-0005-0000-0000-000068BC0000}"/>
    <cellStyle name="20% - Accent1 6 2 3 3 5 2" xfId="48416" xr:uid="{00000000-0005-0000-0000-000069BC0000}"/>
    <cellStyle name="20% - Accent1 6 2 3 3 5 2 2" xfId="48417" xr:uid="{00000000-0005-0000-0000-00006ABC0000}"/>
    <cellStyle name="20% - Accent1 6 2 3 3 5 3" xfId="48418" xr:uid="{00000000-0005-0000-0000-00006BBC0000}"/>
    <cellStyle name="20% - Accent1 6 2 3 3 6" xfId="48419" xr:uid="{00000000-0005-0000-0000-00006CBC0000}"/>
    <cellStyle name="20% - Accent1 6 2 3 3 6 2" xfId="48420" xr:uid="{00000000-0005-0000-0000-00006DBC0000}"/>
    <cellStyle name="20% - Accent1 6 2 3 3 6 2 2" xfId="48421" xr:uid="{00000000-0005-0000-0000-00006EBC0000}"/>
    <cellStyle name="20% - Accent1 6 2 3 3 6 3" xfId="48422" xr:uid="{00000000-0005-0000-0000-00006FBC0000}"/>
    <cellStyle name="20% - Accent1 6 2 3 3 7" xfId="48423" xr:uid="{00000000-0005-0000-0000-000070BC0000}"/>
    <cellStyle name="20% - Accent1 6 2 3 3 7 2" xfId="48424" xr:uid="{00000000-0005-0000-0000-000071BC0000}"/>
    <cellStyle name="20% - Accent1 6 2 3 3 8" xfId="48425" xr:uid="{00000000-0005-0000-0000-000072BC0000}"/>
    <cellStyle name="20% - Accent1 6 2 3 3 8 2" xfId="48426" xr:uid="{00000000-0005-0000-0000-000073BC0000}"/>
    <cellStyle name="20% - Accent1 6 2 3 3 9" xfId="48427" xr:uid="{00000000-0005-0000-0000-000074BC0000}"/>
    <cellStyle name="20% - Accent1 6 2 3 4" xfId="48428" xr:uid="{00000000-0005-0000-0000-000075BC0000}"/>
    <cellStyle name="20% - Accent1 6 2 3 4 2" xfId="48429" xr:uid="{00000000-0005-0000-0000-000076BC0000}"/>
    <cellStyle name="20% - Accent1 6 2 3 4 2 2" xfId="48430" xr:uid="{00000000-0005-0000-0000-000077BC0000}"/>
    <cellStyle name="20% - Accent1 6 2 3 4 2 2 2" xfId="48431" xr:uid="{00000000-0005-0000-0000-000078BC0000}"/>
    <cellStyle name="20% - Accent1 6 2 3 4 2 3" xfId="48432" xr:uid="{00000000-0005-0000-0000-000079BC0000}"/>
    <cellStyle name="20% - Accent1 6 2 3 4 3" xfId="48433" xr:uid="{00000000-0005-0000-0000-00007ABC0000}"/>
    <cellStyle name="20% - Accent1 6 2 3 4 3 2" xfId="48434" xr:uid="{00000000-0005-0000-0000-00007BBC0000}"/>
    <cellStyle name="20% - Accent1 6 2 3 4 4" xfId="48435" xr:uid="{00000000-0005-0000-0000-00007CBC0000}"/>
    <cellStyle name="20% - Accent1 6 2 3 5" xfId="48436" xr:uid="{00000000-0005-0000-0000-00007DBC0000}"/>
    <cellStyle name="20% - Accent1 6 2 3 5 2" xfId="48437" xr:uid="{00000000-0005-0000-0000-00007EBC0000}"/>
    <cellStyle name="20% - Accent1 6 2 3 5 2 2" xfId="48438" xr:uid="{00000000-0005-0000-0000-00007FBC0000}"/>
    <cellStyle name="20% - Accent1 6 2 3 5 2 2 2" xfId="48439" xr:uid="{00000000-0005-0000-0000-000080BC0000}"/>
    <cellStyle name="20% - Accent1 6 2 3 5 2 3" xfId="48440" xr:uid="{00000000-0005-0000-0000-000081BC0000}"/>
    <cellStyle name="20% - Accent1 6 2 3 5 3" xfId="48441" xr:uid="{00000000-0005-0000-0000-000082BC0000}"/>
    <cellStyle name="20% - Accent1 6 2 3 5 3 2" xfId="48442" xr:uid="{00000000-0005-0000-0000-000083BC0000}"/>
    <cellStyle name="20% - Accent1 6 2 3 5 4" xfId="48443" xr:uid="{00000000-0005-0000-0000-000084BC0000}"/>
    <cellStyle name="20% - Accent1 6 2 3 6" xfId="48444" xr:uid="{00000000-0005-0000-0000-000085BC0000}"/>
    <cellStyle name="20% - Accent1 6 2 3 6 2" xfId="48445" xr:uid="{00000000-0005-0000-0000-000086BC0000}"/>
    <cellStyle name="20% - Accent1 6 2 3 6 2 2" xfId="48446" xr:uid="{00000000-0005-0000-0000-000087BC0000}"/>
    <cellStyle name="20% - Accent1 6 2 3 6 2 2 2" xfId="48447" xr:uid="{00000000-0005-0000-0000-000088BC0000}"/>
    <cellStyle name="20% - Accent1 6 2 3 6 2 3" xfId="48448" xr:uid="{00000000-0005-0000-0000-000089BC0000}"/>
    <cellStyle name="20% - Accent1 6 2 3 6 3" xfId="48449" xr:uid="{00000000-0005-0000-0000-00008ABC0000}"/>
    <cellStyle name="20% - Accent1 6 2 3 6 3 2" xfId="48450" xr:uid="{00000000-0005-0000-0000-00008BBC0000}"/>
    <cellStyle name="20% - Accent1 6 2 3 6 4" xfId="48451" xr:uid="{00000000-0005-0000-0000-00008CBC0000}"/>
    <cellStyle name="20% - Accent1 6 2 3 7" xfId="48452" xr:uid="{00000000-0005-0000-0000-00008DBC0000}"/>
    <cellStyle name="20% - Accent1 6 2 3 7 2" xfId="48453" xr:uid="{00000000-0005-0000-0000-00008EBC0000}"/>
    <cellStyle name="20% - Accent1 6 2 3 7 2 2" xfId="48454" xr:uid="{00000000-0005-0000-0000-00008FBC0000}"/>
    <cellStyle name="20% - Accent1 6 2 3 7 3" xfId="48455" xr:uid="{00000000-0005-0000-0000-000090BC0000}"/>
    <cellStyle name="20% - Accent1 6 2 3 8" xfId="48456" xr:uid="{00000000-0005-0000-0000-000091BC0000}"/>
    <cellStyle name="20% - Accent1 6 2 3 8 2" xfId="48457" xr:uid="{00000000-0005-0000-0000-000092BC0000}"/>
    <cellStyle name="20% - Accent1 6 2 3 8 2 2" xfId="48458" xr:uid="{00000000-0005-0000-0000-000093BC0000}"/>
    <cellStyle name="20% - Accent1 6 2 3 8 3" xfId="48459" xr:uid="{00000000-0005-0000-0000-000094BC0000}"/>
    <cellStyle name="20% - Accent1 6 2 3 9" xfId="48460" xr:uid="{00000000-0005-0000-0000-000095BC0000}"/>
    <cellStyle name="20% - Accent1 6 2 3 9 2" xfId="48461" xr:uid="{00000000-0005-0000-0000-000096BC0000}"/>
    <cellStyle name="20% - Accent1 6 2 4" xfId="48462" xr:uid="{00000000-0005-0000-0000-000097BC0000}"/>
    <cellStyle name="20% - Accent1 6 2 4 10" xfId="48463" xr:uid="{00000000-0005-0000-0000-000098BC0000}"/>
    <cellStyle name="20% - Accent1 6 2 4 10 2" xfId="48464" xr:uid="{00000000-0005-0000-0000-000099BC0000}"/>
    <cellStyle name="20% - Accent1 6 2 4 11" xfId="48465" xr:uid="{00000000-0005-0000-0000-00009ABC0000}"/>
    <cellStyle name="20% - Accent1 6 2 4 2" xfId="48466" xr:uid="{00000000-0005-0000-0000-00009BBC0000}"/>
    <cellStyle name="20% - Accent1 6 2 4 2 2" xfId="48467" xr:uid="{00000000-0005-0000-0000-00009CBC0000}"/>
    <cellStyle name="20% - Accent1 6 2 4 2 2 2" xfId="48468" xr:uid="{00000000-0005-0000-0000-00009DBC0000}"/>
    <cellStyle name="20% - Accent1 6 2 4 2 2 2 2" xfId="48469" xr:uid="{00000000-0005-0000-0000-00009EBC0000}"/>
    <cellStyle name="20% - Accent1 6 2 4 2 2 2 2 2" xfId="48470" xr:uid="{00000000-0005-0000-0000-00009FBC0000}"/>
    <cellStyle name="20% - Accent1 6 2 4 2 2 2 3" xfId="48471" xr:uid="{00000000-0005-0000-0000-0000A0BC0000}"/>
    <cellStyle name="20% - Accent1 6 2 4 2 2 3" xfId="48472" xr:uid="{00000000-0005-0000-0000-0000A1BC0000}"/>
    <cellStyle name="20% - Accent1 6 2 4 2 2 3 2" xfId="48473" xr:uid="{00000000-0005-0000-0000-0000A2BC0000}"/>
    <cellStyle name="20% - Accent1 6 2 4 2 2 4" xfId="48474" xr:uid="{00000000-0005-0000-0000-0000A3BC0000}"/>
    <cellStyle name="20% - Accent1 6 2 4 2 3" xfId="48475" xr:uid="{00000000-0005-0000-0000-0000A4BC0000}"/>
    <cellStyle name="20% - Accent1 6 2 4 2 3 2" xfId="48476" xr:uid="{00000000-0005-0000-0000-0000A5BC0000}"/>
    <cellStyle name="20% - Accent1 6 2 4 2 3 2 2" xfId="48477" xr:uid="{00000000-0005-0000-0000-0000A6BC0000}"/>
    <cellStyle name="20% - Accent1 6 2 4 2 3 2 2 2" xfId="48478" xr:uid="{00000000-0005-0000-0000-0000A7BC0000}"/>
    <cellStyle name="20% - Accent1 6 2 4 2 3 2 3" xfId="48479" xr:uid="{00000000-0005-0000-0000-0000A8BC0000}"/>
    <cellStyle name="20% - Accent1 6 2 4 2 3 3" xfId="48480" xr:uid="{00000000-0005-0000-0000-0000A9BC0000}"/>
    <cellStyle name="20% - Accent1 6 2 4 2 3 3 2" xfId="48481" xr:uid="{00000000-0005-0000-0000-0000AABC0000}"/>
    <cellStyle name="20% - Accent1 6 2 4 2 3 4" xfId="48482" xr:uid="{00000000-0005-0000-0000-0000ABBC0000}"/>
    <cellStyle name="20% - Accent1 6 2 4 2 4" xfId="48483" xr:uid="{00000000-0005-0000-0000-0000ACBC0000}"/>
    <cellStyle name="20% - Accent1 6 2 4 2 4 2" xfId="48484" xr:uid="{00000000-0005-0000-0000-0000ADBC0000}"/>
    <cellStyle name="20% - Accent1 6 2 4 2 4 2 2" xfId="48485" xr:uid="{00000000-0005-0000-0000-0000AEBC0000}"/>
    <cellStyle name="20% - Accent1 6 2 4 2 4 2 2 2" xfId="48486" xr:uid="{00000000-0005-0000-0000-0000AFBC0000}"/>
    <cellStyle name="20% - Accent1 6 2 4 2 4 2 3" xfId="48487" xr:uid="{00000000-0005-0000-0000-0000B0BC0000}"/>
    <cellStyle name="20% - Accent1 6 2 4 2 4 3" xfId="48488" xr:uid="{00000000-0005-0000-0000-0000B1BC0000}"/>
    <cellStyle name="20% - Accent1 6 2 4 2 4 3 2" xfId="48489" xr:uid="{00000000-0005-0000-0000-0000B2BC0000}"/>
    <cellStyle name="20% - Accent1 6 2 4 2 4 4" xfId="48490" xr:uid="{00000000-0005-0000-0000-0000B3BC0000}"/>
    <cellStyle name="20% - Accent1 6 2 4 2 5" xfId="48491" xr:uid="{00000000-0005-0000-0000-0000B4BC0000}"/>
    <cellStyle name="20% - Accent1 6 2 4 2 5 2" xfId="48492" xr:uid="{00000000-0005-0000-0000-0000B5BC0000}"/>
    <cellStyle name="20% - Accent1 6 2 4 2 5 2 2" xfId="48493" xr:uid="{00000000-0005-0000-0000-0000B6BC0000}"/>
    <cellStyle name="20% - Accent1 6 2 4 2 5 3" xfId="48494" xr:uid="{00000000-0005-0000-0000-0000B7BC0000}"/>
    <cellStyle name="20% - Accent1 6 2 4 2 6" xfId="48495" xr:uid="{00000000-0005-0000-0000-0000B8BC0000}"/>
    <cellStyle name="20% - Accent1 6 2 4 2 6 2" xfId="48496" xr:uid="{00000000-0005-0000-0000-0000B9BC0000}"/>
    <cellStyle name="20% - Accent1 6 2 4 2 6 2 2" xfId="48497" xr:uid="{00000000-0005-0000-0000-0000BABC0000}"/>
    <cellStyle name="20% - Accent1 6 2 4 2 6 3" xfId="48498" xr:uid="{00000000-0005-0000-0000-0000BBBC0000}"/>
    <cellStyle name="20% - Accent1 6 2 4 2 7" xfId="48499" xr:uid="{00000000-0005-0000-0000-0000BCBC0000}"/>
    <cellStyle name="20% - Accent1 6 2 4 2 7 2" xfId="48500" xr:uid="{00000000-0005-0000-0000-0000BDBC0000}"/>
    <cellStyle name="20% - Accent1 6 2 4 2 8" xfId="48501" xr:uid="{00000000-0005-0000-0000-0000BEBC0000}"/>
    <cellStyle name="20% - Accent1 6 2 4 2 8 2" xfId="48502" xr:uid="{00000000-0005-0000-0000-0000BFBC0000}"/>
    <cellStyle name="20% - Accent1 6 2 4 2 9" xfId="48503" xr:uid="{00000000-0005-0000-0000-0000C0BC0000}"/>
    <cellStyle name="20% - Accent1 6 2 4 3" xfId="48504" xr:uid="{00000000-0005-0000-0000-0000C1BC0000}"/>
    <cellStyle name="20% - Accent1 6 2 4 3 2" xfId="48505" xr:uid="{00000000-0005-0000-0000-0000C2BC0000}"/>
    <cellStyle name="20% - Accent1 6 2 4 3 2 2" xfId="48506" xr:uid="{00000000-0005-0000-0000-0000C3BC0000}"/>
    <cellStyle name="20% - Accent1 6 2 4 3 2 2 2" xfId="48507" xr:uid="{00000000-0005-0000-0000-0000C4BC0000}"/>
    <cellStyle name="20% - Accent1 6 2 4 3 2 2 2 2" xfId="48508" xr:uid="{00000000-0005-0000-0000-0000C5BC0000}"/>
    <cellStyle name="20% - Accent1 6 2 4 3 2 2 3" xfId="48509" xr:uid="{00000000-0005-0000-0000-0000C6BC0000}"/>
    <cellStyle name="20% - Accent1 6 2 4 3 2 3" xfId="48510" xr:uid="{00000000-0005-0000-0000-0000C7BC0000}"/>
    <cellStyle name="20% - Accent1 6 2 4 3 2 3 2" xfId="48511" xr:uid="{00000000-0005-0000-0000-0000C8BC0000}"/>
    <cellStyle name="20% - Accent1 6 2 4 3 2 4" xfId="48512" xr:uid="{00000000-0005-0000-0000-0000C9BC0000}"/>
    <cellStyle name="20% - Accent1 6 2 4 3 3" xfId="48513" xr:uid="{00000000-0005-0000-0000-0000CABC0000}"/>
    <cellStyle name="20% - Accent1 6 2 4 3 3 2" xfId="48514" xr:uid="{00000000-0005-0000-0000-0000CBBC0000}"/>
    <cellStyle name="20% - Accent1 6 2 4 3 3 2 2" xfId="48515" xr:uid="{00000000-0005-0000-0000-0000CCBC0000}"/>
    <cellStyle name="20% - Accent1 6 2 4 3 3 2 2 2" xfId="48516" xr:uid="{00000000-0005-0000-0000-0000CDBC0000}"/>
    <cellStyle name="20% - Accent1 6 2 4 3 3 2 3" xfId="48517" xr:uid="{00000000-0005-0000-0000-0000CEBC0000}"/>
    <cellStyle name="20% - Accent1 6 2 4 3 3 3" xfId="48518" xr:uid="{00000000-0005-0000-0000-0000CFBC0000}"/>
    <cellStyle name="20% - Accent1 6 2 4 3 3 3 2" xfId="48519" xr:uid="{00000000-0005-0000-0000-0000D0BC0000}"/>
    <cellStyle name="20% - Accent1 6 2 4 3 3 4" xfId="48520" xr:uid="{00000000-0005-0000-0000-0000D1BC0000}"/>
    <cellStyle name="20% - Accent1 6 2 4 3 4" xfId="48521" xr:uid="{00000000-0005-0000-0000-0000D2BC0000}"/>
    <cellStyle name="20% - Accent1 6 2 4 3 4 2" xfId="48522" xr:uid="{00000000-0005-0000-0000-0000D3BC0000}"/>
    <cellStyle name="20% - Accent1 6 2 4 3 4 2 2" xfId="48523" xr:uid="{00000000-0005-0000-0000-0000D4BC0000}"/>
    <cellStyle name="20% - Accent1 6 2 4 3 4 2 2 2" xfId="48524" xr:uid="{00000000-0005-0000-0000-0000D5BC0000}"/>
    <cellStyle name="20% - Accent1 6 2 4 3 4 2 3" xfId="48525" xr:uid="{00000000-0005-0000-0000-0000D6BC0000}"/>
    <cellStyle name="20% - Accent1 6 2 4 3 4 3" xfId="48526" xr:uid="{00000000-0005-0000-0000-0000D7BC0000}"/>
    <cellStyle name="20% - Accent1 6 2 4 3 4 3 2" xfId="48527" xr:uid="{00000000-0005-0000-0000-0000D8BC0000}"/>
    <cellStyle name="20% - Accent1 6 2 4 3 4 4" xfId="48528" xr:uid="{00000000-0005-0000-0000-0000D9BC0000}"/>
    <cellStyle name="20% - Accent1 6 2 4 3 5" xfId="48529" xr:uid="{00000000-0005-0000-0000-0000DABC0000}"/>
    <cellStyle name="20% - Accent1 6 2 4 3 5 2" xfId="48530" xr:uid="{00000000-0005-0000-0000-0000DBBC0000}"/>
    <cellStyle name="20% - Accent1 6 2 4 3 5 2 2" xfId="48531" xr:uid="{00000000-0005-0000-0000-0000DCBC0000}"/>
    <cellStyle name="20% - Accent1 6 2 4 3 5 3" xfId="48532" xr:uid="{00000000-0005-0000-0000-0000DDBC0000}"/>
    <cellStyle name="20% - Accent1 6 2 4 3 6" xfId="48533" xr:uid="{00000000-0005-0000-0000-0000DEBC0000}"/>
    <cellStyle name="20% - Accent1 6 2 4 3 6 2" xfId="48534" xr:uid="{00000000-0005-0000-0000-0000DFBC0000}"/>
    <cellStyle name="20% - Accent1 6 2 4 3 6 2 2" xfId="48535" xr:uid="{00000000-0005-0000-0000-0000E0BC0000}"/>
    <cellStyle name="20% - Accent1 6 2 4 3 6 3" xfId="48536" xr:uid="{00000000-0005-0000-0000-0000E1BC0000}"/>
    <cellStyle name="20% - Accent1 6 2 4 3 7" xfId="48537" xr:uid="{00000000-0005-0000-0000-0000E2BC0000}"/>
    <cellStyle name="20% - Accent1 6 2 4 3 7 2" xfId="48538" xr:uid="{00000000-0005-0000-0000-0000E3BC0000}"/>
    <cellStyle name="20% - Accent1 6 2 4 3 8" xfId="48539" xr:uid="{00000000-0005-0000-0000-0000E4BC0000}"/>
    <cellStyle name="20% - Accent1 6 2 4 3 8 2" xfId="48540" xr:uid="{00000000-0005-0000-0000-0000E5BC0000}"/>
    <cellStyle name="20% - Accent1 6 2 4 3 9" xfId="48541" xr:uid="{00000000-0005-0000-0000-0000E6BC0000}"/>
    <cellStyle name="20% - Accent1 6 2 4 4" xfId="48542" xr:uid="{00000000-0005-0000-0000-0000E7BC0000}"/>
    <cellStyle name="20% - Accent1 6 2 4 4 2" xfId="48543" xr:uid="{00000000-0005-0000-0000-0000E8BC0000}"/>
    <cellStyle name="20% - Accent1 6 2 4 4 2 2" xfId="48544" xr:uid="{00000000-0005-0000-0000-0000E9BC0000}"/>
    <cellStyle name="20% - Accent1 6 2 4 4 2 2 2" xfId="48545" xr:uid="{00000000-0005-0000-0000-0000EABC0000}"/>
    <cellStyle name="20% - Accent1 6 2 4 4 2 3" xfId="48546" xr:uid="{00000000-0005-0000-0000-0000EBBC0000}"/>
    <cellStyle name="20% - Accent1 6 2 4 4 3" xfId="48547" xr:uid="{00000000-0005-0000-0000-0000ECBC0000}"/>
    <cellStyle name="20% - Accent1 6 2 4 4 3 2" xfId="48548" xr:uid="{00000000-0005-0000-0000-0000EDBC0000}"/>
    <cellStyle name="20% - Accent1 6 2 4 4 4" xfId="48549" xr:uid="{00000000-0005-0000-0000-0000EEBC0000}"/>
    <cellStyle name="20% - Accent1 6 2 4 5" xfId="48550" xr:uid="{00000000-0005-0000-0000-0000EFBC0000}"/>
    <cellStyle name="20% - Accent1 6 2 4 5 2" xfId="48551" xr:uid="{00000000-0005-0000-0000-0000F0BC0000}"/>
    <cellStyle name="20% - Accent1 6 2 4 5 2 2" xfId="48552" xr:uid="{00000000-0005-0000-0000-0000F1BC0000}"/>
    <cellStyle name="20% - Accent1 6 2 4 5 2 2 2" xfId="48553" xr:uid="{00000000-0005-0000-0000-0000F2BC0000}"/>
    <cellStyle name="20% - Accent1 6 2 4 5 2 3" xfId="48554" xr:uid="{00000000-0005-0000-0000-0000F3BC0000}"/>
    <cellStyle name="20% - Accent1 6 2 4 5 3" xfId="48555" xr:uid="{00000000-0005-0000-0000-0000F4BC0000}"/>
    <cellStyle name="20% - Accent1 6 2 4 5 3 2" xfId="48556" xr:uid="{00000000-0005-0000-0000-0000F5BC0000}"/>
    <cellStyle name="20% - Accent1 6 2 4 5 4" xfId="48557" xr:uid="{00000000-0005-0000-0000-0000F6BC0000}"/>
    <cellStyle name="20% - Accent1 6 2 4 6" xfId="48558" xr:uid="{00000000-0005-0000-0000-0000F7BC0000}"/>
    <cellStyle name="20% - Accent1 6 2 4 6 2" xfId="48559" xr:uid="{00000000-0005-0000-0000-0000F8BC0000}"/>
    <cellStyle name="20% - Accent1 6 2 4 6 2 2" xfId="48560" xr:uid="{00000000-0005-0000-0000-0000F9BC0000}"/>
    <cellStyle name="20% - Accent1 6 2 4 6 2 2 2" xfId="48561" xr:uid="{00000000-0005-0000-0000-0000FABC0000}"/>
    <cellStyle name="20% - Accent1 6 2 4 6 2 3" xfId="48562" xr:uid="{00000000-0005-0000-0000-0000FBBC0000}"/>
    <cellStyle name="20% - Accent1 6 2 4 6 3" xfId="48563" xr:uid="{00000000-0005-0000-0000-0000FCBC0000}"/>
    <cellStyle name="20% - Accent1 6 2 4 6 3 2" xfId="48564" xr:uid="{00000000-0005-0000-0000-0000FDBC0000}"/>
    <cellStyle name="20% - Accent1 6 2 4 6 4" xfId="48565" xr:uid="{00000000-0005-0000-0000-0000FEBC0000}"/>
    <cellStyle name="20% - Accent1 6 2 4 7" xfId="48566" xr:uid="{00000000-0005-0000-0000-0000FFBC0000}"/>
    <cellStyle name="20% - Accent1 6 2 4 7 2" xfId="48567" xr:uid="{00000000-0005-0000-0000-000000BD0000}"/>
    <cellStyle name="20% - Accent1 6 2 4 7 2 2" xfId="48568" xr:uid="{00000000-0005-0000-0000-000001BD0000}"/>
    <cellStyle name="20% - Accent1 6 2 4 7 3" xfId="48569" xr:uid="{00000000-0005-0000-0000-000002BD0000}"/>
    <cellStyle name="20% - Accent1 6 2 4 8" xfId="48570" xr:uid="{00000000-0005-0000-0000-000003BD0000}"/>
    <cellStyle name="20% - Accent1 6 2 4 8 2" xfId="48571" xr:uid="{00000000-0005-0000-0000-000004BD0000}"/>
    <cellStyle name="20% - Accent1 6 2 4 8 2 2" xfId="48572" xr:uid="{00000000-0005-0000-0000-000005BD0000}"/>
    <cellStyle name="20% - Accent1 6 2 4 8 3" xfId="48573" xr:uid="{00000000-0005-0000-0000-000006BD0000}"/>
    <cellStyle name="20% - Accent1 6 2 4 9" xfId="48574" xr:uid="{00000000-0005-0000-0000-000007BD0000}"/>
    <cellStyle name="20% - Accent1 6 2 4 9 2" xfId="48575" xr:uid="{00000000-0005-0000-0000-000008BD0000}"/>
    <cellStyle name="20% - Accent1 6 2 5" xfId="48576" xr:uid="{00000000-0005-0000-0000-000009BD0000}"/>
    <cellStyle name="20% - Accent1 6 2 5 10" xfId="48577" xr:uid="{00000000-0005-0000-0000-00000ABD0000}"/>
    <cellStyle name="20% - Accent1 6 2 5 10 2" xfId="48578" xr:uid="{00000000-0005-0000-0000-00000BBD0000}"/>
    <cellStyle name="20% - Accent1 6 2 5 11" xfId="48579" xr:uid="{00000000-0005-0000-0000-00000CBD0000}"/>
    <cellStyle name="20% - Accent1 6 2 5 2" xfId="48580" xr:uid="{00000000-0005-0000-0000-00000DBD0000}"/>
    <cellStyle name="20% - Accent1 6 2 5 2 2" xfId="48581" xr:uid="{00000000-0005-0000-0000-00000EBD0000}"/>
    <cellStyle name="20% - Accent1 6 2 5 2 2 2" xfId="48582" xr:uid="{00000000-0005-0000-0000-00000FBD0000}"/>
    <cellStyle name="20% - Accent1 6 2 5 2 2 2 2" xfId="48583" xr:uid="{00000000-0005-0000-0000-000010BD0000}"/>
    <cellStyle name="20% - Accent1 6 2 5 2 2 2 2 2" xfId="48584" xr:uid="{00000000-0005-0000-0000-000011BD0000}"/>
    <cellStyle name="20% - Accent1 6 2 5 2 2 2 3" xfId="48585" xr:uid="{00000000-0005-0000-0000-000012BD0000}"/>
    <cellStyle name="20% - Accent1 6 2 5 2 2 3" xfId="48586" xr:uid="{00000000-0005-0000-0000-000013BD0000}"/>
    <cellStyle name="20% - Accent1 6 2 5 2 2 3 2" xfId="48587" xr:uid="{00000000-0005-0000-0000-000014BD0000}"/>
    <cellStyle name="20% - Accent1 6 2 5 2 2 4" xfId="48588" xr:uid="{00000000-0005-0000-0000-000015BD0000}"/>
    <cellStyle name="20% - Accent1 6 2 5 2 3" xfId="48589" xr:uid="{00000000-0005-0000-0000-000016BD0000}"/>
    <cellStyle name="20% - Accent1 6 2 5 2 3 2" xfId="48590" xr:uid="{00000000-0005-0000-0000-000017BD0000}"/>
    <cellStyle name="20% - Accent1 6 2 5 2 3 2 2" xfId="48591" xr:uid="{00000000-0005-0000-0000-000018BD0000}"/>
    <cellStyle name="20% - Accent1 6 2 5 2 3 2 2 2" xfId="48592" xr:uid="{00000000-0005-0000-0000-000019BD0000}"/>
    <cellStyle name="20% - Accent1 6 2 5 2 3 2 3" xfId="48593" xr:uid="{00000000-0005-0000-0000-00001ABD0000}"/>
    <cellStyle name="20% - Accent1 6 2 5 2 3 3" xfId="48594" xr:uid="{00000000-0005-0000-0000-00001BBD0000}"/>
    <cellStyle name="20% - Accent1 6 2 5 2 3 3 2" xfId="48595" xr:uid="{00000000-0005-0000-0000-00001CBD0000}"/>
    <cellStyle name="20% - Accent1 6 2 5 2 3 4" xfId="48596" xr:uid="{00000000-0005-0000-0000-00001DBD0000}"/>
    <cellStyle name="20% - Accent1 6 2 5 2 4" xfId="48597" xr:uid="{00000000-0005-0000-0000-00001EBD0000}"/>
    <cellStyle name="20% - Accent1 6 2 5 2 4 2" xfId="48598" xr:uid="{00000000-0005-0000-0000-00001FBD0000}"/>
    <cellStyle name="20% - Accent1 6 2 5 2 4 2 2" xfId="48599" xr:uid="{00000000-0005-0000-0000-000020BD0000}"/>
    <cellStyle name="20% - Accent1 6 2 5 2 4 2 2 2" xfId="48600" xr:uid="{00000000-0005-0000-0000-000021BD0000}"/>
    <cellStyle name="20% - Accent1 6 2 5 2 4 2 3" xfId="48601" xr:uid="{00000000-0005-0000-0000-000022BD0000}"/>
    <cellStyle name="20% - Accent1 6 2 5 2 4 3" xfId="48602" xr:uid="{00000000-0005-0000-0000-000023BD0000}"/>
    <cellStyle name="20% - Accent1 6 2 5 2 4 3 2" xfId="48603" xr:uid="{00000000-0005-0000-0000-000024BD0000}"/>
    <cellStyle name="20% - Accent1 6 2 5 2 4 4" xfId="48604" xr:uid="{00000000-0005-0000-0000-000025BD0000}"/>
    <cellStyle name="20% - Accent1 6 2 5 2 5" xfId="48605" xr:uid="{00000000-0005-0000-0000-000026BD0000}"/>
    <cellStyle name="20% - Accent1 6 2 5 2 5 2" xfId="48606" xr:uid="{00000000-0005-0000-0000-000027BD0000}"/>
    <cellStyle name="20% - Accent1 6 2 5 2 5 2 2" xfId="48607" xr:uid="{00000000-0005-0000-0000-000028BD0000}"/>
    <cellStyle name="20% - Accent1 6 2 5 2 5 3" xfId="48608" xr:uid="{00000000-0005-0000-0000-000029BD0000}"/>
    <cellStyle name="20% - Accent1 6 2 5 2 6" xfId="48609" xr:uid="{00000000-0005-0000-0000-00002ABD0000}"/>
    <cellStyle name="20% - Accent1 6 2 5 2 6 2" xfId="48610" xr:uid="{00000000-0005-0000-0000-00002BBD0000}"/>
    <cellStyle name="20% - Accent1 6 2 5 2 6 2 2" xfId="48611" xr:uid="{00000000-0005-0000-0000-00002CBD0000}"/>
    <cellStyle name="20% - Accent1 6 2 5 2 6 3" xfId="48612" xr:uid="{00000000-0005-0000-0000-00002DBD0000}"/>
    <cellStyle name="20% - Accent1 6 2 5 2 7" xfId="48613" xr:uid="{00000000-0005-0000-0000-00002EBD0000}"/>
    <cellStyle name="20% - Accent1 6 2 5 2 7 2" xfId="48614" xr:uid="{00000000-0005-0000-0000-00002FBD0000}"/>
    <cellStyle name="20% - Accent1 6 2 5 2 8" xfId="48615" xr:uid="{00000000-0005-0000-0000-000030BD0000}"/>
    <cellStyle name="20% - Accent1 6 2 5 2 8 2" xfId="48616" xr:uid="{00000000-0005-0000-0000-000031BD0000}"/>
    <cellStyle name="20% - Accent1 6 2 5 2 9" xfId="48617" xr:uid="{00000000-0005-0000-0000-000032BD0000}"/>
    <cellStyle name="20% - Accent1 6 2 5 3" xfId="48618" xr:uid="{00000000-0005-0000-0000-000033BD0000}"/>
    <cellStyle name="20% - Accent1 6 2 5 3 2" xfId="48619" xr:uid="{00000000-0005-0000-0000-000034BD0000}"/>
    <cellStyle name="20% - Accent1 6 2 5 3 2 2" xfId="48620" xr:uid="{00000000-0005-0000-0000-000035BD0000}"/>
    <cellStyle name="20% - Accent1 6 2 5 3 2 2 2" xfId="48621" xr:uid="{00000000-0005-0000-0000-000036BD0000}"/>
    <cellStyle name="20% - Accent1 6 2 5 3 2 2 2 2" xfId="48622" xr:uid="{00000000-0005-0000-0000-000037BD0000}"/>
    <cellStyle name="20% - Accent1 6 2 5 3 2 2 3" xfId="48623" xr:uid="{00000000-0005-0000-0000-000038BD0000}"/>
    <cellStyle name="20% - Accent1 6 2 5 3 2 3" xfId="48624" xr:uid="{00000000-0005-0000-0000-000039BD0000}"/>
    <cellStyle name="20% - Accent1 6 2 5 3 2 3 2" xfId="48625" xr:uid="{00000000-0005-0000-0000-00003ABD0000}"/>
    <cellStyle name="20% - Accent1 6 2 5 3 2 4" xfId="48626" xr:uid="{00000000-0005-0000-0000-00003BBD0000}"/>
    <cellStyle name="20% - Accent1 6 2 5 3 3" xfId="48627" xr:uid="{00000000-0005-0000-0000-00003CBD0000}"/>
    <cellStyle name="20% - Accent1 6 2 5 3 3 2" xfId="48628" xr:uid="{00000000-0005-0000-0000-00003DBD0000}"/>
    <cellStyle name="20% - Accent1 6 2 5 3 3 2 2" xfId="48629" xr:uid="{00000000-0005-0000-0000-00003EBD0000}"/>
    <cellStyle name="20% - Accent1 6 2 5 3 3 2 2 2" xfId="48630" xr:uid="{00000000-0005-0000-0000-00003FBD0000}"/>
    <cellStyle name="20% - Accent1 6 2 5 3 3 2 3" xfId="48631" xr:uid="{00000000-0005-0000-0000-000040BD0000}"/>
    <cellStyle name="20% - Accent1 6 2 5 3 3 3" xfId="48632" xr:uid="{00000000-0005-0000-0000-000041BD0000}"/>
    <cellStyle name="20% - Accent1 6 2 5 3 3 3 2" xfId="48633" xr:uid="{00000000-0005-0000-0000-000042BD0000}"/>
    <cellStyle name="20% - Accent1 6 2 5 3 3 4" xfId="48634" xr:uid="{00000000-0005-0000-0000-000043BD0000}"/>
    <cellStyle name="20% - Accent1 6 2 5 3 4" xfId="48635" xr:uid="{00000000-0005-0000-0000-000044BD0000}"/>
    <cellStyle name="20% - Accent1 6 2 5 3 4 2" xfId="48636" xr:uid="{00000000-0005-0000-0000-000045BD0000}"/>
    <cellStyle name="20% - Accent1 6 2 5 3 4 2 2" xfId="48637" xr:uid="{00000000-0005-0000-0000-000046BD0000}"/>
    <cellStyle name="20% - Accent1 6 2 5 3 4 2 2 2" xfId="48638" xr:uid="{00000000-0005-0000-0000-000047BD0000}"/>
    <cellStyle name="20% - Accent1 6 2 5 3 4 2 3" xfId="48639" xr:uid="{00000000-0005-0000-0000-000048BD0000}"/>
    <cellStyle name="20% - Accent1 6 2 5 3 4 3" xfId="48640" xr:uid="{00000000-0005-0000-0000-000049BD0000}"/>
    <cellStyle name="20% - Accent1 6 2 5 3 4 3 2" xfId="48641" xr:uid="{00000000-0005-0000-0000-00004ABD0000}"/>
    <cellStyle name="20% - Accent1 6 2 5 3 4 4" xfId="48642" xr:uid="{00000000-0005-0000-0000-00004BBD0000}"/>
    <cellStyle name="20% - Accent1 6 2 5 3 5" xfId="48643" xr:uid="{00000000-0005-0000-0000-00004CBD0000}"/>
    <cellStyle name="20% - Accent1 6 2 5 3 5 2" xfId="48644" xr:uid="{00000000-0005-0000-0000-00004DBD0000}"/>
    <cellStyle name="20% - Accent1 6 2 5 3 5 2 2" xfId="48645" xr:uid="{00000000-0005-0000-0000-00004EBD0000}"/>
    <cellStyle name="20% - Accent1 6 2 5 3 5 3" xfId="48646" xr:uid="{00000000-0005-0000-0000-00004FBD0000}"/>
    <cellStyle name="20% - Accent1 6 2 5 3 6" xfId="48647" xr:uid="{00000000-0005-0000-0000-000050BD0000}"/>
    <cellStyle name="20% - Accent1 6 2 5 3 6 2" xfId="48648" xr:uid="{00000000-0005-0000-0000-000051BD0000}"/>
    <cellStyle name="20% - Accent1 6 2 5 3 6 2 2" xfId="48649" xr:uid="{00000000-0005-0000-0000-000052BD0000}"/>
    <cellStyle name="20% - Accent1 6 2 5 3 6 3" xfId="48650" xr:uid="{00000000-0005-0000-0000-000053BD0000}"/>
    <cellStyle name="20% - Accent1 6 2 5 3 7" xfId="48651" xr:uid="{00000000-0005-0000-0000-000054BD0000}"/>
    <cellStyle name="20% - Accent1 6 2 5 3 7 2" xfId="48652" xr:uid="{00000000-0005-0000-0000-000055BD0000}"/>
    <cellStyle name="20% - Accent1 6 2 5 3 8" xfId="48653" xr:uid="{00000000-0005-0000-0000-000056BD0000}"/>
    <cellStyle name="20% - Accent1 6 2 5 3 8 2" xfId="48654" xr:uid="{00000000-0005-0000-0000-000057BD0000}"/>
    <cellStyle name="20% - Accent1 6 2 5 3 9" xfId="48655" xr:uid="{00000000-0005-0000-0000-000058BD0000}"/>
    <cellStyle name="20% - Accent1 6 2 5 4" xfId="48656" xr:uid="{00000000-0005-0000-0000-000059BD0000}"/>
    <cellStyle name="20% - Accent1 6 2 5 4 2" xfId="48657" xr:uid="{00000000-0005-0000-0000-00005ABD0000}"/>
    <cellStyle name="20% - Accent1 6 2 5 4 2 2" xfId="48658" xr:uid="{00000000-0005-0000-0000-00005BBD0000}"/>
    <cellStyle name="20% - Accent1 6 2 5 4 2 2 2" xfId="48659" xr:uid="{00000000-0005-0000-0000-00005CBD0000}"/>
    <cellStyle name="20% - Accent1 6 2 5 4 2 3" xfId="48660" xr:uid="{00000000-0005-0000-0000-00005DBD0000}"/>
    <cellStyle name="20% - Accent1 6 2 5 4 3" xfId="48661" xr:uid="{00000000-0005-0000-0000-00005EBD0000}"/>
    <cellStyle name="20% - Accent1 6 2 5 4 3 2" xfId="48662" xr:uid="{00000000-0005-0000-0000-00005FBD0000}"/>
    <cellStyle name="20% - Accent1 6 2 5 4 4" xfId="48663" xr:uid="{00000000-0005-0000-0000-000060BD0000}"/>
    <cellStyle name="20% - Accent1 6 2 5 5" xfId="48664" xr:uid="{00000000-0005-0000-0000-000061BD0000}"/>
    <cellStyle name="20% - Accent1 6 2 5 5 2" xfId="48665" xr:uid="{00000000-0005-0000-0000-000062BD0000}"/>
    <cellStyle name="20% - Accent1 6 2 5 5 2 2" xfId="48666" xr:uid="{00000000-0005-0000-0000-000063BD0000}"/>
    <cellStyle name="20% - Accent1 6 2 5 5 2 2 2" xfId="48667" xr:uid="{00000000-0005-0000-0000-000064BD0000}"/>
    <cellStyle name="20% - Accent1 6 2 5 5 2 3" xfId="48668" xr:uid="{00000000-0005-0000-0000-000065BD0000}"/>
    <cellStyle name="20% - Accent1 6 2 5 5 3" xfId="48669" xr:uid="{00000000-0005-0000-0000-000066BD0000}"/>
    <cellStyle name="20% - Accent1 6 2 5 5 3 2" xfId="48670" xr:uid="{00000000-0005-0000-0000-000067BD0000}"/>
    <cellStyle name="20% - Accent1 6 2 5 5 4" xfId="48671" xr:uid="{00000000-0005-0000-0000-000068BD0000}"/>
    <cellStyle name="20% - Accent1 6 2 5 6" xfId="48672" xr:uid="{00000000-0005-0000-0000-000069BD0000}"/>
    <cellStyle name="20% - Accent1 6 2 5 6 2" xfId="48673" xr:uid="{00000000-0005-0000-0000-00006ABD0000}"/>
    <cellStyle name="20% - Accent1 6 2 5 6 2 2" xfId="48674" xr:uid="{00000000-0005-0000-0000-00006BBD0000}"/>
    <cellStyle name="20% - Accent1 6 2 5 6 2 2 2" xfId="48675" xr:uid="{00000000-0005-0000-0000-00006CBD0000}"/>
    <cellStyle name="20% - Accent1 6 2 5 6 2 3" xfId="48676" xr:uid="{00000000-0005-0000-0000-00006DBD0000}"/>
    <cellStyle name="20% - Accent1 6 2 5 6 3" xfId="48677" xr:uid="{00000000-0005-0000-0000-00006EBD0000}"/>
    <cellStyle name="20% - Accent1 6 2 5 6 3 2" xfId="48678" xr:uid="{00000000-0005-0000-0000-00006FBD0000}"/>
    <cellStyle name="20% - Accent1 6 2 5 6 4" xfId="48679" xr:uid="{00000000-0005-0000-0000-000070BD0000}"/>
    <cellStyle name="20% - Accent1 6 2 5 7" xfId="48680" xr:uid="{00000000-0005-0000-0000-000071BD0000}"/>
    <cellStyle name="20% - Accent1 6 2 5 7 2" xfId="48681" xr:uid="{00000000-0005-0000-0000-000072BD0000}"/>
    <cellStyle name="20% - Accent1 6 2 5 7 2 2" xfId="48682" xr:uid="{00000000-0005-0000-0000-000073BD0000}"/>
    <cellStyle name="20% - Accent1 6 2 5 7 3" xfId="48683" xr:uid="{00000000-0005-0000-0000-000074BD0000}"/>
    <cellStyle name="20% - Accent1 6 2 5 8" xfId="48684" xr:uid="{00000000-0005-0000-0000-000075BD0000}"/>
    <cellStyle name="20% - Accent1 6 2 5 8 2" xfId="48685" xr:uid="{00000000-0005-0000-0000-000076BD0000}"/>
    <cellStyle name="20% - Accent1 6 2 5 8 2 2" xfId="48686" xr:uid="{00000000-0005-0000-0000-000077BD0000}"/>
    <cellStyle name="20% - Accent1 6 2 5 8 3" xfId="48687" xr:uid="{00000000-0005-0000-0000-000078BD0000}"/>
    <cellStyle name="20% - Accent1 6 2 5 9" xfId="48688" xr:uid="{00000000-0005-0000-0000-000079BD0000}"/>
    <cellStyle name="20% - Accent1 6 2 5 9 2" xfId="48689" xr:uid="{00000000-0005-0000-0000-00007ABD0000}"/>
    <cellStyle name="20% - Accent1 6 2 6" xfId="48690" xr:uid="{00000000-0005-0000-0000-00007BBD0000}"/>
    <cellStyle name="20% - Accent1 6 2 6 2" xfId="48691" xr:uid="{00000000-0005-0000-0000-00007CBD0000}"/>
    <cellStyle name="20% - Accent1 6 2 6 2 2" xfId="48692" xr:uid="{00000000-0005-0000-0000-00007DBD0000}"/>
    <cellStyle name="20% - Accent1 6 2 6 2 2 2" xfId="48693" xr:uid="{00000000-0005-0000-0000-00007EBD0000}"/>
    <cellStyle name="20% - Accent1 6 2 6 2 2 2 2" xfId="48694" xr:uid="{00000000-0005-0000-0000-00007FBD0000}"/>
    <cellStyle name="20% - Accent1 6 2 6 2 2 3" xfId="48695" xr:uid="{00000000-0005-0000-0000-000080BD0000}"/>
    <cellStyle name="20% - Accent1 6 2 6 2 3" xfId="48696" xr:uid="{00000000-0005-0000-0000-000081BD0000}"/>
    <cellStyle name="20% - Accent1 6 2 6 2 3 2" xfId="48697" xr:uid="{00000000-0005-0000-0000-000082BD0000}"/>
    <cellStyle name="20% - Accent1 6 2 6 2 4" xfId="48698" xr:uid="{00000000-0005-0000-0000-000083BD0000}"/>
    <cellStyle name="20% - Accent1 6 2 6 3" xfId="48699" xr:uid="{00000000-0005-0000-0000-000084BD0000}"/>
    <cellStyle name="20% - Accent1 6 2 6 3 2" xfId="48700" xr:uid="{00000000-0005-0000-0000-000085BD0000}"/>
    <cellStyle name="20% - Accent1 6 2 6 3 2 2" xfId="48701" xr:uid="{00000000-0005-0000-0000-000086BD0000}"/>
    <cellStyle name="20% - Accent1 6 2 6 3 2 2 2" xfId="48702" xr:uid="{00000000-0005-0000-0000-000087BD0000}"/>
    <cellStyle name="20% - Accent1 6 2 6 3 2 3" xfId="48703" xr:uid="{00000000-0005-0000-0000-000088BD0000}"/>
    <cellStyle name="20% - Accent1 6 2 6 3 3" xfId="48704" xr:uid="{00000000-0005-0000-0000-000089BD0000}"/>
    <cellStyle name="20% - Accent1 6 2 6 3 3 2" xfId="48705" xr:uid="{00000000-0005-0000-0000-00008ABD0000}"/>
    <cellStyle name="20% - Accent1 6 2 6 3 4" xfId="48706" xr:uid="{00000000-0005-0000-0000-00008BBD0000}"/>
    <cellStyle name="20% - Accent1 6 2 6 4" xfId="48707" xr:uid="{00000000-0005-0000-0000-00008CBD0000}"/>
    <cellStyle name="20% - Accent1 6 2 6 4 2" xfId="48708" xr:uid="{00000000-0005-0000-0000-00008DBD0000}"/>
    <cellStyle name="20% - Accent1 6 2 6 4 2 2" xfId="48709" xr:uid="{00000000-0005-0000-0000-00008EBD0000}"/>
    <cellStyle name="20% - Accent1 6 2 6 4 2 2 2" xfId="48710" xr:uid="{00000000-0005-0000-0000-00008FBD0000}"/>
    <cellStyle name="20% - Accent1 6 2 6 4 2 3" xfId="48711" xr:uid="{00000000-0005-0000-0000-000090BD0000}"/>
    <cellStyle name="20% - Accent1 6 2 6 4 3" xfId="48712" xr:uid="{00000000-0005-0000-0000-000091BD0000}"/>
    <cellStyle name="20% - Accent1 6 2 6 4 3 2" xfId="48713" xr:uid="{00000000-0005-0000-0000-000092BD0000}"/>
    <cellStyle name="20% - Accent1 6 2 6 4 4" xfId="48714" xr:uid="{00000000-0005-0000-0000-000093BD0000}"/>
    <cellStyle name="20% - Accent1 6 2 6 5" xfId="48715" xr:uid="{00000000-0005-0000-0000-000094BD0000}"/>
    <cellStyle name="20% - Accent1 6 2 6 5 2" xfId="48716" xr:uid="{00000000-0005-0000-0000-000095BD0000}"/>
    <cellStyle name="20% - Accent1 6 2 6 5 2 2" xfId="48717" xr:uid="{00000000-0005-0000-0000-000096BD0000}"/>
    <cellStyle name="20% - Accent1 6 2 6 5 3" xfId="48718" xr:uid="{00000000-0005-0000-0000-000097BD0000}"/>
    <cellStyle name="20% - Accent1 6 2 6 6" xfId="48719" xr:uid="{00000000-0005-0000-0000-000098BD0000}"/>
    <cellStyle name="20% - Accent1 6 2 6 6 2" xfId="48720" xr:uid="{00000000-0005-0000-0000-000099BD0000}"/>
    <cellStyle name="20% - Accent1 6 2 6 6 2 2" xfId="48721" xr:uid="{00000000-0005-0000-0000-00009ABD0000}"/>
    <cellStyle name="20% - Accent1 6 2 6 6 3" xfId="48722" xr:uid="{00000000-0005-0000-0000-00009BBD0000}"/>
    <cellStyle name="20% - Accent1 6 2 6 7" xfId="48723" xr:uid="{00000000-0005-0000-0000-00009CBD0000}"/>
    <cellStyle name="20% - Accent1 6 2 6 7 2" xfId="48724" xr:uid="{00000000-0005-0000-0000-00009DBD0000}"/>
    <cellStyle name="20% - Accent1 6 2 6 8" xfId="48725" xr:uid="{00000000-0005-0000-0000-00009EBD0000}"/>
    <cellStyle name="20% - Accent1 6 2 6 8 2" xfId="48726" xr:uid="{00000000-0005-0000-0000-00009FBD0000}"/>
    <cellStyle name="20% - Accent1 6 2 6 9" xfId="48727" xr:uid="{00000000-0005-0000-0000-0000A0BD0000}"/>
    <cellStyle name="20% - Accent1 6 2 7" xfId="48728" xr:uid="{00000000-0005-0000-0000-0000A1BD0000}"/>
    <cellStyle name="20% - Accent1 6 2 7 2" xfId="48729" xr:uid="{00000000-0005-0000-0000-0000A2BD0000}"/>
    <cellStyle name="20% - Accent1 6 2 7 2 2" xfId="48730" xr:uid="{00000000-0005-0000-0000-0000A3BD0000}"/>
    <cellStyle name="20% - Accent1 6 2 7 2 2 2" xfId="48731" xr:uid="{00000000-0005-0000-0000-0000A4BD0000}"/>
    <cellStyle name="20% - Accent1 6 2 7 2 2 2 2" xfId="48732" xr:uid="{00000000-0005-0000-0000-0000A5BD0000}"/>
    <cellStyle name="20% - Accent1 6 2 7 2 2 3" xfId="48733" xr:uid="{00000000-0005-0000-0000-0000A6BD0000}"/>
    <cellStyle name="20% - Accent1 6 2 7 2 3" xfId="48734" xr:uid="{00000000-0005-0000-0000-0000A7BD0000}"/>
    <cellStyle name="20% - Accent1 6 2 7 2 3 2" xfId="48735" xr:uid="{00000000-0005-0000-0000-0000A8BD0000}"/>
    <cellStyle name="20% - Accent1 6 2 7 2 4" xfId="48736" xr:uid="{00000000-0005-0000-0000-0000A9BD0000}"/>
    <cellStyle name="20% - Accent1 6 2 7 3" xfId="48737" xr:uid="{00000000-0005-0000-0000-0000AABD0000}"/>
    <cellStyle name="20% - Accent1 6 2 7 3 2" xfId="48738" xr:uid="{00000000-0005-0000-0000-0000ABBD0000}"/>
    <cellStyle name="20% - Accent1 6 2 7 3 2 2" xfId="48739" xr:uid="{00000000-0005-0000-0000-0000ACBD0000}"/>
    <cellStyle name="20% - Accent1 6 2 7 3 2 2 2" xfId="48740" xr:uid="{00000000-0005-0000-0000-0000ADBD0000}"/>
    <cellStyle name="20% - Accent1 6 2 7 3 2 3" xfId="48741" xr:uid="{00000000-0005-0000-0000-0000AEBD0000}"/>
    <cellStyle name="20% - Accent1 6 2 7 3 3" xfId="48742" xr:uid="{00000000-0005-0000-0000-0000AFBD0000}"/>
    <cellStyle name="20% - Accent1 6 2 7 3 3 2" xfId="48743" xr:uid="{00000000-0005-0000-0000-0000B0BD0000}"/>
    <cellStyle name="20% - Accent1 6 2 7 3 4" xfId="48744" xr:uid="{00000000-0005-0000-0000-0000B1BD0000}"/>
    <cellStyle name="20% - Accent1 6 2 7 4" xfId="48745" xr:uid="{00000000-0005-0000-0000-0000B2BD0000}"/>
    <cellStyle name="20% - Accent1 6 2 7 4 2" xfId="48746" xr:uid="{00000000-0005-0000-0000-0000B3BD0000}"/>
    <cellStyle name="20% - Accent1 6 2 7 4 2 2" xfId="48747" xr:uid="{00000000-0005-0000-0000-0000B4BD0000}"/>
    <cellStyle name="20% - Accent1 6 2 7 4 2 2 2" xfId="48748" xr:uid="{00000000-0005-0000-0000-0000B5BD0000}"/>
    <cellStyle name="20% - Accent1 6 2 7 4 2 3" xfId="48749" xr:uid="{00000000-0005-0000-0000-0000B6BD0000}"/>
    <cellStyle name="20% - Accent1 6 2 7 4 3" xfId="48750" xr:uid="{00000000-0005-0000-0000-0000B7BD0000}"/>
    <cellStyle name="20% - Accent1 6 2 7 4 3 2" xfId="48751" xr:uid="{00000000-0005-0000-0000-0000B8BD0000}"/>
    <cellStyle name="20% - Accent1 6 2 7 4 4" xfId="48752" xr:uid="{00000000-0005-0000-0000-0000B9BD0000}"/>
    <cellStyle name="20% - Accent1 6 2 7 5" xfId="48753" xr:uid="{00000000-0005-0000-0000-0000BABD0000}"/>
    <cellStyle name="20% - Accent1 6 2 7 5 2" xfId="48754" xr:uid="{00000000-0005-0000-0000-0000BBBD0000}"/>
    <cellStyle name="20% - Accent1 6 2 7 5 2 2" xfId="48755" xr:uid="{00000000-0005-0000-0000-0000BCBD0000}"/>
    <cellStyle name="20% - Accent1 6 2 7 5 3" xfId="48756" xr:uid="{00000000-0005-0000-0000-0000BDBD0000}"/>
    <cellStyle name="20% - Accent1 6 2 7 6" xfId="48757" xr:uid="{00000000-0005-0000-0000-0000BEBD0000}"/>
    <cellStyle name="20% - Accent1 6 2 7 6 2" xfId="48758" xr:uid="{00000000-0005-0000-0000-0000BFBD0000}"/>
    <cellStyle name="20% - Accent1 6 2 7 6 2 2" xfId="48759" xr:uid="{00000000-0005-0000-0000-0000C0BD0000}"/>
    <cellStyle name="20% - Accent1 6 2 7 6 3" xfId="48760" xr:uid="{00000000-0005-0000-0000-0000C1BD0000}"/>
    <cellStyle name="20% - Accent1 6 2 7 7" xfId="48761" xr:uid="{00000000-0005-0000-0000-0000C2BD0000}"/>
    <cellStyle name="20% - Accent1 6 2 7 7 2" xfId="48762" xr:uid="{00000000-0005-0000-0000-0000C3BD0000}"/>
    <cellStyle name="20% - Accent1 6 2 7 8" xfId="48763" xr:uid="{00000000-0005-0000-0000-0000C4BD0000}"/>
    <cellStyle name="20% - Accent1 6 2 7 8 2" xfId="48764" xr:uid="{00000000-0005-0000-0000-0000C5BD0000}"/>
    <cellStyle name="20% - Accent1 6 2 7 9" xfId="48765" xr:uid="{00000000-0005-0000-0000-0000C6BD0000}"/>
    <cellStyle name="20% - Accent1 6 2 8" xfId="48766" xr:uid="{00000000-0005-0000-0000-0000C7BD0000}"/>
    <cellStyle name="20% - Accent1 6 2 8 2" xfId="48767" xr:uid="{00000000-0005-0000-0000-0000C8BD0000}"/>
    <cellStyle name="20% - Accent1 6 2 8 2 2" xfId="48768" xr:uid="{00000000-0005-0000-0000-0000C9BD0000}"/>
    <cellStyle name="20% - Accent1 6 2 8 2 2 2" xfId="48769" xr:uid="{00000000-0005-0000-0000-0000CABD0000}"/>
    <cellStyle name="20% - Accent1 6 2 8 2 3" xfId="48770" xr:uid="{00000000-0005-0000-0000-0000CBBD0000}"/>
    <cellStyle name="20% - Accent1 6 2 8 3" xfId="48771" xr:uid="{00000000-0005-0000-0000-0000CCBD0000}"/>
    <cellStyle name="20% - Accent1 6 2 8 3 2" xfId="48772" xr:uid="{00000000-0005-0000-0000-0000CDBD0000}"/>
    <cellStyle name="20% - Accent1 6 2 8 4" xfId="48773" xr:uid="{00000000-0005-0000-0000-0000CEBD0000}"/>
    <cellStyle name="20% - Accent1 6 2 9" xfId="48774" xr:uid="{00000000-0005-0000-0000-0000CFBD0000}"/>
    <cellStyle name="20% - Accent1 6 2 9 2" xfId="48775" xr:uid="{00000000-0005-0000-0000-0000D0BD0000}"/>
    <cellStyle name="20% - Accent1 6 2 9 2 2" xfId="48776" xr:uid="{00000000-0005-0000-0000-0000D1BD0000}"/>
    <cellStyle name="20% - Accent1 6 2 9 2 2 2" xfId="48777" xr:uid="{00000000-0005-0000-0000-0000D2BD0000}"/>
    <cellStyle name="20% - Accent1 6 2 9 2 3" xfId="48778" xr:uid="{00000000-0005-0000-0000-0000D3BD0000}"/>
    <cellStyle name="20% - Accent1 6 2 9 3" xfId="48779" xr:uid="{00000000-0005-0000-0000-0000D4BD0000}"/>
    <cellStyle name="20% - Accent1 6 2 9 3 2" xfId="48780" xr:uid="{00000000-0005-0000-0000-0000D5BD0000}"/>
    <cellStyle name="20% - Accent1 6 2 9 4" xfId="48781" xr:uid="{00000000-0005-0000-0000-0000D6BD0000}"/>
    <cellStyle name="20% - Accent1 6 3" xfId="48782" xr:uid="{00000000-0005-0000-0000-0000D7BD0000}"/>
    <cellStyle name="20% - Accent1 6 3 10" xfId="48783" xr:uid="{00000000-0005-0000-0000-0000D8BD0000}"/>
    <cellStyle name="20% - Accent1 6 3 10 2" xfId="48784" xr:uid="{00000000-0005-0000-0000-0000D9BD0000}"/>
    <cellStyle name="20% - Accent1 6 3 10 2 2" xfId="48785" xr:uid="{00000000-0005-0000-0000-0000DABD0000}"/>
    <cellStyle name="20% - Accent1 6 3 10 3" xfId="48786" xr:uid="{00000000-0005-0000-0000-0000DBBD0000}"/>
    <cellStyle name="20% - Accent1 6 3 11" xfId="48787" xr:uid="{00000000-0005-0000-0000-0000DCBD0000}"/>
    <cellStyle name="20% - Accent1 6 3 11 2" xfId="48788" xr:uid="{00000000-0005-0000-0000-0000DDBD0000}"/>
    <cellStyle name="20% - Accent1 6 3 11 2 2" xfId="48789" xr:uid="{00000000-0005-0000-0000-0000DEBD0000}"/>
    <cellStyle name="20% - Accent1 6 3 11 3" xfId="48790" xr:uid="{00000000-0005-0000-0000-0000DFBD0000}"/>
    <cellStyle name="20% - Accent1 6 3 12" xfId="48791" xr:uid="{00000000-0005-0000-0000-0000E0BD0000}"/>
    <cellStyle name="20% - Accent1 6 3 12 2" xfId="48792" xr:uid="{00000000-0005-0000-0000-0000E1BD0000}"/>
    <cellStyle name="20% - Accent1 6 3 13" xfId="48793" xr:uid="{00000000-0005-0000-0000-0000E2BD0000}"/>
    <cellStyle name="20% - Accent1 6 3 13 2" xfId="48794" xr:uid="{00000000-0005-0000-0000-0000E3BD0000}"/>
    <cellStyle name="20% - Accent1 6 3 14" xfId="48795" xr:uid="{00000000-0005-0000-0000-0000E4BD0000}"/>
    <cellStyle name="20% - Accent1 6 3 2" xfId="48796" xr:uid="{00000000-0005-0000-0000-0000E5BD0000}"/>
    <cellStyle name="20% - Accent1 6 3 2 10" xfId="48797" xr:uid="{00000000-0005-0000-0000-0000E6BD0000}"/>
    <cellStyle name="20% - Accent1 6 3 2 10 2" xfId="48798" xr:uid="{00000000-0005-0000-0000-0000E7BD0000}"/>
    <cellStyle name="20% - Accent1 6 3 2 11" xfId="48799" xr:uid="{00000000-0005-0000-0000-0000E8BD0000}"/>
    <cellStyle name="20% - Accent1 6 3 2 2" xfId="48800" xr:uid="{00000000-0005-0000-0000-0000E9BD0000}"/>
    <cellStyle name="20% - Accent1 6 3 2 2 2" xfId="48801" xr:uid="{00000000-0005-0000-0000-0000EABD0000}"/>
    <cellStyle name="20% - Accent1 6 3 2 2 2 2" xfId="48802" xr:uid="{00000000-0005-0000-0000-0000EBBD0000}"/>
    <cellStyle name="20% - Accent1 6 3 2 2 2 2 2" xfId="48803" xr:uid="{00000000-0005-0000-0000-0000ECBD0000}"/>
    <cellStyle name="20% - Accent1 6 3 2 2 2 2 2 2" xfId="48804" xr:uid="{00000000-0005-0000-0000-0000EDBD0000}"/>
    <cellStyle name="20% - Accent1 6 3 2 2 2 2 3" xfId="48805" xr:uid="{00000000-0005-0000-0000-0000EEBD0000}"/>
    <cellStyle name="20% - Accent1 6 3 2 2 2 3" xfId="48806" xr:uid="{00000000-0005-0000-0000-0000EFBD0000}"/>
    <cellStyle name="20% - Accent1 6 3 2 2 2 3 2" xfId="48807" xr:uid="{00000000-0005-0000-0000-0000F0BD0000}"/>
    <cellStyle name="20% - Accent1 6 3 2 2 2 4" xfId="48808" xr:uid="{00000000-0005-0000-0000-0000F1BD0000}"/>
    <cellStyle name="20% - Accent1 6 3 2 2 3" xfId="48809" xr:uid="{00000000-0005-0000-0000-0000F2BD0000}"/>
    <cellStyle name="20% - Accent1 6 3 2 2 3 2" xfId="48810" xr:uid="{00000000-0005-0000-0000-0000F3BD0000}"/>
    <cellStyle name="20% - Accent1 6 3 2 2 3 2 2" xfId="48811" xr:uid="{00000000-0005-0000-0000-0000F4BD0000}"/>
    <cellStyle name="20% - Accent1 6 3 2 2 3 2 2 2" xfId="48812" xr:uid="{00000000-0005-0000-0000-0000F5BD0000}"/>
    <cellStyle name="20% - Accent1 6 3 2 2 3 2 3" xfId="48813" xr:uid="{00000000-0005-0000-0000-0000F6BD0000}"/>
    <cellStyle name="20% - Accent1 6 3 2 2 3 3" xfId="48814" xr:uid="{00000000-0005-0000-0000-0000F7BD0000}"/>
    <cellStyle name="20% - Accent1 6 3 2 2 3 3 2" xfId="48815" xr:uid="{00000000-0005-0000-0000-0000F8BD0000}"/>
    <cellStyle name="20% - Accent1 6 3 2 2 3 4" xfId="48816" xr:uid="{00000000-0005-0000-0000-0000F9BD0000}"/>
    <cellStyle name="20% - Accent1 6 3 2 2 4" xfId="48817" xr:uid="{00000000-0005-0000-0000-0000FABD0000}"/>
    <cellStyle name="20% - Accent1 6 3 2 2 4 2" xfId="48818" xr:uid="{00000000-0005-0000-0000-0000FBBD0000}"/>
    <cellStyle name="20% - Accent1 6 3 2 2 4 2 2" xfId="48819" xr:uid="{00000000-0005-0000-0000-0000FCBD0000}"/>
    <cellStyle name="20% - Accent1 6 3 2 2 4 2 2 2" xfId="48820" xr:uid="{00000000-0005-0000-0000-0000FDBD0000}"/>
    <cellStyle name="20% - Accent1 6 3 2 2 4 2 3" xfId="48821" xr:uid="{00000000-0005-0000-0000-0000FEBD0000}"/>
    <cellStyle name="20% - Accent1 6 3 2 2 4 3" xfId="48822" xr:uid="{00000000-0005-0000-0000-0000FFBD0000}"/>
    <cellStyle name="20% - Accent1 6 3 2 2 4 3 2" xfId="48823" xr:uid="{00000000-0005-0000-0000-000000BE0000}"/>
    <cellStyle name="20% - Accent1 6 3 2 2 4 4" xfId="48824" xr:uid="{00000000-0005-0000-0000-000001BE0000}"/>
    <cellStyle name="20% - Accent1 6 3 2 2 5" xfId="48825" xr:uid="{00000000-0005-0000-0000-000002BE0000}"/>
    <cellStyle name="20% - Accent1 6 3 2 2 5 2" xfId="48826" xr:uid="{00000000-0005-0000-0000-000003BE0000}"/>
    <cellStyle name="20% - Accent1 6 3 2 2 5 2 2" xfId="48827" xr:uid="{00000000-0005-0000-0000-000004BE0000}"/>
    <cellStyle name="20% - Accent1 6 3 2 2 5 3" xfId="48828" xr:uid="{00000000-0005-0000-0000-000005BE0000}"/>
    <cellStyle name="20% - Accent1 6 3 2 2 6" xfId="48829" xr:uid="{00000000-0005-0000-0000-000006BE0000}"/>
    <cellStyle name="20% - Accent1 6 3 2 2 6 2" xfId="48830" xr:uid="{00000000-0005-0000-0000-000007BE0000}"/>
    <cellStyle name="20% - Accent1 6 3 2 2 6 2 2" xfId="48831" xr:uid="{00000000-0005-0000-0000-000008BE0000}"/>
    <cellStyle name="20% - Accent1 6 3 2 2 6 3" xfId="48832" xr:uid="{00000000-0005-0000-0000-000009BE0000}"/>
    <cellStyle name="20% - Accent1 6 3 2 2 7" xfId="48833" xr:uid="{00000000-0005-0000-0000-00000ABE0000}"/>
    <cellStyle name="20% - Accent1 6 3 2 2 7 2" xfId="48834" xr:uid="{00000000-0005-0000-0000-00000BBE0000}"/>
    <cellStyle name="20% - Accent1 6 3 2 2 8" xfId="48835" xr:uid="{00000000-0005-0000-0000-00000CBE0000}"/>
    <cellStyle name="20% - Accent1 6 3 2 2 8 2" xfId="48836" xr:uid="{00000000-0005-0000-0000-00000DBE0000}"/>
    <cellStyle name="20% - Accent1 6 3 2 2 9" xfId="48837" xr:uid="{00000000-0005-0000-0000-00000EBE0000}"/>
    <cellStyle name="20% - Accent1 6 3 2 3" xfId="48838" xr:uid="{00000000-0005-0000-0000-00000FBE0000}"/>
    <cellStyle name="20% - Accent1 6 3 2 3 2" xfId="48839" xr:uid="{00000000-0005-0000-0000-000010BE0000}"/>
    <cellStyle name="20% - Accent1 6 3 2 3 2 2" xfId="48840" xr:uid="{00000000-0005-0000-0000-000011BE0000}"/>
    <cellStyle name="20% - Accent1 6 3 2 3 2 2 2" xfId="48841" xr:uid="{00000000-0005-0000-0000-000012BE0000}"/>
    <cellStyle name="20% - Accent1 6 3 2 3 2 2 2 2" xfId="48842" xr:uid="{00000000-0005-0000-0000-000013BE0000}"/>
    <cellStyle name="20% - Accent1 6 3 2 3 2 2 3" xfId="48843" xr:uid="{00000000-0005-0000-0000-000014BE0000}"/>
    <cellStyle name="20% - Accent1 6 3 2 3 2 3" xfId="48844" xr:uid="{00000000-0005-0000-0000-000015BE0000}"/>
    <cellStyle name="20% - Accent1 6 3 2 3 2 3 2" xfId="48845" xr:uid="{00000000-0005-0000-0000-000016BE0000}"/>
    <cellStyle name="20% - Accent1 6 3 2 3 2 4" xfId="48846" xr:uid="{00000000-0005-0000-0000-000017BE0000}"/>
    <cellStyle name="20% - Accent1 6 3 2 3 3" xfId="48847" xr:uid="{00000000-0005-0000-0000-000018BE0000}"/>
    <cellStyle name="20% - Accent1 6 3 2 3 3 2" xfId="48848" xr:uid="{00000000-0005-0000-0000-000019BE0000}"/>
    <cellStyle name="20% - Accent1 6 3 2 3 3 2 2" xfId="48849" xr:uid="{00000000-0005-0000-0000-00001ABE0000}"/>
    <cellStyle name="20% - Accent1 6 3 2 3 3 2 2 2" xfId="48850" xr:uid="{00000000-0005-0000-0000-00001BBE0000}"/>
    <cellStyle name="20% - Accent1 6 3 2 3 3 2 3" xfId="48851" xr:uid="{00000000-0005-0000-0000-00001CBE0000}"/>
    <cellStyle name="20% - Accent1 6 3 2 3 3 3" xfId="48852" xr:uid="{00000000-0005-0000-0000-00001DBE0000}"/>
    <cellStyle name="20% - Accent1 6 3 2 3 3 3 2" xfId="48853" xr:uid="{00000000-0005-0000-0000-00001EBE0000}"/>
    <cellStyle name="20% - Accent1 6 3 2 3 3 4" xfId="48854" xr:uid="{00000000-0005-0000-0000-00001FBE0000}"/>
    <cellStyle name="20% - Accent1 6 3 2 3 4" xfId="48855" xr:uid="{00000000-0005-0000-0000-000020BE0000}"/>
    <cellStyle name="20% - Accent1 6 3 2 3 4 2" xfId="48856" xr:uid="{00000000-0005-0000-0000-000021BE0000}"/>
    <cellStyle name="20% - Accent1 6 3 2 3 4 2 2" xfId="48857" xr:uid="{00000000-0005-0000-0000-000022BE0000}"/>
    <cellStyle name="20% - Accent1 6 3 2 3 4 2 2 2" xfId="48858" xr:uid="{00000000-0005-0000-0000-000023BE0000}"/>
    <cellStyle name="20% - Accent1 6 3 2 3 4 2 3" xfId="48859" xr:uid="{00000000-0005-0000-0000-000024BE0000}"/>
    <cellStyle name="20% - Accent1 6 3 2 3 4 3" xfId="48860" xr:uid="{00000000-0005-0000-0000-000025BE0000}"/>
    <cellStyle name="20% - Accent1 6 3 2 3 4 3 2" xfId="48861" xr:uid="{00000000-0005-0000-0000-000026BE0000}"/>
    <cellStyle name="20% - Accent1 6 3 2 3 4 4" xfId="48862" xr:uid="{00000000-0005-0000-0000-000027BE0000}"/>
    <cellStyle name="20% - Accent1 6 3 2 3 5" xfId="48863" xr:uid="{00000000-0005-0000-0000-000028BE0000}"/>
    <cellStyle name="20% - Accent1 6 3 2 3 5 2" xfId="48864" xr:uid="{00000000-0005-0000-0000-000029BE0000}"/>
    <cellStyle name="20% - Accent1 6 3 2 3 5 2 2" xfId="48865" xr:uid="{00000000-0005-0000-0000-00002ABE0000}"/>
    <cellStyle name="20% - Accent1 6 3 2 3 5 3" xfId="48866" xr:uid="{00000000-0005-0000-0000-00002BBE0000}"/>
    <cellStyle name="20% - Accent1 6 3 2 3 6" xfId="48867" xr:uid="{00000000-0005-0000-0000-00002CBE0000}"/>
    <cellStyle name="20% - Accent1 6 3 2 3 6 2" xfId="48868" xr:uid="{00000000-0005-0000-0000-00002DBE0000}"/>
    <cellStyle name="20% - Accent1 6 3 2 3 6 2 2" xfId="48869" xr:uid="{00000000-0005-0000-0000-00002EBE0000}"/>
    <cellStyle name="20% - Accent1 6 3 2 3 6 3" xfId="48870" xr:uid="{00000000-0005-0000-0000-00002FBE0000}"/>
    <cellStyle name="20% - Accent1 6 3 2 3 7" xfId="48871" xr:uid="{00000000-0005-0000-0000-000030BE0000}"/>
    <cellStyle name="20% - Accent1 6 3 2 3 7 2" xfId="48872" xr:uid="{00000000-0005-0000-0000-000031BE0000}"/>
    <cellStyle name="20% - Accent1 6 3 2 3 8" xfId="48873" xr:uid="{00000000-0005-0000-0000-000032BE0000}"/>
    <cellStyle name="20% - Accent1 6 3 2 3 8 2" xfId="48874" xr:uid="{00000000-0005-0000-0000-000033BE0000}"/>
    <cellStyle name="20% - Accent1 6 3 2 3 9" xfId="48875" xr:uid="{00000000-0005-0000-0000-000034BE0000}"/>
    <cellStyle name="20% - Accent1 6 3 2 4" xfId="48876" xr:uid="{00000000-0005-0000-0000-000035BE0000}"/>
    <cellStyle name="20% - Accent1 6 3 2 4 2" xfId="48877" xr:uid="{00000000-0005-0000-0000-000036BE0000}"/>
    <cellStyle name="20% - Accent1 6 3 2 4 2 2" xfId="48878" xr:uid="{00000000-0005-0000-0000-000037BE0000}"/>
    <cellStyle name="20% - Accent1 6 3 2 4 2 2 2" xfId="48879" xr:uid="{00000000-0005-0000-0000-000038BE0000}"/>
    <cellStyle name="20% - Accent1 6 3 2 4 2 3" xfId="48880" xr:uid="{00000000-0005-0000-0000-000039BE0000}"/>
    <cellStyle name="20% - Accent1 6 3 2 4 3" xfId="48881" xr:uid="{00000000-0005-0000-0000-00003ABE0000}"/>
    <cellStyle name="20% - Accent1 6 3 2 4 3 2" xfId="48882" xr:uid="{00000000-0005-0000-0000-00003BBE0000}"/>
    <cellStyle name="20% - Accent1 6 3 2 4 4" xfId="48883" xr:uid="{00000000-0005-0000-0000-00003CBE0000}"/>
    <cellStyle name="20% - Accent1 6 3 2 5" xfId="48884" xr:uid="{00000000-0005-0000-0000-00003DBE0000}"/>
    <cellStyle name="20% - Accent1 6 3 2 5 2" xfId="48885" xr:uid="{00000000-0005-0000-0000-00003EBE0000}"/>
    <cellStyle name="20% - Accent1 6 3 2 5 2 2" xfId="48886" xr:uid="{00000000-0005-0000-0000-00003FBE0000}"/>
    <cellStyle name="20% - Accent1 6 3 2 5 2 2 2" xfId="48887" xr:uid="{00000000-0005-0000-0000-000040BE0000}"/>
    <cellStyle name="20% - Accent1 6 3 2 5 2 3" xfId="48888" xr:uid="{00000000-0005-0000-0000-000041BE0000}"/>
    <cellStyle name="20% - Accent1 6 3 2 5 3" xfId="48889" xr:uid="{00000000-0005-0000-0000-000042BE0000}"/>
    <cellStyle name="20% - Accent1 6 3 2 5 3 2" xfId="48890" xr:uid="{00000000-0005-0000-0000-000043BE0000}"/>
    <cellStyle name="20% - Accent1 6 3 2 5 4" xfId="48891" xr:uid="{00000000-0005-0000-0000-000044BE0000}"/>
    <cellStyle name="20% - Accent1 6 3 2 6" xfId="48892" xr:uid="{00000000-0005-0000-0000-000045BE0000}"/>
    <cellStyle name="20% - Accent1 6 3 2 6 2" xfId="48893" xr:uid="{00000000-0005-0000-0000-000046BE0000}"/>
    <cellStyle name="20% - Accent1 6 3 2 6 2 2" xfId="48894" xr:uid="{00000000-0005-0000-0000-000047BE0000}"/>
    <cellStyle name="20% - Accent1 6 3 2 6 2 2 2" xfId="48895" xr:uid="{00000000-0005-0000-0000-000048BE0000}"/>
    <cellStyle name="20% - Accent1 6 3 2 6 2 3" xfId="48896" xr:uid="{00000000-0005-0000-0000-000049BE0000}"/>
    <cellStyle name="20% - Accent1 6 3 2 6 3" xfId="48897" xr:uid="{00000000-0005-0000-0000-00004ABE0000}"/>
    <cellStyle name="20% - Accent1 6 3 2 6 3 2" xfId="48898" xr:uid="{00000000-0005-0000-0000-00004BBE0000}"/>
    <cellStyle name="20% - Accent1 6 3 2 6 4" xfId="48899" xr:uid="{00000000-0005-0000-0000-00004CBE0000}"/>
    <cellStyle name="20% - Accent1 6 3 2 7" xfId="48900" xr:uid="{00000000-0005-0000-0000-00004DBE0000}"/>
    <cellStyle name="20% - Accent1 6 3 2 7 2" xfId="48901" xr:uid="{00000000-0005-0000-0000-00004EBE0000}"/>
    <cellStyle name="20% - Accent1 6 3 2 7 2 2" xfId="48902" xr:uid="{00000000-0005-0000-0000-00004FBE0000}"/>
    <cellStyle name="20% - Accent1 6 3 2 7 3" xfId="48903" xr:uid="{00000000-0005-0000-0000-000050BE0000}"/>
    <cellStyle name="20% - Accent1 6 3 2 8" xfId="48904" xr:uid="{00000000-0005-0000-0000-000051BE0000}"/>
    <cellStyle name="20% - Accent1 6 3 2 8 2" xfId="48905" xr:uid="{00000000-0005-0000-0000-000052BE0000}"/>
    <cellStyle name="20% - Accent1 6 3 2 8 2 2" xfId="48906" xr:uid="{00000000-0005-0000-0000-000053BE0000}"/>
    <cellStyle name="20% - Accent1 6 3 2 8 3" xfId="48907" xr:uid="{00000000-0005-0000-0000-000054BE0000}"/>
    <cellStyle name="20% - Accent1 6 3 2 9" xfId="48908" xr:uid="{00000000-0005-0000-0000-000055BE0000}"/>
    <cellStyle name="20% - Accent1 6 3 2 9 2" xfId="48909" xr:uid="{00000000-0005-0000-0000-000056BE0000}"/>
    <cellStyle name="20% - Accent1 6 3 3" xfId="48910" xr:uid="{00000000-0005-0000-0000-000057BE0000}"/>
    <cellStyle name="20% - Accent1 6 3 3 10" xfId="48911" xr:uid="{00000000-0005-0000-0000-000058BE0000}"/>
    <cellStyle name="20% - Accent1 6 3 3 10 2" xfId="48912" xr:uid="{00000000-0005-0000-0000-000059BE0000}"/>
    <cellStyle name="20% - Accent1 6 3 3 11" xfId="48913" xr:uid="{00000000-0005-0000-0000-00005ABE0000}"/>
    <cellStyle name="20% - Accent1 6 3 3 2" xfId="48914" xr:uid="{00000000-0005-0000-0000-00005BBE0000}"/>
    <cellStyle name="20% - Accent1 6 3 3 2 2" xfId="48915" xr:uid="{00000000-0005-0000-0000-00005CBE0000}"/>
    <cellStyle name="20% - Accent1 6 3 3 2 2 2" xfId="48916" xr:uid="{00000000-0005-0000-0000-00005DBE0000}"/>
    <cellStyle name="20% - Accent1 6 3 3 2 2 2 2" xfId="48917" xr:uid="{00000000-0005-0000-0000-00005EBE0000}"/>
    <cellStyle name="20% - Accent1 6 3 3 2 2 2 2 2" xfId="48918" xr:uid="{00000000-0005-0000-0000-00005FBE0000}"/>
    <cellStyle name="20% - Accent1 6 3 3 2 2 2 3" xfId="48919" xr:uid="{00000000-0005-0000-0000-000060BE0000}"/>
    <cellStyle name="20% - Accent1 6 3 3 2 2 3" xfId="48920" xr:uid="{00000000-0005-0000-0000-000061BE0000}"/>
    <cellStyle name="20% - Accent1 6 3 3 2 2 3 2" xfId="48921" xr:uid="{00000000-0005-0000-0000-000062BE0000}"/>
    <cellStyle name="20% - Accent1 6 3 3 2 2 4" xfId="48922" xr:uid="{00000000-0005-0000-0000-000063BE0000}"/>
    <cellStyle name="20% - Accent1 6 3 3 2 3" xfId="48923" xr:uid="{00000000-0005-0000-0000-000064BE0000}"/>
    <cellStyle name="20% - Accent1 6 3 3 2 3 2" xfId="48924" xr:uid="{00000000-0005-0000-0000-000065BE0000}"/>
    <cellStyle name="20% - Accent1 6 3 3 2 3 2 2" xfId="48925" xr:uid="{00000000-0005-0000-0000-000066BE0000}"/>
    <cellStyle name="20% - Accent1 6 3 3 2 3 2 2 2" xfId="48926" xr:uid="{00000000-0005-0000-0000-000067BE0000}"/>
    <cellStyle name="20% - Accent1 6 3 3 2 3 2 3" xfId="48927" xr:uid="{00000000-0005-0000-0000-000068BE0000}"/>
    <cellStyle name="20% - Accent1 6 3 3 2 3 3" xfId="48928" xr:uid="{00000000-0005-0000-0000-000069BE0000}"/>
    <cellStyle name="20% - Accent1 6 3 3 2 3 3 2" xfId="48929" xr:uid="{00000000-0005-0000-0000-00006ABE0000}"/>
    <cellStyle name="20% - Accent1 6 3 3 2 3 4" xfId="48930" xr:uid="{00000000-0005-0000-0000-00006BBE0000}"/>
    <cellStyle name="20% - Accent1 6 3 3 2 4" xfId="48931" xr:uid="{00000000-0005-0000-0000-00006CBE0000}"/>
    <cellStyle name="20% - Accent1 6 3 3 2 4 2" xfId="48932" xr:uid="{00000000-0005-0000-0000-00006DBE0000}"/>
    <cellStyle name="20% - Accent1 6 3 3 2 4 2 2" xfId="48933" xr:uid="{00000000-0005-0000-0000-00006EBE0000}"/>
    <cellStyle name="20% - Accent1 6 3 3 2 4 2 2 2" xfId="48934" xr:uid="{00000000-0005-0000-0000-00006FBE0000}"/>
    <cellStyle name="20% - Accent1 6 3 3 2 4 2 3" xfId="48935" xr:uid="{00000000-0005-0000-0000-000070BE0000}"/>
    <cellStyle name="20% - Accent1 6 3 3 2 4 3" xfId="48936" xr:uid="{00000000-0005-0000-0000-000071BE0000}"/>
    <cellStyle name="20% - Accent1 6 3 3 2 4 3 2" xfId="48937" xr:uid="{00000000-0005-0000-0000-000072BE0000}"/>
    <cellStyle name="20% - Accent1 6 3 3 2 4 4" xfId="48938" xr:uid="{00000000-0005-0000-0000-000073BE0000}"/>
    <cellStyle name="20% - Accent1 6 3 3 2 5" xfId="48939" xr:uid="{00000000-0005-0000-0000-000074BE0000}"/>
    <cellStyle name="20% - Accent1 6 3 3 2 5 2" xfId="48940" xr:uid="{00000000-0005-0000-0000-000075BE0000}"/>
    <cellStyle name="20% - Accent1 6 3 3 2 5 2 2" xfId="48941" xr:uid="{00000000-0005-0000-0000-000076BE0000}"/>
    <cellStyle name="20% - Accent1 6 3 3 2 5 3" xfId="48942" xr:uid="{00000000-0005-0000-0000-000077BE0000}"/>
    <cellStyle name="20% - Accent1 6 3 3 2 6" xfId="48943" xr:uid="{00000000-0005-0000-0000-000078BE0000}"/>
    <cellStyle name="20% - Accent1 6 3 3 2 6 2" xfId="48944" xr:uid="{00000000-0005-0000-0000-000079BE0000}"/>
    <cellStyle name="20% - Accent1 6 3 3 2 6 2 2" xfId="48945" xr:uid="{00000000-0005-0000-0000-00007ABE0000}"/>
    <cellStyle name="20% - Accent1 6 3 3 2 6 3" xfId="48946" xr:uid="{00000000-0005-0000-0000-00007BBE0000}"/>
    <cellStyle name="20% - Accent1 6 3 3 2 7" xfId="48947" xr:uid="{00000000-0005-0000-0000-00007CBE0000}"/>
    <cellStyle name="20% - Accent1 6 3 3 2 7 2" xfId="48948" xr:uid="{00000000-0005-0000-0000-00007DBE0000}"/>
    <cellStyle name="20% - Accent1 6 3 3 2 8" xfId="48949" xr:uid="{00000000-0005-0000-0000-00007EBE0000}"/>
    <cellStyle name="20% - Accent1 6 3 3 2 8 2" xfId="48950" xr:uid="{00000000-0005-0000-0000-00007FBE0000}"/>
    <cellStyle name="20% - Accent1 6 3 3 2 9" xfId="48951" xr:uid="{00000000-0005-0000-0000-000080BE0000}"/>
    <cellStyle name="20% - Accent1 6 3 3 3" xfId="48952" xr:uid="{00000000-0005-0000-0000-000081BE0000}"/>
    <cellStyle name="20% - Accent1 6 3 3 3 2" xfId="48953" xr:uid="{00000000-0005-0000-0000-000082BE0000}"/>
    <cellStyle name="20% - Accent1 6 3 3 3 2 2" xfId="48954" xr:uid="{00000000-0005-0000-0000-000083BE0000}"/>
    <cellStyle name="20% - Accent1 6 3 3 3 2 2 2" xfId="48955" xr:uid="{00000000-0005-0000-0000-000084BE0000}"/>
    <cellStyle name="20% - Accent1 6 3 3 3 2 2 2 2" xfId="48956" xr:uid="{00000000-0005-0000-0000-000085BE0000}"/>
    <cellStyle name="20% - Accent1 6 3 3 3 2 2 3" xfId="48957" xr:uid="{00000000-0005-0000-0000-000086BE0000}"/>
    <cellStyle name="20% - Accent1 6 3 3 3 2 3" xfId="48958" xr:uid="{00000000-0005-0000-0000-000087BE0000}"/>
    <cellStyle name="20% - Accent1 6 3 3 3 2 3 2" xfId="48959" xr:uid="{00000000-0005-0000-0000-000088BE0000}"/>
    <cellStyle name="20% - Accent1 6 3 3 3 2 4" xfId="48960" xr:uid="{00000000-0005-0000-0000-000089BE0000}"/>
    <cellStyle name="20% - Accent1 6 3 3 3 3" xfId="48961" xr:uid="{00000000-0005-0000-0000-00008ABE0000}"/>
    <cellStyle name="20% - Accent1 6 3 3 3 3 2" xfId="48962" xr:uid="{00000000-0005-0000-0000-00008BBE0000}"/>
    <cellStyle name="20% - Accent1 6 3 3 3 3 2 2" xfId="48963" xr:uid="{00000000-0005-0000-0000-00008CBE0000}"/>
    <cellStyle name="20% - Accent1 6 3 3 3 3 2 2 2" xfId="48964" xr:uid="{00000000-0005-0000-0000-00008DBE0000}"/>
    <cellStyle name="20% - Accent1 6 3 3 3 3 2 3" xfId="48965" xr:uid="{00000000-0005-0000-0000-00008EBE0000}"/>
    <cellStyle name="20% - Accent1 6 3 3 3 3 3" xfId="48966" xr:uid="{00000000-0005-0000-0000-00008FBE0000}"/>
    <cellStyle name="20% - Accent1 6 3 3 3 3 3 2" xfId="48967" xr:uid="{00000000-0005-0000-0000-000090BE0000}"/>
    <cellStyle name="20% - Accent1 6 3 3 3 3 4" xfId="48968" xr:uid="{00000000-0005-0000-0000-000091BE0000}"/>
    <cellStyle name="20% - Accent1 6 3 3 3 4" xfId="48969" xr:uid="{00000000-0005-0000-0000-000092BE0000}"/>
    <cellStyle name="20% - Accent1 6 3 3 3 4 2" xfId="48970" xr:uid="{00000000-0005-0000-0000-000093BE0000}"/>
    <cellStyle name="20% - Accent1 6 3 3 3 4 2 2" xfId="48971" xr:uid="{00000000-0005-0000-0000-000094BE0000}"/>
    <cellStyle name="20% - Accent1 6 3 3 3 4 2 2 2" xfId="48972" xr:uid="{00000000-0005-0000-0000-000095BE0000}"/>
    <cellStyle name="20% - Accent1 6 3 3 3 4 2 3" xfId="48973" xr:uid="{00000000-0005-0000-0000-000096BE0000}"/>
    <cellStyle name="20% - Accent1 6 3 3 3 4 3" xfId="48974" xr:uid="{00000000-0005-0000-0000-000097BE0000}"/>
    <cellStyle name="20% - Accent1 6 3 3 3 4 3 2" xfId="48975" xr:uid="{00000000-0005-0000-0000-000098BE0000}"/>
    <cellStyle name="20% - Accent1 6 3 3 3 4 4" xfId="48976" xr:uid="{00000000-0005-0000-0000-000099BE0000}"/>
    <cellStyle name="20% - Accent1 6 3 3 3 5" xfId="48977" xr:uid="{00000000-0005-0000-0000-00009ABE0000}"/>
    <cellStyle name="20% - Accent1 6 3 3 3 5 2" xfId="48978" xr:uid="{00000000-0005-0000-0000-00009BBE0000}"/>
    <cellStyle name="20% - Accent1 6 3 3 3 5 2 2" xfId="48979" xr:uid="{00000000-0005-0000-0000-00009CBE0000}"/>
    <cellStyle name="20% - Accent1 6 3 3 3 5 3" xfId="48980" xr:uid="{00000000-0005-0000-0000-00009DBE0000}"/>
    <cellStyle name="20% - Accent1 6 3 3 3 6" xfId="48981" xr:uid="{00000000-0005-0000-0000-00009EBE0000}"/>
    <cellStyle name="20% - Accent1 6 3 3 3 6 2" xfId="48982" xr:uid="{00000000-0005-0000-0000-00009FBE0000}"/>
    <cellStyle name="20% - Accent1 6 3 3 3 6 2 2" xfId="48983" xr:uid="{00000000-0005-0000-0000-0000A0BE0000}"/>
    <cellStyle name="20% - Accent1 6 3 3 3 6 3" xfId="48984" xr:uid="{00000000-0005-0000-0000-0000A1BE0000}"/>
    <cellStyle name="20% - Accent1 6 3 3 3 7" xfId="48985" xr:uid="{00000000-0005-0000-0000-0000A2BE0000}"/>
    <cellStyle name="20% - Accent1 6 3 3 3 7 2" xfId="48986" xr:uid="{00000000-0005-0000-0000-0000A3BE0000}"/>
    <cellStyle name="20% - Accent1 6 3 3 3 8" xfId="48987" xr:uid="{00000000-0005-0000-0000-0000A4BE0000}"/>
    <cellStyle name="20% - Accent1 6 3 3 3 8 2" xfId="48988" xr:uid="{00000000-0005-0000-0000-0000A5BE0000}"/>
    <cellStyle name="20% - Accent1 6 3 3 3 9" xfId="48989" xr:uid="{00000000-0005-0000-0000-0000A6BE0000}"/>
    <cellStyle name="20% - Accent1 6 3 3 4" xfId="48990" xr:uid="{00000000-0005-0000-0000-0000A7BE0000}"/>
    <cellStyle name="20% - Accent1 6 3 3 4 2" xfId="48991" xr:uid="{00000000-0005-0000-0000-0000A8BE0000}"/>
    <cellStyle name="20% - Accent1 6 3 3 4 2 2" xfId="48992" xr:uid="{00000000-0005-0000-0000-0000A9BE0000}"/>
    <cellStyle name="20% - Accent1 6 3 3 4 2 2 2" xfId="48993" xr:uid="{00000000-0005-0000-0000-0000AABE0000}"/>
    <cellStyle name="20% - Accent1 6 3 3 4 2 3" xfId="48994" xr:uid="{00000000-0005-0000-0000-0000ABBE0000}"/>
    <cellStyle name="20% - Accent1 6 3 3 4 3" xfId="48995" xr:uid="{00000000-0005-0000-0000-0000ACBE0000}"/>
    <cellStyle name="20% - Accent1 6 3 3 4 3 2" xfId="48996" xr:uid="{00000000-0005-0000-0000-0000ADBE0000}"/>
    <cellStyle name="20% - Accent1 6 3 3 4 4" xfId="48997" xr:uid="{00000000-0005-0000-0000-0000AEBE0000}"/>
    <cellStyle name="20% - Accent1 6 3 3 5" xfId="48998" xr:uid="{00000000-0005-0000-0000-0000AFBE0000}"/>
    <cellStyle name="20% - Accent1 6 3 3 5 2" xfId="48999" xr:uid="{00000000-0005-0000-0000-0000B0BE0000}"/>
    <cellStyle name="20% - Accent1 6 3 3 5 2 2" xfId="49000" xr:uid="{00000000-0005-0000-0000-0000B1BE0000}"/>
    <cellStyle name="20% - Accent1 6 3 3 5 2 2 2" xfId="49001" xr:uid="{00000000-0005-0000-0000-0000B2BE0000}"/>
    <cellStyle name="20% - Accent1 6 3 3 5 2 3" xfId="49002" xr:uid="{00000000-0005-0000-0000-0000B3BE0000}"/>
    <cellStyle name="20% - Accent1 6 3 3 5 3" xfId="49003" xr:uid="{00000000-0005-0000-0000-0000B4BE0000}"/>
    <cellStyle name="20% - Accent1 6 3 3 5 3 2" xfId="49004" xr:uid="{00000000-0005-0000-0000-0000B5BE0000}"/>
    <cellStyle name="20% - Accent1 6 3 3 5 4" xfId="49005" xr:uid="{00000000-0005-0000-0000-0000B6BE0000}"/>
    <cellStyle name="20% - Accent1 6 3 3 6" xfId="49006" xr:uid="{00000000-0005-0000-0000-0000B7BE0000}"/>
    <cellStyle name="20% - Accent1 6 3 3 6 2" xfId="49007" xr:uid="{00000000-0005-0000-0000-0000B8BE0000}"/>
    <cellStyle name="20% - Accent1 6 3 3 6 2 2" xfId="49008" xr:uid="{00000000-0005-0000-0000-0000B9BE0000}"/>
    <cellStyle name="20% - Accent1 6 3 3 6 2 2 2" xfId="49009" xr:uid="{00000000-0005-0000-0000-0000BABE0000}"/>
    <cellStyle name="20% - Accent1 6 3 3 6 2 3" xfId="49010" xr:uid="{00000000-0005-0000-0000-0000BBBE0000}"/>
    <cellStyle name="20% - Accent1 6 3 3 6 3" xfId="49011" xr:uid="{00000000-0005-0000-0000-0000BCBE0000}"/>
    <cellStyle name="20% - Accent1 6 3 3 6 3 2" xfId="49012" xr:uid="{00000000-0005-0000-0000-0000BDBE0000}"/>
    <cellStyle name="20% - Accent1 6 3 3 6 4" xfId="49013" xr:uid="{00000000-0005-0000-0000-0000BEBE0000}"/>
    <cellStyle name="20% - Accent1 6 3 3 7" xfId="49014" xr:uid="{00000000-0005-0000-0000-0000BFBE0000}"/>
    <cellStyle name="20% - Accent1 6 3 3 7 2" xfId="49015" xr:uid="{00000000-0005-0000-0000-0000C0BE0000}"/>
    <cellStyle name="20% - Accent1 6 3 3 7 2 2" xfId="49016" xr:uid="{00000000-0005-0000-0000-0000C1BE0000}"/>
    <cellStyle name="20% - Accent1 6 3 3 7 3" xfId="49017" xr:uid="{00000000-0005-0000-0000-0000C2BE0000}"/>
    <cellStyle name="20% - Accent1 6 3 3 8" xfId="49018" xr:uid="{00000000-0005-0000-0000-0000C3BE0000}"/>
    <cellStyle name="20% - Accent1 6 3 3 8 2" xfId="49019" xr:uid="{00000000-0005-0000-0000-0000C4BE0000}"/>
    <cellStyle name="20% - Accent1 6 3 3 8 2 2" xfId="49020" xr:uid="{00000000-0005-0000-0000-0000C5BE0000}"/>
    <cellStyle name="20% - Accent1 6 3 3 8 3" xfId="49021" xr:uid="{00000000-0005-0000-0000-0000C6BE0000}"/>
    <cellStyle name="20% - Accent1 6 3 3 9" xfId="49022" xr:uid="{00000000-0005-0000-0000-0000C7BE0000}"/>
    <cellStyle name="20% - Accent1 6 3 3 9 2" xfId="49023" xr:uid="{00000000-0005-0000-0000-0000C8BE0000}"/>
    <cellStyle name="20% - Accent1 6 3 4" xfId="49024" xr:uid="{00000000-0005-0000-0000-0000C9BE0000}"/>
    <cellStyle name="20% - Accent1 6 3 4 10" xfId="49025" xr:uid="{00000000-0005-0000-0000-0000CABE0000}"/>
    <cellStyle name="20% - Accent1 6 3 4 10 2" xfId="49026" xr:uid="{00000000-0005-0000-0000-0000CBBE0000}"/>
    <cellStyle name="20% - Accent1 6 3 4 11" xfId="49027" xr:uid="{00000000-0005-0000-0000-0000CCBE0000}"/>
    <cellStyle name="20% - Accent1 6 3 4 2" xfId="49028" xr:uid="{00000000-0005-0000-0000-0000CDBE0000}"/>
    <cellStyle name="20% - Accent1 6 3 4 2 2" xfId="49029" xr:uid="{00000000-0005-0000-0000-0000CEBE0000}"/>
    <cellStyle name="20% - Accent1 6 3 4 2 2 2" xfId="49030" xr:uid="{00000000-0005-0000-0000-0000CFBE0000}"/>
    <cellStyle name="20% - Accent1 6 3 4 2 2 2 2" xfId="49031" xr:uid="{00000000-0005-0000-0000-0000D0BE0000}"/>
    <cellStyle name="20% - Accent1 6 3 4 2 2 2 2 2" xfId="49032" xr:uid="{00000000-0005-0000-0000-0000D1BE0000}"/>
    <cellStyle name="20% - Accent1 6 3 4 2 2 2 3" xfId="49033" xr:uid="{00000000-0005-0000-0000-0000D2BE0000}"/>
    <cellStyle name="20% - Accent1 6 3 4 2 2 3" xfId="49034" xr:uid="{00000000-0005-0000-0000-0000D3BE0000}"/>
    <cellStyle name="20% - Accent1 6 3 4 2 2 3 2" xfId="49035" xr:uid="{00000000-0005-0000-0000-0000D4BE0000}"/>
    <cellStyle name="20% - Accent1 6 3 4 2 2 4" xfId="49036" xr:uid="{00000000-0005-0000-0000-0000D5BE0000}"/>
    <cellStyle name="20% - Accent1 6 3 4 2 3" xfId="49037" xr:uid="{00000000-0005-0000-0000-0000D6BE0000}"/>
    <cellStyle name="20% - Accent1 6 3 4 2 3 2" xfId="49038" xr:uid="{00000000-0005-0000-0000-0000D7BE0000}"/>
    <cellStyle name="20% - Accent1 6 3 4 2 3 2 2" xfId="49039" xr:uid="{00000000-0005-0000-0000-0000D8BE0000}"/>
    <cellStyle name="20% - Accent1 6 3 4 2 3 2 2 2" xfId="49040" xr:uid="{00000000-0005-0000-0000-0000D9BE0000}"/>
    <cellStyle name="20% - Accent1 6 3 4 2 3 2 3" xfId="49041" xr:uid="{00000000-0005-0000-0000-0000DABE0000}"/>
    <cellStyle name="20% - Accent1 6 3 4 2 3 3" xfId="49042" xr:uid="{00000000-0005-0000-0000-0000DBBE0000}"/>
    <cellStyle name="20% - Accent1 6 3 4 2 3 3 2" xfId="49043" xr:uid="{00000000-0005-0000-0000-0000DCBE0000}"/>
    <cellStyle name="20% - Accent1 6 3 4 2 3 4" xfId="49044" xr:uid="{00000000-0005-0000-0000-0000DDBE0000}"/>
    <cellStyle name="20% - Accent1 6 3 4 2 4" xfId="49045" xr:uid="{00000000-0005-0000-0000-0000DEBE0000}"/>
    <cellStyle name="20% - Accent1 6 3 4 2 4 2" xfId="49046" xr:uid="{00000000-0005-0000-0000-0000DFBE0000}"/>
    <cellStyle name="20% - Accent1 6 3 4 2 4 2 2" xfId="49047" xr:uid="{00000000-0005-0000-0000-0000E0BE0000}"/>
    <cellStyle name="20% - Accent1 6 3 4 2 4 2 2 2" xfId="49048" xr:uid="{00000000-0005-0000-0000-0000E1BE0000}"/>
    <cellStyle name="20% - Accent1 6 3 4 2 4 2 3" xfId="49049" xr:uid="{00000000-0005-0000-0000-0000E2BE0000}"/>
    <cellStyle name="20% - Accent1 6 3 4 2 4 3" xfId="49050" xr:uid="{00000000-0005-0000-0000-0000E3BE0000}"/>
    <cellStyle name="20% - Accent1 6 3 4 2 4 3 2" xfId="49051" xr:uid="{00000000-0005-0000-0000-0000E4BE0000}"/>
    <cellStyle name="20% - Accent1 6 3 4 2 4 4" xfId="49052" xr:uid="{00000000-0005-0000-0000-0000E5BE0000}"/>
    <cellStyle name="20% - Accent1 6 3 4 2 5" xfId="49053" xr:uid="{00000000-0005-0000-0000-0000E6BE0000}"/>
    <cellStyle name="20% - Accent1 6 3 4 2 5 2" xfId="49054" xr:uid="{00000000-0005-0000-0000-0000E7BE0000}"/>
    <cellStyle name="20% - Accent1 6 3 4 2 5 2 2" xfId="49055" xr:uid="{00000000-0005-0000-0000-0000E8BE0000}"/>
    <cellStyle name="20% - Accent1 6 3 4 2 5 3" xfId="49056" xr:uid="{00000000-0005-0000-0000-0000E9BE0000}"/>
    <cellStyle name="20% - Accent1 6 3 4 2 6" xfId="49057" xr:uid="{00000000-0005-0000-0000-0000EABE0000}"/>
    <cellStyle name="20% - Accent1 6 3 4 2 6 2" xfId="49058" xr:uid="{00000000-0005-0000-0000-0000EBBE0000}"/>
    <cellStyle name="20% - Accent1 6 3 4 2 6 2 2" xfId="49059" xr:uid="{00000000-0005-0000-0000-0000ECBE0000}"/>
    <cellStyle name="20% - Accent1 6 3 4 2 6 3" xfId="49060" xr:uid="{00000000-0005-0000-0000-0000EDBE0000}"/>
    <cellStyle name="20% - Accent1 6 3 4 2 7" xfId="49061" xr:uid="{00000000-0005-0000-0000-0000EEBE0000}"/>
    <cellStyle name="20% - Accent1 6 3 4 2 7 2" xfId="49062" xr:uid="{00000000-0005-0000-0000-0000EFBE0000}"/>
    <cellStyle name="20% - Accent1 6 3 4 2 8" xfId="49063" xr:uid="{00000000-0005-0000-0000-0000F0BE0000}"/>
    <cellStyle name="20% - Accent1 6 3 4 2 8 2" xfId="49064" xr:uid="{00000000-0005-0000-0000-0000F1BE0000}"/>
    <cellStyle name="20% - Accent1 6 3 4 2 9" xfId="49065" xr:uid="{00000000-0005-0000-0000-0000F2BE0000}"/>
    <cellStyle name="20% - Accent1 6 3 4 3" xfId="49066" xr:uid="{00000000-0005-0000-0000-0000F3BE0000}"/>
    <cellStyle name="20% - Accent1 6 3 4 3 2" xfId="49067" xr:uid="{00000000-0005-0000-0000-0000F4BE0000}"/>
    <cellStyle name="20% - Accent1 6 3 4 3 2 2" xfId="49068" xr:uid="{00000000-0005-0000-0000-0000F5BE0000}"/>
    <cellStyle name="20% - Accent1 6 3 4 3 2 2 2" xfId="49069" xr:uid="{00000000-0005-0000-0000-0000F6BE0000}"/>
    <cellStyle name="20% - Accent1 6 3 4 3 2 2 2 2" xfId="49070" xr:uid="{00000000-0005-0000-0000-0000F7BE0000}"/>
    <cellStyle name="20% - Accent1 6 3 4 3 2 2 3" xfId="49071" xr:uid="{00000000-0005-0000-0000-0000F8BE0000}"/>
    <cellStyle name="20% - Accent1 6 3 4 3 2 3" xfId="49072" xr:uid="{00000000-0005-0000-0000-0000F9BE0000}"/>
    <cellStyle name="20% - Accent1 6 3 4 3 2 3 2" xfId="49073" xr:uid="{00000000-0005-0000-0000-0000FABE0000}"/>
    <cellStyle name="20% - Accent1 6 3 4 3 2 4" xfId="49074" xr:uid="{00000000-0005-0000-0000-0000FBBE0000}"/>
    <cellStyle name="20% - Accent1 6 3 4 3 3" xfId="49075" xr:uid="{00000000-0005-0000-0000-0000FCBE0000}"/>
    <cellStyle name="20% - Accent1 6 3 4 3 3 2" xfId="49076" xr:uid="{00000000-0005-0000-0000-0000FDBE0000}"/>
    <cellStyle name="20% - Accent1 6 3 4 3 3 2 2" xfId="49077" xr:uid="{00000000-0005-0000-0000-0000FEBE0000}"/>
    <cellStyle name="20% - Accent1 6 3 4 3 3 2 2 2" xfId="49078" xr:uid="{00000000-0005-0000-0000-0000FFBE0000}"/>
    <cellStyle name="20% - Accent1 6 3 4 3 3 2 3" xfId="49079" xr:uid="{00000000-0005-0000-0000-000000BF0000}"/>
    <cellStyle name="20% - Accent1 6 3 4 3 3 3" xfId="49080" xr:uid="{00000000-0005-0000-0000-000001BF0000}"/>
    <cellStyle name="20% - Accent1 6 3 4 3 3 3 2" xfId="49081" xr:uid="{00000000-0005-0000-0000-000002BF0000}"/>
    <cellStyle name="20% - Accent1 6 3 4 3 3 4" xfId="49082" xr:uid="{00000000-0005-0000-0000-000003BF0000}"/>
    <cellStyle name="20% - Accent1 6 3 4 3 4" xfId="49083" xr:uid="{00000000-0005-0000-0000-000004BF0000}"/>
    <cellStyle name="20% - Accent1 6 3 4 3 4 2" xfId="49084" xr:uid="{00000000-0005-0000-0000-000005BF0000}"/>
    <cellStyle name="20% - Accent1 6 3 4 3 4 2 2" xfId="49085" xr:uid="{00000000-0005-0000-0000-000006BF0000}"/>
    <cellStyle name="20% - Accent1 6 3 4 3 4 2 2 2" xfId="49086" xr:uid="{00000000-0005-0000-0000-000007BF0000}"/>
    <cellStyle name="20% - Accent1 6 3 4 3 4 2 3" xfId="49087" xr:uid="{00000000-0005-0000-0000-000008BF0000}"/>
    <cellStyle name="20% - Accent1 6 3 4 3 4 3" xfId="49088" xr:uid="{00000000-0005-0000-0000-000009BF0000}"/>
    <cellStyle name="20% - Accent1 6 3 4 3 4 3 2" xfId="49089" xr:uid="{00000000-0005-0000-0000-00000ABF0000}"/>
    <cellStyle name="20% - Accent1 6 3 4 3 4 4" xfId="49090" xr:uid="{00000000-0005-0000-0000-00000BBF0000}"/>
    <cellStyle name="20% - Accent1 6 3 4 3 5" xfId="49091" xr:uid="{00000000-0005-0000-0000-00000CBF0000}"/>
    <cellStyle name="20% - Accent1 6 3 4 3 5 2" xfId="49092" xr:uid="{00000000-0005-0000-0000-00000DBF0000}"/>
    <cellStyle name="20% - Accent1 6 3 4 3 5 2 2" xfId="49093" xr:uid="{00000000-0005-0000-0000-00000EBF0000}"/>
    <cellStyle name="20% - Accent1 6 3 4 3 5 3" xfId="49094" xr:uid="{00000000-0005-0000-0000-00000FBF0000}"/>
    <cellStyle name="20% - Accent1 6 3 4 3 6" xfId="49095" xr:uid="{00000000-0005-0000-0000-000010BF0000}"/>
    <cellStyle name="20% - Accent1 6 3 4 3 6 2" xfId="49096" xr:uid="{00000000-0005-0000-0000-000011BF0000}"/>
    <cellStyle name="20% - Accent1 6 3 4 3 6 2 2" xfId="49097" xr:uid="{00000000-0005-0000-0000-000012BF0000}"/>
    <cellStyle name="20% - Accent1 6 3 4 3 6 3" xfId="49098" xr:uid="{00000000-0005-0000-0000-000013BF0000}"/>
    <cellStyle name="20% - Accent1 6 3 4 3 7" xfId="49099" xr:uid="{00000000-0005-0000-0000-000014BF0000}"/>
    <cellStyle name="20% - Accent1 6 3 4 3 7 2" xfId="49100" xr:uid="{00000000-0005-0000-0000-000015BF0000}"/>
    <cellStyle name="20% - Accent1 6 3 4 3 8" xfId="49101" xr:uid="{00000000-0005-0000-0000-000016BF0000}"/>
    <cellStyle name="20% - Accent1 6 3 4 3 8 2" xfId="49102" xr:uid="{00000000-0005-0000-0000-000017BF0000}"/>
    <cellStyle name="20% - Accent1 6 3 4 3 9" xfId="49103" xr:uid="{00000000-0005-0000-0000-000018BF0000}"/>
    <cellStyle name="20% - Accent1 6 3 4 4" xfId="49104" xr:uid="{00000000-0005-0000-0000-000019BF0000}"/>
    <cellStyle name="20% - Accent1 6 3 4 4 2" xfId="49105" xr:uid="{00000000-0005-0000-0000-00001ABF0000}"/>
    <cellStyle name="20% - Accent1 6 3 4 4 2 2" xfId="49106" xr:uid="{00000000-0005-0000-0000-00001BBF0000}"/>
    <cellStyle name="20% - Accent1 6 3 4 4 2 2 2" xfId="49107" xr:uid="{00000000-0005-0000-0000-00001CBF0000}"/>
    <cellStyle name="20% - Accent1 6 3 4 4 2 3" xfId="49108" xr:uid="{00000000-0005-0000-0000-00001DBF0000}"/>
    <cellStyle name="20% - Accent1 6 3 4 4 3" xfId="49109" xr:uid="{00000000-0005-0000-0000-00001EBF0000}"/>
    <cellStyle name="20% - Accent1 6 3 4 4 3 2" xfId="49110" xr:uid="{00000000-0005-0000-0000-00001FBF0000}"/>
    <cellStyle name="20% - Accent1 6 3 4 4 4" xfId="49111" xr:uid="{00000000-0005-0000-0000-000020BF0000}"/>
    <cellStyle name="20% - Accent1 6 3 4 5" xfId="49112" xr:uid="{00000000-0005-0000-0000-000021BF0000}"/>
    <cellStyle name="20% - Accent1 6 3 4 5 2" xfId="49113" xr:uid="{00000000-0005-0000-0000-000022BF0000}"/>
    <cellStyle name="20% - Accent1 6 3 4 5 2 2" xfId="49114" xr:uid="{00000000-0005-0000-0000-000023BF0000}"/>
    <cellStyle name="20% - Accent1 6 3 4 5 2 2 2" xfId="49115" xr:uid="{00000000-0005-0000-0000-000024BF0000}"/>
    <cellStyle name="20% - Accent1 6 3 4 5 2 3" xfId="49116" xr:uid="{00000000-0005-0000-0000-000025BF0000}"/>
    <cellStyle name="20% - Accent1 6 3 4 5 3" xfId="49117" xr:uid="{00000000-0005-0000-0000-000026BF0000}"/>
    <cellStyle name="20% - Accent1 6 3 4 5 3 2" xfId="49118" xr:uid="{00000000-0005-0000-0000-000027BF0000}"/>
    <cellStyle name="20% - Accent1 6 3 4 5 4" xfId="49119" xr:uid="{00000000-0005-0000-0000-000028BF0000}"/>
    <cellStyle name="20% - Accent1 6 3 4 6" xfId="49120" xr:uid="{00000000-0005-0000-0000-000029BF0000}"/>
    <cellStyle name="20% - Accent1 6 3 4 6 2" xfId="49121" xr:uid="{00000000-0005-0000-0000-00002ABF0000}"/>
    <cellStyle name="20% - Accent1 6 3 4 6 2 2" xfId="49122" xr:uid="{00000000-0005-0000-0000-00002BBF0000}"/>
    <cellStyle name="20% - Accent1 6 3 4 6 2 2 2" xfId="49123" xr:uid="{00000000-0005-0000-0000-00002CBF0000}"/>
    <cellStyle name="20% - Accent1 6 3 4 6 2 3" xfId="49124" xr:uid="{00000000-0005-0000-0000-00002DBF0000}"/>
    <cellStyle name="20% - Accent1 6 3 4 6 3" xfId="49125" xr:uid="{00000000-0005-0000-0000-00002EBF0000}"/>
    <cellStyle name="20% - Accent1 6 3 4 6 3 2" xfId="49126" xr:uid="{00000000-0005-0000-0000-00002FBF0000}"/>
    <cellStyle name="20% - Accent1 6 3 4 6 4" xfId="49127" xr:uid="{00000000-0005-0000-0000-000030BF0000}"/>
    <cellStyle name="20% - Accent1 6 3 4 7" xfId="49128" xr:uid="{00000000-0005-0000-0000-000031BF0000}"/>
    <cellStyle name="20% - Accent1 6 3 4 7 2" xfId="49129" xr:uid="{00000000-0005-0000-0000-000032BF0000}"/>
    <cellStyle name="20% - Accent1 6 3 4 7 2 2" xfId="49130" xr:uid="{00000000-0005-0000-0000-000033BF0000}"/>
    <cellStyle name="20% - Accent1 6 3 4 7 3" xfId="49131" xr:uid="{00000000-0005-0000-0000-000034BF0000}"/>
    <cellStyle name="20% - Accent1 6 3 4 8" xfId="49132" xr:uid="{00000000-0005-0000-0000-000035BF0000}"/>
    <cellStyle name="20% - Accent1 6 3 4 8 2" xfId="49133" xr:uid="{00000000-0005-0000-0000-000036BF0000}"/>
    <cellStyle name="20% - Accent1 6 3 4 8 2 2" xfId="49134" xr:uid="{00000000-0005-0000-0000-000037BF0000}"/>
    <cellStyle name="20% - Accent1 6 3 4 8 3" xfId="49135" xr:uid="{00000000-0005-0000-0000-000038BF0000}"/>
    <cellStyle name="20% - Accent1 6 3 4 9" xfId="49136" xr:uid="{00000000-0005-0000-0000-000039BF0000}"/>
    <cellStyle name="20% - Accent1 6 3 4 9 2" xfId="49137" xr:uid="{00000000-0005-0000-0000-00003ABF0000}"/>
    <cellStyle name="20% - Accent1 6 3 5" xfId="49138" xr:uid="{00000000-0005-0000-0000-00003BBF0000}"/>
    <cellStyle name="20% - Accent1 6 3 5 2" xfId="49139" xr:uid="{00000000-0005-0000-0000-00003CBF0000}"/>
    <cellStyle name="20% - Accent1 6 3 5 2 2" xfId="49140" xr:uid="{00000000-0005-0000-0000-00003DBF0000}"/>
    <cellStyle name="20% - Accent1 6 3 5 2 2 2" xfId="49141" xr:uid="{00000000-0005-0000-0000-00003EBF0000}"/>
    <cellStyle name="20% - Accent1 6 3 5 2 2 2 2" xfId="49142" xr:uid="{00000000-0005-0000-0000-00003FBF0000}"/>
    <cellStyle name="20% - Accent1 6 3 5 2 2 3" xfId="49143" xr:uid="{00000000-0005-0000-0000-000040BF0000}"/>
    <cellStyle name="20% - Accent1 6 3 5 2 3" xfId="49144" xr:uid="{00000000-0005-0000-0000-000041BF0000}"/>
    <cellStyle name="20% - Accent1 6 3 5 2 3 2" xfId="49145" xr:uid="{00000000-0005-0000-0000-000042BF0000}"/>
    <cellStyle name="20% - Accent1 6 3 5 2 4" xfId="49146" xr:uid="{00000000-0005-0000-0000-000043BF0000}"/>
    <cellStyle name="20% - Accent1 6 3 5 3" xfId="49147" xr:uid="{00000000-0005-0000-0000-000044BF0000}"/>
    <cellStyle name="20% - Accent1 6 3 5 3 2" xfId="49148" xr:uid="{00000000-0005-0000-0000-000045BF0000}"/>
    <cellStyle name="20% - Accent1 6 3 5 3 2 2" xfId="49149" xr:uid="{00000000-0005-0000-0000-000046BF0000}"/>
    <cellStyle name="20% - Accent1 6 3 5 3 2 2 2" xfId="49150" xr:uid="{00000000-0005-0000-0000-000047BF0000}"/>
    <cellStyle name="20% - Accent1 6 3 5 3 2 3" xfId="49151" xr:uid="{00000000-0005-0000-0000-000048BF0000}"/>
    <cellStyle name="20% - Accent1 6 3 5 3 3" xfId="49152" xr:uid="{00000000-0005-0000-0000-000049BF0000}"/>
    <cellStyle name="20% - Accent1 6 3 5 3 3 2" xfId="49153" xr:uid="{00000000-0005-0000-0000-00004ABF0000}"/>
    <cellStyle name="20% - Accent1 6 3 5 3 4" xfId="49154" xr:uid="{00000000-0005-0000-0000-00004BBF0000}"/>
    <cellStyle name="20% - Accent1 6 3 5 4" xfId="49155" xr:uid="{00000000-0005-0000-0000-00004CBF0000}"/>
    <cellStyle name="20% - Accent1 6 3 5 4 2" xfId="49156" xr:uid="{00000000-0005-0000-0000-00004DBF0000}"/>
    <cellStyle name="20% - Accent1 6 3 5 4 2 2" xfId="49157" xr:uid="{00000000-0005-0000-0000-00004EBF0000}"/>
    <cellStyle name="20% - Accent1 6 3 5 4 2 2 2" xfId="49158" xr:uid="{00000000-0005-0000-0000-00004FBF0000}"/>
    <cellStyle name="20% - Accent1 6 3 5 4 2 3" xfId="49159" xr:uid="{00000000-0005-0000-0000-000050BF0000}"/>
    <cellStyle name="20% - Accent1 6 3 5 4 3" xfId="49160" xr:uid="{00000000-0005-0000-0000-000051BF0000}"/>
    <cellStyle name="20% - Accent1 6 3 5 4 3 2" xfId="49161" xr:uid="{00000000-0005-0000-0000-000052BF0000}"/>
    <cellStyle name="20% - Accent1 6 3 5 4 4" xfId="49162" xr:uid="{00000000-0005-0000-0000-000053BF0000}"/>
    <cellStyle name="20% - Accent1 6 3 5 5" xfId="49163" xr:uid="{00000000-0005-0000-0000-000054BF0000}"/>
    <cellStyle name="20% - Accent1 6 3 5 5 2" xfId="49164" xr:uid="{00000000-0005-0000-0000-000055BF0000}"/>
    <cellStyle name="20% - Accent1 6 3 5 5 2 2" xfId="49165" xr:uid="{00000000-0005-0000-0000-000056BF0000}"/>
    <cellStyle name="20% - Accent1 6 3 5 5 3" xfId="49166" xr:uid="{00000000-0005-0000-0000-000057BF0000}"/>
    <cellStyle name="20% - Accent1 6 3 5 6" xfId="49167" xr:uid="{00000000-0005-0000-0000-000058BF0000}"/>
    <cellStyle name="20% - Accent1 6 3 5 6 2" xfId="49168" xr:uid="{00000000-0005-0000-0000-000059BF0000}"/>
    <cellStyle name="20% - Accent1 6 3 5 6 2 2" xfId="49169" xr:uid="{00000000-0005-0000-0000-00005ABF0000}"/>
    <cellStyle name="20% - Accent1 6 3 5 6 3" xfId="49170" xr:uid="{00000000-0005-0000-0000-00005BBF0000}"/>
    <cellStyle name="20% - Accent1 6 3 5 7" xfId="49171" xr:uid="{00000000-0005-0000-0000-00005CBF0000}"/>
    <cellStyle name="20% - Accent1 6 3 5 7 2" xfId="49172" xr:uid="{00000000-0005-0000-0000-00005DBF0000}"/>
    <cellStyle name="20% - Accent1 6 3 5 8" xfId="49173" xr:uid="{00000000-0005-0000-0000-00005EBF0000}"/>
    <cellStyle name="20% - Accent1 6 3 5 8 2" xfId="49174" xr:uid="{00000000-0005-0000-0000-00005FBF0000}"/>
    <cellStyle name="20% - Accent1 6 3 5 9" xfId="49175" xr:uid="{00000000-0005-0000-0000-000060BF0000}"/>
    <cellStyle name="20% - Accent1 6 3 6" xfId="49176" xr:uid="{00000000-0005-0000-0000-000061BF0000}"/>
    <cellStyle name="20% - Accent1 6 3 6 2" xfId="49177" xr:uid="{00000000-0005-0000-0000-000062BF0000}"/>
    <cellStyle name="20% - Accent1 6 3 6 2 2" xfId="49178" xr:uid="{00000000-0005-0000-0000-000063BF0000}"/>
    <cellStyle name="20% - Accent1 6 3 6 2 2 2" xfId="49179" xr:uid="{00000000-0005-0000-0000-000064BF0000}"/>
    <cellStyle name="20% - Accent1 6 3 6 2 2 2 2" xfId="49180" xr:uid="{00000000-0005-0000-0000-000065BF0000}"/>
    <cellStyle name="20% - Accent1 6 3 6 2 2 3" xfId="49181" xr:uid="{00000000-0005-0000-0000-000066BF0000}"/>
    <cellStyle name="20% - Accent1 6 3 6 2 3" xfId="49182" xr:uid="{00000000-0005-0000-0000-000067BF0000}"/>
    <cellStyle name="20% - Accent1 6 3 6 2 3 2" xfId="49183" xr:uid="{00000000-0005-0000-0000-000068BF0000}"/>
    <cellStyle name="20% - Accent1 6 3 6 2 4" xfId="49184" xr:uid="{00000000-0005-0000-0000-000069BF0000}"/>
    <cellStyle name="20% - Accent1 6 3 6 3" xfId="49185" xr:uid="{00000000-0005-0000-0000-00006ABF0000}"/>
    <cellStyle name="20% - Accent1 6 3 6 3 2" xfId="49186" xr:uid="{00000000-0005-0000-0000-00006BBF0000}"/>
    <cellStyle name="20% - Accent1 6 3 6 3 2 2" xfId="49187" xr:uid="{00000000-0005-0000-0000-00006CBF0000}"/>
    <cellStyle name="20% - Accent1 6 3 6 3 2 2 2" xfId="49188" xr:uid="{00000000-0005-0000-0000-00006DBF0000}"/>
    <cellStyle name="20% - Accent1 6 3 6 3 2 3" xfId="49189" xr:uid="{00000000-0005-0000-0000-00006EBF0000}"/>
    <cellStyle name="20% - Accent1 6 3 6 3 3" xfId="49190" xr:uid="{00000000-0005-0000-0000-00006FBF0000}"/>
    <cellStyle name="20% - Accent1 6 3 6 3 3 2" xfId="49191" xr:uid="{00000000-0005-0000-0000-000070BF0000}"/>
    <cellStyle name="20% - Accent1 6 3 6 3 4" xfId="49192" xr:uid="{00000000-0005-0000-0000-000071BF0000}"/>
    <cellStyle name="20% - Accent1 6 3 6 4" xfId="49193" xr:uid="{00000000-0005-0000-0000-000072BF0000}"/>
    <cellStyle name="20% - Accent1 6 3 6 4 2" xfId="49194" xr:uid="{00000000-0005-0000-0000-000073BF0000}"/>
    <cellStyle name="20% - Accent1 6 3 6 4 2 2" xfId="49195" xr:uid="{00000000-0005-0000-0000-000074BF0000}"/>
    <cellStyle name="20% - Accent1 6 3 6 4 2 2 2" xfId="49196" xr:uid="{00000000-0005-0000-0000-000075BF0000}"/>
    <cellStyle name="20% - Accent1 6 3 6 4 2 3" xfId="49197" xr:uid="{00000000-0005-0000-0000-000076BF0000}"/>
    <cellStyle name="20% - Accent1 6 3 6 4 3" xfId="49198" xr:uid="{00000000-0005-0000-0000-000077BF0000}"/>
    <cellStyle name="20% - Accent1 6 3 6 4 3 2" xfId="49199" xr:uid="{00000000-0005-0000-0000-000078BF0000}"/>
    <cellStyle name="20% - Accent1 6 3 6 4 4" xfId="49200" xr:uid="{00000000-0005-0000-0000-000079BF0000}"/>
    <cellStyle name="20% - Accent1 6 3 6 5" xfId="49201" xr:uid="{00000000-0005-0000-0000-00007ABF0000}"/>
    <cellStyle name="20% - Accent1 6 3 6 5 2" xfId="49202" xr:uid="{00000000-0005-0000-0000-00007BBF0000}"/>
    <cellStyle name="20% - Accent1 6 3 6 5 2 2" xfId="49203" xr:uid="{00000000-0005-0000-0000-00007CBF0000}"/>
    <cellStyle name="20% - Accent1 6 3 6 5 3" xfId="49204" xr:uid="{00000000-0005-0000-0000-00007DBF0000}"/>
    <cellStyle name="20% - Accent1 6 3 6 6" xfId="49205" xr:uid="{00000000-0005-0000-0000-00007EBF0000}"/>
    <cellStyle name="20% - Accent1 6 3 6 6 2" xfId="49206" xr:uid="{00000000-0005-0000-0000-00007FBF0000}"/>
    <cellStyle name="20% - Accent1 6 3 6 6 2 2" xfId="49207" xr:uid="{00000000-0005-0000-0000-000080BF0000}"/>
    <cellStyle name="20% - Accent1 6 3 6 6 3" xfId="49208" xr:uid="{00000000-0005-0000-0000-000081BF0000}"/>
    <cellStyle name="20% - Accent1 6 3 6 7" xfId="49209" xr:uid="{00000000-0005-0000-0000-000082BF0000}"/>
    <cellStyle name="20% - Accent1 6 3 6 7 2" xfId="49210" xr:uid="{00000000-0005-0000-0000-000083BF0000}"/>
    <cellStyle name="20% - Accent1 6 3 6 8" xfId="49211" xr:uid="{00000000-0005-0000-0000-000084BF0000}"/>
    <cellStyle name="20% - Accent1 6 3 6 8 2" xfId="49212" xr:uid="{00000000-0005-0000-0000-000085BF0000}"/>
    <cellStyle name="20% - Accent1 6 3 6 9" xfId="49213" xr:uid="{00000000-0005-0000-0000-000086BF0000}"/>
    <cellStyle name="20% - Accent1 6 3 7" xfId="49214" xr:uid="{00000000-0005-0000-0000-000087BF0000}"/>
    <cellStyle name="20% - Accent1 6 3 7 2" xfId="49215" xr:uid="{00000000-0005-0000-0000-000088BF0000}"/>
    <cellStyle name="20% - Accent1 6 3 7 2 2" xfId="49216" xr:uid="{00000000-0005-0000-0000-000089BF0000}"/>
    <cellStyle name="20% - Accent1 6 3 7 2 2 2" xfId="49217" xr:uid="{00000000-0005-0000-0000-00008ABF0000}"/>
    <cellStyle name="20% - Accent1 6 3 7 2 3" xfId="49218" xr:uid="{00000000-0005-0000-0000-00008BBF0000}"/>
    <cellStyle name="20% - Accent1 6 3 7 3" xfId="49219" xr:uid="{00000000-0005-0000-0000-00008CBF0000}"/>
    <cellStyle name="20% - Accent1 6 3 7 3 2" xfId="49220" xr:uid="{00000000-0005-0000-0000-00008DBF0000}"/>
    <cellStyle name="20% - Accent1 6 3 7 4" xfId="49221" xr:uid="{00000000-0005-0000-0000-00008EBF0000}"/>
    <cellStyle name="20% - Accent1 6 3 8" xfId="49222" xr:uid="{00000000-0005-0000-0000-00008FBF0000}"/>
    <cellStyle name="20% - Accent1 6 3 8 2" xfId="49223" xr:uid="{00000000-0005-0000-0000-000090BF0000}"/>
    <cellStyle name="20% - Accent1 6 3 8 2 2" xfId="49224" xr:uid="{00000000-0005-0000-0000-000091BF0000}"/>
    <cellStyle name="20% - Accent1 6 3 8 2 2 2" xfId="49225" xr:uid="{00000000-0005-0000-0000-000092BF0000}"/>
    <cellStyle name="20% - Accent1 6 3 8 2 3" xfId="49226" xr:uid="{00000000-0005-0000-0000-000093BF0000}"/>
    <cellStyle name="20% - Accent1 6 3 8 3" xfId="49227" xr:uid="{00000000-0005-0000-0000-000094BF0000}"/>
    <cellStyle name="20% - Accent1 6 3 8 3 2" xfId="49228" xr:uid="{00000000-0005-0000-0000-000095BF0000}"/>
    <cellStyle name="20% - Accent1 6 3 8 4" xfId="49229" xr:uid="{00000000-0005-0000-0000-000096BF0000}"/>
    <cellStyle name="20% - Accent1 6 3 9" xfId="49230" xr:uid="{00000000-0005-0000-0000-000097BF0000}"/>
    <cellStyle name="20% - Accent1 6 3 9 2" xfId="49231" xr:uid="{00000000-0005-0000-0000-000098BF0000}"/>
    <cellStyle name="20% - Accent1 6 3 9 2 2" xfId="49232" xr:uid="{00000000-0005-0000-0000-000099BF0000}"/>
    <cellStyle name="20% - Accent1 6 3 9 2 2 2" xfId="49233" xr:uid="{00000000-0005-0000-0000-00009ABF0000}"/>
    <cellStyle name="20% - Accent1 6 3 9 2 3" xfId="49234" xr:uid="{00000000-0005-0000-0000-00009BBF0000}"/>
    <cellStyle name="20% - Accent1 6 3 9 3" xfId="49235" xr:uid="{00000000-0005-0000-0000-00009CBF0000}"/>
    <cellStyle name="20% - Accent1 6 3 9 3 2" xfId="49236" xr:uid="{00000000-0005-0000-0000-00009DBF0000}"/>
    <cellStyle name="20% - Accent1 6 3 9 4" xfId="49237" xr:uid="{00000000-0005-0000-0000-00009EBF0000}"/>
    <cellStyle name="20% - Accent1 6 4" xfId="49238" xr:uid="{00000000-0005-0000-0000-00009FBF0000}"/>
    <cellStyle name="20% - Accent1 6 4 10" xfId="49239" xr:uid="{00000000-0005-0000-0000-0000A0BF0000}"/>
    <cellStyle name="20% - Accent1 6 4 10 2" xfId="49240" xr:uid="{00000000-0005-0000-0000-0000A1BF0000}"/>
    <cellStyle name="20% - Accent1 6 4 11" xfId="49241" xr:uid="{00000000-0005-0000-0000-0000A2BF0000}"/>
    <cellStyle name="20% - Accent1 6 4 2" xfId="49242" xr:uid="{00000000-0005-0000-0000-0000A3BF0000}"/>
    <cellStyle name="20% - Accent1 6 4 2 2" xfId="49243" xr:uid="{00000000-0005-0000-0000-0000A4BF0000}"/>
    <cellStyle name="20% - Accent1 6 4 2 2 2" xfId="49244" xr:uid="{00000000-0005-0000-0000-0000A5BF0000}"/>
    <cellStyle name="20% - Accent1 6 4 2 2 2 2" xfId="49245" xr:uid="{00000000-0005-0000-0000-0000A6BF0000}"/>
    <cellStyle name="20% - Accent1 6 4 2 2 2 2 2" xfId="49246" xr:uid="{00000000-0005-0000-0000-0000A7BF0000}"/>
    <cellStyle name="20% - Accent1 6 4 2 2 2 3" xfId="49247" xr:uid="{00000000-0005-0000-0000-0000A8BF0000}"/>
    <cellStyle name="20% - Accent1 6 4 2 2 3" xfId="49248" xr:uid="{00000000-0005-0000-0000-0000A9BF0000}"/>
    <cellStyle name="20% - Accent1 6 4 2 2 3 2" xfId="49249" xr:uid="{00000000-0005-0000-0000-0000AABF0000}"/>
    <cellStyle name="20% - Accent1 6 4 2 2 4" xfId="49250" xr:uid="{00000000-0005-0000-0000-0000ABBF0000}"/>
    <cellStyle name="20% - Accent1 6 4 2 3" xfId="49251" xr:uid="{00000000-0005-0000-0000-0000ACBF0000}"/>
    <cellStyle name="20% - Accent1 6 4 2 3 2" xfId="49252" xr:uid="{00000000-0005-0000-0000-0000ADBF0000}"/>
    <cellStyle name="20% - Accent1 6 4 2 3 2 2" xfId="49253" xr:uid="{00000000-0005-0000-0000-0000AEBF0000}"/>
    <cellStyle name="20% - Accent1 6 4 2 3 2 2 2" xfId="49254" xr:uid="{00000000-0005-0000-0000-0000AFBF0000}"/>
    <cellStyle name="20% - Accent1 6 4 2 3 2 3" xfId="49255" xr:uid="{00000000-0005-0000-0000-0000B0BF0000}"/>
    <cellStyle name="20% - Accent1 6 4 2 3 3" xfId="49256" xr:uid="{00000000-0005-0000-0000-0000B1BF0000}"/>
    <cellStyle name="20% - Accent1 6 4 2 3 3 2" xfId="49257" xr:uid="{00000000-0005-0000-0000-0000B2BF0000}"/>
    <cellStyle name="20% - Accent1 6 4 2 3 4" xfId="49258" xr:uid="{00000000-0005-0000-0000-0000B3BF0000}"/>
    <cellStyle name="20% - Accent1 6 4 2 4" xfId="49259" xr:uid="{00000000-0005-0000-0000-0000B4BF0000}"/>
    <cellStyle name="20% - Accent1 6 4 2 4 2" xfId="49260" xr:uid="{00000000-0005-0000-0000-0000B5BF0000}"/>
    <cellStyle name="20% - Accent1 6 4 2 4 2 2" xfId="49261" xr:uid="{00000000-0005-0000-0000-0000B6BF0000}"/>
    <cellStyle name="20% - Accent1 6 4 2 4 2 2 2" xfId="49262" xr:uid="{00000000-0005-0000-0000-0000B7BF0000}"/>
    <cellStyle name="20% - Accent1 6 4 2 4 2 3" xfId="49263" xr:uid="{00000000-0005-0000-0000-0000B8BF0000}"/>
    <cellStyle name="20% - Accent1 6 4 2 4 3" xfId="49264" xr:uid="{00000000-0005-0000-0000-0000B9BF0000}"/>
    <cellStyle name="20% - Accent1 6 4 2 4 3 2" xfId="49265" xr:uid="{00000000-0005-0000-0000-0000BABF0000}"/>
    <cellStyle name="20% - Accent1 6 4 2 4 4" xfId="49266" xr:uid="{00000000-0005-0000-0000-0000BBBF0000}"/>
    <cellStyle name="20% - Accent1 6 4 2 5" xfId="49267" xr:uid="{00000000-0005-0000-0000-0000BCBF0000}"/>
    <cellStyle name="20% - Accent1 6 4 2 5 2" xfId="49268" xr:uid="{00000000-0005-0000-0000-0000BDBF0000}"/>
    <cellStyle name="20% - Accent1 6 4 2 5 2 2" xfId="49269" xr:uid="{00000000-0005-0000-0000-0000BEBF0000}"/>
    <cellStyle name="20% - Accent1 6 4 2 5 3" xfId="49270" xr:uid="{00000000-0005-0000-0000-0000BFBF0000}"/>
    <cellStyle name="20% - Accent1 6 4 2 6" xfId="49271" xr:uid="{00000000-0005-0000-0000-0000C0BF0000}"/>
    <cellStyle name="20% - Accent1 6 4 2 6 2" xfId="49272" xr:uid="{00000000-0005-0000-0000-0000C1BF0000}"/>
    <cellStyle name="20% - Accent1 6 4 2 6 2 2" xfId="49273" xr:uid="{00000000-0005-0000-0000-0000C2BF0000}"/>
    <cellStyle name="20% - Accent1 6 4 2 6 3" xfId="49274" xr:uid="{00000000-0005-0000-0000-0000C3BF0000}"/>
    <cellStyle name="20% - Accent1 6 4 2 7" xfId="49275" xr:uid="{00000000-0005-0000-0000-0000C4BF0000}"/>
    <cellStyle name="20% - Accent1 6 4 2 7 2" xfId="49276" xr:uid="{00000000-0005-0000-0000-0000C5BF0000}"/>
    <cellStyle name="20% - Accent1 6 4 2 8" xfId="49277" xr:uid="{00000000-0005-0000-0000-0000C6BF0000}"/>
    <cellStyle name="20% - Accent1 6 4 2 8 2" xfId="49278" xr:uid="{00000000-0005-0000-0000-0000C7BF0000}"/>
    <cellStyle name="20% - Accent1 6 4 2 9" xfId="49279" xr:uid="{00000000-0005-0000-0000-0000C8BF0000}"/>
    <cellStyle name="20% - Accent1 6 4 3" xfId="49280" xr:uid="{00000000-0005-0000-0000-0000C9BF0000}"/>
    <cellStyle name="20% - Accent1 6 4 3 2" xfId="49281" xr:uid="{00000000-0005-0000-0000-0000CABF0000}"/>
    <cellStyle name="20% - Accent1 6 4 3 2 2" xfId="49282" xr:uid="{00000000-0005-0000-0000-0000CBBF0000}"/>
    <cellStyle name="20% - Accent1 6 4 3 2 2 2" xfId="49283" xr:uid="{00000000-0005-0000-0000-0000CCBF0000}"/>
    <cellStyle name="20% - Accent1 6 4 3 2 2 2 2" xfId="49284" xr:uid="{00000000-0005-0000-0000-0000CDBF0000}"/>
    <cellStyle name="20% - Accent1 6 4 3 2 2 3" xfId="49285" xr:uid="{00000000-0005-0000-0000-0000CEBF0000}"/>
    <cellStyle name="20% - Accent1 6 4 3 2 3" xfId="49286" xr:uid="{00000000-0005-0000-0000-0000CFBF0000}"/>
    <cellStyle name="20% - Accent1 6 4 3 2 3 2" xfId="49287" xr:uid="{00000000-0005-0000-0000-0000D0BF0000}"/>
    <cellStyle name="20% - Accent1 6 4 3 2 4" xfId="49288" xr:uid="{00000000-0005-0000-0000-0000D1BF0000}"/>
    <cellStyle name="20% - Accent1 6 4 3 3" xfId="49289" xr:uid="{00000000-0005-0000-0000-0000D2BF0000}"/>
    <cellStyle name="20% - Accent1 6 4 3 3 2" xfId="49290" xr:uid="{00000000-0005-0000-0000-0000D3BF0000}"/>
    <cellStyle name="20% - Accent1 6 4 3 3 2 2" xfId="49291" xr:uid="{00000000-0005-0000-0000-0000D4BF0000}"/>
    <cellStyle name="20% - Accent1 6 4 3 3 2 2 2" xfId="49292" xr:uid="{00000000-0005-0000-0000-0000D5BF0000}"/>
    <cellStyle name="20% - Accent1 6 4 3 3 2 3" xfId="49293" xr:uid="{00000000-0005-0000-0000-0000D6BF0000}"/>
    <cellStyle name="20% - Accent1 6 4 3 3 3" xfId="49294" xr:uid="{00000000-0005-0000-0000-0000D7BF0000}"/>
    <cellStyle name="20% - Accent1 6 4 3 3 3 2" xfId="49295" xr:uid="{00000000-0005-0000-0000-0000D8BF0000}"/>
    <cellStyle name="20% - Accent1 6 4 3 3 4" xfId="49296" xr:uid="{00000000-0005-0000-0000-0000D9BF0000}"/>
    <cellStyle name="20% - Accent1 6 4 3 4" xfId="49297" xr:uid="{00000000-0005-0000-0000-0000DABF0000}"/>
    <cellStyle name="20% - Accent1 6 4 3 4 2" xfId="49298" xr:uid="{00000000-0005-0000-0000-0000DBBF0000}"/>
    <cellStyle name="20% - Accent1 6 4 3 4 2 2" xfId="49299" xr:uid="{00000000-0005-0000-0000-0000DCBF0000}"/>
    <cellStyle name="20% - Accent1 6 4 3 4 2 2 2" xfId="49300" xr:uid="{00000000-0005-0000-0000-0000DDBF0000}"/>
    <cellStyle name="20% - Accent1 6 4 3 4 2 3" xfId="49301" xr:uid="{00000000-0005-0000-0000-0000DEBF0000}"/>
    <cellStyle name="20% - Accent1 6 4 3 4 3" xfId="49302" xr:uid="{00000000-0005-0000-0000-0000DFBF0000}"/>
    <cellStyle name="20% - Accent1 6 4 3 4 3 2" xfId="49303" xr:uid="{00000000-0005-0000-0000-0000E0BF0000}"/>
    <cellStyle name="20% - Accent1 6 4 3 4 4" xfId="49304" xr:uid="{00000000-0005-0000-0000-0000E1BF0000}"/>
    <cellStyle name="20% - Accent1 6 4 3 5" xfId="49305" xr:uid="{00000000-0005-0000-0000-0000E2BF0000}"/>
    <cellStyle name="20% - Accent1 6 4 3 5 2" xfId="49306" xr:uid="{00000000-0005-0000-0000-0000E3BF0000}"/>
    <cellStyle name="20% - Accent1 6 4 3 5 2 2" xfId="49307" xr:uid="{00000000-0005-0000-0000-0000E4BF0000}"/>
    <cellStyle name="20% - Accent1 6 4 3 5 3" xfId="49308" xr:uid="{00000000-0005-0000-0000-0000E5BF0000}"/>
    <cellStyle name="20% - Accent1 6 4 3 6" xfId="49309" xr:uid="{00000000-0005-0000-0000-0000E6BF0000}"/>
    <cellStyle name="20% - Accent1 6 4 3 6 2" xfId="49310" xr:uid="{00000000-0005-0000-0000-0000E7BF0000}"/>
    <cellStyle name="20% - Accent1 6 4 3 6 2 2" xfId="49311" xr:uid="{00000000-0005-0000-0000-0000E8BF0000}"/>
    <cellStyle name="20% - Accent1 6 4 3 6 3" xfId="49312" xr:uid="{00000000-0005-0000-0000-0000E9BF0000}"/>
    <cellStyle name="20% - Accent1 6 4 3 7" xfId="49313" xr:uid="{00000000-0005-0000-0000-0000EABF0000}"/>
    <cellStyle name="20% - Accent1 6 4 3 7 2" xfId="49314" xr:uid="{00000000-0005-0000-0000-0000EBBF0000}"/>
    <cellStyle name="20% - Accent1 6 4 3 8" xfId="49315" xr:uid="{00000000-0005-0000-0000-0000ECBF0000}"/>
    <cellStyle name="20% - Accent1 6 4 3 8 2" xfId="49316" xr:uid="{00000000-0005-0000-0000-0000EDBF0000}"/>
    <cellStyle name="20% - Accent1 6 4 3 9" xfId="49317" xr:uid="{00000000-0005-0000-0000-0000EEBF0000}"/>
    <cellStyle name="20% - Accent1 6 4 4" xfId="49318" xr:uid="{00000000-0005-0000-0000-0000EFBF0000}"/>
    <cellStyle name="20% - Accent1 6 4 4 2" xfId="49319" xr:uid="{00000000-0005-0000-0000-0000F0BF0000}"/>
    <cellStyle name="20% - Accent1 6 4 4 2 2" xfId="49320" xr:uid="{00000000-0005-0000-0000-0000F1BF0000}"/>
    <cellStyle name="20% - Accent1 6 4 4 2 2 2" xfId="49321" xr:uid="{00000000-0005-0000-0000-0000F2BF0000}"/>
    <cellStyle name="20% - Accent1 6 4 4 2 3" xfId="49322" xr:uid="{00000000-0005-0000-0000-0000F3BF0000}"/>
    <cellStyle name="20% - Accent1 6 4 4 3" xfId="49323" xr:uid="{00000000-0005-0000-0000-0000F4BF0000}"/>
    <cellStyle name="20% - Accent1 6 4 4 3 2" xfId="49324" xr:uid="{00000000-0005-0000-0000-0000F5BF0000}"/>
    <cellStyle name="20% - Accent1 6 4 4 4" xfId="49325" xr:uid="{00000000-0005-0000-0000-0000F6BF0000}"/>
    <cellStyle name="20% - Accent1 6 4 5" xfId="49326" xr:uid="{00000000-0005-0000-0000-0000F7BF0000}"/>
    <cellStyle name="20% - Accent1 6 4 5 2" xfId="49327" xr:uid="{00000000-0005-0000-0000-0000F8BF0000}"/>
    <cellStyle name="20% - Accent1 6 4 5 2 2" xfId="49328" xr:uid="{00000000-0005-0000-0000-0000F9BF0000}"/>
    <cellStyle name="20% - Accent1 6 4 5 2 2 2" xfId="49329" xr:uid="{00000000-0005-0000-0000-0000FABF0000}"/>
    <cellStyle name="20% - Accent1 6 4 5 2 3" xfId="49330" xr:uid="{00000000-0005-0000-0000-0000FBBF0000}"/>
    <cellStyle name="20% - Accent1 6 4 5 3" xfId="49331" xr:uid="{00000000-0005-0000-0000-0000FCBF0000}"/>
    <cellStyle name="20% - Accent1 6 4 5 3 2" xfId="49332" xr:uid="{00000000-0005-0000-0000-0000FDBF0000}"/>
    <cellStyle name="20% - Accent1 6 4 5 4" xfId="49333" xr:uid="{00000000-0005-0000-0000-0000FEBF0000}"/>
    <cellStyle name="20% - Accent1 6 4 6" xfId="49334" xr:uid="{00000000-0005-0000-0000-0000FFBF0000}"/>
    <cellStyle name="20% - Accent1 6 4 6 2" xfId="49335" xr:uid="{00000000-0005-0000-0000-000000C00000}"/>
    <cellStyle name="20% - Accent1 6 4 6 2 2" xfId="49336" xr:uid="{00000000-0005-0000-0000-000001C00000}"/>
    <cellStyle name="20% - Accent1 6 4 6 2 2 2" xfId="49337" xr:uid="{00000000-0005-0000-0000-000002C00000}"/>
    <cellStyle name="20% - Accent1 6 4 6 2 3" xfId="49338" xr:uid="{00000000-0005-0000-0000-000003C00000}"/>
    <cellStyle name="20% - Accent1 6 4 6 3" xfId="49339" xr:uid="{00000000-0005-0000-0000-000004C00000}"/>
    <cellStyle name="20% - Accent1 6 4 6 3 2" xfId="49340" xr:uid="{00000000-0005-0000-0000-000005C00000}"/>
    <cellStyle name="20% - Accent1 6 4 6 4" xfId="49341" xr:uid="{00000000-0005-0000-0000-000006C00000}"/>
    <cellStyle name="20% - Accent1 6 4 7" xfId="49342" xr:uid="{00000000-0005-0000-0000-000007C00000}"/>
    <cellStyle name="20% - Accent1 6 4 7 2" xfId="49343" xr:uid="{00000000-0005-0000-0000-000008C00000}"/>
    <cellStyle name="20% - Accent1 6 4 7 2 2" xfId="49344" xr:uid="{00000000-0005-0000-0000-000009C00000}"/>
    <cellStyle name="20% - Accent1 6 4 7 3" xfId="49345" xr:uid="{00000000-0005-0000-0000-00000AC00000}"/>
    <cellStyle name="20% - Accent1 6 4 8" xfId="49346" xr:uid="{00000000-0005-0000-0000-00000BC00000}"/>
    <cellStyle name="20% - Accent1 6 4 8 2" xfId="49347" xr:uid="{00000000-0005-0000-0000-00000CC00000}"/>
    <cellStyle name="20% - Accent1 6 4 8 2 2" xfId="49348" xr:uid="{00000000-0005-0000-0000-00000DC00000}"/>
    <cellStyle name="20% - Accent1 6 4 8 3" xfId="49349" xr:uid="{00000000-0005-0000-0000-00000EC00000}"/>
    <cellStyle name="20% - Accent1 6 4 9" xfId="49350" xr:uid="{00000000-0005-0000-0000-00000FC00000}"/>
    <cellStyle name="20% - Accent1 6 4 9 2" xfId="49351" xr:uid="{00000000-0005-0000-0000-000010C00000}"/>
    <cellStyle name="20% - Accent1 6 5" xfId="49352" xr:uid="{00000000-0005-0000-0000-000011C00000}"/>
    <cellStyle name="20% - Accent1 6 5 10" xfId="49353" xr:uid="{00000000-0005-0000-0000-000012C00000}"/>
    <cellStyle name="20% - Accent1 6 5 10 2" xfId="49354" xr:uid="{00000000-0005-0000-0000-000013C00000}"/>
    <cellStyle name="20% - Accent1 6 5 11" xfId="49355" xr:uid="{00000000-0005-0000-0000-000014C00000}"/>
    <cellStyle name="20% - Accent1 6 5 2" xfId="49356" xr:uid="{00000000-0005-0000-0000-000015C00000}"/>
    <cellStyle name="20% - Accent1 6 5 2 2" xfId="49357" xr:uid="{00000000-0005-0000-0000-000016C00000}"/>
    <cellStyle name="20% - Accent1 6 5 2 2 2" xfId="49358" xr:uid="{00000000-0005-0000-0000-000017C00000}"/>
    <cellStyle name="20% - Accent1 6 5 2 2 2 2" xfId="49359" xr:uid="{00000000-0005-0000-0000-000018C00000}"/>
    <cellStyle name="20% - Accent1 6 5 2 2 2 2 2" xfId="49360" xr:uid="{00000000-0005-0000-0000-000019C00000}"/>
    <cellStyle name="20% - Accent1 6 5 2 2 2 3" xfId="49361" xr:uid="{00000000-0005-0000-0000-00001AC00000}"/>
    <cellStyle name="20% - Accent1 6 5 2 2 3" xfId="49362" xr:uid="{00000000-0005-0000-0000-00001BC00000}"/>
    <cellStyle name="20% - Accent1 6 5 2 2 3 2" xfId="49363" xr:uid="{00000000-0005-0000-0000-00001CC00000}"/>
    <cellStyle name="20% - Accent1 6 5 2 2 4" xfId="49364" xr:uid="{00000000-0005-0000-0000-00001DC00000}"/>
    <cellStyle name="20% - Accent1 6 5 2 3" xfId="49365" xr:uid="{00000000-0005-0000-0000-00001EC00000}"/>
    <cellStyle name="20% - Accent1 6 5 2 3 2" xfId="49366" xr:uid="{00000000-0005-0000-0000-00001FC00000}"/>
    <cellStyle name="20% - Accent1 6 5 2 3 2 2" xfId="49367" xr:uid="{00000000-0005-0000-0000-000020C00000}"/>
    <cellStyle name="20% - Accent1 6 5 2 3 2 2 2" xfId="49368" xr:uid="{00000000-0005-0000-0000-000021C00000}"/>
    <cellStyle name="20% - Accent1 6 5 2 3 2 3" xfId="49369" xr:uid="{00000000-0005-0000-0000-000022C00000}"/>
    <cellStyle name="20% - Accent1 6 5 2 3 3" xfId="49370" xr:uid="{00000000-0005-0000-0000-000023C00000}"/>
    <cellStyle name="20% - Accent1 6 5 2 3 3 2" xfId="49371" xr:uid="{00000000-0005-0000-0000-000024C00000}"/>
    <cellStyle name="20% - Accent1 6 5 2 3 4" xfId="49372" xr:uid="{00000000-0005-0000-0000-000025C00000}"/>
    <cellStyle name="20% - Accent1 6 5 2 4" xfId="49373" xr:uid="{00000000-0005-0000-0000-000026C00000}"/>
    <cellStyle name="20% - Accent1 6 5 2 4 2" xfId="49374" xr:uid="{00000000-0005-0000-0000-000027C00000}"/>
    <cellStyle name="20% - Accent1 6 5 2 4 2 2" xfId="49375" xr:uid="{00000000-0005-0000-0000-000028C00000}"/>
    <cellStyle name="20% - Accent1 6 5 2 4 2 2 2" xfId="49376" xr:uid="{00000000-0005-0000-0000-000029C00000}"/>
    <cellStyle name="20% - Accent1 6 5 2 4 2 3" xfId="49377" xr:uid="{00000000-0005-0000-0000-00002AC00000}"/>
    <cellStyle name="20% - Accent1 6 5 2 4 3" xfId="49378" xr:uid="{00000000-0005-0000-0000-00002BC00000}"/>
    <cellStyle name="20% - Accent1 6 5 2 4 3 2" xfId="49379" xr:uid="{00000000-0005-0000-0000-00002CC00000}"/>
    <cellStyle name="20% - Accent1 6 5 2 4 4" xfId="49380" xr:uid="{00000000-0005-0000-0000-00002DC00000}"/>
    <cellStyle name="20% - Accent1 6 5 2 5" xfId="49381" xr:uid="{00000000-0005-0000-0000-00002EC00000}"/>
    <cellStyle name="20% - Accent1 6 5 2 5 2" xfId="49382" xr:uid="{00000000-0005-0000-0000-00002FC00000}"/>
    <cellStyle name="20% - Accent1 6 5 2 5 2 2" xfId="49383" xr:uid="{00000000-0005-0000-0000-000030C00000}"/>
    <cellStyle name="20% - Accent1 6 5 2 5 3" xfId="49384" xr:uid="{00000000-0005-0000-0000-000031C00000}"/>
    <cellStyle name="20% - Accent1 6 5 2 6" xfId="49385" xr:uid="{00000000-0005-0000-0000-000032C00000}"/>
    <cellStyle name="20% - Accent1 6 5 2 6 2" xfId="49386" xr:uid="{00000000-0005-0000-0000-000033C00000}"/>
    <cellStyle name="20% - Accent1 6 5 2 6 2 2" xfId="49387" xr:uid="{00000000-0005-0000-0000-000034C00000}"/>
    <cellStyle name="20% - Accent1 6 5 2 6 3" xfId="49388" xr:uid="{00000000-0005-0000-0000-000035C00000}"/>
    <cellStyle name="20% - Accent1 6 5 2 7" xfId="49389" xr:uid="{00000000-0005-0000-0000-000036C00000}"/>
    <cellStyle name="20% - Accent1 6 5 2 7 2" xfId="49390" xr:uid="{00000000-0005-0000-0000-000037C00000}"/>
    <cellStyle name="20% - Accent1 6 5 2 8" xfId="49391" xr:uid="{00000000-0005-0000-0000-000038C00000}"/>
    <cellStyle name="20% - Accent1 6 5 2 8 2" xfId="49392" xr:uid="{00000000-0005-0000-0000-000039C00000}"/>
    <cellStyle name="20% - Accent1 6 5 2 9" xfId="49393" xr:uid="{00000000-0005-0000-0000-00003AC00000}"/>
    <cellStyle name="20% - Accent1 6 5 3" xfId="49394" xr:uid="{00000000-0005-0000-0000-00003BC00000}"/>
    <cellStyle name="20% - Accent1 6 5 3 2" xfId="49395" xr:uid="{00000000-0005-0000-0000-00003CC00000}"/>
    <cellStyle name="20% - Accent1 6 5 3 2 2" xfId="49396" xr:uid="{00000000-0005-0000-0000-00003DC00000}"/>
    <cellStyle name="20% - Accent1 6 5 3 2 2 2" xfId="49397" xr:uid="{00000000-0005-0000-0000-00003EC00000}"/>
    <cellStyle name="20% - Accent1 6 5 3 2 2 2 2" xfId="49398" xr:uid="{00000000-0005-0000-0000-00003FC00000}"/>
    <cellStyle name="20% - Accent1 6 5 3 2 2 3" xfId="49399" xr:uid="{00000000-0005-0000-0000-000040C00000}"/>
    <cellStyle name="20% - Accent1 6 5 3 2 3" xfId="49400" xr:uid="{00000000-0005-0000-0000-000041C00000}"/>
    <cellStyle name="20% - Accent1 6 5 3 2 3 2" xfId="49401" xr:uid="{00000000-0005-0000-0000-000042C00000}"/>
    <cellStyle name="20% - Accent1 6 5 3 2 4" xfId="49402" xr:uid="{00000000-0005-0000-0000-000043C00000}"/>
    <cellStyle name="20% - Accent1 6 5 3 3" xfId="49403" xr:uid="{00000000-0005-0000-0000-000044C00000}"/>
    <cellStyle name="20% - Accent1 6 5 3 3 2" xfId="49404" xr:uid="{00000000-0005-0000-0000-000045C00000}"/>
    <cellStyle name="20% - Accent1 6 5 3 3 2 2" xfId="49405" xr:uid="{00000000-0005-0000-0000-000046C00000}"/>
    <cellStyle name="20% - Accent1 6 5 3 3 2 2 2" xfId="49406" xr:uid="{00000000-0005-0000-0000-000047C00000}"/>
    <cellStyle name="20% - Accent1 6 5 3 3 2 3" xfId="49407" xr:uid="{00000000-0005-0000-0000-000048C00000}"/>
    <cellStyle name="20% - Accent1 6 5 3 3 3" xfId="49408" xr:uid="{00000000-0005-0000-0000-000049C00000}"/>
    <cellStyle name="20% - Accent1 6 5 3 3 3 2" xfId="49409" xr:uid="{00000000-0005-0000-0000-00004AC00000}"/>
    <cellStyle name="20% - Accent1 6 5 3 3 4" xfId="49410" xr:uid="{00000000-0005-0000-0000-00004BC00000}"/>
    <cellStyle name="20% - Accent1 6 5 3 4" xfId="49411" xr:uid="{00000000-0005-0000-0000-00004CC00000}"/>
    <cellStyle name="20% - Accent1 6 5 3 4 2" xfId="49412" xr:uid="{00000000-0005-0000-0000-00004DC00000}"/>
    <cellStyle name="20% - Accent1 6 5 3 4 2 2" xfId="49413" xr:uid="{00000000-0005-0000-0000-00004EC00000}"/>
    <cellStyle name="20% - Accent1 6 5 3 4 2 2 2" xfId="49414" xr:uid="{00000000-0005-0000-0000-00004FC00000}"/>
    <cellStyle name="20% - Accent1 6 5 3 4 2 3" xfId="49415" xr:uid="{00000000-0005-0000-0000-000050C00000}"/>
    <cellStyle name="20% - Accent1 6 5 3 4 3" xfId="49416" xr:uid="{00000000-0005-0000-0000-000051C00000}"/>
    <cellStyle name="20% - Accent1 6 5 3 4 3 2" xfId="49417" xr:uid="{00000000-0005-0000-0000-000052C00000}"/>
    <cellStyle name="20% - Accent1 6 5 3 4 4" xfId="49418" xr:uid="{00000000-0005-0000-0000-000053C00000}"/>
    <cellStyle name="20% - Accent1 6 5 3 5" xfId="49419" xr:uid="{00000000-0005-0000-0000-000054C00000}"/>
    <cellStyle name="20% - Accent1 6 5 3 5 2" xfId="49420" xr:uid="{00000000-0005-0000-0000-000055C00000}"/>
    <cellStyle name="20% - Accent1 6 5 3 5 2 2" xfId="49421" xr:uid="{00000000-0005-0000-0000-000056C00000}"/>
    <cellStyle name="20% - Accent1 6 5 3 5 3" xfId="49422" xr:uid="{00000000-0005-0000-0000-000057C00000}"/>
    <cellStyle name="20% - Accent1 6 5 3 6" xfId="49423" xr:uid="{00000000-0005-0000-0000-000058C00000}"/>
    <cellStyle name="20% - Accent1 6 5 3 6 2" xfId="49424" xr:uid="{00000000-0005-0000-0000-000059C00000}"/>
    <cellStyle name="20% - Accent1 6 5 3 6 2 2" xfId="49425" xr:uid="{00000000-0005-0000-0000-00005AC00000}"/>
    <cellStyle name="20% - Accent1 6 5 3 6 3" xfId="49426" xr:uid="{00000000-0005-0000-0000-00005BC00000}"/>
    <cellStyle name="20% - Accent1 6 5 3 7" xfId="49427" xr:uid="{00000000-0005-0000-0000-00005CC00000}"/>
    <cellStyle name="20% - Accent1 6 5 3 7 2" xfId="49428" xr:uid="{00000000-0005-0000-0000-00005DC00000}"/>
    <cellStyle name="20% - Accent1 6 5 3 8" xfId="49429" xr:uid="{00000000-0005-0000-0000-00005EC00000}"/>
    <cellStyle name="20% - Accent1 6 5 3 8 2" xfId="49430" xr:uid="{00000000-0005-0000-0000-00005FC00000}"/>
    <cellStyle name="20% - Accent1 6 5 3 9" xfId="49431" xr:uid="{00000000-0005-0000-0000-000060C00000}"/>
    <cellStyle name="20% - Accent1 6 5 4" xfId="49432" xr:uid="{00000000-0005-0000-0000-000061C00000}"/>
    <cellStyle name="20% - Accent1 6 5 4 2" xfId="49433" xr:uid="{00000000-0005-0000-0000-000062C00000}"/>
    <cellStyle name="20% - Accent1 6 5 4 2 2" xfId="49434" xr:uid="{00000000-0005-0000-0000-000063C00000}"/>
    <cellStyle name="20% - Accent1 6 5 4 2 2 2" xfId="49435" xr:uid="{00000000-0005-0000-0000-000064C00000}"/>
    <cellStyle name="20% - Accent1 6 5 4 2 3" xfId="49436" xr:uid="{00000000-0005-0000-0000-000065C00000}"/>
    <cellStyle name="20% - Accent1 6 5 4 3" xfId="49437" xr:uid="{00000000-0005-0000-0000-000066C00000}"/>
    <cellStyle name="20% - Accent1 6 5 4 3 2" xfId="49438" xr:uid="{00000000-0005-0000-0000-000067C00000}"/>
    <cellStyle name="20% - Accent1 6 5 4 4" xfId="49439" xr:uid="{00000000-0005-0000-0000-000068C00000}"/>
    <cellStyle name="20% - Accent1 6 5 5" xfId="49440" xr:uid="{00000000-0005-0000-0000-000069C00000}"/>
    <cellStyle name="20% - Accent1 6 5 5 2" xfId="49441" xr:uid="{00000000-0005-0000-0000-00006AC00000}"/>
    <cellStyle name="20% - Accent1 6 5 5 2 2" xfId="49442" xr:uid="{00000000-0005-0000-0000-00006BC00000}"/>
    <cellStyle name="20% - Accent1 6 5 5 2 2 2" xfId="49443" xr:uid="{00000000-0005-0000-0000-00006CC00000}"/>
    <cellStyle name="20% - Accent1 6 5 5 2 3" xfId="49444" xr:uid="{00000000-0005-0000-0000-00006DC00000}"/>
    <cellStyle name="20% - Accent1 6 5 5 3" xfId="49445" xr:uid="{00000000-0005-0000-0000-00006EC00000}"/>
    <cellStyle name="20% - Accent1 6 5 5 3 2" xfId="49446" xr:uid="{00000000-0005-0000-0000-00006FC00000}"/>
    <cellStyle name="20% - Accent1 6 5 5 4" xfId="49447" xr:uid="{00000000-0005-0000-0000-000070C00000}"/>
    <cellStyle name="20% - Accent1 6 5 6" xfId="49448" xr:uid="{00000000-0005-0000-0000-000071C00000}"/>
    <cellStyle name="20% - Accent1 6 5 6 2" xfId="49449" xr:uid="{00000000-0005-0000-0000-000072C00000}"/>
    <cellStyle name="20% - Accent1 6 5 6 2 2" xfId="49450" xr:uid="{00000000-0005-0000-0000-000073C00000}"/>
    <cellStyle name="20% - Accent1 6 5 6 2 2 2" xfId="49451" xr:uid="{00000000-0005-0000-0000-000074C00000}"/>
    <cellStyle name="20% - Accent1 6 5 6 2 3" xfId="49452" xr:uid="{00000000-0005-0000-0000-000075C00000}"/>
    <cellStyle name="20% - Accent1 6 5 6 3" xfId="49453" xr:uid="{00000000-0005-0000-0000-000076C00000}"/>
    <cellStyle name="20% - Accent1 6 5 6 3 2" xfId="49454" xr:uid="{00000000-0005-0000-0000-000077C00000}"/>
    <cellStyle name="20% - Accent1 6 5 6 4" xfId="49455" xr:uid="{00000000-0005-0000-0000-000078C00000}"/>
    <cellStyle name="20% - Accent1 6 5 7" xfId="49456" xr:uid="{00000000-0005-0000-0000-000079C00000}"/>
    <cellStyle name="20% - Accent1 6 5 7 2" xfId="49457" xr:uid="{00000000-0005-0000-0000-00007AC00000}"/>
    <cellStyle name="20% - Accent1 6 5 7 2 2" xfId="49458" xr:uid="{00000000-0005-0000-0000-00007BC00000}"/>
    <cellStyle name="20% - Accent1 6 5 7 3" xfId="49459" xr:uid="{00000000-0005-0000-0000-00007CC00000}"/>
    <cellStyle name="20% - Accent1 6 5 8" xfId="49460" xr:uid="{00000000-0005-0000-0000-00007DC00000}"/>
    <cellStyle name="20% - Accent1 6 5 8 2" xfId="49461" xr:uid="{00000000-0005-0000-0000-00007EC00000}"/>
    <cellStyle name="20% - Accent1 6 5 8 2 2" xfId="49462" xr:uid="{00000000-0005-0000-0000-00007FC00000}"/>
    <cellStyle name="20% - Accent1 6 5 8 3" xfId="49463" xr:uid="{00000000-0005-0000-0000-000080C00000}"/>
    <cellStyle name="20% - Accent1 6 5 9" xfId="49464" xr:uid="{00000000-0005-0000-0000-000081C00000}"/>
    <cellStyle name="20% - Accent1 6 5 9 2" xfId="49465" xr:uid="{00000000-0005-0000-0000-000082C00000}"/>
    <cellStyle name="20% - Accent1 6 6" xfId="49466" xr:uid="{00000000-0005-0000-0000-000083C00000}"/>
    <cellStyle name="20% - Accent1 6 6 10" xfId="49467" xr:uid="{00000000-0005-0000-0000-000084C00000}"/>
    <cellStyle name="20% - Accent1 6 6 10 2" xfId="49468" xr:uid="{00000000-0005-0000-0000-000085C00000}"/>
    <cellStyle name="20% - Accent1 6 6 11" xfId="49469" xr:uid="{00000000-0005-0000-0000-000086C00000}"/>
    <cellStyle name="20% - Accent1 6 6 2" xfId="49470" xr:uid="{00000000-0005-0000-0000-000087C00000}"/>
    <cellStyle name="20% - Accent1 6 6 2 2" xfId="49471" xr:uid="{00000000-0005-0000-0000-000088C00000}"/>
    <cellStyle name="20% - Accent1 6 6 2 2 2" xfId="49472" xr:uid="{00000000-0005-0000-0000-000089C00000}"/>
    <cellStyle name="20% - Accent1 6 6 2 2 2 2" xfId="49473" xr:uid="{00000000-0005-0000-0000-00008AC00000}"/>
    <cellStyle name="20% - Accent1 6 6 2 2 2 2 2" xfId="49474" xr:uid="{00000000-0005-0000-0000-00008BC00000}"/>
    <cellStyle name="20% - Accent1 6 6 2 2 2 3" xfId="49475" xr:uid="{00000000-0005-0000-0000-00008CC00000}"/>
    <cellStyle name="20% - Accent1 6 6 2 2 3" xfId="49476" xr:uid="{00000000-0005-0000-0000-00008DC00000}"/>
    <cellStyle name="20% - Accent1 6 6 2 2 3 2" xfId="49477" xr:uid="{00000000-0005-0000-0000-00008EC00000}"/>
    <cellStyle name="20% - Accent1 6 6 2 2 4" xfId="49478" xr:uid="{00000000-0005-0000-0000-00008FC00000}"/>
    <cellStyle name="20% - Accent1 6 6 2 3" xfId="49479" xr:uid="{00000000-0005-0000-0000-000090C00000}"/>
    <cellStyle name="20% - Accent1 6 6 2 3 2" xfId="49480" xr:uid="{00000000-0005-0000-0000-000091C00000}"/>
    <cellStyle name="20% - Accent1 6 6 2 3 2 2" xfId="49481" xr:uid="{00000000-0005-0000-0000-000092C00000}"/>
    <cellStyle name="20% - Accent1 6 6 2 3 2 2 2" xfId="49482" xr:uid="{00000000-0005-0000-0000-000093C00000}"/>
    <cellStyle name="20% - Accent1 6 6 2 3 2 3" xfId="49483" xr:uid="{00000000-0005-0000-0000-000094C00000}"/>
    <cellStyle name="20% - Accent1 6 6 2 3 3" xfId="49484" xr:uid="{00000000-0005-0000-0000-000095C00000}"/>
    <cellStyle name="20% - Accent1 6 6 2 3 3 2" xfId="49485" xr:uid="{00000000-0005-0000-0000-000096C00000}"/>
    <cellStyle name="20% - Accent1 6 6 2 3 4" xfId="49486" xr:uid="{00000000-0005-0000-0000-000097C00000}"/>
    <cellStyle name="20% - Accent1 6 6 2 4" xfId="49487" xr:uid="{00000000-0005-0000-0000-000098C00000}"/>
    <cellStyle name="20% - Accent1 6 6 2 4 2" xfId="49488" xr:uid="{00000000-0005-0000-0000-000099C00000}"/>
    <cellStyle name="20% - Accent1 6 6 2 4 2 2" xfId="49489" xr:uid="{00000000-0005-0000-0000-00009AC00000}"/>
    <cellStyle name="20% - Accent1 6 6 2 4 2 2 2" xfId="49490" xr:uid="{00000000-0005-0000-0000-00009BC00000}"/>
    <cellStyle name="20% - Accent1 6 6 2 4 2 3" xfId="49491" xr:uid="{00000000-0005-0000-0000-00009CC00000}"/>
    <cellStyle name="20% - Accent1 6 6 2 4 3" xfId="49492" xr:uid="{00000000-0005-0000-0000-00009DC00000}"/>
    <cellStyle name="20% - Accent1 6 6 2 4 3 2" xfId="49493" xr:uid="{00000000-0005-0000-0000-00009EC00000}"/>
    <cellStyle name="20% - Accent1 6 6 2 4 4" xfId="49494" xr:uid="{00000000-0005-0000-0000-00009FC00000}"/>
    <cellStyle name="20% - Accent1 6 6 2 5" xfId="49495" xr:uid="{00000000-0005-0000-0000-0000A0C00000}"/>
    <cellStyle name="20% - Accent1 6 6 2 5 2" xfId="49496" xr:uid="{00000000-0005-0000-0000-0000A1C00000}"/>
    <cellStyle name="20% - Accent1 6 6 2 5 2 2" xfId="49497" xr:uid="{00000000-0005-0000-0000-0000A2C00000}"/>
    <cellStyle name="20% - Accent1 6 6 2 5 3" xfId="49498" xr:uid="{00000000-0005-0000-0000-0000A3C00000}"/>
    <cellStyle name="20% - Accent1 6 6 2 6" xfId="49499" xr:uid="{00000000-0005-0000-0000-0000A4C00000}"/>
    <cellStyle name="20% - Accent1 6 6 2 6 2" xfId="49500" xr:uid="{00000000-0005-0000-0000-0000A5C00000}"/>
    <cellStyle name="20% - Accent1 6 6 2 6 2 2" xfId="49501" xr:uid="{00000000-0005-0000-0000-0000A6C00000}"/>
    <cellStyle name="20% - Accent1 6 6 2 6 3" xfId="49502" xr:uid="{00000000-0005-0000-0000-0000A7C00000}"/>
    <cellStyle name="20% - Accent1 6 6 2 7" xfId="49503" xr:uid="{00000000-0005-0000-0000-0000A8C00000}"/>
    <cellStyle name="20% - Accent1 6 6 2 7 2" xfId="49504" xr:uid="{00000000-0005-0000-0000-0000A9C00000}"/>
    <cellStyle name="20% - Accent1 6 6 2 8" xfId="49505" xr:uid="{00000000-0005-0000-0000-0000AAC00000}"/>
    <cellStyle name="20% - Accent1 6 6 2 8 2" xfId="49506" xr:uid="{00000000-0005-0000-0000-0000ABC00000}"/>
    <cellStyle name="20% - Accent1 6 6 2 9" xfId="49507" xr:uid="{00000000-0005-0000-0000-0000ACC00000}"/>
    <cellStyle name="20% - Accent1 6 6 3" xfId="49508" xr:uid="{00000000-0005-0000-0000-0000ADC00000}"/>
    <cellStyle name="20% - Accent1 6 6 3 2" xfId="49509" xr:uid="{00000000-0005-0000-0000-0000AEC00000}"/>
    <cellStyle name="20% - Accent1 6 6 3 2 2" xfId="49510" xr:uid="{00000000-0005-0000-0000-0000AFC00000}"/>
    <cellStyle name="20% - Accent1 6 6 3 2 2 2" xfId="49511" xr:uid="{00000000-0005-0000-0000-0000B0C00000}"/>
    <cellStyle name="20% - Accent1 6 6 3 2 2 2 2" xfId="49512" xr:uid="{00000000-0005-0000-0000-0000B1C00000}"/>
    <cellStyle name="20% - Accent1 6 6 3 2 2 3" xfId="49513" xr:uid="{00000000-0005-0000-0000-0000B2C00000}"/>
    <cellStyle name="20% - Accent1 6 6 3 2 3" xfId="49514" xr:uid="{00000000-0005-0000-0000-0000B3C00000}"/>
    <cellStyle name="20% - Accent1 6 6 3 2 3 2" xfId="49515" xr:uid="{00000000-0005-0000-0000-0000B4C00000}"/>
    <cellStyle name="20% - Accent1 6 6 3 2 4" xfId="49516" xr:uid="{00000000-0005-0000-0000-0000B5C00000}"/>
    <cellStyle name="20% - Accent1 6 6 3 3" xfId="49517" xr:uid="{00000000-0005-0000-0000-0000B6C00000}"/>
    <cellStyle name="20% - Accent1 6 6 3 3 2" xfId="49518" xr:uid="{00000000-0005-0000-0000-0000B7C00000}"/>
    <cellStyle name="20% - Accent1 6 6 3 3 2 2" xfId="49519" xr:uid="{00000000-0005-0000-0000-0000B8C00000}"/>
    <cellStyle name="20% - Accent1 6 6 3 3 2 2 2" xfId="49520" xr:uid="{00000000-0005-0000-0000-0000B9C00000}"/>
    <cellStyle name="20% - Accent1 6 6 3 3 2 3" xfId="49521" xr:uid="{00000000-0005-0000-0000-0000BAC00000}"/>
    <cellStyle name="20% - Accent1 6 6 3 3 3" xfId="49522" xr:uid="{00000000-0005-0000-0000-0000BBC00000}"/>
    <cellStyle name="20% - Accent1 6 6 3 3 3 2" xfId="49523" xr:uid="{00000000-0005-0000-0000-0000BCC00000}"/>
    <cellStyle name="20% - Accent1 6 6 3 3 4" xfId="49524" xr:uid="{00000000-0005-0000-0000-0000BDC00000}"/>
    <cellStyle name="20% - Accent1 6 6 3 4" xfId="49525" xr:uid="{00000000-0005-0000-0000-0000BEC00000}"/>
    <cellStyle name="20% - Accent1 6 6 3 4 2" xfId="49526" xr:uid="{00000000-0005-0000-0000-0000BFC00000}"/>
    <cellStyle name="20% - Accent1 6 6 3 4 2 2" xfId="49527" xr:uid="{00000000-0005-0000-0000-0000C0C00000}"/>
    <cellStyle name="20% - Accent1 6 6 3 4 2 2 2" xfId="49528" xr:uid="{00000000-0005-0000-0000-0000C1C00000}"/>
    <cellStyle name="20% - Accent1 6 6 3 4 2 3" xfId="49529" xr:uid="{00000000-0005-0000-0000-0000C2C00000}"/>
    <cellStyle name="20% - Accent1 6 6 3 4 3" xfId="49530" xr:uid="{00000000-0005-0000-0000-0000C3C00000}"/>
    <cellStyle name="20% - Accent1 6 6 3 4 3 2" xfId="49531" xr:uid="{00000000-0005-0000-0000-0000C4C00000}"/>
    <cellStyle name="20% - Accent1 6 6 3 4 4" xfId="49532" xr:uid="{00000000-0005-0000-0000-0000C5C00000}"/>
    <cellStyle name="20% - Accent1 6 6 3 5" xfId="49533" xr:uid="{00000000-0005-0000-0000-0000C6C00000}"/>
    <cellStyle name="20% - Accent1 6 6 3 5 2" xfId="49534" xr:uid="{00000000-0005-0000-0000-0000C7C00000}"/>
    <cellStyle name="20% - Accent1 6 6 3 5 2 2" xfId="49535" xr:uid="{00000000-0005-0000-0000-0000C8C00000}"/>
    <cellStyle name="20% - Accent1 6 6 3 5 3" xfId="49536" xr:uid="{00000000-0005-0000-0000-0000C9C00000}"/>
    <cellStyle name="20% - Accent1 6 6 3 6" xfId="49537" xr:uid="{00000000-0005-0000-0000-0000CAC00000}"/>
    <cellStyle name="20% - Accent1 6 6 3 6 2" xfId="49538" xr:uid="{00000000-0005-0000-0000-0000CBC00000}"/>
    <cellStyle name="20% - Accent1 6 6 3 6 2 2" xfId="49539" xr:uid="{00000000-0005-0000-0000-0000CCC00000}"/>
    <cellStyle name="20% - Accent1 6 6 3 6 3" xfId="49540" xr:uid="{00000000-0005-0000-0000-0000CDC00000}"/>
    <cellStyle name="20% - Accent1 6 6 3 7" xfId="49541" xr:uid="{00000000-0005-0000-0000-0000CEC00000}"/>
    <cellStyle name="20% - Accent1 6 6 3 7 2" xfId="49542" xr:uid="{00000000-0005-0000-0000-0000CFC00000}"/>
    <cellStyle name="20% - Accent1 6 6 3 8" xfId="49543" xr:uid="{00000000-0005-0000-0000-0000D0C00000}"/>
    <cellStyle name="20% - Accent1 6 6 3 8 2" xfId="49544" xr:uid="{00000000-0005-0000-0000-0000D1C00000}"/>
    <cellStyle name="20% - Accent1 6 6 3 9" xfId="49545" xr:uid="{00000000-0005-0000-0000-0000D2C00000}"/>
    <cellStyle name="20% - Accent1 6 6 4" xfId="49546" xr:uid="{00000000-0005-0000-0000-0000D3C00000}"/>
    <cellStyle name="20% - Accent1 6 6 4 2" xfId="49547" xr:uid="{00000000-0005-0000-0000-0000D4C00000}"/>
    <cellStyle name="20% - Accent1 6 6 4 2 2" xfId="49548" xr:uid="{00000000-0005-0000-0000-0000D5C00000}"/>
    <cellStyle name="20% - Accent1 6 6 4 2 2 2" xfId="49549" xr:uid="{00000000-0005-0000-0000-0000D6C00000}"/>
    <cellStyle name="20% - Accent1 6 6 4 2 3" xfId="49550" xr:uid="{00000000-0005-0000-0000-0000D7C00000}"/>
    <cellStyle name="20% - Accent1 6 6 4 3" xfId="49551" xr:uid="{00000000-0005-0000-0000-0000D8C00000}"/>
    <cellStyle name="20% - Accent1 6 6 4 3 2" xfId="49552" xr:uid="{00000000-0005-0000-0000-0000D9C00000}"/>
    <cellStyle name="20% - Accent1 6 6 4 4" xfId="49553" xr:uid="{00000000-0005-0000-0000-0000DAC00000}"/>
    <cellStyle name="20% - Accent1 6 6 5" xfId="49554" xr:uid="{00000000-0005-0000-0000-0000DBC00000}"/>
    <cellStyle name="20% - Accent1 6 6 5 2" xfId="49555" xr:uid="{00000000-0005-0000-0000-0000DCC00000}"/>
    <cellStyle name="20% - Accent1 6 6 5 2 2" xfId="49556" xr:uid="{00000000-0005-0000-0000-0000DDC00000}"/>
    <cellStyle name="20% - Accent1 6 6 5 2 2 2" xfId="49557" xr:uid="{00000000-0005-0000-0000-0000DEC00000}"/>
    <cellStyle name="20% - Accent1 6 6 5 2 3" xfId="49558" xr:uid="{00000000-0005-0000-0000-0000DFC00000}"/>
    <cellStyle name="20% - Accent1 6 6 5 3" xfId="49559" xr:uid="{00000000-0005-0000-0000-0000E0C00000}"/>
    <cellStyle name="20% - Accent1 6 6 5 3 2" xfId="49560" xr:uid="{00000000-0005-0000-0000-0000E1C00000}"/>
    <cellStyle name="20% - Accent1 6 6 5 4" xfId="49561" xr:uid="{00000000-0005-0000-0000-0000E2C00000}"/>
    <cellStyle name="20% - Accent1 6 6 6" xfId="49562" xr:uid="{00000000-0005-0000-0000-0000E3C00000}"/>
    <cellStyle name="20% - Accent1 6 6 6 2" xfId="49563" xr:uid="{00000000-0005-0000-0000-0000E4C00000}"/>
    <cellStyle name="20% - Accent1 6 6 6 2 2" xfId="49564" xr:uid="{00000000-0005-0000-0000-0000E5C00000}"/>
    <cellStyle name="20% - Accent1 6 6 6 2 2 2" xfId="49565" xr:uid="{00000000-0005-0000-0000-0000E6C00000}"/>
    <cellStyle name="20% - Accent1 6 6 6 2 3" xfId="49566" xr:uid="{00000000-0005-0000-0000-0000E7C00000}"/>
    <cellStyle name="20% - Accent1 6 6 6 3" xfId="49567" xr:uid="{00000000-0005-0000-0000-0000E8C00000}"/>
    <cellStyle name="20% - Accent1 6 6 6 3 2" xfId="49568" xr:uid="{00000000-0005-0000-0000-0000E9C00000}"/>
    <cellStyle name="20% - Accent1 6 6 6 4" xfId="49569" xr:uid="{00000000-0005-0000-0000-0000EAC00000}"/>
    <cellStyle name="20% - Accent1 6 6 7" xfId="49570" xr:uid="{00000000-0005-0000-0000-0000EBC00000}"/>
    <cellStyle name="20% - Accent1 6 6 7 2" xfId="49571" xr:uid="{00000000-0005-0000-0000-0000ECC00000}"/>
    <cellStyle name="20% - Accent1 6 6 7 2 2" xfId="49572" xr:uid="{00000000-0005-0000-0000-0000EDC00000}"/>
    <cellStyle name="20% - Accent1 6 6 7 3" xfId="49573" xr:uid="{00000000-0005-0000-0000-0000EEC00000}"/>
    <cellStyle name="20% - Accent1 6 6 8" xfId="49574" xr:uid="{00000000-0005-0000-0000-0000EFC00000}"/>
    <cellStyle name="20% - Accent1 6 6 8 2" xfId="49575" xr:uid="{00000000-0005-0000-0000-0000F0C00000}"/>
    <cellStyle name="20% - Accent1 6 6 8 2 2" xfId="49576" xr:uid="{00000000-0005-0000-0000-0000F1C00000}"/>
    <cellStyle name="20% - Accent1 6 6 8 3" xfId="49577" xr:uid="{00000000-0005-0000-0000-0000F2C00000}"/>
    <cellStyle name="20% - Accent1 6 6 9" xfId="49578" xr:uid="{00000000-0005-0000-0000-0000F3C00000}"/>
    <cellStyle name="20% - Accent1 6 6 9 2" xfId="49579" xr:uid="{00000000-0005-0000-0000-0000F4C00000}"/>
    <cellStyle name="20% - Accent1 6 7" xfId="49580" xr:uid="{00000000-0005-0000-0000-0000F5C00000}"/>
    <cellStyle name="20% - Accent1 6 7 2" xfId="49581" xr:uid="{00000000-0005-0000-0000-0000F6C00000}"/>
    <cellStyle name="20% - Accent1 6 7 2 2" xfId="49582" xr:uid="{00000000-0005-0000-0000-0000F7C00000}"/>
    <cellStyle name="20% - Accent1 6 7 2 2 2" xfId="49583" xr:uid="{00000000-0005-0000-0000-0000F8C00000}"/>
    <cellStyle name="20% - Accent1 6 7 2 2 2 2" xfId="49584" xr:uid="{00000000-0005-0000-0000-0000F9C00000}"/>
    <cellStyle name="20% - Accent1 6 7 2 2 3" xfId="49585" xr:uid="{00000000-0005-0000-0000-0000FAC00000}"/>
    <cellStyle name="20% - Accent1 6 7 2 3" xfId="49586" xr:uid="{00000000-0005-0000-0000-0000FBC00000}"/>
    <cellStyle name="20% - Accent1 6 7 2 3 2" xfId="49587" xr:uid="{00000000-0005-0000-0000-0000FCC00000}"/>
    <cellStyle name="20% - Accent1 6 7 2 4" xfId="49588" xr:uid="{00000000-0005-0000-0000-0000FDC00000}"/>
    <cellStyle name="20% - Accent1 6 7 3" xfId="49589" xr:uid="{00000000-0005-0000-0000-0000FEC00000}"/>
    <cellStyle name="20% - Accent1 6 7 3 2" xfId="49590" xr:uid="{00000000-0005-0000-0000-0000FFC00000}"/>
    <cellStyle name="20% - Accent1 6 7 3 2 2" xfId="49591" xr:uid="{00000000-0005-0000-0000-000000C10000}"/>
    <cellStyle name="20% - Accent1 6 7 3 2 2 2" xfId="49592" xr:uid="{00000000-0005-0000-0000-000001C10000}"/>
    <cellStyle name="20% - Accent1 6 7 3 2 3" xfId="49593" xr:uid="{00000000-0005-0000-0000-000002C10000}"/>
    <cellStyle name="20% - Accent1 6 7 3 3" xfId="49594" xr:uid="{00000000-0005-0000-0000-000003C10000}"/>
    <cellStyle name="20% - Accent1 6 7 3 3 2" xfId="49595" xr:uid="{00000000-0005-0000-0000-000004C10000}"/>
    <cellStyle name="20% - Accent1 6 7 3 4" xfId="49596" xr:uid="{00000000-0005-0000-0000-000005C10000}"/>
    <cellStyle name="20% - Accent1 6 7 4" xfId="49597" xr:uid="{00000000-0005-0000-0000-000006C10000}"/>
    <cellStyle name="20% - Accent1 6 7 4 2" xfId="49598" xr:uid="{00000000-0005-0000-0000-000007C10000}"/>
    <cellStyle name="20% - Accent1 6 7 4 2 2" xfId="49599" xr:uid="{00000000-0005-0000-0000-000008C10000}"/>
    <cellStyle name="20% - Accent1 6 7 4 2 2 2" xfId="49600" xr:uid="{00000000-0005-0000-0000-000009C10000}"/>
    <cellStyle name="20% - Accent1 6 7 4 2 3" xfId="49601" xr:uid="{00000000-0005-0000-0000-00000AC10000}"/>
    <cellStyle name="20% - Accent1 6 7 4 3" xfId="49602" xr:uid="{00000000-0005-0000-0000-00000BC10000}"/>
    <cellStyle name="20% - Accent1 6 7 4 3 2" xfId="49603" xr:uid="{00000000-0005-0000-0000-00000CC10000}"/>
    <cellStyle name="20% - Accent1 6 7 4 4" xfId="49604" xr:uid="{00000000-0005-0000-0000-00000DC10000}"/>
    <cellStyle name="20% - Accent1 6 7 5" xfId="49605" xr:uid="{00000000-0005-0000-0000-00000EC10000}"/>
    <cellStyle name="20% - Accent1 6 7 5 2" xfId="49606" xr:uid="{00000000-0005-0000-0000-00000FC10000}"/>
    <cellStyle name="20% - Accent1 6 7 5 2 2" xfId="49607" xr:uid="{00000000-0005-0000-0000-000010C10000}"/>
    <cellStyle name="20% - Accent1 6 7 5 3" xfId="49608" xr:uid="{00000000-0005-0000-0000-000011C10000}"/>
    <cellStyle name="20% - Accent1 6 7 6" xfId="49609" xr:uid="{00000000-0005-0000-0000-000012C10000}"/>
    <cellStyle name="20% - Accent1 6 7 6 2" xfId="49610" xr:uid="{00000000-0005-0000-0000-000013C10000}"/>
    <cellStyle name="20% - Accent1 6 7 6 2 2" xfId="49611" xr:uid="{00000000-0005-0000-0000-000014C10000}"/>
    <cellStyle name="20% - Accent1 6 7 6 3" xfId="49612" xr:uid="{00000000-0005-0000-0000-000015C10000}"/>
    <cellStyle name="20% - Accent1 6 7 7" xfId="49613" xr:uid="{00000000-0005-0000-0000-000016C10000}"/>
    <cellStyle name="20% - Accent1 6 7 7 2" xfId="49614" xr:uid="{00000000-0005-0000-0000-000017C10000}"/>
    <cellStyle name="20% - Accent1 6 7 8" xfId="49615" xr:uid="{00000000-0005-0000-0000-000018C10000}"/>
    <cellStyle name="20% - Accent1 6 7 8 2" xfId="49616" xr:uid="{00000000-0005-0000-0000-000019C10000}"/>
    <cellStyle name="20% - Accent1 6 7 9" xfId="49617" xr:uid="{00000000-0005-0000-0000-00001AC10000}"/>
    <cellStyle name="20% - Accent1 6 8" xfId="49618" xr:uid="{00000000-0005-0000-0000-00001BC10000}"/>
    <cellStyle name="20% - Accent1 6 8 2" xfId="49619" xr:uid="{00000000-0005-0000-0000-00001CC10000}"/>
    <cellStyle name="20% - Accent1 6 8 2 2" xfId="49620" xr:uid="{00000000-0005-0000-0000-00001DC10000}"/>
    <cellStyle name="20% - Accent1 6 8 2 2 2" xfId="49621" xr:uid="{00000000-0005-0000-0000-00001EC10000}"/>
    <cellStyle name="20% - Accent1 6 8 2 2 2 2" xfId="49622" xr:uid="{00000000-0005-0000-0000-00001FC10000}"/>
    <cellStyle name="20% - Accent1 6 8 2 2 3" xfId="49623" xr:uid="{00000000-0005-0000-0000-000020C10000}"/>
    <cellStyle name="20% - Accent1 6 8 2 3" xfId="49624" xr:uid="{00000000-0005-0000-0000-000021C10000}"/>
    <cellStyle name="20% - Accent1 6 8 2 3 2" xfId="49625" xr:uid="{00000000-0005-0000-0000-000022C10000}"/>
    <cellStyle name="20% - Accent1 6 8 2 4" xfId="49626" xr:uid="{00000000-0005-0000-0000-000023C10000}"/>
    <cellStyle name="20% - Accent1 6 8 3" xfId="49627" xr:uid="{00000000-0005-0000-0000-000024C10000}"/>
    <cellStyle name="20% - Accent1 6 8 3 2" xfId="49628" xr:uid="{00000000-0005-0000-0000-000025C10000}"/>
    <cellStyle name="20% - Accent1 6 8 3 2 2" xfId="49629" xr:uid="{00000000-0005-0000-0000-000026C10000}"/>
    <cellStyle name="20% - Accent1 6 8 3 2 2 2" xfId="49630" xr:uid="{00000000-0005-0000-0000-000027C10000}"/>
    <cellStyle name="20% - Accent1 6 8 3 2 3" xfId="49631" xr:uid="{00000000-0005-0000-0000-000028C10000}"/>
    <cellStyle name="20% - Accent1 6 8 3 3" xfId="49632" xr:uid="{00000000-0005-0000-0000-000029C10000}"/>
    <cellStyle name="20% - Accent1 6 8 3 3 2" xfId="49633" xr:uid="{00000000-0005-0000-0000-00002AC10000}"/>
    <cellStyle name="20% - Accent1 6 8 3 4" xfId="49634" xr:uid="{00000000-0005-0000-0000-00002BC10000}"/>
    <cellStyle name="20% - Accent1 6 8 4" xfId="49635" xr:uid="{00000000-0005-0000-0000-00002CC10000}"/>
    <cellStyle name="20% - Accent1 6 8 4 2" xfId="49636" xr:uid="{00000000-0005-0000-0000-00002DC10000}"/>
    <cellStyle name="20% - Accent1 6 8 4 2 2" xfId="49637" xr:uid="{00000000-0005-0000-0000-00002EC10000}"/>
    <cellStyle name="20% - Accent1 6 8 4 2 2 2" xfId="49638" xr:uid="{00000000-0005-0000-0000-00002FC10000}"/>
    <cellStyle name="20% - Accent1 6 8 4 2 3" xfId="49639" xr:uid="{00000000-0005-0000-0000-000030C10000}"/>
    <cellStyle name="20% - Accent1 6 8 4 3" xfId="49640" xr:uid="{00000000-0005-0000-0000-000031C10000}"/>
    <cellStyle name="20% - Accent1 6 8 4 3 2" xfId="49641" xr:uid="{00000000-0005-0000-0000-000032C10000}"/>
    <cellStyle name="20% - Accent1 6 8 4 4" xfId="49642" xr:uid="{00000000-0005-0000-0000-000033C10000}"/>
    <cellStyle name="20% - Accent1 6 8 5" xfId="49643" xr:uid="{00000000-0005-0000-0000-000034C10000}"/>
    <cellStyle name="20% - Accent1 6 8 5 2" xfId="49644" xr:uid="{00000000-0005-0000-0000-000035C10000}"/>
    <cellStyle name="20% - Accent1 6 8 5 2 2" xfId="49645" xr:uid="{00000000-0005-0000-0000-000036C10000}"/>
    <cellStyle name="20% - Accent1 6 8 5 3" xfId="49646" xr:uid="{00000000-0005-0000-0000-000037C10000}"/>
    <cellStyle name="20% - Accent1 6 8 6" xfId="49647" xr:uid="{00000000-0005-0000-0000-000038C10000}"/>
    <cellStyle name="20% - Accent1 6 8 6 2" xfId="49648" xr:uid="{00000000-0005-0000-0000-000039C10000}"/>
    <cellStyle name="20% - Accent1 6 8 6 2 2" xfId="49649" xr:uid="{00000000-0005-0000-0000-00003AC10000}"/>
    <cellStyle name="20% - Accent1 6 8 6 3" xfId="49650" xr:uid="{00000000-0005-0000-0000-00003BC10000}"/>
    <cellStyle name="20% - Accent1 6 8 7" xfId="49651" xr:uid="{00000000-0005-0000-0000-00003CC10000}"/>
    <cellStyle name="20% - Accent1 6 8 7 2" xfId="49652" xr:uid="{00000000-0005-0000-0000-00003DC10000}"/>
    <cellStyle name="20% - Accent1 6 8 8" xfId="49653" xr:uid="{00000000-0005-0000-0000-00003EC10000}"/>
    <cellStyle name="20% - Accent1 6 8 8 2" xfId="49654" xr:uid="{00000000-0005-0000-0000-00003FC10000}"/>
    <cellStyle name="20% - Accent1 6 8 9" xfId="49655" xr:uid="{00000000-0005-0000-0000-000040C10000}"/>
    <cellStyle name="20% - Accent1 6 9" xfId="49656" xr:uid="{00000000-0005-0000-0000-000041C10000}"/>
    <cellStyle name="20% - Accent1 6 9 2" xfId="49657" xr:uid="{00000000-0005-0000-0000-000042C10000}"/>
    <cellStyle name="20% - Accent1 6 9 2 2" xfId="49658" xr:uid="{00000000-0005-0000-0000-000043C10000}"/>
    <cellStyle name="20% - Accent1 6 9 2 2 2" xfId="49659" xr:uid="{00000000-0005-0000-0000-000044C10000}"/>
    <cellStyle name="20% - Accent1 6 9 2 3" xfId="49660" xr:uid="{00000000-0005-0000-0000-000045C10000}"/>
    <cellStyle name="20% - Accent1 6 9 3" xfId="49661" xr:uid="{00000000-0005-0000-0000-000046C10000}"/>
    <cellStyle name="20% - Accent1 6 9 3 2" xfId="49662" xr:uid="{00000000-0005-0000-0000-000047C10000}"/>
    <cellStyle name="20% - Accent1 6 9 4" xfId="49663" xr:uid="{00000000-0005-0000-0000-000048C10000}"/>
    <cellStyle name="20% - Accent1 7" xfId="49664" xr:uid="{00000000-0005-0000-0000-000049C10000}"/>
    <cellStyle name="20% - Accent1 7 10" xfId="49665" xr:uid="{00000000-0005-0000-0000-00004AC10000}"/>
    <cellStyle name="20% - Accent1 7 10 2" xfId="49666" xr:uid="{00000000-0005-0000-0000-00004BC10000}"/>
    <cellStyle name="20% - Accent1 7 10 2 2" xfId="49667" xr:uid="{00000000-0005-0000-0000-00004CC10000}"/>
    <cellStyle name="20% - Accent1 7 10 2 2 2" xfId="49668" xr:uid="{00000000-0005-0000-0000-00004DC10000}"/>
    <cellStyle name="20% - Accent1 7 10 2 3" xfId="49669" xr:uid="{00000000-0005-0000-0000-00004EC10000}"/>
    <cellStyle name="20% - Accent1 7 10 3" xfId="49670" xr:uid="{00000000-0005-0000-0000-00004FC10000}"/>
    <cellStyle name="20% - Accent1 7 10 3 2" xfId="49671" xr:uid="{00000000-0005-0000-0000-000050C10000}"/>
    <cellStyle name="20% - Accent1 7 10 4" xfId="49672" xr:uid="{00000000-0005-0000-0000-000051C10000}"/>
    <cellStyle name="20% - Accent1 7 11" xfId="49673" xr:uid="{00000000-0005-0000-0000-000052C10000}"/>
    <cellStyle name="20% - Accent1 7 11 2" xfId="49674" xr:uid="{00000000-0005-0000-0000-000053C10000}"/>
    <cellStyle name="20% - Accent1 7 11 2 2" xfId="49675" xr:uid="{00000000-0005-0000-0000-000054C10000}"/>
    <cellStyle name="20% - Accent1 7 11 2 2 2" xfId="49676" xr:uid="{00000000-0005-0000-0000-000055C10000}"/>
    <cellStyle name="20% - Accent1 7 11 2 3" xfId="49677" xr:uid="{00000000-0005-0000-0000-000056C10000}"/>
    <cellStyle name="20% - Accent1 7 11 3" xfId="49678" xr:uid="{00000000-0005-0000-0000-000057C10000}"/>
    <cellStyle name="20% - Accent1 7 11 3 2" xfId="49679" xr:uid="{00000000-0005-0000-0000-000058C10000}"/>
    <cellStyle name="20% - Accent1 7 11 4" xfId="49680" xr:uid="{00000000-0005-0000-0000-000059C10000}"/>
    <cellStyle name="20% - Accent1 7 12" xfId="49681" xr:uid="{00000000-0005-0000-0000-00005AC10000}"/>
    <cellStyle name="20% - Accent1 7 12 2" xfId="49682" xr:uid="{00000000-0005-0000-0000-00005BC10000}"/>
    <cellStyle name="20% - Accent1 7 12 2 2" xfId="49683" xr:uid="{00000000-0005-0000-0000-00005CC10000}"/>
    <cellStyle name="20% - Accent1 7 12 3" xfId="49684" xr:uid="{00000000-0005-0000-0000-00005DC10000}"/>
    <cellStyle name="20% - Accent1 7 13" xfId="49685" xr:uid="{00000000-0005-0000-0000-00005EC10000}"/>
    <cellStyle name="20% - Accent1 7 13 2" xfId="49686" xr:uid="{00000000-0005-0000-0000-00005FC10000}"/>
    <cellStyle name="20% - Accent1 7 13 2 2" xfId="49687" xr:uid="{00000000-0005-0000-0000-000060C10000}"/>
    <cellStyle name="20% - Accent1 7 13 3" xfId="49688" xr:uid="{00000000-0005-0000-0000-000061C10000}"/>
    <cellStyle name="20% - Accent1 7 14" xfId="49689" xr:uid="{00000000-0005-0000-0000-000062C10000}"/>
    <cellStyle name="20% - Accent1 7 14 2" xfId="49690" xr:uid="{00000000-0005-0000-0000-000063C10000}"/>
    <cellStyle name="20% - Accent1 7 15" xfId="49691" xr:uid="{00000000-0005-0000-0000-000064C10000}"/>
    <cellStyle name="20% - Accent1 7 15 2" xfId="49692" xr:uid="{00000000-0005-0000-0000-000065C10000}"/>
    <cellStyle name="20% - Accent1 7 16" xfId="49693" xr:uid="{00000000-0005-0000-0000-000066C10000}"/>
    <cellStyle name="20% - Accent1 7 2" xfId="49694" xr:uid="{00000000-0005-0000-0000-000067C10000}"/>
    <cellStyle name="20% - Accent1 7 2 10" xfId="49695" xr:uid="{00000000-0005-0000-0000-000068C10000}"/>
    <cellStyle name="20% - Accent1 7 2 10 2" xfId="49696" xr:uid="{00000000-0005-0000-0000-000069C10000}"/>
    <cellStyle name="20% - Accent1 7 2 10 2 2" xfId="49697" xr:uid="{00000000-0005-0000-0000-00006AC10000}"/>
    <cellStyle name="20% - Accent1 7 2 10 2 2 2" xfId="49698" xr:uid="{00000000-0005-0000-0000-00006BC10000}"/>
    <cellStyle name="20% - Accent1 7 2 10 2 3" xfId="49699" xr:uid="{00000000-0005-0000-0000-00006CC10000}"/>
    <cellStyle name="20% - Accent1 7 2 10 3" xfId="49700" xr:uid="{00000000-0005-0000-0000-00006DC10000}"/>
    <cellStyle name="20% - Accent1 7 2 10 3 2" xfId="49701" xr:uid="{00000000-0005-0000-0000-00006EC10000}"/>
    <cellStyle name="20% - Accent1 7 2 10 4" xfId="49702" xr:uid="{00000000-0005-0000-0000-00006FC10000}"/>
    <cellStyle name="20% - Accent1 7 2 11" xfId="49703" xr:uid="{00000000-0005-0000-0000-000070C10000}"/>
    <cellStyle name="20% - Accent1 7 2 11 2" xfId="49704" xr:uid="{00000000-0005-0000-0000-000071C10000}"/>
    <cellStyle name="20% - Accent1 7 2 11 2 2" xfId="49705" xr:uid="{00000000-0005-0000-0000-000072C10000}"/>
    <cellStyle name="20% - Accent1 7 2 11 3" xfId="49706" xr:uid="{00000000-0005-0000-0000-000073C10000}"/>
    <cellStyle name="20% - Accent1 7 2 12" xfId="49707" xr:uid="{00000000-0005-0000-0000-000074C10000}"/>
    <cellStyle name="20% - Accent1 7 2 12 2" xfId="49708" xr:uid="{00000000-0005-0000-0000-000075C10000}"/>
    <cellStyle name="20% - Accent1 7 2 12 2 2" xfId="49709" xr:uid="{00000000-0005-0000-0000-000076C10000}"/>
    <cellStyle name="20% - Accent1 7 2 12 3" xfId="49710" xr:uid="{00000000-0005-0000-0000-000077C10000}"/>
    <cellStyle name="20% - Accent1 7 2 13" xfId="49711" xr:uid="{00000000-0005-0000-0000-000078C10000}"/>
    <cellStyle name="20% - Accent1 7 2 13 2" xfId="49712" xr:uid="{00000000-0005-0000-0000-000079C10000}"/>
    <cellStyle name="20% - Accent1 7 2 14" xfId="49713" xr:uid="{00000000-0005-0000-0000-00007AC10000}"/>
    <cellStyle name="20% - Accent1 7 2 14 2" xfId="49714" xr:uid="{00000000-0005-0000-0000-00007BC10000}"/>
    <cellStyle name="20% - Accent1 7 2 15" xfId="49715" xr:uid="{00000000-0005-0000-0000-00007CC10000}"/>
    <cellStyle name="20% - Accent1 7 2 2" xfId="49716" xr:uid="{00000000-0005-0000-0000-00007DC10000}"/>
    <cellStyle name="20% - Accent1 7 2 2 10" xfId="49717" xr:uid="{00000000-0005-0000-0000-00007EC10000}"/>
    <cellStyle name="20% - Accent1 7 2 2 10 2" xfId="49718" xr:uid="{00000000-0005-0000-0000-00007FC10000}"/>
    <cellStyle name="20% - Accent1 7 2 2 10 2 2" xfId="49719" xr:uid="{00000000-0005-0000-0000-000080C10000}"/>
    <cellStyle name="20% - Accent1 7 2 2 10 3" xfId="49720" xr:uid="{00000000-0005-0000-0000-000081C10000}"/>
    <cellStyle name="20% - Accent1 7 2 2 11" xfId="49721" xr:uid="{00000000-0005-0000-0000-000082C10000}"/>
    <cellStyle name="20% - Accent1 7 2 2 11 2" xfId="49722" xr:uid="{00000000-0005-0000-0000-000083C10000}"/>
    <cellStyle name="20% - Accent1 7 2 2 11 2 2" xfId="49723" xr:uid="{00000000-0005-0000-0000-000084C10000}"/>
    <cellStyle name="20% - Accent1 7 2 2 11 3" xfId="49724" xr:uid="{00000000-0005-0000-0000-000085C10000}"/>
    <cellStyle name="20% - Accent1 7 2 2 12" xfId="49725" xr:uid="{00000000-0005-0000-0000-000086C10000}"/>
    <cellStyle name="20% - Accent1 7 2 2 12 2" xfId="49726" xr:uid="{00000000-0005-0000-0000-000087C10000}"/>
    <cellStyle name="20% - Accent1 7 2 2 13" xfId="49727" xr:uid="{00000000-0005-0000-0000-000088C10000}"/>
    <cellStyle name="20% - Accent1 7 2 2 13 2" xfId="49728" xr:uid="{00000000-0005-0000-0000-000089C10000}"/>
    <cellStyle name="20% - Accent1 7 2 2 14" xfId="49729" xr:uid="{00000000-0005-0000-0000-00008AC10000}"/>
    <cellStyle name="20% - Accent1 7 2 2 2" xfId="49730" xr:uid="{00000000-0005-0000-0000-00008BC10000}"/>
    <cellStyle name="20% - Accent1 7 2 2 2 10" xfId="49731" xr:uid="{00000000-0005-0000-0000-00008CC10000}"/>
    <cellStyle name="20% - Accent1 7 2 2 2 10 2" xfId="49732" xr:uid="{00000000-0005-0000-0000-00008DC10000}"/>
    <cellStyle name="20% - Accent1 7 2 2 2 11" xfId="49733" xr:uid="{00000000-0005-0000-0000-00008EC10000}"/>
    <cellStyle name="20% - Accent1 7 2 2 2 2" xfId="49734" xr:uid="{00000000-0005-0000-0000-00008FC10000}"/>
    <cellStyle name="20% - Accent1 7 2 2 2 2 2" xfId="49735" xr:uid="{00000000-0005-0000-0000-000090C10000}"/>
    <cellStyle name="20% - Accent1 7 2 2 2 2 2 2" xfId="49736" xr:uid="{00000000-0005-0000-0000-000091C10000}"/>
    <cellStyle name="20% - Accent1 7 2 2 2 2 2 2 2" xfId="49737" xr:uid="{00000000-0005-0000-0000-000092C10000}"/>
    <cellStyle name="20% - Accent1 7 2 2 2 2 2 2 2 2" xfId="49738" xr:uid="{00000000-0005-0000-0000-000093C10000}"/>
    <cellStyle name="20% - Accent1 7 2 2 2 2 2 2 3" xfId="49739" xr:uid="{00000000-0005-0000-0000-000094C10000}"/>
    <cellStyle name="20% - Accent1 7 2 2 2 2 2 3" xfId="49740" xr:uid="{00000000-0005-0000-0000-000095C10000}"/>
    <cellStyle name="20% - Accent1 7 2 2 2 2 2 3 2" xfId="49741" xr:uid="{00000000-0005-0000-0000-000096C10000}"/>
    <cellStyle name="20% - Accent1 7 2 2 2 2 2 4" xfId="49742" xr:uid="{00000000-0005-0000-0000-000097C10000}"/>
    <cellStyle name="20% - Accent1 7 2 2 2 2 3" xfId="49743" xr:uid="{00000000-0005-0000-0000-000098C10000}"/>
    <cellStyle name="20% - Accent1 7 2 2 2 2 3 2" xfId="49744" xr:uid="{00000000-0005-0000-0000-000099C10000}"/>
    <cellStyle name="20% - Accent1 7 2 2 2 2 3 2 2" xfId="49745" xr:uid="{00000000-0005-0000-0000-00009AC10000}"/>
    <cellStyle name="20% - Accent1 7 2 2 2 2 3 2 2 2" xfId="49746" xr:uid="{00000000-0005-0000-0000-00009BC10000}"/>
    <cellStyle name="20% - Accent1 7 2 2 2 2 3 2 3" xfId="49747" xr:uid="{00000000-0005-0000-0000-00009CC10000}"/>
    <cellStyle name="20% - Accent1 7 2 2 2 2 3 3" xfId="49748" xr:uid="{00000000-0005-0000-0000-00009DC10000}"/>
    <cellStyle name="20% - Accent1 7 2 2 2 2 3 3 2" xfId="49749" xr:uid="{00000000-0005-0000-0000-00009EC10000}"/>
    <cellStyle name="20% - Accent1 7 2 2 2 2 3 4" xfId="49750" xr:uid="{00000000-0005-0000-0000-00009FC10000}"/>
    <cellStyle name="20% - Accent1 7 2 2 2 2 4" xfId="49751" xr:uid="{00000000-0005-0000-0000-0000A0C10000}"/>
    <cellStyle name="20% - Accent1 7 2 2 2 2 4 2" xfId="49752" xr:uid="{00000000-0005-0000-0000-0000A1C10000}"/>
    <cellStyle name="20% - Accent1 7 2 2 2 2 4 2 2" xfId="49753" xr:uid="{00000000-0005-0000-0000-0000A2C10000}"/>
    <cellStyle name="20% - Accent1 7 2 2 2 2 4 2 2 2" xfId="49754" xr:uid="{00000000-0005-0000-0000-0000A3C10000}"/>
    <cellStyle name="20% - Accent1 7 2 2 2 2 4 2 3" xfId="49755" xr:uid="{00000000-0005-0000-0000-0000A4C10000}"/>
    <cellStyle name="20% - Accent1 7 2 2 2 2 4 3" xfId="49756" xr:uid="{00000000-0005-0000-0000-0000A5C10000}"/>
    <cellStyle name="20% - Accent1 7 2 2 2 2 4 3 2" xfId="49757" xr:uid="{00000000-0005-0000-0000-0000A6C10000}"/>
    <cellStyle name="20% - Accent1 7 2 2 2 2 4 4" xfId="49758" xr:uid="{00000000-0005-0000-0000-0000A7C10000}"/>
    <cellStyle name="20% - Accent1 7 2 2 2 2 5" xfId="49759" xr:uid="{00000000-0005-0000-0000-0000A8C10000}"/>
    <cellStyle name="20% - Accent1 7 2 2 2 2 5 2" xfId="49760" xr:uid="{00000000-0005-0000-0000-0000A9C10000}"/>
    <cellStyle name="20% - Accent1 7 2 2 2 2 5 2 2" xfId="49761" xr:uid="{00000000-0005-0000-0000-0000AAC10000}"/>
    <cellStyle name="20% - Accent1 7 2 2 2 2 5 3" xfId="49762" xr:uid="{00000000-0005-0000-0000-0000ABC10000}"/>
    <cellStyle name="20% - Accent1 7 2 2 2 2 6" xfId="49763" xr:uid="{00000000-0005-0000-0000-0000ACC10000}"/>
    <cellStyle name="20% - Accent1 7 2 2 2 2 6 2" xfId="49764" xr:uid="{00000000-0005-0000-0000-0000ADC10000}"/>
    <cellStyle name="20% - Accent1 7 2 2 2 2 6 2 2" xfId="49765" xr:uid="{00000000-0005-0000-0000-0000AEC10000}"/>
    <cellStyle name="20% - Accent1 7 2 2 2 2 6 3" xfId="49766" xr:uid="{00000000-0005-0000-0000-0000AFC10000}"/>
    <cellStyle name="20% - Accent1 7 2 2 2 2 7" xfId="49767" xr:uid="{00000000-0005-0000-0000-0000B0C10000}"/>
    <cellStyle name="20% - Accent1 7 2 2 2 2 7 2" xfId="49768" xr:uid="{00000000-0005-0000-0000-0000B1C10000}"/>
    <cellStyle name="20% - Accent1 7 2 2 2 2 8" xfId="49769" xr:uid="{00000000-0005-0000-0000-0000B2C10000}"/>
    <cellStyle name="20% - Accent1 7 2 2 2 2 8 2" xfId="49770" xr:uid="{00000000-0005-0000-0000-0000B3C10000}"/>
    <cellStyle name="20% - Accent1 7 2 2 2 2 9" xfId="49771" xr:uid="{00000000-0005-0000-0000-0000B4C10000}"/>
    <cellStyle name="20% - Accent1 7 2 2 2 3" xfId="49772" xr:uid="{00000000-0005-0000-0000-0000B5C10000}"/>
    <cellStyle name="20% - Accent1 7 2 2 2 3 2" xfId="49773" xr:uid="{00000000-0005-0000-0000-0000B6C10000}"/>
    <cellStyle name="20% - Accent1 7 2 2 2 3 2 2" xfId="49774" xr:uid="{00000000-0005-0000-0000-0000B7C10000}"/>
    <cellStyle name="20% - Accent1 7 2 2 2 3 2 2 2" xfId="49775" xr:uid="{00000000-0005-0000-0000-0000B8C10000}"/>
    <cellStyle name="20% - Accent1 7 2 2 2 3 2 2 2 2" xfId="49776" xr:uid="{00000000-0005-0000-0000-0000B9C10000}"/>
    <cellStyle name="20% - Accent1 7 2 2 2 3 2 2 3" xfId="49777" xr:uid="{00000000-0005-0000-0000-0000BAC10000}"/>
    <cellStyle name="20% - Accent1 7 2 2 2 3 2 3" xfId="49778" xr:uid="{00000000-0005-0000-0000-0000BBC10000}"/>
    <cellStyle name="20% - Accent1 7 2 2 2 3 2 3 2" xfId="49779" xr:uid="{00000000-0005-0000-0000-0000BCC10000}"/>
    <cellStyle name="20% - Accent1 7 2 2 2 3 2 4" xfId="49780" xr:uid="{00000000-0005-0000-0000-0000BDC10000}"/>
    <cellStyle name="20% - Accent1 7 2 2 2 3 3" xfId="49781" xr:uid="{00000000-0005-0000-0000-0000BEC10000}"/>
    <cellStyle name="20% - Accent1 7 2 2 2 3 3 2" xfId="49782" xr:uid="{00000000-0005-0000-0000-0000BFC10000}"/>
    <cellStyle name="20% - Accent1 7 2 2 2 3 3 2 2" xfId="49783" xr:uid="{00000000-0005-0000-0000-0000C0C10000}"/>
    <cellStyle name="20% - Accent1 7 2 2 2 3 3 2 2 2" xfId="49784" xr:uid="{00000000-0005-0000-0000-0000C1C10000}"/>
    <cellStyle name="20% - Accent1 7 2 2 2 3 3 2 3" xfId="49785" xr:uid="{00000000-0005-0000-0000-0000C2C10000}"/>
    <cellStyle name="20% - Accent1 7 2 2 2 3 3 3" xfId="49786" xr:uid="{00000000-0005-0000-0000-0000C3C10000}"/>
    <cellStyle name="20% - Accent1 7 2 2 2 3 3 3 2" xfId="49787" xr:uid="{00000000-0005-0000-0000-0000C4C10000}"/>
    <cellStyle name="20% - Accent1 7 2 2 2 3 3 4" xfId="49788" xr:uid="{00000000-0005-0000-0000-0000C5C10000}"/>
    <cellStyle name="20% - Accent1 7 2 2 2 3 4" xfId="49789" xr:uid="{00000000-0005-0000-0000-0000C6C10000}"/>
    <cellStyle name="20% - Accent1 7 2 2 2 3 4 2" xfId="49790" xr:uid="{00000000-0005-0000-0000-0000C7C10000}"/>
    <cellStyle name="20% - Accent1 7 2 2 2 3 4 2 2" xfId="49791" xr:uid="{00000000-0005-0000-0000-0000C8C10000}"/>
    <cellStyle name="20% - Accent1 7 2 2 2 3 4 2 2 2" xfId="49792" xr:uid="{00000000-0005-0000-0000-0000C9C10000}"/>
    <cellStyle name="20% - Accent1 7 2 2 2 3 4 2 3" xfId="49793" xr:uid="{00000000-0005-0000-0000-0000CAC10000}"/>
    <cellStyle name="20% - Accent1 7 2 2 2 3 4 3" xfId="49794" xr:uid="{00000000-0005-0000-0000-0000CBC10000}"/>
    <cellStyle name="20% - Accent1 7 2 2 2 3 4 3 2" xfId="49795" xr:uid="{00000000-0005-0000-0000-0000CCC10000}"/>
    <cellStyle name="20% - Accent1 7 2 2 2 3 4 4" xfId="49796" xr:uid="{00000000-0005-0000-0000-0000CDC10000}"/>
    <cellStyle name="20% - Accent1 7 2 2 2 3 5" xfId="49797" xr:uid="{00000000-0005-0000-0000-0000CEC10000}"/>
    <cellStyle name="20% - Accent1 7 2 2 2 3 5 2" xfId="49798" xr:uid="{00000000-0005-0000-0000-0000CFC10000}"/>
    <cellStyle name="20% - Accent1 7 2 2 2 3 5 2 2" xfId="49799" xr:uid="{00000000-0005-0000-0000-0000D0C10000}"/>
    <cellStyle name="20% - Accent1 7 2 2 2 3 5 3" xfId="49800" xr:uid="{00000000-0005-0000-0000-0000D1C10000}"/>
    <cellStyle name="20% - Accent1 7 2 2 2 3 6" xfId="49801" xr:uid="{00000000-0005-0000-0000-0000D2C10000}"/>
    <cellStyle name="20% - Accent1 7 2 2 2 3 6 2" xfId="49802" xr:uid="{00000000-0005-0000-0000-0000D3C10000}"/>
    <cellStyle name="20% - Accent1 7 2 2 2 3 6 2 2" xfId="49803" xr:uid="{00000000-0005-0000-0000-0000D4C10000}"/>
    <cellStyle name="20% - Accent1 7 2 2 2 3 6 3" xfId="49804" xr:uid="{00000000-0005-0000-0000-0000D5C10000}"/>
    <cellStyle name="20% - Accent1 7 2 2 2 3 7" xfId="49805" xr:uid="{00000000-0005-0000-0000-0000D6C10000}"/>
    <cellStyle name="20% - Accent1 7 2 2 2 3 7 2" xfId="49806" xr:uid="{00000000-0005-0000-0000-0000D7C10000}"/>
    <cellStyle name="20% - Accent1 7 2 2 2 3 8" xfId="49807" xr:uid="{00000000-0005-0000-0000-0000D8C10000}"/>
    <cellStyle name="20% - Accent1 7 2 2 2 3 8 2" xfId="49808" xr:uid="{00000000-0005-0000-0000-0000D9C10000}"/>
    <cellStyle name="20% - Accent1 7 2 2 2 3 9" xfId="49809" xr:uid="{00000000-0005-0000-0000-0000DAC10000}"/>
    <cellStyle name="20% - Accent1 7 2 2 2 4" xfId="49810" xr:uid="{00000000-0005-0000-0000-0000DBC10000}"/>
    <cellStyle name="20% - Accent1 7 2 2 2 4 2" xfId="49811" xr:uid="{00000000-0005-0000-0000-0000DCC10000}"/>
    <cellStyle name="20% - Accent1 7 2 2 2 4 2 2" xfId="49812" xr:uid="{00000000-0005-0000-0000-0000DDC10000}"/>
    <cellStyle name="20% - Accent1 7 2 2 2 4 2 2 2" xfId="49813" xr:uid="{00000000-0005-0000-0000-0000DEC10000}"/>
    <cellStyle name="20% - Accent1 7 2 2 2 4 2 3" xfId="49814" xr:uid="{00000000-0005-0000-0000-0000DFC10000}"/>
    <cellStyle name="20% - Accent1 7 2 2 2 4 3" xfId="49815" xr:uid="{00000000-0005-0000-0000-0000E0C10000}"/>
    <cellStyle name="20% - Accent1 7 2 2 2 4 3 2" xfId="49816" xr:uid="{00000000-0005-0000-0000-0000E1C10000}"/>
    <cellStyle name="20% - Accent1 7 2 2 2 4 4" xfId="49817" xr:uid="{00000000-0005-0000-0000-0000E2C10000}"/>
    <cellStyle name="20% - Accent1 7 2 2 2 5" xfId="49818" xr:uid="{00000000-0005-0000-0000-0000E3C10000}"/>
    <cellStyle name="20% - Accent1 7 2 2 2 5 2" xfId="49819" xr:uid="{00000000-0005-0000-0000-0000E4C10000}"/>
    <cellStyle name="20% - Accent1 7 2 2 2 5 2 2" xfId="49820" xr:uid="{00000000-0005-0000-0000-0000E5C10000}"/>
    <cellStyle name="20% - Accent1 7 2 2 2 5 2 2 2" xfId="49821" xr:uid="{00000000-0005-0000-0000-0000E6C10000}"/>
    <cellStyle name="20% - Accent1 7 2 2 2 5 2 3" xfId="49822" xr:uid="{00000000-0005-0000-0000-0000E7C10000}"/>
    <cellStyle name="20% - Accent1 7 2 2 2 5 3" xfId="49823" xr:uid="{00000000-0005-0000-0000-0000E8C10000}"/>
    <cellStyle name="20% - Accent1 7 2 2 2 5 3 2" xfId="49824" xr:uid="{00000000-0005-0000-0000-0000E9C10000}"/>
    <cellStyle name="20% - Accent1 7 2 2 2 5 4" xfId="49825" xr:uid="{00000000-0005-0000-0000-0000EAC10000}"/>
    <cellStyle name="20% - Accent1 7 2 2 2 6" xfId="49826" xr:uid="{00000000-0005-0000-0000-0000EBC10000}"/>
    <cellStyle name="20% - Accent1 7 2 2 2 6 2" xfId="49827" xr:uid="{00000000-0005-0000-0000-0000ECC10000}"/>
    <cellStyle name="20% - Accent1 7 2 2 2 6 2 2" xfId="49828" xr:uid="{00000000-0005-0000-0000-0000EDC10000}"/>
    <cellStyle name="20% - Accent1 7 2 2 2 6 2 2 2" xfId="49829" xr:uid="{00000000-0005-0000-0000-0000EEC10000}"/>
    <cellStyle name="20% - Accent1 7 2 2 2 6 2 3" xfId="49830" xr:uid="{00000000-0005-0000-0000-0000EFC10000}"/>
    <cellStyle name="20% - Accent1 7 2 2 2 6 3" xfId="49831" xr:uid="{00000000-0005-0000-0000-0000F0C10000}"/>
    <cellStyle name="20% - Accent1 7 2 2 2 6 3 2" xfId="49832" xr:uid="{00000000-0005-0000-0000-0000F1C10000}"/>
    <cellStyle name="20% - Accent1 7 2 2 2 6 4" xfId="49833" xr:uid="{00000000-0005-0000-0000-0000F2C10000}"/>
    <cellStyle name="20% - Accent1 7 2 2 2 7" xfId="49834" xr:uid="{00000000-0005-0000-0000-0000F3C10000}"/>
    <cellStyle name="20% - Accent1 7 2 2 2 7 2" xfId="49835" xr:uid="{00000000-0005-0000-0000-0000F4C10000}"/>
    <cellStyle name="20% - Accent1 7 2 2 2 7 2 2" xfId="49836" xr:uid="{00000000-0005-0000-0000-0000F5C10000}"/>
    <cellStyle name="20% - Accent1 7 2 2 2 7 3" xfId="49837" xr:uid="{00000000-0005-0000-0000-0000F6C10000}"/>
    <cellStyle name="20% - Accent1 7 2 2 2 8" xfId="49838" xr:uid="{00000000-0005-0000-0000-0000F7C10000}"/>
    <cellStyle name="20% - Accent1 7 2 2 2 8 2" xfId="49839" xr:uid="{00000000-0005-0000-0000-0000F8C10000}"/>
    <cellStyle name="20% - Accent1 7 2 2 2 8 2 2" xfId="49840" xr:uid="{00000000-0005-0000-0000-0000F9C10000}"/>
    <cellStyle name="20% - Accent1 7 2 2 2 8 3" xfId="49841" xr:uid="{00000000-0005-0000-0000-0000FAC10000}"/>
    <cellStyle name="20% - Accent1 7 2 2 2 9" xfId="49842" xr:uid="{00000000-0005-0000-0000-0000FBC10000}"/>
    <cellStyle name="20% - Accent1 7 2 2 2 9 2" xfId="49843" xr:uid="{00000000-0005-0000-0000-0000FCC10000}"/>
    <cellStyle name="20% - Accent1 7 2 2 3" xfId="49844" xr:uid="{00000000-0005-0000-0000-0000FDC10000}"/>
    <cellStyle name="20% - Accent1 7 2 2 3 10" xfId="49845" xr:uid="{00000000-0005-0000-0000-0000FEC10000}"/>
    <cellStyle name="20% - Accent1 7 2 2 3 10 2" xfId="49846" xr:uid="{00000000-0005-0000-0000-0000FFC10000}"/>
    <cellStyle name="20% - Accent1 7 2 2 3 11" xfId="49847" xr:uid="{00000000-0005-0000-0000-000000C20000}"/>
    <cellStyle name="20% - Accent1 7 2 2 3 2" xfId="49848" xr:uid="{00000000-0005-0000-0000-000001C20000}"/>
    <cellStyle name="20% - Accent1 7 2 2 3 2 2" xfId="49849" xr:uid="{00000000-0005-0000-0000-000002C20000}"/>
    <cellStyle name="20% - Accent1 7 2 2 3 2 2 2" xfId="49850" xr:uid="{00000000-0005-0000-0000-000003C20000}"/>
    <cellStyle name="20% - Accent1 7 2 2 3 2 2 2 2" xfId="49851" xr:uid="{00000000-0005-0000-0000-000004C20000}"/>
    <cellStyle name="20% - Accent1 7 2 2 3 2 2 2 2 2" xfId="49852" xr:uid="{00000000-0005-0000-0000-000005C20000}"/>
    <cellStyle name="20% - Accent1 7 2 2 3 2 2 2 3" xfId="49853" xr:uid="{00000000-0005-0000-0000-000006C20000}"/>
    <cellStyle name="20% - Accent1 7 2 2 3 2 2 3" xfId="49854" xr:uid="{00000000-0005-0000-0000-000007C20000}"/>
    <cellStyle name="20% - Accent1 7 2 2 3 2 2 3 2" xfId="49855" xr:uid="{00000000-0005-0000-0000-000008C20000}"/>
    <cellStyle name="20% - Accent1 7 2 2 3 2 2 4" xfId="49856" xr:uid="{00000000-0005-0000-0000-000009C20000}"/>
    <cellStyle name="20% - Accent1 7 2 2 3 2 3" xfId="49857" xr:uid="{00000000-0005-0000-0000-00000AC20000}"/>
    <cellStyle name="20% - Accent1 7 2 2 3 2 3 2" xfId="49858" xr:uid="{00000000-0005-0000-0000-00000BC20000}"/>
    <cellStyle name="20% - Accent1 7 2 2 3 2 3 2 2" xfId="49859" xr:uid="{00000000-0005-0000-0000-00000CC20000}"/>
    <cellStyle name="20% - Accent1 7 2 2 3 2 3 2 2 2" xfId="49860" xr:uid="{00000000-0005-0000-0000-00000DC20000}"/>
    <cellStyle name="20% - Accent1 7 2 2 3 2 3 2 3" xfId="49861" xr:uid="{00000000-0005-0000-0000-00000EC20000}"/>
    <cellStyle name="20% - Accent1 7 2 2 3 2 3 3" xfId="49862" xr:uid="{00000000-0005-0000-0000-00000FC20000}"/>
    <cellStyle name="20% - Accent1 7 2 2 3 2 3 3 2" xfId="49863" xr:uid="{00000000-0005-0000-0000-000010C20000}"/>
    <cellStyle name="20% - Accent1 7 2 2 3 2 3 4" xfId="49864" xr:uid="{00000000-0005-0000-0000-000011C20000}"/>
    <cellStyle name="20% - Accent1 7 2 2 3 2 4" xfId="49865" xr:uid="{00000000-0005-0000-0000-000012C20000}"/>
    <cellStyle name="20% - Accent1 7 2 2 3 2 4 2" xfId="49866" xr:uid="{00000000-0005-0000-0000-000013C20000}"/>
    <cellStyle name="20% - Accent1 7 2 2 3 2 4 2 2" xfId="49867" xr:uid="{00000000-0005-0000-0000-000014C20000}"/>
    <cellStyle name="20% - Accent1 7 2 2 3 2 4 2 2 2" xfId="49868" xr:uid="{00000000-0005-0000-0000-000015C20000}"/>
    <cellStyle name="20% - Accent1 7 2 2 3 2 4 2 3" xfId="49869" xr:uid="{00000000-0005-0000-0000-000016C20000}"/>
    <cellStyle name="20% - Accent1 7 2 2 3 2 4 3" xfId="49870" xr:uid="{00000000-0005-0000-0000-000017C20000}"/>
    <cellStyle name="20% - Accent1 7 2 2 3 2 4 3 2" xfId="49871" xr:uid="{00000000-0005-0000-0000-000018C20000}"/>
    <cellStyle name="20% - Accent1 7 2 2 3 2 4 4" xfId="49872" xr:uid="{00000000-0005-0000-0000-000019C20000}"/>
    <cellStyle name="20% - Accent1 7 2 2 3 2 5" xfId="49873" xr:uid="{00000000-0005-0000-0000-00001AC20000}"/>
    <cellStyle name="20% - Accent1 7 2 2 3 2 5 2" xfId="49874" xr:uid="{00000000-0005-0000-0000-00001BC20000}"/>
    <cellStyle name="20% - Accent1 7 2 2 3 2 5 2 2" xfId="49875" xr:uid="{00000000-0005-0000-0000-00001CC20000}"/>
    <cellStyle name="20% - Accent1 7 2 2 3 2 5 3" xfId="49876" xr:uid="{00000000-0005-0000-0000-00001DC20000}"/>
    <cellStyle name="20% - Accent1 7 2 2 3 2 6" xfId="49877" xr:uid="{00000000-0005-0000-0000-00001EC20000}"/>
    <cellStyle name="20% - Accent1 7 2 2 3 2 6 2" xfId="49878" xr:uid="{00000000-0005-0000-0000-00001FC20000}"/>
    <cellStyle name="20% - Accent1 7 2 2 3 2 6 2 2" xfId="49879" xr:uid="{00000000-0005-0000-0000-000020C20000}"/>
    <cellStyle name="20% - Accent1 7 2 2 3 2 6 3" xfId="49880" xr:uid="{00000000-0005-0000-0000-000021C20000}"/>
    <cellStyle name="20% - Accent1 7 2 2 3 2 7" xfId="49881" xr:uid="{00000000-0005-0000-0000-000022C20000}"/>
    <cellStyle name="20% - Accent1 7 2 2 3 2 7 2" xfId="49882" xr:uid="{00000000-0005-0000-0000-000023C20000}"/>
    <cellStyle name="20% - Accent1 7 2 2 3 2 8" xfId="49883" xr:uid="{00000000-0005-0000-0000-000024C20000}"/>
    <cellStyle name="20% - Accent1 7 2 2 3 2 8 2" xfId="49884" xr:uid="{00000000-0005-0000-0000-000025C20000}"/>
    <cellStyle name="20% - Accent1 7 2 2 3 2 9" xfId="49885" xr:uid="{00000000-0005-0000-0000-000026C20000}"/>
    <cellStyle name="20% - Accent1 7 2 2 3 3" xfId="49886" xr:uid="{00000000-0005-0000-0000-000027C20000}"/>
    <cellStyle name="20% - Accent1 7 2 2 3 3 2" xfId="49887" xr:uid="{00000000-0005-0000-0000-000028C20000}"/>
    <cellStyle name="20% - Accent1 7 2 2 3 3 2 2" xfId="49888" xr:uid="{00000000-0005-0000-0000-000029C20000}"/>
    <cellStyle name="20% - Accent1 7 2 2 3 3 2 2 2" xfId="49889" xr:uid="{00000000-0005-0000-0000-00002AC20000}"/>
    <cellStyle name="20% - Accent1 7 2 2 3 3 2 2 2 2" xfId="49890" xr:uid="{00000000-0005-0000-0000-00002BC20000}"/>
    <cellStyle name="20% - Accent1 7 2 2 3 3 2 2 3" xfId="49891" xr:uid="{00000000-0005-0000-0000-00002CC20000}"/>
    <cellStyle name="20% - Accent1 7 2 2 3 3 2 3" xfId="49892" xr:uid="{00000000-0005-0000-0000-00002DC20000}"/>
    <cellStyle name="20% - Accent1 7 2 2 3 3 2 3 2" xfId="49893" xr:uid="{00000000-0005-0000-0000-00002EC20000}"/>
    <cellStyle name="20% - Accent1 7 2 2 3 3 2 4" xfId="49894" xr:uid="{00000000-0005-0000-0000-00002FC20000}"/>
    <cellStyle name="20% - Accent1 7 2 2 3 3 3" xfId="49895" xr:uid="{00000000-0005-0000-0000-000030C20000}"/>
    <cellStyle name="20% - Accent1 7 2 2 3 3 3 2" xfId="49896" xr:uid="{00000000-0005-0000-0000-000031C20000}"/>
    <cellStyle name="20% - Accent1 7 2 2 3 3 3 2 2" xfId="49897" xr:uid="{00000000-0005-0000-0000-000032C20000}"/>
    <cellStyle name="20% - Accent1 7 2 2 3 3 3 2 2 2" xfId="49898" xr:uid="{00000000-0005-0000-0000-000033C20000}"/>
    <cellStyle name="20% - Accent1 7 2 2 3 3 3 2 3" xfId="49899" xr:uid="{00000000-0005-0000-0000-000034C20000}"/>
    <cellStyle name="20% - Accent1 7 2 2 3 3 3 3" xfId="49900" xr:uid="{00000000-0005-0000-0000-000035C20000}"/>
    <cellStyle name="20% - Accent1 7 2 2 3 3 3 3 2" xfId="49901" xr:uid="{00000000-0005-0000-0000-000036C20000}"/>
    <cellStyle name="20% - Accent1 7 2 2 3 3 3 4" xfId="49902" xr:uid="{00000000-0005-0000-0000-000037C20000}"/>
    <cellStyle name="20% - Accent1 7 2 2 3 3 4" xfId="49903" xr:uid="{00000000-0005-0000-0000-000038C20000}"/>
    <cellStyle name="20% - Accent1 7 2 2 3 3 4 2" xfId="49904" xr:uid="{00000000-0005-0000-0000-000039C20000}"/>
    <cellStyle name="20% - Accent1 7 2 2 3 3 4 2 2" xfId="49905" xr:uid="{00000000-0005-0000-0000-00003AC20000}"/>
    <cellStyle name="20% - Accent1 7 2 2 3 3 4 2 2 2" xfId="49906" xr:uid="{00000000-0005-0000-0000-00003BC20000}"/>
    <cellStyle name="20% - Accent1 7 2 2 3 3 4 2 3" xfId="49907" xr:uid="{00000000-0005-0000-0000-00003CC20000}"/>
    <cellStyle name="20% - Accent1 7 2 2 3 3 4 3" xfId="49908" xr:uid="{00000000-0005-0000-0000-00003DC20000}"/>
    <cellStyle name="20% - Accent1 7 2 2 3 3 4 3 2" xfId="49909" xr:uid="{00000000-0005-0000-0000-00003EC20000}"/>
    <cellStyle name="20% - Accent1 7 2 2 3 3 4 4" xfId="49910" xr:uid="{00000000-0005-0000-0000-00003FC20000}"/>
    <cellStyle name="20% - Accent1 7 2 2 3 3 5" xfId="49911" xr:uid="{00000000-0005-0000-0000-000040C20000}"/>
    <cellStyle name="20% - Accent1 7 2 2 3 3 5 2" xfId="49912" xr:uid="{00000000-0005-0000-0000-000041C20000}"/>
    <cellStyle name="20% - Accent1 7 2 2 3 3 5 2 2" xfId="49913" xr:uid="{00000000-0005-0000-0000-000042C20000}"/>
    <cellStyle name="20% - Accent1 7 2 2 3 3 5 3" xfId="49914" xr:uid="{00000000-0005-0000-0000-000043C20000}"/>
    <cellStyle name="20% - Accent1 7 2 2 3 3 6" xfId="49915" xr:uid="{00000000-0005-0000-0000-000044C20000}"/>
    <cellStyle name="20% - Accent1 7 2 2 3 3 6 2" xfId="49916" xr:uid="{00000000-0005-0000-0000-000045C20000}"/>
    <cellStyle name="20% - Accent1 7 2 2 3 3 6 2 2" xfId="49917" xr:uid="{00000000-0005-0000-0000-000046C20000}"/>
    <cellStyle name="20% - Accent1 7 2 2 3 3 6 3" xfId="49918" xr:uid="{00000000-0005-0000-0000-000047C20000}"/>
    <cellStyle name="20% - Accent1 7 2 2 3 3 7" xfId="49919" xr:uid="{00000000-0005-0000-0000-000048C20000}"/>
    <cellStyle name="20% - Accent1 7 2 2 3 3 7 2" xfId="49920" xr:uid="{00000000-0005-0000-0000-000049C20000}"/>
    <cellStyle name="20% - Accent1 7 2 2 3 3 8" xfId="49921" xr:uid="{00000000-0005-0000-0000-00004AC20000}"/>
    <cellStyle name="20% - Accent1 7 2 2 3 3 8 2" xfId="49922" xr:uid="{00000000-0005-0000-0000-00004BC20000}"/>
    <cellStyle name="20% - Accent1 7 2 2 3 3 9" xfId="49923" xr:uid="{00000000-0005-0000-0000-00004CC20000}"/>
    <cellStyle name="20% - Accent1 7 2 2 3 4" xfId="49924" xr:uid="{00000000-0005-0000-0000-00004DC20000}"/>
    <cellStyle name="20% - Accent1 7 2 2 3 4 2" xfId="49925" xr:uid="{00000000-0005-0000-0000-00004EC20000}"/>
    <cellStyle name="20% - Accent1 7 2 2 3 4 2 2" xfId="49926" xr:uid="{00000000-0005-0000-0000-00004FC20000}"/>
    <cellStyle name="20% - Accent1 7 2 2 3 4 2 2 2" xfId="49927" xr:uid="{00000000-0005-0000-0000-000050C20000}"/>
    <cellStyle name="20% - Accent1 7 2 2 3 4 2 3" xfId="49928" xr:uid="{00000000-0005-0000-0000-000051C20000}"/>
    <cellStyle name="20% - Accent1 7 2 2 3 4 3" xfId="49929" xr:uid="{00000000-0005-0000-0000-000052C20000}"/>
    <cellStyle name="20% - Accent1 7 2 2 3 4 3 2" xfId="49930" xr:uid="{00000000-0005-0000-0000-000053C20000}"/>
    <cellStyle name="20% - Accent1 7 2 2 3 4 4" xfId="49931" xr:uid="{00000000-0005-0000-0000-000054C20000}"/>
    <cellStyle name="20% - Accent1 7 2 2 3 5" xfId="49932" xr:uid="{00000000-0005-0000-0000-000055C20000}"/>
    <cellStyle name="20% - Accent1 7 2 2 3 5 2" xfId="49933" xr:uid="{00000000-0005-0000-0000-000056C20000}"/>
    <cellStyle name="20% - Accent1 7 2 2 3 5 2 2" xfId="49934" xr:uid="{00000000-0005-0000-0000-000057C20000}"/>
    <cellStyle name="20% - Accent1 7 2 2 3 5 2 2 2" xfId="49935" xr:uid="{00000000-0005-0000-0000-000058C20000}"/>
    <cellStyle name="20% - Accent1 7 2 2 3 5 2 3" xfId="49936" xr:uid="{00000000-0005-0000-0000-000059C20000}"/>
    <cellStyle name="20% - Accent1 7 2 2 3 5 3" xfId="49937" xr:uid="{00000000-0005-0000-0000-00005AC20000}"/>
    <cellStyle name="20% - Accent1 7 2 2 3 5 3 2" xfId="49938" xr:uid="{00000000-0005-0000-0000-00005BC20000}"/>
    <cellStyle name="20% - Accent1 7 2 2 3 5 4" xfId="49939" xr:uid="{00000000-0005-0000-0000-00005CC20000}"/>
    <cellStyle name="20% - Accent1 7 2 2 3 6" xfId="49940" xr:uid="{00000000-0005-0000-0000-00005DC20000}"/>
    <cellStyle name="20% - Accent1 7 2 2 3 6 2" xfId="49941" xr:uid="{00000000-0005-0000-0000-00005EC20000}"/>
    <cellStyle name="20% - Accent1 7 2 2 3 6 2 2" xfId="49942" xr:uid="{00000000-0005-0000-0000-00005FC20000}"/>
    <cellStyle name="20% - Accent1 7 2 2 3 6 2 2 2" xfId="49943" xr:uid="{00000000-0005-0000-0000-000060C20000}"/>
    <cellStyle name="20% - Accent1 7 2 2 3 6 2 3" xfId="49944" xr:uid="{00000000-0005-0000-0000-000061C20000}"/>
    <cellStyle name="20% - Accent1 7 2 2 3 6 3" xfId="49945" xr:uid="{00000000-0005-0000-0000-000062C20000}"/>
    <cellStyle name="20% - Accent1 7 2 2 3 6 3 2" xfId="49946" xr:uid="{00000000-0005-0000-0000-000063C20000}"/>
    <cellStyle name="20% - Accent1 7 2 2 3 6 4" xfId="49947" xr:uid="{00000000-0005-0000-0000-000064C20000}"/>
    <cellStyle name="20% - Accent1 7 2 2 3 7" xfId="49948" xr:uid="{00000000-0005-0000-0000-000065C20000}"/>
    <cellStyle name="20% - Accent1 7 2 2 3 7 2" xfId="49949" xr:uid="{00000000-0005-0000-0000-000066C20000}"/>
    <cellStyle name="20% - Accent1 7 2 2 3 7 2 2" xfId="49950" xr:uid="{00000000-0005-0000-0000-000067C20000}"/>
    <cellStyle name="20% - Accent1 7 2 2 3 7 3" xfId="49951" xr:uid="{00000000-0005-0000-0000-000068C20000}"/>
    <cellStyle name="20% - Accent1 7 2 2 3 8" xfId="49952" xr:uid="{00000000-0005-0000-0000-000069C20000}"/>
    <cellStyle name="20% - Accent1 7 2 2 3 8 2" xfId="49953" xr:uid="{00000000-0005-0000-0000-00006AC20000}"/>
    <cellStyle name="20% - Accent1 7 2 2 3 8 2 2" xfId="49954" xr:uid="{00000000-0005-0000-0000-00006BC20000}"/>
    <cellStyle name="20% - Accent1 7 2 2 3 8 3" xfId="49955" xr:uid="{00000000-0005-0000-0000-00006CC20000}"/>
    <cellStyle name="20% - Accent1 7 2 2 3 9" xfId="49956" xr:uid="{00000000-0005-0000-0000-00006DC20000}"/>
    <cellStyle name="20% - Accent1 7 2 2 3 9 2" xfId="49957" xr:uid="{00000000-0005-0000-0000-00006EC20000}"/>
    <cellStyle name="20% - Accent1 7 2 2 4" xfId="49958" xr:uid="{00000000-0005-0000-0000-00006FC20000}"/>
    <cellStyle name="20% - Accent1 7 2 2 4 10" xfId="49959" xr:uid="{00000000-0005-0000-0000-000070C20000}"/>
    <cellStyle name="20% - Accent1 7 2 2 4 10 2" xfId="49960" xr:uid="{00000000-0005-0000-0000-000071C20000}"/>
    <cellStyle name="20% - Accent1 7 2 2 4 11" xfId="49961" xr:uid="{00000000-0005-0000-0000-000072C20000}"/>
    <cellStyle name="20% - Accent1 7 2 2 4 2" xfId="49962" xr:uid="{00000000-0005-0000-0000-000073C20000}"/>
    <cellStyle name="20% - Accent1 7 2 2 4 2 2" xfId="49963" xr:uid="{00000000-0005-0000-0000-000074C20000}"/>
    <cellStyle name="20% - Accent1 7 2 2 4 2 2 2" xfId="49964" xr:uid="{00000000-0005-0000-0000-000075C20000}"/>
    <cellStyle name="20% - Accent1 7 2 2 4 2 2 2 2" xfId="49965" xr:uid="{00000000-0005-0000-0000-000076C20000}"/>
    <cellStyle name="20% - Accent1 7 2 2 4 2 2 2 2 2" xfId="49966" xr:uid="{00000000-0005-0000-0000-000077C20000}"/>
    <cellStyle name="20% - Accent1 7 2 2 4 2 2 2 3" xfId="49967" xr:uid="{00000000-0005-0000-0000-000078C20000}"/>
    <cellStyle name="20% - Accent1 7 2 2 4 2 2 3" xfId="49968" xr:uid="{00000000-0005-0000-0000-000079C20000}"/>
    <cellStyle name="20% - Accent1 7 2 2 4 2 2 3 2" xfId="49969" xr:uid="{00000000-0005-0000-0000-00007AC20000}"/>
    <cellStyle name="20% - Accent1 7 2 2 4 2 2 4" xfId="49970" xr:uid="{00000000-0005-0000-0000-00007BC20000}"/>
    <cellStyle name="20% - Accent1 7 2 2 4 2 3" xfId="49971" xr:uid="{00000000-0005-0000-0000-00007CC20000}"/>
    <cellStyle name="20% - Accent1 7 2 2 4 2 3 2" xfId="49972" xr:uid="{00000000-0005-0000-0000-00007DC20000}"/>
    <cellStyle name="20% - Accent1 7 2 2 4 2 3 2 2" xfId="49973" xr:uid="{00000000-0005-0000-0000-00007EC20000}"/>
    <cellStyle name="20% - Accent1 7 2 2 4 2 3 2 2 2" xfId="49974" xr:uid="{00000000-0005-0000-0000-00007FC20000}"/>
    <cellStyle name="20% - Accent1 7 2 2 4 2 3 2 3" xfId="49975" xr:uid="{00000000-0005-0000-0000-000080C20000}"/>
    <cellStyle name="20% - Accent1 7 2 2 4 2 3 3" xfId="49976" xr:uid="{00000000-0005-0000-0000-000081C20000}"/>
    <cellStyle name="20% - Accent1 7 2 2 4 2 3 3 2" xfId="49977" xr:uid="{00000000-0005-0000-0000-000082C20000}"/>
    <cellStyle name="20% - Accent1 7 2 2 4 2 3 4" xfId="49978" xr:uid="{00000000-0005-0000-0000-000083C20000}"/>
    <cellStyle name="20% - Accent1 7 2 2 4 2 4" xfId="49979" xr:uid="{00000000-0005-0000-0000-000084C20000}"/>
    <cellStyle name="20% - Accent1 7 2 2 4 2 4 2" xfId="49980" xr:uid="{00000000-0005-0000-0000-000085C20000}"/>
    <cellStyle name="20% - Accent1 7 2 2 4 2 4 2 2" xfId="49981" xr:uid="{00000000-0005-0000-0000-000086C20000}"/>
    <cellStyle name="20% - Accent1 7 2 2 4 2 4 2 2 2" xfId="49982" xr:uid="{00000000-0005-0000-0000-000087C20000}"/>
    <cellStyle name="20% - Accent1 7 2 2 4 2 4 2 3" xfId="49983" xr:uid="{00000000-0005-0000-0000-000088C20000}"/>
    <cellStyle name="20% - Accent1 7 2 2 4 2 4 3" xfId="49984" xr:uid="{00000000-0005-0000-0000-000089C20000}"/>
    <cellStyle name="20% - Accent1 7 2 2 4 2 4 3 2" xfId="49985" xr:uid="{00000000-0005-0000-0000-00008AC20000}"/>
    <cellStyle name="20% - Accent1 7 2 2 4 2 4 4" xfId="49986" xr:uid="{00000000-0005-0000-0000-00008BC20000}"/>
    <cellStyle name="20% - Accent1 7 2 2 4 2 5" xfId="49987" xr:uid="{00000000-0005-0000-0000-00008CC20000}"/>
    <cellStyle name="20% - Accent1 7 2 2 4 2 5 2" xfId="49988" xr:uid="{00000000-0005-0000-0000-00008DC20000}"/>
    <cellStyle name="20% - Accent1 7 2 2 4 2 5 2 2" xfId="49989" xr:uid="{00000000-0005-0000-0000-00008EC20000}"/>
    <cellStyle name="20% - Accent1 7 2 2 4 2 5 3" xfId="49990" xr:uid="{00000000-0005-0000-0000-00008FC20000}"/>
    <cellStyle name="20% - Accent1 7 2 2 4 2 6" xfId="49991" xr:uid="{00000000-0005-0000-0000-000090C20000}"/>
    <cellStyle name="20% - Accent1 7 2 2 4 2 6 2" xfId="49992" xr:uid="{00000000-0005-0000-0000-000091C20000}"/>
    <cellStyle name="20% - Accent1 7 2 2 4 2 6 2 2" xfId="49993" xr:uid="{00000000-0005-0000-0000-000092C20000}"/>
    <cellStyle name="20% - Accent1 7 2 2 4 2 6 3" xfId="49994" xr:uid="{00000000-0005-0000-0000-000093C20000}"/>
    <cellStyle name="20% - Accent1 7 2 2 4 2 7" xfId="49995" xr:uid="{00000000-0005-0000-0000-000094C20000}"/>
    <cellStyle name="20% - Accent1 7 2 2 4 2 7 2" xfId="49996" xr:uid="{00000000-0005-0000-0000-000095C20000}"/>
    <cellStyle name="20% - Accent1 7 2 2 4 2 8" xfId="49997" xr:uid="{00000000-0005-0000-0000-000096C20000}"/>
    <cellStyle name="20% - Accent1 7 2 2 4 2 8 2" xfId="49998" xr:uid="{00000000-0005-0000-0000-000097C20000}"/>
    <cellStyle name="20% - Accent1 7 2 2 4 2 9" xfId="49999" xr:uid="{00000000-0005-0000-0000-000098C20000}"/>
    <cellStyle name="20% - Accent1 7 2 2 4 3" xfId="50000" xr:uid="{00000000-0005-0000-0000-000099C20000}"/>
    <cellStyle name="20% - Accent1 7 2 2 4 3 2" xfId="50001" xr:uid="{00000000-0005-0000-0000-00009AC20000}"/>
    <cellStyle name="20% - Accent1 7 2 2 4 3 2 2" xfId="50002" xr:uid="{00000000-0005-0000-0000-00009BC20000}"/>
    <cellStyle name="20% - Accent1 7 2 2 4 3 2 2 2" xfId="50003" xr:uid="{00000000-0005-0000-0000-00009CC20000}"/>
    <cellStyle name="20% - Accent1 7 2 2 4 3 2 2 2 2" xfId="50004" xr:uid="{00000000-0005-0000-0000-00009DC20000}"/>
    <cellStyle name="20% - Accent1 7 2 2 4 3 2 2 3" xfId="50005" xr:uid="{00000000-0005-0000-0000-00009EC20000}"/>
    <cellStyle name="20% - Accent1 7 2 2 4 3 2 3" xfId="50006" xr:uid="{00000000-0005-0000-0000-00009FC20000}"/>
    <cellStyle name="20% - Accent1 7 2 2 4 3 2 3 2" xfId="50007" xr:uid="{00000000-0005-0000-0000-0000A0C20000}"/>
    <cellStyle name="20% - Accent1 7 2 2 4 3 2 4" xfId="50008" xr:uid="{00000000-0005-0000-0000-0000A1C20000}"/>
    <cellStyle name="20% - Accent1 7 2 2 4 3 3" xfId="50009" xr:uid="{00000000-0005-0000-0000-0000A2C20000}"/>
    <cellStyle name="20% - Accent1 7 2 2 4 3 3 2" xfId="50010" xr:uid="{00000000-0005-0000-0000-0000A3C20000}"/>
    <cellStyle name="20% - Accent1 7 2 2 4 3 3 2 2" xfId="50011" xr:uid="{00000000-0005-0000-0000-0000A4C20000}"/>
    <cellStyle name="20% - Accent1 7 2 2 4 3 3 2 2 2" xfId="50012" xr:uid="{00000000-0005-0000-0000-0000A5C20000}"/>
    <cellStyle name="20% - Accent1 7 2 2 4 3 3 2 3" xfId="50013" xr:uid="{00000000-0005-0000-0000-0000A6C20000}"/>
    <cellStyle name="20% - Accent1 7 2 2 4 3 3 3" xfId="50014" xr:uid="{00000000-0005-0000-0000-0000A7C20000}"/>
    <cellStyle name="20% - Accent1 7 2 2 4 3 3 3 2" xfId="50015" xr:uid="{00000000-0005-0000-0000-0000A8C20000}"/>
    <cellStyle name="20% - Accent1 7 2 2 4 3 3 4" xfId="50016" xr:uid="{00000000-0005-0000-0000-0000A9C20000}"/>
    <cellStyle name="20% - Accent1 7 2 2 4 3 4" xfId="50017" xr:uid="{00000000-0005-0000-0000-0000AAC20000}"/>
    <cellStyle name="20% - Accent1 7 2 2 4 3 4 2" xfId="50018" xr:uid="{00000000-0005-0000-0000-0000ABC20000}"/>
    <cellStyle name="20% - Accent1 7 2 2 4 3 4 2 2" xfId="50019" xr:uid="{00000000-0005-0000-0000-0000ACC20000}"/>
    <cellStyle name="20% - Accent1 7 2 2 4 3 4 2 2 2" xfId="50020" xr:uid="{00000000-0005-0000-0000-0000ADC20000}"/>
    <cellStyle name="20% - Accent1 7 2 2 4 3 4 2 3" xfId="50021" xr:uid="{00000000-0005-0000-0000-0000AEC20000}"/>
    <cellStyle name="20% - Accent1 7 2 2 4 3 4 3" xfId="50022" xr:uid="{00000000-0005-0000-0000-0000AFC20000}"/>
    <cellStyle name="20% - Accent1 7 2 2 4 3 4 3 2" xfId="50023" xr:uid="{00000000-0005-0000-0000-0000B0C20000}"/>
    <cellStyle name="20% - Accent1 7 2 2 4 3 4 4" xfId="50024" xr:uid="{00000000-0005-0000-0000-0000B1C20000}"/>
    <cellStyle name="20% - Accent1 7 2 2 4 3 5" xfId="50025" xr:uid="{00000000-0005-0000-0000-0000B2C20000}"/>
    <cellStyle name="20% - Accent1 7 2 2 4 3 5 2" xfId="50026" xr:uid="{00000000-0005-0000-0000-0000B3C20000}"/>
    <cellStyle name="20% - Accent1 7 2 2 4 3 5 2 2" xfId="50027" xr:uid="{00000000-0005-0000-0000-0000B4C20000}"/>
    <cellStyle name="20% - Accent1 7 2 2 4 3 5 3" xfId="50028" xr:uid="{00000000-0005-0000-0000-0000B5C20000}"/>
    <cellStyle name="20% - Accent1 7 2 2 4 3 6" xfId="50029" xr:uid="{00000000-0005-0000-0000-0000B6C20000}"/>
    <cellStyle name="20% - Accent1 7 2 2 4 3 6 2" xfId="50030" xr:uid="{00000000-0005-0000-0000-0000B7C20000}"/>
    <cellStyle name="20% - Accent1 7 2 2 4 3 6 2 2" xfId="50031" xr:uid="{00000000-0005-0000-0000-0000B8C20000}"/>
    <cellStyle name="20% - Accent1 7 2 2 4 3 6 3" xfId="50032" xr:uid="{00000000-0005-0000-0000-0000B9C20000}"/>
    <cellStyle name="20% - Accent1 7 2 2 4 3 7" xfId="50033" xr:uid="{00000000-0005-0000-0000-0000BAC20000}"/>
    <cellStyle name="20% - Accent1 7 2 2 4 3 7 2" xfId="50034" xr:uid="{00000000-0005-0000-0000-0000BBC20000}"/>
    <cellStyle name="20% - Accent1 7 2 2 4 3 8" xfId="50035" xr:uid="{00000000-0005-0000-0000-0000BCC20000}"/>
    <cellStyle name="20% - Accent1 7 2 2 4 3 8 2" xfId="50036" xr:uid="{00000000-0005-0000-0000-0000BDC20000}"/>
    <cellStyle name="20% - Accent1 7 2 2 4 3 9" xfId="50037" xr:uid="{00000000-0005-0000-0000-0000BEC20000}"/>
    <cellStyle name="20% - Accent1 7 2 2 4 4" xfId="50038" xr:uid="{00000000-0005-0000-0000-0000BFC20000}"/>
    <cellStyle name="20% - Accent1 7 2 2 4 4 2" xfId="50039" xr:uid="{00000000-0005-0000-0000-0000C0C20000}"/>
    <cellStyle name="20% - Accent1 7 2 2 4 4 2 2" xfId="50040" xr:uid="{00000000-0005-0000-0000-0000C1C20000}"/>
    <cellStyle name="20% - Accent1 7 2 2 4 4 2 2 2" xfId="50041" xr:uid="{00000000-0005-0000-0000-0000C2C20000}"/>
    <cellStyle name="20% - Accent1 7 2 2 4 4 2 3" xfId="50042" xr:uid="{00000000-0005-0000-0000-0000C3C20000}"/>
    <cellStyle name="20% - Accent1 7 2 2 4 4 3" xfId="50043" xr:uid="{00000000-0005-0000-0000-0000C4C20000}"/>
    <cellStyle name="20% - Accent1 7 2 2 4 4 3 2" xfId="50044" xr:uid="{00000000-0005-0000-0000-0000C5C20000}"/>
    <cellStyle name="20% - Accent1 7 2 2 4 4 4" xfId="50045" xr:uid="{00000000-0005-0000-0000-0000C6C20000}"/>
    <cellStyle name="20% - Accent1 7 2 2 4 5" xfId="50046" xr:uid="{00000000-0005-0000-0000-0000C7C20000}"/>
    <cellStyle name="20% - Accent1 7 2 2 4 5 2" xfId="50047" xr:uid="{00000000-0005-0000-0000-0000C8C20000}"/>
    <cellStyle name="20% - Accent1 7 2 2 4 5 2 2" xfId="50048" xr:uid="{00000000-0005-0000-0000-0000C9C20000}"/>
    <cellStyle name="20% - Accent1 7 2 2 4 5 2 2 2" xfId="50049" xr:uid="{00000000-0005-0000-0000-0000CAC20000}"/>
    <cellStyle name="20% - Accent1 7 2 2 4 5 2 3" xfId="50050" xr:uid="{00000000-0005-0000-0000-0000CBC20000}"/>
    <cellStyle name="20% - Accent1 7 2 2 4 5 3" xfId="50051" xr:uid="{00000000-0005-0000-0000-0000CCC20000}"/>
    <cellStyle name="20% - Accent1 7 2 2 4 5 3 2" xfId="50052" xr:uid="{00000000-0005-0000-0000-0000CDC20000}"/>
    <cellStyle name="20% - Accent1 7 2 2 4 5 4" xfId="50053" xr:uid="{00000000-0005-0000-0000-0000CEC20000}"/>
    <cellStyle name="20% - Accent1 7 2 2 4 6" xfId="50054" xr:uid="{00000000-0005-0000-0000-0000CFC20000}"/>
    <cellStyle name="20% - Accent1 7 2 2 4 6 2" xfId="50055" xr:uid="{00000000-0005-0000-0000-0000D0C20000}"/>
    <cellStyle name="20% - Accent1 7 2 2 4 6 2 2" xfId="50056" xr:uid="{00000000-0005-0000-0000-0000D1C20000}"/>
    <cellStyle name="20% - Accent1 7 2 2 4 6 2 2 2" xfId="50057" xr:uid="{00000000-0005-0000-0000-0000D2C20000}"/>
    <cellStyle name="20% - Accent1 7 2 2 4 6 2 3" xfId="50058" xr:uid="{00000000-0005-0000-0000-0000D3C20000}"/>
    <cellStyle name="20% - Accent1 7 2 2 4 6 3" xfId="50059" xr:uid="{00000000-0005-0000-0000-0000D4C20000}"/>
    <cellStyle name="20% - Accent1 7 2 2 4 6 3 2" xfId="50060" xr:uid="{00000000-0005-0000-0000-0000D5C20000}"/>
    <cellStyle name="20% - Accent1 7 2 2 4 6 4" xfId="50061" xr:uid="{00000000-0005-0000-0000-0000D6C20000}"/>
    <cellStyle name="20% - Accent1 7 2 2 4 7" xfId="50062" xr:uid="{00000000-0005-0000-0000-0000D7C20000}"/>
    <cellStyle name="20% - Accent1 7 2 2 4 7 2" xfId="50063" xr:uid="{00000000-0005-0000-0000-0000D8C20000}"/>
    <cellStyle name="20% - Accent1 7 2 2 4 7 2 2" xfId="50064" xr:uid="{00000000-0005-0000-0000-0000D9C20000}"/>
    <cellStyle name="20% - Accent1 7 2 2 4 7 3" xfId="50065" xr:uid="{00000000-0005-0000-0000-0000DAC20000}"/>
    <cellStyle name="20% - Accent1 7 2 2 4 8" xfId="50066" xr:uid="{00000000-0005-0000-0000-0000DBC20000}"/>
    <cellStyle name="20% - Accent1 7 2 2 4 8 2" xfId="50067" xr:uid="{00000000-0005-0000-0000-0000DCC20000}"/>
    <cellStyle name="20% - Accent1 7 2 2 4 8 2 2" xfId="50068" xr:uid="{00000000-0005-0000-0000-0000DDC20000}"/>
    <cellStyle name="20% - Accent1 7 2 2 4 8 3" xfId="50069" xr:uid="{00000000-0005-0000-0000-0000DEC20000}"/>
    <cellStyle name="20% - Accent1 7 2 2 4 9" xfId="50070" xr:uid="{00000000-0005-0000-0000-0000DFC20000}"/>
    <cellStyle name="20% - Accent1 7 2 2 4 9 2" xfId="50071" xr:uid="{00000000-0005-0000-0000-0000E0C20000}"/>
    <cellStyle name="20% - Accent1 7 2 2 5" xfId="50072" xr:uid="{00000000-0005-0000-0000-0000E1C20000}"/>
    <cellStyle name="20% - Accent1 7 2 2 5 2" xfId="50073" xr:uid="{00000000-0005-0000-0000-0000E2C20000}"/>
    <cellStyle name="20% - Accent1 7 2 2 5 2 2" xfId="50074" xr:uid="{00000000-0005-0000-0000-0000E3C20000}"/>
    <cellStyle name="20% - Accent1 7 2 2 5 2 2 2" xfId="50075" xr:uid="{00000000-0005-0000-0000-0000E4C20000}"/>
    <cellStyle name="20% - Accent1 7 2 2 5 2 2 2 2" xfId="50076" xr:uid="{00000000-0005-0000-0000-0000E5C20000}"/>
    <cellStyle name="20% - Accent1 7 2 2 5 2 2 3" xfId="50077" xr:uid="{00000000-0005-0000-0000-0000E6C20000}"/>
    <cellStyle name="20% - Accent1 7 2 2 5 2 3" xfId="50078" xr:uid="{00000000-0005-0000-0000-0000E7C20000}"/>
    <cellStyle name="20% - Accent1 7 2 2 5 2 3 2" xfId="50079" xr:uid="{00000000-0005-0000-0000-0000E8C20000}"/>
    <cellStyle name="20% - Accent1 7 2 2 5 2 4" xfId="50080" xr:uid="{00000000-0005-0000-0000-0000E9C20000}"/>
    <cellStyle name="20% - Accent1 7 2 2 5 3" xfId="50081" xr:uid="{00000000-0005-0000-0000-0000EAC20000}"/>
    <cellStyle name="20% - Accent1 7 2 2 5 3 2" xfId="50082" xr:uid="{00000000-0005-0000-0000-0000EBC20000}"/>
    <cellStyle name="20% - Accent1 7 2 2 5 3 2 2" xfId="50083" xr:uid="{00000000-0005-0000-0000-0000ECC20000}"/>
    <cellStyle name="20% - Accent1 7 2 2 5 3 2 2 2" xfId="50084" xr:uid="{00000000-0005-0000-0000-0000EDC20000}"/>
    <cellStyle name="20% - Accent1 7 2 2 5 3 2 3" xfId="50085" xr:uid="{00000000-0005-0000-0000-0000EEC20000}"/>
    <cellStyle name="20% - Accent1 7 2 2 5 3 3" xfId="50086" xr:uid="{00000000-0005-0000-0000-0000EFC20000}"/>
    <cellStyle name="20% - Accent1 7 2 2 5 3 3 2" xfId="50087" xr:uid="{00000000-0005-0000-0000-0000F0C20000}"/>
    <cellStyle name="20% - Accent1 7 2 2 5 3 4" xfId="50088" xr:uid="{00000000-0005-0000-0000-0000F1C20000}"/>
    <cellStyle name="20% - Accent1 7 2 2 5 4" xfId="50089" xr:uid="{00000000-0005-0000-0000-0000F2C20000}"/>
    <cellStyle name="20% - Accent1 7 2 2 5 4 2" xfId="50090" xr:uid="{00000000-0005-0000-0000-0000F3C20000}"/>
    <cellStyle name="20% - Accent1 7 2 2 5 4 2 2" xfId="50091" xr:uid="{00000000-0005-0000-0000-0000F4C20000}"/>
    <cellStyle name="20% - Accent1 7 2 2 5 4 2 2 2" xfId="50092" xr:uid="{00000000-0005-0000-0000-0000F5C20000}"/>
    <cellStyle name="20% - Accent1 7 2 2 5 4 2 3" xfId="50093" xr:uid="{00000000-0005-0000-0000-0000F6C20000}"/>
    <cellStyle name="20% - Accent1 7 2 2 5 4 3" xfId="50094" xr:uid="{00000000-0005-0000-0000-0000F7C20000}"/>
    <cellStyle name="20% - Accent1 7 2 2 5 4 3 2" xfId="50095" xr:uid="{00000000-0005-0000-0000-0000F8C20000}"/>
    <cellStyle name="20% - Accent1 7 2 2 5 4 4" xfId="50096" xr:uid="{00000000-0005-0000-0000-0000F9C20000}"/>
    <cellStyle name="20% - Accent1 7 2 2 5 5" xfId="50097" xr:uid="{00000000-0005-0000-0000-0000FAC20000}"/>
    <cellStyle name="20% - Accent1 7 2 2 5 5 2" xfId="50098" xr:uid="{00000000-0005-0000-0000-0000FBC20000}"/>
    <cellStyle name="20% - Accent1 7 2 2 5 5 2 2" xfId="50099" xr:uid="{00000000-0005-0000-0000-0000FCC20000}"/>
    <cellStyle name="20% - Accent1 7 2 2 5 5 3" xfId="50100" xr:uid="{00000000-0005-0000-0000-0000FDC20000}"/>
    <cellStyle name="20% - Accent1 7 2 2 5 6" xfId="50101" xr:uid="{00000000-0005-0000-0000-0000FEC20000}"/>
    <cellStyle name="20% - Accent1 7 2 2 5 6 2" xfId="50102" xr:uid="{00000000-0005-0000-0000-0000FFC20000}"/>
    <cellStyle name="20% - Accent1 7 2 2 5 6 2 2" xfId="50103" xr:uid="{00000000-0005-0000-0000-000000C30000}"/>
    <cellStyle name="20% - Accent1 7 2 2 5 6 3" xfId="50104" xr:uid="{00000000-0005-0000-0000-000001C30000}"/>
    <cellStyle name="20% - Accent1 7 2 2 5 7" xfId="50105" xr:uid="{00000000-0005-0000-0000-000002C30000}"/>
    <cellStyle name="20% - Accent1 7 2 2 5 7 2" xfId="50106" xr:uid="{00000000-0005-0000-0000-000003C30000}"/>
    <cellStyle name="20% - Accent1 7 2 2 5 8" xfId="50107" xr:uid="{00000000-0005-0000-0000-000004C30000}"/>
    <cellStyle name="20% - Accent1 7 2 2 5 8 2" xfId="50108" xr:uid="{00000000-0005-0000-0000-000005C30000}"/>
    <cellStyle name="20% - Accent1 7 2 2 5 9" xfId="50109" xr:uid="{00000000-0005-0000-0000-000006C30000}"/>
    <cellStyle name="20% - Accent1 7 2 2 6" xfId="50110" xr:uid="{00000000-0005-0000-0000-000007C30000}"/>
    <cellStyle name="20% - Accent1 7 2 2 6 2" xfId="50111" xr:uid="{00000000-0005-0000-0000-000008C30000}"/>
    <cellStyle name="20% - Accent1 7 2 2 6 2 2" xfId="50112" xr:uid="{00000000-0005-0000-0000-000009C30000}"/>
    <cellStyle name="20% - Accent1 7 2 2 6 2 2 2" xfId="50113" xr:uid="{00000000-0005-0000-0000-00000AC30000}"/>
    <cellStyle name="20% - Accent1 7 2 2 6 2 2 2 2" xfId="50114" xr:uid="{00000000-0005-0000-0000-00000BC30000}"/>
    <cellStyle name="20% - Accent1 7 2 2 6 2 2 3" xfId="50115" xr:uid="{00000000-0005-0000-0000-00000CC30000}"/>
    <cellStyle name="20% - Accent1 7 2 2 6 2 3" xfId="50116" xr:uid="{00000000-0005-0000-0000-00000DC30000}"/>
    <cellStyle name="20% - Accent1 7 2 2 6 2 3 2" xfId="50117" xr:uid="{00000000-0005-0000-0000-00000EC30000}"/>
    <cellStyle name="20% - Accent1 7 2 2 6 2 4" xfId="50118" xr:uid="{00000000-0005-0000-0000-00000FC30000}"/>
    <cellStyle name="20% - Accent1 7 2 2 6 3" xfId="50119" xr:uid="{00000000-0005-0000-0000-000010C30000}"/>
    <cellStyle name="20% - Accent1 7 2 2 6 3 2" xfId="50120" xr:uid="{00000000-0005-0000-0000-000011C30000}"/>
    <cellStyle name="20% - Accent1 7 2 2 6 3 2 2" xfId="50121" xr:uid="{00000000-0005-0000-0000-000012C30000}"/>
    <cellStyle name="20% - Accent1 7 2 2 6 3 2 2 2" xfId="50122" xr:uid="{00000000-0005-0000-0000-000013C30000}"/>
    <cellStyle name="20% - Accent1 7 2 2 6 3 2 3" xfId="50123" xr:uid="{00000000-0005-0000-0000-000014C30000}"/>
    <cellStyle name="20% - Accent1 7 2 2 6 3 3" xfId="50124" xr:uid="{00000000-0005-0000-0000-000015C30000}"/>
    <cellStyle name="20% - Accent1 7 2 2 6 3 3 2" xfId="50125" xr:uid="{00000000-0005-0000-0000-000016C30000}"/>
    <cellStyle name="20% - Accent1 7 2 2 6 3 4" xfId="50126" xr:uid="{00000000-0005-0000-0000-000017C30000}"/>
    <cellStyle name="20% - Accent1 7 2 2 6 4" xfId="50127" xr:uid="{00000000-0005-0000-0000-000018C30000}"/>
    <cellStyle name="20% - Accent1 7 2 2 6 4 2" xfId="50128" xr:uid="{00000000-0005-0000-0000-000019C30000}"/>
    <cellStyle name="20% - Accent1 7 2 2 6 4 2 2" xfId="50129" xr:uid="{00000000-0005-0000-0000-00001AC30000}"/>
    <cellStyle name="20% - Accent1 7 2 2 6 4 2 2 2" xfId="50130" xr:uid="{00000000-0005-0000-0000-00001BC30000}"/>
    <cellStyle name="20% - Accent1 7 2 2 6 4 2 3" xfId="50131" xr:uid="{00000000-0005-0000-0000-00001CC30000}"/>
    <cellStyle name="20% - Accent1 7 2 2 6 4 3" xfId="50132" xr:uid="{00000000-0005-0000-0000-00001DC30000}"/>
    <cellStyle name="20% - Accent1 7 2 2 6 4 3 2" xfId="50133" xr:uid="{00000000-0005-0000-0000-00001EC30000}"/>
    <cellStyle name="20% - Accent1 7 2 2 6 4 4" xfId="50134" xr:uid="{00000000-0005-0000-0000-00001FC30000}"/>
    <cellStyle name="20% - Accent1 7 2 2 6 5" xfId="50135" xr:uid="{00000000-0005-0000-0000-000020C30000}"/>
    <cellStyle name="20% - Accent1 7 2 2 6 5 2" xfId="50136" xr:uid="{00000000-0005-0000-0000-000021C30000}"/>
    <cellStyle name="20% - Accent1 7 2 2 6 5 2 2" xfId="50137" xr:uid="{00000000-0005-0000-0000-000022C30000}"/>
    <cellStyle name="20% - Accent1 7 2 2 6 5 3" xfId="50138" xr:uid="{00000000-0005-0000-0000-000023C30000}"/>
    <cellStyle name="20% - Accent1 7 2 2 6 6" xfId="50139" xr:uid="{00000000-0005-0000-0000-000024C30000}"/>
    <cellStyle name="20% - Accent1 7 2 2 6 6 2" xfId="50140" xr:uid="{00000000-0005-0000-0000-000025C30000}"/>
    <cellStyle name="20% - Accent1 7 2 2 6 6 2 2" xfId="50141" xr:uid="{00000000-0005-0000-0000-000026C30000}"/>
    <cellStyle name="20% - Accent1 7 2 2 6 6 3" xfId="50142" xr:uid="{00000000-0005-0000-0000-000027C30000}"/>
    <cellStyle name="20% - Accent1 7 2 2 6 7" xfId="50143" xr:uid="{00000000-0005-0000-0000-000028C30000}"/>
    <cellStyle name="20% - Accent1 7 2 2 6 7 2" xfId="50144" xr:uid="{00000000-0005-0000-0000-000029C30000}"/>
    <cellStyle name="20% - Accent1 7 2 2 6 8" xfId="50145" xr:uid="{00000000-0005-0000-0000-00002AC30000}"/>
    <cellStyle name="20% - Accent1 7 2 2 6 8 2" xfId="50146" xr:uid="{00000000-0005-0000-0000-00002BC30000}"/>
    <cellStyle name="20% - Accent1 7 2 2 6 9" xfId="50147" xr:uid="{00000000-0005-0000-0000-00002CC30000}"/>
    <cellStyle name="20% - Accent1 7 2 2 7" xfId="50148" xr:uid="{00000000-0005-0000-0000-00002DC30000}"/>
    <cellStyle name="20% - Accent1 7 2 2 7 2" xfId="50149" xr:uid="{00000000-0005-0000-0000-00002EC30000}"/>
    <cellStyle name="20% - Accent1 7 2 2 7 2 2" xfId="50150" xr:uid="{00000000-0005-0000-0000-00002FC30000}"/>
    <cellStyle name="20% - Accent1 7 2 2 7 2 2 2" xfId="50151" xr:uid="{00000000-0005-0000-0000-000030C30000}"/>
    <cellStyle name="20% - Accent1 7 2 2 7 2 3" xfId="50152" xr:uid="{00000000-0005-0000-0000-000031C30000}"/>
    <cellStyle name="20% - Accent1 7 2 2 7 3" xfId="50153" xr:uid="{00000000-0005-0000-0000-000032C30000}"/>
    <cellStyle name="20% - Accent1 7 2 2 7 3 2" xfId="50154" xr:uid="{00000000-0005-0000-0000-000033C30000}"/>
    <cellStyle name="20% - Accent1 7 2 2 7 4" xfId="50155" xr:uid="{00000000-0005-0000-0000-000034C30000}"/>
    <cellStyle name="20% - Accent1 7 2 2 8" xfId="50156" xr:uid="{00000000-0005-0000-0000-000035C30000}"/>
    <cellStyle name="20% - Accent1 7 2 2 8 2" xfId="50157" xr:uid="{00000000-0005-0000-0000-000036C30000}"/>
    <cellStyle name="20% - Accent1 7 2 2 8 2 2" xfId="50158" xr:uid="{00000000-0005-0000-0000-000037C30000}"/>
    <cellStyle name="20% - Accent1 7 2 2 8 2 2 2" xfId="50159" xr:uid="{00000000-0005-0000-0000-000038C30000}"/>
    <cellStyle name="20% - Accent1 7 2 2 8 2 3" xfId="50160" xr:uid="{00000000-0005-0000-0000-000039C30000}"/>
    <cellStyle name="20% - Accent1 7 2 2 8 3" xfId="50161" xr:uid="{00000000-0005-0000-0000-00003AC30000}"/>
    <cellStyle name="20% - Accent1 7 2 2 8 3 2" xfId="50162" xr:uid="{00000000-0005-0000-0000-00003BC30000}"/>
    <cellStyle name="20% - Accent1 7 2 2 8 4" xfId="50163" xr:uid="{00000000-0005-0000-0000-00003CC30000}"/>
    <cellStyle name="20% - Accent1 7 2 2 9" xfId="50164" xr:uid="{00000000-0005-0000-0000-00003DC30000}"/>
    <cellStyle name="20% - Accent1 7 2 2 9 2" xfId="50165" xr:uid="{00000000-0005-0000-0000-00003EC30000}"/>
    <cellStyle name="20% - Accent1 7 2 2 9 2 2" xfId="50166" xr:uid="{00000000-0005-0000-0000-00003FC30000}"/>
    <cellStyle name="20% - Accent1 7 2 2 9 2 2 2" xfId="50167" xr:uid="{00000000-0005-0000-0000-000040C30000}"/>
    <cellStyle name="20% - Accent1 7 2 2 9 2 3" xfId="50168" xr:uid="{00000000-0005-0000-0000-000041C30000}"/>
    <cellStyle name="20% - Accent1 7 2 2 9 3" xfId="50169" xr:uid="{00000000-0005-0000-0000-000042C30000}"/>
    <cellStyle name="20% - Accent1 7 2 2 9 3 2" xfId="50170" xr:uid="{00000000-0005-0000-0000-000043C30000}"/>
    <cellStyle name="20% - Accent1 7 2 2 9 4" xfId="50171" xr:uid="{00000000-0005-0000-0000-000044C30000}"/>
    <cellStyle name="20% - Accent1 7 2 3" xfId="50172" xr:uid="{00000000-0005-0000-0000-000045C30000}"/>
    <cellStyle name="20% - Accent1 7 2 3 10" xfId="50173" xr:uid="{00000000-0005-0000-0000-000046C30000}"/>
    <cellStyle name="20% - Accent1 7 2 3 10 2" xfId="50174" xr:uid="{00000000-0005-0000-0000-000047C30000}"/>
    <cellStyle name="20% - Accent1 7 2 3 11" xfId="50175" xr:uid="{00000000-0005-0000-0000-000048C30000}"/>
    <cellStyle name="20% - Accent1 7 2 3 2" xfId="50176" xr:uid="{00000000-0005-0000-0000-000049C30000}"/>
    <cellStyle name="20% - Accent1 7 2 3 2 2" xfId="50177" xr:uid="{00000000-0005-0000-0000-00004AC30000}"/>
    <cellStyle name="20% - Accent1 7 2 3 2 2 2" xfId="50178" xr:uid="{00000000-0005-0000-0000-00004BC30000}"/>
    <cellStyle name="20% - Accent1 7 2 3 2 2 2 2" xfId="50179" xr:uid="{00000000-0005-0000-0000-00004CC30000}"/>
    <cellStyle name="20% - Accent1 7 2 3 2 2 2 2 2" xfId="50180" xr:uid="{00000000-0005-0000-0000-00004DC30000}"/>
    <cellStyle name="20% - Accent1 7 2 3 2 2 2 3" xfId="50181" xr:uid="{00000000-0005-0000-0000-00004EC30000}"/>
    <cellStyle name="20% - Accent1 7 2 3 2 2 3" xfId="50182" xr:uid="{00000000-0005-0000-0000-00004FC30000}"/>
    <cellStyle name="20% - Accent1 7 2 3 2 2 3 2" xfId="50183" xr:uid="{00000000-0005-0000-0000-000050C30000}"/>
    <cellStyle name="20% - Accent1 7 2 3 2 2 4" xfId="50184" xr:uid="{00000000-0005-0000-0000-000051C30000}"/>
    <cellStyle name="20% - Accent1 7 2 3 2 3" xfId="50185" xr:uid="{00000000-0005-0000-0000-000052C30000}"/>
    <cellStyle name="20% - Accent1 7 2 3 2 3 2" xfId="50186" xr:uid="{00000000-0005-0000-0000-000053C30000}"/>
    <cellStyle name="20% - Accent1 7 2 3 2 3 2 2" xfId="50187" xr:uid="{00000000-0005-0000-0000-000054C30000}"/>
    <cellStyle name="20% - Accent1 7 2 3 2 3 2 2 2" xfId="50188" xr:uid="{00000000-0005-0000-0000-000055C30000}"/>
    <cellStyle name="20% - Accent1 7 2 3 2 3 2 3" xfId="50189" xr:uid="{00000000-0005-0000-0000-000056C30000}"/>
    <cellStyle name="20% - Accent1 7 2 3 2 3 3" xfId="50190" xr:uid="{00000000-0005-0000-0000-000057C30000}"/>
    <cellStyle name="20% - Accent1 7 2 3 2 3 3 2" xfId="50191" xr:uid="{00000000-0005-0000-0000-000058C30000}"/>
    <cellStyle name="20% - Accent1 7 2 3 2 3 4" xfId="50192" xr:uid="{00000000-0005-0000-0000-000059C30000}"/>
    <cellStyle name="20% - Accent1 7 2 3 2 4" xfId="50193" xr:uid="{00000000-0005-0000-0000-00005AC30000}"/>
    <cellStyle name="20% - Accent1 7 2 3 2 4 2" xfId="50194" xr:uid="{00000000-0005-0000-0000-00005BC30000}"/>
    <cellStyle name="20% - Accent1 7 2 3 2 4 2 2" xfId="50195" xr:uid="{00000000-0005-0000-0000-00005CC30000}"/>
    <cellStyle name="20% - Accent1 7 2 3 2 4 2 2 2" xfId="50196" xr:uid="{00000000-0005-0000-0000-00005DC30000}"/>
    <cellStyle name="20% - Accent1 7 2 3 2 4 2 3" xfId="50197" xr:uid="{00000000-0005-0000-0000-00005EC30000}"/>
    <cellStyle name="20% - Accent1 7 2 3 2 4 3" xfId="50198" xr:uid="{00000000-0005-0000-0000-00005FC30000}"/>
    <cellStyle name="20% - Accent1 7 2 3 2 4 3 2" xfId="50199" xr:uid="{00000000-0005-0000-0000-000060C30000}"/>
    <cellStyle name="20% - Accent1 7 2 3 2 4 4" xfId="50200" xr:uid="{00000000-0005-0000-0000-000061C30000}"/>
    <cellStyle name="20% - Accent1 7 2 3 2 5" xfId="50201" xr:uid="{00000000-0005-0000-0000-000062C30000}"/>
    <cellStyle name="20% - Accent1 7 2 3 2 5 2" xfId="50202" xr:uid="{00000000-0005-0000-0000-000063C30000}"/>
    <cellStyle name="20% - Accent1 7 2 3 2 5 2 2" xfId="50203" xr:uid="{00000000-0005-0000-0000-000064C30000}"/>
    <cellStyle name="20% - Accent1 7 2 3 2 5 3" xfId="50204" xr:uid="{00000000-0005-0000-0000-000065C30000}"/>
    <cellStyle name="20% - Accent1 7 2 3 2 6" xfId="50205" xr:uid="{00000000-0005-0000-0000-000066C30000}"/>
    <cellStyle name="20% - Accent1 7 2 3 2 6 2" xfId="50206" xr:uid="{00000000-0005-0000-0000-000067C30000}"/>
    <cellStyle name="20% - Accent1 7 2 3 2 6 2 2" xfId="50207" xr:uid="{00000000-0005-0000-0000-000068C30000}"/>
    <cellStyle name="20% - Accent1 7 2 3 2 6 3" xfId="50208" xr:uid="{00000000-0005-0000-0000-000069C30000}"/>
    <cellStyle name="20% - Accent1 7 2 3 2 7" xfId="50209" xr:uid="{00000000-0005-0000-0000-00006AC30000}"/>
    <cellStyle name="20% - Accent1 7 2 3 2 7 2" xfId="50210" xr:uid="{00000000-0005-0000-0000-00006BC30000}"/>
    <cellStyle name="20% - Accent1 7 2 3 2 8" xfId="50211" xr:uid="{00000000-0005-0000-0000-00006CC30000}"/>
    <cellStyle name="20% - Accent1 7 2 3 2 8 2" xfId="50212" xr:uid="{00000000-0005-0000-0000-00006DC30000}"/>
    <cellStyle name="20% - Accent1 7 2 3 2 9" xfId="50213" xr:uid="{00000000-0005-0000-0000-00006EC30000}"/>
    <cellStyle name="20% - Accent1 7 2 3 3" xfId="50214" xr:uid="{00000000-0005-0000-0000-00006FC30000}"/>
    <cellStyle name="20% - Accent1 7 2 3 3 2" xfId="50215" xr:uid="{00000000-0005-0000-0000-000070C30000}"/>
    <cellStyle name="20% - Accent1 7 2 3 3 2 2" xfId="50216" xr:uid="{00000000-0005-0000-0000-000071C30000}"/>
    <cellStyle name="20% - Accent1 7 2 3 3 2 2 2" xfId="50217" xr:uid="{00000000-0005-0000-0000-000072C30000}"/>
    <cellStyle name="20% - Accent1 7 2 3 3 2 2 2 2" xfId="50218" xr:uid="{00000000-0005-0000-0000-000073C30000}"/>
    <cellStyle name="20% - Accent1 7 2 3 3 2 2 3" xfId="50219" xr:uid="{00000000-0005-0000-0000-000074C30000}"/>
    <cellStyle name="20% - Accent1 7 2 3 3 2 3" xfId="50220" xr:uid="{00000000-0005-0000-0000-000075C30000}"/>
    <cellStyle name="20% - Accent1 7 2 3 3 2 3 2" xfId="50221" xr:uid="{00000000-0005-0000-0000-000076C30000}"/>
    <cellStyle name="20% - Accent1 7 2 3 3 2 4" xfId="50222" xr:uid="{00000000-0005-0000-0000-000077C30000}"/>
    <cellStyle name="20% - Accent1 7 2 3 3 3" xfId="50223" xr:uid="{00000000-0005-0000-0000-000078C30000}"/>
    <cellStyle name="20% - Accent1 7 2 3 3 3 2" xfId="50224" xr:uid="{00000000-0005-0000-0000-000079C30000}"/>
    <cellStyle name="20% - Accent1 7 2 3 3 3 2 2" xfId="50225" xr:uid="{00000000-0005-0000-0000-00007AC30000}"/>
    <cellStyle name="20% - Accent1 7 2 3 3 3 2 2 2" xfId="50226" xr:uid="{00000000-0005-0000-0000-00007BC30000}"/>
    <cellStyle name="20% - Accent1 7 2 3 3 3 2 3" xfId="50227" xr:uid="{00000000-0005-0000-0000-00007CC30000}"/>
    <cellStyle name="20% - Accent1 7 2 3 3 3 3" xfId="50228" xr:uid="{00000000-0005-0000-0000-00007DC30000}"/>
    <cellStyle name="20% - Accent1 7 2 3 3 3 3 2" xfId="50229" xr:uid="{00000000-0005-0000-0000-00007EC30000}"/>
    <cellStyle name="20% - Accent1 7 2 3 3 3 4" xfId="50230" xr:uid="{00000000-0005-0000-0000-00007FC30000}"/>
    <cellStyle name="20% - Accent1 7 2 3 3 4" xfId="50231" xr:uid="{00000000-0005-0000-0000-000080C30000}"/>
    <cellStyle name="20% - Accent1 7 2 3 3 4 2" xfId="50232" xr:uid="{00000000-0005-0000-0000-000081C30000}"/>
    <cellStyle name="20% - Accent1 7 2 3 3 4 2 2" xfId="50233" xr:uid="{00000000-0005-0000-0000-000082C30000}"/>
    <cellStyle name="20% - Accent1 7 2 3 3 4 2 2 2" xfId="50234" xr:uid="{00000000-0005-0000-0000-000083C30000}"/>
    <cellStyle name="20% - Accent1 7 2 3 3 4 2 3" xfId="50235" xr:uid="{00000000-0005-0000-0000-000084C30000}"/>
    <cellStyle name="20% - Accent1 7 2 3 3 4 3" xfId="50236" xr:uid="{00000000-0005-0000-0000-000085C30000}"/>
    <cellStyle name="20% - Accent1 7 2 3 3 4 3 2" xfId="50237" xr:uid="{00000000-0005-0000-0000-000086C30000}"/>
    <cellStyle name="20% - Accent1 7 2 3 3 4 4" xfId="50238" xr:uid="{00000000-0005-0000-0000-000087C30000}"/>
    <cellStyle name="20% - Accent1 7 2 3 3 5" xfId="50239" xr:uid="{00000000-0005-0000-0000-000088C30000}"/>
    <cellStyle name="20% - Accent1 7 2 3 3 5 2" xfId="50240" xr:uid="{00000000-0005-0000-0000-000089C30000}"/>
    <cellStyle name="20% - Accent1 7 2 3 3 5 2 2" xfId="50241" xr:uid="{00000000-0005-0000-0000-00008AC30000}"/>
    <cellStyle name="20% - Accent1 7 2 3 3 5 3" xfId="50242" xr:uid="{00000000-0005-0000-0000-00008BC30000}"/>
    <cellStyle name="20% - Accent1 7 2 3 3 6" xfId="50243" xr:uid="{00000000-0005-0000-0000-00008CC30000}"/>
    <cellStyle name="20% - Accent1 7 2 3 3 6 2" xfId="50244" xr:uid="{00000000-0005-0000-0000-00008DC30000}"/>
    <cellStyle name="20% - Accent1 7 2 3 3 6 2 2" xfId="50245" xr:uid="{00000000-0005-0000-0000-00008EC30000}"/>
    <cellStyle name="20% - Accent1 7 2 3 3 6 3" xfId="50246" xr:uid="{00000000-0005-0000-0000-00008FC30000}"/>
    <cellStyle name="20% - Accent1 7 2 3 3 7" xfId="50247" xr:uid="{00000000-0005-0000-0000-000090C30000}"/>
    <cellStyle name="20% - Accent1 7 2 3 3 7 2" xfId="50248" xr:uid="{00000000-0005-0000-0000-000091C30000}"/>
    <cellStyle name="20% - Accent1 7 2 3 3 8" xfId="50249" xr:uid="{00000000-0005-0000-0000-000092C30000}"/>
    <cellStyle name="20% - Accent1 7 2 3 3 8 2" xfId="50250" xr:uid="{00000000-0005-0000-0000-000093C30000}"/>
    <cellStyle name="20% - Accent1 7 2 3 3 9" xfId="50251" xr:uid="{00000000-0005-0000-0000-000094C30000}"/>
    <cellStyle name="20% - Accent1 7 2 3 4" xfId="50252" xr:uid="{00000000-0005-0000-0000-000095C30000}"/>
    <cellStyle name="20% - Accent1 7 2 3 4 2" xfId="50253" xr:uid="{00000000-0005-0000-0000-000096C30000}"/>
    <cellStyle name="20% - Accent1 7 2 3 4 2 2" xfId="50254" xr:uid="{00000000-0005-0000-0000-000097C30000}"/>
    <cellStyle name="20% - Accent1 7 2 3 4 2 2 2" xfId="50255" xr:uid="{00000000-0005-0000-0000-000098C30000}"/>
    <cellStyle name="20% - Accent1 7 2 3 4 2 3" xfId="50256" xr:uid="{00000000-0005-0000-0000-000099C30000}"/>
    <cellStyle name="20% - Accent1 7 2 3 4 3" xfId="50257" xr:uid="{00000000-0005-0000-0000-00009AC30000}"/>
    <cellStyle name="20% - Accent1 7 2 3 4 3 2" xfId="50258" xr:uid="{00000000-0005-0000-0000-00009BC30000}"/>
    <cellStyle name="20% - Accent1 7 2 3 4 4" xfId="50259" xr:uid="{00000000-0005-0000-0000-00009CC30000}"/>
    <cellStyle name="20% - Accent1 7 2 3 5" xfId="50260" xr:uid="{00000000-0005-0000-0000-00009DC30000}"/>
    <cellStyle name="20% - Accent1 7 2 3 5 2" xfId="50261" xr:uid="{00000000-0005-0000-0000-00009EC30000}"/>
    <cellStyle name="20% - Accent1 7 2 3 5 2 2" xfId="50262" xr:uid="{00000000-0005-0000-0000-00009FC30000}"/>
    <cellStyle name="20% - Accent1 7 2 3 5 2 2 2" xfId="50263" xr:uid="{00000000-0005-0000-0000-0000A0C30000}"/>
    <cellStyle name="20% - Accent1 7 2 3 5 2 3" xfId="50264" xr:uid="{00000000-0005-0000-0000-0000A1C30000}"/>
    <cellStyle name="20% - Accent1 7 2 3 5 3" xfId="50265" xr:uid="{00000000-0005-0000-0000-0000A2C30000}"/>
    <cellStyle name="20% - Accent1 7 2 3 5 3 2" xfId="50266" xr:uid="{00000000-0005-0000-0000-0000A3C30000}"/>
    <cellStyle name="20% - Accent1 7 2 3 5 4" xfId="50267" xr:uid="{00000000-0005-0000-0000-0000A4C30000}"/>
    <cellStyle name="20% - Accent1 7 2 3 6" xfId="50268" xr:uid="{00000000-0005-0000-0000-0000A5C30000}"/>
    <cellStyle name="20% - Accent1 7 2 3 6 2" xfId="50269" xr:uid="{00000000-0005-0000-0000-0000A6C30000}"/>
    <cellStyle name="20% - Accent1 7 2 3 6 2 2" xfId="50270" xr:uid="{00000000-0005-0000-0000-0000A7C30000}"/>
    <cellStyle name="20% - Accent1 7 2 3 6 2 2 2" xfId="50271" xr:uid="{00000000-0005-0000-0000-0000A8C30000}"/>
    <cellStyle name="20% - Accent1 7 2 3 6 2 3" xfId="50272" xr:uid="{00000000-0005-0000-0000-0000A9C30000}"/>
    <cellStyle name="20% - Accent1 7 2 3 6 3" xfId="50273" xr:uid="{00000000-0005-0000-0000-0000AAC30000}"/>
    <cellStyle name="20% - Accent1 7 2 3 6 3 2" xfId="50274" xr:uid="{00000000-0005-0000-0000-0000ABC30000}"/>
    <cellStyle name="20% - Accent1 7 2 3 6 4" xfId="50275" xr:uid="{00000000-0005-0000-0000-0000ACC30000}"/>
    <cellStyle name="20% - Accent1 7 2 3 7" xfId="50276" xr:uid="{00000000-0005-0000-0000-0000ADC30000}"/>
    <cellStyle name="20% - Accent1 7 2 3 7 2" xfId="50277" xr:uid="{00000000-0005-0000-0000-0000AEC30000}"/>
    <cellStyle name="20% - Accent1 7 2 3 7 2 2" xfId="50278" xr:uid="{00000000-0005-0000-0000-0000AFC30000}"/>
    <cellStyle name="20% - Accent1 7 2 3 7 3" xfId="50279" xr:uid="{00000000-0005-0000-0000-0000B0C30000}"/>
    <cellStyle name="20% - Accent1 7 2 3 8" xfId="50280" xr:uid="{00000000-0005-0000-0000-0000B1C30000}"/>
    <cellStyle name="20% - Accent1 7 2 3 8 2" xfId="50281" xr:uid="{00000000-0005-0000-0000-0000B2C30000}"/>
    <cellStyle name="20% - Accent1 7 2 3 8 2 2" xfId="50282" xr:uid="{00000000-0005-0000-0000-0000B3C30000}"/>
    <cellStyle name="20% - Accent1 7 2 3 8 3" xfId="50283" xr:uid="{00000000-0005-0000-0000-0000B4C30000}"/>
    <cellStyle name="20% - Accent1 7 2 3 9" xfId="50284" xr:uid="{00000000-0005-0000-0000-0000B5C30000}"/>
    <cellStyle name="20% - Accent1 7 2 3 9 2" xfId="50285" xr:uid="{00000000-0005-0000-0000-0000B6C30000}"/>
    <cellStyle name="20% - Accent1 7 2 4" xfId="50286" xr:uid="{00000000-0005-0000-0000-0000B7C30000}"/>
    <cellStyle name="20% - Accent1 7 2 4 10" xfId="50287" xr:uid="{00000000-0005-0000-0000-0000B8C30000}"/>
    <cellStyle name="20% - Accent1 7 2 4 10 2" xfId="50288" xr:uid="{00000000-0005-0000-0000-0000B9C30000}"/>
    <cellStyle name="20% - Accent1 7 2 4 11" xfId="50289" xr:uid="{00000000-0005-0000-0000-0000BAC30000}"/>
    <cellStyle name="20% - Accent1 7 2 4 2" xfId="50290" xr:uid="{00000000-0005-0000-0000-0000BBC30000}"/>
    <cellStyle name="20% - Accent1 7 2 4 2 2" xfId="50291" xr:uid="{00000000-0005-0000-0000-0000BCC30000}"/>
    <cellStyle name="20% - Accent1 7 2 4 2 2 2" xfId="50292" xr:uid="{00000000-0005-0000-0000-0000BDC30000}"/>
    <cellStyle name="20% - Accent1 7 2 4 2 2 2 2" xfId="50293" xr:uid="{00000000-0005-0000-0000-0000BEC30000}"/>
    <cellStyle name="20% - Accent1 7 2 4 2 2 2 2 2" xfId="50294" xr:uid="{00000000-0005-0000-0000-0000BFC30000}"/>
    <cellStyle name="20% - Accent1 7 2 4 2 2 2 3" xfId="50295" xr:uid="{00000000-0005-0000-0000-0000C0C30000}"/>
    <cellStyle name="20% - Accent1 7 2 4 2 2 3" xfId="50296" xr:uid="{00000000-0005-0000-0000-0000C1C30000}"/>
    <cellStyle name="20% - Accent1 7 2 4 2 2 3 2" xfId="50297" xr:uid="{00000000-0005-0000-0000-0000C2C30000}"/>
    <cellStyle name="20% - Accent1 7 2 4 2 2 4" xfId="50298" xr:uid="{00000000-0005-0000-0000-0000C3C30000}"/>
    <cellStyle name="20% - Accent1 7 2 4 2 3" xfId="50299" xr:uid="{00000000-0005-0000-0000-0000C4C30000}"/>
    <cellStyle name="20% - Accent1 7 2 4 2 3 2" xfId="50300" xr:uid="{00000000-0005-0000-0000-0000C5C30000}"/>
    <cellStyle name="20% - Accent1 7 2 4 2 3 2 2" xfId="50301" xr:uid="{00000000-0005-0000-0000-0000C6C30000}"/>
    <cellStyle name="20% - Accent1 7 2 4 2 3 2 2 2" xfId="50302" xr:uid="{00000000-0005-0000-0000-0000C7C30000}"/>
    <cellStyle name="20% - Accent1 7 2 4 2 3 2 3" xfId="50303" xr:uid="{00000000-0005-0000-0000-0000C8C30000}"/>
    <cellStyle name="20% - Accent1 7 2 4 2 3 3" xfId="50304" xr:uid="{00000000-0005-0000-0000-0000C9C30000}"/>
    <cellStyle name="20% - Accent1 7 2 4 2 3 3 2" xfId="50305" xr:uid="{00000000-0005-0000-0000-0000CAC30000}"/>
    <cellStyle name="20% - Accent1 7 2 4 2 3 4" xfId="50306" xr:uid="{00000000-0005-0000-0000-0000CBC30000}"/>
    <cellStyle name="20% - Accent1 7 2 4 2 4" xfId="50307" xr:uid="{00000000-0005-0000-0000-0000CCC30000}"/>
    <cellStyle name="20% - Accent1 7 2 4 2 4 2" xfId="50308" xr:uid="{00000000-0005-0000-0000-0000CDC30000}"/>
    <cellStyle name="20% - Accent1 7 2 4 2 4 2 2" xfId="50309" xr:uid="{00000000-0005-0000-0000-0000CEC30000}"/>
    <cellStyle name="20% - Accent1 7 2 4 2 4 2 2 2" xfId="50310" xr:uid="{00000000-0005-0000-0000-0000CFC30000}"/>
    <cellStyle name="20% - Accent1 7 2 4 2 4 2 3" xfId="50311" xr:uid="{00000000-0005-0000-0000-0000D0C30000}"/>
    <cellStyle name="20% - Accent1 7 2 4 2 4 3" xfId="50312" xr:uid="{00000000-0005-0000-0000-0000D1C30000}"/>
    <cellStyle name="20% - Accent1 7 2 4 2 4 3 2" xfId="50313" xr:uid="{00000000-0005-0000-0000-0000D2C30000}"/>
    <cellStyle name="20% - Accent1 7 2 4 2 4 4" xfId="50314" xr:uid="{00000000-0005-0000-0000-0000D3C30000}"/>
    <cellStyle name="20% - Accent1 7 2 4 2 5" xfId="50315" xr:uid="{00000000-0005-0000-0000-0000D4C30000}"/>
    <cellStyle name="20% - Accent1 7 2 4 2 5 2" xfId="50316" xr:uid="{00000000-0005-0000-0000-0000D5C30000}"/>
    <cellStyle name="20% - Accent1 7 2 4 2 5 2 2" xfId="50317" xr:uid="{00000000-0005-0000-0000-0000D6C30000}"/>
    <cellStyle name="20% - Accent1 7 2 4 2 5 3" xfId="50318" xr:uid="{00000000-0005-0000-0000-0000D7C30000}"/>
    <cellStyle name="20% - Accent1 7 2 4 2 6" xfId="50319" xr:uid="{00000000-0005-0000-0000-0000D8C30000}"/>
    <cellStyle name="20% - Accent1 7 2 4 2 6 2" xfId="50320" xr:uid="{00000000-0005-0000-0000-0000D9C30000}"/>
    <cellStyle name="20% - Accent1 7 2 4 2 6 2 2" xfId="50321" xr:uid="{00000000-0005-0000-0000-0000DAC30000}"/>
    <cellStyle name="20% - Accent1 7 2 4 2 6 3" xfId="50322" xr:uid="{00000000-0005-0000-0000-0000DBC30000}"/>
    <cellStyle name="20% - Accent1 7 2 4 2 7" xfId="50323" xr:uid="{00000000-0005-0000-0000-0000DCC30000}"/>
    <cellStyle name="20% - Accent1 7 2 4 2 7 2" xfId="50324" xr:uid="{00000000-0005-0000-0000-0000DDC30000}"/>
    <cellStyle name="20% - Accent1 7 2 4 2 8" xfId="50325" xr:uid="{00000000-0005-0000-0000-0000DEC30000}"/>
    <cellStyle name="20% - Accent1 7 2 4 2 8 2" xfId="50326" xr:uid="{00000000-0005-0000-0000-0000DFC30000}"/>
    <cellStyle name="20% - Accent1 7 2 4 2 9" xfId="50327" xr:uid="{00000000-0005-0000-0000-0000E0C30000}"/>
    <cellStyle name="20% - Accent1 7 2 4 3" xfId="50328" xr:uid="{00000000-0005-0000-0000-0000E1C30000}"/>
    <cellStyle name="20% - Accent1 7 2 4 3 2" xfId="50329" xr:uid="{00000000-0005-0000-0000-0000E2C30000}"/>
    <cellStyle name="20% - Accent1 7 2 4 3 2 2" xfId="50330" xr:uid="{00000000-0005-0000-0000-0000E3C30000}"/>
    <cellStyle name="20% - Accent1 7 2 4 3 2 2 2" xfId="50331" xr:uid="{00000000-0005-0000-0000-0000E4C30000}"/>
    <cellStyle name="20% - Accent1 7 2 4 3 2 2 2 2" xfId="50332" xr:uid="{00000000-0005-0000-0000-0000E5C30000}"/>
    <cellStyle name="20% - Accent1 7 2 4 3 2 2 3" xfId="50333" xr:uid="{00000000-0005-0000-0000-0000E6C30000}"/>
    <cellStyle name="20% - Accent1 7 2 4 3 2 3" xfId="50334" xr:uid="{00000000-0005-0000-0000-0000E7C30000}"/>
    <cellStyle name="20% - Accent1 7 2 4 3 2 3 2" xfId="50335" xr:uid="{00000000-0005-0000-0000-0000E8C30000}"/>
    <cellStyle name="20% - Accent1 7 2 4 3 2 4" xfId="50336" xr:uid="{00000000-0005-0000-0000-0000E9C30000}"/>
    <cellStyle name="20% - Accent1 7 2 4 3 3" xfId="50337" xr:uid="{00000000-0005-0000-0000-0000EAC30000}"/>
    <cellStyle name="20% - Accent1 7 2 4 3 3 2" xfId="50338" xr:uid="{00000000-0005-0000-0000-0000EBC30000}"/>
    <cellStyle name="20% - Accent1 7 2 4 3 3 2 2" xfId="50339" xr:uid="{00000000-0005-0000-0000-0000ECC30000}"/>
    <cellStyle name="20% - Accent1 7 2 4 3 3 2 2 2" xfId="50340" xr:uid="{00000000-0005-0000-0000-0000EDC30000}"/>
    <cellStyle name="20% - Accent1 7 2 4 3 3 2 3" xfId="50341" xr:uid="{00000000-0005-0000-0000-0000EEC30000}"/>
    <cellStyle name="20% - Accent1 7 2 4 3 3 3" xfId="50342" xr:uid="{00000000-0005-0000-0000-0000EFC30000}"/>
    <cellStyle name="20% - Accent1 7 2 4 3 3 3 2" xfId="50343" xr:uid="{00000000-0005-0000-0000-0000F0C30000}"/>
    <cellStyle name="20% - Accent1 7 2 4 3 3 4" xfId="50344" xr:uid="{00000000-0005-0000-0000-0000F1C30000}"/>
    <cellStyle name="20% - Accent1 7 2 4 3 4" xfId="50345" xr:uid="{00000000-0005-0000-0000-0000F2C30000}"/>
    <cellStyle name="20% - Accent1 7 2 4 3 4 2" xfId="50346" xr:uid="{00000000-0005-0000-0000-0000F3C30000}"/>
    <cellStyle name="20% - Accent1 7 2 4 3 4 2 2" xfId="50347" xr:uid="{00000000-0005-0000-0000-0000F4C30000}"/>
    <cellStyle name="20% - Accent1 7 2 4 3 4 2 2 2" xfId="50348" xr:uid="{00000000-0005-0000-0000-0000F5C30000}"/>
    <cellStyle name="20% - Accent1 7 2 4 3 4 2 3" xfId="50349" xr:uid="{00000000-0005-0000-0000-0000F6C30000}"/>
    <cellStyle name="20% - Accent1 7 2 4 3 4 3" xfId="50350" xr:uid="{00000000-0005-0000-0000-0000F7C30000}"/>
    <cellStyle name="20% - Accent1 7 2 4 3 4 3 2" xfId="50351" xr:uid="{00000000-0005-0000-0000-0000F8C30000}"/>
    <cellStyle name="20% - Accent1 7 2 4 3 4 4" xfId="50352" xr:uid="{00000000-0005-0000-0000-0000F9C30000}"/>
    <cellStyle name="20% - Accent1 7 2 4 3 5" xfId="50353" xr:uid="{00000000-0005-0000-0000-0000FAC30000}"/>
    <cellStyle name="20% - Accent1 7 2 4 3 5 2" xfId="50354" xr:uid="{00000000-0005-0000-0000-0000FBC30000}"/>
    <cellStyle name="20% - Accent1 7 2 4 3 5 2 2" xfId="50355" xr:uid="{00000000-0005-0000-0000-0000FCC30000}"/>
    <cellStyle name="20% - Accent1 7 2 4 3 5 3" xfId="50356" xr:uid="{00000000-0005-0000-0000-0000FDC30000}"/>
    <cellStyle name="20% - Accent1 7 2 4 3 6" xfId="50357" xr:uid="{00000000-0005-0000-0000-0000FEC30000}"/>
    <cellStyle name="20% - Accent1 7 2 4 3 6 2" xfId="50358" xr:uid="{00000000-0005-0000-0000-0000FFC30000}"/>
    <cellStyle name="20% - Accent1 7 2 4 3 6 2 2" xfId="50359" xr:uid="{00000000-0005-0000-0000-000000C40000}"/>
    <cellStyle name="20% - Accent1 7 2 4 3 6 3" xfId="50360" xr:uid="{00000000-0005-0000-0000-000001C40000}"/>
    <cellStyle name="20% - Accent1 7 2 4 3 7" xfId="50361" xr:uid="{00000000-0005-0000-0000-000002C40000}"/>
    <cellStyle name="20% - Accent1 7 2 4 3 7 2" xfId="50362" xr:uid="{00000000-0005-0000-0000-000003C40000}"/>
    <cellStyle name="20% - Accent1 7 2 4 3 8" xfId="50363" xr:uid="{00000000-0005-0000-0000-000004C40000}"/>
    <cellStyle name="20% - Accent1 7 2 4 3 8 2" xfId="50364" xr:uid="{00000000-0005-0000-0000-000005C40000}"/>
    <cellStyle name="20% - Accent1 7 2 4 3 9" xfId="50365" xr:uid="{00000000-0005-0000-0000-000006C40000}"/>
    <cellStyle name="20% - Accent1 7 2 4 4" xfId="50366" xr:uid="{00000000-0005-0000-0000-000007C40000}"/>
    <cellStyle name="20% - Accent1 7 2 4 4 2" xfId="50367" xr:uid="{00000000-0005-0000-0000-000008C40000}"/>
    <cellStyle name="20% - Accent1 7 2 4 4 2 2" xfId="50368" xr:uid="{00000000-0005-0000-0000-000009C40000}"/>
    <cellStyle name="20% - Accent1 7 2 4 4 2 2 2" xfId="50369" xr:uid="{00000000-0005-0000-0000-00000AC40000}"/>
    <cellStyle name="20% - Accent1 7 2 4 4 2 3" xfId="50370" xr:uid="{00000000-0005-0000-0000-00000BC40000}"/>
    <cellStyle name="20% - Accent1 7 2 4 4 3" xfId="50371" xr:uid="{00000000-0005-0000-0000-00000CC40000}"/>
    <cellStyle name="20% - Accent1 7 2 4 4 3 2" xfId="50372" xr:uid="{00000000-0005-0000-0000-00000DC40000}"/>
    <cellStyle name="20% - Accent1 7 2 4 4 4" xfId="50373" xr:uid="{00000000-0005-0000-0000-00000EC40000}"/>
    <cellStyle name="20% - Accent1 7 2 4 5" xfId="50374" xr:uid="{00000000-0005-0000-0000-00000FC40000}"/>
    <cellStyle name="20% - Accent1 7 2 4 5 2" xfId="50375" xr:uid="{00000000-0005-0000-0000-000010C40000}"/>
    <cellStyle name="20% - Accent1 7 2 4 5 2 2" xfId="50376" xr:uid="{00000000-0005-0000-0000-000011C40000}"/>
    <cellStyle name="20% - Accent1 7 2 4 5 2 2 2" xfId="50377" xr:uid="{00000000-0005-0000-0000-000012C40000}"/>
    <cellStyle name="20% - Accent1 7 2 4 5 2 3" xfId="50378" xr:uid="{00000000-0005-0000-0000-000013C40000}"/>
    <cellStyle name="20% - Accent1 7 2 4 5 3" xfId="50379" xr:uid="{00000000-0005-0000-0000-000014C40000}"/>
    <cellStyle name="20% - Accent1 7 2 4 5 3 2" xfId="50380" xr:uid="{00000000-0005-0000-0000-000015C40000}"/>
    <cellStyle name="20% - Accent1 7 2 4 5 4" xfId="50381" xr:uid="{00000000-0005-0000-0000-000016C40000}"/>
    <cellStyle name="20% - Accent1 7 2 4 6" xfId="50382" xr:uid="{00000000-0005-0000-0000-000017C40000}"/>
    <cellStyle name="20% - Accent1 7 2 4 6 2" xfId="50383" xr:uid="{00000000-0005-0000-0000-000018C40000}"/>
    <cellStyle name="20% - Accent1 7 2 4 6 2 2" xfId="50384" xr:uid="{00000000-0005-0000-0000-000019C40000}"/>
    <cellStyle name="20% - Accent1 7 2 4 6 2 2 2" xfId="50385" xr:uid="{00000000-0005-0000-0000-00001AC40000}"/>
    <cellStyle name="20% - Accent1 7 2 4 6 2 3" xfId="50386" xr:uid="{00000000-0005-0000-0000-00001BC40000}"/>
    <cellStyle name="20% - Accent1 7 2 4 6 3" xfId="50387" xr:uid="{00000000-0005-0000-0000-00001CC40000}"/>
    <cellStyle name="20% - Accent1 7 2 4 6 3 2" xfId="50388" xr:uid="{00000000-0005-0000-0000-00001DC40000}"/>
    <cellStyle name="20% - Accent1 7 2 4 6 4" xfId="50389" xr:uid="{00000000-0005-0000-0000-00001EC40000}"/>
    <cellStyle name="20% - Accent1 7 2 4 7" xfId="50390" xr:uid="{00000000-0005-0000-0000-00001FC40000}"/>
    <cellStyle name="20% - Accent1 7 2 4 7 2" xfId="50391" xr:uid="{00000000-0005-0000-0000-000020C40000}"/>
    <cellStyle name="20% - Accent1 7 2 4 7 2 2" xfId="50392" xr:uid="{00000000-0005-0000-0000-000021C40000}"/>
    <cellStyle name="20% - Accent1 7 2 4 7 3" xfId="50393" xr:uid="{00000000-0005-0000-0000-000022C40000}"/>
    <cellStyle name="20% - Accent1 7 2 4 8" xfId="50394" xr:uid="{00000000-0005-0000-0000-000023C40000}"/>
    <cellStyle name="20% - Accent1 7 2 4 8 2" xfId="50395" xr:uid="{00000000-0005-0000-0000-000024C40000}"/>
    <cellStyle name="20% - Accent1 7 2 4 8 2 2" xfId="50396" xr:uid="{00000000-0005-0000-0000-000025C40000}"/>
    <cellStyle name="20% - Accent1 7 2 4 8 3" xfId="50397" xr:uid="{00000000-0005-0000-0000-000026C40000}"/>
    <cellStyle name="20% - Accent1 7 2 4 9" xfId="50398" xr:uid="{00000000-0005-0000-0000-000027C40000}"/>
    <cellStyle name="20% - Accent1 7 2 4 9 2" xfId="50399" xr:uid="{00000000-0005-0000-0000-000028C40000}"/>
    <cellStyle name="20% - Accent1 7 2 5" xfId="50400" xr:uid="{00000000-0005-0000-0000-000029C40000}"/>
    <cellStyle name="20% - Accent1 7 2 5 10" xfId="50401" xr:uid="{00000000-0005-0000-0000-00002AC40000}"/>
    <cellStyle name="20% - Accent1 7 2 5 10 2" xfId="50402" xr:uid="{00000000-0005-0000-0000-00002BC40000}"/>
    <cellStyle name="20% - Accent1 7 2 5 11" xfId="50403" xr:uid="{00000000-0005-0000-0000-00002CC40000}"/>
    <cellStyle name="20% - Accent1 7 2 5 2" xfId="50404" xr:uid="{00000000-0005-0000-0000-00002DC40000}"/>
    <cellStyle name="20% - Accent1 7 2 5 2 2" xfId="50405" xr:uid="{00000000-0005-0000-0000-00002EC40000}"/>
    <cellStyle name="20% - Accent1 7 2 5 2 2 2" xfId="50406" xr:uid="{00000000-0005-0000-0000-00002FC40000}"/>
    <cellStyle name="20% - Accent1 7 2 5 2 2 2 2" xfId="50407" xr:uid="{00000000-0005-0000-0000-000030C40000}"/>
    <cellStyle name="20% - Accent1 7 2 5 2 2 2 2 2" xfId="50408" xr:uid="{00000000-0005-0000-0000-000031C40000}"/>
    <cellStyle name="20% - Accent1 7 2 5 2 2 2 3" xfId="50409" xr:uid="{00000000-0005-0000-0000-000032C40000}"/>
    <cellStyle name="20% - Accent1 7 2 5 2 2 3" xfId="50410" xr:uid="{00000000-0005-0000-0000-000033C40000}"/>
    <cellStyle name="20% - Accent1 7 2 5 2 2 3 2" xfId="50411" xr:uid="{00000000-0005-0000-0000-000034C40000}"/>
    <cellStyle name="20% - Accent1 7 2 5 2 2 4" xfId="50412" xr:uid="{00000000-0005-0000-0000-000035C40000}"/>
    <cellStyle name="20% - Accent1 7 2 5 2 3" xfId="50413" xr:uid="{00000000-0005-0000-0000-000036C40000}"/>
    <cellStyle name="20% - Accent1 7 2 5 2 3 2" xfId="50414" xr:uid="{00000000-0005-0000-0000-000037C40000}"/>
    <cellStyle name="20% - Accent1 7 2 5 2 3 2 2" xfId="50415" xr:uid="{00000000-0005-0000-0000-000038C40000}"/>
    <cellStyle name="20% - Accent1 7 2 5 2 3 2 2 2" xfId="50416" xr:uid="{00000000-0005-0000-0000-000039C40000}"/>
    <cellStyle name="20% - Accent1 7 2 5 2 3 2 3" xfId="50417" xr:uid="{00000000-0005-0000-0000-00003AC40000}"/>
    <cellStyle name="20% - Accent1 7 2 5 2 3 3" xfId="50418" xr:uid="{00000000-0005-0000-0000-00003BC40000}"/>
    <cellStyle name="20% - Accent1 7 2 5 2 3 3 2" xfId="50419" xr:uid="{00000000-0005-0000-0000-00003CC40000}"/>
    <cellStyle name="20% - Accent1 7 2 5 2 3 4" xfId="50420" xr:uid="{00000000-0005-0000-0000-00003DC40000}"/>
    <cellStyle name="20% - Accent1 7 2 5 2 4" xfId="50421" xr:uid="{00000000-0005-0000-0000-00003EC40000}"/>
    <cellStyle name="20% - Accent1 7 2 5 2 4 2" xfId="50422" xr:uid="{00000000-0005-0000-0000-00003FC40000}"/>
    <cellStyle name="20% - Accent1 7 2 5 2 4 2 2" xfId="50423" xr:uid="{00000000-0005-0000-0000-000040C40000}"/>
    <cellStyle name="20% - Accent1 7 2 5 2 4 2 2 2" xfId="50424" xr:uid="{00000000-0005-0000-0000-000041C40000}"/>
    <cellStyle name="20% - Accent1 7 2 5 2 4 2 3" xfId="50425" xr:uid="{00000000-0005-0000-0000-000042C40000}"/>
    <cellStyle name="20% - Accent1 7 2 5 2 4 3" xfId="50426" xr:uid="{00000000-0005-0000-0000-000043C40000}"/>
    <cellStyle name="20% - Accent1 7 2 5 2 4 3 2" xfId="50427" xr:uid="{00000000-0005-0000-0000-000044C40000}"/>
    <cellStyle name="20% - Accent1 7 2 5 2 4 4" xfId="50428" xr:uid="{00000000-0005-0000-0000-000045C40000}"/>
    <cellStyle name="20% - Accent1 7 2 5 2 5" xfId="50429" xr:uid="{00000000-0005-0000-0000-000046C40000}"/>
    <cellStyle name="20% - Accent1 7 2 5 2 5 2" xfId="50430" xr:uid="{00000000-0005-0000-0000-000047C40000}"/>
    <cellStyle name="20% - Accent1 7 2 5 2 5 2 2" xfId="50431" xr:uid="{00000000-0005-0000-0000-000048C40000}"/>
    <cellStyle name="20% - Accent1 7 2 5 2 5 3" xfId="50432" xr:uid="{00000000-0005-0000-0000-000049C40000}"/>
    <cellStyle name="20% - Accent1 7 2 5 2 6" xfId="50433" xr:uid="{00000000-0005-0000-0000-00004AC40000}"/>
    <cellStyle name="20% - Accent1 7 2 5 2 6 2" xfId="50434" xr:uid="{00000000-0005-0000-0000-00004BC40000}"/>
    <cellStyle name="20% - Accent1 7 2 5 2 6 2 2" xfId="50435" xr:uid="{00000000-0005-0000-0000-00004CC40000}"/>
    <cellStyle name="20% - Accent1 7 2 5 2 6 3" xfId="50436" xr:uid="{00000000-0005-0000-0000-00004DC40000}"/>
    <cellStyle name="20% - Accent1 7 2 5 2 7" xfId="50437" xr:uid="{00000000-0005-0000-0000-00004EC40000}"/>
    <cellStyle name="20% - Accent1 7 2 5 2 7 2" xfId="50438" xr:uid="{00000000-0005-0000-0000-00004FC40000}"/>
    <cellStyle name="20% - Accent1 7 2 5 2 8" xfId="50439" xr:uid="{00000000-0005-0000-0000-000050C40000}"/>
    <cellStyle name="20% - Accent1 7 2 5 2 8 2" xfId="50440" xr:uid="{00000000-0005-0000-0000-000051C40000}"/>
    <cellStyle name="20% - Accent1 7 2 5 2 9" xfId="50441" xr:uid="{00000000-0005-0000-0000-000052C40000}"/>
    <cellStyle name="20% - Accent1 7 2 5 3" xfId="50442" xr:uid="{00000000-0005-0000-0000-000053C40000}"/>
    <cellStyle name="20% - Accent1 7 2 5 3 2" xfId="50443" xr:uid="{00000000-0005-0000-0000-000054C40000}"/>
    <cellStyle name="20% - Accent1 7 2 5 3 2 2" xfId="50444" xr:uid="{00000000-0005-0000-0000-000055C40000}"/>
    <cellStyle name="20% - Accent1 7 2 5 3 2 2 2" xfId="50445" xr:uid="{00000000-0005-0000-0000-000056C40000}"/>
    <cellStyle name="20% - Accent1 7 2 5 3 2 2 2 2" xfId="50446" xr:uid="{00000000-0005-0000-0000-000057C40000}"/>
    <cellStyle name="20% - Accent1 7 2 5 3 2 2 3" xfId="50447" xr:uid="{00000000-0005-0000-0000-000058C40000}"/>
    <cellStyle name="20% - Accent1 7 2 5 3 2 3" xfId="50448" xr:uid="{00000000-0005-0000-0000-000059C40000}"/>
    <cellStyle name="20% - Accent1 7 2 5 3 2 3 2" xfId="50449" xr:uid="{00000000-0005-0000-0000-00005AC40000}"/>
    <cellStyle name="20% - Accent1 7 2 5 3 2 4" xfId="50450" xr:uid="{00000000-0005-0000-0000-00005BC40000}"/>
    <cellStyle name="20% - Accent1 7 2 5 3 3" xfId="50451" xr:uid="{00000000-0005-0000-0000-00005CC40000}"/>
    <cellStyle name="20% - Accent1 7 2 5 3 3 2" xfId="50452" xr:uid="{00000000-0005-0000-0000-00005DC40000}"/>
    <cellStyle name="20% - Accent1 7 2 5 3 3 2 2" xfId="50453" xr:uid="{00000000-0005-0000-0000-00005EC40000}"/>
    <cellStyle name="20% - Accent1 7 2 5 3 3 2 2 2" xfId="50454" xr:uid="{00000000-0005-0000-0000-00005FC40000}"/>
    <cellStyle name="20% - Accent1 7 2 5 3 3 2 3" xfId="50455" xr:uid="{00000000-0005-0000-0000-000060C40000}"/>
    <cellStyle name="20% - Accent1 7 2 5 3 3 3" xfId="50456" xr:uid="{00000000-0005-0000-0000-000061C40000}"/>
    <cellStyle name="20% - Accent1 7 2 5 3 3 3 2" xfId="50457" xr:uid="{00000000-0005-0000-0000-000062C40000}"/>
    <cellStyle name="20% - Accent1 7 2 5 3 3 4" xfId="50458" xr:uid="{00000000-0005-0000-0000-000063C40000}"/>
    <cellStyle name="20% - Accent1 7 2 5 3 4" xfId="50459" xr:uid="{00000000-0005-0000-0000-000064C40000}"/>
    <cellStyle name="20% - Accent1 7 2 5 3 4 2" xfId="50460" xr:uid="{00000000-0005-0000-0000-000065C40000}"/>
    <cellStyle name="20% - Accent1 7 2 5 3 4 2 2" xfId="50461" xr:uid="{00000000-0005-0000-0000-000066C40000}"/>
    <cellStyle name="20% - Accent1 7 2 5 3 4 2 2 2" xfId="50462" xr:uid="{00000000-0005-0000-0000-000067C40000}"/>
    <cellStyle name="20% - Accent1 7 2 5 3 4 2 3" xfId="50463" xr:uid="{00000000-0005-0000-0000-000068C40000}"/>
    <cellStyle name="20% - Accent1 7 2 5 3 4 3" xfId="50464" xr:uid="{00000000-0005-0000-0000-000069C40000}"/>
    <cellStyle name="20% - Accent1 7 2 5 3 4 3 2" xfId="50465" xr:uid="{00000000-0005-0000-0000-00006AC40000}"/>
    <cellStyle name="20% - Accent1 7 2 5 3 4 4" xfId="50466" xr:uid="{00000000-0005-0000-0000-00006BC40000}"/>
    <cellStyle name="20% - Accent1 7 2 5 3 5" xfId="50467" xr:uid="{00000000-0005-0000-0000-00006CC40000}"/>
    <cellStyle name="20% - Accent1 7 2 5 3 5 2" xfId="50468" xr:uid="{00000000-0005-0000-0000-00006DC40000}"/>
    <cellStyle name="20% - Accent1 7 2 5 3 5 2 2" xfId="50469" xr:uid="{00000000-0005-0000-0000-00006EC40000}"/>
    <cellStyle name="20% - Accent1 7 2 5 3 5 3" xfId="50470" xr:uid="{00000000-0005-0000-0000-00006FC40000}"/>
    <cellStyle name="20% - Accent1 7 2 5 3 6" xfId="50471" xr:uid="{00000000-0005-0000-0000-000070C40000}"/>
    <cellStyle name="20% - Accent1 7 2 5 3 6 2" xfId="50472" xr:uid="{00000000-0005-0000-0000-000071C40000}"/>
    <cellStyle name="20% - Accent1 7 2 5 3 6 2 2" xfId="50473" xr:uid="{00000000-0005-0000-0000-000072C40000}"/>
    <cellStyle name="20% - Accent1 7 2 5 3 6 3" xfId="50474" xr:uid="{00000000-0005-0000-0000-000073C40000}"/>
    <cellStyle name="20% - Accent1 7 2 5 3 7" xfId="50475" xr:uid="{00000000-0005-0000-0000-000074C40000}"/>
    <cellStyle name="20% - Accent1 7 2 5 3 7 2" xfId="50476" xr:uid="{00000000-0005-0000-0000-000075C40000}"/>
    <cellStyle name="20% - Accent1 7 2 5 3 8" xfId="50477" xr:uid="{00000000-0005-0000-0000-000076C40000}"/>
    <cellStyle name="20% - Accent1 7 2 5 3 8 2" xfId="50478" xr:uid="{00000000-0005-0000-0000-000077C40000}"/>
    <cellStyle name="20% - Accent1 7 2 5 3 9" xfId="50479" xr:uid="{00000000-0005-0000-0000-000078C40000}"/>
    <cellStyle name="20% - Accent1 7 2 5 4" xfId="50480" xr:uid="{00000000-0005-0000-0000-000079C40000}"/>
    <cellStyle name="20% - Accent1 7 2 5 4 2" xfId="50481" xr:uid="{00000000-0005-0000-0000-00007AC40000}"/>
    <cellStyle name="20% - Accent1 7 2 5 4 2 2" xfId="50482" xr:uid="{00000000-0005-0000-0000-00007BC40000}"/>
    <cellStyle name="20% - Accent1 7 2 5 4 2 2 2" xfId="50483" xr:uid="{00000000-0005-0000-0000-00007CC40000}"/>
    <cellStyle name="20% - Accent1 7 2 5 4 2 3" xfId="50484" xr:uid="{00000000-0005-0000-0000-00007DC40000}"/>
    <cellStyle name="20% - Accent1 7 2 5 4 3" xfId="50485" xr:uid="{00000000-0005-0000-0000-00007EC40000}"/>
    <cellStyle name="20% - Accent1 7 2 5 4 3 2" xfId="50486" xr:uid="{00000000-0005-0000-0000-00007FC40000}"/>
    <cellStyle name="20% - Accent1 7 2 5 4 4" xfId="50487" xr:uid="{00000000-0005-0000-0000-000080C40000}"/>
    <cellStyle name="20% - Accent1 7 2 5 5" xfId="50488" xr:uid="{00000000-0005-0000-0000-000081C40000}"/>
    <cellStyle name="20% - Accent1 7 2 5 5 2" xfId="50489" xr:uid="{00000000-0005-0000-0000-000082C40000}"/>
    <cellStyle name="20% - Accent1 7 2 5 5 2 2" xfId="50490" xr:uid="{00000000-0005-0000-0000-000083C40000}"/>
    <cellStyle name="20% - Accent1 7 2 5 5 2 2 2" xfId="50491" xr:uid="{00000000-0005-0000-0000-000084C40000}"/>
    <cellStyle name="20% - Accent1 7 2 5 5 2 3" xfId="50492" xr:uid="{00000000-0005-0000-0000-000085C40000}"/>
    <cellStyle name="20% - Accent1 7 2 5 5 3" xfId="50493" xr:uid="{00000000-0005-0000-0000-000086C40000}"/>
    <cellStyle name="20% - Accent1 7 2 5 5 3 2" xfId="50494" xr:uid="{00000000-0005-0000-0000-000087C40000}"/>
    <cellStyle name="20% - Accent1 7 2 5 5 4" xfId="50495" xr:uid="{00000000-0005-0000-0000-000088C40000}"/>
    <cellStyle name="20% - Accent1 7 2 5 6" xfId="50496" xr:uid="{00000000-0005-0000-0000-000089C40000}"/>
    <cellStyle name="20% - Accent1 7 2 5 6 2" xfId="50497" xr:uid="{00000000-0005-0000-0000-00008AC40000}"/>
    <cellStyle name="20% - Accent1 7 2 5 6 2 2" xfId="50498" xr:uid="{00000000-0005-0000-0000-00008BC40000}"/>
    <cellStyle name="20% - Accent1 7 2 5 6 2 2 2" xfId="50499" xr:uid="{00000000-0005-0000-0000-00008CC40000}"/>
    <cellStyle name="20% - Accent1 7 2 5 6 2 3" xfId="50500" xr:uid="{00000000-0005-0000-0000-00008DC40000}"/>
    <cellStyle name="20% - Accent1 7 2 5 6 3" xfId="50501" xr:uid="{00000000-0005-0000-0000-00008EC40000}"/>
    <cellStyle name="20% - Accent1 7 2 5 6 3 2" xfId="50502" xr:uid="{00000000-0005-0000-0000-00008FC40000}"/>
    <cellStyle name="20% - Accent1 7 2 5 6 4" xfId="50503" xr:uid="{00000000-0005-0000-0000-000090C40000}"/>
    <cellStyle name="20% - Accent1 7 2 5 7" xfId="50504" xr:uid="{00000000-0005-0000-0000-000091C40000}"/>
    <cellStyle name="20% - Accent1 7 2 5 7 2" xfId="50505" xr:uid="{00000000-0005-0000-0000-000092C40000}"/>
    <cellStyle name="20% - Accent1 7 2 5 7 2 2" xfId="50506" xr:uid="{00000000-0005-0000-0000-000093C40000}"/>
    <cellStyle name="20% - Accent1 7 2 5 7 3" xfId="50507" xr:uid="{00000000-0005-0000-0000-000094C40000}"/>
    <cellStyle name="20% - Accent1 7 2 5 8" xfId="50508" xr:uid="{00000000-0005-0000-0000-000095C40000}"/>
    <cellStyle name="20% - Accent1 7 2 5 8 2" xfId="50509" xr:uid="{00000000-0005-0000-0000-000096C40000}"/>
    <cellStyle name="20% - Accent1 7 2 5 8 2 2" xfId="50510" xr:uid="{00000000-0005-0000-0000-000097C40000}"/>
    <cellStyle name="20% - Accent1 7 2 5 8 3" xfId="50511" xr:uid="{00000000-0005-0000-0000-000098C40000}"/>
    <cellStyle name="20% - Accent1 7 2 5 9" xfId="50512" xr:uid="{00000000-0005-0000-0000-000099C40000}"/>
    <cellStyle name="20% - Accent1 7 2 5 9 2" xfId="50513" xr:uid="{00000000-0005-0000-0000-00009AC40000}"/>
    <cellStyle name="20% - Accent1 7 2 6" xfId="50514" xr:uid="{00000000-0005-0000-0000-00009BC40000}"/>
    <cellStyle name="20% - Accent1 7 2 6 2" xfId="50515" xr:uid="{00000000-0005-0000-0000-00009CC40000}"/>
    <cellStyle name="20% - Accent1 7 2 6 2 2" xfId="50516" xr:uid="{00000000-0005-0000-0000-00009DC40000}"/>
    <cellStyle name="20% - Accent1 7 2 6 2 2 2" xfId="50517" xr:uid="{00000000-0005-0000-0000-00009EC40000}"/>
    <cellStyle name="20% - Accent1 7 2 6 2 2 2 2" xfId="50518" xr:uid="{00000000-0005-0000-0000-00009FC40000}"/>
    <cellStyle name="20% - Accent1 7 2 6 2 2 3" xfId="50519" xr:uid="{00000000-0005-0000-0000-0000A0C40000}"/>
    <cellStyle name="20% - Accent1 7 2 6 2 3" xfId="50520" xr:uid="{00000000-0005-0000-0000-0000A1C40000}"/>
    <cellStyle name="20% - Accent1 7 2 6 2 3 2" xfId="50521" xr:uid="{00000000-0005-0000-0000-0000A2C40000}"/>
    <cellStyle name="20% - Accent1 7 2 6 2 4" xfId="50522" xr:uid="{00000000-0005-0000-0000-0000A3C40000}"/>
    <cellStyle name="20% - Accent1 7 2 6 3" xfId="50523" xr:uid="{00000000-0005-0000-0000-0000A4C40000}"/>
    <cellStyle name="20% - Accent1 7 2 6 3 2" xfId="50524" xr:uid="{00000000-0005-0000-0000-0000A5C40000}"/>
    <cellStyle name="20% - Accent1 7 2 6 3 2 2" xfId="50525" xr:uid="{00000000-0005-0000-0000-0000A6C40000}"/>
    <cellStyle name="20% - Accent1 7 2 6 3 2 2 2" xfId="50526" xr:uid="{00000000-0005-0000-0000-0000A7C40000}"/>
    <cellStyle name="20% - Accent1 7 2 6 3 2 3" xfId="50527" xr:uid="{00000000-0005-0000-0000-0000A8C40000}"/>
    <cellStyle name="20% - Accent1 7 2 6 3 3" xfId="50528" xr:uid="{00000000-0005-0000-0000-0000A9C40000}"/>
    <cellStyle name="20% - Accent1 7 2 6 3 3 2" xfId="50529" xr:uid="{00000000-0005-0000-0000-0000AAC40000}"/>
    <cellStyle name="20% - Accent1 7 2 6 3 4" xfId="50530" xr:uid="{00000000-0005-0000-0000-0000ABC40000}"/>
    <cellStyle name="20% - Accent1 7 2 6 4" xfId="50531" xr:uid="{00000000-0005-0000-0000-0000ACC40000}"/>
    <cellStyle name="20% - Accent1 7 2 6 4 2" xfId="50532" xr:uid="{00000000-0005-0000-0000-0000ADC40000}"/>
    <cellStyle name="20% - Accent1 7 2 6 4 2 2" xfId="50533" xr:uid="{00000000-0005-0000-0000-0000AEC40000}"/>
    <cellStyle name="20% - Accent1 7 2 6 4 2 2 2" xfId="50534" xr:uid="{00000000-0005-0000-0000-0000AFC40000}"/>
    <cellStyle name="20% - Accent1 7 2 6 4 2 3" xfId="50535" xr:uid="{00000000-0005-0000-0000-0000B0C40000}"/>
    <cellStyle name="20% - Accent1 7 2 6 4 3" xfId="50536" xr:uid="{00000000-0005-0000-0000-0000B1C40000}"/>
    <cellStyle name="20% - Accent1 7 2 6 4 3 2" xfId="50537" xr:uid="{00000000-0005-0000-0000-0000B2C40000}"/>
    <cellStyle name="20% - Accent1 7 2 6 4 4" xfId="50538" xr:uid="{00000000-0005-0000-0000-0000B3C40000}"/>
    <cellStyle name="20% - Accent1 7 2 6 5" xfId="50539" xr:uid="{00000000-0005-0000-0000-0000B4C40000}"/>
    <cellStyle name="20% - Accent1 7 2 6 5 2" xfId="50540" xr:uid="{00000000-0005-0000-0000-0000B5C40000}"/>
    <cellStyle name="20% - Accent1 7 2 6 5 2 2" xfId="50541" xr:uid="{00000000-0005-0000-0000-0000B6C40000}"/>
    <cellStyle name="20% - Accent1 7 2 6 5 3" xfId="50542" xr:uid="{00000000-0005-0000-0000-0000B7C40000}"/>
    <cellStyle name="20% - Accent1 7 2 6 6" xfId="50543" xr:uid="{00000000-0005-0000-0000-0000B8C40000}"/>
    <cellStyle name="20% - Accent1 7 2 6 6 2" xfId="50544" xr:uid="{00000000-0005-0000-0000-0000B9C40000}"/>
    <cellStyle name="20% - Accent1 7 2 6 6 2 2" xfId="50545" xr:uid="{00000000-0005-0000-0000-0000BAC40000}"/>
    <cellStyle name="20% - Accent1 7 2 6 6 3" xfId="50546" xr:uid="{00000000-0005-0000-0000-0000BBC40000}"/>
    <cellStyle name="20% - Accent1 7 2 6 7" xfId="50547" xr:uid="{00000000-0005-0000-0000-0000BCC40000}"/>
    <cellStyle name="20% - Accent1 7 2 6 7 2" xfId="50548" xr:uid="{00000000-0005-0000-0000-0000BDC40000}"/>
    <cellStyle name="20% - Accent1 7 2 6 8" xfId="50549" xr:uid="{00000000-0005-0000-0000-0000BEC40000}"/>
    <cellStyle name="20% - Accent1 7 2 6 8 2" xfId="50550" xr:uid="{00000000-0005-0000-0000-0000BFC40000}"/>
    <cellStyle name="20% - Accent1 7 2 6 9" xfId="50551" xr:uid="{00000000-0005-0000-0000-0000C0C40000}"/>
    <cellStyle name="20% - Accent1 7 2 7" xfId="50552" xr:uid="{00000000-0005-0000-0000-0000C1C40000}"/>
    <cellStyle name="20% - Accent1 7 2 7 2" xfId="50553" xr:uid="{00000000-0005-0000-0000-0000C2C40000}"/>
    <cellStyle name="20% - Accent1 7 2 7 2 2" xfId="50554" xr:uid="{00000000-0005-0000-0000-0000C3C40000}"/>
    <cellStyle name="20% - Accent1 7 2 7 2 2 2" xfId="50555" xr:uid="{00000000-0005-0000-0000-0000C4C40000}"/>
    <cellStyle name="20% - Accent1 7 2 7 2 2 2 2" xfId="50556" xr:uid="{00000000-0005-0000-0000-0000C5C40000}"/>
    <cellStyle name="20% - Accent1 7 2 7 2 2 3" xfId="50557" xr:uid="{00000000-0005-0000-0000-0000C6C40000}"/>
    <cellStyle name="20% - Accent1 7 2 7 2 3" xfId="50558" xr:uid="{00000000-0005-0000-0000-0000C7C40000}"/>
    <cellStyle name="20% - Accent1 7 2 7 2 3 2" xfId="50559" xr:uid="{00000000-0005-0000-0000-0000C8C40000}"/>
    <cellStyle name="20% - Accent1 7 2 7 2 4" xfId="50560" xr:uid="{00000000-0005-0000-0000-0000C9C40000}"/>
    <cellStyle name="20% - Accent1 7 2 7 3" xfId="50561" xr:uid="{00000000-0005-0000-0000-0000CAC40000}"/>
    <cellStyle name="20% - Accent1 7 2 7 3 2" xfId="50562" xr:uid="{00000000-0005-0000-0000-0000CBC40000}"/>
    <cellStyle name="20% - Accent1 7 2 7 3 2 2" xfId="50563" xr:uid="{00000000-0005-0000-0000-0000CCC40000}"/>
    <cellStyle name="20% - Accent1 7 2 7 3 2 2 2" xfId="50564" xr:uid="{00000000-0005-0000-0000-0000CDC40000}"/>
    <cellStyle name="20% - Accent1 7 2 7 3 2 3" xfId="50565" xr:uid="{00000000-0005-0000-0000-0000CEC40000}"/>
    <cellStyle name="20% - Accent1 7 2 7 3 3" xfId="50566" xr:uid="{00000000-0005-0000-0000-0000CFC40000}"/>
    <cellStyle name="20% - Accent1 7 2 7 3 3 2" xfId="50567" xr:uid="{00000000-0005-0000-0000-0000D0C40000}"/>
    <cellStyle name="20% - Accent1 7 2 7 3 4" xfId="50568" xr:uid="{00000000-0005-0000-0000-0000D1C40000}"/>
    <cellStyle name="20% - Accent1 7 2 7 4" xfId="50569" xr:uid="{00000000-0005-0000-0000-0000D2C40000}"/>
    <cellStyle name="20% - Accent1 7 2 7 4 2" xfId="50570" xr:uid="{00000000-0005-0000-0000-0000D3C40000}"/>
    <cellStyle name="20% - Accent1 7 2 7 4 2 2" xfId="50571" xr:uid="{00000000-0005-0000-0000-0000D4C40000}"/>
    <cellStyle name="20% - Accent1 7 2 7 4 2 2 2" xfId="50572" xr:uid="{00000000-0005-0000-0000-0000D5C40000}"/>
    <cellStyle name="20% - Accent1 7 2 7 4 2 3" xfId="50573" xr:uid="{00000000-0005-0000-0000-0000D6C40000}"/>
    <cellStyle name="20% - Accent1 7 2 7 4 3" xfId="50574" xr:uid="{00000000-0005-0000-0000-0000D7C40000}"/>
    <cellStyle name="20% - Accent1 7 2 7 4 3 2" xfId="50575" xr:uid="{00000000-0005-0000-0000-0000D8C40000}"/>
    <cellStyle name="20% - Accent1 7 2 7 4 4" xfId="50576" xr:uid="{00000000-0005-0000-0000-0000D9C40000}"/>
    <cellStyle name="20% - Accent1 7 2 7 5" xfId="50577" xr:uid="{00000000-0005-0000-0000-0000DAC40000}"/>
    <cellStyle name="20% - Accent1 7 2 7 5 2" xfId="50578" xr:uid="{00000000-0005-0000-0000-0000DBC40000}"/>
    <cellStyle name="20% - Accent1 7 2 7 5 2 2" xfId="50579" xr:uid="{00000000-0005-0000-0000-0000DCC40000}"/>
    <cellStyle name="20% - Accent1 7 2 7 5 3" xfId="50580" xr:uid="{00000000-0005-0000-0000-0000DDC40000}"/>
    <cellStyle name="20% - Accent1 7 2 7 6" xfId="50581" xr:uid="{00000000-0005-0000-0000-0000DEC40000}"/>
    <cellStyle name="20% - Accent1 7 2 7 6 2" xfId="50582" xr:uid="{00000000-0005-0000-0000-0000DFC40000}"/>
    <cellStyle name="20% - Accent1 7 2 7 6 2 2" xfId="50583" xr:uid="{00000000-0005-0000-0000-0000E0C40000}"/>
    <cellStyle name="20% - Accent1 7 2 7 6 3" xfId="50584" xr:uid="{00000000-0005-0000-0000-0000E1C40000}"/>
    <cellStyle name="20% - Accent1 7 2 7 7" xfId="50585" xr:uid="{00000000-0005-0000-0000-0000E2C40000}"/>
    <cellStyle name="20% - Accent1 7 2 7 7 2" xfId="50586" xr:uid="{00000000-0005-0000-0000-0000E3C40000}"/>
    <cellStyle name="20% - Accent1 7 2 7 8" xfId="50587" xr:uid="{00000000-0005-0000-0000-0000E4C40000}"/>
    <cellStyle name="20% - Accent1 7 2 7 8 2" xfId="50588" xr:uid="{00000000-0005-0000-0000-0000E5C40000}"/>
    <cellStyle name="20% - Accent1 7 2 7 9" xfId="50589" xr:uid="{00000000-0005-0000-0000-0000E6C40000}"/>
    <cellStyle name="20% - Accent1 7 2 8" xfId="50590" xr:uid="{00000000-0005-0000-0000-0000E7C40000}"/>
    <cellStyle name="20% - Accent1 7 2 8 2" xfId="50591" xr:uid="{00000000-0005-0000-0000-0000E8C40000}"/>
    <cellStyle name="20% - Accent1 7 2 8 2 2" xfId="50592" xr:uid="{00000000-0005-0000-0000-0000E9C40000}"/>
    <cellStyle name="20% - Accent1 7 2 8 2 2 2" xfId="50593" xr:uid="{00000000-0005-0000-0000-0000EAC40000}"/>
    <cellStyle name="20% - Accent1 7 2 8 2 3" xfId="50594" xr:uid="{00000000-0005-0000-0000-0000EBC40000}"/>
    <cellStyle name="20% - Accent1 7 2 8 3" xfId="50595" xr:uid="{00000000-0005-0000-0000-0000ECC40000}"/>
    <cellStyle name="20% - Accent1 7 2 8 3 2" xfId="50596" xr:uid="{00000000-0005-0000-0000-0000EDC40000}"/>
    <cellStyle name="20% - Accent1 7 2 8 4" xfId="50597" xr:uid="{00000000-0005-0000-0000-0000EEC40000}"/>
    <cellStyle name="20% - Accent1 7 2 9" xfId="50598" xr:uid="{00000000-0005-0000-0000-0000EFC40000}"/>
    <cellStyle name="20% - Accent1 7 2 9 2" xfId="50599" xr:uid="{00000000-0005-0000-0000-0000F0C40000}"/>
    <cellStyle name="20% - Accent1 7 2 9 2 2" xfId="50600" xr:uid="{00000000-0005-0000-0000-0000F1C40000}"/>
    <cellStyle name="20% - Accent1 7 2 9 2 2 2" xfId="50601" xr:uid="{00000000-0005-0000-0000-0000F2C40000}"/>
    <cellStyle name="20% - Accent1 7 2 9 2 3" xfId="50602" xr:uid="{00000000-0005-0000-0000-0000F3C40000}"/>
    <cellStyle name="20% - Accent1 7 2 9 3" xfId="50603" xr:uid="{00000000-0005-0000-0000-0000F4C40000}"/>
    <cellStyle name="20% - Accent1 7 2 9 3 2" xfId="50604" xr:uid="{00000000-0005-0000-0000-0000F5C40000}"/>
    <cellStyle name="20% - Accent1 7 2 9 4" xfId="50605" xr:uid="{00000000-0005-0000-0000-0000F6C40000}"/>
    <cellStyle name="20% - Accent1 7 3" xfId="50606" xr:uid="{00000000-0005-0000-0000-0000F7C40000}"/>
    <cellStyle name="20% - Accent1 7 3 10" xfId="50607" xr:uid="{00000000-0005-0000-0000-0000F8C40000}"/>
    <cellStyle name="20% - Accent1 7 3 10 2" xfId="50608" xr:uid="{00000000-0005-0000-0000-0000F9C40000}"/>
    <cellStyle name="20% - Accent1 7 3 10 2 2" xfId="50609" xr:uid="{00000000-0005-0000-0000-0000FAC40000}"/>
    <cellStyle name="20% - Accent1 7 3 10 3" xfId="50610" xr:uid="{00000000-0005-0000-0000-0000FBC40000}"/>
    <cellStyle name="20% - Accent1 7 3 11" xfId="50611" xr:uid="{00000000-0005-0000-0000-0000FCC40000}"/>
    <cellStyle name="20% - Accent1 7 3 11 2" xfId="50612" xr:uid="{00000000-0005-0000-0000-0000FDC40000}"/>
    <cellStyle name="20% - Accent1 7 3 11 2 2" xfId="50613" xr:uid="{00000000-0005-0000-0000-0000FEC40000}"/>
    <cellStyle name="20% - Accent1 7 3 11 3" xfId="50614" xr:uid="{00000000-0005-0000-0000-0000FFC40000}"/>
    <cellStyle name="20% - Accent1 7 3 12" xfId="50615" xr:uid="{00000000-0005-0000-0000-000000C50000}"/>
    <cellStyle name="20% - Accent1 7 3 12 2" xfId="50616" xr:uid="{00000000-0005-0000-0000-000001C50000}"/>
    <cellStyle name="20% - Accent1 7 3 13" xfId="50617" xr:uid="{00000000-0005-0000-0000-000002C50000}"/>
    <cellStyle name="20% - Accent1 7 3 13 2" xfId="50618" xr:uid="{00000000-0005-0000-0000-000003C50000}"/>
    <cellStyle name="20% - Accent1 7 3 14" xfId="50619" xr:uid="{00000000-0005-0000-0000-000004C50000}"/>
    <cellStyle name="20% - Accent1 7 3 2" xfId="50620" xr:uid="{00000000-0005-0000-0000-000005C50000}"/>
    <cellStyle name="20% - Accent1 7 3 2 10" xfId="50621" xr:uid="{00000000-0005-0000-0000-000006C50000}"/>
    <cellStyle name="20% - Accent1 7 3 2 10 2" xfId="50622" xr:uid="{00000000-0005-0000-0000-000007C50000}"/>
    <cellStyle name="20% - Accent1 7 3 2 11" xfId="50623" xr:uid="{00000000-0005-0000-0000-000008C50000}"/>
    <cellStyle name="20% - Accent1 7 3 2 2" xfId="50624" xr:uid="{00000000-0005-0000-0000-000009C50000}"/>
    <cellStyle name="20% - Accent1 7 3 2 2 2" xfId="50625" xr:uid="{00000000-0005-0000-0000-00000AC50000}"/>
    <cellStyle name="20% - Accent1 7 3 2 2 2 2" xfId="50626" xr:uid="{00000000-0005-0000-0000-00000BC50000}"/>
    <cellStyle name="20% - Accent1 7 3 2 2 2 2 2" xfId="50627" xr:uid="{00000000-0005-0000-0000-00000CC50000}"/>
    <cellStyle name="20% - Accent1 7 3 2 2 2 2 2 2" xfId="50628" xr:uid="{00000000-0005-0000-0000-00000DC50000}"/>
    <cellStyle name="20% - Accent1 7 3 2 2 2 2 3" xfId="50629" xr:uid="{00000000-0005-0000-0000-00000EC50000}"/>
    <cellStyle name="20% - Accent1 7 3 2 2 2 3" xfId="50630" xr:uid="{00000000-0005-0000-0000-00000FC50000}"/>
    <cellStyle name="20% - Accent1 7 3 2 2 2 3 2" xfId="50631" xr:uid="{00000000-0005-0000-0000-000010C50000}"/>
    <cellStyle name="20% - Accent1 7 3 2 2 2 4" xfId="50632" xr:uid="{00000000-0005-0000-0000-000011C50000}"/>
    <cellStyle name="20% - Accent1 7 3 2 2 3" xfId="50633" xr:uid="{00000000-0005-0000-0000-000012C50000}"/>
    <cellStyle name="20% - Accent1 7 3 2 2 3 2" xfId="50634" xr:uid="{00000000-0005-0000-0000-000013C50000}"/>
    <cellStyle name="20% - Accent1 7 3 2 2 3 2 2" xfId="50635" xr:uid="{00000000-0005-0000-0000-000014C50000}"/>
    <cellStyle name="20% - Accent1 7 3 2 2 3 2 2 2" xfId="50636" xr:uid="{00000000-0005-0000-0000-000015C50000}"/>
    <cellStyle name="20% - Accent1 7 3 2 2 3 2 3" xfId="50637" xr:uid="{00000000-0005-0000-0000-000016C50000}"/>
    <cellStyle name="20% - Accent1 7 3 2 2 3 3" xfId="50638" xr:uid="{00000000-0005-0000-0000-000017C50000}"/>
    <cellStyle name="20% - Accent1 7 3 2 2 3 3 2" xfId="50639" xr:uid="{00000000-0005-0000-0000-000018C50000}"/>
    <cellStyle name="20% - Accent1 7 3 2 2 3 4" xfId="50640" xr:uid="{00000000-0005-0000-0000-000019C50000}"/>
    <cellStyle name="20% - Accent1 7 3 2 2 4" xfId="50641" xr:uid="{00000000-0005-0000-0000-00001AC50000}"/>
    <cellStyle name="20% - Accent1 7 3 2 2 4 2" xfId="50642" xr:uid="{00000000-0005-0000-0000-00001BC50000}"/>
    <cellStyle name="20% - Accent1 7 3 2 2 4 2 2" xfId="50643" xr:uid="{00000000-0005-0000-0000-00001CC50000}"/>
    <cellStyle name="20% - Accent1 7 3 2 2 4 2 2 2" xfId="50644" xr:uid="{00000000-0005-0000-0000-00001DC50000}"/>
    <cellStyle name="20% - Accent1 7 3 2 2 4 2 3" xfId="50645" xr:uid="{00000000-0005-0000-0000-00001EC50000}"/>
    <cellStyle name="20% - Accent1 7 3 2 2 4 3" xfId="50646" xr:uid="{00000000-0005-0000-0000-00001FC50000}"/>
    <cellStyle name="20% - Accent1 7 3 2 2 4 3 2" xfId="50647" xr:uid="{00000000-0005-0000-0000-000020C50000}"/>
    <cellStyle name="20% - Accent1 7 3 2 2 4 4" xfId="50648" xr:uid="{00000000-0005-0000-0000-000021C50000}"/>
    <cellStyle name="20% - Accent1 7 3 2 2 5" xfId="50649" xr:uid="{00000000-0005-0000-0000-000022C50000}"/>
    <cellStyle name="20% - Accent1 7 3 2 2 5 2" xfId="50650" xr:uid="{00000000-0005-0000-0000-000023C50000}"/>
    <cellStyle name="20% - Accent1 7 3 2 2 5 2 2" xfId="50651" xr:uid="{00000000-0005-0000-0000-000024C50000}"/>
    <cellStyle name="20% - Accent1 7 3 2 2 5 3" xfId="50652" xr:uid="{00000000-0005-0000-0000-000025C50000}"/>
    <cellStyle name="20% - Accent1 7 3 2 2 6" xfId="50653" xr:uid="{00000000-0005-0000-0000-000026C50000}"/>
    <cellStyle name="20% - Accent1 7 3 2 2 6 2" xfId="50654" xr:uid="{00000000-0005-0000-0000-000027C50000}"/>
    <cellStyle name="20% - Accent1 7 3 2 2 6 2 2" xfId="50655" xr:uid="{00000000-0005-0000-0000-000028C50000}"/>
    <cellStyle name="20% - Accent1 7 3 2 2 6 3" xfId="50656" xr:uid="{00000000-0005-0000-0000-000029C50000}"/>
    <cellStyle name="20% - Accent1 7 3 2 2 7" xfId="50657" xr:uid="{00000000-0005-0000-0000-00002AC50000}"/>
    <cellStyle name="20% - Accent1 7 3 2 2 7 2" xfId="50658" xr:uid="{00000000-0005-0000-0000-00002BC50000}"/>
    <cellStyle name="20% - Accent1 7 3 2 2 8" xfId="50659" xr:uid="{00000000-0005-0000-0000-00002CC50000}"/>
    <cellStyle name="20% - Accent1 7 3 2 2 8 2" xfId="50660" xr:uid="{00000000-0005-0000-0000-00002DC50000}"/>
    <cellStyle name="20% - Accent1 7 3 2 2 9" xfId="50661" xr:uid="{00000000-0005-0000-0000-00002EC50000}"/>
    <cellStyle name="20% - Accent1 7 3 2 3" xfId="50662" xr:uid="{00000000-0005-0000-0000-00002FC50000}"/>
    <cellStyle name="20% - Accent1 7 3 2 3 2" xfId="50663" xr:uid="{00000000-0005-0000-0000-000030C50000}"/>
    <cellStyle name="20% - Accent1 7 3 2 3 2 2" xfId="50664" xr:uid="{00000000-0005-0000-0000-000031C50000}"/>
    <cellStyle name="20% - Accent1 7 3 2 3 2 2 2" xfId="50665" xr:uid="{00000000-0005-0000-0000-000032C50000}"/>
    <cellStyle name="20% - Accent1 7 3 2 3 2 2 2 2" xfId="50666" xr:uid="{00000000-0005-0000-0000-000033C50000}"/>
    <cellStyle name="20% - Accent1 7 3 2 3 2 2 3" xfId="50667" xr:uid="{00000000-0005-0000-0000-000034C50000}"/>
    <cellStyle name="20% - Accent1 7 3 2 3 2 3" xfId="50668" xr:uid="{00000000-0005-0000-0000-000035C50000}"/>
    <cellStyle name="20% - Accent1 7 3 2 3 2 3 2" xfId="50669" xr:uid="{00000000-0005-0000-0000-000036C50000}"/>
    <cellStyle name="20% - Accent1 7 3 2 3 2 4" xfId="50670" xr:uid="{00000000-0005-0000-0000-000037C50000}"/>
    <cellStyle name="20% - Accent1 7 3 2 3 3" xfId="50671" xr:uid="{00000000-0005-0000-0000-000038C50000}"/>
    <cellStyle name="20% - Accent1 7 3 2 3 3 2" xfId="50672" xr:uid="{00000000-0005-0000-0000-000039C50000}"/>
    <cellStyle name="20% - Accent1 7 3 2 3 3 2 2" xfId="50673" xr:uid="{00000000-0005-0000-0000-00003AC50000}"/>
    <cellStyle name="20% - Accent1 7 3 2 3 3 2 2 2" xfId="50674" xr:uid="{00000000-0005-0000-0000-00003BC50000}"/>
    <cellStyle name="20% - Accent1 7 3 2 3 3 2 3" xfId="50675" xr:uid="{00000000-0005-0000-0000-00003CC50000}"/>
    <cellStyle name="20% - Accent1 7 3 2 3 3 3" xfId="50676" xr:uid="{00000000-0005-0000-0000-00003DC50000}"/>
    <cellStyle name="20% - Accent1 7 3 2 3 3 3 2" xfId="50677" xr:uid="{00000000-0005-0000-0000-00003EC50000}"/>
    <cellStyle name="20% - Accent1 7 3 2 3 3 4" xfId="50678" xr:uid="{00000000-0005-0000-0000-00003FC50000}"/>
    <cellStyle name="20% - Accent1 7 3 2 3 4" xfId="50679" xr:uid="{00000000-0005-0000-0000-000040C50000}"/>
    <cellStyle name="20% - Accent1 7 3 2 3 4 2" xfId="50680" xr:uid="{00000000-0005-0000-0000-000041C50000}"/>
    <cellStyle name="20% - Accent1 7 3 2 3 4 2 2" xfId="50681" xr:uid="{00000000-0005-0000-0000-000042C50000}"/>
    <cellStyle name="20% - Accent1 7 3 2 3 4 2 2 2" xfId="50682" xr:uid="{00000000-0005-0000-0000-000043C50000}"/>
    <cellStyle name="20% - Accent1 7 3 2 3 4 2 3" xfId="50683" xr:uid="{00000000-0005-0000-0000-000044C50000}"/>
    <cellStyle name="20% - Accent1 7 3 2 3 4 3" xfId="50684" xr:uid="{00000000-0005-0000-0000-000045C50000}"/>
    <cellStyle name="20% - Accent1 7 3 2 3 4 3 2" xfId="50685" xr:uid="{00000000-0005-0000-0000-000046C50000}"/>
    <cellStyle name="20% - Accent1 7 3 2 3 4 4" xfId="50686" xr:uid="{00000000-0005-0000-0000-000047C50000}"/>
    <cellStyle name="20% - Accent1 7 3 2 3 5" xfId="50687" xr:uid="{00000000-0005-0000-0000-000048C50000}"/>
    <cellStyle name="20% - Accent1 7 3 2 3 5 2" xfId="50688" xr:uid="{00000000-0005-0000-0000-000049C50000}"/>
    <cellStyle name="20% - Accent1 7 3 2 3 5 2 2" xfId="50689" xr:uid="{00000000-0005-0000-0000-00004AC50000}"/>
    <cellStyle name="20% - Accent1 7 3 2 3 5 3" xfId="50690" xr:uid="{00000000-0005-0000-0000-00004BC50000}"/>
    <cellStyle name="20% - Accent1 7 3 2 3 6" xfId="50691" xr:uid="{00000000-0005-0000-0000-00004CC50000}"/>
    <cellStyle name="20% - Accent1 7 3 2 3 6 2" xfId="50692" xr:uid="{00000000-0005-0000-0000-00004DC50000}"/>
    <cellStyle name="20% - Accent1 7 3 2 3 6 2 2" xfId="50693" xr:uid="{00000000-0005-0000-0000-00004EC50000}"/>
    <cellStyle name="20% - Accent1 7 3 2 3 6 3" xfId="50694" xr:uid="{00000000-0005-0000-0000-00004FC50000}"/>
    <cellStyle name="20% - Accent1 7 3 2 3 7" xfId="50695" xr:uid="{00000000-0005-0000-0000-000050C50000}"/>
    <cellStyle name="20% - Accent1 7 3 2 3 7 2" xfId="50696" xr:uid="{00000000-0005-0000-0000-000051C50000}"/>
    <cellStyle name="20% - Accent1 7 3 2 3 8" xfId="50697" xr:uid="{00000000-0005-0000-0000-000052C50000}"/>
    <cellStyle name="20% - Accent1 7 3 2 3 8 2" xfId="50698" xr:uid="{00000000-0005-0000-0000-000053C50000}"/>
    <cellStyle name="20% - Accent1 7 3 2 3 9" xfId="50699" xr:uid="{00000000-0005-0000-0000-000054C50000}"/>
    <cellStyle name="20% - Accent1 7 3 2 4" xfId="50700" xr:uid="{00000000-0005-0000-0000-000055C50000}"/>
    <cellStyle name="20% - Accent1 7 3 2 4 2" xfId="50701" xr:uid="{00000000-0005-0000-0000-000056C50000}"/>
    <cellStyle name="20% - Accent1 7 3 2 4 2 2" xfId="50702" xr:uid="{00000000-0005-0000-0000-000057C50000}"/>
    <cellStyle name="20% - Accent1 7 3 2 4 2 2 2" xfId="50703" xr:uid="{00000000-0005-0000-0000-000058C50000}"/>
    <cellStyle name="20% - Accent1 7 3 2 4 2 3" xfId="50704" xr:uid="{00000000-0005-0000-0000-000059C50000}"/>
    <cellStyle name="20% - Accent1 7 3 2 4 3" xfId="50705" xr:uid="{00000000-0005-0000-0000-00005AC50000}"/>
    <cellStyle name="20% - Accent1 7 3 2 4 3 2" xfId="50706" xr:uid="{00000000-0005-0000-0000-00005BC50000}"/>
    <cellStyle name="20% - Accent1 7 3 2 4 4" xfId="50707" xr:uid="{00000000-0005-0000-0000-00005CC50000}"/>
    <cellStyle name="20% - Accent1 7 3 2 5" xfId="50708" xr:uid="{00000000-0005-0000-0000-00005DC50000}"/>
    <cellStyle name="20% - Accent1 7 3 2 5 2" xfId="50709" xr:uid="{00000000-0005-0000-0000-00005EC50000}"/>
    <cellStyle name="20% - Accent1 7 3 2 5 2 2" xfId="50710" xr:uid="{00000000-0005-0000-0000-00005FC50000}"/>
    <cellStyle name="20% - Accent1 7 3 2 5 2 2 2" xfId="50711" xr:uid="{00000000-0005-0000-0000-000060C50000}"/>
    <cellStyle name="20% - Accent1 7 3 2 5 2 3" xfId="50712" xr:uid="{00000000-0005-0000-0000-000061C50000}"/>
    <cellStyle name="20% - Accent1 7 3 2 5 3" xfId="50713" xr:uid="{00000000-0005-0000-0000-000062C50000}"/>
    <cellStyle name="20% - Accent1 7 3 2 5 3 2" xfId="50714" xr:uid="{00000000-0005-0000-0000-000063C50000}"/>
    <cellStyle name="20% - Accent1 7 3 2 5 4" xfId="50715" xr:uid="{00000000-0005-0000-0000-000064C50000}"/>
    <cellStyle name="20% - Accent1 7 3 2 6" xfId="50716" xr:uid="{00000000-0005-0000-0000-000065C50000}"/>
    <cellStyle name="20% - Accent1 7 3 2 6 2" xfId="50717" xr:uid="{00000000-0005-0000-0000-000066C50000}"/>
    <cellStyle name="20% - Accent1 7 3 2 6 2 2" xfId="50718" xr:uid="{00000000-0005-0000-0000-000067C50000}"/>
    <cellStyle name="20% - Accent1 7 3 2 6 2 2 2" xfId="50719" xr:uid="{00000000-0005-0000-0000-000068C50000}"/>
    <cellStyle name="20% - Accent1 7 3 2 6 2 3" xfId="50720" xr:uid="{00000000-0005-0000-0000-000069C50000}"/>
    <cellStyle name="20% - Accent1 7 3 2 6 3" xfId="50721" xr:uid="{00000000-0005-0000-0000-00006AC50000}"/>
    <cellStyle name="20% - Accent1 7 3 2 6 3 2" xfId="50722" xr:uid="{00000000-0005-0000-0000-00006BC50000}"/>
    <cellStyle name="20% - Accent1 7 3 2 6 4" xfId="50723" xr:uid="{00000000-0005-0000-0000-00006CC50000}"/>
    <cellStyle name="20% - Accent1 7 3 2 7" xfId="50724" xr:uid="{00000000-0005-0000-0000-00006DC50000}"/>
    <cellStyle name="20% - Accent1 7 3 2 7 2" xfId="50725" xr:uid="{00000000-0005-0000-0000-00006EC50000}"/>
    <cellStyle name="20% - Accent1 7 3 2 7 2 2" xfId="50726" xr:uid="{00000000-0005-0000-0000-00006FC50000}"/>
    <cellStyle name="20% - Accent1 7 3 2 7 3" xfId="50727" xr:uid="{00000000-0005-0000-0000-000070C50000}"/>
    <cellStyle name="20% - Accent1 7 3 2 8" xfId="50728" xr:uid="{00000000-0005-0000-0000-000071C50000}"/>
    <cellStyle name="20% - Accent1 7 3 2 8 2" xfId="50729" xr:uid="{00000000-0005-0000-0000-000072C50000}"/>
    <cellStyle name="20% - Accent1 7 3 2 8 2 2" xfId="50730" xr:uid="{00000000-0005-0000-0000-000073C50000}"/>
    <cellStyle name="20% - Accent1 7 3 2 8 3" xfId="50731" xr:uid="{00000000-0005-0000-0000-000074C50000}"/>
    <cellStyle name="20% - Accent1 7 3 2 9" xfId="50732" xr:uid="{00000000-0005-0000-0000-000075C50000}"/>
    <cellStyle name="20% - Accent1 7 3 2 9 2" xfId="50733" xr:uid="{00000000-0005-0000-0000-000076C50000}"/>
    <cellStyle name="20% - Accent1 7 3 3" xfId="50734" xr:uid="{00000000-0005-0000-0000-000077C50000}"/>
    <cellStyle name="20% - Accent1 7 3 3 10" xfId="50735" xr:uid="{00000000-0005-0000-0000-000078C50000}"/>
    <cellStyle name="20% - Accent1 7 3 3 10 2" xfId="50736" xr:uid="{00000000-0005-0000-0000-000079C50000}"/>
    <cellStyle name="20% - Accent1 7 3 3 11" xfId="50737" xr:uid="{00000000-0005-0000-0000-00007AC50000}"/>
    <cellStyle name="20% - Accent1 7 3 3 2" xfId="50738" xr:uid="{00000000-0005-0000-0000-00007BC50000}"/>
    <cellStyle name="20% - Accent1 7 3 3 2 2" xfId="50739" xr:uid="{00000000-0005-0000-0000-00007CC50000}"/>
    <cellStyle name="20% - Accent1 7 3 3 2 2 2" xfId="50740" xr:uid="{00000000-0005-0000-0000-00007DC50000}"/>
    <cellStyle name="20% - Accent1 7 3 3 2 2 2 2" xfId="50741" xr:uid="{00000000-0005-0000-0000-00007EC50000}"/>
    <cellStyle name="20% - Accent1 7 3 3 2 2 2 2 2" xfId="50742" xr:uid="{00000000-0005-0000-0000-00007FC50000}"/>
    <cellStyle name="20% - Accent1 7 3 3 2 2 2 3" xfId="50743" xr:uid="{00000000-0005-0000-0000-000080C50000}"/>
    <cellStyle name="20% - Accent1 7 3 3 2 2 3" xfId="50744" xr:uid="{00000000-0005-0000-0000-000081C50000}"/>
    <cellStyle name="20% - Accent1 7 3 3 2 2 3 2" xfId="50745" xr:uid="{00000000-0005-0000-0000-000082C50000}"/>
    <cellStyle name="20% - Accent1 7 3 3 2 2 4" xfId="50746" xr:uid="{00000000-0005-0000-0000-000083C50000}"/>
    <cellStyle name="20% - Accent1 7 3 3 2 3" xfId="50747" xr:uid="{00000000-0005-0000-0000-000084C50000}"/>
    <cellStyle name="20% - Accent1 7 3 3 2 3 2" xfId="50748" xr:uid="{00000000-0005-0000-0000-000085C50000}"/>
    <cellStyle name="20% - Accent1 7 3 3 2 3 2 2" xfId="50749" xr:uid="{00000000-0005-0000-0000-000086C50000}"/>
    <cellStyle name="20% - Accent1 7 3 3 2 3 2 2 2" xfId="50750" xr:uid="{00000000-0005-0000-0000-000087C50000}"/>
    <cellStyle name="20% - Accent1 7 3 3 2 3 2 3" xfId="50751" xr:uid="{00000000-0005-0000-0000-000088C50000}"/>
    <cellStyle name="20% - Accent1 7 3 3 2 3 3" xfId="50752" xr:uid="{00000000-0005-0000-0000-000089C50000}"/>
    <cellStyle name="20% - Accent1 7 3 3 2 3 3 2" xfId="50753" xr:uid="{00000000-0005-0000-0000-00008AC50000}"/>
    <cellStyle name="20% - Accent1 7 3 3 2 3 4" xfId="50754" xr:uid="{00000000-0005-0000-0000-00008BC50000}"/>
    <cellStyle name="20% - Accent1 7 3 3 2 4" xfId="50755" xr:uid="{00000000-0005-0000-0000-00008CC50000}"/>
    <cellStyle name="20% - Accent1 7 3 3 2 4 2" xfId="50756" xr:uid="{00000000-0005-0000-0000-00008DC50000}"/>
    <cellStyle name="20% - Accent1 7 3 3 2 4 2 2" xfId="50757" xr:uid="{00000000-0005-0000-0000-00008EC50000}"/>
    <cellStyle name="20% - Accent1 7 3 3 2 4 2 2 2" xfId="50758" xr:uid="{00000000-0005-0000-0000-00008FC50000}"/>
    <cellStyle name="20% - Accent1 7 3 3 2 4 2 3" xfId="50759" xr:uid="{00000000-0005-0000-0000-000090C50000}"/>
    <cellStyle name="20% - Accent1 7 3 3 2 4 3" xfId="50760" xr:uid="{00000000-0005-0000-0000-000091C50000}"/>
    <cellStyle name="20% - Accent1 7 3 3 2 4 3 2" xfId="50761" xr:uid="{00000000-0005-0000-0000-000092C50000}"/>
    <cellStyle name="20% - Accent1 7 3 3 2 4 4" xfId="50762" xr:uid="{00000000-0005-0000-0000-000093C50000}"/>
    <cellStyle name="20% - Accent1 7 3 3 2 5" xfId="50763" xr:uid="{00000000-0005-0000-0000-000094C50000}"/>
    <cellStyle name="20% - Accent1 7 3 3 2 5 2" xfId="50764" xr:uid="{00000000-0005-0000-0000-000095C50000}"/>
    <cellStyle name="20% - Accent1 7 3 3 2 5 2 2" xfId="50765" xr:uid="{00000000-0005-0000-0000-000096C50000}"/>
    <cellStyle name="20% - Accent1 7 3 3 2 5 3" xfId="50766" xr:uid="{00000000-0005-0000-0000-000097C50000}"/>
    <cellStyle name="20% - Accent1 7 3 3 2 6" xfId="50767" xr:uid="{00000000-0005-0000-0000-000098C50000}"/>
    <cellStyle name="20% - Accent1 7 3 3 2 6 2" xfId="50768" xr:uid="{00000000-0005-0000-0000-000099C50000}"/>
    <cellStyle name="20% - Accent1 7 3 3 2 6 2 2" xfId="50769" xr:uid="{00000000-0005-0000-0000-00009AC50000}"/>
    <cellStyle name="20% - Accent1 7 3 3 2 6 3" xfId="50770" xr:uid="{00000000-0005-0000-0000-00009BC50000}"/>
    <cellStyle name="20% - Accent1 7 3 3 2 7" xfId="50771" xr:uid="{00000000-0005-0000-0000-00009CC50000}"/>
    <cellStyle name="20% - Accent1 7 3 3 2 7 2" xfId="50772" xr:uid="{00000000-0005-0000-0000-00009DC50000}"/>
    <cellStyle name="20% - Accent1 7 3 3 2 8" xfId="50773" xr:uid="{00000000-0005-0000-0000-00009EC50000}"/>
    <cellStyle name="20% - Accent1 7 3 3 2 8 2" xfId="50774" xr:uid="{00000000-0005-0000-0000-00009FC50000}"/>
    <cellStyle name="20% - Accent1 7 3 3 2 9" xfId="50775" xr:uid="{00000000-0005-0000-0000-0000A0C50000}"/>
    <cellStyle name="20% - Accent1 7 3 3 3" xfId="50776" xr:uid="{00000000-0005-0000-0000-0000A1C50000}"/>
    <cellStyle name="20% - Accent1 7 3 3 3 2" xfId="50777" xr:uid="{00000000-0005-0000-0000-0000A2C50000}"/>
    <cellStyle name="20% - Accent1 7 3 3 3 2 2" xfId="50778" xr:uid="{00000000-0005-0000-0000-0000A3C50000}"/>
    <cellStyle name="20% - Accent1 7 3 3 3 2 2 2" xfId="50779" xr:uid="{00000000-0005-0000-0000-0000A4C50000}"/>
    <cellStyle name="20% - Accent1 7 3 3 3 2 2 2 2" xfId="50780" xr:uid="{00000000-0005-0000-0000-0000A5C50000}"/>
    <cellStyle name="20% - Accent1 7 3 3 3 2 2 3" xfId="50781" xr:uid="{00000000-0005-0000-0000-0000A6C50000}"/>
    <cellStyle name="20% - Accent1 7 3 3 3 2 3" xfId="50782" xr:uid="{00000000-0005-0000-0000-0000A7C50000}"/>
    <cellStyle name="20% - Accent1 7 3 3 3 2 3 2" xfId="50783" xr:uid="{00000000-0005-0000-0000-0000A8C50000}"/>
    <cellStyle name="20% - Accent1 7 3 3 3 2 4" xfId="50784" xr:uid="{00000000-0005-0000-0000-0000A9C50000}"/>
    <cellStyle name="20% - Accent1 7 3 3 3 3" xfId="50785" xr:uid="{00000000-0005-0000-0000-0000AAC50000}"/>
    <cellStyle name="20% - Accent1 7 3 3 3 3 2" xfId="50786" xr:uid="{00000000-0005-0000-0000-0000ABC50000}"/>
    <cellStyle name="20% - Accent1 7 3 3 3 3 2 2" xfId="50787" xr:uid="{00000000-0005-0000-0000-0000ACC50000}"/>
    <cellStyle name="20% - Accent1 7 3 3 3 3 2 2 2" xfId="50788" xr:uid="{00000000-0005-0000-0000-0000ADC50000}"/>
    <cellStyle name="20% - Accent1 7 3 3 3 3 2 3" xfId="50789" xr:uid="{00000000-0005-0000-0000-0000AEC50000}"/>
    <cellStyle name="20% - Accent1 7 3 3 3 3 3" xfId="50790" xr:uid="{00000000-0005-0000-0000-0000AFC50000}"/>
    <cellStyle name="20% - Accent1 7 3 3 3 3 3 2" xfId="50791" xr:uid="{00000000-0005-0000-0000-0000B0C50000}"/>
    <cellStyle name="20% - Accent1 7 3 3 3 3 4" xfId="50792" xr:uid="{00000000-0005-0000-0000-0000B1C50000}"/>
    <cellStyle name="20% - Accent1 7 3 3 3 4" xfId="50793" xr:uid="{00000000-0005-0000-0000-0000B2C50000}"/>
    <cellStyle name="20% - Accent1 7 3 3 3 4 2" xfId="50794" xr:uid="{00000000-0005-0000-0000-0000B3C50000}"/>
    <cellStyle name="20% - Accent1 7 3 3 3 4 2 2" xfId="50795" xr:uid="{00000000-0005-0000-0000-0000B4C50000}"/>
    <cellStyle name="20% - Accent1 7 3 3 3 4 2 2 2" xfId="50796" xr:uid="{00000000-0005-0000-0000-0000B5C50000}"/>
    <cellStyle name="20% - Accent1 7 3 3 3 4 2 3" xfId="50797" xr:uid="{00000000-0005-0000-0000-0000B6C50000}"/>
    <cellStyle name="20% - Accent1 7 3 3 3 4 3" xfId="50798" xr:uid="{00000000-0005-0000-0000-0000B7C50000}"/>
    <cellStyle name="20% - Accent1 7 3 3 3 4 3 2" xfId="50799" xr:uid="{00000000-0005-0000-0000-0000B8C50000}"/>
    <cellStyle name="20% - Accent1 7 3 3 3 4 4" xfId="50800" xr:uid="{00000000-0005-0000-0000-0000B9C50000}"/>
    <cellStyle name="20% - Accent1 7 3 3 3 5" xfId="50801" xr:uid="{00000000-0005-0000-0000-0000BAC50000}"/>
    <cellStyle name="20% - Accent1 7 3 3 3 5 2" xfId="50802" xr:uid="{00000000-0005-0000-0000-0000BBC50000}"/>
    <cellStyle name="20% - Accent1 7 3 3 3 5 2 2" xfId="50803" xr:uid="{00000000-0005-0000-0000-0000BCC50000}"/>
    <cellStyle name="20% - Accent1 7 3 3 3 5 3" xfId="50804" xr:uid="{00000000-0005-0000-0000-0000BDC50000}"/>
    <cellStyle name="20% - Accent1 7 3 3 3 6" xfId="50805" xr:uid="{00000000-0005-0000-0000-0000BEC50000}"/>
    <cellStyle name="20% - Accent1 7 3 3 3 6 2" xfId="50806" xr:uid="{00000000-0005-0000-0000-0000BFC50000}"/>
    <cellStyle name="20% - Accent1 7 3 3 3 6 2 2" xfId="50807" xr:uid="{00000000-0005-0000-0000-0000C0C50000}"/>
    <cellStyle name="20% - Accent1 7 3 3 3 6 3" xfId="50808" xr:uid="{00000000-0005-0000-0000-0000C1C50000}"/>
    <cellStyle name="20% - Accent1 7 3 3 3 7" xfId="50809" xr:uid="{00000000-0005-0000-0000-0000C2C50000}"/>
    <cellStyle name="20% - Accent1 7 3 3 3 7 2" xfId="50810" xr:uid="{00000000-0005-0000-0000-0000C3C50000}"/>
    <cellStyle name="20% - Accent1 7 3 3 3 8" xfId="50811" xr:uid="{00000000-0005-0000-0000-0000C4C50000}"/>
    <cellStyle name="20% - Accent1 7 3 3 3 8 2" xfId="50812" xr:uid="{00000000-0005-0000-0000-0000C5C50000}"/>
    <cellStyle name="20% - Accent1 7 3 3 3 9" xfId="50813" xr:uid="{00000000-0005-0000-0000-0000C6C50000}"/>
    <cellStyle name="20% - Accent1 7 3 3 4" xfId="50814" xr:uid="{00000000-0005-0000-0000-0000C7C50000}"/>
    <cellStyle name="20% - Accent1 7 3 3 4 2" xfId="50815" xr:uid="{00000000-0005-0000-0000-0000C8C50000}"/>
    <cellStyle name="20% - Accent1 7 3 3 4 2 2" xfId="50816" xr:uid="{00000000-0005-0000-0000-0000C9C50000}"/>
    <cellStyle name="20% - Accent1 7 3 3 4 2 2 2" xfId="50817" xr:uid="{00000000-0005-0000-0000-0000CAC50000}"/>
    <cellStyle name="20% - Accent1 7 3 3 4 2 3" xfId="50818" xr:uid="{00000000-0005-0000-0000-0000CBC50000}"/>
    <cellStyle name="20% - Accent1 7 3 3 4 3" xfId="50819" xr:uid="{00000000-0005-0000-0000-0000CCC50000}"/>
    <cellStyle name="20% - Accent1 7 3 3 4 3 2" xfId="50820" xr:uid="{00000000-0005-0000-0000-0000CDC50000}"/>
    <cellStyle name="20% - Accent1 7 3 3 4 4" xfId="50821" xr:uid="{00000000-0005-0000-0000-0000CEC50000}"/>
    <cellStyle name="20% - Accent1 7 3 3 5" xfId="50822" xr:uid="{00000000-0005-0000-0000-0000CFC50000}"/>
    <cellStyle name="20% - Accent1 7 3 3 5 2" xfId="50823" xr:uid="{00000000-0005-0000-0000-0000D0C50000}"/>
    <cellStyle name="20% - Accent1 7 3 3 5 2 2" xfId="50824" xr:uid="{00000000-0005-0000-0000-0000D1C50000}"/>
    <cellStyle name="20% - Accent1 7 3 3 5 2 2 2" xfId="50825" xr:uid="{00000000-0005-0000-0000-0000D2C50000}"/>
    <cellStyle name="20% - Accent1 7 3 3 5 2 3" xfId="50826" xr:uid="{00000000-0005-0000-0000-0000D3C50000}"/>
    <cellStyle name="20% - Accent1 7 3 3 5 3" xfId="50827" xr:uid="{00000000-0005-0000-0000-0000D4C50000}"/>
    <cellStyle name="20% - Accent1 7 3 3 5 3 2" xfId="50828" xr:uid="{00000000-0005-0000-0000-0000D5C50000}"/>
    <cellStyle name="20% - Accent1 7 3 3 5 4" xfId="50829" xr:uid="{00000000-0005-0000-0000-0000D6C50000}"/>
    <cellStyle name="20% - Accent1 7 3 3 6" xfId="50830" xr:uid="{00000000-0005-0000-0000-0000D7C50000}"/>
    <cellStyle name="20% - Accent1 7 3 3 6 2" xfId="50831" xr:uid="{00000000-0005-0000-0000-0000D8C50000}"/>
    <cellStyle name="20% - Accent1 7 3 3 6 2 2" xfId="50832" xr:uid="{00000000-0005-0000-0000-0000D9C50000}"/>
    <cellStyle name="20% - Accent1 7 3 3 6 2 2 2" xfId="50833" xr:uid="{00000000-0005-0000-0000-0000DAC50000}"/>
    <cellStyle name="20% - Accent1 7 3 3 6 2 3" xfId="50834" xr:uid="{00000000-0005-0000-0000-0000DBC50000}"/>
    <cellStyle name="20% - Accent1 7 3 3 6 3" xfId="50835" xr:uid="{00000000-0005-0000-0000-0000DCC50000}"/>
    <cellStyle name="20% - Accent1 7 3 3 6 3 2" xfId="50836" xr:uid="{00000000-0005-0000-0000-0000DDC50000}"/>
    <cellStyle name="20% - Accent1 7 3 3 6 4" xfId="50837" xr:uid="{00000000-0005-0000-0000-0000DEC50000}"/>
    <cellStyle name="20% - Accent1 7 3 3 7" xfId="50838" xr:uid="{00000000-0005-0000-0000-0000DFC50000}"/>
    <cellStyle name="20% - Accent1 7 3 3 7 2" xfId="50839" xr:uid="{00000000-0005-0000-0000-0000E0C50000}"/>
    <cellStyle name="20% - Accent1 7 3 3 7 2 2" xfId="50840" xr:uid="{00000000-0005-0000-0000-0000E1C50000}"/>
    <cellStyle name="20% - Accent1 7 3 3 7 3" xfId="50841" xr:uid="{00000000-0005-0000-0000-0000E2C50000}"/>
    <cellStyle name="20% - Accent1 7 3 3 8" xfId="50842" xr:uid="{00000000-0005-0000-0000-0000E3C50000}"/>
    <cellStyle name="20% - Accent1 7 3 3 8 2" xfId="50843" xr:uid="{00000000-0005-0000-0000-0000E4C50000}"/>
    <cellStyle name="20% - Accent1 7 3 3 8 2 2" xfId="50844" xr:uid="{00000000-0005-0000-0000-0000E5C50000}"/>
    <cellStyle name="20% - Accent1 7 3 3 8 3" xfId="50845" xr:uid="{00000000-0005-0000-0000-0000E6C50000}"/>
    <cellStyle name="20% - Accent1 7 3 3 9" xfId="50846" xr:uid="{00000000-0005-0000-0000-0000E7C50000}"/>
    <cellStyle name="20% - Accent1 7 3 3 9 2" xfId="50847" xr:uid="{00000000-0005-0000-0000-0000E8C50000}"/>
    <cellStyle name="20% - Accent1 7 3 4" xfId="50848" xr:uid="{00000000-0005-0000-0000-0000E9C50000}"/>
    <cellStyle name="20% - Accent1 7 3 4 10" xfId="50849" xr:uid="{00000000-0005-0000-0000-0000EAC50000}"/>
    <cellStyle name="20% - Accent1 7 3 4 10 2" xfId="50850" xr:uid="{00000000-0005-0000-0000-0000EBC50000}"/>
    <cellStyle name="20% - Accent1 7 3 4 11" xfId="50851" xr:uid="{00000000-0005-0000-0000-0000ECC50000}"/>
    <cellStyle name="20% - Accent1 7 3 4 2" xfId="50852" xr:uid="{00000000-0005-0000-0000-0000EDC50000}"/>
    <cellStyle name="20% - Accent1 7 3 4 2 2" xfId="50853" xr:uid="{00000000-0005-0000-0000-0000EEC50000}"/>
    <cellStyle name="20% - Accent1 7 3 4 2 2 2" xfId="50854" xr:uid="{00000000-0005-0000-0000-0000EFC50000}"/>
    <cellStyle name="20% - Accent1 7 3 4 2 2 2 2" xfId="50855" xr:uid="{00000000-0005-0000-0000-0000F0C50000}"/>
    <cellStyle name="20% - Accent1 7 3 4 2 2 2 2 2" xfId="50856" xr:uid="{00000000-0005-0000-0000-0000F1C50000}"/>
    <cellStyle name="20% - Accent1 7 3 4 2 2 2 3" xfId="50857" xr:uid="{00000000-0005-0000-0000-0000F2C50000}"/>
    <cellStyle name="20% - Accent1 7 3 4 2 2 3" xfId="50858" xr:uid="{00000000-0005-0000-0000-0000F3C50000}"/>
    <cellStyle name="20% - Accent1 7 3 4 2 2 3 2" xfId="50859" xr:uid="{00000000-0005-0000-0000-0000F4C50000}"/>
    <cellStyle name="20% - Accent1 7 3 4 2 2 4" xfId="50860" xr:uid="{00000000-0005-0000-0000-0000F5C50000}"/>
    <cellStyle name="20% - Accent1 7 3 4 2 3" xfId="50861" xr:uid="{00000000-0005-0000-0000-0000F6C50000}"/>
    <cellStyle name="20% - Accent1 7 3 4 2 3 2" xfId="50862" xr:uid="{00000000-0005-0000-0000-0000F7C50000}"/>
    <cellStyle name="20% - Accent1 7 3 4 2 3 2 2" xfId="50863" xr:uid="{00000000-0005-0000-0000-0000F8C50000}"/>
    <cellStyle name="20% - Accent1 7 3 4 2 3 2 2 2" xfId="50864" xr:uid="{00000000-0005-0000-0000-0000F9C50000}"/>
    <cellStyle name="20% - Accent1 7 3 4 2 3 2 3" xfId="50865" xr:uid="{00000000-0005-0000-0000-0000FAC50000}"/>
    <cellStyle name="20% - Accent1 7 3 4 2 3 3" xfId="50866" xr:uid="{00000000-0005-0000-0000-0000FBC50000}"/>
    <cellStyle name="20% - Accent1 7 3 4 2 3 3 2" xfId="50867" xr:uid="{00000000-0005-0000-0000-0000FCC50000}"/>
    <cellStyle name="20% - Accent1 7 3 4 2 3 4" xfId="50868" xr:uid="{00000000-0005-0000-0000-0000FDC50000}"/>
    <cellStyle name="20% - Accent1 7 3 4 2 4" xfId="50869" xr:uid="{00000000-0005-0000-0000-0000FEC50000}"/>
    <cellStyle name="20% - Accent1 7 3 4 2 4 2" xfId="50870" xr:uid="{00000000-0005-0000-0000-0000FFC50000}"/>
    <cellStyle name="20% - Accent1 7 3 4 2 4 2 2" xfId="50871" xr:uid="{00000000-0005-0000-0000-000000C60000}"/>
    <cellStyle name="20% - Accent1 7 3 4 2 4 2 2 2" xfId="50872" xr:uid="{00000000-0005-0000-0000-000001C60000}"/>
    <cellStyle name="20% - Accent1 7 3 4 2 4 2 3" xfId="50873" xr:uid="{00000000-0005-0000-0000-000002C60000}"/>
    <cellStyle name="20% - Accent1 7 3 4 2 4 3" xfId="50874" xr:uid="{00000000-0005-0000-0000-000003C60000}"/>
    <cellStyle name="20% - Accent1 7 3 4 2 4 3 2" xfId="50875" xr:uid="{00000000-0005-0000-0000-000004C60000}"/>
    <cellStyle name="20% - Accent1 7 3 4 2 4 4" xfId="50876" xr:uid="{00000000-0005-0000-0000-000005C60000}"/>
    <cellStyle name="20% - Accent1 7 3 4 2 5" xfId="50877" xr:uid="{00000000-0005-0000-0000-000006C60000}"/>
    <cellStyle name="20% - Accent1 7 3 4 2 5 2" xfId="50878" xr:uid="{00000000-0005-0000-0000-000007C60000}"/>
    <cellStyle name="20% - Accent1 7 3 4 2 5 2 2" xfId="50879" xr:uid="{00000000-0005-0000-0000-000008C60000}"/>
    <cellStyle name="20% - Accent1 7 3 4 2 5 3" xfId="50880" xr:uid="{00000000-0005-0000-0000-000009C60000}"/>
    <cellStyle name="20% - Accent1 7 3 4 2 6" xfId="50881" xr:uid="{00000000-0005-0000-0000-00000AC60000}"/>
    <cellStyle name="20% - Accent1 7 3 4 2 6 2" xfId="50882" xr:uid="{00000000-0005-0000-0000-00000BC60000}"/>
    <cellStyle name="20% - Accent1 7 3 4 2 6 2 2" xfId="50883" xr:uid="{00000000-0005-0000-0000-00000CC60000}"/>
    <cellStyle name="20% - Accent1 7 3 4 2 6 3" xfId="50884" xr:uid="{00000000-0005-0000-0000-00000DC60000}"/>
    <cellStyle name="20% - Accent1 7 3 4 2 7" xfId="50885" xr:uid="{00000000-0005-0000-0000-00000EC60000}"/>
    <cellStyle name="20% - Accent1 7 3 4 2 7 2" xfId="50886" xr:uid="{00000000-0005-0000-0000-00000FC60000}"/>
    <cellStyle name="20% - Accent1 7 3 4 2 8" xfId="50887" xr:uid="{00000000-0005-0000-0000-000010C60000}"/>
    <cellStyle name="20% - Accent1 7 3 4 2 8 2" xfId="50888" xr:uid="{00000000-0005-0000-0000-000011C60000}"/>
    <cellStyle name="20% - Accent1 7 3 4 2 9" xfId="50889" xr:uid="{00000000-0005-0000-0000-000012C60000}"/>
    <cellStyle name="20% - Accent1 7 3 4 3" xfId="50890" xr:uid="{00000000-0005-0000-0000-000013C60000}"/>
    <cellStyle name="20% - Accent1 7 3 4 3 2" xfId="50891" xr:uid="{00000000-0005-0000-0000-000014C60000}"/>
    <cellStyle name="20% - Accent1 7 3 4 3 2 2" xfId="50892" xr:uid="{00000000-0005-0000-0000-000015C60000}"/>
    <cellStyle name="20% - Accent1 7 3 4 3 2 2 2" xfId="50893" xr:uid="{00000000-0005-0000-0000-000016C60000}"/>
    <cellStyle name="20% - Accent1 7 3 4 3 2 2 2 2" xfId="50894" xr:uid="{00000000-0005-0000-0000-000017C60000}"/>
    <cellStyle name="20% - Accent1 7 3 4 3 2 2 3" xfId="50895" xr:uid="{00000000-0005-0000-0000-000018C60000}"/>
    <cellStyle name="20% - Accent1 7 3 4 3 2 3" xfId="50896" xr:uid="{00000000-0005-0000-0000-000019C60000}"/>
    <cellStyle name="20% - Accent1 7 3 4 3 2 3 2" xfId="50897" xr:uid="{00000000-0005-0000-0000-00001AC60000}"/>
    <cellStyle name="20% - Accent1 7 3 4 3 2 4" xfId="50898" xr:uid="{00000000-0005-0000-0000-00001BC60000}"/>
    <cellStyle name="20% - Accent1 7 3 4 3 3" xfId="50899" xr:uid="{00000000-0005-0000-0000-00001CC60000}"/>
    <cellStyle name="20% - Accent1 7 3 4 3 3 2" xfId="50900" xr:uid="{00000000-0005-0000-0000-00001DC60000}"/>
    <cellStyle name="20% - Accent1 7 3 4 3 3 2 2" xfId="50901" xr:uid="{00000000-0005-0000-0000-00001EC60000}"/>
    <cellStyle name="20% - Accent1 7 3 4 3 3 2 2 2" xfId="50902" xr:uid="{00000000-0005-0000-0000-00001FC60000}"/>
    <cellStyle name="20% - Accent1 7 3 4 3 3 2 3" xfId="50903" xr:uid="{00000000-0005-0000-0000-000020C60000}"/>
    <cellStyle name="20% - Accent1 7 3 4 3 3 3" xfId="50904" xr:uid="{00000000-0005-0000-0000-000021C60000}"/>
    <cellStyle name="20% - Accent1 7 3 4 3 3 3 2" xfId="50905" xr:uid="{00000000-0005-0000-0000-000022C60000}"/>
    <cellStyle name="20% - Accent1 7 3 4 3 3 4" xfId="50906" xr:uid="{00000000-0005-0000-0000-000023C60000}"/>
    <cellStyle name="20% - Accent1 7 3 4 3 4" xfId="50907" xr:uid="{00000000-0005-0000-0000-000024C60000}"/>
    <cellStyle name="20% - Accent1 7 3 4 3 4 2" xfId="50908" xr:uid="{00000000-0005-0000-0000-000025C60000}"/>
    <cellStyle name="20% - Accent1 7 3 4 3 4 2 2" xfId="50909" xr:uid="{00000000-0005-0000-0000-000026C60000}"/>
    <cellStyle name="20% - Accent1 7 3 4 3 4 2 2 2" xfId="50910" xr:uid="{00000000-0005-0000-0000-000027C60000}"/>
    <cellStyle name="20% - Accent1 7 3 4 3 4 2 3" xfId="50911" xr:uid="{00000000-0005-0000-0000-000028C60000}"/>
    <cellStyle name="20% - Accent1 7 3 4 3 4 3" xfId="50912" xr:uid="{00000000-0005-0000-0000-000029C60000}"/>
    <cellStyle name="20% - Accent1 7 3 4 3 4 3 2" xfId="50913" xr:uid="{00000000-0005-0000-0000-00002AC60000}"/>
    <cellStyle name="20% - Accent1 7 3 4 3 4 4" xfId="50914" xr:uid="{00000000-0005-0000-0000-00002BC60000}"/>
    <cellStyle name="20% - Accent1 7 3 4 3 5" xfId="50915" xr:uid="{00000000-0005-0000-0000-00002CC60000}"/>
    <cellStyle name="20% - Accent1 7 3 4 3 5 2" xfId="50916" xr:uid="{00000000-0005-0000-0000-00002DC60000}"/>
    <cellStyle name="20% - Accent1 7 3 4 3 5 2 2" xfId="50917" xr:uid="{00000000-0005-0000-0000-00002EC60000}"/>
    <cellStyle name="20% - Accent1 7 3 4 3 5 3" xfId="50918" xr:uid="{00000000-0005-0000-0000-00002FC60000}"/>
    <cellStyle name="20% - Accent1 7 3 4 3 6" xfId="50919" xr:uid="{00000000-0005-0000-0000-000030C60000}"/>
    <cellStyle name="20% - Accent1 7 3 4 3 6 2" xfId="50920" xr:uid="{00000000-0005-0000-0000-000031C60000}"/>
    <cellStyle name="20% - Accent1 7 3 4 3 6 2 2" xfId="50921" xr:uid="{00000000-0005-0000-0000-000032C60000}"/>
    <cellStyle name="20% - Accent1 7 3 4 3 6 3" xfId="50922" xr:uid="{00000000-0005-0000-0000-000033C60000}"/>
    <cellStyle name="20% - Accent1 7 3 4 3 7" xfId="50923" xr:uid="{00000000-0005-0000-0000-000034C60000}"/>
    <cellStyle name="20% - Accent1 7 3 4 3 7 2" xfId="50924" xr:uid="{00000000-0005-0000-0000-000035C60000}"/>
    <cellStyle name="20% - Accent1 7 3 4 3 8" xfId="50925" xr:uid="{00000000-0005-0000-0000-000036C60000}"/>
    <cellStyle name="20% - Accent1 7 3 4 3 8 2" xfId="50926" xr:uid="{00000000-0005-0000-0000-000037C60000}"/>
    <cellStyle name="20% - Accent1 7 3 4 3 9" xfId="50927" xr:uid="{00000000-0005-0000-0000-000038C60000}"/>
    <cellStyle name="20% - Accent1 7 3 4 4" xfId="50928" xr:uid="{00000000-0005-0000-0000-000039C60000}"/>
    <cellStyle name="20% - Accent1 7 3 4 4 2" xfId="50929" xr:uid="{00000000-0005-0000-0000-00003AC60000}"/>
    <cellStyle name="20% - Accent1 7 3 4 4 2 2" xfId="50930" xr:uid="{00000000-0005-0000-0000-00003BC60000}"/>
    <cellStyle name="20% - Accent1 7 3 4 4 2 2 2" xfId="50931" xr:uid="{00000000-0005-0000-0000-00003CC60000}"/>
    <cellStyle name="20% - Accent1 7 3 4 4 2 3" xfId="50932" xr:uid="{00000000-0005-0000-0000-00003DC60000}"/>
    <cellStyle name="20% - Accent1 7 3 4 4 3" xfId="50933" xr:uid="{00000000-0005-0000-0000-00003EC60000}"/>
    <cellStyle name="20% - Accent1 7 3 4 4 3 2" xfId="50934" xr:uid="{00000000-0005-0000-0000-00003FC60000}"/>
    <cellStyle name="20% - Accent1 7 3 4 4 4" xfId="50935" xr:uid="{00000000-0005-0000-0000-000040C60000}"/>
    <cellStyle name="20% - Accent1 7 3 4 5" xfId="50936" xr:uid="{00000000-0005-0000-0000-000041C60000}"/>
    <cellStyle name="20% - Accent1 7 3 4 5 2" xfId="50937" xr:uid="{00000000-0005-0000-0000-000042C60000}"/>
    <cellStyle name="20% - Accent1 7 3 4 5 2 2" xfId="50938" xr:uid="{00000000-0005-0000-0000-000043C60000}"/>
    <cellStyle name="20% - Accent1 7 3 4 5 2 2 2" xfId="50939" xr:uid="{00000000-0005-0000-0000-000044C60000}"/>
    <cellStyle name="20% - Accent1 7 3 4 5 2 3" xfId="50940" xr:uid="{00000000-0005-0000-0000-000045C60000}"/>
    <cellStyle name="20% - Accent1 7 3 4 5 3" xfId="50941" xr:uid="{00000000-0005-0000-0000-000046C60000}"/>
    <cellStyle name="20% - Accent1 7 3 4 5 3 2" xfId="50942" xr:uid="{00000000-0005-0000-0000-000047C60000}"/>
    <cellStyle name="20% - Accent1 7 3 4 5 4" xfId="50943" xr:uid="{00000000-0005-0000-0000-000048C60000}"/>
    <cellStyle name="20% - Accent1 7 3 4 6" xfId="50944" xr:uid="{00000000-0005-0000-0000-000049C60000}"/>
    <cellStyle name="20% - Accent1 7 3 4 6 2" xfId="50945" xr:uid="{00000000-0005-0000-0000-00004AC60000}"/>
    <cellStyle name="20% - Accent1 7 3 4 6 2 2" xfId="50946" xr:uid="{00000000-0005-0000-0000-00004BC60000}"/>
    <cellStyle name="20% - Accent1 7 3 4 6 2 2 2" xfId="50947" xr:uid="{00000000-0005-0000-0000-00004CC60000}"/>
    <cellStyle name="20% - Accent1 7 3 4 6 2 3" xfId="50948" xr:uid="{00000000-0005-0000-0000-00004DC60000}"/>
    <cellStyle name="20% - Accent1 7 3 4 6 3" xfId="50949" xr:uid="{00000000-0005-0000-0000-00004EC60000}"/>
    <cellStyle name="20% - Accent1 7 3 4 6 3 2" xfId="50950" xr:uid="{00000000-0005-0000-0000-00004FC60000}"/>
    <cellStyle name="20% - Accent1 7 3 4 6 4" xfId="50951" xr:uid="{00000000-0005-0000-0000-000050C60000}"/>
    <cellStyle name="20% - Accent1 7 3 4 7" xfId="50952" xr:uid="{00000000-0005-0000-0000-000051C60000}"/>
    <cellStyle name="20% - Accent1 7 3 4 7 2" xfId="50953" xr:uid="{00000000-0005-0000-0000-000052C60000}"/>
    <cellStyle name="20% - Accent1 7 3 4 7 2 2" xfId="50954" xr:uid="{00000000-0005-0000-0000-000053C60000}"/>
    <cellStyle name="20% - Accent1 7 3 4 7 3" xfId="50955" xr:uid="{00000000-0005-0000-0000-000054C60000}"/>
    <cellStyle name="20% - Accent1 7 3 4 8" xfId="50956" xr:uid="{00000000-0005-0000-0000-000055C60000}"/>
    <cellStyle name="20% - Accent1 7 3 4 8 2" xfId="50957" xr:uid="{00000000-0005-0000-0000-000056C60000}"/>
    <cellStyle name="20% - Accent1 7 3 4 8 2 2" xfId="50958" xr:uid="{00000000-0005-0000-0000-000057C60000}"/>
    <cellStyle name="20% - Accent1 7 3 4 8 3" xfId="50959" xr:uid="{00000000-0005-0000-0000-000058C60000}"/>
    <cellStyle name="20% - Accent1 7 3 4 9" xfId="50960" xr:uid="{00000000-0005-0000-0000-000059C60000}"/>
    <cellStyle name="20% - Accent1 7 3 4 9 2" xfId="50961" xr:uid="{00000000-0005-0000-0000-00005AC60000}"/>
    <cellStyle name="20% - Accent1 7 3 5" xfId="50962" xr:uid="{00000000-0005-0000-0000-00005BC60000}"/>
    <cellStyle name="20% - Accent1 7 3 5 2" xfId="50963" xr:uid="{00000000-0005-0000-0000-00005CC60000}"/>
    <cellStyle name="20% - Accent1 7 3 5 2 2" xfId="50964" xr:uid="{00000000-0005-0000-0000-00005DC60000}"/>
    <cellStyle name="20% - Accent1 7 3 5 2 2 2" xfId="50965" xr:uid="{00000000-0005-0000-0000-00005EC60000}"/>
    <cellStyle name="20% - Accent1 7 3 5 2 2 2 2" xfId="50966" xr:uid="{00000000-0005-0000-0000-00005FC60000}"/>
    <cellStyle name="20% - Accent1 7 3 5 2 2 3" xfId="50967" xr:uid="{00000000-0005-0000-0000-000060C60000}"/>
    <cellStyle name="20% - Accent1 7 3 5 2 3" xfId="50968" xr:uid="{00000000-0005-0000-0000-000061C60000}"/>
    <cellStyle name="20% - Accent1 7 3 5 2 3 2" xfId="50969" xr:uid="{00000000-0005-0000-0000-000062C60000}"/>
    <cellStyle name="20% - Accent1 7 3 5 2 4" xfId="50970" xr:uid="{00000000-0005-0000-0000-000063C60000}"/>
    <cellStyle name="20% - Accent1 7 3 5 3" xfId="50971" xr:uid="{00000000-0005-0000-0000-000064C60000}"/>
    <cellStyle name="20% - Accent1 7 3 5 3 2" xfId="50972" xr:uid="{00000000-0005-0000-0000-000065C60000}"/>
    <cellStyle name="20% - Accent1 7 3 5 3 2 2" xfId="50973" xr:uid="{00000000-0005-0000-0000-000066C60000}"/>
    <cellStyle name="20% - Accent1 7 3 5 3 2 2 2" xfId="50974" xr:uid="{00000000-0005-0000-0000-000067C60000}"/>
    <cellStyle name="20% - Accent1 7 3 5 3 2 3" xfId="50975" xr:uid="{00000000-0005-0000-0000-000068C60000}"/>
    <cellStyle name="20% - Accent1 7 3 5 3 3" xfId="50976" xr:uid="{00000000-0005-0000-0000-000069C60000}"/>
    <cellStyle name="20% - Accent1 7 3 5 3 3 2" xfId="50977" xr:uid="{00000000-0005-0000-0000-00006AC60000}"/>
    <cellStyle name="20% - Accent1 7 3 5 3 4" xfId="50978" xr:uid="{00000000-0005-0000-0000-00006BC60000}"/>
    <cellStyle name="20% - Accent1 7 3 5 4" xfId="50979" xr:uid="{00000000-0005-0000-0000-00006CC60000}"/>
    <cellStyle name="20% - Accent1 7 3 5 4 2" xfId="50980" xr:uid="{00000000-0005-0000-0000-00006DC60000}"/>
    <cellStyle name="20% - Accent1 7 3 5 4 2 2" xfId="50981" xr:uid="{00000000-0005-0000-0000-00006EC60000}"/>
    <cellStyle name="20% - Accent1 7 3 5 4 2 2 2" xfId="50982" xr:uid="{00000000-0005-0000-0000-00006FC60000}"/>
    <cellStyle name="20% - Accent1 7 3 5 4 2 3" xfId="50983" xr:uid="{00000000-0005-0000-0000-000070C60000}"/>
    <cellStyle name="20% - Accent1 7 3 5 4 3" xfId="50984" xr:uid="{00000000-0005-0000-0000-000071C60000}"/>
    <cellStyle name="20% - Accent1 7 3 5 4 3 2" xfId="50985" xr:uid="{00000000-0005-0000-0000-000072C60000}"/>
    <cellStyle name="20% - Accent1 7 3 5 4 4" xfId="50986" xr:uid="{00000000-0005-0000-0000-000073C60000}"/>
    <cellStyle name="20% - Accent1 7 3 5 5" xfId="50987" xr:uid="{00000000-0005-0000-0000-000074C60000}"/>
    <cellStyle name="20% - Accent1 7 3 5 5 2" xfId="50988" xr:uid="{00000000-0005-0000-0000-000075C60000}"/>
    <cellStyle name="20% - Accent1 7 3 5 5 2 2" xfId="50989" xr:uid="{00000000-0005-0000-0000-000076C60000}"/>
    <cellStyle name="20% - Accent1 7 3 5 5 3" xfId="50990" xr:uid="{00000000-0005-0000-0000-000077C60000}"/>
    <cellStyle name="20% - Accent1 7 3 5 6" xfId="50991" xr:uid="{00000000-0005-0000-0000-000078C60000}"/>
    <cellStyle name="20% - Accent1 7 3 5 6 2" xfId="50992" xr:uid="{00000000-0005-0000-0000-000079C60000}"/>
    <cellStyle name="20% - Accent1 7 3 5 6 2 2" xfId="50993" xr:uid="{00000000-0005-0000-0000-00007AC60000}"/>
    <cellStyle name="20% - Accent1 7 3 5 6 3" xfId="50994" xr:uid="{00000000-0005-0000-0000-00007BC60000}"/>
    <cellStyle name="20% - Accent1 7 3 5 7" xfId="50995" xr:uid="{00000000-0005-0000-0000-00007CC60000}"/>
    <cellStyle name="20% - Accent1 7 3 5 7 2" xfId="50996" xr:uid="{00000000-0005-0000-0000-00007DC60000}"/>
    <cellStyle name="20% - Accent1 7 3 5 8" xfId="50997" xr:uid="{00000000-0005-0000-0000-00007EC60000}"/>
    <cellStyle name="20% - Accent1 7 3 5 8 2" xfId="50998" xr:uid="{00000000-0005-0000-0000-00007FC60000}"/>
    <cellStyle name="20% - Accent1 7 3 5 9" xfId="50999" xr:uid="{00000000-0005-0000-0000-000080C60000}"/>
    <cellStyle name="20% - Accent1 7 3 6" xfId="51000" xr:uid="{00000000-0005-0000-0000-000081C60000}"/>
    <cellStyle name="20% - Accent1 7 3 6 2" xfId="51001" xr:uid="{00000000-0005-0000-0000-000082C60000}"/>
    <cellStyle name="20% - Accent1 7 3 6 2 2" xfId="51002" xr:uid="{00000000-0005-0000-0000-000083C60000}"/>
    <cellStyle name="20% - Accent1 7 3 6 2 2 2" xfId="51003" xr:uid="{00000000-0005-0000-0000-000084C60000}"/>
    <cellStyle name="20% - Accent1 7 3 6 2 2 2 2" xfId="51004" xr:uid="{00000000-0005-0000-0000-000085C60000}"/>
    <cellStyle name="20% - Accent1 7 3 6 2 2 3" xfId="51005" xr:uid="{00000000-0005-0000-0000-000086C60000}"/>
    <cellStyle name="20% - Accent1 7 3 6 2 3" xfId="51006" xr:uid="{00000000-0005-0000-0000-000087C60000}"/>
    <cellStyle name="20% - Accent1 7 3 6 2 3 2" xfId="51007" xr:uid="{00000000-0005-0000-0000-000088C60000}"/>
    <cellStyle name="20% - Accent1 7 3 6 2 4" xfId="51008" xr:uid="{00000000-0005-0000-0000-000089C60000}"/>
    <cellStyle name="20% - Accent1 7 3 6 3" xfId="51009" xr:uid="{00000000-0005-0000-0000-00008AC60000}"/>
    <cellStyle name="20% - Accent1 7 3 6 3 2" xfId="51010" xr:uid="{00000000-0005-0000-0000-00008BC60000}"/>
    <cellStyle name="20% - Accent1 7 3 6 3 2 2" xfId="51011" xr:uid="{00000000-0005-0000-0000-00008CC60000}"/>
    <cellStyle name="20% - Accent1 7 3 6 3 2 2 2" xfId="51012" xr:uid="{00000000-0005-0000-0000-00008DC60000}"/>
    <cellStyle name="20% - Accent1 7 3 6 3 2 3" xfId="51013" xr:uid="{00000000-0005-0000-0000-00008EC60000}"/>
    <cellStyle name="20% - Accent1 7 3 6 3 3" xfId="51014" xr:uid="{00000000-0005-0000-0000-00008FC60000}"/>
    <cellStyle name="20% - Accent1 7 3 6 3 3 2" xfId="51015" xr:uid="{00000000-0005-0000-0000-000090C60000}"/>
    <cellStyle name="20% - Accent1 7 3 6 3 4" xfId="51016" xr:uid="{00000000-0005-0000-0000-000091C60000}"/>
    <cellStyle name="20% - Accent1 7 3 6 4" xfId="51017" xr:uid="{00000000-0005-0000-0000-000092C60000}"/>
    <cellStyle name="20% - Accent1 7 3 6 4 2" xfId="51018" xr:uid="{00000000-0005-0000-0000-000093C60000}"/>
    <cellStyle name="20% - Accent1 7 3 6 4 2 2" xfId="51019" xr:uid="{00000000-0005-0000-0000-000094C60000}"/>
    <cellStyle name="20% - Accent1 7 3 6 4 2 2 2" xfId="51020" xr:uid="{00000000-0005-0000-0000-000095C60000}"/>
    <cellStyle name="20% - Accent1 7 3 6 4 2 3" xfId="51021" xr:uid="{00000000-0005-0000-0000-000096C60000}"/>
    <cellStyle name="20% - Accent1 7 3 6 4 3" xfId="51022" xr:uid="{00000000-0005-0000-0000-000097C60000}"/>
    <cellStyle name="20% - Accent1 7 3 6 4 3 2" xfId="51023" xr:uid="{00000000-0005-0000-0000-000098C60000}"/>
    <cellStyle name="20% - Accent1 7 3 6 4 4" xfId="51024" xr:uid="{00000000-0005-0000-0000-000099C60000}"/>
    <cellStyle name="20% - Accent1 7 3 6 5" xfId="51025" xr:uid="{00000000-0005-0000-0000-00009AC60000}"/>
    <cellStyle name="20% - Accent1 7 3 6 5 2" xfId="51026" xr:uid="{00000000-0005-0000-0000-00009BC60000}"/>
    <cellStyle name="20% - Accent1 7 3 6 5 2 2" xfId="51027" xr:uid="{00000000-0005-0000-0000-00009CC60000}"/>
    <cellStyle name="20% - Accent1 7 3 6 5 3" xfId="51028" xr:uid="{00000000-0005-0000-0000-00009DC60000}"/>
    <cellStyle name="20% - Accent1 7 3 6 6" xfId="51029" xr:uid="{00000000-0005-0000-0000-00009EC60000}"/>
    <cellStyle name="20% - Accent1 7 3 6 6 2" xfId="51030" xr:uid="{00000000-0005-0000-0000-00009FC60000}"/>
    <cellStyle name="20% - Accent1 7 3 6 6 2 2" xfId="51031" xr:uid="{00000000-0005-0000-0000-0000A0C60000}"/>
    <cellStyle name="20% - Accent1 7 3 6 6 3" xfId="51032" xr:uid="{00000000-0005-0000-0000-0000A1C60000}"/>
    <cellStyle name="20% - Accent1 7 3 6 7" xfId="51033" xr:uid="{00000000-0005-0000-0000-0000A2C60000}"/>
    <cellStyle name="20% - Accent1 7 3 6 7 2" xfId="51034" xr:uid="{00000000-0005-0000-0000-0000A3C60000}"/>
    <cellStyle name="20% - Accent1 7 3 6 8" xfId="51035" xr:uid="{00000000-0005-0000-0000-0000A4C60000}"/>
    <cellStyle name="20% - Accent1 7 3 6 8 2" xfId="51036" xr:uid="{00000000-0005-0000-0000-0000A5C60000}"/>
    <cellStyle name="20% - Accent1 7 3 6 9" xfId="51037" xr:uid="{00000000-0005-0000-0000-0000A6C60000}"/>
    <cellStyle name="20% - Accent1 7 3 7" xfId="51038" xr:uid="{00000000-0005-0000-0000-0000A7C60000}"/>
    <cellStyle name="20% - Accent1 7 3 7 2" xfId="51039" xr:uid="{00000000-0005-0000-0000-0000A8C60000}"/>
    <cellStyle name="20% - Accent1 7 3 7 2 2" xfId="51040" xr:uid="{00000000-0005-0000-0000-0000A9C60000}"/>
    <cellStyle name="20% - Accent1 7 3 7 2 2 2" xfId="51041" xr:uid="{00000000-0005-0000-0000-0000AAC60000}"/>
    <cellStyle name="20% - Accent1 7 3 7 2 3" xfId="51042" xr:uid="{00000000-0005-0000-0000-0000ABC60000}"/>
    <cellStyle name="20% - Accent1 7 3 7 3" xfId="51043" xr:uid="{00000000-0005-0000-0000-0000ACC60000}"/>
    <cellStyle name="20% - Accent1 7 3 7 3 2" xfId="51044" xr:uid="{00000000-0005-0000-0000-0000ADC60000}"/>
    <cellStyle name="20% - Accent1 7 3 7 4" xfId="51045" xr:uid="{00000000-0005-0000-0000-0000AEC60000}"/>
    <cellStyle name="20% - Accent1 7 3 8" xfId="51046" xr:uid="{00000000-0005-0000-0000-0000AFC60000}"/>
    <cellStyle name="20% - Accent1 7 3 8 2" xfId="51047" xr:uid="{00000000-0005-0000-0000-0000B0C60000}"/>
    <cellStyle name="20% - Accent1 7 3 8 2 2" xfId="51048" xr:uid="{00000000-0005-0000-0000-0000B1C60000}"/>
    <cellStyle name="20% - Accent1 7 3 8 2 2 2" xfId="51049" xr:uid="{00000000-0005-0000-0000-0000B2C60000}"/>
    <cellStyle name="20% - Accent1 7 3 8 2 3" xfId="51050" xr:uid="{00000000-0005-0000-0000-0000B3C60000}"/>
    <cellStyle name="20% - Accent1 7 3 8 3" xfId="51051" xr:uid="{00000000-0005-0000-0000-0000B4C60000}"/>
    <cellStyle name="20% - Accent1 7 3 8 3 2" xfId="51052" xr:uid="{00000000-0005-0000-0000-0000B5C60000}"/>
    <cellStyle name="20% - Accent1 7 3 8 4" xfId="51053" xr:uid="{00000000-0005-0000-0000-0000B6C60000}"/>
    <cellStyle name="20% - Accent1 7 3 9" xfId="51054" xr:uid="{00000000-0005-0000-0000-0000B7C60000}"/>
    <cellStyle name="20% - Accent1 7 3 9 2" xfId="51055" xr:uid="{00000000-0005-0000-0000-0000B8C60000}"/>
    <cellStyle name="20% - Accent1 7 3 9 2 2" xfId="51056" xr:uid="{00000000-0005-0000-0000-0000B9C60000}"/>
    <cellStyle name="20% - Accent1 7 3 9 2 2 2" xfId="51057" xr:uid="{00000000-0005-0000-0000-0000BAC60000}"/>
    <cellStyle name="20% - Accent1 7 3 9 2 3" xfId="51058" xr:uid="{00000000-0005-0000-0000-0000BBC60000}"/>
    <cellStyle name="20% - Accent1 7 3 9 3" xfId="51059" xr:uid="{00000000-0005-0000-0000-0000BCC60000}"/>
    <cellStyle name="20% - Accent1 7 3 9 3 2" xfId="51060" xr:uid="{00000000-0005-0000-0000-0000BDC60000}"/>
    <cellStyle name="20% - Accent1 7 3 9 4" xfId="51061" xr:uid="{00000000-0005-0000-0000-0000BEC60000}"/>
    <cellStyle name="20% - Accent1 7 4" xfId="51062" xr:uid="{00000000-0005-0000-0000-0000BFC60000}"/>
    <cellStyle name="20% - Accent1 7 4 10" xfId="51063" xr:uid="{00000000-0005-0000-0000-0000C0C60000}"/>
    <cellStyle name="20% - Accent1 7 4 10 2" xfId="51064" xr:uid="{00000000-0005-0000-0000-0000C1C60000}"/>
    <cellStyle name="20% - Accent1 7 4 11" xfId="51065" xr:uid="{00000000-0005-0000-0000-0000C2C60000}"/>
    <cellStyle name="20% - Accent1 7 4 2" xfId="51066" xr:uid="{00000000-0005-0000-0000-0000C3C60000}"/>
    <cellStyle name="20% - Accent1 7 4 2 2" xfId="51067" xr:uid="{00000000-0005-0000-0000-0000C4C60000}"/>
    <cellStyle name="20% - Accent1 7 4 2 2 2" xfId="51068" xr:uid="{00000000-0005-0000-0000-0000C5C60000}"/>
    <cellStyle name="20% - Accent1 7 4 2 2 2 2" xfId="51069" xr:uid="{00000000-0005-0000-0000-0000C6C60000}"/>
    <cellStyle name="20% - Accent1 7 4 2 2 2 2 2" xfId="51070" xr:uid="{00000000-0005-0000-0000-0000C7C60000}"/>
    <cellStyle name="20% - Accent1 7 4 2 2 2 3" xfId="51071" xr:uid="{00000000-0005-0000-0000-0000C8C60000}"/>
    <cellStyle name="20% - Accent1 7 4 2 2 3" xfId="51072" xr:uid="{00000000-0005-0000-0000-0000C9C60000}"/>
    <cellStyle name="20% - Accent1 7 4 2 2 3 2" xfId="51073" xr:uid="{00000000-0005-0000-0000-0000CAC60000}"/>
    <cellStyle name="20% - Accent1 7 4 2 2 4" xfId="51074" xr:uid="{00000000-0005-0000-0000-0000CBC60000}"/>
    <cellStyle name="20% - Accent1 7 4 2 3" xfId="51075" xr:uid="{00000000-0005-0000-0000-0000CCC60000}"/>
    <cellStyle name="20% - Accent1 7 4 2 3 2" xfId="51076" xr:uid="{00000000-0005-0000-0000-0000CDC60000}"/>
    <cellStyle name="20% - Accent1 7 4 2 3 2 2" xfId="51077" xr:uid="{00000000-0005-0000-0000-0000CEC60000}"/>
    <cellStyle name="20% - Accent1 7 4 2 3 2 2 2" xfId="51078" xr:uid="{00000000-0005-0000-0000-0000CFC60000}"/>
    <cellStyle name="20% - Accent1 7 4 2 3 2 3" xfId="51079" xr:uid="{00000000-0005-0000-0000-0000D0C60000}"/>
    <cellStyle name="20% - Accent1 7 4 2 3 3" xfId="51080" xr:uid="{00000000-0005-0000-0000-0000D1C60000}"/>
    <cellStyle name="20% - Accent1 7 4 2 3 3 2" xfId="51081" xr:uid="{00000000-0005-0000-0000-0000D2C60000}"/>
    <cellStyle name="20% - Accent1 7 4 2 3 4" xfId="51082" xr:uid="{00000000-0005-0000-0000-0000D3C60000}"/>
    <cellStyle name="20% - Accent1 7 4 2 4" xfId="51083" xr:uid="{00000000-0005-0000-0000-0000D4C60000}"/>
    <cellStyle name="20% - Accent1 7 4 2 4 2" xfId="51084" xr:uid="{00000000-0005-0000-0000-0000D5C60000}"/>
    <cellStyle name="20% - Accent1 7 4 2 4 2 2" xfId="51085" xr:uid="{00000000-0005-0000-0000-0000D6C60000}"/>
    <cellStyle name="20% - Accent1 7 4 2 4 2 2 2" xfId="51086" xr:uid="{00000000-0005-0000-0000-0000D7C60000}"/>
    <cellStyle name="20% - Accent1 7 4 2 4 2 3" xfId="51087" xr:uid="{00000000-0005-0000-0000-0000D8C60000}"/>
    <cellStyle name="20% - Accent1 7 4 2 4 3" xfId="51088" xr:uid="{00000000-0005-0000-0000-0000D9C60000}"/>
    <cellStyle name="20% - Accent1 7 4 2 4 3 2" xfId="51089" xr:uid="{00000000-0005-0000-0000-0000DAC60000}"/>
    <cellStyle name="20% - Accent1 7 4 2 4 4" xfId="51090" xr:uid="{00000000-0005-0000-0000-0000DBC60000}"/>
    <cellStyle name="20% - Accent1 7 4 2 5" xfId="51091" xr:uid="{00000000-0005-0000-0000-0000DCC60000}"/>
    <cellStyle name="20% - Accent1 7 4 2 5 2" xfId="51092" xr:uid="{00000000-0005-0000-0000-0000DDC60000}"/>
    <cellStyle name="20% - Accent1 7 4 2 5 2 2" xfId="51093" xr:uid="{00000000-0005-0000-0000-0000DEC60000}"/>
    <cellStyle name="20% - Accent1 7 4 2 5 3" xfId="51094" xr:uid="{00000000-0005-0000-0000-0000DFC60000}"/>
    <cellStyle name="20% - Accent1 7 4 2 6" xfId="51095" xr:uid="{00000000-0005-0000-0000-0000E0C60000}"/>
    <cellStyle name="20% - Accent1 7 4 2 6 2" xfId="51096" xr:uid="{00000000-0005-0000-0000-0000E1C60000}"/>
    <cellStyle name="20% - Accent1 7 4 2 6 2 2" xfId="51097" xr:uid="{00000000-0005-0000-0000-0000E2C60000}"/>
    <cellStyle name="20% - Accent1 7 4 2 6 3" xfId="51098" xr:uid="{00000000-0005-0000-0000-0000E3C60000}"/>
    <cellStyle name="20% - Accent1 7 4 2 7" xfId="51099" xr:uid="{00000000-0005-0000-0000-0000E4C60000}"/>
    <cellStyle name="20% - Accent1 7 4 2 7 2" xfId="51100" xr:uid="{00000000-0005-0000-0000-0000E5C60000}"/>
    <cellStyle name="20% - Accent1 7 4 2 8" xfId="51101" xr:uid="{00000000-0005-0000-0000-0000E6C60000}"/>
    <cellStyle name="20% - Accent1 7 4 2 8 2" xfId="51102" xr:uid="{00000000-0005-0000-0000-0000E7C60000}"/>
    <cellStyle name="20% - Accent1 7 4 2 9" xfId="51103" xr:uid="{00000000-0005-0000-0000-0000E8C60000}"/>
    <cellStyle name="20% - Accent1 7 4 3" xfId="51104" xr:uid="{00000000-0005-0000-0000-0000E9C60000}"/>
    <cellStyle name="20% - Accent1 7 4 3 2" xfId="51105" xr:uid="{00000000-0005-0000-0000-0000EAC60000}"/>
    <cellStyle name="20% - Accent1 7 4 3 2 2" xfId="51106" xr:uid="{00000000-0005-0000-0000-0000EBC60000}"/>
    <cellStyle name="20% - Accent1 7 4 3 2 2 2" xfId="51107" xr:uid="{00000000-0005-0000-0000-0000ECC60000}"/>
    <cellStyle name="20% - Accent1 7 4 3 2 2 2 2" xfId="51108" xr:uid="{00000000-0005-0000-0000-0000EDC60000}"/>
    <cellStyle name="20% - Accent1 7 4 3 2 2 3" xfId="51109" xr:uid="{00000000-0005-0000-0000-0000EEC60000}"/>
    <cellStyle name="20% - Accent1 7 4 3 2 3" xfId="51110" xr:uid="{00000000-0005-0000-0000-0000EFC60000}"/>
    <cellStyle name="20% - Accent1 7 4 3 2 3 2" xfId="51111" xr:uid="{00000000-0005-0000-0000-0000F0C60000}"/>
    <cellStyle name="20% - Accent1 7 4 3 2 4" xfId="51112" xr:uid="{00000000-0005-0000-0000-0000F1C60000}"/>
    <cellStyle name="20% - Accent1 7 4 3 3" xfId="51113" xr:uid="{00000000-0005-0000-0000-0000F2C60000}"/>
    <cellStyle name="20% - Accent1 7 4 3 3 2" xfId="51114" xr:uid="{00000000-0005-0000-0000-0000F3C60000}"/>
    <cellStyle name="20% - Accent1 7 4 3 3 2 2" xfId="51115" xr:uid="{00000000-0005-0000-0000-0000F4C60000}"/>
    <cellStyle name="20% - Accent1 7 4 3 3 2 2 2" xfId="51116" xr:uid="{00000000-0005-0000-0000-0000F5C60000}"/>
    <cellStyle name="20% - Accent1 7 4 3 3 2 3" xfId="51117" xr:uid="{00000000-0005-0000-0000-0000F6C60000}"/>
    <cellStyle name="20% - Accent1 7 4 3 3 3" xfId="51118" xr:uid="{00000000-0005-0000-0000-0000F7C60000}"/>
    <cellStyle name="20% - Accent1 7 4 3 3 3 2" xfId="51119" xr:uid="{00000000-0005-0000-0000-0000F8C60000}"/>
    <cellStyle name="20% - Accent1 7 4 3 3 4" xfId="51120" xr:uid="{00000000-0005-0000-0000-0000F9C60000}"/>
    <cellStyle name="20% - Accent1 7 4 3 4" xfId="51121" xr:uid="{00000000-0005-0000-0000-0000FAC60000}"/>
    <cellStyle name="20% - Accent1 7 4 3 4 2" xfId="51122" xr:uid="{00000000-0005-0000-0000-0000FBC60000}"/>
    <cellStyle name="20% - Accent1 7 4 3 4 2 2" xfId="51123" xr:uid="{00000000-0005-0000-0000-0000FCC60000}"/>
    <cellStyle name="20% - Accent1 7 4 3 4 2 2 2" xfId="51124" xr:uid="{00000000-0005-0000-0000-0000FDC60000}"/>
    <cellStyle name="20% - Accent1 7 4 3 4 2 3" xfId="51125" xr:uid="{00000000-0005-0000-0000-0000FEC60000}"/>
    <cellStyle name="20% - Accent1 7 4 3 4 3" xfId="51126" xr:uid="{00000000-0005-0000-0000-0000FFC60000}"/>
    <cellStyle name="20% - Accent1 7 4 3 4 3 2" xfId="51127" xr:uid="{00000000-0005-0000-0000-000000C70000}"/>
    <cellStyle name="20% - Accent1 7 4 3 4 4" xfId="51128" xr:uid="{00000000-0005-0000-0000-000001C70000}"/>
    <cellStyle name="20% - Accent1 7 4 3 5" xfId="51129" xr:uid="{00000000-0005-0000-0000-000002C70000}"/>
    <cellStyle name="20% - Accent1 7 4 3 5 2" xfId="51130" xr:uid="{00000000-0005-0000-0000-000003C70000}"/>
    <cellStyle name="20% - Accent1 7 4 3 5 2 2" xfId="51131" xr:uid="{00000000-0005-0000-0000-000004C70000}"/>
    <cellStyle name="20% - Accent1 7 4 3 5 3" xfId="51132" xr:uid="{00000000-0005-0000-0000-000005C70000}"/>
    <cellStyle name="20% - Accent1 7 4 3 6" xfId="51133" xr:uid="{00000000-0005-0000-0000-000006C70000}"/>
    <cellStyle name="20% - Accent1 7 4 3 6 2" xfId="51134" xr:uid="{00000000-0005-0000-0000-000007C70000}"/>
    <cellStyle name="20% - Accent1 7 4 3 6 2 2" xfId="51135" xr:uid="{00000000-0005-0000-0000-000008C70000}"/>
    <cellStyle name="20% - Accent1 7 4 3 6 3" xfId="51136" xr:uid="{00000000-0005-0000-0000-000009C70000}"/>
    <cellStyle name="20% - Accent1 7 4 3 7" xfId="51137" xr:uid="{00000000-0005-0000-0000-00000AC70000}"/>
    <cellStyle name="20% - Accent1 7 4 3 7 2" xfId="51138" xr:uid="{00000000-0005-0000-0000-00000BC70000}"/>
    <cellStyle name="20% - Accent1 7 4 3 8" xfId="51139" xr:uid="{00000000-0005-0000-0000-00000CC70000}"/>
    <cellStyle name="20% - Accent1 7 4 3 8 2" xfId="51140" xr:uid="{00000000-0005-0000-0000-00000DC70000}"/>
    <cellStyle name="20% - Accent1 7 4 3 9" xfId="51141" xr:uid="{00000000-0005-0000-0000-00000EC70000}"/>
    <cellStyle name="20% - Accent1 7 4 4" xfId="51142" xr:uid="{00000000-0005-0000-0000-00000FC70000}"/>
    <cellStyle name="20% - Accent1 7 4 4 2" xfId="51143" xr:uid="{00000000-0005-0000-0000-000010C70000}"/>
    <cellStyle name="20% - Accent1 7 4 4 2 2" xfId="51144" xr:uid="{00000000-0005-0000-0000-000011C70000}"/>
    <cellStyle name="20% - Accent1 7 4 4 2 2 2" xfId="51145" xr:uid="{00000000-0005-0000-0000-000012C70000}"/>
    <cellStyle name="20% - Accent1 7 4 4 2 3" xfId="51146" xr:uid="{00000000-0005-0000-0000-000013C70000}"/>
    <cellStyle name="20% - Accent1 7 4 4 3" xfId="51147" xr:uid="{00000000-0005-0000-0000-000014C70000}"/>
    <cellStyle name="20% - Accent1 7 4 4 3 2" xfId="51148" xr:uid="{00000000-0005-0000-0000-000015C70000}"/>
    <cellStyle name="20% - Accent1 7 4 4 4" xfId="51149" xr:uid="{00000000-0005-0000-0000-000016C70000}"/>
    <cellStyle name="20% - Accent1 7 4 5" xfId="51150" xr:uid="{00000000-0005-0000-0000-000017C70000}"/>
    <cellStyle name="20% - Accent1 7 4 5 2" xfId="51151" xr:uid="{00000000-0005-0000-0000-000018C70000}"/>
    <cellStyle name="20% - Accent1 7 4 5 2 2" xfId="51152" xr:uid="{00000000-0005-0000-0000-000019C70000}"/>
    <cellStyle name="20% - Accent1 7 4 5 2 2 2" xfId="51153" xr:uid="{00000000-0005-0000-0000-00001AC70000}"/>
    <cellStyle name="20% - Accent1 7 4 5 2 3" xfId="51154" xr:uid="{00000000-0005-0000-0000-00001BC70000}"/>
    <cellStyle name="20% - Accent1 7 4 5 3" xfId="51155" xr:uid="{00000000-0005-0000-0000-00001CC70000}"/>
    <cellStyle name="20% - Accent1 7 4 5 3 2" xfId="51156" xr:uid="{00000000-0005-0000-0000-00001DC70000}"/>
    <cellStyle name="20% - Accent1 7 4 5 4" xfId="51157" xr:uid="{00000000-0005-0000-0000-00001EC70000}"/>
    <cellStyle name="20% - Accent1 7 4 6" xfId="51158" xr:uid="{00000000-0005-0000-0000-00001FC70000}"/>
    <cellStyle name="20% - Accent1 7 4 6 2" xfId="51159" xr:uid="{00000000-0005-0000-0000-000020C70000}"/>
    <cellStyle name="20% - Accent1 7 4 6 2 2" xfId="51160" xr:uid="{00000000-0005-0000-0000-000021C70000}"/>
    <cellStyle name="20% - Accent1 7 4 6 2 2 2" xfId="51161" xr:uid="{00000000-0005-0000-0000-000022C70000}"/>
    <cellStyle name="20% - Accent1 7 4 6 2 3" xfId="51162" xr:uid="{00000000-0005-0000-0000-000023C70000}"/>
    <cellStyle name="20% - Accent1 7 4 6 3" xfId="51163" xr:uid="{00000000-0005-0000-0000-000024C70000}"/>
    <cellStyle name="20% - Accent1 7 4 6 3 2" xfId="51164" xr:uid="{00000000-0005-0000-0000-000025C70000}"/>
    <cellStyle name="20% - Accent1 7 4 6 4" xfId="51165" xr:uid="{00000000-0005-0000-0000-000026C70000}"/>
    <cellStyle name="20% - Accent1 7 4 7" xfId="51166" xr:uid="{00000000-0005-0000-0000-000027C70000}"/>
    <cellStyle name="20% - Accent1 7 4 7 2" xfId="51167" xr:uid="{00000000-0005-0000-0000-000028C70000}"/>
    <cellStyle name="20% - Accent1 7 4 7 2 2" xfId="51168" xr:uid="{00000000-0005-0000-0000-000029C70000}"/>
    <cellStyle name="20% - Accent1 7 4 7 3" xfId="51169" xr:uid="{00000000-0005-0000-0000-00002AC70000}"/>
    <cellStyle name="20% - Accent1 7 4 8" xfId="51170" xr:uid="{00000000-0005-0000-0000-00002BC70000}"/>
    <cellStyle name="20% - Accent1 7 4 8 2" xfId="51171" xr:uid="{00000000-0005-0000-0000-00002CC70000}"/>
    <cellStyle name="20% - Accent1 7 4 8 2 2" xfId="51172" xr:uid="{00000000-0005-0000-0000-00002DC70000}"/>
    <cellStyle name="20% - Accent1 7 4 8 3" xfId="51173" xr:uid="{00000000-0005-0000-0000-00002EC70000}"/>
    <cellStyle name="20% - Accent1 7 4 9" xfId="51174" xr:uid="{00000000-0005-0000-0000-00002FC70000}"/>
    <cellStyle name="20% - Accent1 7 4 9 2" xfId="51175" xr:uid="{00000000-0005-0000-0000-000030C70000}"/>
    <cellStyle name="20% - Accent1 7 5" xfId="51176" xr:uid="{00000000-0005-0000-0000-000031C70000}"/>
    <cellStyle name="20% - Accent1 7 5 10" xfId="51177" xr:uid="{00000000-0005-0000-0000-000032C70000}"/>
    <cellStyle name="20% - Accent1 7 5 10 2" xfId="51178" xr:uid="{00000000-0005-0000-0000-000033C70000}"/>
    <cellStyle name="20% - Accent1 7 5 11" xfId="51179" xr:uid="{00000000-0005-0000-0000-000034C70000}"/>
    <cellStyle name="20% - Accent1 7 5 2" xfId="51180" xr:uid="{00000000-0005-0000-0000-000035C70000}"/>
    <cellStyle name="20% - Accent1 7 5 2 2" xfId="51181" xr:uid="{00000000-0005-0000-0000-000036C70000}"/>
    <cellStyle name="20% - Accent1 7 5 2 2 2" xfId="51182" xr:uid="{00000000-0005-0000-0000-000037C70000}"/>
    <cellStyle name="20% - Accent1 7 5 2 2 2 2" xfId="51183" xr:uid="{00000000-0005-0000-0000-000038C70000}"/>
    <cellStyle name="20% - Accent1 7 5 2 2 2 2 2" xfId="51184" xr:uid="{00000000-0005-0000-0000-000039C70000}"/>
    <cellStyle name="20% - Accent1 7 5 2 2 2 3" xfId="51185" xr:uid="{00000000-0005-0000-0000-00003AC70000}"/>
    <cellStyle name="20% - Accent1 7 5 2 2 3" xfId="51186" xr:uid="{00000000-0005-0000-0000-00003BC70000}"/>
    <cellStyle name="20% - Accent1 7 5 2 2 3 2" xfId="51187" xr:uid="{00000000-0005-0000-0000-00003CC70000}"/>
    <cellStyle name="20% - Accent1 7 5 2 2 4" xfId="51188" xr:uid="{00000000-0005-0000-0000-00003DC70000}"/>
    <cellStyle name="20% - Accent1 7 5 2 3" xfId="51189" xr:uid="{00000000-0005-0000-0000-00003EC70000}"/>
    <cellStyle name="20% - Accent1 7 5 2 3 2" xfId="51190" xr:uid="{00000000-0005-0000-0000-00003FC70000}"/>
    <cellStyle name="20% - Accent1 7 5 2 3 2 2" xfId="51191" xr:uid="{00000000-0005-0000-0000-000040C70000}"/>
    <cellStyle name="20% - Accent1 7 5 2 3 2 2 2" xfId="51192" xr:uid="{00000000-0005-0000-0000-000041C70000}"/>
    <cellStyle name="20% - Accent1 7 5 2 3 2 3" xfId="51193" xr:uid="{00000000-0005-0000-0000-000042C70000}"/>
    <cellStyle name="20% - Accent1 7 5 2 3 3" xfId="51194" xr:uid="{00000000-0005-0000-0000-000043C70000}"/>
    <cellStyle name="20% - Accent1 7 5 2 3 3 2" xfId="51195" xr:uid="{00000000-0005-0000-0000-000044C70000}"/>
    <cellStyle name="20% - Accent1 7 5 2 3 4" xfId="51196" xr:uid="{00000000-0005-0000-0000-000045C70000}"/>
    <cellStyle name="20% - Accent1 7 5 2 4" xfId="51197" xr:uid="{00000000-0005-0000-0000-000046C70000}"/>
    <cellStyle name="20% - Accent1 7 5 2 4 2" xfId="51198" xr:uid="{00000000-0005-0000-0000-000047C70000}"/>
    <cellStyle name="20% - Accent1 7 5 2 4 2 2" xfId="51199" xr:uid="{00000000-0005-0000-0000-000048C70000}"/>
    <cellStyle name="20% - Accent1 7 5 2 4 2 2 2" xfId="51200" xr:uid="{00000000-0005-0000-0000-000049C70000}"/>
    <cellStyle name="20% - Accent1 7 5 2 4 2 3" xfId="51201" xr:uid="{00000000-0005-0000-0000-00004AC70000}"/>
    <cellStyle name="20% - Accent1 7 5 2 4 3" xfId="51202" xr:uid="{00000000-0005-0000-0000-00004BC70000}"/>
    <cellStyle name="20% - Accent1 7 5 2 4 3 2" xfId="51203" xr:uid="{00000000-0005-0000-0000-00004CC70000}"/>
    <cellStyle name="20% - Accent1 7 5 2 4 4" xfId="51204" xr:uid="{00000000-0005-0000-0000-00004DC70000}"/>
    <cellStyle name="20% - Accent1 7 5 2 5" xfId="51205" xr:uid="{00000000-0005-0000-0000-00004EC70000}"/>
    <cellStyle name="20% - Accent1 7 5 2 5 2" xfId="51206" xr:uid="{00000000-0005-0000-0000-00004FC70000}"/>
    <cellStyle name="20% - Accent1 7 5 2 5 2 2" xfId="51207" xr:uid="{00000000-0005-0000-0000-000050C70000}"/>
    <cellStyle name="20% - Accent1 7 5 2 5 3" xfId="51208" xr:uid="{00000000-0005-0000-0000-000051C70000}"/>
    <cellStyle name="20% - Accent1 7 5 2 6" xfId="51209" xr:uid="{00000000-0005-0000-0000-000052C70000}"/>
    <cellStyle name="20% - Accent1 7 5 2 6 2" xfId="51210" xr:uid="{00000000-0005-0000-0000-000053C70000}"/>
    <cellStyle name="20% - Accent1 7 5 2 6 2 2" xfId="51211" xr:uid="{00000000-0005-0000-0000-000054C70000}"/>
    <cellStyle name="20% - Accent1 7 5 2 6 3" xfId="51212" xr:uid="{00000000-0005-0000-0000-000055C70000}"/>
    <cellStyle name="20% - Accent1 7 5 2 7" xfId="51213" xr:uid="{00000000-0005-0000-0000-000056C70000}"/>
    <cellStyle name="20% - Accent1 7 5 2 7 2" xfId="51214" xr:uid="{00000000-0005-0000-0000-000057C70000}"/>
    <cellStyle name="20% - Accent1 7 5 2 8" xfId="51215" xr:uid="{00000000-0005-0000-0000-000058C70000}"/>
    <cellStyle name="20% - Accent1 7 5 2 8 2" xfId="51216" xr:uid="{00000000-0005-0000-0000-000059C70000}"/>
    <cellStyle name="20% - Accent1 7 5 2 9" xfId="51217" xr:uid="{00000000-0005-0000-0000-00005AC70000}"/>
    <cellStyle name="20% - Accent1 7 5 3" xfId="51218" xr:uid="{00000000-0005-0000-0000-00005BC70000}"/>
    <cellStyle name="20% - Accent1 7 5 3 2" xfId="51219" xr:uid="{00000000-0005-0000-0000-00005CC70000}"/>
    <cellStyle name="20% - Accent1 7 5 3 2 2" xfId="51220" xr:uid="{00000000-0005-0000-0000-00005DC70000}"/>
    <cellStyle name="20% - Accent1 7 5 3 2 2 2" xfId="51221" xr:uid="{00000000-0005-0000-0000-00005EC70000}"/>
    <cellStyle name="20% - Accent1 7 5 3 2 2 2 2" xfId="51222" xr:uid="{00000000-0005-0000-0000-00005FC70000}"/>
    <cellStyle name="20% - Accent1 7 5 3 2 2 3" xfId="51223" xr:uid="{00000000-0005-0000-0000-000060C70000}"/>
    <cellStyle name="20% - Accent1 7 5 3 2 3" xfId="51224" xr:uid="{00000000-0005-0000-0000-000061C70000}"/>
    <cellStyle name="20% - Accent1 7 5 3 2 3 2" xfId="51225" xr:uid="{00000000-0005-0000-0000-000062C70000}"/>
    <cellStyle name="20% - Accent1 7 5 3 2 4" xfId="51226" xr:uid="{00000000-0005-0000-0000-000063C70000}"/>
    <cellStyle name="20% - Accent1 7 5 3 3" xfId="51227" xr:uid="{00000000-0005-0000-0000-000064C70000}"/>
    <cellStyle name="20% - Accent1 7 5 3 3 2" xfId="51228" xr:uid="{00000000-0005-0000-0000-000065C70000}"/>
    <cellStyle name="20% - Accent1 7 5 3 3 2 2" xfId="51229" xr:uid="{00000000-0005-0000-0000-000066C70000}"/>
    <cellStyle name="20% - Accent1 7 5 3 3 2 2 2" xfId="51230" xr:uid="{00000000-0005-0000-0000-000067C70000}"/>
    <cellStyle name="20% - Accent1 7 5 3 3 2 3" xfId="51231" xr:uid="{00000000-0005-0000-0000-000068C70000}"/>
    <cellStyle name="20% - Accent1 7 5 3 3 3" xfId="51232" xr:uid="{00000000-0005-0000-0000-000069C70000}"/>
    <cellStyle name="20% - Accent1 7 5 3 3 3 2" xfId="51233" xr:uid="{00000000-0005-0000-0000-00006AC70000}"/>
    <cellStyle name="20% - Accent1 7 5 3 3 4" xfId="51234" xr:uid="{00000000-0005-0000-0000-00006BC70000}"/>
    <cellStyle name="20% - Accent1 7 5 3 4" xfId="51235" xr:uid="{00000000-0005-0000-0000-00006CC70000}"/>
    <cellStyle name="20% - Accent1 7 5 3 4 2" xfId="51236" xr:uid="{00000000-0005-0000-0000-00006DC70000}"/>
    <cellStyle name="20% - Accent1 7 5 3 4 2 2" xfId="51237" xr:uid="{00000000-0005-0000-0000-00006EC70000}"/>
    <cellStyle name="20% - Accent1 7 5 3 4 2 2 2" xfId="51238" xr:uid="{00000000-0005-0000-0000-00006FC70000}"/>
    <cellStyle name="20% - Accent1 7 5 3 4 2 3" xfId="51239" xr:uid="{00000000-0005-0000-0000-000070C70000}"/>
    <cellStyle name="20% - Accent1 7 5 3 4 3" xfId="51240" xr:uid="{00000000-0005-0000-0000-000071C70000}"/>
    <cellStyle name="20% - Accent1 7 5 3 4 3 2" xfId="51241" xr:uid="{00000000-0005-0000-0000-000072C70000}"/>
    <cellStyle name="20% - Accent1 7 5 3 4 4" xfId="51242" xr:uid="{00000000-0005-0000-0000-000073C70000}"/>
    <cellStyle name="20% - Accent1 7 5 3 5" xfId="51243" xr:uid="{00000000-0005-0000-0000-000074C70000}"/>
    <cellStyle name="20% - Accent1 7 5 3 5 2" xfId="51244" xr:uid="{00000000-0005-0000-0000-000075C70000}"/>
    <cellStyle name="20% - Accent1 7 5 3 5 2 2" xfId="51245" xr:uid="{00000000-0005-0000-0000-000076C70000}"/>
    <cellStyle name="20% - Accent1 7 5 3 5 3" xfId="51246" xr:uid="{00000000-0005-0000-0000-000077C70000}"/>
    <cellStyle name="20% - Accent1 7 5 3 6" xfId="51247" xr:uid="{00000000-0005-0000-0000-000078C70000}"/>
    <cellStyle name="20% - Accent1 7 5 3 6 2" xfId="51248" xr:uid="{00000000-0005-0000-0000-000079C70000}"/>
    <cellStyle name="20% - Accent1 7 5 3 6 2 2" xfId="51249" xr:uid="{00000000-0005-0000-0000-00007AC70000}"/>
    <cellStyle name="20% - Accent1 7 5 3 6 3" xfId="51250" xr:uid="{00000000-0005-0000-0000-00007BC70000}"/>
    <cellStyle name="20% - Accent1 7 5 3 7" xfId="51251" xr:uid="{00000000-0005-0000-0000-00007CC70000}"/>
    <cellStyle name="20% - Accent1 7 5 3 7 2" xfId="51252" xr:uid="{00000000-0005-0000-0000-00007DC70000}"/>
    <cellStyle name="20% - Accent1 7 5 3 8" xfId="51253" xr:uid="{00000000-0005-0000-0000-00007EC70000}"/>
    <cellStyle name="20% - Accent1 7 5 3 8 2" xfId="51254" xr:uid="{00000000-0005-0000-0000-00007FC70000}"/>
    <cellStyle name="20% - Accent1 7 5 3 9" xfId="51255" xr:uid="{00000000-0005-0000-0000-000080C70000}"/>
    <cellStyle name="20% - Accent1 7 5 4" xfId="51256" xr:uid="{00000000-0005-0000-0000-000081C70000}"/>
    <cellStyle name="20% - Accent1 7 5 4 2" xfId="51257" xr:uid="{00000000-0005-0000-0000-000082C70000}"/>
    <cellStyle name="20% - Accent1 7 5 4 2 2" xfId="51258" xr:uid="{00000000-0005-0000-0000-000083C70000}"/>
    <cellStyle name="20% - Accent1 7 5 4 2 2 2" xfId="51259" xr:uid="{00000000-0005-0000-0000-000084C70000}"/>
    <cellStyle name="20% - Accent1 7 5 4 2 3" xfId="51260" xr:uid="{00000000-0005-0000-0000-000085C70000}"/>
    <cellStyle name="20% - Accent1 7 5 4 3" xfId="51261" xr:uid="{00000000-0005-0000-0000-000086C70000}"/>
    <cellStyle name="20% - Accent1 7 5 4 3 2" xfId="51262" xr:uid="{00000000-0005-0000-0000-000087C70000}"/>
    <cellStyle name="20% - Accent1 7 5 4 4" xfId="51263" xr:uid="{00000000-0005-0000-0000-000088C70000}"/>
    <cellStyle name="20% - Accent1 7 5 5" xfId="51264" xr:uid="{00000000-0005-0000-0000-000089C70000}"/>
    <cellStyle name="20% - Accent1 7 5 5 2" xfId="51265" xr:uid="{00000000-0005-0000-0000-00008AC70000}"/>
    <cellStyle name="20% - Accent1 7 5 5 2 2" xfId="51266" xr:uid="{00000000-0005-0000-0000-00008BC70000}"/>
    <cellStyle name="20% - Accent1 7 5 5 2 2 2" xfId="51267" xr:uid="{00000000-0005-0000-0000-00008CC70000}"/>
    <cellStyle name="20% - Accent1 7 5 5 2 3" xfId="51268" xr:uid="{00000000-0005-0000-0000-00008DC70000}"/>
    <cellStyle name="20% - Accent1 7 5 5 3" xfId="51269" xr:uid="{00000000-0005-0000-0000-00008EC70000}"/>
    <cellStyle name="20% - Accent1 7 5 5 3 2" xfId="51270" xr:uid="{00000000-0005-0000-0000-00008FC70000}"/>
    <cellStyle name="20% - Accent1 7 5 5 4" xfId="51271" xr:uid="{00000000-0005-0000-0000-000090C70000}"/>
    <cellStyle name="20% - Accent1 7 5 6" xfId="51272" xr:uid="{00000000-0005-0000-0000-000091C70000}"/>
    <cellStyle name="20% - Accent1 7 5 6 2" xfId="51273" xr:uid="{00000000-0005-0000-0000-000092C70000}"/>
    <cellStyle name="20% - Accent1 7 5 6 2 2" xfId="51274" xr:uid="{00000000-0005-0000-0000-000093C70000}"/>
    <cellStyle name="20% - Accent1 7 5 6 2 2 2" xfId="51275" xr:uid="{00000000-0005-0000-0000-000094C70000}"/>
    <cellStyle name="20% - Accent1 7 5 6 2 3" xfId="51276" xr:uid="{00000000-0005-0000-0000-000095C70000}"/>
    <cellStyle name="20% - Accent1 7 5 6 3" xfId="51277" xr:uid="{00000000-0005-0000-0000-000096C70000}"/>
    <cellStyle name="20% - Accent1 7 5 6 3 2" xfId="51278" xr:uid="{00000000-0005-0000-0000-000097C70000}"/>
    <cellStyle name="20% - Accent1 7 5 6 4" xfId="51279" xr:uid="{00000000-0005-0000-0000-000098C70000}"/>
    <cellStyle name="20% - Accent1 7 5 7" xfId="51280" xr:uid="{00000000-0005-0000-0000-000099C70000}"/>
    <cellStyle name="20% - Accent1 7 5 7 2" xfId="51281" xr:uid="{00000000-0005-0000-0000-00009AC70000}"/>
    <cellStyle name="20% - Accent1 7 5 7 2 2" xfId="51282" xr:uid="{00000000-0005-0000-0000-00009BC70000}"/>
    <cellStyle name="20% - Accent1 7 5 7 3" xfId="51283" xr:uid="{00000000-0005-0000-0000-00009CC70000}"/>
    <cellStyle name="20% - Accent1 7 5 8" xfId="51284" xr:uid="{00000000-0005-0000-0000-00009DC70000}"/>
    <cellStyle name="20% - Accent1 7 5 8 2" xfId="51285" xr:uid="{00000000-0005-0000-0000-00009EC70000}"/>
    <cellStyle name="20% - Accent1 7 5 8 2 2" xfId="51286" xr:uid="{00000000-0005-0000-0000-00009FC70000}"/>
    <cellStyle name="20% - Accent1 7 5 8 3" xfId="51287" xr:uid="{00000000-0005-0000-0000-0000A0C70000}"/>
    <cellStyle name="20% - Accent1 7 5 9" xfId="51288" xr:uid="{00000000-0005-0000-0000-0000A1C70000}"/>
    <cellStyle name="20% - Accent1 7 5 9 2" xfId="51289" xr:uid="{00000000-0005-0000-0000-0000A2C70000}"/>
    <cellStyle name="20% - Accent1 7 6" xfId="51290" xr:uid="{00000000-0005-0000-0000-0000A3C70000}"/>
    <cellStyle name="20% - Accent1 7 6 10" xfId="51291" xr:uid="{00000000-0005-0000-0000-0000A4C70000}"/>
    <cellStyle name="20% - Accent1 7 6 10 2" xfId="51292" xr:uid="{00000000-0005-0000-0000-0000A5C70000}"/>
    <cellStyle name="20% - Accent1 7 6 11" xfId="51293" xr:uid="{00000000-0005-0000-0000-0000A6C70000}"/>
    <cellStyle name="20% - Accent1 7 6 2" xfId="51294" xr:uid="{00000000-0005-0000-0000-0000A7C70000}"/>
    <cellStyle name="20% - Accent1 7 6 2 2" xfId="51295" xr:uid="{00000000-0005-0000-0000-0000A8C70000}"/>
    <cellStyle name="20% - Accent1 7 6 2 2 2" xfId="51296" xr:uid="{00000000-0005-0000-0000-0000A9C70000}"/>
    <cellStyle name="20% - Accent1 7 6 2 2 2 2" xfId="51297" xr:uid="{00000000-0005-0000-0000-0000AAC70000}"/>
    <cellStyle name="20% - Accent1 7 6 2 2 2 2 2" xfId="51298" xr:uid="{00000000-0005-0000-0000-0000ABC70000}"/>
    <cellStyle name="20% - Accent1 7 6 2 2 2 3" xfId="51299" xr:uid="{00000000-0005-0000-0000-0000ACC70000}"/>
    <cellStyle name="20% - Accent1 7 6 2 2 3" xfId="51300" xr:uid="{00000000-0005-0000-0000-0000ADC70000}"/>
    <cellStyle name="20% - Accent1 7 6 2 2 3 2" xfId="51301" xr:uid="{00000000-0005-0000-0000-0000AEC70000}"/>
    <cellStyle name="20% - Accent1 7 6 2 2 4" xfId="51302" xr:uid="{00000000-0005-0000-0000-0000AFC70000}"/>
    <cellStyle name="20% - Accent1 7 6 2 3" xfId="51303" xr:uid="{00000000-0005-0000-0000-0000B0C70000}"/>
    <cellStyle name="20% - Accent1 7 6 2 3 2" xfId="51304" xr:uid="{00000000-0005-0000-0000-0000B1C70000}"/>
    <cellStyle name="20% - Accent1 7 6 2 3 2 2" xfId="51305" xr:uid="{00000000-0005-0000-0000-0000B2C70000}"/>
    <cellStyle name="20% - Accent1 7 6 2 3 2 2 2" xfId="51306" xr:uid="{00000000-0005-0000-0000-0000B3C70000}"/>
    <cellStyle name="20% - Accent1 7 6 2 3 2 3" xfId="51307" xr:uid="{00000000-0005-0000-0000-0000B4C70000}"/>
    <cellStyle name="20% - Accent1 7 6 2 3 3" xfId="51308" xr:uid="{00000000-0005-0000-0000-0000B5C70000}"/>
    <cellStyle name="20% - Accent1 7 6 2 3 3 2" xfId="51309" xr:uid="{00000000-0005-0000-0000-0000B6C70000}"/>
    <cellStyle name="20% - Accent1 7 6 2 3 4" xfId="51310" xr:uid="{00000000-0005-0000-0000-0000B7C70000}"/>
    <cellStyle name="20% - Accent1 7 6 2 4" xfId="51311" xr:uid="{00000000-0005-0000-0000-0000B8C70000}"/>
    <cellStyle name="20% - Accent1 7 6 2 4 2" xfId="51312" xr:uid="{00000000-0005-0000-0000-0000B9C70000}"/>
    <cellStyle name="20% - Accent1 7 6 2 4 2 2" xfId="51313" xr:uid="{00000000-0005-0000-0000-0000BAC70000}"/>
    <cellStyle name="20% - Accent1 7 6 2 4 2 2 2" xfId="51314" xr:uid="{00000000-0005-0000-0000-0000BBC70000}"/>
    <cellStyle name="20% - Accent1 7 6 2 4 2 3" xfId="51315" xr:uid="{00000000-0005-0000-0000-0000BCC70000}"/>
    <cellStyle name="20% - Accent1 7 6 2 4 3" xfId="51316" xr:uid="{00000000-0005-0000-0000-0000BDC70000}"/>
    <cellStyle name="20% - Accent1 7 6 2 4 3 2" xfId="51317" xr:uid="{00000000-0005-0000-0000-0000BEC70000}"/>
    <cellStyle name="20% - Accent1 7 6 2 4 4" xfId="51318" xr:uid="{00000000-0005-0000-0000-0000BFC70000}"/>
    <cellStyle name="20% - Accent1 7 6 2 5" xfId="51319" xr:uid="{00000000-0005-0000-0000-0000C0C70000}"/>
    <cellStyle name="20% - Accent1 7 6 2 5 2" xfId="51320" xr:uid="{00000000-0005-0000-0000-0000C1C70000}"/>
    <cellStyle name="20% - Accent1 7 6 2 5 2 2" xfId="51321" xr:uid="{00000000-0005-0000-0000-0000C2C70000}"/>
    <cellStyle name="20% - Accent1 7 6 2 5 3" xfId="51322" xr:uid="{00000000-0005-0000-0000-0000C3C70000}"/>
    <cellStyle name="20% - Accent1 7 6 2 6" xfId="51323" xr:uid="{00000000-0005-0000-0000-0000C4C70000}"/>
    <cellStyle name="20% - Accent1 7 6 2 6 2" xfId="51324" xr:uid="{00000000-0005-0000-0000-0000C5C70000}"/>
    <cellStyle name="20% - Accent1 7 6 2 6 2 2" xfId="51325" xr:uid="{00000000-0005-0000-0000-0000C6C70000}"/>
    <cellStyle name="20% - Accent1 7 6 2 6 3" xfId="51326" xr:uid="{00000000-0005-0000-0000-0000C7C70000}"/>
    <cellStyle name="20% - Accent1 7 6 2 7" xfId="51327" xr:uid="{00000000-0005-0000-0000-0000C8C70000}"/>
    <cellStyle name="20% - Accent1 7 6 2 7 2" xfId="51328" xr:uid="{00000000-0005-0000-0000-0000C9C70000}"/>
    <cellStyle name="20% - Accent1 7 6 2 8" xfId="51329" xr:uid="{00000000-0005-0000-0000-0000CAC70000}"/>
    <cellStyle name="20% - Accent1 7 6 2 8 2" xfId="51330" xr:uid="{00000000-0005-0000-0000-0000CBC70000}"/>
    <cellStyle name="20% - Accent1 7 6 2 9" xfId="51331" xr:uid="{00000000-0005-0000-0000-0000CCC70000}"/>
    <cellStyle name="20% - Accent1 7 6 3" xfId="51332" xr:uid="{00000000-0005-0000-0000-0000CDC70000}"/>
    <cellStyle name="20% - Accent1 7 6 3 2" xfId="51333" xr:uid="{00000000-0005-0000-0000-0000CEC70000}"/>
    <cellStyle name="20% - Accent1 7 6 3 2 2" xfId="51334" xr:uid="{00000000-0005-0000-0000-0000CFC70000}"/>
    <cellStyle name="20% - Accent1 7 6 3 2 2 2" xfId="51335" xr:uid="{00000000-0005-0000-0000-0000D0C70000}"/>
    <cellStyle name="20% - Accent1 7 6 3 2 2 2 2" xfId="51336" xr:uid="{00000000-0005-0000-0000-0000D1C70000}"/>
    <cellStyle name="20% - Accent1 7 6 3 2 2 3" xfId="51337" xr:uid="{00000000-0005-0000-0000-0000D2C70000}"/>
    <cellStyle name="20% - Accent1 7 6 3 2 3" xfId="51338" xr:uid="{00000000-0005-0000-0000-0000D3C70000}"/>
    <cellStyle name="20% - Accent1 7 6 3 2 3 2" xfId="51339" xr:uid="{00000000-0005-0000-0000-0000D4C70000}"/>
    <cellStyle name="20% - Accent1 7 6 3 2 4" xfId="51340" xr:uid="{00000000-0005-0000-0000-0000D5C70000}"/>
    <cellStyle name="20% - Accent1 7 6 3 3" xfId="51341" xr:uid="{00000000-0005-0000-0000-0000D6C70000}"/>
    <cellStyle name="20% - Accent1 7 6 3 3 2" xfId="51342" xr:uid="{00000000-0005-0000-0000-0000D7C70000}"/>
    <cellStyle name="20% - Accent1 7 6 3 3 2 2" xfId="51343" xr:uid="{00000000-0005-0000-0000-0000D8C70000}"/>
    <cellStyle name="20% - Accent1 7 6 3 3 2 2 2" xfId="51344" xr:uid="{00000000-0005-0000-0000-0000D9C70000}"/>
    <cellStyle name="20% - Accent1 7 6 3 3 2 3" xfId="51345" xr:uid="{00000000-0005-0000-0000-0000DAC70000}"/>
    <cellStyle name="20% - Accent1 7 6 3 3 3" xfId="51346" xr:uid="{00000000-0005-0000-0000-0000DBC70000}"/>
    <cellStyle name="20% - Accent1 7 6 3 3 3 2" xfId="51347" xr:uid="{00000000-0005-0000-0000-0000DCC70000}"/>
    <cellStyle name="20% - Accent1 7 6 3 3 4" xfId="51348" xr:uid="{00000000-0005-0000-0000-0000DDC70000}"/>
    <cellStyle name="20% - Accent1 7 6 3 4" xfId="51349" xr:uid="{00000000-0005-0000-0000-0000DEC70000}"/>
    <cellStyle name="20% - Accent1 7 6 3 4 2" xfId="51350" xr:uid="{00000000-0005-0000-0000-0000DFC70000}"/>
    <cellStyle name="20% - Accent1 7 6 3 4 2 2" xfId="51351" xr:uid="{00000000-0005-0000-0000-0000E0C70000}"/>
    <cellStyle name="20% - Accent1 7 6 3 4 2 2 2" xfId="51352" xr:uid="{00000000-0005-0000-0000-0000E1C70000}"/>
    <cellStyle name="20% - Accent1 7 6 3 4 2 3" xfId="51353" xr:uid="{00000000-0005-0000-0000-0000E2C70000}"/>
    <cellStyle name="20% - Accent1 7 6 3 4 3" xfId="51354" xr:uid="{00000000-0005-0000-0000-0000E3C70000}"/>
    <cellStyle name="20% - Accent1 7 6 3 4 3 2" xfId="51355" xr:uid="{00000000-0005-0000-0000-0000E4C70000}"/>
    <cellStyle name="20% - Accent1 7 6 3 4 4" xfId="51356" xr:uid="{00000000-0005-0000-0000-0000E5C70000}"/>
    <cellStyle name="20% - Accent1 7 6 3 5" xfId="51357" xr:uid="{00000000-0005-0000-0000-0000E6C70000}"/>
    <cellStyle name="20% - Accent1 7 6 3 5 2" xfId="51358" xr:uid="{00000000-0005-0000-0000-0000E7C70000}"/>
    <cellStyle name="20% - Accent1 7 6 3 5 2 2" xfId="51359" xr:uid="{00000000-0005-0000-0000-0000E8C70000}"/>
    <cellStyle name="20% - Accent1 7 6 3 5 3" xfId="51360" xr:uid="{00000000-0005-0000-0000-0000E9C70000}"/>
    <cellStyle name="20% - Accent1 7 6 3 6" xfId="51361" xr:uid="{00000000-0005-0000-0000-0000EAC70000}"/>
    <cellStyle name="20% - Accent1 7 6 3 6 2" xfId="51362" xr:uid="{00000000-0005-0000-0000-0000EBC70000}"/>
    <cellStyle name="20% - Accent1 7 6 3 6 2 2" xfId="51363" xr:uid="{00000000-0005-0000-0000-0000ECC70000}"/>
    <cellStyle name="20% - Accent1 7 6 3 6 3" xfId="51364" xr:uid="{00000000-0005-0000-0000-0000EDC70000}"/>
    <cellStyle name="20% - Accent1 7 6 3 7" xfId="51365" xr:uid="{00000000-0005-0000-0000-0000EEC70000}"/>
    <cellStyle name="20% - Accent1 7 6 3 7 2" xfId="51366" xr:uid="{00000000-0005-0000-0000-0000EFC70000}"/>
    <cellStyle name="20% - Accent1 7 6 3 8" xfId="51367" xr:uid="{00000000-0005-0000-0000-0000F0C70000}"/>
    <cellStyle name="20% - Accent1 7 6 3 8 2" xfId="51368" xr:uid="{00000000-0005-0000-0000-0000F1C70000}"/>
    <cellStyle name="20% - Accent1 7 6 3 9" xfId="51369" xr:uid="{00000000-0005-0000-0000-0000F2C70000}"/>
    <cellStyle name="20% - Accent1 7 6 4" xfId="51370" xr:uid="{00000000-0005-0000-0000-0000F3C70000}"/>
    <cellStyle name="20% - Accent1 7 6 4 2" xfId="51371" xr:uid="{00000000-0005-0000-0000-0000F4C70000}"/>
    <cellStyle name="20% - Accent1 7 6 4 2 2" xfId="51372" xr:uid="{00000000-0005-0000-0000-0000F5C70000}"/>
    <cellStyle name="20% - Accent1 7 6 4 2 2 2" xfId="51373" xr:uid="{00000000-0005-0000-0000-0000F6C70000}"/>
    <cellStyle name="20% - Accent1 7 6 4 2 3" xfId="51374" xr:uid="{00000000-0005-0000-0000-0000F7C70000}"/>
    <cellStyle name="20% - Accent1 7 6 4 3" xfId="51375" xr:uid="{00000000-0005-0000-0000-0000F8C70000}"/>
    <cellStyle name="20% - Accent1 7 6 4 3 2" xfId="51376" xr:uid="{00000000-0005-0000-0000-0000F9C70000}"/>
    <cellStyle name="20% - Accent1 7 6 4 4" xfId="51377" xr:uid="{00000000-0005-0000-0000-0000FAC70000}"/>
    <cellStyle name="20% - Accent1 7 6 5" xfId="51378" xr:uid="{00000000-0005-0000-0000-0000FBC70000}"/>
    <cellStyle name="20% - Accent1 7 6 5 2" xfId="51379" xr:uid="{00000000-0005-0000-0000-0000FCC70000}"/>
    <cellStyle name="20% - Accent1 7 6 5 2 2" xfId="51380" xr:uid="{00000000-0005-0000-0000-0000FDC70000}"/>
    <cellStyle name="20% - Accent1 7 6 5 2 2 2" xfId="51381" xr:uid="{00000000-0005-0000-0000-0000FEC70000}"/>
    <cellStyle name="20% - Accent1 7 6 5 2 3" xfId="51382" xr:uid="{00000000-0005-0000-0000-0000FFC70000}"/>
    <cellStyle name="20% - Accent1 7 6 5 3" xfId="51383" xr:uid="{00000000-0005-0000-0000-000000C80000}"/>
    <cellStyle name="20% - Accent1 7 6 5 3 2" xfId="51384" xr:uid="{00000000-0005-0000-0000-000001C80000}"/>
    <cellStyle name="20% - Accent1 7 6 5 4" xfId="51385" xr:uid="{00000000-0005-0000-0000-000002C80000}"/>
    <cellStyle name="20% - Accent1 7 6 6" xfId="51386" xr:uid="{00000000-0005-0000-0000-000003C80000}"/>
    <cellStyle name="20% - Accent1 7 6 6 2" xfId="51387" xr:uid="{00000000-0005-0000-0000-000004C80000}"/>
    <cellStyle name="20% - Accent1 7 6 6 2 2" xfId="51388" xr:uid="{00000000-0005-0000-0000-000005C80000}"/>
    <cellStyle name="20% - Accent1 7 6 6 2 2 2" xfId="51389" xr:uid="{00000000-0005-0000-0000-000006C80000}"/>
    <cellStyle name="20% - Accent1 7 6 6 2 3" xfId="51390" xr:uid="{00000000-0005-0000-0000-000007C80000}"/>
    <cellStyle name="20% - Accent1 7 6 6 3" xfId="51391" xr:uid="{00000000-0005-0000-0000-000008C80000}"/>
    <cellStyle name="20% - Accent1 7 6 6 3 2" xfId="51392" xr:uid="{00000000-0005-0000-0000-000009C80000}"/>
    <cellStyle name="20% - Accent1 7 6 6 4" xfId="51393" xr:uid="{00000000-0005-0000-0000-00000AC80000}"/>
    <cellStyle name="20% - Accent1 7 6 7" xfId="51394" xr:uid="{00000000-0005-0000-0000-00000BC80000}"/>
    <cellStyle name="20% - Accent1 7 6 7 2" xfId="51395" xr:uid="{00000000-0005-0000-0000-00000CC80000}"/>
    <cellStyle name="20% - Accent1 7 6 7 2 2" xfId="51396" xr:uid="{00000000-0005-0000-0000-00000DC80000}"/>
    <cellStyle name="20% - Accent1 7 6 7 3" xfId="51397" xr:uid="{00000000-0005-0000-0000-00000EC80000}"/>
    <cellStyle name="20% - Accent1 7 6 8" xfId="51398" xr:uid="{00000000-0005-0000-0000-00000FC80000}"/>
    <cellStyle name="20% - Accent1 7 6 8 2" xfId="51399" xr:uid="{00000000-0005-0000-0000-000010C80000}"/>
    <cellStyle name="20% - Accent1 7 6 8 2 2" xfId="51400" xr:uid="{00000000-0005-0000-0000-000011C80000}"/>
    <cellStyle name="20% - Accent1 7 6 8 3" xfId="51401" xr:uid="{00000000-0005-0000-0000-000012C80000}"/>
    <cellStyle name="20% - Accent1 7 6 9" xfId="51402" xr:uid="{00000000-0005-0000-0000-000013C80000}"/>
    <cellStyle name="20% - Accent1 7 6 9 2" xfId="51403" xr:uid="{00000000-0005-0000-0000-000014C80000}"/>
    <cellStyle name="20% - Accent1 7 7" xfId="51404" xr:uid="{00000000-0005-0000-0000-000015C80000}"/>
    <cellStyle name="20% - Accent1 7 7 2" xfId="51405" xr:uid="{00000000-0005-0000-0000-000016C80000}"/>
    <cellStyle name="20% - Accent1 7 7 2 2" xfId="51406" xr:uid="{00000000-0005-0000-0000-000017C80000}"/>
    <cellStyle name="20% - Accent1 7 7 2 2 2" xfId="51407" xr:uid="{00000000-0005-0000-0000-000018C80000}"/>
    <cellStyle name="20% - Accent1 7 7 2 2 2 2" xfId="51408" xr:uid="{00000000-0005-0000-0000-000019C80000}"/>
    <cellStyle name="20% - Accent1 7 7 2 2 3" xfId="51409" xr:uid="{00000000-0005-0000-0000-00001AC80000}"/>
    <cellStyle name="20% - Accent1 7 7 2 3" xfId="51410" xr:uid="{00000000-0005-0000-0000-00001BC80000}"/>
    <cellStyle name="20% - Accent1 7 7 2 3 2" xfId="51411" xr:uid="{00000000-0005-0000-0000-00001CC80000}"/>
    <cellStyle name="20% - Accent1 7 7 2 4" xfId="51412" xr:uid="{00000000-0005-0000-0000-00001DC80000}"/>
    <cellStyle name="20% - Accent1 7 7 3" xfId="51413" xr:uid="{00000000-0005-0000-0000-00001EC80000}"/>
    <cellStyle name="20% - Accent1 7 7 3 2" xfId="51414" xr:uid="{00000000-0005-0000-0000-00001FC80000}"/>
    <cellStyle name="20% - Accent1 7 7 3 2 2" xfId="51415" xr:uid="{00000000-0005-0000-0000-000020C80000}"/>
    <cellStyle name="20% - Accent1 7 7 3 2 2 2" xfId="51416" xr:uid="{00000000-0005-0000-0000-000021C80000}"/>
    <cellStyle name="20% - Accent1 7 7 3 2 3" xfId="51417" xr:uid="{00000000-0005-0000-0000-000022C80000}"/>
    <cellStyle name="20% - Accent1 7 7 3 3" xfId="51418" xr:uid="{00000000-0005-0000-0000-000023C80000}"/>
    <cellStyle name="20% - Accent1 7 7 3 3 2" xfId="51419" xr:uid="{00000000-0005-0000-0000-000024C80000}"/>
    <cellStyle name="20% - Accent1 7 7 3 4" xfId="51420" xr:uid="{00000000-0005-0000-0000-000025C80000}"/>
    <cellStyle name="20% - Accent1 7 7 4" xfId="51421" xr:uid="{00000000-0005-0000-0000-000026C80000}"/>
    <cellStyle name="20% - Accent1 7 7 4 2" xfId="51422" xr:uid="{00000000-0005-0000-0000-000027C80000}"/>
    <cellStyle name="20% - Accent1 7 7 4 2 2" xfId="51423" xr:uid="{00000000-0005-0000-0000-000028C80000}"/>
    <cellStyle name="20% - Accent1 7 7 4 2 2 2" xfId="51424" xr:uid="{00000000-0005-0000-0000-000029C80000}"/>
    <cellStyle name="20% - Accent1 7 7 4 2 3" xfId="51425" xr:uid="{00000000-0005-0000-0000-00002AC80000}"/>
    <cellStyle name="20% - Accent1 7 7 4 3" xfId="51426" xr:uid="{00000000-0005-0000-0000-00002BC80000}"/>
    <cellStyle name="20% - Accent1 7 7 4 3 2" xfId="51427" xr:uid="{00000000-0005-0000-0000-00002CC80000}"/>
    <cellStyle name="20% - Accent1 7 7 4 4" xfId="51428" xr:uid="{00000000-0005-0000-0000-00002DC80000}"/>
    <cellStyle name="20% - Accent1 7 7 5" xfId="51429" xr:uid="{00000000-0005-0000-0000-00002EC80000}"/>
    <cellStyle name="20% - Accent1 7 7 5 2" xfId="51430" xr:uid="{00000000-0005-0000-0000-00002FC80000}"/>
    <cellStyle name="20% - Accent1 7 7 5 2 2" xfId="51431" xr:uid="{00000000-0005-0000-0000-000030C80000}"/>
    <cellStyle name="20% - Accent1 7 7 5 3" xfId="51432" xr:uid="{00000000-0005-0000-0000-000031C80000}"/>
    <cellStyle name="20% - Accent1 7 7 6" xfId="51433" xr:uid="{00000000-0005-0000-0000-000032C80000}"/>
    <cellStyle name="20% - Accent1 7 7 6 2" xfId="51434" xr:uid="{00000000-0005-0000-0000-000033C80000}"/>
    <cellStyle name="20% - Accent1 7 7 6 2 2" xfId="51435" xr:uid="{00000000-0005-0000-0000-000034C80000}"/>
    <cellStyle name="20% - Accent1 7 7 6 3" xfId="51436" xr:uid="{00000000-0005-0000-0000-000035C80000}"/>
    <cellStyle name="20% - Accent1 7 7 7" xfId="51437" xr:uid="{00000000-0005-0000-0000-000036C80000}"/>
    <cellStyle name="20% - Accent1 7 7 7 2" xfId="51438" xr:uid="{00000000-0005-0000-0000-000037C80000}"/>
    <cellStyle name="20% - Accent1 7 7 8" xfId="51439" xr:uid="{00000000-0005-0000-0000-000038C80000}"/>
    <cellStyle name="20% - Accent1 7 7 8 2" xfId="51440" xr:uid="{00000000-0005-0000-0000-000039C80000}"/>
    <cellStyle name="20% - Accent1 7 7 9" xfId="51441" xr:uid="{00000000-0005-0000-0000-00003AC80000}"/>
    <cellStyle name="20% - Accent1 7 8" xfId="51442" xr:uid="{00000000-0005-0000-0000-00003BC80000}"/>
    <cellStyle name="20% - Accent1 7 8 2" xfId="51443" xr:uid="{00000000-0005-0000-0000-00003CC80000}"/>
    <cellStyle name="20% - Accent1 7 8 2 2" xfId="51444" xr:uid="{00000000-0005-0000-0000-00003DC80000}"/>
    <cellStyle name="20% - Accent1 7 8 2 2 2" xfId="51445" xr:uid="{00000000-0005-0000-0000-00003EC80000}"/>
    <cellStyle name="20% - Accent1 7 8 2 2 2 2" xfId="51446" xr:uid="{00000000-0005-0000-0000-00003FC80000}"/>
    <cellStyle name="20% - Accent1 7 8 2 2 3" xfId="51447" xr:uid="{00000000-0005-0000-0000-000040C80000}"/>
    <cellStyle name="20% - Accent1 7 8 2 3" xfId="51448" xr:uid="{00000000-0005-0000-0000-000041C80000}"/>
    <cellStyle name="20% - Accent1 7 8 2 3 2" xfId="51449" xr:uid="{00000000-0005-0000-0000-000042C80000}"/>
    <cellStyle name="20% - Accent1 7 8 2 4" xfId="51450" xr:uid="{00000000-0005-0000-0000-000043C80000}"/>
    <cellStyle name="20% - Accent1 7 8 3" xfId="51451" xr:uid="{00000000-0005-0000-0000-000044C80000}"/>
    <cellStyle name="20% - Accent1 7 8 3 2" xfId="51452" xr:uid="{00000000-0005-0000-0000-000045C80000}"/>
    <cellStyle name="20% - Accent1 7 8 3 2 2" xfId="51453" xr:uid="{00000000-0005-0000-0000-000046C80000}"/>
    <cellStyle name="20% - Accent1 7 8 3 2 2 2" xfId="51454" xr:uid="{00000000-0005-0000-0000-000047C80000}"/>
    <cellStyle name="20% - Accent1 7 8 3 2 3" xfId="51455" xr:uid="{00000000-0005-0000-0000-000048C80000}"/>
    <cellStyle name="20% - Accent1 7 8 3 3" xfId="51456" xr:uid="{00000000-0005-0000-0000-000049C80000}"/>
    <cellStyle name="20% - Accent1 7 8 3 3 2" xfId="51457" xr:uid="{00000000-0005-0000-0000-00004AC80000}"/>
    <cellStyle name="20% - Accent1 7 8 3 4" xfId="51458" xr:uid="{00000000-0005-0000-0000-00004BC80000}"/>
    <cellStyle name="20% - Accent1 7 8 4" xfId="51459" xr:uid="{00000000-0005-0000-0000-00004CC80000}"/>
    <cellStyle name="20% - Accent1 7 8 4 2" xfId="51460" xr:uid="{00000000-0005-0000-0000-00004DC80000}"/>
    <cellStyle name="20% - Accent1 7 8 4 2 2" xfId="51461" xr:uid="{00000000-0005-0000-0000-00004EC80000}"/>
    <cellStyle name="20% - Accent1 7 8 4 2 2 2" xfId="51462" xr:uid="{00000000-0005-0000-0000-00004FC80000}"/>
    <cellStyle name="20% - Accent1 7 8 4 2 3" xfId="51463" xr:uid="{00000000-0005-0000-0000-000050C80000}"/>
    <cellStyle name="20% - Accent1 7 8 4 3" xfId="51464" xr:uid="{00000000-0005-0000-0000-000051C80000}"/>
    <cellStyle name="20% - Accent1 7 8 4 3 2" xfId="51465" xr:uid="{00000000-0005-0000-0000-000052C80000}"/>
    <cellStyle name="20% - Accent1 7 8 4 4" xfId="51466" xr:uid="{00000000-0005-0000-0000-000053C80000}"/>
    <cellStyle name="20% - Accent1 7 8 5" xfId="51467" xr:uid="{00000000-0005-0000-0000-000054C80000}"/>
    <cellStyle name="20% - Accent1 7 8 5 2" xfId="51468" xr:uid="{00000000-0005-0000-0000-000055C80000}"/>
    <cellStyle name="20% - Accent1 7 8 5 2 2" xfId="51469" xr:uid="{00000000-0005-0000-0000-000056C80000}"/>
    <cellStyle name="20% - Accent1 7 8 5 3" xfId="51470" xr:uid="{00000000-0005-0000-0000-000057C80000}"/>
    <cellStyle name="20% - Accent1 7 8 6" xfId="51471" xr:uid="{00000000-0005-0000-0000-000058C80000}"/>
    <cellStyle name="20% - Accent1 7 8 6 2" xfId="51472" xr:uid="{00000000-0005-0000-0000-000059C80000}"/>
    <cellStyle name="20% - Accent1 7 8 6 2 2" xfId="51473" xr:uid="{00000000-0005-0000-0000-00005AC80000}"/>
    <cellStyle name="20% - Accent1 7 8 6 3" xfId="51474" xr:uid="{00000000-0005-0000-0000-00005BC80000}"/>
    <cellStyle name="20% - Accent1 7 8 7" xfId="51475" xr:uid="{00000000-0005-0000-0000-00005CC80000}"/>
    <cellStyle name="20% - Accent1 7 8 7 2" xfId="51476" xr:uid="{00000000-0005-0000-0000-00005DC80000}"/>
    <cellStyle name="20% - Accent1 7 8 8" xfId="51477" xr:uid="{00000000-0005-0000-0000-00005EC80000}"/>
    <cellStyle name="20% - Accent1 7 8 8 2" xfId="51478" xr:uid="{00000000-0005-0000-0000-00005FC80000}"/>
    <cellStyle name="20% - Accent1 7 8 9" xfId="51479" xr:uid="{00000000-0005-0000-0000-000060C80000}"/>
    <cellStyle name="20% - Accent1 7 9" xfId="51480" xr:uid="{00000000-0005-0000-0000-000061C80000}"/>
    <cellStyle name="20% - Accent1 7 9 2" xfId="51481" xr:uid="{00000000-0005-0000-0000-000062C80000}"/>
    <cellStyle name="20% - Accent1 7 9 2 2" xfId="51482" xr:uid="{00000000-0005-0000-0000-000063C80000}"/>
    <cellStyle name="20% - Accent1 7 9 2 2 2" xfId="51483" xr:uid="{00000000-0005-0000-0000-000064C80000}"/>
    <cellStyle name="20% - Accent1 7 9 2 3" xfId="51484" xr:uid="{00000000-0005-0000-0000-000065C80000}"/>
    <cellStyle name="20% - Accent1 7 9 3" xfId="51485" xr:uid="{00000000-0005-0000-0000-000066C80000}"/>
    <cellStyle name="20% - Accent1 7 9 3 2" xfId="51486" xr:uid="{00000000-0005-0000-0000-000067C80000}"/>
    <cellStyle name="20% - Accent1 7 9 4" xfId="51487" xr:uid="{00000000-0005-0000-0000-000068C80000}"/>
    <cellStyle name="20% - Accent1 8" xfId="51488" xr:uid="{00000000-0005-0000-0000-000069C80000}"/>
    <cellStyle name="20% - Accent1 8 10" xfId="51489" xr:uid="{00000000-0005-0000-0000-00006AC80000}"/>
    <cellStyle name="20% - Accent1 8 10 2" xfId="51490" xr:uid="{00000000-0005-0000-0000-00006BC80000}"/>
    <cellStyle name="20% - Accent1 8 10 2 2" xfId="51491" xr:uid="{00000000-0005-0000-0000-00006CC80000}"/>
    <cellStyle name="20% - Accent1 8 10 2 2 2" xfId="51492" xr:uid="{00000000-0005-0000-0000-00006DC80000}"/>
    <cellStyle name="20% - Accent1 8 10 2 3" xfId="51493" xr:uid="{00000000-0005-0000-0000-00006EC80000}"/>
    <cellStyle name="20% - Accent1 8 10 3" xfId="51494" xr:uid="{00000000-0005-0000-0000-00006FC80000}"/>
    <cellStyle name="20% - Accent1 8 10 3 2" xfId="51495" xr:uid="{00000000-0005-0000-0000-000070C80000}"/>
    <cellStyle name="20% - Accent1 8 10 4" xfId="51496" xr:uid="{00000000-0005-0000-0000-000071C80000}"/>
    <cellStyle name="20% - Accent1 8 11" xfId="51497" xr:uid="{00000000-0005-0000-0000-000072C80000}"/>
    <cellStyle name="20% - Accent1 8 11 2" xfId="51498" xr:uid="{00000000-0005-0000-0000-000073C80000}"/>
    <cellStyle name="20% - Accent1 8 11 2 2" xfId="51499" xr:uid="{00000000-0005-0000-0000-000074C80000}"/>
    <cellStyle name="20% - Accent1 8 11 3" xfId="51500" xr:uid="{00000000-0005-0000-0000-000075C80000}"/>
    <cellStyle name="20% - Accent1 8 12" xfId="51501" xr:uid="{00000000-0005-0000-0000-000076C80000}"/>
    <cellStyle name="20% - Accent1 8 12 2" xfId="51502" xr:uid="{00000000-0005-0000-0000-000077C80000}"/>
    <cellStyle name="20% - Accent1 8 12 2 2" xfId="51503" xr:uid="{00000000-0005-0000-0000-000078C80000}"/>
    <cellStyle name="20% - Accent1 8 12 3" xfId="51504" xr:uid="{00000000-0005-0000-0000-000079C80000}"/>
    <cellStyle name="20% - Accent1 8 13" xfId="51505" xr:uid="{00000000-0005-0000-0000-00007AC80000}"/>
    <cellStyle name="20% - Accent1 8 13 2" xfId="51506" xr:uid="{00000000-0005-0000-0000-00007BC80000}"/>
    <cellStyle name="20% - Accent1 8 14" xfId="51507" xr:uid="{00000000-0005-0000-0000-00007CC80000}"/>
    <cellStyle name="20% - Accent1 8 14 2" xfId="51508" xr:uid="{00000000-0005-0000-0000-00007DC80000}"/>
    <cellStyle name="20% - Accent1 8 15" xfId="51509" xr:uid="{00000000-0005-0000-0000-00007EC80000}"/>
    <cellStyle name="20% - Accent1 8 2" xfId="51510" xr:uid="{00000000-0005-0000-0000-00007FC80000}"/>
    <cellStyle name="20% - Accent1 8 2 10" xfId="51511" xr:uid="{00000000-0005-0000-0000-000080C80000}"/>
    <cellStyle name="20% - Accent1 8 2 10 2" xfId="51512" xr:uid="{00000000-0005-0000-0000-000081C80000}"/>
    <cellStyle name="20% - Accent1 8 2 10 2 2" xfId="51513" xr:uid="{00000000-0005-0000-0000-000082C80000}"/>
    <cellStyle name="20% - Accent1 8 2 10 3" xfId="51514" xr:uid="{00000000-0005-0000-0000-000083C80000}"/>
    <cellStyle name="20% - Accent1 8 2 11" xfId="51515" xr:uid="{00000000-0005-0000-0000-000084C80000}"/>
    <cellStyle name="20% - Accent1 8 2 11 2" xfId="51516" xr:uid="{00000000-0005-0000-0000-000085C80000}"/>
    <cellStyle name="20% - Accent1 8 2 11 2 2" xfId="51517" xr:uid="{00000000-0005-0000-0000-000086C80000}"/>
    <cellStyle name="20% - Accent1 8 2 11 3" xfId="51518" xr:uid="{00000000-0005-0000-0000-000087C80000}"/>
    <cellStyle name="20% - Accent1 8 2 12" xfId="51519" xr:uid="{00000000-0005-0000-0000-000088C80000}"/>
    <cellStyle name="20% - Accent1 8 2 12 2" xfId="51520" xr:uid="{00000000-0005-0000-0000-000089C80000}"/>
    <cellStyle name="20% - Accent1 8 2 13" xfId="51521" xr:uid="{00000000-0005-0000-0000-00008AC80000}"/>
    <cellStyle name="20% - Accent1 8 2 13 2" xfId="51522" xr:uid="{00000000-0005-0000-0000-00008BC80000}"/>
    <cellStyle name="20% - Accent1 8 2 14" xfId="51523" xr:uid="{00000000-0005-0000-0000-00008CC80000}"/>
    <cellStyle name="20% - Accent1 8 2 2" xfId="51524" xr:uid="{00000000-0005-0000-0000-00008DC80000}"/>
    <cellStyle name="20% - Accent1 8 2 2 10" xfId="51525" xr:uid="{00000000-0005-0000-0000-00008EC80000}"/>
    <cellStyle name="20% - Accent1 8 2 2 10 2" xfId="51526" xr:uid="{00000000-0005-0000-0000-00008FC80000}"/>
    <cellStyle name="20% - Accent1 8 2 2 11" xfId="51527" xr:uid="{00000000-0005-0000-0000-000090C80000}"/>
    <cellStyle name="20% - Accent1 8 2 2 2" xfId="51528" xr:uid="{00000000-0005-0000-0000-000091C80000}"/>
    <cellStyle name="20% - Accent1 8 2 2 2 2" xfId="51529" xr:uid="{00000000-0005-0000-0000-000092C80000}"/>
    <cellStyle name="20% - Accent1 8 2 2 2 2 2" xfId="51530" xr:uid="{00000000-0005-0000-0000-000093C80000}"/>
    <cellStyle name="20% - Accent1 8 2 2 2 2 2 2" xfId="51531" xr:uid="{00000000-0005-0000-0000-000094C80000}"/>
    <cellStyle name="20% - Accent1 8 2 2 2 2 2 2 2" xfId="51532" xr:uid="{00000000-0005-0000-0000-000095C80000}"/>
    <cellStyle name="20% - Accent1 8 2 2 2 2 2 3" xfId="51533" xr:uid="{00000000-0005-0000-0000-000096C80000}"/>
    <cellStyle name="20% - Accent1 8 2 2 2 2 3" xfId="51534" xr:uid="{00000000-0005-0000-0000-000097C80000}"/>
    <cellStyle name="20% - Accent1 8 2 2 2 2 3 2" xfId="51535" xr:uid="{00000000-0005-0000-0000-000098C80000}"/>
    <cellStyle name="20% - Accent1 8 2 2 2 2 4" xfId="51536" xr:uid="{00000000-0005-0000-0000-000099C80000}"/>
    <cellStyle name="20% - Accent1 8 2 2 2 3" xfId="51537" xr:uid="{00000000-0005-0000-0000-00009AC80000}"/>
    <cellStyle name="20% - Accent1 8 2 2 2 3 2" xfId="51538" xr:uid="{00000000-0005-0000-0000-00009BC80000}"/>
    <cellStyle name="20% - Accent1 8 2 2 2 3 2 2" xfId="51539" xr:uid="{00000000-0005-0000-0000-00009CC80000}"/>
    <cellStyle name="20% - Accent1 8 2 2 2 3 2 2 2" xfId="51540" xr:uid="{00000000-0005-0000-0000-00009DC80000}"/>
    <cellStyle name="20% - Accent1 8 2 2 2 3 2 3" xfId="51541" xr:uid="{00000000-0005-0000-0000-00009EC80000}"/>
    <cellStyle name="20% - Accent1 8 2 2 2 3 3" xfId="51542" xr:uid="{00000000-0005-0000-0000-00009FC80000}"/>
    <cellStyle name="20% - Accent1 8 2 2 2 3 3 2" xfId="51543" xr:uid="{00000000-0005-0000-0000-0000A0C80000}"/>
    <cellStyle name="20% - Accent1 8 2 2 2 3 4" xfId="51544" xr:uid="{00000000-0005-0000-0000-0000A1C80000}"/>
    <cellStyle name="20% - Accent1 8 2 2 2 4" xfId="51545" xr:uid="{00000000-0005-0000-0000-0000A2C80000}"/>
    <cellStyle name="20% - Accent1 8 2 2 2 4 2" xfId="51546" xr:uid="{00000000-0005-0000-0000-0000A3C80000}"/>
    <cellStyle name="20% - Accent1 8 2 2 2 4 2 2" xfId="51547" xr:uid="{00000000-0005-0000-0000-0000A4C80000}"/>
    <cellStyle name="20% - Accent1 8 2 2 2 4 2 2 2" xfId="51548" xr:uid="{00000000-0005-0000-0000-0000A5C80000}"/>
    <cellStyle name="20% - Accent1 8 2 2 2 4 2 3" xfId="51549" xr:uid="{00000000-0005-0000-0000-0000A6C80000}"/>
    <cellStyle name="20% - Accent1 8 2 2 2 4 3" xfId="51550" xr:uid="{00000000-0005-0000-0000-0000A7C80000}"/>
    <cellStyle name="20% - Accent1 8 2 2 2 4 3 2" xfId="51551" xr:uid="{00000000-0005-0000-0000-0000A8C80000}"/>
    <cellStyle name="20% - Accent1 8 2 2 2 4 4" xfId="51552" xr:uid="{00000000-0005-0000-0000-0000A9C80000}"/>
    <cellStyle name="20% - Accent1 8 2 2 2 5" xfId="51553" xr:uid="{00000000-0005-0000-0000-0000AAC80000}"/>
    <cellStyle name="20% - Accent1 8 2 2 2 5 2" xfId="51554" xr:uid="{00000000-0005-0000-0000-0000ABC80000}"/>
    <cellStyle name="20% - Accent1 8 2 2 2 5 2 2" xfId="51555" xr:uid="{00000000-0005-0000-0000-0000ACC80000}"/>
    <cellStyle name="20% - Accent1 8 2 2 2 5 3" xfId="51556" xr:uid="{00000000-0005-0000-0000-0000ADC80000}"/>
    <cellStyle name="20% - Accent1 8 2 2 2 6" xfId="51557" xr:uid="{00000000-0005-0000-0000-0000AEC80000}"/>
    <cellStyle name="20% - Accent1 8 2 2 2 6 2" xfId="51558" xr:uid="{00000000-0005-0000-0000-0000AFC80000}"/>
    <cellStyle name="20% - Accent1 8 2 2 2 6 2 2" xfId="51559" xr:uid="{00000000-0005-0000-0000-0000B0C80000}"/>
    <cellStyle name="20% - Accent1 8 2 2 2 6 3" xfId="51560" xr:uid="{00000000-0005-0000-0000-0000B1C80000}"/>
    <cellStyle name="20% - Accent1 8 2 2 2 7" xfId="51561" xr:uid="{00000000-0005-0000-0000-0000B2C80000}"/>
    <cellStyle name="20% - Accent1 8 2 2 2 7 2" xfId="51562" xr:uid="{00000000-0005-0000-0000-0000B3C80000}"/>
    <cellStyle name="20% - Accent1 8 2 2 2 8" xfId="51563" xr:uid="{00000000-0005-0000-0000-0000B4C80000}"/>
    <cellStyle name="20% - Accent1 8 2 2 2 8 2" xfId="51564" xr:uid="{00000000-0005-0000-0000-0000B5C80000}"/>
    <cellStyle name="20% - Accent1 8 2 2 2 9" xfId="51565" xr:uid="{00000000-0005-0000-0000-0000B6C80000}"/>
    <cellStyle name="20% - Accent1 8 2 2 3" xfId="51566" xr:uid="{00000000-0005-0000-0000-0000B7C80000}"/>
    <cellStyle name="20% - Accent1 8 2 2 3 2" xfId="51567" xr:uid="{00000000-0005-0000-0000-0000B8C80000}"/>
    <cellStyle name="20% - Accent1 8 2 2 3 2 2" xfId="51568" xr:uid="{00000000-0005-0000-0000-0000B9C80000}"/>
    <cellStyle name="20% - Accent1 8 2 2 3 2 2 2" xfId="51569" xr:uid="{00000000-0005-0000-0000-0000BAC80000}"/>
    <cellStyle name="20% - Accent1 8 2 2 3 2 2 2 2" xfId="51570" xr:uid="{00000000-0005-0000-0000-0000BBC80000}"/>
    <cellStyle name="20% - Accent1 8 2 2 3 2 2 3" xfId="51571" xr:uid="{00000000-0005-0000-0000-0000BCC80000}"/>
    <cellStyle name="20% - Accent1 8 2 2 3 2 3" xfId="51572" xr:uid="{00000000-0005-0000-0000-0000BDC80000}"/>
    <cellStyle name="20% - Accent1 8 2 2 3 2 3 2" xfId="51573" xr:uid="{00000000-0005-0000-0000-0000BEC80000}"/>
    <cellStyle name="20% - Accent1 8 2 2 3 2 4" xfId="51574" xr:uid="{00000000-0005-0000-0000-0000BFC80000}"/>
    <cellStyle name="20% - Accent1 8 2 2 3 3" xfId="51575" xr:uid="{00000000-0005-0000-0000-0000C0C80000}"/>
    <cellStyle name="20% - Accent1 8 2 2 3 3 2" xfId="51576" xr:uid="{00000000-0005-0000-0000-0000C1C80000}"/>
    <cellStyle name="20% - Accent1 8 2 2 3 3 2 2" xfId="51577" xr:uid="{00000000-0005-0000-0000-0000C2C80000}"/>
    <cellStyle name="20% - Accent1 8 2 2 3 3 2 2 2" xfId="51578" xr:uid="{00000000-0005-0000-0000-0000C3C80000}"/>
    <cellStyle name="20% - Accent1 8 2 2 3 3 2 3" xfId="51579" xr:uid="{00000000-0005-0000-0000-0000C4C80000}"/>
    <cellStyle name="20% - Accent1 8 2 2 3 3 3" xfId="51580" xr:uid="{00000000-0005-0000-0000-0000C5C80000}"/>
    <cellStyle name="20% - Accent1 8 2 2 3 3 3 2" xfId="51581" xr:uid="{00000000-0005-0000-0000-0000C6C80000}"/>
    <cellStyle name="20% - Accent1 8 2 2 3 3 4" xfId="51582" xr:uid="{00000000-0005-0000-0000-0000C7C80000}"/>
    <cellStyle name="20% - Accent1 8 2 2 3 4" xfId="51583" xr:uid="{00000000-0005-0000-0000-0000C8C80000}"/>
    <cellStyle name="20% - Accent1 8 2 2 3 4 2" xfId="51584" xr:uid="{00000000-0005-0000-0000-0000C9C80000}"/>
    <cellStyle name="20% - Accent1 8 2 2 3 4 2 2" xfId="51585" xr:uid="{00000000-0005-0000-0000-0000CAC80000}"/>
    <cellStyle name="20% - Accent1 8 2 2 3 4 2 2 2" xfId="51586" xr:uid="{00000000-0005-0000-0000-0000CBC80000}"/>
    <cellStyle name="20% - Accent1 8 2 2 3 4 2 3" xfId="51587" xr:uid="{00000000-0005-0000-0000-0000CCC80000}"/>
    <cellStyle name="20% - Accent1 8 2 2 3 4 3" xfId="51588" xr:uid="{00000000-0005-0000-0000-0000CDC80000}"/>
    <cellStyle name="20% - Accent1 8 2 2 3 4 3 2" xfId="51589" xr:uid="{00000000-0005-0000-0000-0000CEC80000}"/>
    <cellStyle name="20% - Accent1 8 2 2 3 4 4" xfId="51590" xr:uid="{00000000-0005-0000-0000-0000CFC80000}"/>
    <cellStyle name="20% - Accent1 8 2 2 3 5" xfId="51591" xr:uid="{00000000-0005-0000-0000-0000D0C80000}"/>
    <cellStyle name="20% - Accent1 8 2 2 3 5 2" xfId="51592" xr:uid="{00000000-0005-0000-0000-0000D1C80000}"/>
    <cellStyle name="20% - Accent1 8 2 2 3 5 2 2" xfId="51593" xr:uid="{00000000-0005-0000-0000-0000D2C80000}"/>
    <cellStyle name="20% - Accent1 8 2 2 3 5 3" xfId="51594" xr:uid="{00000000-0005-0000-0000-0000D3C80000}"/>
    <cellStyle name="20% - Accent1 8 2 2 3 6" xfId="51595" xr:uid="{00000000-0005-0000-0000-0000D4C80000}"/>
    <cellStyle name="20% - Accent1 8 2 2 3 6 2" xfId="51596" xr:uid="{00000000-0005-0000-0000-0000D5C80000}"/>
    <cellStyle name="20% - Accent1 8 2 2 3 6 2 2" xfId="51597" xr:uid="{00000000-0005-0000-0000-0000D6C80000}"/>
    <cellStyle name="20% - Accent1 8 2 2 3 6 3" xfId="51598" xr:uid="{00000000-0005-0000-0000-0000D7C80000}"/>
    <cellStyle name="20% - Accent1 8 2 2 3 7" xfId="51599" xr:uid="{00000000-0005-0000-0000-0000D8C80000}"/>
    <cellStyle name="20% - Accent1 8 2 2 3 7 2" xfId="51600" xr:uid="{00000000-0005-0000-0000-0000D9C80000}"/>
    <cellStyle name="20% - Accent1 8 2 2 3 8" xfId="51601" xr:uid="{00000000-0005-0000-0000-0000DAC80000}"/>
    <cellStyle name="20% - Accent1 8 2 2 3 8 2" xfId="51602" xr:uid="{00000000-0005-0000-0000-0000DBC80000}"/>
    <cellStyle name="20% - Accent1 8 2 2 3 9" xfId="51603" xr:uid="{00000000-0005-0000-0000-0000DCC80000}"/>
    <cellStyle name="20% - Accent1 8 2 2 4" xfId="51604" xr:uid="{00000000-0005-0000-0000-0000DDC80000}"/>
    <cellStyle name="20% - Accent1 8 2 2 4 2" xfId="51605" xr:uid="{00000000-0005-0000-0000-0000DEC80000}"/>
    <cellStyle name="20% - Accent1 8 2 2 4 2 2" xfId="51606" xr:uid="{00000000-0005-0000-0000-0000DFC80000}"/>
    <cellStyle name="20% - Accent1 8 2 2 4 2 2 2" xfId="51607" xr:uid="{00000000-0005-0000-0000-0000E0C80000}"/>
    <cellStyle name="20% - Accent1 8 2 2 4 2 3" xfId="51608" xr:uid="{00000000-0005-0000-0000-0000E1C80000}"/>
    <cellStyle name="20% - Accent1 8 2 2 4 3" xfId="51609" xr:uid="{00000000-0005-0000-0000-0000E2C80000}"/>
    <cellStyle name="20% - Accent1 8 2 2 4 3 2" xfId="51610" xr:uid="{00000000-0005-0000-0000-0000E3C80000}"/>
    <cellStyle name="20% - Accent1 8 2 2 4 4" xfId="51611" xr:uid="{00000000-0005-0000-0000-0000E4C80000}"/>
    <cellStyle name="20% - Accent1 8 2 2 5" xfId="51612" xr:uid="{00000000-0005-0000-0000-0000E5C80000}"/>
    <cellStyle name="20% - Accent1 8 2 2 5 2" xfId="51613" xr:uid="{00000000-0005-0000-0000-0000E6C80000}"/>
    <cellStyle name="20% - Accent1 8 2 2 5 2 2" xfId="51614" xr:uid="{00000000-0005-0000-0000-0000E7C80000}"/>
    <cellStyle name="20% - Accent1 8 2 2 5 2 2 2" xfId="51615" xr:uid="{00000000-0005-0000-0000-0000E8C80000}"/>
    <cellStyle name="20% - Accent1 8 2 2 5 2 3" xfId="51616" xr:uid="{00000000-0005-0000-0000-0000E9C80000}"/>
    <cellStyle name="20% - Accent1 8 2 2 5 3" xfId="51617" xr:uid="{00000000-0005-0000-0000-0000EAC80000}"/>
    <cellStyle name="20% - Accent1 8 2 2 5 3 2" xfId="51618" xr:uid="{00000000-0005-0000-0000-0000EBC80000}"/>
    <cellStyle name="20% - Accent1 8 2 2 5 4" xfId="51619" xr:uid="{00000000-0005-0000-0000-0000ECC80000}"/>
    <cellStyle name="20% - Accent1 8 2 2 6" xfId="51620" xr:uid="{00000000-0005-0000-0000-0000EDC80000}"/>
    <cellStyle name="20% - Accent1 8 2 2 6 2" xfId="51621" xr:uid="{00000000-0005-0000-0000-0000EEC80000}"/>
    <cellStyle name="20% - Accent1 8 2 2 6 2 2" xfId="51622" xr:uid="{00000000-0005-0000-0000-0000EFC80000}"/>
    <cellStyle name="20% - Accent1 8 2 2 6 2 2 2" xfId="51623" xr:uid="{00000000-0005-0000-0000-0000F0C80000}"/>
    <cellStyle name="20% - Accent1 8 2 2 6 2 3" xfId="51624" xr:uid="{00000000-0005-0000-0000-0000F1C80000}"/>
    <cellStyle name="20% - Accent1 8 2 2 6 3" xfId="51625" xr:uid="{00000000-0005-0000-0000-0000F2C80000}"/>
    <cellStyle name="20% - Accent1 8 2 2 6 3 2" xfId="51626" xr:uid="{00000000-0005-0000-0000-0000F3C80000}"/>
    <cellStyle name="20% - Accent1 8 2 2 6 4" xfId="51627" xr:uid="{00000000-0005-0000-0000-0000F4C80000}"/>
    <cellStyle name="20% - Accent1 8 2 2 7" xfId="51628" xr:uid="{00000000-0005-0000-0000-0000F5C80000}"/>
    <cellStyle name="20% - Accent1 8 2 2 7 2" xfId="51629" xr:uid="{00000000-0005-0000-0000-0000F6C80000}"/>
    <cellStyle name="20% - Accent1 8 2 2 7 2 2" xfId="51630" xr:uid="{00000000-0005-0000-0000-0000F7C80000}"/>
    <cellStyle name="20% - Accent1 8 2 2 7 3" xfId="51631" xr:uid="{00000000-0005-0000-0000-0000F8C80000}"/>
    <cellStyle name="20% - Accent1 8 2 2 8" xfId="51632" xr:uid="{00000000-0005-0000-0000-0000F9C80000}"/>
    <cellStyle name="20% - Accent1 8 2 2 8 2" xfId="51633" xr:uid="{00000000-0005-0000-0000-0000FAC80000}"/>
    <cellStyle name="20% - Accent1 8 2 2 8 2 2" xfId="51634" xr:uid="{00000000-0005-0000-0000-0000FBC80000}"/>
    <cellStyle name="20% - Accent1 8 2 2 8 3" xfId="51635" xr:uid="{00000000-0005-0000-0000-0000FCC80000}"/>
    <cellStyle name="20% - Accent1 8 2 2 9" xfId="51636" xr:uid="{00000000-0005-0000-0000-0000FDC80000}"/>
    <cellStyle name="20% - Accent1 8 2 2 9 2" xfId="51637" xr:uid="{00000000-0005-0000-0000-0000FEC80000}"/>
    <cellStyle name="20% - Accent1 8 2 3" xfId="51638" xr:uid="{00000000-0005-0000-0000-0000FFC80000}"/>
    <cellStyle name="20% - Accent1 8 2 3 10" xfId="51639" xr:uid="{00000000-0005-0000-0000-000000C90000}"/>
    <cellStyle name="20% - Accent1 8 2 3 10 2" xfId="51640" xr:uid="{00000000-0005-0000-0000-000001C90000}"/>
    <cellStyle name="20% - Accent1 8 2 3 11" xfId="51641" xr:uid="{00000000-0005-0000-0000-000002C90000}"/>
    <cellStyle name="20% - Accent1 8 2 3 2" xfId="51642" xr:uid="{00000000-0005-0000-0000-000003C90000}"/>
    <cellStyle name="20% - Accent1 8 2 3 2 2" xfId="51643" xr:uid="{00000000-0005-0000-0000-000004C90000}"/>
    <cellStyle name="20% - Accent1 8 2 3 2 2 2" xfId="51644" xr:uid="{00000000-0005-0000-0000-000005C90000}"/>
    <cellStyle name="20% - Accent1 8 2 3 2 2 2 2" xfId="51645" xr:uid="{00000000-0005-0000-0000-000006C90000}"/>
    <cellStyle name="20% - Accent1 8 2 3 2 2 2 2 2" xfId="51646" xr:uid="{00000000-0005-0000-0000-000007C90000}"/>
    <cellStyle name="20% - Accent1 8 2 3 2 2 2 3" xfId="51647" xr:uid="{00000000-0005-0000-0000-000008C90000}"/>
    <cellStyle name="20% - Accent1 8 2 3 2 2 3" xfId="51648" xr:uid="{00000000-0005-0000-0000-000009C90000}"/>
    <cellStyle name="20% - Accent1 8 2 3 2 2 3 2" xfId="51649" xr:uid="{00000000-0005-0000-0000-00000AC90000}"/>
    <cellStyle name="20% - Accent1 8 2 3 2 2 4" xfId="51650" xr:uid="{00000000-0005-0000-0000-00000BC90000}"/>
    <cellStyle name="20% - Accent1 8 2 3 2 3" xfId="51651" xr:uid="{00000000-0005-0000-0000-00000CC90000}"/>
    <cellStyle name="20% - Accent1 8 2 3 2 3 2" xfId="51652" xr:uid="{00000000-0005-0000-0000-00000DC90000}"/>
    <cellStyle name="20% - Accent1 8 2 3 2 3 2 2" xfId="51653" xr:uid="{00000000-0005-0000-0000-00000EC90000}"/>
    <cellStyle name="20% - Accent1 8 2 3 2 3 2 2 2" xfId="51654" xr:uid="{00000000-0005-0000-0000-00000FC90000}"/>
    <cellStyle name="20% - Accent1 8 2 3 2 3 2 3" xfId="51655" xr:uid="{00000000-0005-0000-0000-000010C90000}"/>
    <cellStyle name="20% - Accent1 8 2 3 2 3 3" xfId="51656" xr:uid="{00000000-0005-0000-0000-000011C90000}"/>
    <cellStyle name="20% - Accent1 8 2 3 2 3 3 2" xfId="51657" xr:uid="{00000000-0005-0000-0000-000012C90000}"/>
    <cellStyle name="20% - Accent1 8 2 3 2 3 4" xfId="51658" xr:uid="{00000000-0005-0000-0000-000013C90000}"/>
    <cellStyle name="20% - Accent1 8 2 3 2 4" xfId="51659" xr:uid="{00000000-0005-0000-0000-000014C90000}"/>
    <cellStyle name="20% - Accent1 8 2 3 2 4 2" xfId="51660" xr:uid="{00000000-0005-0000-0000-000015C90000}"/>
    <cellStyle name="20% - Accent1 8 2 3 2 4 2 2" xfId="51661" xr:uid="{00000000-0005-0000-0000-000016C90000}"/>
    <cellStyle name="20% - Accent1 8 2 3 2 4 2 2 2" xfId="51662" xr:uid="{00000000-0005-0000-0000-000017C90000}"/>
    <cellStyle name="20% - Accent1 8 2 3 2 4 2 3" xfId="51663" xr:uid="{00000000-0005-0000-0000-000018C90000}"/>
    <cellStyle name="20% - Accent1 8 2 3 2 4 3" xfId="51664" xr:uid="{00000000-0005-0000-0000-000019C90000}"/>
    <cellStyle name="20% - Accent1 8 2 3 2 4 3 2" xfId="51665" xr:uid="{00000000-0005-0000-0000-00001AC90000}"/>
    <cellStyle name="20% - Accent1 8 2 3 2 4 4" xfId="51666" xr:uid="{00000000-0005-0000-0000-00001BC90000}"/>
    <cellStyle name="20% - Accent1 8 2 3 2 5" xfId="51667" xr:uid="{00000000-0005-0000-0000-00001CC90000}"/>
    <cellStyle name="20% - Accent1 8 2 3 2 5 2" xfId="51668" xr:uid="{00000000-0005-0000-0000-00001DC90000}"/>
    <cellStyle name="20% - Accent1 8 2 3 2 5 2 2" xfId="51669" xr:uid="{00000000-0005-0000-0000-00001EC90000}"/>
    <cellStyle name="20% - Accent1 8 2 3 2 5 3" xfId="51670" xr:uid="{00000000-0005-0000-0000-00001FC90000}"/>
    <cellStyle name="20% - Accent1 8 2 3 2 6" xfId="51671" xr:uid="{00000000-0005-0000-0000-000020C90000}"/>
    <cellStyle name="20% - Accent1 8 2 3 2 6 2" xfId="51672" xr:uid="{00000000-0005-0000-0000-000021C90000}"/>
    <cellStyle name="20% - Accent1 8 2 3 2 6 2 2" xfId="51673" xr:uid="{00000000-0005-0000-0000-000022C90000}"/>
    <cellStyle name="20% - Accent1 8 2 3 2 6 3" xfId="51674" xr:uid="{00000000-0005-0000-0000-000023C90000}"/>
    <cellStyle name="20% - Accent1 8 2 3 2 7" xfId="51675" xr:uid="{00000000-0005-0000-0000-000024C90000}"/>
    <cellStyle name="20% - Accent1 8 2 3 2 7 2" xfId="51676" xr:uid="{00000000-0005-0000-0000-000025C90000}"/>
    <cellStyle name="20% - Accent1 8 2 3 2 8" xfId="51677" xr:uid="{00000000-0005-0000-0000-000026C90000}"/>
    <cellStyle name="20% - Accent1 8 2 3 2 8 2" xfId="51678" xr:uid="{00000000-0005-0000-0000-000027C90000}"/>
    <cellStyle name="20% - Accent1 8 2 3 2 9" xfId="51679" xr:uid="{00000000-0005-0000-0000-000028C90000}"/>
    <cellStyle name="20% - Accent1 8 2 3 3" xfId="51680" xr:uid="{00000000-0005-0000-0000-000029C90000}"/>
    <cellStyle name="20% - Accent1 8 2 3 3 2" xfId="51681" xr:uid="{00000000-0005-0000-0000-00002AC90000}"/>
    <cellStyle name="20% - Accent1 8 2 3 3 2 2" xfId="51682" xr:uid="{00000000-0005-0000-0000-00002BC90000}"/>
    <cellStyle name="20% - Accent1 8 2 3 3 2 2 2" xfId="51683" xr:uid="{00000000-0005-0000-0000-00002CC90000}"/>
    <cellStyle name="20% - Accent1 8 2 3 3 2 2 2 2" xfId="51684" xr:uid="{00000000-0005-0000-0000-00002DC90000}"/>
    <cellStyle name="20% - Accent1 8 2 3 3 2 2 3" xfId="51685" xr:uid="{00000000-0005-0000-0000-00002EC90000}"/>
    <cellStyle name="20% - Accent1 8 2 3 3 2 3" xfId="51686" xr:uid="{00000000-0005-0000-0000-00002FC90000}"/>
    <cellStyle name="20% - Accent1 8 2 3 3 2 3 2" xfId="51687" xr:uid="{00000000-0005-0000-0000-000030C90000}"/>
    <cellStyle name="20% - Accent1 8 2 3 3 2 4" xfId="51688" xr:uid="{00000000-0005-0000-0000-000031C90000}"/>
    <cellStyle name="20% - Accent1 8 2 3 3 3" xfId="51689" xr:uid="{00000000-0005-0000-0000-000032C90000}"/>
    <cellStyle name="20% - Accent1 8 2 3 3 3 2" xfId="51690" xr:uid="{00000000-0005-0000-0000-000033C90000}"/>
    <cellStyle name="20% - Accent1 8 2 3 3 3 2 2" xfId="51691" xr:uid="{00000000-0005-0000-0000-000034C90000}"/>
    <cellStyle name="20% - Accent1 8 2 3 3 3 2 2 2" xfId="51692" xr:uid="{00000000-0005-0000-0000-000035C90000}"/>
    <cellStyle name="20% - Accent1 8 2 3 3 3 2 3" xfId="51693" xr:uid="{00000000-0005-0000-0000-000036C90000}"/>
    <cellStyle name="20% - Accent1 8 2 3 3 3 3" xfId="51694" xr:uid="{00000000-0005-0000-0000-000037C90000}"/>
    <cellStyle name="20% - Accent1 8 2 3 3 3 3 2" xfId="51695" xr:uid="{00000000-0005-0000-0000-000038C90000}"/>
    <cellStyle name="20% - Accent1 8 2 3 3 3 4" xfId="51696" xr:uid="{00000000-0005-0000-0000-000039C90000}"/>
    <cellStyle name="20% - Accent1 8 2 3 3 4" xfId="51697" xr:uid="{00000000-0005-0000-0000-00003AC90000}"/>
    <cellStyle name="20% - Accent1 8 2 3 3 4 2" xfId="51698" xr:uid="{00000000-0005-0000-0000-00003BC90000}"/>
    <cellStyle name="20% - Accent1 8 2 3 3 4 2 2" xfId="51699" xr:uid="{00000000-0005-0000-0000-00003CC90000}"/>
    <cellStyle name="20% - Accent1 8 2 3 3 4 2 2 2" xfId="51700" xr:uid="{00000000-0005-0000-0000-00003DC90000}"/>
    <cellStyle name="20% - Accent1 8 2 3 3 4 2 3" xfId="51701" xr:uid="{00000000-0005-0000-0000-00003EC90000}"/>
    <cellStyle name="20% - Accent1 8 2 3 3 4 3" xfId="51702" xr:uid="{00000000-0005-0000-0000-00003FC90000}"/>
    <cellStyle name="20% - Accent1 8 2 3 3 4 3 2" xfId="51703" xr:uid="{00000000-0005-0000-0000-000040C90000}"/>
    <cellStyle name="20% - Accent1 8 2 3 3 4 4" xfId="51704" xr:uid="{00000000-0005-0000-0000-000041C90000}"/>
    <cellStyle name="20% - Accent1 8 2 3 3 5" xfId="51705" xr:uid="{00000000-0005-0000-0000-000042C90000}"/>
    <cellStyle name="20% - Accent1 8 2 3 3 5 2" xfId="51706" xr:uid="{00000000-0005-0000-0000-000043C90000}"/>
    <cellStyle name="20% - Accent1 8 2 3 3 5 2 2" xfId="51707" xr:uid="{00000000-0005-0000-0000-000044C90000}"/>
    <cellStyle name="20% - Accent1 8 2 3 3 5 3" xfId="51708" xr:uid="{00000000-0005-0000-0000-000045C90000}"/>
    <cellStyle name="20% - Accent1 8 2 3 3 6" xfId="51709" xr:uid="{00000000-0005-0000-0000-000046C90000}"/>
    <cellStyle name="20% - Accent1 8 2 3 3 6 2" xfId="51710" xr:uid="{00000000-0005-0000-0000-000047C90000}"/>
    <cellStyle name="20% - Accent1 8 2 3 3 6 2 2" xfId="51711" xr:uid="{00000000-0005-0000-0000-000048C90000}"/>
    <cellStyle name="20% - Accent1 8 2 3 3 6 3" xfId="51712" xr:uid="{00000000-0005-0000-0000-000049C90000}"/>
    <cellStyle name="20% - Accent1 8 2 3 3 7" xfId="51713" xr:uid="{00000000-0005-0000-0000-00004AC90000}"/>
    <cellStyle name="20% - Accent1 8 2 3 3 7 2" xfId="51714" xr:uid="{00000000-0005-0000-0000-00004BC90000}"/>
    <cellStyle name="20% - Accent1 8 2 3 3 8" xfId="51715" xr:uid="{00000000-0005-0000-0000-00004CC90000}"/>
    <cellStyle name="20% - Accent1 8 2 3 3 8 2" xfId="51716" xr:uid="{00000000-0005-0000-0000-00004DC90000}"/>
    <cellStyle name="20% - Accent1 8 2 3 3 9" xfId="51717" xr:uid="{00000000-0005-0000-0000-00004EC90000}"/>
    <cellStyle name="20% - Accent1 8 2 3 4" xfId="51718" xr:uid="{00000000-0005-0000-0000-00004FC90000}"/>
    <cellStyle name="20% - Accent1 8 2 3 4 2" xfId="51719" xr:uid="{00000000-0005-0000-0000-000050C90000}"/>
    <cellStyle name="20% - Accent1 8 2 3 4 2 2" xfId="51720" xr:uid="{00000000-0005-0000-0000-000051C90000}"/>
    <cellStyle name="20% - Accent1 8 2 3 4 2 2 2" xfId="51721" xr:uid="{00000000-0005-0000-0000-000052C90000}"/>
    <cellStyle name="20% - Accent1 8 2 3 4 2 3" xfId="51722" xr:uid="{00000000-0005-0000-0000-000053C90000}"/>
    <cellStyle name="20% - Accent1 8 2 3 4 3" xfId="51723" xr:uid="{00000000-0005-0000-0000-000054C90000}"/>
    <cellStyle name="20% - Accent1 8 2 3 4 3 2" xfId="51724" xr:uid="{00000000-0005-0000-0000-000055C90000}"/>
    <cellStyle name="20% - Accent1 8 2 3 4 4" xfId="51725" xr:uid="{00000000-0005-0000-0000-000056C90000}"/>
    <cellStyle name="20% - Accent1 8 2 3 5" xfId="51726" xr:uid="{00000000-0005-0000-0000-000057C90000}"/>
    <cellStyle name="20% - Accent1 8 2 3 5 2" xfId="51727" xr:uid="{00000000-0005-0000-0000-000058C90000}"/>
    <cellStyle name="20% - Accent1 8 2 3 5 2 2" xfId="51728" xr:uid="{00000000-0005-0000-0000-000059C90000}"/>
    <cellStyle name="20% - Accent1 8 2 3 5 2 2 2" xfId="51729" xr:uid="{00000000-0005-0000-0000-00005AC90000}"/>
    <cellStyle name="20% - Accent1 8 2 3 5 2 3" xfId="51730" xr:uid="{00000000-0005-0000-0000-00005BC90000}"/>
    <cellStyle name="20% - Accent1 8 2 3 5 3" xfId="51731" xr:uid="{00000000-0005-0000-0000-00005CC90000}"/>
    <cellStyle name="20% - Accent1 8 2 3 5 3 2" xfId="51732" xr:uid="{00000000-0005-0000-0000-00005DC90000}"/>
    <cellStyle name="20% - Accent1 8 2 3 5 4" xfId="51733" xr:uid="{00000000-0005-0000-0000-00005EC90000}"/>
    <cellStyle name="20% - Accent1 8 2 3 6" xfId="51734" xr:uid="{00000000-0005-0000-0000-00005FC90000}"/>
    <cellStyle name="20% - Accent1 8 2 3 6 2" xfId="51735" xr:uid="{00000000-0005-0000-0000-000060C90000}"/>
    <cellStyle name="20% - Accent1 8 2 3 6 2 2" xfId="51736" xr:uid="{00000000-0005-0000-0000-000061C90000}"/>
    <cellStyle name="20% - Accent1 8 2 3 6 2 2 2" xfId="51737" xr:uid="{00000000-0005-0000-0000-000062C90000}"/>
    <cellStyle name="20% - Accent1 8 2 3 6 2 3" xfId="51738" xr:uid="{00000000-0005-0000-0000-000063C90000}"/>
    <cellStyle name="20% - Accent1 8 2 3 6 3" xfId="51739" xr:uid="{00000000-0005-0000-0000-000064C90000}"/>
    <cellStyle name="20% - Accent1 8 2 3 6 3 2" xfId="51740" xr:uid="{00000000-0005-0000-0000-000065C90000}"/>
    <cellStyle name="20% - Accent1 8 2 3 6 4" xfId="51741" xr:uid="{00000000-0005-0000-0000-000066C90000}"/>
    <cellStyle name="20% - Accent1 8 2 3 7" xfId="51742" xr:uid="{00000000-0005-0000-0000-000067C90000}"/>
    <cellStyle name="20% - Accent1 8 2 3 7 2" xfId="51743" xr:uid="{00000000-0005-0000-0000-000068C90000}"/>
    <cellStyle name="20% - Accent1 8 2 3 7 2 2" xfId="51744" xr:uid="{00000000-0005-0000-0000-000069C90000}"/>
    <cellStyle name="20% - Accent1 8 2 3 7 3" xfId="51745" xr:uid="{00000000-0005-0000-0000-00006AC90000}"/>
    <cellStyle name="20% - Accent1 8 2 3 8" xfId="51746" xr:uid="{00000000-0005-0000-0000-00006BC90000}"/>
    <cellStyle name="20% - Accent1 8 2 3 8 2" xfId="51747" xr:uid="{00000000-0005-0000-0000-00006CC90000}"/>
    <cellStyle name="20% - Accent1 8 2 3 8 2 2" xfId="51748" xr:uid="{00000000-0005-0000-0000-00006DC90000}"/>
    <cellStyle name="20% - Accent1 8 2 3 8 3" xfId="51749" xr:uid="{00000000-0005-0000-0000-00006EC90000}"/>
    <cellStyle name="20% - Accent1 8 2 3 9" xfId="51750" xr:uid="{00000000-0005-0000-0000-00006FC90000}"/>
    <cellStyle name="20% - Accent1 8 2 3 9 2" xfId="51751" xr:uid="{00000000-0005-0000-0000-000070C90000}"/>
    <cellStyle name="20% - Accent1 8 2 4" xfId="51752" xr:uid="{00000000-0005-0000-0000-000071C90000}"/>
    <cellStyle name="20% - Accent1 8 2 4 10" xfId="51753" xr:uid="{00000000-0005-0000-0000-000072C90000}"/>
    <cellStyle name="20% - Accent1 8 2 4 10 2" xfId="51754" xr:uid="{00000000-0005-0000-0000-000073C90000}"/>
    <cellStyle name="20% - Accent1 8 2 4 11" xfId="51755" xr:uid="{00000000-0005-0000-0000-000074C90000}"/>
    <cellStyle name="20% - Accent1 8 2 4 2" xfId="51756" xr:uid="{00000000-0005-0000-0000-000075C90000}"/>
    <cellStyle name="20% - Accent1 8 2 4 2 2" xfId="51757" xr:uid="{00000000-0005-0000-0000-000076C90000}"/>
    <cellStyle name="20% - Accent1 8 2 4 2 2 2" xfId="51758" xr:uid="{00000000-0005-0000-0000-000077C90000}"/>
    <cellStyle name="20% - Accent1 8 2 4 2 2 2 2" xfId="51759" xr:uid="{00000000-0005-0000-0000-000078C90000}"/>
    <cellStyle name="20% - Accent1 8 2 4 2 2 2 2 2" xfId="51760" xr:uid="{00000000-0005-0000-0000-000079C90000}"/>
    <cellStyle name="20% - Accent1 8 2 4 2 2 2 3" xfId="51761" xr:uid="{00000000-0005-0000-0000-00007AC90000}"/>
    <cellStyle name="20% - Accent1 8 2 4 2 2 3" xfId="51762" xr:uid="{00000000-0005-0000-0000-00007BC90000}"/>
    <cellStyle name="20% - Accent1 8 2 4 2 2 3 2" xfId="51763" xr:uid="{00000000-0005-0000-0000-00007CC90000}"/>
    <cellStyle name="20% - Accent1 8 2 4 2 2 4" xfId="51764" xr:uid="{00000000-0005-0000-0000-00007DC90000}"/>
    <cellStyle name="20% - Accent1 8 2 4 2 3" xfId="51765" xr:uid="{00000000-0005-0000-0000-00007EC90000}"/>
    <cellStyle name="20% - Accent1 8 2 4 2 3 2" xfId="51766" xr:uid="{00000000-0005-0000-0000-00007FC90000}"/>
    <cellStyle name="20% - Accent1 8 2 4 2 3 2 2" xfId="51767" xr:uid="{00000000-0005-0000-0000-000080C90000}"/>
    <cellStyle name="20% - Accent1 8 2 4 2 3 2 2 2" xfId="51768" xr:uid="{00000000-0005-0000-0000-000081C90000}"/>
    <cellStyle name="20% - Accent1 8 2 4 2 3 2 3" xfId="51769" xr:uid="{00000000-0005-0000-0000-000082C90000}"/>
    <cellStyle name="20% - Accent1 8 2 4 2 3 3" xfId="51770" xr:uid="{00000000-0005-0000-0000-000083C90000}"/>
    <cellStyle name="20% - Accent1 8 2 4 2 3 3 2" xfId="51771" xr:uid="{00000000-0005-0000-0000-000084C90000}"/>
    <cellStyle name="20% - Accent1 8 2 4 2 3 4" xfId="51772" xr:uid="{00000000-0005-0000-0000-000085C90000}"/>
    <cellStyle name="20% - Accent1 8 2 4 2 4" xfId="51773" xr:uid="{00000000-0005-0000-0000-000086C90000}"/>
    <cellStyle name="20% - Accent1 8 2 4 2 4 2" xfId="51774" xr:uid="{00000000-0005-0000-0000-000087C90000}"/>
    <cellStyle name="20% - Accent1 8 2 4 2 4 2 2" xfId="51775" xr:uid="{00000000-0005-0000-0000-000088C90000}"/>
    <cellStyle name="20% - Accent1 8 2 4 2 4 2 2 2" xfId="51776" xr:uid="{00000000-0005-0000-0000-000089C90000}"/>
    <cellStyle name="20% - Accent1 8 2 4 2 4 2 3" xfId="51777" xr:uid="{00000000-0005-0000-0000-00008AC90000}"/>
    <cellStyle name="20% - Accent1 8 2 4 2 4 3" xfId="51778" xr:uid="{00000000-0005-0000-0000-00008BC90000}"/>
    <cellStyle name="20% - Accent1 8 2 4 2 4 3 2" xfId="51779" xr:uid="{00000000-0005-0000-0000-00008CC90000}"/>
    <cellStyle name="20% - Accent1 8 2 4 2 4 4" xfId="51780" xr:uid="{00000000-0005-0000-0000-00008DC90000}"/>
    <cellStyle name="20% - Accent1 8 2 4 2 5" xfId="51781" xr:uid="{00000000-0005-0000-0000-00008EC90000}"/>
    <cellStyle name="20% - Accent1 8 2 4 2 5 2" xfId="51782" xr:uid="{00000000-0005-0000-0000-00008FC90000}"/>
    <cellStyle name="20% - Accent1 8 2 4 2 5 2 2" xfId="51783" xr:uid="{00000000-0005-0000-0000-000090C90000}"/>
    <cellStyle name="20% - Accent1 8 2 4 2 5 3" xfId="51784" xr:uid="{00000000-0005-0000-0000-000091C90000}"/>
    <cellStyle name="20% - Accent1 8 2 4 2 6" xfId="51785" xr:uid="{00000000-0005-0000-0000-000092C90000}"/>
    <cellStyle name="20% - Accent1 8 2 4 2 6 2" xfId="51786" xr:uid="{00000000-0005-0000-0000-000093C90000}"/>
    <cellStyle name="20% - Accent1 8 2 4 2 6 2 2" xfId="51787" xr:uid="{00000000-0005-0000-0000-000094C90000}"/>
    <cellStyle name="20% - Accent1 8 2 4 2 6 3" xfId="51788" xr:uid="{00000000-0005-0000-0000-000095C90000}"/>
    <cellStyle name="20% - Accent1 8 2 4 2 7" xfId="51789" xr:uid="{00000000-0005-0000-0000-000096C90000}"/>
    <cellStyle name="20% - Accent1 8 2 4 2 7 2" xfId="51790" xr:uid="{00000000-0005-0000-0000-000097C90000}"/>
    <cellStyle name="20% - Accent1 8 2 4 2 8" xfId="51791" xr:uid="{00000000-0005-0000-0000-000098C90000}"/>
    <cellStyle name="20% - Accent1 8 2 4 2 8 2" xfId="51792" xr:uid="{00000000-0005-0000-0000-000099C90000}"/>
    <cellStyle name="20% - Accent1 8 2 4 2 9" xfId="51793" xr:uid="{00000000-0005-0000-0000-00009AC90000}"/>
    <cellStyle name="20% - Accent1 8 2 4 3" xfId="51794" xr:uid="{00000000-0005-0000-0000-00009BC90000}"/>
    <cellStyle name="20% - Accent1 8 2 4 3 2" xfId="51795" xr:uid="{00000000-0005-0000-0000-00009CC90000}"/>
    <cellStyle name="20% - Accent1 8 2 4 3 2 2" xfId="51796" xr:uid="{00000000-0005-0000-0000-00009DC90000}"/>
    <cellStyle name="20% - Accent1 8 2 4 3 2 2 2" xfId="51797" xr:uid="{00000000-0005-0000-0000-00009EC90000}"/>
    <cellStyle name="20% - Accent1 8 2 4 3 2 2 2 2" xfId="51798" xr:uid="{00000000-0005-0000-0000-00009FC90000}"/>
    <cellStyle name="20% - Accent1 8 2 4 3 2 2 3" xfId="51799" xr:uid="{00000000-0005-0000-0000-0000A0C90000}"/>
    <cellStyle name="20% - Accent1 8 2 4 3 2 3" xfId="51800" xr:uid="{00000000-0005-0000-0000-0000A1C90000}"/>
    <cellStyle name="20% - Accent1 8 2 4 3 2 3 2" xfId="51801" xr:uid="{00000000-0005-0000-0000-0000A2C90000}"/>
    <cellStyle name="20% - Accent1 8 2 4 3 2 4" xfId="51802" xr:uid="{00000000-0005-0000-0000-0000A3C90000}"/>
    <cellStyle name="20% - Accent1 8 2 4 3 3" xfId="51803" xr:uid="{00000000-0005-0000-0000-0000A4C90000}"/>
    <cellStyle name="20% - Accent1 8 2 4 3 3 2" xfId="51804" xr:uid="{00000000-0005-0000-0000-0000A5C90000}"/>
    <cellStyle name="20% - Accent1 8 2 4 3 3 2 2" xfId="51805" xr:uid="{00000000-0005-0000-0000-0000A6C90000}"/>
    <cellStyle name="20% - Accent1 8 2 4 3 3 2 2 2" xfId="51806" xr:uid="{00000000-0005-0000-0000-0000A7C90000}"/>
    <cellStyle name="20% - Accent1 8 2 4 3 3 2 3" xfId="51807" xr:uid="{00000000-0005-0000-0000-0000A8C90000}"/>
    <cellStyle name="20% - Accent1 8 2 4 3 3 3" xfId="51808" xr:uid="{00000000-0005-0000-0000-0000A9C90000}"/>
    <cellStyle name="20% - Accent1 8 2 4 3 3 3 2" xfId="51809" xr:uid="{00000000-0005-0000-0000-0000AAC90000}"/>
    <cellStyle name="20% - Accent1 8 2 4 3 3 4" xfId="51810" xr:uid="{00000000-0005-0000-0000-0000ABC90000}"/>
    <cellStyle name="20% - Accent1 8 2 4 3 4" xfId="51811" xr:uid="{00000000-0005-0000-0000-0000ACC90000}"/>
    <cellStyle name="20% - Accent1 8 2 4 3 4 2" xfId="51812" xr:uid="{00000000-0005-0000-0000-0000ADC90000}"/>
    <cellStyle name="20% - Accent1 8 2 4 3 4 2 2" xfId="51813" xr:uid="{00000000-0005-0000-0000-0000AEC90000}"/>
    <cellStyle name="20% - Accent1 8 2 4 3 4 2 2 2" xfId="51814" xr:uid="{00000000-0005-0000-0000-0000AFC90000}"/>
    <cellStyle name="20% - Accent1 8 2 4 3 4 2 3" xfId="51815" xr:uid="{00000000-0005-0000-0000-0000B0C90000}"/>
    <cellStyle name="20% - Accent1 8 2 4 3 4 3" xfId="51816" xr:uid="{00000000-0005-0000-0000-0000B1C90000}"/>
    <cellStyle name="20% - Accent1 8 2 4 3 4 3 2" xfId="51817" xr:uid="{00000000-0005-0000-0000-0000B2C90000}"/>
    <cellStyle name="20% - Accent1 8 2 4 3 4 4" xfId="51818" xr:uid="{00000000-0005-0000-0000-0000B3C90000}"/>
    <cellStyle name="20% - Accent1 8 2 4 3 5" xfId="51819" xr:uid="{00000000-0005-0000-0000-0000B4C90000}"/>
    <cellStyle name="20% - Accent1 8 2 4 3 5 2" xfId="51820" xr:uid="{00000000-0005-0000-0000-0000B5C90000}"/>
    <cellStyle name="20% - Accent1 8 2 4 3 5 2 2" xfId="51821" xr:uid="{00000000-0005-0000-0000-0000B6C90000}"/>
    <cellStyle name="20% - Accent1 8 2 4 3 5 3" xfId="51822" xr:uid="{00000000-0005-0000-0000-0000B7C90000}"/>
    <cellStyle name="20% - Accent1 8 2 4 3 6" xfId="51823" xr:uid="{00000000-0005-0000-0000-0000B8C90000}"/>
    <cellStyle name="20% - Accent1 8 2 4 3 6 2" xfId="51824" xr:uid="{00000000-0005-0000-0000-0000B9C90000}"/>
    <cellStyle name="20% - Accent1 8 2 4 3 6 2 2" xfId="51825" xr:uid="{00000000-0005-0000-0000-0000BAC90000}"/>
    <cellStyle name="20% - Accent1 8 2 4 3 6 3" xfId="51826" xr:uid="{00000000-0005-0000-0000-0000BBC90000}"/>
    <cellStyle name="20% - Accent1 8 2 4 3 7" xfId="51827" xr:uid="{00000000-0005-0000-0000-0000BCC90000}"/>
    <cellStyle name="20% - Accent1 8 2 4 3 7 2" xfId="51828" xr:uid="{00000000-0005-0000-0000-0000BDC90000}"/>
    <cellStyle name="20% - Accent1 8 2 4 3 8" xfId="51829" xr:uid="{00000000-0005-0000-0000-0000BEC90000}"/>
    <cellStyle name="20% - Accent1 8 2 4 3 8 2" xfId="51830" xr:uid="{00000000-0005-0000-0000-0000BFC90000}"/>
    <cellStyle name="20% - Accent1 8 2 4 3 9" xfId="51831" xr:uid="{00000000-0005-0000-0000-0000C0C90000}"/>
    <cellStyle name="20% - Accent1 8 2 4 4" xfId="51832" xr:uid="{00000000-0005-0000-0000-0000C1C90000}"/>
    <cellStyle name="20% - Accent1 8 2 4 4 2" xfId="51833" xr:uid="{00000000-0005-0000-0000-0000C2C90000}"/>
    <cellStyle name="20% - Accent1 8 2 4 4 2 2" xfId="51834" xr:uid="{00000000-0005-0000-0000-0000C3C90000}"/>
    <cellStyle name="20% - Accent1 8 2 4 4 2 2 2" xfId="51835" xr:uid="{00000000-0005-0000-0000-0000C4C90000}"/>
    <cellStyle name="20% - Accent1 8 2 4 4 2 3" xfId="51836" xr:uid="{00000000-0005-0000-0000-0000C5C90000}"/>
    <cellStyle name="20% - Accent1 8 2 4 4 3" xfId="51837" xr:uid="{00000000-0005-0000-0000-0000C6C90000}"/>
    <cellStyle name="20% - Accent1 8 2 4 4 3 2" xfId="51838" xr:uid="{00000000-0005-0000-0000-0000C7C90000}"/>
    <cellStyle name="20% - Accent1 8 2 4 4 4" xfId="51839" xr:uid="{00000000-0005-0000-0000-0000C8C90000}"/>
    <cellStyle name="20% - Accent1 8 2 4 5" xfId="51840" xr:uid="{00000000-0005-0000-0000-0000C9C90000}"/>
    <cellStyle name="20% - Accent1 8 2 4 5 2" xfId="51841" xr:uid="{00000000-0005-0000-0000-0000CAC90000}"/>
    <cellStyle name="20% - Accent1 8 2 4 5 2 2" xfId="51842" xr:uid="{00000000-0005-0000-0000-0000CBC90000}"/>
    <cellStyle name="20% - Accent1 8 2 4 5 2 2 2" xfId="51843" xr:uid="{00000000-0005-0000-0000-0000CCC90000}"/>
    <cellStyle name="20% - Accent1 8 2 4 5 2 3" xfId="51844" xr:uid="{00000000-0005-0000-0000-0000CDC90000}"/>
    <cellStyle name="20% - Accent1 8 2 4 5 3" xfId="51845" xr:uid="{00000000-0005-0000-0000-0000CEC90000}"/>
    <cellStyle name="20% - Accent1 8 2 4 5 3 2" xfId="51846" xr:uid="{00000000-0005-0000-0000-0000CFC90000}"/>
    <cellStyle name="20% - Accent1 8 2 4 5 4" xfId="51847" xr:uid="{00000000-0005-0000-0000-0000D0C90000}"/>
    <cellStyle name="20% - Accent1 8 2 4 6" xfId="51848" xr:uid="{00000000-0005-0000-0000-0000D1C90000}"/>
    <cellStyle name="20% - Accent1 8 2 4 6 2" xfId="51849" xr:uid="{00000000-0005-0000-0000-0000D2C90000}"/>
    <cellStyle name="20% - Accent1 8 2 4 6 2 2" xfId="51850" xr:uid="{00000000-0005-0000-0000-0000D3C90000}"/>
    <cellStyle name="20% - Accent1 8 2 4 6 2 2 2" xfId="51851" xr:uid="{00000000-0005-0000-0000-0000D4C90000}"/>
    <cellStyle name="20% - Accent1 8 2 4 6 2 3" xfId="51852" xr:uid="{00000000-0005-0000-0000-0000D5C90000}"/>
    <cellStyle name="20% - Accent1 8 2 4 6 3" xfId="51853" xr:uid="{00000000-0005-0000-0000-0000D6C90000}"/>
    <cellStyle name="20% - Accent1 8 2 4 6 3 2" xfId="51854" xr:uid="{00000000-0005-0000-0000-0000D7C90000}"/>
    <cellStyle name="20% - Accent1 8 2 4 6 4" xfId="51855" xr:uid="{00000000-0005-0000-0000-0000D8C90000}"/>
    <cellStyle name="20% - Accent1 8 2 4 7" xfId="51856" xr:uid="{00000000-0005-0000-0000-0000D9C90000}"/>
    <cellStyle name="20% - Accent1 8 2 4 7 2" xfId="51857" xr:uid="{00000000-0005-0000-0000-0000DAC90000}"/>
    <cellStyle name="20% - Accent1 8 2 4 7 2 2" xfId="51858" xr:uid="{00000000-0005-0000-0000-0000DBC90000}"/>
    <cellStyle name="20% - Accent1 8 2 4 7 3" xfId="51859" xr:uid="{00000000-0005-0000-0000-0000DCC90000}"/>
    <cellStyle name="20% - Accent1 8 2 4 8" xfId="51860" xr:uid="{00000000-0005-0000-0000-0000DDC90000}"/>
    <cellStyle name="20% - Accent1 8 2 4 8 2" xfId="51861" xr:uid="{00000000-0005-0000-0000-0000DEC90000}"/>
    <cellStyle name="20% - Accent1 8 2 4 8 2 2" xfId="51862" xr:uid="{00000000-0005-0000-0000-0000DFC90000}"/>
    <cellStyle name="20% - Accent1 8 2 4 8 3" xfId="51863" xr:uid="{00000000-0005-0000-0000-0000E0C90000}"/>
    <cellStyle name="20% - Accent1 8 2 4 9" xfId="51864" xr:uid="{00000000-0005-0000-0000-0000E1C90000}"/>
    <cellStyle name="20% - Accent1 8 2 4 9 2" xfId="51865" xr:uid="{00000000-0005-0000-0000-0000E2C90000}"/>
    <cellStyle name="20% - Accent1 8 2 5" xfId="51866" xr:uid="{00000000-0005-0000-0000-0000E3C90000}"/>
    <cellStyle name="20% - Accent1 8 2 5 2" xfId="51867" xr:uid="{00000000-0005-0000-0000-0000E4C90000}"/>
    <cellStyle name="20% - Accent1 8 2 5 2 2" xfId="51868" xr:uid="{00000000-0005-0000-0000-0000E5C90000}"/>
    <cellStyle name="20% - Accent1 8 2 5 2 2 2" xfId="51869" xr:uid="{00000000-0005-0000-0000-0000E6C90000}"/>
    <cellStyle name="20% - Accent1 8 2 5 2 2 2 2" xfId="51870" xr:uid="{00000000-0005-0000-0000-0000E7C90000}"/>
    <cellStyle name="20% - Accent1 8 2 5 2 2 3" xfId="51871" xr:uid="{00000000-0005-0000-0000-0000E8C90000}"/>
    <cellStyle name="20% - Accent1 8 2 5 2 3" xfId="51872" xr:uid="{00000000-0005-0000-0000-0000E9C90000}"/>
    <cellStyle name="20% - Accent1 8 2 5 2 3 2" xfId="51873" xr:uid="{00000000-0005-0000-0000-0000EAC90000}"/>
    <cellStyle name="20% - Accent1 8 2 5 2 4" xfId="51874" xr:uid="{00000000-0005-0000-0000-0000EBC90000}"/>
    <cellStyle name="20% - Accent1 8 2 5 3" xfId="51875" xr:uid="{00000000-0005-0000-0000-0000ECC90000}"/>
    <cellStyle name="20% - Accent1 8 2 5 3 2" xfId="51876" xr:uid="{00000000-0005-0000-0000-0000EDC90000}"/>
    <cellStyle name="20% - Accent1 8 2 5 3 2 2" xfId="51877" xr:uid="{00000000-0005-0000-0000-0000EEC90000}"/>
    <cellStyle name="20% - Accent1 8 2 5 3 2 2 2" xfId="51878" xr:uid="{00000000-0005-0000-0000-0000EFC90000}"/>
    <cellStyle name="20% - Accent1 8 2 5 3 2 3" xfId="51879" xr:uid="{00000000-0005-0000-0000-0000F0C90000}"/>
    <cellStyle name="20% - Accent1 8 2 5 3 3" xfId="51880" xr:uid="{00000000-0005-0000-0000-0000F1C90000}"/>
    <cellStyle name="20% - Accent1 8 2 5 3 3 2" xfId="51881" xr:uid="{00000000-0005-0000-0000-0000F2C90000}"/>
    <cellStyle name="20% - Accent1 8 2 5 3 4" xfId="51882" xr:uid="{00000000-0005-0000-0000-0000F3C90000}"/>
    <cellStyle name="20% - Accent1 8 2 5 4" xfId="51883" xr:uid="{00000000-0005-0000-0000-0000F4C90000}"/>
    <cellStyle name="20% - Accent1 8 2 5 4 2" xfId="51884" xr:uid="{00000000-0005-0000-0000-0000F5C90000}"/>
    <cellStyle name="20% - Accent1 8 2 5 4 2 2" xfId="51885" xr:uid="{00000000-0005-0000-0000-0000F6C90000}"/>
    <cellStyle name="20% - Accent1 8 2 5 4 2 2 2" xfId="51886" xr:uid="{00000000-0005-0000-0000-0000F7C90000}"/>
    <cellStyle name="20% - Accent1 8 2 5 4 2 3" xfId="51887" xr:uid="{00000000-0005-0000-0000-0000F8C90000}"/>
    <cellStyle name="20% - Accent1 8 2 5 4 3" xfId="51888" xr:uid="{00000000-0005-0000-0000-0000F9C90000}"/>
    <cellStyle name="20% - Accent1 8 2 5 4 3 2" xfId="51889" xr:uid="{00000000-0005-0000-0000-0000FAC90000}"/>
    <cellStyle name="20% - Accent1 8 2 5 4 4" xfId="51890" xr:uid="{00000000-0005-0000-0000-0000FBC90000}"/>
    <cellStyle name="20% - Accent1 8 2 5 5" xfId="51891" xr:uid="{00000000-0005-0000-0000-0000FCC90000}"/>
    <cellStyle name="20% - Accent1 8 2 5 5 2" xfId="51892" xr:uid="{00000000-0005-0000-0000-0000FDC90000}"/>
    <cellStyle name="20% - Accent1 8 2 5 5 2 2" xfId="51893" xr:uid="{00000000-0005-0000-0000-0000FEC90000}"/>
    <cellStyle name="20% - Accent1 8 2 5 5 3" xfId="51894" xr:uid="{00000000-0005-0000-0000-0000FFC90000}"/>
    <cellStyle name="20% - Accent1 8 2 5 6" xfId="51895" xr:uid="{00000000-0005-0000-0000-000000CA0000}"/>
    <cellStyle name="20% - Accent1 8 2 5 6 2" xfId="51896" xr:uid="{00000000-0005-0000-0000-000001CA0000}"/>
    <cellStyle name="20% - Accent1 8 2 5 6 2 2" xfId="51897" xr:uid="{00000000-0005-0000-0000-000002CA0000}"/>
    <cellStyle name="20% - Accent1 8 2 5 6 3" xfId="51898" xr:uid="{00000000-0005-0000-0000-000003CA0000}"/>
    <cellStyle name="20% - Accent1 8 2 5 7" xfId="51899" xr:uid="{00000000-0005-0000-0000-000004CA0000}"/>
    <cellStyle name="20% - Accent1 8 2 5 7 2" xfId="51900" xr:uid="{00000000-0005-0000-0000-000005CA0000}"/>
    <cellStyle name="20% - Accent1 8 2 5 8" xfId="51901" xr:uid="{00000000-0005-0000-0000-000006CA0000}"/>
    <cellStyle name="20% - Accent1 8 2 5 8 2" xfId="51902" xr:uid="{00000000-0005-0000-0000-000007CA0000}"/>
    <cellStyle name="20% - Accent1 8 2 5 9" xfId="51903" xr:uid="{00000000-0005-0000-0000-000008CA0000}"/>
    <cellStyle name="20% - Accent1 8 2 6" xfId="51904" xr:uid="{00000000-0005-0000-0000-000009CA0000}"/>
    <cellStyle name="20% - Accent1 8 2 6 2" xfId="51905" xr:uid="{00000000-0005-0000-0000-00000ACA0000}"/>
    <cellStyle name="20% - Accent1 8 2 6 2 2" xfId="51906" xr:uid="{00000000-0005-0000-0000-00000BCA0000}"/>
    <cellStyle name="20% - Accent1 8 2 6 2 2 2" xfId="51907" xr:uid="{00000000-0005-0000-0000-00000CCA0000}"/>
    <cellStyle name="20% - Accent1 8 2 6 2 2 2 2" xfId="51908" xr:uid="{00000000-0005-0000-0000-00000DCA0000}"/>
    <cellStyle name="20% - Accent1 8 2 6 2 2 3" xfId="51909" xr:uid="{00000000-0005-0000-0000-00000ECA0000}"/>
    <cellStyle name="20% - Accent1 8 2 6 2 3" xfId="51910" xr:uid="{00000000-0005-0000-0000-00000FCA0000}"/>
    <cellStyle name="20% - Accent1 8 2 6 2 3 2" xfId="51911" xr:uid="{00000000-0005-0000-0000-000010CA0000}"/>
    <cellStyle name="20% - Accent1 8 2 6 2 4" xfId="51912" xr:uid="{00000000-0005-0000-0000-000011CA0000}"/>
    <cellStyle name="20% - Accent1 8 2 6 3" xfId="51913" xr:uid="{00000000-0005-0000-0000-000012CA0000}"/>
    <cellStyle name="20% - Accent1 8 2 6 3 2" xfId="51914" xr:uid="{00000000-0005-0000-0000-000013CA0000}"/>
    <cellStyle name="20% - Accent1 8 2 6 3 2 2" xfId="51915" xr:uid="{00000000-0005-0000-0000-000014CA0000}"/>
    <cellStyle name="20% - Accent1 8 2 6 3 2 2 2" xfId="51916" xr:uid="{00000000-0005-0000-0000-000015CA0000}"/>
    <cellStyle name="20% - Accent1 8 2 6 3 2 3" xfId="51917" xr:uid="{00000000-0005-0000-0000-000016CA0000}"/>
    <cellStyle name="20% - Accent1 8 2 6 3 3" xfId="51918" xr:uid="{00000000-0005-0000-0000-000017CA0000}"/>
    <cellStyle name="20% - Accent1 8 2 6 3 3 2" xfId="51919" xr:uid="{00000000-0005-0000-0000-000018CA0000}"/>
    <cellStyle name="20% - Accent1 8 2 6 3 4" xfId="51920" xr:uid="{00000000-0005-0000-0000-000019CA0000}"/>
    <cellStyle name="20% - Accent1 8 2 6 4" xfId="51921" xr:uid="{00000000-0005-0000-0000-00001ACA0000}"/>
    <cellStyle name="20% - Accent1 8 2 6 4 2" xfId="51922" xr:uid="{00000000-0005-0000-0000-00001BCA0000}"/>
    <cellStyle name="20% - Accent1 8 2 6 4 2 2" xfId="51923" xr:uid="{00000000-0005-0000-0000-00001CCA0000}"/>
    <cellStyle name="20% - Accent1 8 2 6 4 2 2 2" xfId="51924" xr:uid="{00000000-0005-0000-0000-00001DCA0000}"/>
    <cellStyle name="20% - Accent1 8 2 6 4 2 3" xfId="51925" xr:uid="{00000000-0005-0000-0000-00001ECA0000}"/>
    <cellStyle name="20% - Accent1 8 2 6 4 3" xfId="51926" xr:uid="{00000000-0005-0000-0000-00001FCA0000}"/>
    <cellStyle name="20% - Accent1 8 2 6 4 3 2" xfId="51927" xr:uid="{00000000-0005-0000-0000-000020CA0000}"/>
    <cellStyle name="20% - Accent1 8 2 6 4 4" xfId="51928" xr:uid="{00000000-0005-0000-0000-000021CA0000}"/>
    <cellStyle name="20% - Accent1 8 2 6 5" xfId="51929" xr:uid="{00000000-0005-0000-0000-000022CA0000}"/>
    <cellStyle name="20% - Accent1 8 2 6 5 2" xfId="51930" xr:uid="{00000000-0005-0000-0000-000023CA0000}"/>
    <cellStyle name="20% - Accent1 8 2 6 5 2 2" xfId="51931" xr:uid="{00000000-0005-0000-0000-000024CA0000}"/>
    <cellStyle name="20% - Accent1 8 2 6 5 3" xfId="51932" xr:uid="{00000000-0005-0000-0000-000025CA0000}"/>
    <cellStyle name="20% - Accent1 8 2 6 6" xfId="51933" xr:uid="{00000000-0005-0000-0000-000026CA0000}"/>
    <cellStyle name="20% - Accent1 8 2 6 6 2" xfId="51934" xr:uid="{00000000-0005-0000-0000-000027CA0000}"/>
    <cellStyle name="20% - Accent1 8 2 6 6 2 2" xfId="51935" xr:uid="{00000000-0005-0000-0000-000028CA0000}"/>
    <cellStyle name="20% - Accent1 8 2 6 6 3" xfId="51936" xr:uid="{00000000-0005-0000-0000-000029CA0000}"/>
    <cellStyle name="20% - Accent1 8 2 6 7" xfId="51937" xr:uid="{00000000-0005-0000-0000-00002ACA0000}"/>
    <cellStyle name="20% - Accent1 8 2 6 7 2" xfId="51938" xr:uid="{00000000-0005-0000-0000-00002BCA0000}"/>
    <cellStyle name="20% - Accent1 8 2 6 8" xfId="51939" xr:uid="{00000000-0005-0000-0000-00002CCA0000}"/>
    <cellStyle name="20% - Accent1 8 2 6 8 2" xfId="51940" xr:uid="{00000000-0005-0000-0000-00002DCA0000}"/>
    <cellStyle name="20% - Accent1 8 2 6 9" xfId="51941" xr:uid="{00000000-0005-0000-0000-00002ECA0000}"/>
    <cellStyle name="20% - Accent1 8 2 7" xfId="51942" xr:uid="{00000000-0005-0000-0000-00002FCA0000}"/>
    <cellStyle name="20% - Accent1 8 2 7 2" xfId="51943" xr:uid="{00000000-0005-0000-0000-000030CA0000}"/>
    <cellStyle name="20% - Accent1 8 2 7 2 2" xfId="51944" xr:uid="{00000000-0005-0000-0000-000031CA0000}"/>
    <cellStyle name="20% - Accent1 8 2 7 2 2 2" xfId="51945" xr:uid="{00000000-0005-0000-0000-000032CA0000}"/>
    <cellStyle name="20% - Accent1 8 2 7 2 3" xfId="51946" xr:uid="{00000000-0005-0000-0000-000033CA0000}"/>
    <cellStyle name="20% - Accent1 8 2 7 3" xfId="51947" xr:uid="{00000000-0005-0000-0000-000034CA0000}"/>
    <cellStyle name="20% - Accent1 8 2 7 3 2" xfId="51948" xr:uid="{00000000-0005-0000-0000-000035CA0000}"/>
    <cellStyle name="20% - Accent1 8 2 7 4" xfId="51949" xr:uid="{00000000-0005-0000-0000-000036CA0000}"/>
    <cellStyle name="20% - Accent1 8 2 8" xfId="51950" xr:uid="{00000000-0005-0000-0000-000037CA0000}"/>
    <cellStyle name="20% - Accent1 8 2 8 2" xfId="51951" xr:uid="{00000000-0005-0000-0000-000038CA0000}"/>
    <cellStyle name="20% - Accent1 8 2 8 2 2" xfId="51952" xr:uid="{00000000-0005-0000-0000-000039CA0000}"/>
    <cellStyle name="20% - Accent1 8 2 8 2 2 2" xfId="51953" xr:uid="{00000000-0005-0000-0000-00003ACA0000}"/>
    <cellStyle name="20% - Accent1 8 2 8 2 3" xfId="51954" xr:uid="{00000000-0005-0000-0000-00003BCA0000}"/>
    <cellStyle name="20% - Accent1 8 2 8 3" xfId="51955" xr:uid="{00000000-0005-0000-0000-00003CCA0000}"/>
    <cellStyle name="20% - Accent1 8 2 8 3 2" xfId="51956" xr:uid="{00000000-0005-0000-0000-00003DCA0000}"/>
    <cellStyle name="20% - Accent1 8 2 8 4" xfId="51957" xr:uid="{00000000-0005-0000-0000-00003ECA0000}"/>
    <cellStyle name="20% - Accent1 8 2 9" xfId="51958" xr:uid="{00000000-0005-0000-0000-00003FCA0000}"/>
    <cellStyle name="20% - Accent1 8 2 9 2" xfId="51959" xr:uid="{00000000-0005-0000-0000-000040CA0000}"/>
    <cellStyle name="20% - Accent1 8 2 9 2 2" xfId="51960" xr:uid="{00000000-0005-0000-0000-000041CA0000}"/>
    <cellStyle name="20% - Accent1 8 2 9 2 2 2" xfId="51961" xr:uid="{00000000-0005-0000-0000-000042CA0000}"/>
    <cellStyle name="20% - Accent1 8 2 9 2 3" xfId="51962" xr:uid="{00000000-0005-0000-0000-000043CA0000}"/>
    <cellStyle name="20% - Accent1 8 2 9 3" xfId="51963" xr:uid="{00000000-0005-0000-0000-000044CA0000}"/>
    <cellStyle name="20% - Accent1 8 2 9 3 2" xfId="51964" xr:uid="{00000000-0005-0000-0000-000045CA0000}"/>
    <cellStyle name="20% - Accent1 8 2 9 4" xfId="51965" xr:uid="{00000000-0005-0000-0000-000046CA0000}"/>
    <cellStyle name="20% - Accent1 8 3" xfId="51966" xr:uid="{00000000-0005-0000-0000-000047CA0000}"/>
    <cellStyle name="20% - Accent1 8 3 10" xfId="51967" xr:uid="{00000000-0005-0000-0000-000048CA0000}"/>
    <cellStyle name="20% - Accent1 8 3 10 2" xfId="51968" xr:uid="{00000000-0005-0000-0000-000049CA0000}"/>
    <cellStyle name="20% - Accent1 8 3 11" xfId="51969" xr:uid="{00000000-0005-0000-0000-00004ACA0000}"/>
    <cellStyle name="20% - Accent1 8 3 2" xfId="51970" xr:uid="{00000000-0005-0000-0000-00004BCA0000}"/>
    <cellStyle name="20% - Accent1 8 3 2 2" xfId="51971" xr:uid="{00000000-0005-0000-0000-00004CCA0000}"/>
    <cellStyle name="20% - Accent1 8 3 2 2 2" xfId="51972" xr:uid="{00000000-0005-0000-0000-00004DCA0000}"/>
    <cellStyle name="20% - Accent1 8 3 2 2 2 2" xfId="51973" xr:uid="{00000000-0005-0000-0000-00004ECA0000}"/>
    <cellStyle name="20% - Accent1 8 3 2 2 2 2 2" xfId="51974" xr:uid="{00000000-0005-0000-0000-00004FCA0000}"/>
    <cellStyle name="20% - Accent1 8 3 2 2 2 3" xfId="51975" xr:uid="{00000000-0005-0000-0000-000050CA0000}"/>
    <cellStyle name="20% - Accent1 8 3 2 2 3" xfId="51976" xr:uid="{00000000-0005-0000-0000-000051CA0000}"/>
    <cellStyle name="20% - Accent1 8 3 2 2 3 2" xfId="51977" xr:uid="{00000000-0005-0000-0000-000052CA0000}"/>
    <cellStyle name="20% - Accent1 8 3 2 2 4" xfId="51978" xr:uid="{00000000-0005-0000-0000-000053CA0000}"/>
    <cellStyle name="20% - Accent1 8 3 2 3" xfId="51979" xr:uid="{00000000-0005-0000-0000-000054CA0000}"/>
    <cellStyle name="20% - Accent1 8 3 2 3 2" xfId="51980" xr:uid="{00000000-0005-0000-0000-000055CA0000}"/>
    <cellStyle name="20% - Accent1 8 3 2 3 2 2" xfId="51981" xr:uid="{00000000-0005-0000-0000-000056CA0000}"/>
    <cellStyle name="20% - Accent1 8 3 2 3 2 2 2" xfId="51982" xr:uid="{00000000-0005-0000-0000-000057CA0000}"/>
    <cellStyle name="20% - Accent1 8 3 2 3 2 3" xfId="51983" xr:uid="{00000000-0005-0000-0000-000058CA0000}"/>
    <cellStyle name="20% - Accent1 8 3 2 3 3" xfId="51984" xr:uid="{00000000-0005-0000-0000-000059CA0000}"/>
    <cellStyle name="20% - Accent1 8 3 2 3 3 2" xfId="51985" xr:uid="{00000000-0005-0000-0000-00005ACA0000}"/>
    <cellStyle name="20% - Accent1 8 3 2 3 4" xfId="51986" xr:uid="{00000000-0005-0000-0000-00005BCA0000}"/>
    <cellStyle name="20% - Accent1 8 3 2 4" xfId="51987" xr:uid="{00000000-0005-0000-0000-00005CCA0000}"/>
    <cellStyle name="20% - Accent1 8 3 2 4 2" xfId="51988" xr:uid="{00000000-0005-0000-0000-00005DCA0000}"/>
    <cellStyle name="20% - Accent1 8 3 2 4 2 2" xfId="51989" xr:uid="{00000000-0005-0000-0000-00005ECA0000}"/>
    <cellStyle name="20% - Accent1 8 3 2 4 2 2 2" xfId="51990" xr:uid="{00000000-0005-0000-0000-00005FCA0000}"/>
    <cellStyle name="20% - Accent1 8 3 2 4 2 3" xfId="51991" xr:uid="{00000000-0005-0000-0000-000060CA0000}"/>
    <cellStyle name="20% - Accent1 8 3 2 4 3" xfId="51992" xr:uid="{00000000-0005-0000-0000-000061CA0000}"/>
    <cellStyle name="20% - Accent1 8 3 2 4 3 2" xfId="51993" xr:uid="{00000000-0005-0000-0000-000062CA0000}"/>
    <cellStyle name="20% - Accent1 8 3 2 4 4" xfId="51994" xr:uid="{00000000-0005-0000-0000-000063CA0000}"/>
    <cellStyle name="20% - Accent1 8 3 2 5" xfId="51995" xr:uid="{00000000-0005-0000-0000-000064CA0000}"/>
    <cellStyle name="20% - Accent1 8 3 2 5 2" xfId="51996" xr:uid="{00000000-0005-0000-0000-000065CA0000}"/>
    <cellStyle name="20% - Accent1 8 3 2 5 2 2" xfId="51997" xr:uid="{00000000-0005-0000-0000-000066CA0000}"/>
    <cellStyle name="20% - Accent1 8 3 2 5 3" xfId="51998" xr:uid="{00000000-0005-0000-0000-000067CA0000}"/>
    <cellStyle name="20% - Accent1 8 3 2 6" xfId="51999" xr:uid="{00000000-0005-0000-0000-000068CA0000}"/>
    <cellStyle name="20% - Accent1 8 3 2 6 2" xfId="52000" xr:uid="{00000000-0005-0000-0000-000069CA0000}"/>
    <cellStyle name="20% - Accent1 8 3 2 6 2 2" xfId="52001" xr:uid="{00000000-0005-0000-0000-00006ACA0000}"/>
    <cellStyle name="20% - Accent1 8 3 2 6 3" xfId="52002" xr:uid="{00000000-0005-0000-0000-00006BCA0000}"/>
    <cellStyle name="20% - Accent1 8 3 2 7" xfId="52003" xr:uid="{00000000-0005-0000-0000-00006CCA0000}"/>
    <cellStyle name="20% - Accent1 8 3 2 7 2" xfId="52004" xr:uid="{00000000-0005-0000-0000-00006DCA0000}"/>
    <cellStyle name="20% - Accent1 8 3 2 8" xfId="52005" xr:uid="{00000000-0005-0000-0000-00006ECA0000}"/>
    <cellStyle name="20% - Accent1 8 3 2 8 2" xfId="52006" xr:uid="{00000000-0005-0000-0000-00006FCA0000}"/>
    <cellStyle name="20% - Accent1 8 3 2 9" xfId="52007" xr:uid="{00000000-0005-0000-0000-000070CA0000}"/>
    <cellStyle name="20% - Accent1 8 3 3" xfId="52008" xr:uid="{00000000-0005-0000-0000-000071CA0000}"/>
    <cellStyle name="20% - Accent1 8 3 3 2" xfId="52009" xr:uid="{00000000-0005-0000-0000-000072CA0000}"/>
    <cellStyle name="20% - Accent1 8 3 3 2 2" xfId="52010" xr:uid="{00000000-0005-0000-0000-000073CA0000}"/>
    <cellStyle name="20% - Accent1 8 3 3 2 2 2" xfId="52011" xr:uid="{00000000-0005-0000-0000-000074CA0000}"/>
    <cellStyle name="20% - Accent1 8 3 3 2 2 2 2" xfId="52012" xr:uid="{00000000-0005-0000-0000-000075CA0000}"/>
    <cellStyle name="20% - Accent1 8 3 3 2 2 3" xfId="52013" xr:uid="{00000000-0005-0000-0000-000076CA0000}"/>
    <cellStyle name="20% - Accent1 8 3 3 2 3" xfId="52014" xr:uid="{00000000-0005-0000-0000-000077CA0000}"/>
    <cellStyle name="20% - Accent1 8 3 3 2 3 2" xfId="52015" xr:uid="{00000000-0005-0000-0000-000078CA0000}"/>
    <cellStyle name="20% - Accent1 8 3 3 2 4" xfId="52016" xr:uid="{00000000-0005-0000-0000-000079CA0000}"/>
    <cellStyle name="20% - Accent1 8 3 3 3" xfId="52017" xr:uid="{00000000-0005-0000-0000-00007ACA0000}"/>
    <cellStyle name="20% - Accent1 8 3 3 3 2" xfId="52018" xr:uid="{00000000-0005-0000-0000-00007BCA0000}"/>
    <cellStyle name="20% - Accent1 8 3 3 3 2 2" xfId="52019" xr:uid="{00000000-0005-0000-0000-00007CCA0000}"/>
    <cellStyle name="20% - Accent1 8 3 3 3 2 2 2" xfId="52020" xr:uid="{00000000-0005-0000-0000-00007DCA0000}"/>
    <cellStyle name="20% - Accent1 8 3 3 3 2 3" xfId="52021" xr:uid="{00000000-0005-0000-0000-00007ECA0000}"/>
    <cellStyle name="20% - Accent1 8 3 3 3 3" xfId="52022" xr:uid="{00000000-0005-0000-0000-00007FCA0000}"/>
    <cellStyle name="20% - Accent1 8 3 3 3 3 2" xfId="52023" xr:uid="{00000000-0005-0000-0000-000080CA0000}"/>
    <cellStyle name="20% - Accent1 8 3 3 3 4" xfId="52024" xr:uid="{00000000-0005-0000-0000-000081CA0000}"/>
    <cellStyle name="20% - Accent1 8 3 3 4" xfId="52025" xr:uid="{00000000-0005-0000-0000-000082CA0000}"/>
    <cellStyle name="20% - Accent1 8 3 3 4 2" xfId="52026" xr:uid="{00000000-0005-0000-0000-000083CA0000}"/>
    <cellStyle name="20% - Accent1 8 3 3 4 2 2" xfId="52027" xr:uid="{00000000-0005-0000-0000-000084CA0000}"/>
    <cellStyle name="20% - Accent1 8 3 3 4 2 2 2" xfId="52028" xr:uid="{00000000-0005-0000-0000-000085CA0000}"/>
    <cellStyle name="20% - Accent1 8 3 3 4 2 3" xfId="52029" xr:uid="{00000000-0005-0000-0000-000086CA0000}"/>
    <cellStyle name="20% - Accent1 8 3 3 4 3" xfId="52030" xr:uid="{00000000-0005-0000-0000-000087CA0000}"/>
    <cellStyle name="20% - Accent1 8 3 3 4 3 2" xfId="52031" xr:uid="{00000000-0005-0000-0000-000088CA0000}"/>
    <cellStyle name="20% - Accent1 8 3 3 4 4" xfId="52032" xr:uid="{00000000-0005-0000-0000-000089CA0000}"/>
    <cellStyle name="20% - Accent1 8 3 3 5" xfId="52033" xr:uid="{00000000-0005-0000-0000-00008ACA0000}"/>
    <cellStyle name="20% - Accent1 8 3 3 5 2" xfId="52034" xr:uid="{00000000-0005-0000-0000-00008BCA0000}"/>
    <cellStyle name="20% - Accent1 8 3 3 5 2 2" xfId="52035" xr:uid="{00000000-0005-0000-0000-00008CCA0000}"/>
    <cellStyle name="20% - Accent1 8 3 3 5 3" xfId="52036" xr:uid="{00000000-0005-0000-0000-00008DCA0000}"/>
    <cellStyle name="20% - Accent1 8 3 3 6" xfId="52037" xr:uid="{00000000-0005-0000-0000-00008ECA0000}"/>
    <cellStyle name="20% - Accent1 8 3 3 6 2" xfId="52038" xr:uid="{00000000-0005-0000-0000-00008FCA0000}"/>
    <cellStyle name="20% - Accent1 8 3 3 6 2 2" xfId="52039" xr:uid="{00000000-0005-0000-0000-000090CA0000}"/>
    <cellStyle name="20% - Accent1 8 3 3 6 3" xfId="52040" xr:uid="{00000000-0005-0000-0000-000091CA0000}"/>
    <cellStyle name="20% - Accent1 8 3 3 7" xfId="52041" xr:uid="{00000000-0005-0000-0000-000092CA0000}"/>
    <cellStyle name="20% - Accent1 8 3 3 7 2" xfId="52042" xr:uid="{00000000-0005-0000-0000-000093CA0000}"/>
    <cellStyle name="20% - Accent1 8 3 3 8" xfId="52043" xr:uid="{00000000-0005-0000-0000-000094CA0000}"/>
    <cellStyle name="20% - Accent1 8 3 3 8 2" xfId="52044" xr:uid="{00000000-0005-0000-0000-000095CA0000}"/>
    <cellStyle name="20% - Accent1 8 3 3 9" xfId="52045" xr:uid="{00000000-0005-0000-0000-000096CA0000}"/>
    <cellStyle name="20% - Accent1 8 3 4" xfId="52046" xr:uid="{00000000-0005-0000-0000-000097CA0000}"/>
    <cellStyle name="20% - Accent1 8 3 4 2" xfId="52047" xr:uid="{00000000-0005-0000-0000-000098CA0000}"/>
    <cellStyle name="20% - Accent1 8 3 4 2 2" xfId="52048" xr:uid="{00000000-0005-0000-0000-000099CA0000}"/>
    <cellStyle name="20% - Accent1 8 3 4 2 2 2" xfId="52049" xr:uid="{00000000-0005-0000-0000-00009ACA0000}"/>
    <cellStyle name="20% - Accent1 8 3 4 2 3" xfId="52050" xr:uid="{00000000-0005-0000-0000-00009BCA0000}"/>
    <cellStyle name="20% - Accent1 8 3 4 3" xfId="52051" xr:uid="{00000000-0005-0000-0000-00009CCA0000}"/>
    <cellStyle name="20% - Accent1 8 3 4 3 2" xfId="52052" xr:uid="{00000000-0005-0000-0000-00009DCA0000}"/>
    <cellStyle name="20% - Accent1 8 3 4 4" xfId="52053" xr:uid="{00000000-0005-0000-0000-00009ECA0000}"/>
    <cellStyle name="20% - Accent1 8 3 5" xfId="52054" xr:uid="{00000000-0005-0000-0000-00009FCA0000}"/>
    <cellStyle name="20% - Accent1 8 3 5 2" xfId="52055" xr:uid="{00000000-0005-0000-0000-0000A0CA0000}"/>
    <cellStyle name="20% - Accent1 8 3 5 2 2" xfId="52056" xr:uid="{00000000-0005-0000-0000-0000A1CA0000}"/>
    <cellStyle name="20% - Accent1 8 3 5 2 2 2" xfId="52057" xr:uid="{00000000-0005-0000-0000-0000A2CA0000}"/>
    <cellStyle name="20% - Accent1 8 3 5 2 3" xfId="52058" xr:uid="{00000000-0005-0000-0000-0000A3CA0000}"/>
    <cellStyle name="20% - Accent1 8 3 5 3" xfId="52059" xr:uid="{00000000-0005-0000-0000-0000A4CA0000}"/>
    <cellStyle name="20% - Accent1 8 3 5 3 2" xfId="52060" xr:uid="{00000000-0005-0000-0000-0000A5CA0000}"/>
    <cellStyle name="20% - Accent1 8 3 5 4" xfId="52061" xr:uid="{00000000-0005-0000-0000-0000A6CA0000}"/>
    <cellStyle name="20% - Accent1 8 3 6" xfId="52062" xr:uid="{00000000-0005-0000-0000-0000A7CA0000}"/>
    <cellStyle name="20% - Accent1 8 3 6 2" xfId="52063" xr:uid="{00000000-0005-0000-0000-0000A8CA0000}"/>
    <cellStyle name="20% - Accent1 8 3 6 2 2" xfId="52064" xr:uid="{00000000-0005-0000-0000-0000A9CA0000}"/>
    <cellStyle name="20% - Accent1 8 3 6 2 2 2" xfId="52065" xr:uid="{00000000-0005-0000-0000-0000AACA0000}"/>
    <cellStyle name="20% - Accent1 8 3 6 2 3" xfId="52066" xr:uid="{00000000-0005-0000-0000-0000ABCA0000}"/>
    <cellStyle name="20% - Accent1 8 3 6 3" xfId="52067" xr:uid="{00000000-0005-0000-0000-0000ACCA0000}"/>
    <cellStyle name="20% - Accent1 8 3 6 3 2" xfId="52068" xr:uid="{00000000-0005-0000-0000-0000ADCA0000}"/>
    <cellStyle name="20% - Accent1 8 3 6 4" xfId="52069" xr:uid="{00000000-0005-0000-0000-0000AECA0000}"/>
    <cellStyle name="20% - Accent1 8 3 7" xfId="52070" xr:uid="{00000000-0005-0000-0000-0000AFCA0000}"/>
    <cellStyle name="20% - Accent1 8 3 7 2" xfId="52071" xr:uid="{00000000-0005-0000-0000-0000B0CA0000}"/>
    <cellStyle name="20% - Accent1 8 3 7 2 2" xfId="52072" xr:uid="{00000000-0005-0000-0000-0000B1CA0000}"/>
    <cellStyle name="20% - Accent1 8 3 7 3" xfId="52073" xr:uid="{00000000-0005-0000-0000-0000B2CA0000}"/>
    <cellStyle name="20% - Accent1 8 3 8" xfId="52074" xr:uid="{00000000-0005-0000-0000-0000B3CA0000}"/>
    <cellStyle name="20% - Accent1 8 3 8 2" xfId="52075" xr:uid="{00000000-0005-0000-0000-0000B4CA0000}"/>
    <cellStyle name="20% - Accent1 8 3 8 2 2" xfId="52076" xr:uid="{00000000-0005-0000-0000-0000B5CA0000}"/>
    <cellStyle name="20% - Accent1 8 3 8 3" xfId="52077" xr:uid="{00000000-0005-0000-0000-0000B6CA0000}"/>
    <cellStyle name="20% - Accent1 8 3 9" xfId="52078" xr:uid="{00000000-0005-0000-0000-0000B7CA0000}"/>
    <cellStyle name="20% - Accent1 8 3 9 2" xfId="52079" xr:uid="{00000000-0005-0000-0000-0000B8CA0000}"/>
    <cellStyle name="20% - Accent1 8 4" xfId="52080" xr:uid="{00000000-0005-0000-0000-0000B9CA0000}"/>
    <cellStyle name="20% - Accent1 8 4 10" xfId="52081" xr:uid="{00000000-0005-0000-0000-0000BACA0000}"/>
    <cellStyle name="20% - Accent1 8 4 10 2" xfId="52082" xr:uid="{00000000-0005-0000-0000-0000BBCA0000}"/>
    <cellStyle name="20% - Accent1 8 4 11" xfId="52083" xr:uid="{00000000-0005-0000-0000-0000BCCA0000}"/>
    <cellStyle name="20% - Accent1 8 4 2" xfId="52084" xr:uid="{00000000-0005-0000-0000-0000BDCA0000}"/>
    <cellStyle name="20% - Accent1 8 4 2 2" xfId="52085" xr:uid="{00000000-0005-0000-0000-0000BECA0000}"/>
    <cellStyle name="20% - Accent1 8 4 2 2 2" xfId="52086" xr:uid="{00000000-0005-0000-0000-0000BFCA0000}"/>
    <cellStyle name="20% - Accent1 8 4 2 2 2 2" xfId="52087" xr:uid="{00000000-0005-0000-0000-0000C0CA0000}"/>
    <cellStyle name="20% - Accent1 8 4 2 2 2 2 2" xfId="52088" xr:uid="{00000000-0005-0000-0000-0000C1CA0000}"/>
    <cellStyle name="20% - Accent1 8 4 2 2 2 3" xfId="52089" xr:uid="{00000000-0005-0000-0000-0000C2CA0000}"/>
    <cellStyle name="20% - Accent1 8 4 2 2 3" xfId="52090" xr:uid="{00000000-0005-0000-0000-0000C3CA0000}"/>
    <cellStyle name="20% - Accent1 8 4 2 2 3 2" xfId="52091" xr:uid="{00000000-0005-0000-0000-0000C4CA0000}"/>
    <cellStyle name="20% - Accent1 8 4 2 2 4" xfId="52092" xr:uid="{00000000-0005-0000-0000-0000C5CA0000}"/>
    <cellStyle name="20% - Accent1 8 4 2 3" xfId="52093" xr:uid="{00000000-0005-0000-0000-0000C6CA0000}"/>
    <cellStyle name="20% - Accent1 8 4 2 3 2" xfId="52094" xr:uid="{00000000-0005-0000-0000-0000C7CA0000}"/>
    <cellStyle name="20% - Accent1 8 4 2 3 2 2" xfId="52095" xr:uid="{00000000-0005-0000-0000-0000C8CA0000}"/>
    <cellStyle name="20% - Accent1 8 4 2 3 2 2 2" xfId="52096" xr:uid="{00000000-0005-0000-0000-0000C9CA0000}"/>
    <cellStyle name="20% - Accent1 8 4 2 3 2 3" xfId="52097" xr:uid="{00000000-0005-0000-0000-0000CACA0000}"/>
    <cellStyle name="20% - Accent1 8 4 2 3 3" xfId="52098" xr:uid="{00000000-0005-0000-0000-0000CBCA0000}"/>
    <cellStyle name="20% - Accent1 8 4 2 3 3 2" xfId="52099" xr:uid="{00000000-0005-0000-0000-0000CCCA0000}"/>
    <cellStyle name="20% - Accent1 8 4 2 3 4" xfId="52100" xr:uid="{00000000-0005-0000-0000-0000CDCA0000}"/>
    <cellStyle name="20% - Accent1 8 4 2 4" xfId="52101" xr:uid="{00000000-0005-0000-0000-0000CECA0000}"/>
    <cellStyle name="20% - Accent1 8 4 2 4 2" xfId="52102" xr:uid="{00000000-0005-0000-0000-0000CFCA0000}"/>
    <cellStyle name="20% - Accent1 8 4 2 4 2 2" xfId="52103" xr:uid="{00000000-0005-0000-0000-0000D0CA0000}"/>
    <cellStyle name="20% - Accent1 8 4 2 4 2 2 2" xfId="52104" xr:uid="{00000000-0005-0000-0000-0000D1CA0000}"/>
    <cellStyle name="20% - Accent1 8 4 2 4 2 3" xfId="52105" xr:uid="{00000000-0005-0000-0000-0000D2CA0000}"/>
    <cellStyle name="20% - Accent1 8 4 2 4 3" xfId="52106" xr:uid="{00000000-0005-0000-0000-0000D3CA0000}"/>
    <cellStyle name="20% - Accent1 8 4 2 4 3 2" xfId="52107" xr:uid="{00000000-0005-0000-0000-0000D4CA0000}"/>
    <cellStyle name="20% - Accent1 8 4 2 4 4" xfId="52108" xr:uid="{00000000-0005-0000-0000-0000D5CA0000}"/>
    <cellStyle name="20% - Accent1 8 4 2 5" xfId="52109" xr:uid="{00000000-0005-0000-0000-0000D6CA0000}"/>
    <cellStyle name="20% - Accent1 8 4 2 5 2" xfId="52110" xr:uid="{00000000-0005-0000-0000-0000D7CA0000}"/>
    <cellStyle name="20% - Accent1 8 4 2 5 2 2" xfId="52111" xr:uid="{00000000-0005-0000-0000-0000D8CA0000}"/>
    <cellStyle name="20% - Accent1 8 4 2 5 3" xfId="52112" xr:uid="{00000000-0005-0000-0000-0000D9CA0000}"/>
    <cellStyle name="20% - Accent1 8 4 2 6" xfId="52113" xr:uid="{00000000-0005-0000-0000-0000DACA0000}"/>
    <cellStyle name="20% - Accent1 8 4 2 6 2" xfId="52114" xr:uid="{00000000-0005-0000-0000-0000DBCA0000}"/>
    <cellStyle name="20% - Accent1 8 4 2 6 2 2" xfId="52115" xr:uid="{00000000-0005-0000-0000-0000DCCA0000}"/>
    <cellStyle name="20% - Accent1 8 4 2 6 3" xfId="52116" xr:uid="{00000000-0005-0000-0000-0000DDCA0000}"/>
    <cellStyle name="20% - Accent1 8 4 2 7" xfId="52117" xr:uid="{00000000-0005-0000-0000-0000DECA0000}"/>
    <cellStyle name="20% - Accent1 8 4 2 7 2" xfId="52118" xr:uid="{00000000-0005-0000-0000-0000DFCA0000}"/>
    <cellStyle name="20% - Accent1 8 4 2 8" xfId="52119" xr:uid="{00000000-0005-0000-0000-0000E0CA0000}"/>
    <cellStyle name="20% - Accent1 8 4 2 8 2" xfId="52120" xr:uid="{00000000-0005-0000-0000-0000E1CA0000}"/>
    <cellStyle name="20% - Accent1 8 4 2 9" xfId="52121" xr:uid="{00000000-0005-0000-0000-0000E2CA0000}"/>
    <cellStyle name="20% - Accent1 8 4 3" xfId="52122" xr:uid="{00000000-0005-0000-0000-0000E3CA0000}"/>
    <cellStyle name="20% - Accent1 8 4 3 2" xfId="52123" xr:uid="{00000000-0005-0000-0000-0000E4CA0000}"/>
    <cellStyle name="20% - Accent1 8 4 3 2 2" xfId="52124" xr:uid="{00000000-0005-0000-0000-0000E5CA0000}"/>
    <cellStyle name="20% - Accent1 8 4 3 2 2 2" xfId="52125" xr:uid="{00000000-0005-0000-0000-0000E6CA0000}"/>
    <cellStyle name="20% - Accent1 8 4 3 2 2 2 2" xfId="52126" xr:uid="{00000000-0005-0000-0000-0000E7CA0000}"/>
    <cellStyle name="20% - Accent1 8 4 3 2 2 3" xfId="52127" xr:uid="{00000000-0005-0000-0000-0000E8CA0000}"/>
    <cellStyle name="20% - Accent1 8 4 3 2 3" xfId="52128" xr:uid="{00000000-0005-0000-0000-0000E9CA0000}"/>
    <cellStyle name="20% - Accent1 8 4 3 2 3 2" xfId="52129" xr:uid="{00000000-0005-0000-0000-0000EACA0000}"/>
    <cellStyle name="20% - Accent1 8 4 3 2 4" xfId="52130" xr:uid="{00000000-0005-0000-0000-0000EBCA0000}"/>
    <cellStyle name="20% - Accent1 8 4 3 3" xfId="52131" xr:uid="{00000000-0005-0000-0000-0000ECCA0000}"/>
    <cellStyle name="20% - Accent1 8 4 3 3 2" xfId="52132" xr:uid="{00000000-0005-0000-0000-0000EDCA0000}"/>
    <cellStyle name="20% - Accent1 8 4 3 3 2 2" xfId="52133" xr:uid="{00000000-0005-0000-0000-0000EECA0000}"/>
    <cellStyle name="20% - Accent1 8 4 3 3 2 2 2" xfId="52134" xr:uid="{00000000-0005-0000-0000-0000EFCA0000}"/>
    <cellStyle name="20% - Accent1 8 4 3 3 2 3" xfId="52135" xr:uid="{00000000-0005-0000-0000-0000F0CA0000}"/>
    <cellStyle name="20% - Accent1 8 4 3 3 3" xfId="52136" xr:uid="{00000000-0005-0000-0000-0000F1CA0000}"/>
    <cellStyle name="20% - Accent1 8 4 3 3 3 2" xfId="52137" xr:uid="{00000000-0005-0000-0000-0000F2CA0000}"/>
    <cellStyle name="20% - Accent1 8 4 3 3 4" xfId="52138" xr:uid="{00000000-0005-0000-0000-0000F3CA0000}"/>
    <cellStyle name="20% - Accent1 8 4 3 4" xfId="52139" xr:uid="{00000000-0005-0000-0000-0000F4CA0000}"/>
    <cellStyle name="20% - Accent1 8 4 3 4 2" xfId="52140" xr:uid="{00000000-0005-0000-0000-0000F5CA0000}"/>
    <cellStyle name="20% - Accent1 8 4 3 4 2 2" xfId="52141" xr:uid="{00000000-0005-0000-0000-0000F6CA0000}"/>
    <cellStyle name="20% - Accent1 8 4 3 4 2 2 2" xfId="52142" xr:uid="{00000000-0005-0000-0000-0000F7CA0000}"/>
    <cellStyle name="20% - Accent1 8 4 3 4 2 3" xfId="52143" xr:uid="{00000000-0005-0000-0000-0000F8CA0000}"/>
    <cellStyle name="20% - Accent1 8 4 3 4 3" xfId="52144" xr:uid="{00000000-0005-0000-0000-0000F9CA0000}"/>
    <cellStyle name="20% - Accent1 8 4 3 4 3 2" xfId="52145" xr:uid="{00000000-0005-0000-0000-0000FACA0000}"/>
    <cellStyle name="20% - Accent1 8 4 3 4 4" xfId="52146" xr:uid="{00000000-0005-0000-0000-0000FBCA0000}"/>
    <cellStyle name="20% - Accent1 8 4 3 5" xfId="52147" xr:uid="{00000000-0005-0000-0000-0000FCCA0000}"/>
    <cellStyle name="20% - Accent1 8 4 3 5 2" xfId="52148" xr:uid="{00000000-0005-0000-0000-0000FDCA0000}"/>
    <cellStyle name="20% - Accent1 8 4 3 5 2 2" xfId="52149" xr:uid="{00000000-0005-0000-0000-0000FECA0000}"/>
    <cellStyle name="20% - Accent1 8 4 3 5 3" xfId="52150" xr:uid="{00000000-0005-0000-0000-0000FFCA0000}"/>
    <cellStyle name="20% - Accent1 8 4 3 6" xfId="52151" xr:uid="{00000000-0005-0000-0000-000000CB0000}"/>
    <cellStyle name="20% - Accent1 8 4 3 6 2" xfId="52152" xr:uid="{00000000-0005-0000-0000-000001CB0000}"/>
    <cellStyle name="20% - Accent1 8 4 3 6 2 2" xfId="52153" xr:uid="{00000000-0005-0000-0000-000002CB0000}"/>
    <cellStyle name="20% - Accent1 8 4 3 6 3" xfId="52154" xr:uid="{00000000-0005-0000-0000-000003CB0000}"/>
    <cellStyle name="20% - Accent1 8 4 3 7" xfId="52155" xr:uid="{00000000-0005-0000-0000-000004CB0000}"/>
    <cellStyle name="20% - Accent1 8 4 3 7 2" xfId="52156" xr:uid="{00000000-0005-0000-0000-000005CB0000}"/>
    <cellStyle name="20% - Accent1 8 4 3 8" xfId="52157" xr:uid="{00000000-0005-0000-0000-000006CB0000}"/>
    <cellStyle name="20% - Accent1 8 4 3 8 2" xfId="52158" xr:uid="{00000000-0005-0000-0000-000007CB0000}"/>
    <cellStyle name="20% - Accent1 8 4 3 9" xfId="52159" xr:uid="{00000000-0005-0000-0000-000008CB0000}"/>
    <cellStyle name="20% - Accent1 8 4 4" xfId="52160" xr:uid="{00000000-0005-0000-0000-000009CB0000}"/>
    <cellStyle name="20% - Accent1 8 4 4 2" xfId="52161" xr:uid="{00000000-0005-0000-0000-00000ACB0000}"/>
    <cellStyle name="20% - Accent1 8 4 4 2 2" xfId="52162" xr:uid="{00000000-0005-0000-0000-00000BCB0000}"/>
    <cellStyle name="20% - Accent1 8 4 4 2 2 2" xfId="52163" xr:uid="{00000000-0005-0000-0000-00000CCB0000}"/>
    <cellStyle name="20% - Accent1 8 4 4 2 3" xfId="52164" xr:uid="{00000000-0005-0000-0000-00000DCB0000}"/>
    <cellStyle name="20% - Accent1 8 4 4 3" xfId="52165" xr:uid="{00000000-0005-0000-0000-00000ECB0000}"/>
    <cellStyle name="20% - Accent1 8 4 4 3 2" xfId="52166" xr:uid="{00000000-0005-0000-0000-00000FCB0000}"/>
    <cellStyle name="20% - Accent1 8 4 4 4" xfId="52167" xr:uid="{00000000-0005-0000-0000-000010CB0000}"/>
    <cellStyle name="20% - Accent1 8 4 5" xfId="52168" xr:uid="{00000000-0005-0000-0000-000011CB0000}"/>
    <cellStyle name="20% - Accent1 8 4 5 2" xfId="52169" xr:uid="{00000000-0005-0000-0000-000012CB0000}"/>
    <cellStyle name="20% - Accent1 8 4 5 2 2" xfId="52170" xr:uid="{00000000-0005-0000-0000-000013CB0000}"/>
    <cellStyle name="20% - Accent1 8 4 5 2 2 2" xfId="52171" xr:uid="{00000000-0005-0000-0000-000014CB0000}"/>
    <cellStyle name="20% - Accent1 8 4 5 2 3" xfId="52172" xr:uid="{00000000-0005-0000-0000-000015CB0000}"/>
    <cellStyle name="20% - Accent1 8 4 5 3" xfId="52173" xr:uid="{00000000-0005-0000-0000-000016CB0000}"/>
    <cellStyle name="20% - Accent1 8 4 5 3 2" xfId="52174" xr:uid="{00000000-0005-0000-0000-000017CB0000}"/>
    <cellStyle name="20% - Accent1 8 4 5 4" xfId="52175" xr:uid="{00000000-0005-0000-0000-000018CB0000}"/>
    <cellStyle name="20% - Accent1 8 4 6" xfId="52176" xr:uid="{00000000-0005-0000-0000-000019CB0000}"/>
    <cellStyle name="20% - Accent1 8 4 6 2" xfId="52177" xr:uid="{00000000-0005-0000-0000-00001ACB0000}"/>
    <cellStyle name="20% - Accent1 8 4 6 2 2" xfId="52178" xr:uid="{00000000-0005-0000-0000-00001BCB0000}"/>
    <cellStyle name="20% - Accent1 8 4 6 2 2 2" xfId="52179" xr:uid="{00000000-0005-0000-0000-00001CCB0000}"/>
    <cellStyle name="20% - Accent1 8 4 6 2 3" xfId="52180" xr:uid="{00000000-0005-0000-0000-00001DCB0000}"/>
    <cellStyle name="20% - Accent1 8 4 6 3" xfId="52181" xr:uid="{00000000-0005-0000-0000-00001ECB0000}"/>
    <cellStyle name="20% - Accent1 8 4 6 3 2" xfId="52182" xr:uid="{00000000-0005-0000-0000-00001FCB0000}"/>
    <cellStyle name="20% - Accent1 8 4 6 4" xfId="52183" xr:uid="{00000000-0005-0000-0000-000020CB0000}"/>
    <cellStyle name="20% - Accent1 8 4 7" xfId="52184" xr:uid="{00000000-0005-0000-0000-000021CB0000}"/>
    <cellStyle name="20% - Accent1 8 4 7 2" xfId="52185" xr:uid="{00000000-0005-0000-0000-000022CB0000}"/>
    <cellStyle name="20% - Accent1 8 4 7 2 2" xfId="52186" xr:uid="{00000000-0005-0000-0000-000023CB0000}"/>
    <cellStyle name="20% - Accent1 8 4 7 3" xfId="52187" xr:uid="{00000000-0005-0000-0000-000024CB0000}"/>
    <cellStyle name="20% - Accent1 8 4 8" xfId="52188" xr:uid="{00000000-0005-0000-0000-000025CB0000}"/>
    <cellStyle name="20% - Accent1 8 4 8 2" xfId="52189" xr:uid="{00000000-0005-0000-0000-000026CB0000}"/>
    <cellStyle name="20% - Accent1 8 4 8 2 2" xfId="52190" xr:uid="{00000000-0005-0000-0000-000027CB0000}"/>
    <cellStyle name="20% - Accent1 8 4 8 3" xfId="52191" xr:uid="{00000000-0005-0000-0000-000028CB0000}"/>
    <cellStyle name="20% - Accent1 8 4 9" xfId="52192" xr:uid="{00000000-0005-0000-0000-000029CB0000}"/>
    <cellStyle name="20% - Accent1 8 4 9 2" xfId="52193" xr:uid="{00000000-0005-0000-0000-00002ACB0000}"/>
    <cellStyle name="20% - Accent1 8 5" xfId="52194" xr:uid="{00000000-0005-0000-0000-00002BCB0000}"/>
    <cellStyle name="20% - Accent1 8 5 10" xfId="52195" xr:uid="{00000000-0005-0000-0000-00002CCB0000}"/>
    <cellStyle name="20% - Accent1 8 5 10 2" xfId="52196" xr:uid="{00000000-0005-0000-0000-00002DCB0000}"/>
    <cellStyle name="20% - Accent1 8 5 11" xfId="52197" xr:uid="{00000000-0005-0000-0000-00002ECB0000}"/>
    <cellStyle name="20% - Accent1 8 5 2" xfId="52198" xr:uid="{00000000-0005-0000-0000-00002FCB0000}"/>
    <cellStyle name="20% - Accent1 8 5 2 2" xfId="52199" xr:uid="{00000000-0005-0000-0000-000030CB0000}"/>
    <cellStyle name="20% - Accent1 8 5 2 2 2" xfId="52200" xr:uid="{00000000-0005-0000-0000-000031CB0000}"/>
    <cellStyle name="20% - Accent1 8 5 2 2 2 2" xfId="52201" xr:uid="{00000000-0005-0000-0000-000032CB0000}"/>
    <cellStyle name="20% - Accent1 8 5 2 2 2 2 2" xfId="52202" xr:uid="{00000000-0005-0000-0000-000033CB0000}"/>
    <cellStyle name="20% - Accent1 8 5 2 2 2 3" xfId="52203" xr:uid="{00000000-0005-0000-0000-000034CB0000}"/>
    <cellStyle name="20% - Accent1 8 5 2 2 3" xfId="52204" xr:uid="{00000000-0005-0000-0000-000035CB0000}"/>
    <cellStyle name="20% - Accent1 8 5 2 2 3 2" xfId="52205" xr:uid="{00000000-0005-0000-0000-000036CB0000}"/>
    <cellStyle name="20% - Accent1 8 5 2 2 4" xfId="52206" xr:uid="{00000000-0005-0000-0000-000037CB0000}"/>
    <cellStyle name="20% - Accent1 8 5 2 3" xfId="52207" xr:uid="{00000000-0005-0000-0000-000038CB0000}"/>
    <cellStyle name="20% - Accent1 8 5 2 3 2" xfId="52208" xr:uid="{00000000-0005-0000-0000-000039CB0000}"/>
    <cellStyle name="20% - Accent1 8 5 2 3 2 2" xfId="52209" xr:uid="{00000000-0005-0000-0000-00003ACB0000}"/>
    <cellStyle name="20% - Accent1 8 5 2 3 2 2 2" xfId="52210" xr:uid="{00000000-0005-0000-0000-00003BCB0000}"/>
    <cellStyle name="20% - Accent1 8 5 2 3 2 3" xfId="52211" xr:uid="{00000000-0005-0000-0000-00003CCB0000}"/>
    <cellStyle name="20% - Accent1 8 5 2 3 3" xfId="52212" xr:uid="{00000000-0005-0000-0000-00003DCB0000}"/>
    <cellStyle name="20% - Accent1 8 5 2 3 3 2" xfId="52213" xr:uid="{00000000-0005-0000-0000-00003ECB0000}"/>
    <cellStyle name="20% - Accent1 8 5 2 3 4" xfId="52214" xr:uid="{00000000-0005-0000-0000-00003FCB0000}"/>
    <cellStyle name="20% - Accent1 8 5 2 4" xfId="52215" xr:uid="{00000000-0005-0000-0000-000040CB0000}"/>
    <cellStyle name="20% - Accent1 8 5 2 4 2" xfId="52216" xr:uid="{00000000-0005-0000-0000-000041CB0000}"/>
    <cellStyle name="20% - Accent1 8 5 2 4 2 2" xfId="52217" xr:uid="{00000000-0005-0000-0000-000042CB0000}"/>
    <cellStyle name="20% - Accent1 8 5 2 4 2 2 2" xfId="52218" xr:uid="{00000000-0005-0000-0000-000043CB0000}"/>
    <cellStyle name="20% - Accent1 8 5 2 4 2 3" xfId="52219" xr:uid="{00000000-0005-0000-0000-000044CB0000}"/>
    <cellStyle name="20% - Accent1 8 5 2 4 3" xfId="52220" xr:uid="{00000000-0005-0000-0000-000045CB0000}"/>
    <cellStyle name="20% - Accent1 8 5 2 4 3 2" xfId="52221" xr:uid="{00000000-0005-0000-0000-000046CB0000}"/>
    <cellStyle name="20% - Accent1 8 5 2 4 4" xfId="52222" xr:uid="{00000000-0005-0000-0000-000047CB0000}"/>
    <cellStyle name="20% - Accent1 8 5 2 5" xfId="52223" xr:uid="{00000000-0005-0000-0000-000048CB0000}"/>
    <cellStyle name="20% - Accent1 8 5 2 5 2" xfId="52224" xr:uid="{00000000-0005-0000-0000-000049CB0000}"/>
    <cellStyle name="20% - Accent1 8 5 2 5 2 2" xfId="52225" xr:uid="{00000000-0005-0000-0000-00004ACB0000}"/>
    <cellStyle name="20% - Accent1 8 5 2 5 3" xfId="52226" xr:uid="{00000000-0005-0000-0000-00004BCB0000}"/>
    <cellStyle name="20% - Accent1 8 5 2 6" xfId="52227" xr:uid="{00000000-0005-0000-0000-00004CCB0000}"/>
    <cellStyle name="20% - Accent1 8 5 2 6 2" xfId="52228" xr:uid="{00000000-0005-0000-0000-00004DCB0000}"/>
    <cellStyle name="20% - Accent1 8 5 2 6 2 2" xfId="52229" xr:uid="{00000000-0005-0000-0000-00004ECB0000}"/>
    <cellStyle name="20% - Accent1 8 5 2 6 3" xfId="52230" xr:uid="{00000000-0005-0000-0000-00004FCB0000}"/>
    <cellStyle name="20% - Accent1 8 5 2 7" xfId="52231" xr:uid="{00000000-0005-0000-0000-000050CB0000}"/>
    <cellStyle name="20% - Accent1 8 5 2 7 2" xfId="52232" xr:uid="{00000000-0005-0000-0000-000051CB0000}"/>
    <cellStyle name="20% - Accent1 8 5 2 8" xfId="52233" xr:uid="{00000000-0005-0000-0000-000052CB0000}"/>
    <cellStyle name="20% - Accent1 8 5 2 8 2" xfId="52234" xr:uid="{00000000-0005-0000-0000-000053CB0000}"/>
    <cellStyle name="20% - Accent1 8 5 2 9" xfId="52235" xr:uid="{00000000-0005-0000-0000-000054CB0000}"/>
    <cellStyle name="20% - Accent1 8 5 3" xfId="52236" xr:uid="{00000000-0005-0000-0000-000055CB0000}"/>
    <cellStyle name="20% - Accent1 8 5 3 2" xfId="52237" xr:uid="{00000000-0005-0000-0000-000056CB0000}"/>
    <cellStyle name="20% - Accent1 8 5 3 2 2" xfId="52238" xr:uid="{00000000-0005-0000-0000-000057CB0000}"/>
    <cellStyle name="20% - Accent1 8 5 3 2 2 2" xfId="52239" xr:uid="{00000000-0005-0000-0000-000058CB0000}"/>
    <cellStyle name="20% - Accent1 8 5 3 2 2 2 2" xfId="52240" xr:uid="{00000000-0005-0000-0000-000059CB0000}"/>
    <cellStyle name="20% - Accent1 8 5 3 2 2 3" xfId="52241" xr:uid="{00000000-0005-0000-0000-00005ACB0000}"/>
    <cellStyle name="20% - Accent1 8 5 3 2 3" xfId="52242" xr:uid="{00000000-0005-0000-0000-00005BCB0000}"/>
    <cellStyle name="20% - Accent1 8 5 3 2 3 2" xfId="52243" xr:uid="{00000000-0005-0000-0000-00005CCB0000}"/>
    <cellStyle name="20% - Accent1 8 5 3 2 4" xfId="52244" xr:uid="{00000000-0005-0000-0000-00005DCB0000}"/>
    <cellStyle name="20% - Accent1 8 5 3 3" xfId="52245" xr:uid="{00000000-0005-0000-0000-00005ECB0000}"/>
    <cellStyle name="20% - Accent1 8 5 3 3 2" xfId="52246" xr:uid="{00000000-0005-0000-0000-00005FCB0000}"/>
    <cellStyle name="20% - Accent1 8 5 3 3 2 2" xfId="52247" xr:uid="{00000000-0005-0000-0000-000060CB0000}"/>
    <cellStyle name="20% - Accent1 8 5 3 3 2 2 2" xfId="52248" xr:uid="{00000000-0005-0000-0000-000061CB0000}"/>
    <cellStyle name="20% - Accent1 8 5 3 3 2 3" xfId="52249" xr:uid="{00000000-0005-0000-0000-000062CB0000}"/>
    <cellStyle name="20% - Accent1 8 5 3 3 3" xfId="52250" xr:uid="{00000000-0005-0000-0000-000063CB0000}"/>
    <cellStyle name="20% - Accent1 8 5 3 3 3 2" xfId="52251" xr:uid="{00000000-0005-0000-0000-000064CB0000}"/>
    <cellStyle name="20% - Accent1 8 5 3 3 4" xfId="52252" xr:uid="{00000000-0005-0000-0000-000065CB0000}"/>
    <cellStyle name="20% - Accent1 8 5 3 4" xfId="52253" xr:uid="{00000000-0005-0000-0000-000066CB0000}"/>
    <cellStyle name="20% - Accent1 8 5 3 4 2" xfId="52254" xr:uid="{00000000-0005-0000-0000-000067CB0000}"/>
    <cellStyle name="20% - Accent1 8 5 3 4 2 2" xfId="52255" xr:uid="{00000000-0005-0000-0000-000068CB0000}"/>
    <cellStyle name="20% - Accent1 8 5 3 4 2 2 2" xfId="52256" xr:uid="{00000000-0005-0000-0000-000069CB0000}"/>
    <cellStyle name="20% - Accent1 8 5 3 4 2 3" xfId="52257" xr:uid="{00000000-0005-0000-0000-00006ACB0000}"/>
    <cellStyle name="20% - Accent1 8 5 3 4 3" xfId="52258" xr:uid="{00000000-0005-0000-0000-00006BCB0000}"/>
    <cellStyle name="20% - Accent1 8 5 3 4 3 2" xfId="52259" xr:uid="{00000000-0005-0000-0000-00006CCB0000}"/>
    <cellStyle name="20% - Accent1 8 5 3 4 4" xfId="52260" xr:uid="{00000000-0005-0000-0000-00006DCB0000}"/>
    <cellStyle name="20% - Accent1 8 5 3 5" xfId="52261" xr:uid="{00000000-0005-0000-0000-00006ECB0000}"/>
    <cellStyle name="20% - Accent1 8 5 3 5 2" xfId="52262" xr:uid="{00000000-0005-0000-0000-00006FCB0000}"/>
    <cellStyle name="20% - Accent1 8 5 3 5 2 2" xfId="52263" xr:uid="{00000000-0005-0000-0000-000070CB0000}"/>
    <cellStyle name="20% - Accent1 8 5 3 5 3" xfId="52264" xr:uid="{00000000-0005-0000-0000-000071CB0000}"/>
    <cellStyle name="20% - Accent1 8 5 3 6" xfId="52265" xr:uid="{00000000-0005-0000-0000-000072CB0000}"/>
    <cellStyle name="20% - Accent1 8 5 3 6 2" xfId="52266" xr:uid="{00000000-0005-0000-0000-000073CB0000}"/>
    <cellStyle name="20% - Accent1 8 5 3 6 2 2" xfId="52267" xr:uid="{00000000-0005-0000-0000-000074CB0000}"/>
    <cellStyle name="20% - Accent1 8 5 3 6 3" xfId="52268" xr:uid="{00000000-0005-0000-0000-000075CB0000}"/>
    <cellStyle name="20% - Accent1 8 5 3 7" xfId="52269" xr:uid="{00000000-0005-0000-0000-000076CB0000}"/>
    <cellStyle name="20% - Accent1 8 5 3 7 2" xfId="52270" xr:uid="{00000000-0005-0000-0000-000077CB0000}"/>
    <cellStyle name="20% - Accent1 8 5 3 8" xfId="52271" xr:uid="{00000000-0005-0000-0000-000078CB0000}"/>
    <cellStyle name="20% - Accent1 8 5 3 8 2" xfId="52272" xr:uid="{00000000-0005-0000-0000-000079CB0000}"/>
    <cellStyle name="20% - Accent1 8 5 3 9" xfId="52273" xr:uid="{00000000-0005-0000-0000-00007ACB0000}"/>
    <cellStyle name="20% - Accent1 8 5 4" xfId="52274" xr:uid="{00000000-0005-0000-0000-00007BCB0000}"/>
    <cellStyle name="20% - Accent1 8 5 4 2" xfId="52275" xr:uid="{00000000-0005-0000-0000-00007CCB0000}"/>
    <cellStyle name="20% - Accent1 8 5 4 2 2" xfId="52276" xr:uid="{00000000-0005-0000-0000-00007DCB0000}"/>
    <cellStyle name="20% - Accent1 8 5 4 2 2 2" xfId="52277" xr:uid="{00000000-0005-0000-0000-00007ECB0000}"/>
    <cellStyle name="20% - Accent1 8 5 4 2 3" xfId="52278" xr:uid="{00000000-0005-0000-0000-00007FCB0000}"/>
    <cellStyle name="20% - Accent1 8 5 4 3" xfId="52279" xr:uid="{00000000-0005-0000-0000-000080CB0000}"/>
    <cellStyle name="20% - Accent1 8 5 4 3 2" xfId="52280" xr:uid="{00000000-0005-0000-0000-000081CB0000}"/>
    <cellStyle name="20% - Accent1 8 5 4 4" xfId="52281" xr:uid="{00000000-0005-0000-0000-000082CB0000}"/>
    <cellStyle name="20% - Accent1 8 5 5" xfId="52282" xr:uid="{00000000-0005-0000-0000-000083CB0000}"/>
    <cellStyle name="20% - Accent1 8 5 5 2" xfId="52283" xr:uid="{00000000-0005-0000-0000-000084CB0000}"/>
    <cellStyle name="20% - Accent1 8 5 5 2 2" xfId="52284" xr:uid="{00000000-0005-0000-0000-000085CB0000}"/>
    <cellStyle name="20% - Accent1 8 5 5 2 2 2" xfId="52285" xr:uid="{00000000-0005-0000-0000-000086CB0000}"/>
    <cellStyle name="20% - Accent1 8 5 5 2 3" xfId="52286" xr:uid="{00000000-0005-0000-0000-000087CB0000}"/>
    <cellStyle name="20% - Accent1 8 5 5 3" xfId="52287" xr:uid="{00000000-0005-0000-0000-000088CB0000}"/>
    <cellStyle name="20% - Accent1 8 5 5 3 2" xfId="52288" xr:uid="{00000000-0005-0000-0000-000089CB0000}"/>
    <cellStyle name="20% - Accent1 8 5 5 4" xfId="52289" xr:uid="{00000000-0005-0000-0000-00008ACB0000}"/>
    <cellStyle name="20% - Accent1 8 5 6" xfId="52290" xr:uid="{00000000-0005-0000-0000-00008BCB0000}"/>
    <cellStyle name="20% - Accent1 8 5 6 2" xfId="52291" xr:uid="{00000000-0005-0000-0000-00008CCB0000}"/>
    <cellStyle name="20% - Accent1 8 5 6 2 2" xfId="52292" xr:uid="{00000000-0005-0000-0000-00008DCB0000}"/>
    <cellStyle name="20% - Accent1 8 5 6 2 2 2" xfId="52293" xr:uid="{00000000-0005-0000-0000-00008ECB0000}"/>
    <cellStyle name="20% - Accent1 8 5 6 2 3" xfId="52294" xr:uid="{00000000-0005-0000-0000-00008FCB0000}"/>
    <cellStyle name="20% - Accent1 8 5 6 3" xfId="52295" xr:uid="{00000000-0005-0000-0000-000090CB0000}"/>
    <cellStyle name="20% - Accent1 8 5 6 3 2" xfId="52296" xr:uid="{00000000-0005-0000-0000-000091CB0000}"/>
    <cellStyle name="20% - Accent1 8 5 6 4" xfId="52297" xr:uid="{00000000-0005-0000-0000-000092CB0000}"/>
    <cellStyle name="20% - Accent1 8 5 7" xfId="52298" xr:uid="{00000000-0005-0000-0000-000093CB0000}"/>
    <cellStyle name="20% - Accent1 8 5 7 2" xfId="52299" xr:uid="{00000000-0005-0000-0000-000094CB0000}"/>
    <cellStyle name="20% - Accent1 8 5 7 2 2" xfId="52300" xr:uid="{00000000-0005-0000-0000-000095CB0000}"/>
    <cellStyle name="20% - Accent1 8 5 7 3" xfId="52301" xr:uid="{00000000-0005-0000-0000-000096CB0000}"/>
    <cellStyle name="20% - Accent1 8 5 8" xfId="52302" xr:uid="{00000000-0005-0000-0000-000097CB0000}"/>
    <cellStyle name="20% - Accent1 8 5 8 2" xfId="52303" xr:uid="{00000000-0005-0000-0000-000098CB0000}"/>
    <cellStyle name="20% - Accent1 8 5 8 2 2" xfId="52304" xr:uid="{00000000-0005-0000-0000-000099CB0000}"/>
    <cellStyle name="20% - Accent1 8 5 8 3" xfId="52305" xr:uid="{00000000-0005-0000-0000-00009ACB0000}"/>
    <cellStyle name="20% - Accent1 8 5 9" xfId="52306" xr:uid="{00000000-0005-0000-0000-00009BCB0000}"/>
    <cellStyle name="20% - Accent1 8 5 9 2" xfId="52307" xr:uid="{00000000-0005-0000-0000-00009CCB0000}"/>
    <cellStyle name="20% - Accent1 8 6" xfId="52308" xr:uid="{00000000-0005-0000-0000-00009DCB0000}"/>
    <cellStyle name="20% - Accent1 8 6 2" xfId="52309" xr:uid="{00000000-0005-0000-0000-00009ECB0000}"/>
    <cellStyle name="20% - Accent1 8 6 2 2" xfId="52310" xr:uid="{00000000-0005-0000-0000-00009FCB0000}"/>
    <cellStyle name="20% - Accent1 8 6 2 2 2" xfId="52311" xr:uid="{00000000-0005-0000-0000-0000A0CB0000}"/>
    <cellStyle name="20% - Accent1 8 6 2 2 2 2" xfId="52312" xr:uid="{00000000-0005-0000-0000-0000A1CB0000}"/>
    <cellStyle name="20% - Accent1 8 6 2 2 3" xfId="52313" xr:uid="{00000000-0005-0000-0000-0000A2CB0000}"/>
    <cellStyle name="20% - Accent1 8 6 2 3" xfId="52314" xr:uid="{00000000-0005-0000-0000-0000A3CB0000}"/>
    <cellStyle name="20% - Accent1 8 6 2 3 2" xfId="52315" xr:uid="{00000000-0005-0000-0000-0000A4CB0000}"/>
    <cellStyle name="20% - Accent1 8 6 2 4" xfId="52316" xr:uid="{00000000-0005-0000-0000-0000A5CB0000}"/>
    <cellStyle name="20% - Accent1 8 6 3" xfId="52317" xr:uid="{00000000-0005-0000-0000-0000A6CB0000}"/>
    <cellStyle name="20% - Accent1 8 6 3 2" xfId="52318" xr:uid="{00000000-0005-0000-0000-0000A7CB0000}"/>
    <cellStyle name="20% - Accent1 8 6 3 2 2" xfId="52319" xr:uid="{00000000-0005-0000-0000-0000A8CB0000}"/>
    <cellStyle name="20% - Accent1 8 6 3 2 2 2" xfId="52320" xr:uid="{00000000-0005-0000-0000-0000A9CB0000}"/>
    <cellStyle name="20% - Accent1 8 6 3 2 3" xfId="52321" xr:uid="{00000000-0005-0000-0000-0000AACB0000}"/>
    <cellStyle name="20% - Accent1 8 6 3 3" xfId="52322" xr:uid="{00000000-0005-0000-0000-0000ABCB0000}"/>
    <cellStyle name="20% - Accent1 8 6 3 3 2" xfId="52323" xr:uid="{00000000-0005-0000-0000-0000ACCB0000}"/>
    <cellStyle name="20% - Accent1 8 6 3 4" xfId="52324" xr:uid="{00000000-0005-0000-0000-0000ADCB0000}"/>
    <cellStyle name="20% - Accent1 8 6 4" xfId="52325" xr:uid="{00000000-0005-0000-0000-0000AECB0000}"/>
    <cellStyle name="20% - Accent1 8 6 4 2" xfId="52326" xr:uid="{00000000-0005-0000-0000-0000AFCB0000}"/>
    <cellStyle name="20% - Accent1 8 6 4 2 2" xfId="52327" xr:uid="{00000000-0005-0000-0000-0000B0CB0000}"/>
    <cellStyle name="20% - Accent1 8 6 4 2 2 2" xfId="52328" xr:uid="{00000000-0005-0000-0000-0000B1CB0000}"/>
    <cellStyle name="20% - Accent1 8 6 4 2 3" xfId="52329" xr:uid="{00000000-0005-0000-0000-0000B2CB0000}"/>
    <cellStyle name="20% - Accent1 8 6 4 3" xfId="52330" xr:uid="{00000000-0005-0000-0000-0000B3CB0000}"/>
    <cellStyle name="20% - Accent1 8 6 4 3 2" xfId="52331" xr:uid="{00000000-0005-0000-0000-0000B4CB0000}"/>
    <cellStyle name="20% - Accent1 8 6 4 4" xfId="52332" xr:uid="{00000000-0005-0000-0000-0000B5CB0000}"/>
    <cellStyle name="20% - Accent1 8 6 5" xfId="52333" xr:uid="{00000000-0005-0000-0000-0000B6CB0000}"/>
    <cellStyle name="20% - Accent1 8 6 5 2" xfId="52334" xr:uid="{00000000-0005-0000-0000-0000B7CB0000}"/>
    <cellStyle name="20% - Accent1 8 6 5 2 2" xfId="52335" xr:uid="{00000000-0005-0000-0000-0000B8CB0000}"/>
    <cellStyle name="20% - Accent1 8 6 5 3" xfId="52336" xr:uid="{00000000-0005-0000-0000-0000B9CB0000}"/>
    <cellStyle name="20% - Accent1 8 6 6" xfId="52337" xr:uid="{00000000-0005-0000-0000-0000BACB0000}"/>
    <cellStyle name="20% - Accent1 8 6 6 2" xfId="52338" xr:uid="{00000000-0005-0000-0000-0000BBCB0000}"/>
    <cellStyle name="20% - Accent1 8 6 6 2 2" xfId="52339" xr:uid="{00000000-0005-0000-0000-0000BCCB0000}"/>
    <cellStyle name="20% - Accent1 8 6 6 3" xfId="52340" xr:uid="{00000000-0005-0000-0000-0000BDCB0000}"/>
    <cellStyle name="20% - Accent1 8 6 7" xfId="52341" xr:uid="{00000000-0005-0000-0000-0000BECB0000}"/>
    <cellStyle name="20% - Accent1 8 6 7 2" xfId="52342" xr:uid="{00000000-0005-0000-0000-0000BFCB0000}"/>
    <cellStyle name="20% - Accent1 8 6 8" xfId="52343" xr:uid="{00000000-0005-0000-0000-0000C0CB0000}"/>
    <cellStyle name="20% - Accent1 8 6 8 2" xfId="52344" xr:uid="{00000000-0005-0000-0000-0000C1CB0000}"/>
    <cellStyle name="20% - Accent1 8 6 9" xfId="52345" xr:uid="{00000000-0005-0000-0000-0000C2CB0000}"/>
    <cellStyle name="20% - Accent1 8 7" xfId="52346" xr:uid="{00000000-0005-0000-0000-0000C3CB0000}"/>
    <cellStyle name="20% - Accent1 8 7 2" xfId="52347" xr:uid="{00000000-0005-0000-0000-0000C4CB0000}"/>
    <cellStyle name="20% - Accent1 8 7 2 2" xfId="52348" xr:uid="{00000000-0005-0000-0000-0000C5CB0000}"/>
    <cellStyle name="20% - Accent1 8 7 2 2 2" xfId="52349" xr:uid="{00000000-0005-0000-0000-0000C6CB0000}"/>
    <cellStyle name="20% - Accent1 8 7 2 2 2 2" xfId="52350" xr:uid="{00000000-0005-0000-0000-0000C7CB0000}"/>
    <cellStyle name="20% - Accent1 8 7 2 2 3" xfId="52351" xr:uid="{00000000-0005-0000-0000-0000C8CB0000}"/>
    <cellStyle name="20% - Accent1 8 7 2 3" xfId="52352" xr:uid="{00000000-0005-0000-0000-0000C9CB0000}"/>
    <cellStyle name="20% - Accent1 8 7 2 3 2" xfId="52353" xr:uid="{00000000-0005-0000-0000-0000CACB0000}"/>
    <cellStyle name="20% - Accent1 8 7 2 4" xfId="52354" xr:uid="{00000000-0005-0000-0000-0000CBCB0000}"/>
    <cellStyle name="20% - Accent1 8 7 3" xfId="52355" xr:uid="{00000000-0005-0000-0000-0000CCCB0000}"/>
    <cellStyle name="20% - Accent1 8 7 3 2" xfId="52356" xr:uid="{00000000-0005-0000-0000-0000CDCB0000}"/>
    <cellStyle name="20% - Accent1 8 7 3 2 2" xfId="52357" xr:uid="{00000000-0005-0000-0000-0000CECB0000}"/>
    <cellStyle name="20% - Accent1 8 7 3 2 2 2" xfId="52358" xr:uid="{00000000-0005-0000-0000-0000CFCB0000}"/>
    <cellStyle name="20% - Accent1 8 7 3 2 3" xfId="52359" xr:uid="{00000000-0005-0000-0000-0000D0CB0000}"/>
    <cellStyle name="20% - Accent1 8 7 3 3" xfId="52360" xr:uid="{00000000-0005-0000-0000-0000D1CB0000}"/>
    <cellStyle name="20% - Accent1 8 7 3 3 2" xfId="52361" xr:uid="{00000000-0005-0000-0000-0000D2CB0000}"/>
    <cellStyle name="20% - Accent1 8 7 3 4" xfId="52362" xr:uid="{00000000-0005-0000-0000-0000D3CB0000}"/>
    <cellStyle name="20% - Accent1 8 7 4" xfId="52363" xr:uid="{00000000-0005-0000-0000-0000D4CB0000}"/>
    <cellStyle name="20% - Accent1 8 7 4 2" xfId="52364" xr:uid="{00000000-0005-0000-0000-0000D5CB0000}"/>
    <cellStyle name="20% - Accent1 8 7 4 2 2" xfId="52365" xr:uid="{00000000-0005-0000-0000-0000D6CB0000}"/>
    <cellStyle name="20% - Accent1 8 7 4 2 2 2" xfId="52366" xr:uid="{00000000-0005-0000-0000-0000D7CB0000}"/>
    <cellStyle name="20% - Accent1 8 7 4 2 3" xfId="52367" xr:uid="{00000000-0005-0000-0000-0000D8CB0000}"/>
    <cellStyle name="20% - Accent1 8 7 4 3" xfId="52368" xr:uid="{00000000-0005-0000-0000-0000D9CB0000}"/>
    <cellStyle name="20% - Accent1 8 7 4 3 2" xfId="52369" xr:uid="{00000000-0005-0000-0000-0000DACB0000}"/>
    <cellStyle name="20% - Accent1 8 7 4 4" xfId="52370" xr:uid="{00000000-0005-0000-0000-0000DBCB0000}"/>
    <cellStyle name="20% - Accent1 8 7 5" xfId="52371" xr:uid="{00000000-0005-0000-0000-0000DCCB0000}"/>
    <cellStyle name="20% - Accent1 8 7 5 2" xfId="52372" xr:uid="{00000000-0005-0000-0000-0000DDCB0000}"/>
    <cellStyle name="20% - Accent1 8 7 5 2 2" xfId="52373" xr:uid="{00000000-0005-0000-0000-0000DECB0000}"/>
    <cellStyle name="20% - Accent1 8 7 5 3" xfId="52374" xr:uid="{00000000-0005-0000-0000-0000DFCB0000}"/>
    <cellStyle name="20% - Accent1 8 7 6" xfId="52375" xr:uid="{00000000-0005-0000-0000-0000E0CB0000}"/>
    <cellStyle name="20% - Accent1 8 7 6 2" xfId="52376" xr:uid="{00000000-0005-0000-0000-0000E1CB0000}"/>
    <cellStyle name="20% - Accent1 8 7 6 2 2" xfId="52377" xr:uid="{00000000-0005-0000-0000-0000E2CB0000}"/>
    <cellStyle name="20% - Accent1 8 7 6 3" xfId="52378" xr:uid="{00000000-0005-0000-0000-0000E3CB0000}"/>
    <cellStyle name="20% - Accent1 8 7 7" xfId="52379" xr:uid="{00000000-0005-0000-0000-0000E4CB0000}"/>
    <cellStyle name="20% - Accent1 8 7 7 2" xfId="52380" xr:uid="{00000000-0005-0000-0000-0000E5CB0000}"/>
    <cellStyle name="20% - Accent1 8 7 8" xfId="52381" xr:uid="{00000000-0005-0000-0000-0000E6CB0000}"/>
    <cellStyle name="20% - Accent1 8 7 8 2" xfId="52382" xr:uid="{00000000-0005-0000-0000-0000E7CB0000}"/>
    <cellStyle name="20% - Accent1 8 7 9" xfId="52383" xr:uid="{00000000-0005-0000-0000-0000E8CB0000}"/>
    <cellStyle name="20% - Accent1 8 8" xfId="52384" xr:uid="{00000000-0005-0000-0000-0000E9CB0000}"/>
    <cellStyle name="20% - Accent1 8 8 2" xfId="52385" xr:uid="{00000000-0005-0000-0000-0000EACB0000}"/>
    <cellStyle name="20% - Accent1 8 8 2 2" xfId="52386" xr:uid="{00000000-0005-0000-0000-0000EBCB0000}"/>
    <cellStyle name="20% - Accent1 8 8 2 2 2" xfId="52387" xr:uid="{00000000-0005-0000-0000-0000ECCB0000}"/>
    <cellStyle name="20% - Accent1 8 8 2 3" xfId="52388" xr:uid="{00000000-0005-0000-0000-0000EDCB0000}"/>
    <cellStyle name="20% - Accent1 8 8 3" xfId="52389" xr:uid="{00000000-0005-0000-0000-0000EECB0000}"/>
    <cellStyle name="20% - Accent1 8 8 3 2" xfId="52390" xr:uid="{00000000-0005-0000-0000-0000EFCB0000}"/>
    <cellStyle name="20% - Accent1 8 8 4" xfId="52391" xr:uid="{00000000-0005-0000-0000-0000F0CB0000}"/>
    <cellStyle name="20% - Accent1 8 9" xfId="52392" xr:uid="{00000000-0005-0000-0000-0000F1CB0000}"/>
    <cellStyle name="20% - Accent1 8 9 2" xfId="52393" xr:uid="{00000000-0005-0000-0000-0000F2CB0000}"/>
    <cellStyle name="20% - Accent1 8 9 2 2" xfId="52394" xr:uid="{00000000-0005-0000-0000-0000F3CB0000}"/>
    <cellStyle name="20% - Accent1 8 9 2 2 2" xfId="52395" xr:uid="{00000000-0005-0000-0000-0000F4CB0000}"/>
    <cellStyle name="20% - Accent1 8 9 2 3" xfId="52396" xr:uid="{00000000-0005-0000-0000-0000F5CB0000}"/>
    <cellStyle name="20% - Accent1 8 9 3" xfId="52397" xr:uid="{00000000-0005-0000-0000-0000F6CB0000}"/>
    <cellStyle name="20% - Accent1 8 9 3 2" xfId="52398" xr:uid="{00000000-0005-0000-0000-0000F7CB0000}"/>
    <cellStyle name="20% - Accent1 8 9 4" xfId="52399" xr:uid="{00000000-0005-0000-0000-0000F8CB0000}"/>
    <cellStyle name="20% - Accent1 9" xfId="52400" xr:uid="{00000000-0005-0000-0000-0000F9CB0000}"/>
    <cellStyle name="20% - Accent1 9 10" xfId="52401" xr:uid="{00000000-0005-0000-0000-0000FACB0000}"/>
    <cellStyle name="20% - Accent1 9 10 2" xfId="52402" xr:uid="{00000000-0005-0000-0000-0000FBCB0000}"/>
    <cellStyle name="20% - Accent1 9 10 2 2" xfId="52403" xr:uid="{00000000-0005-0000-0000-0000FCCB0000}"/>
    <cellStyle name="20% - Accent1 9 10 3" xfId="52404" xr:uid="{00000000-0005-0000-0000-0000FDCB0000}"/>
    <cellStyle name="20% - Accent1 9 11" xfId="52405" xr:uid="{00000000-0005-0000-0000-0000FECB0000}"/>
    <cellStyle name="20% - Accent1 9 11 2" xfId="52406" xr:uid="{00000000-0005-0000-0000-0000FFCB0000}"/>
    <cellStyle name="20% - Accent1 9 11 2 2" xfId="52407" xr:uid="{00000000-0005-0000-0000-000000CC0000}"/>
    <cellStyle name="20% - Accent1 9 11 3" xfId="52408" xr:uid="{00000000-0005-0000-0000-000001CC0000}"/>
    <cellStyle name="20% - Accent1 9 12" xfId="52409" xr:uid="{00000000-0005-0000-0000-000002CC0000}"/>
    <cellStyle name="20% - Accent1 9 12 2" xfId="52410" xr:uid="{00000000-0005-0000-0000-000003CC0000}"/>
    <cellStyle name="20% - Accent1 9 13" xfId="52411" xr:uid="{00000000-0005-0000-0000-000004CC0000}"/>
    <cellStyle name="20% - Accent1 9 13 2" xfId="52412" xr:uid="{00000000-0005-0000-0000-000005CC0000}"/>
    <cellStyle name="20% - Accent1 9 14" xfId="52413" xr:uid="{00000000-0005-0000-0000-000006CC0000}"/>
    <cellStyle name="20% - Accent1 9 2" xfId="52414" xr:uid="{00000000-0005-0000-0000-000007CC0000}"/>
    <cellStyle name="20% - Accent1 9 2 10" xfId="52415" xr:uid="{00000000-0005-0000-0000-000008CC0000}"/>
    <cellStyle name="20% - Accent1 9 2 10 2" xfId="52416" xr:uid="{00000000-0005-0000-0000-000009CC0000}"/>
    <cellStyle name="20% - Accent1 9 2 11" xfId="52417" xr:uid="{00000000-0005-0000-0000-00000ACC0000}"/>
    <cellStyle name="20% - Accent1 9 2 2" xfId="52418" xr:uid="{00000000-0005-0000-0000-00000BCC0000}"/>
    <cellStyle name="20% - Accent1 9 2 2 2" xfId="52419" xr:uid="{00000000-0005-0000-0000-00000CCC0000}"/>
    <cellStyle name="20% - Accent1 9 2 2 2 2" xfId="52420" xr:uid="{00000000-0005-0000-0000-00000DCC0000}"/>
    <cellStyle name="20% - Accent1 9 2 2 2 2 2" xfId="52421" xr:uid="{00000000-0005-0000-0000-00000ECC0000}"/>
    <cellStyle name="20% - Accent1 9 2 2 2 2 2 2" xfId="52422" xr:uid="{00000000-0005-0000-0000-00000FCC0000}"/>
    <cellStyle name="20% - Accent1 9 2 2 2 2 3" xfId="52423" xr:uid="{00000000-0005-0000-0000-000010CC0000}"/>
    <cellStyle name="20% - Accent1 9 2 2 2 3" xfId="52424" xr:uid="{00000000-0005-0000-0000-000011CC0000}"/>
    <cellStyle name="20% - Accent1 9 2 2 2 3 2" xfId="52425" xr:uid="{00000000-0005-0000-0000-000012CC0000}"/>
    <cellStyle name="20% - Accent1 9 2 2 2 4" xfId="52426" xr:uid="{00000000-0005-0000-0000-000013CC0000}"/>
    <cellStyle name="20% - Accent1 9 2 2 3" xfId="52427" xr:uid="{00000000-0005-0000-0000-000014CC0000}"/>
    <cellStyle name="20% - Accent1 9 2 2 3 2" xfId="52428" xr:uid="{00000000-0005-0000-0000-000015CC0000}"/>
    <cellStyle name="20% - Accent1 9 2 2 3 2 2" xfId="52429" xr:uid="{00000000-0005-0000-0000-000016CC0000}"/>
    <cellStyle name="20% - Accent1 9 2 2 3 2 2 2" xfId="52430" xr:uid="{00000000-0005-0000-0000-000017CC0000}"/>
    <cellStyle name="20% - Accent1 9 2 2 3 2 3" xfId="52431" xr:uid="{00000000-0005-0000-0000-000018CC0000}"/>
    <cellStyle name="20% - Accent1 9 2 2 3 3" xfId="52432" xr:uid="{00000000-0005-0000-0000-000019CC0000}"/>
    <cellStyle name="20% - Accent1 9 2 2 3 3 2" xfId="52433" xr:uid="{00000000-0005-0000-0000-00001ACC0000}"/>
    <cellStyle name="20% - Accent1 9 2 2 3 4" xfId="52434" xr:uid="{00000000-0005-0000-0000-00001BCC0000}"/>
    <cellStyle name="20% - Accent1 9 2 2 4" xfId="52435" xr:uid="{00000000-0005-0000-0000-00001CCC0000}"/>
    <cellStyle name="20% - Accent1 9 2 2 4 2" xfId="52436" xr:uid="{00000000-0005-0000-0000-00001DCC0000}"/>
    <cellStyle name="20% - Accent1 9 2 2 4 2 2" xfId="52437" xr:uid="{00000000-0005-0000-0000-00001ECC0000}"/>
    <cellStyle name="20% - Accent1 9 2 2 4 2 2 2" xfId="52438" xr:uid="{00000000-0005-0000-0000-00001FCC0000}"/>
    <cellStyle name="20% - Accent1 9 2 2 4 2 3" xfId="52439" xr:uid="{00000000-0005-0000-0000-000020CC0000}"/>
    <cellStyle name="20% - Accent1 9 2 2 4 3" xfId="52440" xr:uid="{00000000-0005-0000-0000-000021CC0000}"/>
    <cellStyle name="20% - Accent1 9 2 2 4 3 2" xfId="52441" xr:uid="{00000000-0005-0000-0000-000022CC0000}"/>
    <cellStyle name="20% - Accent1 9 2 2 4 4" xfId="52442" xr:uid="{00000000-0005-0000-0000-000023CC0000}"/>
    <cellStyle name="20% - Accent1 9 2 2 5" xfId="52443" xr:uid="{00000000-0005-0000-0000-000024CC0000}"/>
    <cellStyle name="20% - Accent1 9 2 2 5 2" xfId="52444" xr:uid="{00000000-0005-0000-0000-000025CC0000}"/>
    <cellStyle name="20% - Accent1 9 2 2 5 2 2" xfId="52445" xr:uid="{00000000-0005-0000-0000-000026CC0000}"/>
    <cellStyle name="20% - Accent1 9 2 2 5 3" xfId="52446" xr:uid="{00000000-0005-0000-0000-000027CC0000}"/>
    <cellStyle name="20% - Accent1 9 2 2 6" xfId="52447" xr:uid="{00000000-0005-0000-0000-000028CC0000}"/>
    <cellStyle name="20% - Accent1 9 2 2 6 2" xfId="52448" xr:uid="{00000000-0005-0000-0000-000029CC0000}"/>
    <cellStyle name="20% - Accent1 9 2 2 6 2 2" xfId="52449" xr:uid="{00000000-0005-0000-0000-00002ACC0000}"/>
    <cellStyle name="20% - Accent1 9 2 2 6 3" xfId="52450" xr:uid="{00000000-0005-0000-0000-00002BCC0000}"/>
    <cellStyle name="20% - Accent1 9 2 2 7" xfId="52451" xr:uid="{00000000-0005-0000-0000-00002CCC0000}"/>
    <cellStyle name="20% - Accent1 9 2 2 7 2" xfId="52452" xr:uid="{00000000-0005-0000-0000-00002DCC0000}"/>
    <cellStyle name="20% - Accent1 9 2 2 8" xfId="52453" xr:uid="{00000000-0005-0000-0000-00002ECC0000}"/>
    <cellStyle name="20% - Accent1 9 2 2 8 2" xfId="52454" xr:uid="{00000000-0005-0000-0000-00002FCC0000}"/>
    <cellStyle name="20% - Accent1 9 2 2 9" xfId="52455" xr:uid="{00000000-0005-0000-0000-000030CC0000}"/>
    <cellStyle name="20% - Accent1 9 2 3" xfId="52456" xr:uid="{00000000-0005-0000-0000-000031CC0000}"/>
    <cellStyle name="20% - Accent1 9 2 3 2" xfId="52457" xr:uid="{00000000-0005-0000-0000-000032CC0000}"/>
    <cellStyle name="20% - Accent1 9 2 3 2 2" xfId="52458" xr:uid="{00000000-0005-0000-0000-000033CC0000}"/>
    <cellStyle name="20% - Accent1 9 2 3 2 2 2" xfId="52459" xr:uid="{00000000-0005-0000-0000-000034CC0000}"/>
    <cellStyle name="20% - Accent1 9 2 3 2 2 2 2" xfId="52460" xr:uid="{00000000-0005-0000-0000-000035CC0000}"/>
    <cellStyle name="20% - Accent1 9 2 3 2 2 3" xfId="52461" xr:uid="{00000000-0005-0000-0000-000036CC0000}"/>
    <cellStyle name="20% - Accent1 9 2 3 2 3" xfId="52462" xr:uid="{00000000-0005-0000-0000-000037CC0000}"/>
    <cellStyle name="20% - Accent1 9 2 3 2 3 2" xfId="52463" xr:uid="{00000000-0005-0000-0000-000038CC0000}"/>
    <cellStyle name="20% - Accent1 9 2 3 2 4" xfId="52464" xr:uid="{00000000-0005-0000-0000-000039CC0000}"/>
    <cellStyle name="20% - Accent1 9 2 3 3" xfId="52465" xr:uid="{00000000-0005-0000-0000-00003ACC0000}"/>
    <cellStyle name="20% - Accent1 9 2 3 3 2" xfId="52466" xr:uid="{00000000-0005-0000-0000-00003BCC0000}"/>
    <cellStyle name="20% - Accent1 9 2 3 3 2 2" xfId="52467" xr:uid="{00000000-0005-0000-0000-00003CCC0000}"/>
    <cellStyle name="20% - Accent1 9 2 3 3 2 2 2" xfId="52468" xr:uid="{00000000-0005-0000-0000-00003DCC0000}"/>
    <cellStyle name="20% - Accent1 9 2 3 3 2 3" xfId="52469" xr:uid="{00000000-0005-0000-0000-00003ECC0000}"/>
    <cellStyle name="20% - Accent1 9 2 3 3 3" xfId="52470" xr:uid="{00000000-0005-0000-0000-00003FCC0000}"/>
    <cellStyle name="20% - Accent1 9 2 3 3 3 2" xfId="52471" xr:uid="{00000000-0005-0000-0000-000040CC0000}"/>
    <cellStyle name="20% - Accent1 9 2 3 3 4" xfId="52472" xr:uid="{00000000-0005-0000-0000-000041CC0000}"/>
    <cellStyle name="20% - Accent1 9 2 3 4" xfId="52473" xr:uid="{00000000-0005-0000-0000-000042CC0000}"/>
    <cellStyle name="20% - Accent1 9 2 3 4 2" xfId="52474" xr:uid="{00000000-0005-0000-0000-000043CC0000}"/>
    <cellStyle name="20% - Accent1 9 2 3 4 2 2" xfId="52475" xr:uid="{00000000-0005-0000-0000-000044CC0000}"/>
    <cellStyle name="20% - Accent1 9 2 3 4 2 2 2" xfId="52476" xr:uid="{00000000-0005-0000-0000-000045CC0000}"/>
    <cellStyle name="20% - Accent1 9 2 3 4 2 3" xfId="52477" xr:uid="{00000000-0005-0000-0000-000046CC0000}"/>
    <cellStyle name="20% - Accent1 9 2 3 4 3" xfId="52478" xr:uid="{00000000-0005-0000-0000-000047CC0000}"/>
    <cellStyle name="20% - Accent1 9 2 3 4 3 2" xfId="52479" xr:uid="{00000000-0005-0000-0000-000048CC0000}"/>
    <cellStyle name="20% - Accent1 9 2 3 4 4" xfId="52480" xr:uid="{00000000-0005-0000-0000-000049CC0000}"/>
    <cellStyle name="20% - Accent1 9 2 3 5" xfId="52481" xr:uid="{00000000-0005-0000-0000-00004ACC0000}"/>
    <cellStyle name="20% - Accent1 9 2 3 5 2" xfId="52482" xr:uid="{00000000-0005-0000-0000-00004BCC0000}"/>
    <cellStyle name="20% - Accent1 9 2 3 5 2 2" xfId="52483" xr:uid="{00000000-0005-0000-0000-00004CCC0000}"/>
    <cellStyle name="20% - Accent1 9 2 3 5 3" xfId="52484" xr:uid="{00000000-0005-0000-0000-00004DCC0000}"/>
    <cellStyle name="20% - Accent1 9 2 3 6" xfId="52485" xr:uid="{00000000-0005-0000-0000-00004ECC0000}"/>
    <cellStyle name="20% - Accent1 9 2 3 6 2" xfId="52486" xr:uid="{00000000-0005-0000-0000-00004FCC0000}"/>
    <cellStyle name="20% - Accent1 9 2 3 6 2 2" xfId="52487" xr:uid="{00000000-0005-0000-0000-000050CC0000}"/>
    <cellStyle name="20% - Accent1 9 2 3 6 3" xfId="52488" xr:uid="{00000000-0005-0000-0000-000051CC0000}"/>
    <cellStyle name="20% - Accent1 9 2 3 7" xfId="52489" xr:uid="{00000000-0005-0000-0000-000052CC0000}"/>
    <cellStyle name="20% - Accent1 9 2 3 7 2" xfId="52490" xr:uid="{00000000-0005-0000-0000-000053CC0000}"/>
    <cellStyle name="20% - Accent1 9 2 3 8" xfId="52491" xr:uid="{00000000-0005-0000-0000-000054CC0000}"/>
    <cellStyle name="20% - Accent1 9 2 3 8 2" xfId="52492" xr:uid="{00000000-0005-0000-0000-000055CC0000}"/>
    <cellStyle name="20% - Accent1 9 2 3 9" xfId="52493" xr:uid="{00000000-0005-0000-0000-000056CC0000}"/>
    <cellStyle name="20% - Accent1 9 2 4" xfId="52494" xr:uid="{00000000-0005-0000-0000-000057CC0000}"/>
    <cellStyle name="20% - Accent1 9 2 4 2" xfId="52495" xr:uid="{00000000-0005-0000-0000-000058CC0000}"/>
    <cellStyle name="20% - Accent1 9 2 4 2 2" xfId="52496" xr:uid="{00000000-0005-0000-0000-000059CC0000}"/>
    <cellStyle name="20% - Accent1 9 2 4 2 2 2" xfId="52497" xr:uid="{00000000-0005-0000-0000-00005ACC0000}"/>
    <cellStyle name="20% - Accent1 9 2 4 2 3" xfId="52498" xr:uid="{00000000-0005-0000-0000-00005BCC0000}"/>
    <cellStyle name="20% - Accent1 9 2 4 3" xfId="52499" xr:uid="{00000000-0005-0000-0000-00005CCC0000}"/>
    <cellStyle name="20% - Accent1 9 2 4 3 2" xfId="52500" xr:uid="{00000000-0005-0000-0000-00005DCC0000}"/>
    <cellStyle name="20% - Accent1 9 2 4 4" xfId="52501" xr:uid="{00000000-0005-0000-0000-00005ECC0000}"/>
    <cellStyle name="20% - Accent1 9 2 5" xfId="52502" xr:uid="{00000000-0005-0000-0000-00005FCC0000}"/>
    <cellStyle name="20% - Accent1 9 2 5 2" xfId="52503" xr:uid="{00000000-0005-0000-0000-000060CC0000}"/>
    <cellStyle name="20% - Accent1 9 2 5 2 2" xfId="52504" xr:uid="{00000000-0005-0000-0000-000061CC0000}"/>
    <cellStyle name="20% - Accent1 9 2 5 2 2 2" xfId="52505" xr:uid="{00000000-0005-0000-0000-000062CC0000}"/>
    <cellStyle name="20% - Accent1 9 2 5 2 3" xfId="52506" xr:uid="{00000000-0005-0000-0000-000063CC0000}"/>
    <cellStyle name="20% - Accent1 9 2 5 3" xfId="52507" xr:uid="{00000000-0005-0000-0000-000064CC0000}"/>
    <cellStyle name="20% - Accent1 9 2 5 3 2" xfId="52508" xr:uid="{00000000-0005-0000-0000-000065CC0000}"/>
    <cellStyle name="20% - Accent1 9 2 5 4" xfId="52509" xr:uid="{00000000-0005-0000-0000-000066CC0000}"/>
    <cellStyle name="20% - Accent1 9 2 6" xfId="52510" xr:uid="{00000000-0005-0000-0000-000067CC0000}"/>
    <cellStyle name="20% - Accent1 9 2 6 2" xfId="52511" xr:uid="{00000000-0005-0000-0000-000068CC0000}"/>
    <cellStyle name="20% - Accent1 9 2 6 2 2" xfId="52512" xr:uid="{00000000-0005-0000-0000-000069CC0000}"/>
    <cellStyle name="20% - Accent1 9 2 6 2 2 2" xfId="52513" xr:uid="{00000000-0005-0000-0000-00006ACC0000}"/>
    <cellStyle name="20% - Accent1 9 2 6 2 3" xfId="52514" xr:uid="{00000000-0005-0000-0000-00006BCC0000}"/>
    <cellStyle name="20% - Accent1 9 2 6 3" xfId="52515" xr:uid="{00000000-0005-0000-0000-00006CCC0000}"/>
    <cellStyle name="20% - Accent1 9 2 6 3 2" xfId="52516" xr:uid="{00000000-0005-0000-0000-00006DCC0000}"/>
    <cellStyle name="20% - Accent1 9 2 6 4" xfId="52517" xr:uid="{00000000-0005-0000-0000-00006ECC0000}"/>
    <cellStyle name="20% - Accent1 9 2 7" xfId="52518" xr:uid="{00000000-0005-0000-0000-00006FCC0000}"/>
    <cellStyle name="20% - Accent1 9 2 7 2" xfId="52519" xr:uid="{00000000-0005-0000-0000-000070CC0000}"/>
    <cellStyle name="20% - Accent1 9 2 7 2 2" xfId="52520" xr:uid="{00000000-0005-0000-0000-000071CC0000}"/>
    <cellStyle name="20% - Accent1 9 2 7 3" xfId="52521" xr:uid="{00000000-0005-0000-0000-000072CC0000}"/>
    <cellStyle name="20% - Accent1 9 2 8" xfId="52522" xr:uid="{00000000-0005-0000-0000-000073CC0000}"/>
    <cellStyle name="20% - Accent1 9 2 8 2" xfId="52523" xr:uid="{00000000-0005-0000-0000-000074CC0000}"/>
    <cellStyle name="20% - Accent1 9 2 8 2 2" xfId="52524" xr:uid="{00000000-0005-0000-0000-000075CC0000}"/>
    <cellStyle name="20% - Accent1 9 2 8 3" xfId="52525" xr:uid="{00000000-0005-0000-0000-000076CC0000}"/>
    <cellStyle name="20% - Accent1 9 2 9" xfId="52526" xr:uid="{00000000-0005-0000-0000-000077CC0000}"/>
    <cellStyle name="20% - Accent1 9 2 9 2" xfId="52527" xr:uid="{00000000-0005-0000-0000-000078CC0000}"/>
    <cellStyle name="20% - Accent1 9 3" xfId="52528" xr:uid="{00000000-0005-0000-0000-000079CC0000}"/>
    <cellStyle name="20% - Accent1 9 3 10" xfId="52529" xr:uid="{00000000-0005-0000-0000-00007ACC0000}"/>
    <cellStyle name="20% - Accent1 9 3 10 2" xfId="52530" xr:uid="{00000000-0005-0000-0000-00007BCC0000}"/>
    <cellStyle name="20% - Accent1 9 3 11" xfId="52531" xr:uid="{00000000-0005-0000-0000-00007CCC0000}"/>
    <cellStyle name="20% - Accent1 9 3 2" xfId="52532" xr:uid="{00000000-0005-0000-0000-00007DCC0000}"/>
    <cellStyle name="20% - Accent1 9 3 2 2" xfId="52533" xr:uid="{00000000-0005-0000-0000-00007ECC0000}"/>
    <cellStyle name="20% - Accent1 9 3 2 2 2" xfId="52534" xr:uid="{00000000-0005-0000-0000-00007FCC0000}"/>
    <cellStyle name="20% - Accent1 9 3 2 2 2 2" xfId="52535" xr:uid="{00000000-0005-0000-0000-000080CC0000}"/>
    <cellStyle name="20% - Accent1 9 3 2 2 2 2 2" xfId="52536" xr:uid="{00000000-0005-0000-0000-000081CC0000}"/>
    <cellStyle name="20% - Accent1 9 3 2 2 2 3" xfId="52537" xr:uid="{00000000-0005-0000-0000-000082CC0000}"/>
    <cellStyle name="20% - Accent1 9 3 2 2 3" xfId="52538" xr:uid="{00000000-0005-0000-0000-000083CC0000}"/>
    <cellStyle name="20% - Accent1 9 3 2 2 3 2" xfId="52539" xr:uid="{00000000-0005-0000-0000-000084CC0000}"/>
    <cellStyle name="20% - Accent1 9 3 2 2 4" xfId="52540" xr:uid="{00000000-0005-0000-0000-000085CC0000}"/>
    <cellStyle name="20% - Accent1 9 3 2 3" xfId="52541" xr:uid="{00000000-0005-0000-0000-000086CC0000}"/>
    <cellStyle name="20% - Accent1 9 3 2 3 2" xfId="52542" xr:uid="{00000000-0005-0000-0000-000087CC0000}"/>
    <cellStyle name="20% - Accent1 9 3 2 3 2 2" xfId="52543" xr:uid="{00000000-0005-0000-0000-000088CC0000}"/>
    <cellStyle name="20% - Accent1 9 3 2 3 2 2 2" xfId="52544" xr:uid="{00000000-0005-0000-0000-000089CC0000}"/>
    <cellStyle name="20% - Accent1 9 3 2 3 2 3" xfId="52545" xr:uid="{00000000-0005-0000-0000-00008ACC0000}"/>
    <cellStyle name="20% - Accent1 9 3 2 3 3" xfId="52546" xr:uid="{00000000-0005-0000-0000-00008BCC0000}"/>
    <cellStyle name="20% - Accent1 9 3 2 3 3 2" xfId="52547" xr:uid="{00000000-0005-0000-0000-00008CCC0000}"/>
    <cellStyle name="20% - Accent1 9 3 2 3 4" xfId="52548" xr:uid="{00000000-0005-0000-0000-00008DCC0000}"/>
    <cellStyle name="20% - Accent1 9 3 2 4" xfId="52549" xr:uid="{00000000-0005-0000-0000-00008ECC0000}"/>
    <cellStyle name="20% - Accent1 9 3 2 4 2" xfId="52550" xr:uid="{00000000-0005-0000-0000-00008FCC0000}"/>
    <cellStyle name="20% - Accent1 9 3 2 4 2 2" xfId="52551" xr:uid="{00000000-0005-0000-0000-000090CC0000}"/>
    <cellStyle name="20% - Accent1 9 3 2 4 2 2 2" xfId="52552" xr:uid="{00000000-0005-0000-0000-000091CC0000}"/>
    <cellStyle name="20% - Accent1 9 3 2 4 2 3" xfId="52553" xr:uid="{00000000-0005-0000-0000-000092CC0000}"/>
    <cellStyle name="20% - Accent1 9 3 2 4 3" xfId="52554" xr:uid="{00000000-0005-0000-0000-000093CC0000}"/>
    <cellStyle name="20% - Accent1 9 3 2 4 3 2" xfId="52555" xr:uid="{00000000-0005-0000-0000-000094CC0000}"/>
    <cellStyle name="20% - Accent1 9 3 2 4 4" xfId="52556" xr:uid="{00000000-0005-0000-0000-000095CC0000}"/>
    <cellStyle name="20% - Accent1 9 3 2 5" xfId="52557" xr:uid="{00000000-0005-0000-0000-000096CC0000}"/>
    <cellStyle name="20% - Accent1 9 3 2 5 2" xfId="52558" xr:uid="{00000000-0005-0000-0000-000097CC0000}"/>
    <cellStyle name="20% - Accent1 9 3 2 5 2 2" xfId="52559" xr:uid="{00000000-0005-0000-0000-000098CC0000}"/>
    <cellStyle name="20% - Accent1 9 3 2 5 3" xfId="52560" xr:uid="{00000000-0005-0000-0000-000099CC0000}"/>
    <cellStyle name="20% - Accent1 9 3 2 6" xfId="52561" xr:uid="{00000000-0005-0000-0000-00009ACC0000}"/>
    <cellStyle name="20% - Accent1 9 3 2 6 2" xfId="52562" xr:uid="{00000000-0005-0000-0000-00009BCC0000}"/>
    <cellStyle name="20% - Accent1 9 3 2 6 2 2" xfId="52563" xr:uid="{00000000-0005-0000-0000-00009CCC0000}"/>
    <cellStyle name="20% - Accent1 9 3 2 6 3" xfId="52564" xr:uid="{00000000-0005-0000-0000-00009DCC0000}"/>
    <cellStyle name="20% - Accent1 9 3 2 7" xfId="52565" xr:uid="{00000000-0005-0000-0000-00009ECC0000}"/>
    <cellStyle name="20% - Accent1 9 3 2 7 2" xfId="52566" xr:uid="{00000000-0005-0000-0000-00009FCC0000}"/>
    <cellStyle name="20% - Accent1 9 3 2 8" xfId="52567" xr:uid="{00000000-0005-0000-0000-0000A0CC0000}"/>
    <cellStyle name="20% - Accent1 9 3 2 8 2" xfId="52568" xr:uid="{00000000-0005-0000-0000-0000A1CC0000}"/>
    <cellStyle name="20% - Accent1 9 3 2 9" xfId="52569" xr:uid="{00000000-0005-0000-0000-0000A2CC0000}"/>
    <cellStyle name="20% - Accent1 9 3 3" xfId="52570" xr:uid="{00000000-0005-0000-0000-0000A3CC0000}"/>
    <cellStyle name="20% - Accent1 9 3 3 2" xfId="52571" xr:uid="{00000000-0005-0000-0000-0000A4CC0000}"/>
    <cellStyle name="20% - Accent1 9 3 3 2 2" xfId="52572" xr:uid="{00000000-0005-0000-0000-0000A5CC0000}"/>
    <cellStyle name="20% - Accent1 9 3 3 2 2 2" xfId="52573" xr:uid="{00000000-0005-0000-0000-0000A6CC0000}"/>
    <cellStyle name="20% - Accent1 9 3 3 2 2 2 2" xfId="52574" xr:uid="{00000000-0005-0000-0000-0000A7CC0000}"/>
    <cellStyle name="20% - Accent1 9 3 3 2 2 3" xfId="52575" xr:uid="{00000000-0005-0000-0000-0000A8CC0000}"/>
    <cellStyle name="20% - Accent1 9 3 3 2 3" xfId="52576" xr:uid="{00000000-0005-0000-0000-0000A9CC0000}"/>
    <cellStyle name="20% - Accent1 9 3 3 2 3 2" xfId="52577" xr:uid="{00000000-0005-0000-0000-0000AACC0000}"/>
    <cellStyle name="20% - Accent1 9 3 3 2 4" xfId="52578" xr:uid="{00000000-0005-0000-0000-0000ABCC0000}"/>
    <cellStyle name="20% - Accent1 9 3 3 3" xfId="52579" xr:uid="{00000000-0005-0000-0000-0000ACCC0000}"/>
    <cellStyle name="20% - Accent1 9 3 3 3 2" xfId="52580" xr:uid="{00000000-0005-0000-0000-0000ADCC0000}"/>
    <cellStyle name="20% - Accent1 9 3 3 3 2 2" xfId="52581" xr:uid="{00000000-0005-0000-0000-0000AECC0000}"/>
    <cellStyle name="20% - Accent1 9 3 3 3 2 2 2" xfId="52582" xr:uid="{00000000-0005-0000-0000-0000AFCC0000}"/>
    <cellStyle name="20% - Accent1 9 3 3 3 2 3" xfId="52583" xr:uid="{00000000-0005-0000-0000-0000B0CC0000}"/>
    <cellStyle name="20% - Accent1 9 3 3 3 3" xfId="52584" xr:uid="{00000000-0005-0000-0000-0000B1CC0000}"/>
    <cellStyle name="20% - Accent1 9 3 3 3 3 2" xfId="52585" xr:uid="{00000000-0005-0000-0000-0000B2CC0000}"/>
    <cellStyle name="20% - Accent1 9 3 3 3 4" xfId="52586" xr:uid="{00000000-0005-0000-0000-0000B3CC0000}"/>
    <cellStyle name="20% - Accent1 9 3 3 4" xfId="52587" xr:uid="{00000000-0005-0000-0000-0000B4CC0000}"/>
    <cellStyle name="20% - Accent1 9 3 3 4 2" xfId="52588" xr:uid="{00000000-0005-0000-0000-0000B5CC0000}"/>
    <cellStyle name="20% - Accent1 9 3 3 4 2 2" xfId="52589" xr:uid="{00000000-0005-0000-0000-0000B6CC0000}"/>
    <cellStyle name="20% - Accent1 9 3 3 4 2 2 2" xfId="52590" xr:uid="{00000000-0005-0000-0000-0000B7CC0000}"/>
    <cellStyle name="20% - Accent1 9 3 3 4 2 3" xfId="52591" xr:uid="{00000000-0005-0000-0000-0000B8CC0000}"/>
    <cellStyle name="20% - Accent1 9 3 3 4 3" xfId="52592" xr:uid="{00000000-0005-0000-0000-0000B9CC0000}"/>
    <cellStyle name="20% - Accent1 9 3 3 4 3 2" xfId="52593" xr:uid="{00000000-0005-0000-0000-0000BACC0000}"/>
    <cellStyle name="20% - Accent1 9 3 3 4 4" xfId="52594" xr:uid="{00000000-0005-0000-0000-0000BBCC0000}"/>
    <cellStyle name="20% - Accent1 9 3 3 5" xfId="52595" xr:uid="{00000000-0005-0000-0000-0000BCCC0000}"/>
    <cellStyle name="20% - Accent1 9 3 3 5 2" xfId="52596" xr:uid="{00000000-0005-0000-0000-0000BDCC0000}"/>
    <cellStyle name="20% - Accent1 9 3 3 5 2 2" xfId="52597" xr:uid="{00000000-0005-0000-0000-0000BECC0000}"/>
    <cellStyle name="20% - Accent1 9 3 3 5 3" xfId="52598" xr:uid="{00000000-0005-0000-0000-0000BFCC0000}"/>
    <cellStyle name="20% - Accent1 9 3 3 6" xfId="52599" xr:uid="{00000000-0005-0000-0000-0000C0CC0000}"/>
    <cellStyle name="20% - Accent1 9 3 3 6 2" xfId="52600" xr:uid="{00000000-0005-0000-0000-0000C1CC0000}"/>
    <cellStyle name="20% - Accent1 9 3 3 6 2 2" xfId="52601" xr:uid="{00000000-0005-0000-0000-0000C2CC0000}"/>
    <cellStyle name="20% - Accent1 9 3 3 6 3" xfId="52602" xr:uid="{00000000-0005-0000-0000-0000C3CC0000}"/>
    <cellStyle name="20% - Accent1 9 3 3 7" xfId="52603" xr:uid="{00000000-0005-0000-0000-0000C4CC0000}"/>
    <cellStyle name="20% - Accent1 9 3 3 7 2" xfId="52604" xr:uid="{00000000-0005-0000-0000-0000C5CC0000}"/>
    <cellStyle name="20% - Accent1 9 3 3 8" xfId="52605" xr:uid="{00000000-0005-0000-0000-0000C6CC0000}"/>
    <cellStyle name="20% - Accent1 9 3 3 8 2" xfId="52606" xr:uid="{00000000-0005-0000-0000-0000C7CC0000}"/>
    <cellStyle name="20% - Accent1 9 3 3 9" xfId="52607" xr:uid="{00000000-0005-0000-0000-0000C8CC0000}"/>
    <cellStyle name="20% - Accent1 9 3 4" xfId="52608" xr:uid="{00000000-0005-0000-0000-0000C9CC0000}"/>
    <cellStyle name="20% - Accent1 9 3 4 2" xfId="52609" xr:uid="{00000000-0005-0000-0000-0000CACC0000}"/>
    <cellStyle name="20% - Accent1 9 3 4 2 2" xfId="52610" xr:uid="{00000000-0005-0000-0000-0000CBCC0000}"/>
    <cellStyle name="20% - Accent1 9 3 4 2 2 2" xfId="52611" xr:uid="{00000000-0005-0000-0000-0000CCCC0000}"/>
    <cellStyle name="20% - Accent1 9 3 4 2 3" xfId="52612" xr:uid="{00000000-0005-0000-0000-0000CDCC0000}"/>
    <cellStyle name="20% - Accent1 9 3 4 3" xfId="52613" xr:uid="{00000000-0005-0000-0000-0000CECC0000}"/>
    <cellStyle name="20% - Accent1 9 3 4 3 2" xfId="52614" xr:uid="{00000000-0005-0000-0000-0000CFCC0000}"/>
    <cellStyle name="20% - Accent1 9 3 4 4" xfId="52615" xr:uid="{00000000-0005-0000-0000-0000D0CC0000}"/>
    <cellStyle name="20% - Accent1 9 3 5" xfId="52616" xr:uid="{00000000-0005-0000-0000-0000D1CC0000}"/>
    <cellStyle name="20% - Accent1 9 3 5 2" xfId="52617" xr:uid="{00000000-0005-0000-0000-0000D2CC0000}"/>
    <cellStyle name="20% - Accent1 9 3 5 2 2" xfId="52618" xr:uid="{00000000-0005-0000-0000-0000D3CC0000}"/>
    <cellStyle name="20% - Accent1 9 3 5 2 2 2" xfId="52619" xr:uid="{00000000-0005-0000-0000-0000D4CC0000}"/>
    <cellStyle name="20% - Accent1 9 3 5 2 3" xfId="52620" xr:uid="{00000000-0005-0000-0000-0000D5CC0000}"/>
    <cellStyle name="20% - Accent1 9 3 5 3" xfId="52621" xr:uid="{00000000-0005-0000-0000-0000D6CC0000}"/>
    <cellStyle name="20% - Accent1 9 3 5 3 2" xfId="52622" xr:uid="{00000000-0005-0000-0000-0000D7CC0000}"/>
    <cellStyle name="20% - Accent1 9 3 5 4" xfId="52623" xr:uid="{00000000-0005-0000-0000-0000D8CC0000}"/>
    <cellStyle name="20% - Accent1 9 3 6" xfId="52624" xr:uid="{00000000-0005-0000-0000-0000D9CC0000}"/>
    <cellStyle name="20% - Accent1 9 3 6 2" xfId="52625" xr:uid="{00000000-0005-0000-0000-0000DACC0000}"/>
    <cellStyle name="20% - Accent1 9 3 6 2 2" xfId="52626" xr:uid="{00000000-0005-0000-0000-0000DBCC0000}"/>
    <cellStyle name="20% - Accent1 9 3 6 2 2 2" xfId="52627" xr:uid="{00000000-0005-0000-0000-0000DCCC0000}"/>
    <cellStyle name="20% - Accent1 9 3 6 2 3" xfId="52628" xr:uid="{00000000-0005-0000-0000-0000DDCC0000}"/>
    <cellStyle name="20% - Accent1 9 3 6 3" xfId="52629" xr:uid="{00000000-0005-0000-0000-0000DECC0000}"/>
    <cellStyle name="20% - Accent1 9 3 6 3 2" xfId="52630" xr:uid="{00000000-0005-0000-0000-0000DFCC0000}"/>
    <cellStyle name="20% - Accent1 9 3 6 4" xfId="52631" xr:uid="{00000000-0005-0000-0000-0000E0CC0000}"/>
    <cellStyle name="20% - Accent1 9 3 7" xfId="52632" xr:uid="{00000000-0005-0000-0000-0000E1CC0000}"/>
    <cellStyle name="20% - Accent1 9 3 7 2" xfId="52633" xr:uid="{00000000-0005-0000-0000-0000E2CC0000}"/>
    <cellStyle name="20% - Accent1 9 3 7 2 2" xfId="52634" xr:uid="{00000000-0005-0000-0000-0000E3CC0000}"/>
    <cellStyle name="20% - Accent1 9 3 7 3" xfId="52635" xr:uid="{00000000-0005-0000-0000-0000E4CC0000}"/>
    <cellStyle name="20% - Accent1 9 3 8" xfId="52636" xr:uid="{00000000-0005-0000-0000-0000E5CC0000}"/>
    <cellStyle name="20% - Accent1 9 3 8 2" xfId="52637" xr:uid="{00000000-0005-0000-0000-0000E6CC0000}"/>
    <cellStyle name="20% - Accent1 9 3 8 2 2" xfId="52638" xr:uid="{00000000-0005-0000-0000-0000E7CC0000}"/>
    <cellStyle name="20% - Accent1 9 3 8 3" xfId="52639" xr:uid="{00000000-0005-0000-0000-0000E8CC0000}"/>
    <cellStyle name="20% - Accent1 9 3 9" xfId="52640" xr:uid="{00000000-0005-0000-0000-0000E9CC0000}"/>
    <cellStyle name="20% - Accent1 9 3 9 2" xfId="52641" xr:uid="{00000000-0005-0000-0000-0000EACC0000}"/>
    <cellStyle name="20% - Accent1 9 4" xfId="52642" xr:uid="{00000000-0005-0000-0000-0000EBCC0000}"/>
    <cellStyle name="20% - Accent1 9 4 10" xfId="52643" xr:uid="{00000000-0005-0000-0000-0000ECCC0000}"/>
    <cellStyle name="20% - Accent1 9 4 10 2" xfId="52644" xr:uid="{00000000-0005-0000-0000-0000EDCC0000}"/>
    <cellStyle name="20% - Accent1 9 4 11" xfId="52645" xr:uid="{00000000-0005-0000-0000-0000EECC0000}"/>
    <cellStyle name="20% - Accent1 9 4 2" xfId="52646" xr:uid="{00000000-0005-0000-0000-0000EFCC0000}"/>
    <cellStyle name="20% - Accent1 9 4 2 2" xfId="52647" xr:uid="{00000000-0005-0000-0000-0000F0CC0000}"/>
    <cellStyle name="20% - Accent1 9 4 2 2 2" xfId="52648" xr:uid="{00000000-0005-0000-0000-0000F1CC0000}"/>
    <cellStyle name="20% - Accent1 9 4 2 2 2 2" xfId="52649" xr:uid="{00000000-0005-0000-0000-0000F2CC0000}"/>
    <cellStyle name="20% - Accent1 9 4 2 2 2 2 2" xfId="52650" xr:uid="{00000000-0005-0000-0000-0000F3CC0000}"/>
    <cellStyle name="20% - Accent1 9 4 2 2 2 3" xfId="52651" xr:uid="{00000000-0005-0000-0000-0000F4CC0000}"/>
    <cellStyle name="20% - Accent1 9 4 2 2 3" xfId="52652" xr:uid="{00000000-0005-0000-0000-0000F5CC0000}"/>
    <cellStyle name="20% - Accent1 9 4 2 2 3 2" xfId="52653" xr:uid="{00000000-0005-0000-0000-0000F6CC0000}"/>
    <cellStyle name="20% - Accent1 9 4 2 2 4" xfId="52654" xr:uid="{00000000-0005-0000-0000-0000F7CC0000}"/>
    <cellStyle name="20% - Accent1 9 4 2 3" xfId="52655" xr:uid="{00000000-0005-0000-0000-0000F8CC0000}"/>
    <cellStyle name="20% - Accent1 9 4 2 3 2" xfId="52656" xr:uid="{00000000-0005-0000-0000-0000F9CC0000}"/>
    <cellStyle name="20% - Accent1 9 4 2 3 2 2" xfId="52657" xr:uid="{00000000-0005-0000-0000-0000FACC0000}"/>
    <cellStyle name="20% - Accent1 9 4 2 3 2 2 2" xfId="52658" xr:uid="{00000000-0005-0000-0000-0000FBCC0000}"/>
    <cellStyle name="20% - Accent1 9 4 2 3 2 3" xfId="52659" xr:uid="{00000000-0005-0000-0000-0000FCCC0000}"/>
    <cellStyle name="20% - Accent1 9 4 2 3 3" xfId="52660" xr:uid="{00000000-0005-0000-0000-0000FDCC0000}"/>
    <cellStyle name="20% - Accent1 9 4 2 3 3 2" xfId="52661" xr:uid="{00000000-0005-0000-0000-0000FECC0000}"/>
    <cellStyle name="20% - Accent1 9 4 2 3 4" xfId="52662" xr:uid="{00000000-0005-0000-0000-0000FFCC0000}"/>
    <cellStyle name="20% - Accent1 9 4 2 4" xfId="52663" xr:uid="{00000000-0005-0000-0000-000000CD0000}"/>
    <cellStyle name="20% - Accent1 9 4 2 4 2" xfId="52664" xr:uid="{00000000-0005-0000-0000-000001CD0000}"/>
    <cellStyle name="20% - Accent1 9 4 2 4 2 2" xfId="52665" xr:uid="{00000000-0005-0000-0000-000002CD0000}"/>
    <cellStyle name="20% - Accent1 9 4 2 4 2 2 2" xfId="52666" xr:uid="{00000000-0005-0000-0000-000003CD0000}"/>
    <cellStyle name="20% - Accent1 9 4 2 4 2 3" xfId="52667" xr:uid="{00000000-0005-0000-0000-000004CD0000}"/>
    <cellStyle name="20% - Accent1 9 4 2 4 3" xfId="52668" xr:uid="{00000000-0005-0000-0000-000005CD0000}"/>
    <cellStyle name="20% - Accent1 9 4 2 4 3 2" xfId="52669" xr:uid="{00000000-0005-0000-0000-000006CD0000}"/>
    <cellStyle name="20% - Accent1 9 4 2 4 4" xfId="52670" xr:uid="{00000000-0005-0000-0000-000007CD0000}"/>
    <cellStyle name="20% - Accent1 9 4 2 5" xfId="52671" xr:uid="{00000000-0005-0000-0000-000008CD0000}"/>
    <cellStyle name="20% - Accent1 9 4 2 5 2" xfId="52672" xr:uid="{00000000-0005-0000-0000-000009CD0000}"/>
    <cellStyle name="20% - Accent1 9 4 2 5 2 2" xfId="52673" xr:uid="{00000000-0005-0000-0000-00000ACD0000}"/>
    <cellStyle name="20% - Accent1 9 4 2 5 3" xfId="52674" xr:uid="{00000000-0005-0000-0000-00000BCD0000}"/>
    <cellStyle name="20% - Accent1 9 4 2 6" xfId="52675" xr:uid="{00000000-0005-0000-0000-00000CCD0000}"/>
    <cellStyle name="20% - Accent1 9 4 2 6 2" xfId="52676" xr:uid="{00000000-0005-0000-0000-00000DCD0000}"/>
    <cellStyle name="20% - Accent1 9 4 2 6 2 2" xfId="52677" xr:uid="{00000000-0005-0000-0000-00000ECD0000}"/>
    <cellStyle name="20% - Accent1 9 4 2 6 3" xfId="52678" xr:uid="{00000000-0005-0000-0000-00000FCD0000}"/>
    <cellStyle name="20% - Accent1 9 4 2 7" xfId="52679" xr:uid="{00000000-0005-0000-0000-000010CD0000}"/>
    <cellStyle name="20% - Accent1 9 4 2 7 2" xfId="52680" xr:uid="{00000000-0005-0000-0000-000011CD0000}"/>
    <cellStyle name="20% - Accent1 9 4 2 8" xfId="52681" xr:uid="{00000000-0005-0000-0000-000012CD0000}"/>
    <cellStyle name="20% - Accent1 9 4 2 8 2" xfId="52682" xr:uid="{00000000-0005-0000-0000-000013CD0000}"/>
    <cellStyle name="20% - Accent1 9 4 2 9" xfId="52683" xr:uid="{00000000-0005-0000-0000-000014CD0000}"/>
    <cellStyle name="20% - Accent1 9 4 3" xfId="52684" xr:uid="{00000000-0005-0000-0000-000015CD0000}"/>
    <cellStyle name="20% - Accent1 9 4 3 2" xfId="52685" xr:uid="{00000000-0005-0000-0000-000016CD0000}"/>
    <cellStyle name="20% - Accent1 9 4 3 2 2" xfId="52686" xr:uid="{00000000-0005-0000-0000-000017CD0000}"/>
    <cellStyle name="20% - Accent1 9 4 3 2 2 2" xfId="52687" xr:uid="{00000000-0005-0000-0000-000018CD0000}"/>
    <cellStyle name="20% - Accent1 9 4 3 2 2 2 2" xfId="52688" xr:uid="{00000000-0005-0000-0000-000019CD0000}"/>
    <cellStyle name="20% - Accent1 9 4 3 2 2 3" xfId="52689" xr:uid="{00000000-0005-0000-0000-00001ACD0000}"/>
    <cellStyle name="20% - Accent1 9 4 3 2 3" xfId="52690" xr:uid="{00000000-0005-0000-0000-00001BCD0000}"/>
    <cellStyle name="20% - Accent1 9 4 3 2 3 2" xfId="52691" xr:uid="{00000000-0005-0000-0000-00001CCD0000}"/>
    <cellStyle name="20% - Accent1 9 4 3 2 4" xfId="52692" xr:uid="{00000000-0005-0000-0000-00001DCD0000}"/>
    <cellStyle name="20% - Accent1 9 4 3 3" xfId="52693" xr:uid="{00000000-0005-0000-0000-00001ECD0000}"/>
    <cellStyle name="20% - Accent1 9 4 3 3 2" xfId="52694" xr:uid="{00000000-0005-0000-0000-00001FCD0000}"/>
    <cellStyle name="20% - Accent1 9 4 3 3 2 2" xfId="52695" xr:uid="{00000000-0005-0000-0000-000020CD0000}"/>
    <cellStyle name="20% - Accent1 9 4 3 3 2 2 2" xfId="52696" xr:uid="{00000000-0005-0000-0000-000021CD0000}"/>
    <cellStyle name="20% - Accent1 9 4 3 3 2 3" xfId="52697" xr:uid="{00000000-0005-0000-0000-000022CD0000}"/>
    <cellStyle name="20% - Accent1 9 4 3 3 3" xfId="52698" xr:uid="{00000000-0005-0000-0000-000023CD0000}"/>
    <cellStyle name="20% - Accent1 9 4 3 3 3 2" xfId="52699" xr:uid="{00000000-0005-0000-0000-000024CD0000}"/>
    <cellStyle name="20% - Accent1 9 4 3 3 4" xfId="52700" xr:uid="{00000000-0005-0000-0000-000025CD0000}"/>
    <cellStyle name="20% - Accent1 9 4 3 4" xfId="52701" xr:uid="{00000000-0005-0000-0000-000026CD0000}"/>
    <cellStyle name="20% - Accent1 9 4 3 4 2" xfId="52702" xr:uid="{00000000-0005-0000-0000-000027CD0000}"/>
    <cellStyle name="20% - Accent1 9 4 3 4 2 2" xfId="52703" xr:uid="{00000000-0005-0000-0000-000028CD0000}"/>
    <cellStyle name="20% - Accent1 9 4 3 4 2 2 2" xfId="52704" xr:uid="{00000000-0005-0000-0000-000029CD0000}"/>
    <cellStyle name="20% - Accent1 9 4 3 4 2 3" xfId="52705" xr:uid="{00000000-0005-0000-0000-00002ACD0000}"/>
    <cellStyle name="20% - Accent1 9 4 3 4 3" xfId="52706" xr:uid="{00000000-0005-0000-0000-00002BCD0000}"/>
    <cellStyle name="20% - Accent1 9 4 3 4 3 2" xfId="52707" xr:uid="{00000000-0005-0000-0000-00002CCD0000}"/>
    <cellStyle name="20% - Accent1 9 4 3 4 4" xfId="52708" xr:uid="{00000000-0005-0000-0000-00002DCD0000}"/>
    <cellStyle name="20% - Accent1 9 4 3 5" xfId="52709" xr:uid="{00000000-0005-0000-0000-00002ECD0000}"/>
    <cellStyle name="20% - Accent1 9 4 3 5 2" xfId="52710" xr:uid="{00000000-0005-0000-0000-00002FCD0000}"/>
    <cellStyle name="20% - Accent1 9 4 3 5 2 2" xfId="52711" xr:uid="{00000000-0005-0000-0000-000030CD0000}"/>
    <cellStyle name="20% - Accent1 9 4 3 5 3" xfId="52712" xr:uid="{00000000-0005-0000-0000-000031CD0000}"/>
    <cellStyle name="20% - Accent1 9 4 3 6" xfId="52713" xr:uid="{00000000-0005-0000-0000-000032CD0000}"/>
    <cellStyle name="20% - Accent1 9 4 3 6 2" xfId="52714" xr:uid="{00000000-0005-0000-0000-000033CD0000}"/>
    <cellStyle name="20% - Accent1 9 4 3 6 2 2" xfId="52715" xr:uid="{00000000-0005-0000-0000-000034CD0000}"/>
    <cellStyle name="20% - Accent1 9 4 3 6 3" xfId="52716" xr:uid="{00000000-0005-0000-0000-000035CD0000}"/>
    <cellStyle name="20% - Accent1 9 4 3 7" xfId="52717" xr:uid="{00000000-0005-0000-0000-000036CD0000}"/>
    <cellStyle name="20% - Accent1 9 4 3 7 2" xfId="52718" xr:uid="{00000000-0005-0000-0000-000037CD0000}"/>
    <cellStyle name="20% - Accent1 9 4 3 8" xfId="52719" xr:uid="{00000000-0005-0000-0000-000038CD0000}"/>
    <cellStyle name="20% - Accent1 9 4 3 8 2" xfId="52720" xr:uid="{00000000-0005-0000-0000-000039CD0000}"/>
    <cellStyle name="20% - Accent1 9 4 3 9" xfId="52721" xr:uid="{00000000-0005-0000-0000-00003ACD0000}"/>
    <cellStyle name="20% - Accent1 9 4 4" xfId="52722" xr:uid="{00000000-0005-0000-0000-00003BCD0000}"/>
    <cellStyle name="20% - Accent1 9 4 4 2" xfId="52723" xr:uid="{00000000-0005-0000-0000-00003CCD0000}"/>
    <cellStyle name="20% - Accent1 9 4 4 2 2" xfId="52724" xr:uid="{00000000-0005-0000-0000-00003DCD0000}"/>
    <cellStyle name="20% - Accent1 9 4 4 2 2 2" xfId="52725" xr:uid="{00000000-0005-0000-0000-00003ECD0000}"/>
    <cellStyle name="20% - Accent1 9 4 4 2 3" xfId="52726" xr:uid="{00000000-0005-0000-0000-00003FCD0000}"/>
    <cellStyle name="20% - Accent1 9 4 4 3" xfId="52727" xr:uid="{00000000-0005-0000-0000-000040CD0000}"/>
    <cellStyle name="20% - Accent1 9 4 4 3 2" xfId="52728" xr:uid="{00000000-0005-0000-0000-000041CD0000}"/>
    <cellStyle name="20% - Accent1 9 4 4 4" xfId="52729" xr:uid="{00000000-0005-0000-0000-000042CD0000}"/>
    <cellStyle name="20% - Accent1 9 4 5" xfId="52730" xr:uid="{00000000-0005-0000-0000-000043CD0000}"/>
    <cellStyle name="20% - Accent1 9 4 5 2" xfId="52731" xr:uid="{00000000-0005-0000-0000-000044CD0000}"/>
    <cellStyle name="20% - Accent1 9 4 5 2 2" xfId="52732" xr:uid="{00000000-0005-0000-0000-000045CD0000}"/>
    <cellStyle name="20% - Accent1 9 4 5 2 2 2" xfId="52733" xr:uid="{00000000-0005-0000-0000-000046CD0000}"/>
    <cellStyle name="20% - Accent1 9 4 5 2 3" xfId="52734" xr:uid="{00000000-0005-0000-0000-000047CD0000}"/>
    <cellStyle name="20% - Accent1 9 4 5 3" xfId="52735" xr:uid="{00000000-0005-0000-0000-000048CD0000}"/>
    <cellStyle name="20% - Accent1 9 4 5 3 2" xfId="52736" xr:uid="{00000000-0005-0000-0000-000049CD0000}"/>
    <cellStyle name="20% - Accent1 9 4 5 4" xfId="52737" xr:uid="{00000000-0005-0000-0000-00004ACD0000}"/>
    <cellStyle name="20% - Accent1 9 4 6" xfId="52738" xr:uid="{00000000-0005-0000-0000-00004BCD0000}"/>
    <cellStyle name="20% - Accent1 9 4 6 2" xfId="52739" xr:uid="{00000000-0005-0000-0000-00004CCD0000}"/>
    <cellStyle name="20% - Accent1 9 4 6 2 2" xfId="52740" xr:uid="{00000000-0005-0000-0000-00004DCD0000}"/>
    <cellStyle name="20% - Accent1 9 4 6 2 2 2" xfId="52741" xr:uid="{00000000-0005-0000-0000-00004ECD0000}"/>
    <cellStyle name="20% - Accent1 9 4 6 2 3" xfId="52742" xr:uid="{00000000-0005-0000-0000-00004FCD0000}"/>
    <cellStyle name="20% - Accent1 9 4 6 3" xfId="52743" xr:uid="{00000000-0005-0000-0000-000050CD0000}"/>
    <cellStyle name="20% - Accent1 9 4 6 3 2" xfId="52744" xr:uid="{00000000-0005-0000-0000-000051CD0000}"/>
    <cellStyle name="20% - Accent1 9 4 6 4" xfId="52745" xr:uid="{00000000-0005-0000-0000-000052CD0000}"/>
    <cellStyle name="20% - Accent1 9 4 7" xfId="52746" xr:uid="{00000000-0005-0000-0000-000053CD0000}"/>
    <cellStyle name="20% - Accent1 9 4 7 2" xfId="52747" xr:uid="{00000000-0005-0000-0000-000054CD0000}"/>
    <cellStyle name="20% - Accent1 9 4 7 2 2" xfId="52748" xr:uid="{00000000-0005-0000-0000-000055CD0000}"/>
    <cellStyle name="20% - Accent1 9 4 7 3" xfId="52749" xr:uid="{00000000-0005-0000-0000-000056CD0000}"/>
    <cellStyle name="20% - Accent1 9 4 8" xfId="52750" xr:uid="{00000000-0005-0000-0000-000057CD0000}"/>
    <cellStyle name="20% - Accent1 9 4 8 2" xfId="52751" xr:uid="{00000000-0005-0000-0000-000058CD0000}"/>
    <cellStyle name="20% - Accent1 9 4 8 2 2" xfId="52752" xr:uid="{00000000-0005-0000-0000-000059CD0000}"/>
    <cellStyle name="20% - Accent1 9 4 8 3" xfId="52753" xr:uid="{00000000-0005-0000-0000-00005ACD0000}"/>
    <cellStyle name="20% - Accent1 9 4 9" xfId="52754" xr:uid="{00000000-0005-0000-0000-00005BCD0000}"/>
    <cellStyle name="20% - Accent1 9 4 9 2" xfId="52755" xr:uid="{00000000-0005-0000-0000-00005CCD0000}"/>
    <cellStyle name="20% - Accent1 9 5" xfId="52756" xr:uid="{00000000-0005-0000-0000-00005DCD0000}"/>
    <cellStyle name="20% - Accent1 9 5 2" xfId="52757" xr:uid="{00000000-0005-0000-0000-00005ECD0000}"/>
    <cellStyle name="20% - Accent1 9 5 2 2" xfId="52758" xr:uid="{00000000-0005-0000-0000-00005FCD0000}"/>
    <cellStyle name="20% - Accent1 9 5 2 2 2" xfId="52759" xr:uid="{00000000-0005-0000-0000-000060CD0000}"/>
    <cellStyle name="20% - Accent1 9 5 2 2 2 2" xfId="52760" xr:uid="{00000000-0005-0000-0000-000061CD0000}"/>
    <cellStyle name="20% - Accent1 9 5 2 2 3" xfId="52761" xr:uid="{00000000-0005-0000-0000-000062CD0000}"/>
    <cellStyle name="20% - Accent1 9 5 2 3" xfId="52762" xr:uid="{00000000-0005-0000-0000-000063CD0000}"/>
    <cellStyle name="20% - Accent1 9 5 2 3 2" xfId="52763" xr:uid="{00000000-0005-0000-0000-000064CD0000}"/>
    <cellStyle name="20% - Accent1 9 5 2 4" xfId="52764" xr:uid="{00000000-0005-0000-0000-000065CD0000}"/>
    <cellStyle name="20% - Accent1 9 5 3" xfId="52765" xr:uid="{00000000-0005-0000-0000-000066CD0000}"/>
    <cellStyle name="20% - Accent1 9 5 3 2" xfId="52766" xr:uid="{00000000-0005-0000-0000-000067CD0000}"/>
    <cellStyle name="20% - Accent1 9 5 3 2 2" xfId="52767" xr:uid="{00000000-0005-0000-0000-000068CD0000}"/>
    <cellStyle name="20% - Accent1 9 5 3 2 2 2" xfId="52768" xr:uid="{00000000-0005-0000-0000-000069CD0000}"/>
    <cellStyle name="20% - Accent1 9 5 3 2 3" xfId="52769" xr:uid="{00000000-0005-0000-0000-00006ACD0000}"/>
    <cellStyle name="20% - Accent1 9 5 3 3" xfId="52770" xr:uid="{00000000-0005-0000-0000-00006BCD0000}"/>
    <cellStyle name="20% - Accent1 9 5 3 3 2" xfId="52771" xr:uid="{00000000-0005-0000-0000-00006CCD0000}"/>
    <cellStyle name="20% - Accent1 9 5 3 4" xfId="52772" xr:uid="{00000000-0005-0000-0000-00006DCD0000}"/>
    <cellStyle name="20% - Accent1 9 5 4" xfId="52773" xr:uid="{00000000-0005-0000-0000-00006ECD0000}"/>
    <cellStyle name="20% - Accent1 9 5 4 2" xfId="52774" xr:uid="{00000000-0005-0000-0000-00006FCD0000}"/>
    <cellStyle name="20% - Accent1 9 5 4 2 2" xfId="52775" xr:uid="{00000000-0005-0000-0000-000070CD0000}"/>
    <cellStyle name="20% - Accent1 9 5 4 2 2 2" xfId="52776" xr:uid="{00000000-0005-0000-0000-000071CD0000}"/>
    <cellStyle name="20% - Accent1 9 5 4 2 3" xfId="52777" xr:uid="{00000000-0005-0000-0000-000072CD0000}"/>
    <cellStyle name="20% - Accent1 9 5 4 3" xfId="52778" xr:uid="{00000000-0005-0000-0000-000073CD0000}"/>
    <cellStyle name="20% - Accent1 9 5 4 3 2" xfId="52779" xr:uid="{00000000-0005-0000-0000-000074CD0000}"/>
    <cellStyle name="20% - Accent1 9 5 4 4" xfId="52780" xr:uid="{00000000-0005-0000-0000-000075CD0000}"/>
    <cellStyle name="20% - Accent1 9 5 5" xfId="52781" xr:uid="{00000000-0005-0000-0000-000076CD0000}"/>
    <cellStyle name="20% - Accent1 9 5 5 2" xfId="52782" xr:uid="{00000000-0005-0000-0000-000077CD0000}"/>
    <cellStyle name="20% - Accent1 9 5 5 2 2" xfId="52783" xr:uid="{00000000-0005-0000-0000-000078CD0000}"/>
    <cellStyle name="20% - Accent1 9 5 5 3" xfId="52784" xr:uid="{00000000-0005-0000-0000-000079CD0000}"/>
    <cellStyle name="20% - Accent1 9 5 6" xfId="52785" xr:uid="{00000000-0005-0000-0000-00007ACD0000}"/>
    <cellStyle name="20% - Accent1 9 5 6 2" xfId="52786" xr:uid="{00000000-0005-0000-0000-00007BCD0000}"/>
    <cellStyle name="20% - Accent1 9 5 6 2 2" xfId="52787" xr:uid="{00000000-0005-0000-0000-00007CCD0000}"/>
    <cellStyle name="20% - Accent1 9 5 6 3" xfId="52788" xr:uid="{00000000-0005-0000-0000-00007DCD0000}"/>
    <cellStyle name="20% - Accent1 9 5 7" xfId="52789" xr:uid="{00000000-0005-0000-0000-00007ECD0000}"/>
    <cellStyle name="20% - Accent1 9 5 7 2" xfId="52790" xr:uid="{00000000-0005-0000-0000-00007FCD0000}"/>
    <cellStyle name="20% - Accent1 9 5 8" xfId="52791" xr:uid="{00000000-0005-0000-0000-000080CD0000}"/>
    <cellStyle name="20% - Accent1 9 5 8 2" xfId="52792" xr:uid="{00000000-0005-0000-0000-000081CD0000}"/>
    <cellStyle name="20% - Accent1 9 5 9" xfId="52793" xr:uid="{00000000-0005-0000-0000-000082CD0000}"/>
    <cellStyle name="20% - Accent1 9 6" xfId="52794" xr:uid="{00000000-0005-0000-0000-000083CD0000}"/>
    <cellStyle name="20% - Accent1 9 6 2" xfId="52795" xr:uid="{00000000-0005-0000-0000-000084CD0000}"/>
    <cellStyle name="20% - Accent1 9 6 2 2" xfId="52796" xr:uid="{00000000-0005-0000-0000-000085CD0000}"/>
    <cellStyle name="20% - Accent1 9 6 2 2 2" xfId="52797" xr:uid="{00000000-0005-0000-0000-000086CD0000}"/>
    <cellStyle name="20% - Accent1 9 6 2 2 2 2" xfId="52798" xr:uid="{00000000-0005-0000-0000-000087CD0000}"/>
    <cellStyle name="20% - Accent1 9 6 2 2 3" xfId="52799" xr:uid="{00000000-0005-0000-0000-000088CD0000}"/>
    <cellStyle name="20% - Accent1 9 6 2 3" xfId="52800" xr:uid="{00000000-0005-0000-0000-000089CD0000}"/>
    <cellStyle name="20% - Accent1 9 6 2 3 2" xfId="52801" xr:uid="{00000000-0005-0000-0000-00008ACD0000}"/>
    <cellStyle name="20% - Accent1 9 6 2 4" xfId="52802" xr:uid="{00000000-0005-0000-0000-00008BCD0000}"/>
    <cellStyle name="20% - Accent1 9 6 3" xfId="52803" xr:uid="{00000000-0005-0000-0000-00008CCD0000}"/>
    <cellStyle name="20% - Accent1 9 6 3 2" xfId="52804" xr:uid="{00000000-0005-0000-0000-00008DCD0000}"/>
    <cellStyle name="20% - Accent1 9 6 3 2 2" xfId="52805" xr:uid="{00000000-0005-0000-0000-00008ECD0000}"/>
    <cellStyle name="20% - Accent1 9 6 3 2 2 2" xfId="52806" xr:uid="{00000000-0005-0000-0000-00008FCD0000}"/>
    <cellStyle name="20% - Accent1 9 6 3 2 3" xfId="52807" xr:uid="{00000000-0005-0000-0000-000090CD0000}"/>
    <cellStyle name="20% - Accent1 9 6 3 3" xfId="52808" xr:uid="{00000000-0005-0000-0000-000091CD0000}"/>
    <cellStyle name="20% - Accent1 9 6 3 3 2" xfId="52809" xr:uid="{00000000-0005-0000-0000-000092CD0000}"/>
    <cellStyle name="20% - Accent1 9 6 3 4" xfId="52810" xr:uid="{00000000-0005-0000-0000-000093CD0000}"/>
    <cellStyle name="20% - Accent1 9 6 4" xfId="52811" xr:uid="{00000000-0005-0000-0000-000094CD0000}"/>
    <cellStyle name="20% - Accent1 9 6 4 2" xfId="52812" xr:uid="{00000000-0005-0000-0000-000095CD0000}"/>
    <cellStyle name="20% - Accent1 9 6 4 2 2" xfId="52813" xr:uid="{00000000-0005-0000-0000-000096CD0000}"/>
    <cellStyle name="20% - Accent1 9 6 4 2 2 2" xfId="52814" xr:uid="{00000000-0005-0000-0000-000097CD0000}"/>
    <cellStyle name="20% - Accent1 9 6 4 2 3" xfId="52815" xr:uid="{00000000-0005-0000-0000-000098CD0000}"/>
    <cellStyle name="20% - Accent1 9 6 4 3" xfId="52816" xr:uid="{00000000-0005-0000-0000-000099CD0000}"/>
    <cellStyle name="20% - Accent1 9 6 4 3 2" xfId="52817" xr:uid="{00000000-0005-0000-0000-00009ACD0000}"/>
    <cellStyle name="20% - Accent1 9 6 4 4" xfId="52818" xr:uid="{00000000-0005-0000-0000-00009BCD0000}"/>
    <cellStyle name="20% - Accent1 9 6 5" xfId="52819" xr:uid="{00000000-0005-0000-0000-00009CCD0000}"/>
    <cellStyle name="20% - Accent1 9 6 5 2" xfId="52820" xr:uid="{00000000-0005-0000-0000-00009DCD0000}"/>
    <cellStyle name="20% - Accent1 9 6 5 2 2" xfId="52821" xr:uid="{00000000-0005-0000-0000-00009ECD0000}"/>
    <cellStyle name="20% - Accent1 9 6 5 3" xfId="52822" xr:uid="{00000000-0005-0000-0000-00009FCD0000}"/>
    <cellStyle name="20% - Accent1 9 6 6" xfId="52823" xr:uid="{00000000-0005-0000-0000-0000A0CD0000}"/>
    <cellStyle name="20% - Accent1 9 6 6 2" xfId="52824" xr:uid="{00000000-0005-0000-0000-0000A1CD0000}"/>
    <cellStyle name="20% - Accent1 9 6 6 2 2" xfId="52825" xr:uid="{00000000-0005-0000-0000-0000A2CD0000}"/>
    <cellStyle name="20% - Accent1 9 6 6 3" xfId="52826" xr:uid="{00000000-0005-0000-0000-0000A3CD0000}"/>
    <cellStyle name="20% - Accent1 9 6 7" xfId="52827" xr:uid="{00000000-0005-0000-0000-0000A4CD0000}"/>
    <cellStyle name="20% - Accent1 9 6 7 2" xfId="52828" xr:uid="{00000000-0005-0000-0000-0000A5CD0000}"/>
    <cellStyle name="20% - Accent1 9 6 8" xfId="52829" xr:uid="{00000000-0005-0000-0000-0000A6CD0000}"/>
    <cellStyle name="20% - Accent1 9 6 8 2" xfId="52830" xr:uid="{00000000-0005-0000-0000-0000A7CD0000}"/>
    <cellStyle name="20% - Accent1 9 6 9" xfId="52831" xr:uid="{00000000-0005-0000-0000-0000A8CD0000}"/>
    <cellStyle name="20% - Accent1 9 7" xfId="52832" xr:uid="{00000000-0005-0000-0000-0000A9CD0000}"/>
    <cellStyle name="20% - Accent1 9 7 2" xfId="52833" xr:uid="{00000000-0005-0000-0000-0000AACD0000}"/>
    <cellStyle name="20% - Accent1 9 7 2 2" xfId="52834" xr:uid="{00000000-0005-0000-0000-0000ABCD0000}"/>
    <cellStyle name="20% - Accent1 9 7 2 2 2" xfId="52835" xr:uid="{00000000-0005-0000-0000-0000ACCD0000}"/>
    <cellStyle name="20% - Accent1 9 7 2 3" xfId="52836" xr:uid="{00000000-0005-0000-0000-0000ADCD0000}"/>
    <cellStyle name="20% - Accent1 9 7 3" xfId="52837" xr:uid="{00000000-0005-0000-0000-0000AECD0000}"/>
    <cellStyle name="20% - Accent1 9 7 3 2" xfId="52838" xr:uid="{00000000-0005-0000-0000-0000AFCD0000}"/>
    <cellStyle name="20% - Accent1 9 7 4" xfId="52839" xr:uid="{00000000-0005-0000-0000-0000B0CD0000}"/>
    <cellStyle name="20% - Accent1 9 8" xfId="52840" xr:uid="{00000000-0005-0000-0000-0000B1CD0000}"/>
    <cellStyle name="20% - Accent1 9 8 2" xfId="52841" xr:uid="{00000000-0005-0000-0000-0000B2CD0000}"/>
    <cellStyle name="20% - Accent1 9 8 2 2" xfId="52842" xr:uid="{00000000-0005-0000-0000-0000B3CD0000}"/>
    <cellStyle name="20% - Accent1 9 8 2 2 2" xfId="52843" xr:uid="{00000000-0005-0000-0000-0000B4CD0000}"/>
    <cellStyle name="20% - Accent1 9 8 2 3" xfId="52844" xr:uid="{00000000-0005-0000-0000-0000B5CD0000}"/>
    <cellStyle name="20% - Accent1 9 8 3" xfId="52845" xr:uid="{00000000-0005-0000-0000-0000B6CD0000}"/>
    <cellStyle name="20% - Accent1 9 8 3 2" xfId="52846" xr:uid="{00000000-0005-0000-0000-0000B7CD0000}"/>
    <cellStyle name="20% - Accent1 9 8 4" xfId="52847" xr:uid="{00000000-0005-0000-0000-0000B8CD0000}"/>
    <cellStyle name="20% - Accent1 9 9" xfId="52848" xr:uid="{00000000-0005-0000-0000-0000B9CD0000}"/>
    <cellStyle name="20% - Accent1 9 9 2" xfId="52849" xr:uid="{00000000-0005-0000-0000-0000BACD0000}"/>
    <cellStyle name="20% - Accent1 9 9 2 2" xfId="52850" xr:uid="{00000000-0005-0000-0000-0000BBCD0000}"/>
    <cellStyle name="20% - Accent1 9 9 2 2 2" xfId="52851" xr:uid="{00000000-0005-0000-0000-0000BCCD0000}"/>
    <cellStyle name="20% - Accent1 9 9 2 3" xfId="52852" xr:uid="{00000000-0005-0000-0000-0000BDCD0000}"/>
    <cellStyle name="20% - Accent1 9 9 3" xfId="52853" xr:uid="{00000000-0005-0000-0000-0000BECD0000}"/>
    <cellStyle name="20% - Accent1 9 9 3 2" xfId="52854" xr:uid="{00000000-0005-0000-0000-0000BFCD0000}"/>
    <cellStyle name="20% - Accent1 9 9 4" xfId="52855" xr:uid="{00000000-0005-0000-0000-0000C0CD0000}"/>
    <cellStyle name="20% - Accent2" xfId="40" builtinId="34" customBuiltin="1"/>
    <cellStyle name="20% - Accent2 2" xfId="119" xr:uid="{00000000-0005-0000-0000-0000C2CD0000}"/>
    <cellStyle name="20% - Accent2 3" xfId="120" xr:uid="{00000000-0005-0000-0000-0000C3CD0000}"/>
    <cellStyle name="20% - Accent3" xfId="44" builtinId="38" customBuiltin="1"/>
    <cellStyle name="20% - Accent3 2" xfId="121" xr:uid="{00000000-0005-0000-0000-0000C5CD0000}"/>
    <cellStyle name="20% - Accent3 3" xfId="122" xr:uid="{00000000-0005-0000-0000-0000C6CD0000}"/>
    <cellStyle name="20% - Accent4" xfId="48" builtinId="42" customBuiltin="1"/>
    <cellStyle name="20% - Accent4 2" xfId="123" xr:uid="{00000000-0005-0000-0000-0000C8CD0000}"/>
    <cellStyle name="20% - Accent4 3" xfId="124" xr:uid="{00000000-0005-0000-0000-0000C9CD0000}"/>
    <cellStyle name="20% - Accent5" xfId="52" builtinId="46" customBuiltin="1"/>
    <cellStyle name="20% - Accent5 2" xfId="125" xr:uid="{00000000-0005-0000-0000-0000CBCD0000}"/>
    <cellStyle name="20% - Accent5 3" xfId="126" xr:uid="{00000000-0005-0000-0000-0000CCCD0000}"/>
    <cellStyle name="20% - Accent6" xfId="56" builtinId="50" customBuiltin="1"/>
    <cellStyle name="20% - Accent6 2" xfId="127" xr:uid="{00000000-0005-0000-0000-0000CECD0000}"/>
    <cellStyle name="20% - Accent6 3" xfId="128" xr:uid="{00000000-0005-0000-0000-0000CFCD0000}"/>
    <cellStyle name="40% - Accent1" xfId="37" builtinId="31" customBuiltin="1"/>
    <cellStyle name="40% - Accent1 2" xfId="129" xr:uid="{00000000-0005-0000-0000-0000D1CD0000}"/>
    <cellStyle name="40% - Accent1 3" xfId="130" xr:uid="{00000000-0005-0000-0000-0000D2CD0000}"/>
    <cellStyle name="40% - Accent2" xfId="41" builtinId="35" customBuiltin="1"/>
    <cellStyle name="40% - Accent2 2" xfId="131" xr:uid="{00000000-0005-0000-0000-0000D4CD0000}"/>
    <cellStyle name="40% - Accent2 3" xfId="132" xr:uid="{00000000-0005-0000-0000-0000D5CD0000}"/>
    <cellStyle name="40% - Accent3" xfId="45" builtinId="39" customBuiltin="1"/>
    <cellStyle name="40% - Accent3 2" xfId="133" xr:uid="{00000000-0005-0000-0000-0000D7CD0000}"/>
    <cellStyle name="40% - Accent3 3" xfId="134" xr:uid="{00000000-0005-0000-0000-0000D8CD0000}"/>
    <cellStyle name="40% - Accent4" xfId="49" builtinId="43" customBuiltin="1"/>
    <cellStyle name="40% - Accent4 2" xfId="135" xr:uid="{00000000-0005-0000-0000-0000DACD0000}"/>
    <cellStyle name="40% - Accent4 3" xfId="136" xr:uid="{00000000-0005-0000-0000-0000DBCD0000}"/>
    <cellStyle name="40% - Accent5" xfId="53" builtinId="47" customBuiltin="1"/>
    <cellStyle name="40% - Accent5 2" xfId="137" xr:uid="{00000000-0005-0000-0000-0000DDCD0000}"/>
    <cellStyle name="40% - Accent5 3" xfId="138" xr:uid="{00000000-0005-0000-0000-0000DECD0000}"/>
    <cellStyle name="40% - Accent6" xfId="57" builtinId="51" customBuiltin="1"/>
    <cellStyle name="40% - Accent6 2" xfId="139" xr:uid="{00000000-0005-0000-0000-0000E0CD0000}"/>
    <cellStyle name="40% - Accent6 3" xfId="140" xr:uid="{00000000-0005-0000-0000-0000E1CD0000}"/>
    <cellStyle name="60% - Accent1" xfId="38" builtinId="32" customBuiltin="1"/>
    <cellStyle name="60% - Accent1 2" xfId="141" xr:uid="{00000000-0005-0000-0000-0000E3CD0000}"/>
    <cellStyle name="60% - Accent2" xfId="42" builtinId="36" customBuiltin="1"/>
    <cellStyle name="60% - Accent2 2" xfId="142" xr:uid="{00000000-0005-0000-0000-0000E5CD0000}"/>
    <cellStyle name="60% - Accent3" xfId="46" builtinId="40" customBuiltin="1"/>
    <cellStyle name="60% - Accent3 2" xfId="143" xr:uid="{00000000-0005-0000-0000-0000E7CD0000}"/>
    <cellStyle name="60% - Accent4" xfId="50" builtinId="44" customBuiltin="1"/>
    <cellStyle name="60% - Accent4 2" xfId="144" xr:uid="{00000000-0005-0000-0000-0000E9CD0000}"/>
    <cellStyle name="60% - Accent5" xfId="54" builtinId="48" customBuiltin="1"/>
    <cellStyle name="60% - Accent5 2" xfId="145" xr:uid="{00000000-0005-0000-0000-0000EBCD0000}"/>
    <cellStyle name="60% - Accent6" xfId="58" builtinId="52" customBuiltin="1"/>
    <cellStyle name="60% - Accent6 2" xfId="146" xr:uid="{00000000-0005-0000-0000-0000EDCD0000}"/>
    <cellStyle name="Accent1" xfId="35" builtinId="29" customBuiltin="1"/>
    <cellStyle name="Accent1 2" xfId="147" xr:uid="{00000000-0005-0000-0000-0000EFCD0000}"/>
    <cellStyle name="Accent2" xfId="39" builtinId="33" customBuiltin="1"/>
    <cellStyle name="Accent2 2" xfId="148" xr:uid="{00000000-0005-0000-0000-0000F1CD0000}"/>
    <cellStyle name="Accent3" xfId="43" builtinId="37" customBuiltin="1"/>
    <cellStyle name="Accent3 2" xfId="149" xr:uid="{00000000-0005-0000-0000-0000F3CD0000}"/>
    <cellStyle name="Accent4" xfId="47" builtinId="41" customBuiltin="1"/>
    <cellStyle name="Accent4 2" xfId="150" xr:uid="{00000000-0005-0000-0000-0000F5CD0000}"/>
    <cellStyle name="Accent5" xfId="51" builtinId="45" customBuiltin="1"/>
    <cellStyle name="Accent5 2" xfId="151" xr:uid="{00000000-0005-0000-0000-0000F7CD0000}"/>
    <cellStyle name="Accent6" xfId="55" builtinId="49" customBuiltin="1"/>
    <cellStyle name="Accent6 2" xfId="152" xr:uid="{00000000-0005-0000-0000-0000F9CD0000}"/>
    <cellStyle name="Bad" xfId="153" xr:uid="{00000000-0005-0000-0000-0000FACD0000}"/>
    <cellStyle name="Bad 2" xfId="154" xr:uid="{00000000-0005-0000-0000-0000FBCD0000}"/>
    <cellStyle name="Berekening" xfId="29" builtinId="22" customBuiltin="1"/>
    <cellStyle name="Berekening 2" xfId="155" xr:uid="{00000000-0005-0000-0000-0000FDCD0000}"/>
    <cellStyle name="Bold text" xfId="156" xr:uid="{00000000-0005-0000-0000-0000FECD0000}"/>
    <cellStyle name="Calculation" xfId="157" xr:uid="{00000000-0005-0000-0000-0000FFCD0000}"/>
    <cellStyle name="Check Cell" xfId="158" xr:uid="{00000000-0005-0000-0000-000000CE0000}"/>
    <cellStyle name="Comma [0]" xfId="66" xr:uid="{00000000-0005-0000-0000-000001CE0000}"/>
    <cellStyle name="Comma [0] 2" xfId="52856"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1" builtinId="23" customBuiltin="1"/>
    <cellStyle name="Controlecel 2" xfId="159" xr:uid="{00000000-0005-0000-0000-000008CE0000}"/>
    <cellStyle name="Currency [0]" xfId="52857"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7" xr:uid="{00000000-0005-0000-0000-00000DCE0000}"/>
    <cellStyle name="Euro 2" xfId="68" xr:uid="{00000000-0005-0000-0000-00000ECE0000}"/>
    <cellStyle name="Euro 2 2" xfId="52858" xr:uid="{00000000-0005-0000-0000-00000FCE0000}"/>
    <cellStyle name="Euro 3" xfId="69" xr:uid="{00000000-0005-0000-0000-000010CE0000}"/>
    <cellStyle name="Euro 3 2" xfId="52859" xr:uid="{00000000-0005-0000-0000-000011CE0000}"/>
    <cellStyle name="Euro 4" xfId="70" xr:uid="{00000000-0005-0000-0000-000012CE0000}"/>
    <cellStyle name="euro 5" xfId="52860" xr:uid="{00000000-0005-0000-0000-000013CE0000}"/>
    <cellStyle name="euro 6" xfId="52861" xr:uid="{00000000-0005-0000-0000-000014CE0000}"/>
    <cellStyle name="Euro_Roto Smeets Hilversum v-1" xfId="71" xr:uid="{00000000-0005-0000-0000-000015CE0000}"/>
    <cellStyle name="Explanatory Text" xfId="160" xr:uid="{00000000-0005-0000-0000-000016CE0000}"/>
    <cellStyle name="Followed Hyperlink_Aantal groepen per school.xls" xfId="7" xr:uid="{00000000-0005-0000-0000-000017CE0000}"/>
    <cellStyle name="Gekoppelde cel" xfId="30" builtinId="24" customBuiltin="1"/>
    <cellStyle name="Gekoppelde cel 2" xfId="161" xr:uid="{00000000-0005-0000-0000-000019CE0000}"/>
    <cellStyle name="Goed" xfId="24" builtinId="26" customBuiltin="1"/>
    <cellStyle name="Goed 2" xfId="162" xr:uid="{00000000-0005-0000-0000-00001BCE0000}"/>
    <cellStyle name="Goed 3" xfId="163" xr:uid="{00000000-0005-0000-0000-00001CCE0000}"/>
    <cellStyle name="Good" xfId="164" xr:uid="{00000000-0005-0000-0000-00001DCE0000}"/>
    <cellStyle name="Heading 1" xfId="165" xr:uid="{00000000-0005-0000-0000-00001ECE0000}"/>
    <cellStyle name="Heading 2" xfId="166" xr:uid="{00000000-0005-0000-0000-00001FCE0000}"/>
    <cellStyle name="Heading 3" xfId="167" xr:uid="{00000000-0005-0000-0000-000020CE0000}"/>
    <cellStyle name="Heading 4" xfId="168" xr:uid="{00000000-0005-0000-0000-000021CE0000}"/>
    <cellStyle name="Hyperlink 2" xfId="52862" xr:uid="{00000000-0005-0000-0000-000022CE0000}"/>
    <cellStyle name="Input" xfId="169" xr:uid="{00000000-0005-0000-0000-000023CE0000}"/>
    <cellStyle name="Invoer" xfId="27" builtinId="20" customBuiltin="1"/>
    <cellStyle name="invoer 2" xfId="170" xr:uid="{00000000-0005-0000-0000-000025CE0000}"/>
    <cellStyle name="Komma" xfId="8" builtinId="3"/>
    <cellStyle name="Komma [0] 2" xfId="72" xr:uid="{00000000-0005-0000-0000-000027CE0000}"/>
    <cellStyle name="Komma 2" xfId="73" xr:uid="{00000000-0005-0000-0000-000028CE0000}"/>
    <cellStyle name="Komma 2 2" xfId="52863" xr:uid="{00000000-0005-0000-0000-000029CE0000}"/>
    <cellStyle name="Komma 3" xfId="74" xr:uid="{00000000-0005-0000-0000-00002ACE0000}"/>
    <cellStyle name="Komma 3 2" xfId="75" xr:uid="{00000000-0005-0000-0000-00002BCE0000}"/>
    <cellStyle name="Komma 3 3" xfId="104" xr:uid="{00000000-0005-0000-0000-00002CCE0000}"/>
    <cellStyle name="Komma 4" xfId="76" xr:uid="{00000000-0005-0000-0000-00002DCE0000}"/>
    <cellStyle name="Komma 4 2" xfId="52864" xr:uid="{00000000-0005-0000-0000-00002ECE0000}"/>
    <cellStyle name="Komma 5" xfId="52865" xr:uid="{00000000-0005-0000-0000-00002FCE0000}"/>
    <cellStyle name="Komma 6" xfId="52866" xr:uid="{00000000-0005-0000-0000-000030CE0000}"/>
    <cellStyle name="kop" xfId="77" xr:uid="{00000000-0005-0000-0000-000031CE0000}"/>
    <cellStyle name="Kop 1" xfId="20" builtinId="16" customBuiltin="1"/>
    <cellStyle name="Kop 1 2" xfId="171" xr:uid="{00000000-0005-0000-0000-000033CE0000}"/>
    <cellStyle name="Kop 2" xfId="21" builtinId="17" customBuiltin="1"/>
    <cellStyle name="Kop 2 2" xfId="172" xr:uid="{00000000-0005-0000-0000-000035CE0000}"/>
    <cellStyle name="Kop 3" xfId="22" builtinId="18" customBuiltin="1"/>
    <cellStyle name="Kop 3 2" xfId="173" xr:uid="{00000000-0005-0000-0000-000037CE0000}"/>
    <cellStyle name="Kop 4" xfId="23" builtinId="19" customBuiltin="1"/>
    <cellStyle name="Kop 4 2" xfId="174" xr:uid="{00000000-0005-0000-0000-000039CE0000}"/>
    <cellStyle name="Koppen_rekenblad" xfId="175" xr:uid="{00000000-0005-0000-0000-00003ACE0000}"/>
    <cellStyle name="koppenrekenblad2" xfId="176" xr:uid="{00000000-0005-0000-0000-00003BCE0000}"/>
    <cellStyle name="koppenrekenblad2 2" xfId="52867" xr:uid="{00000000-0005-0000-0000-00003CCE0000}"/>
    <cellStyle name="Linked Cell" xfId="177" xr:uid="{00000000-0005-0000-0000-00003DCE0000}"/>
    <cellStyle name="m2" xfId="178" xr:uid="{00000000-0005-0000-0000-00003ECE0000}"/>
    <cellStyle name="m2 2" xfId="52868" xr:uid="{00000000-0005-0000-0000-00003FCE0000}"/>
    <cellStyle name="Neutraal" xfId="26" builtinId="28" customBuiltin="1"/>
    <cellStyle name="Neutraal 2" xfId="179" xr:uid="{00000000-0005-0000-0000-000041CE0000}"/>
    <cellStyle name="Neutral" xfId="180" xr:uid="{00000000-0005-0000-0000-000042CE0000}"/>
    <cellStyle name="Normaal 2" xfId="78" xr:uid="{00000000-0005-0000-0000-000043CE0000}"/>
    <cellStyle name="Normaal_Basis Inventarisatielijst. xls.xls" xfId="79" xr:uid="{00000000-0005-0000-0000-000044CE0000}"/>
    <cellStyle name="Normal 2" xfId="181" xr:uid="{00000000-0005-0000-0000-000045CE0000}"/>
    <cellStyle name="Normal_ KLM-CTR(STA)-Recap.xls" xfId="9" xr:uid="{00000000-0005-0000-0000-000046CE0000}"/>
    <cellStyle name="Normal_ KLM-CTR(STA)-Recap.xls 2" xfId="62"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3" xr:uid="{00000000-0005-0000-0000-00004BCE0000}"/>
    <cellStyle name="Normal_Uurtarieven 2000 LEVERANCIER" xfId="13" xr:uid="{00000000-0005-0000-0000-00004CCE0000}"/>
    <cellStyle name="Normal_Workbook1_AFRPPRIJS.xls" xfId="14" xr:uid="{00000000-0005-0000-0000-00004DCE0000}"/>
    <cellStyle name="Note" xfId="182" xr:uid="{00000000-0005-0000-0000-00004ECE0000}"/>
    <cellStyle name="Notitie 2" xfId="60" xr:uid="{00000000-0005-0000-0000-00004FCE0000}"/>
    <cellStyle name="Notitie 3" xfId="183" xr:uid="{00000000-0005-0000-0000-000050CE0000}"/>
    <cellStyle name="Ongedefinieerd" xfId="15" xr:uid="{00000000-0005-0000-0000-000051CE0000}"/>
    <cellStyle name="Ongedefinieerd 2" xfId="80" xr:uid="{00000000-0005-0000-0000-000052CE0000}"/>
    <cellStyle name="Ongeldig" xfId="25" builtinId="27" customBuiltin="1"/>
    <cellStyle name="Ongeldig 2" xfId="184" xr:uid="{00000000-0005-0000-0000-000054CE0000}"/>
    <cellStyle name="Output" xfId="185" xr:uid="{00000000-0005-0000-0000-000055CE0000}"/>
    <cellStyle name="Procent" xfId="16" builtinId="5"/>
    <cellStyle name="Procent 2 2" xfId="81" xr:uid="{00000000-0005-0000-0000-000058CE0000}"/>
    <cellStyle name="Procent 2 3" xfId="52869" xr:uid="{00000000-0005-0000-0000-000059CE0000}"/>
    <cellStyle name="Procent 3" xfId="82" xr:uid="{00000000-0005-0000-0000-00005ACE0000}"/>
    <cellStyle name="Ruimtestaat_Koppen" xfId="186" xr:uid="{00000000-0005-0000-0000-00005BCE0000}"/>
    <cellStyle name="Standaard" xfId="0" builtinId="0"/>
    <cellStyle name="Standaard 10" xfId="83" xr:uid="{00000000-0005-0000-0000-00005DCE0000}"/>
    <cellStyle name="Standaard 10 2" xfId="84" xr:uid="{00000000-0005-0000-0000-00005ECE0000}"/>
    <cellStyle name="Standaard 11" xfId="85" xr:uid="{00000000-0005-0000-0000-00005FCE0000}"/>
    <cellStyle name="Standaard 12" xfId="86" xr:uid="{00000000-0005-0000-0000-000060CE0000}"/>
    <cellStyle name="Standaard 13" xfId="87" xr:uid="{00000000-0005-0000-0000-000061CE0000}"/>
    <cellStyle name="Standaard 13 2" xfId="52870" xr:uid="{00000000-0005-0000-0000-000062CE0000}"/>
    <cellStyle name="Standaard 14" xfId="52871" xr:uid="{00000000-0005-0000-0000-000063CE0000}"/>
    <cellStyle name="Standaard 2" xfId="59" xr:uid="{00000000-0005-0000-0000-000064CE0000}"/>
    <cellStyle name="Standaard 2 2" xfId="88" xr:uid="{00000000-0005-0000-0000-000065CE0000}"/>
    <cellStyle name="Standaard 2 2 2" xfId="89" xr:uid="{00000000-0005-0000-0000-000066CE0000}"/>
    <cellStyle name="Standaard 2 2 2 2" xfId="90" xr:uid="{00000000-0005-0000-0000-000067CE0000}"/>
    <cellStyle name="Standaard 2 3" xfId="91" xr:uid="{00000000-0005-0000-0000-000068CE0000}"/>
    <cellStyle name="Standaard 2 3 2" xfId="52872" xr:uid="{00000000-0005-0000-0000-000069CE0000}"/>
    <cellStyle name="Standaard 2 4" xfId="52873" xr:uid="{00000000-0005-0000-0000-00006ACE0000}"/>
    <cellStyle name="Standaard 3" xfId="64" xr:uid="{00000000-0005-0000-0000-00006BCE0000}"/>
    <cellStyle name="Standaard 3 2" xfId="52874" xr:uid="{00000000-0005-0000-0000-00006CCE0000}"/>
    <cellStyle name="Standaard 3 2 2" xfId="52875" xr:uid="{00000000-0005-0000-0000-00006DCE0000}"/>
    <cellStyle name="Standaard 3 3" xfId="52876" xr:uid="{00000000-0005-0000-0000-00006ECE0000}"/>
    <cellStyle name="Standaard 3 4" xfId="52877" xr:uid="{00000000-0005-0000-0000-00006FCE0000}"/>
    <cellStyle name="Standaard 3 5" xfId="52878" xr:uid="{00000000-0005-0000-0000-000070CE0000}"/>
    <cellStyle name="Standaard 4" xfId="92" xr:uid="{00000000-0005-0000-0000-000071CE0000}"/>
    <cellStyle name="Standaard 4 2" xfId="102" xr:uid="{00000000-0005-0000-0000-000072CE0000}"/>
    <cellStyle name="Standaard 4 3" xfId="52879" xr:uid="{00000000-0005-0000-0000-000073CE0000}"/>
    <cellStyle name="Standaard 5" xfId="93" xr:uid="{00000000-0005-0000-0000-000074CE0000}"/>
    <cellStyle name="Standaard 5 2" xfId="94" xr:uid="{00000000-0005-0000-0000-000075CE0000}"/>
    <cellStyle name="Standaard 6" xfId="95" xr:uid="{00000000-0005-0000-0000-000076CE0000}"/>
    <cellStyle name="Standaard 7" xfId="96" xr:uid="{00000000-0005-0000-0000-000077CE0000}"/>
    <cellStyle name="Standaard 7 2" xfId="52880" xr:uid="{00000000-0005-0000-0000-000078CE0000}"/>
    <cellStyle name="Standaard 8" xfId="97" xr:uid="{00000000-0005-0000-0000-000079CE0000}"/>
    <cellStyle name="Standaard 9" xfId="98" xr:uid="{00000000-0005-0000-0000-00007ACE0000}"/>
    <cellStyle name="Standaard_Bijlage 1+3" xfId="61" xr:uid="{00000000-0005-0000-0000-00007BCE0000}"/>
    <cellStyle name="Standaard_Blad1" xfId="17" xr:uid="{00000000-0005-0000-0000-00007CCE0000}"/>
    <cellStyle name="Titel" xfId="19" builtinId="15" customBuiltin="1"/>
    <cellStyle name="Titel 2" xfId="187" xr:uid="{00000000-0005-0000-0000-00007ECE0000}"/>
    <cellStyle name="Title" xfId="188" xr:uid="{00000000-0005-0000-0000-00007FCE0000}"/>
    <cellStyle name="Totaal" xfId="34" builtinId="25" customBuiltin="1"/>
    <cellStyle name="Totaal 2" xfId="189" xr:uid="{00000000-0005-0000-0000-000081CE0000}"/>
    <cellStyle name="Total" xfId="190" xr:uid="{00000000-0005-0000-0000-000082CE0000}"/>
    <cellStyle name="Uitvoer" xfId="28" builtinId="21" customBuiltin="1"/>
    <cellStyle name="Uitvoer 2" xfId="191" xr:uid="{00000000-0005-0000-0000-000084CE0000}"/>
    <cellStyle name="Valuta" xfId="18" builtinId="4"/>
    <cellStyle name="Valuta 2" xfId="65" xr:uid="{00000000-0005-0000-0000-000086CE0000}"/>
    <cellStyle name="Valuta 2 2" xfId="101" xr:uid="{00000000-0005-0000-0000-000087CE0000}"/>
    <cellStyle name="Valuta 2 3" xfId="52881" xr:uid="{00000000-0005-0000-0000-000088CE0000}"/>
    <cellStyle name="Valuta 3" xfId="99" xr:uid="{00000000-0005-0000-0000-000089CE0000}"/>
    <cellStyle name="Valuta 3 2" xfId="103" xr:uid="{00000000-0005-0000-0000-00008ACE0000}"/>
    <cellStyle name="Valuta 3 3" xfId="52882" xr:uid="{00000000-0005-0000-0000-00008BCE0000}"/>
    <cellStyle name="Valuta 4" xfId="100" xr:uid="{00000000-0005-0000-0000-00008CCE0000}"/>
    <cellStyle name="Valuta 4 2" xfId="52883" xr:uid="{00000000-0005-0000-0000-00008DCE0000}"/>
    <cellStyle name="Valuta 5" xfId="52884" xr:uid="{00000000-0005-0000-0000-00008ECE0000}"/>
    <cellStyle name="Valuta euro rb" xfId="192" xr:uid="{00000000-0005-0000-0000-00008FCE0000}"/>
    <cellStyle name="Valuta F rb" xfId="193" xr:uid="{00000000-0005-0000-0000-000090CE0000}"/>
    <cellStyle name="Valuta gulden rb" xfId="194" xr:uid="{00000000-0005-0000-0000-000091CE0000}"/>
    <cellStyle name="Verklarende tekst" xfId="33" builtinId="53" customBuiltin="1"/>
    <cellStyle name="Verklarende tekst 2" xfId="195" xr:uid="{00000000-0005-0000-0000-000093CE0000}"/>
    <cellStyle name="Waarschuwingstekst" xfId="32" builtinId="11" customBuiltin="1"/>
    <cellStyle name="Waarschuwingstekst 2" xfId="196" xr:uid="{00000000-0005-0000-0000-000095CE0000}"/>
    <cellStyle name="Warning Text" xfId="197" xr:uid="{00000000-0005-0000-0000-000096CE0000}"/>
  </cellStyles>
  <dxfs count="9">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34290</xdr:rowOff>
    </xdr:from>
    <xdr:to>
      <xdr:col>16</xdr:col>
      <xdr:colOff>131445</xdr:colOff>
      <xdr:row>42</xdr:row>
      <xdr:rowOff>129539</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56310"/>
          <a:ext cx="11178540" cy="6015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200" b="1">
              <a:solidFill>
                <a:schemeClr val="dk1"/>
              </a:solidFill>
              <a:effectLst/>
              <a:latin typeface="+mn-lt"/>
              <a:ea typeface="+mn-ea"/>
              <a:cs typeface="+mn-cs"/>
            </a:rPr>
            <a:t>Algemeen</a:t>
          </a:r>
        </a:p>
        <a:p>
          <a:pPr marL="0" lvl="0" indent="0"/>
          <a:r>
            <a:rPr lang="nl-NL" sz="1200" b="0">
              <a:solidFill>
                <a:schemeClr val="dk1"/>
              </a:solidFill>
              <a:effectLst/>
              <a:latin typeface="+mn-lt"/>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200" b="0">
            <a:solidFill>
              <a:schemeClr val="dk1"/>
            </a:solidFill>
            <a:effectLst/>
            <a:latin typeface="+mn-lt"/>
            <a:ea typeface="+mn-ea"/>
            <a:cs typeface="+mn-cs"/>
          </a:endParaRPr>
        </a:p>
        <a:p>
          <a:pPr lvl="0"/>
          <a:r>
            <a:rPr lang="nl-NL" sz="1200" b="0">
              <a:solidFill>
                <a:schemeClr val="dk1"/>
              </a:solidFill>
              <a:effectLst/>
              <a:latin typeface="+mn-lt"/>
              <a:ea typeface="+mn-ea"/>
              <a:cs typeface="+mn-cs"/>
            </a:rPr>
            <a:t>Het door de inschrijver ingediende inschrijfbedrag is de maximale vergoeding voor het gevraagde in de aanbestedingsdocumenten.</a:t>
          </a:r>
        </a:p>
        <a:p>
          <a:pPr lvl="0"/>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Prijsniveau</a:t>
          </a:r>
        </a:p>
        <a:p>
          <a:r>
            <a:rPr lang="nl-NL" sz="1200" b="0">
              <a:solidFill>
                <a:schemeClr val="dk1"/>
              </a:solidFill>
              <a:effectLst/>
              <a:latin typeface="+mn-lt"/>
              <a:ea typeface="+mn-ea"/>
              <a:cs typeface="+mn-cs"/>
            </a:rPr>
            <a:t>Het loon- en </a:t>
          </a:r>
          <a:r>
            <a:rPr lang="nl-NL" sz="1200" b="0">
              <a:solidFill>
                <a:sysClr val="windowText" lastClr="000000"/>
              </a:solidFill>
              <a:effectLst/>
              <a:latin typeface="+mn-lt"/>
              <a:ea typeface="+mn-ea"/>
              <a:cs typeface="+mn-cs"/>
            </a:rPr>
            <a:t>prijspeil van 1 april 2027 is het uitgangspunt voor alle aan te bieden tarieven en prijzen. De prijzen worden weergegeven exclusief de verschuldigde B.T.W. Na vaststelling van de contractjaarprijs worden </a:t>
          </a:r>
          <a:r>
            <a:rPr lang="nl-NL" sz="1200" b="0">
              <a:solidFill>
                <a:schemeClr val="dk1"/>
              </a:solidFill>
              <a:effectLst/>
              <a:latin typeface="+mn-lt"/>
              <a:ea typeface="+mn-ea"/>
              <a:cs typeface="+mn-cs"/>
            </a:rPr>
            <a:t>tussentijdse prijsverhogingen lopende een contractjaar niet geaccepteerd, met uitzondering van de bindende bepalingen van overheidswege. </a:t>
          </a: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Ruimtestaat</a:t>
          </a:r>
        </a:p>
        <a:p>
          <a:r>
            <a:rPr lang="nl-NL" sz="1200" b="0">
              <a:solidFill>
                <a:schemeClr val="dk1"/>
              </a:solidFill>
              <a:effectLst/>
              <a:latin typeface="+mn-lt"/>
              <a:ea typeface="+mn-ea"/>
              <a:cs typeface="+mn-cs"/>
            </a:rPr>
            <a:t>De ruimtestaat is met een zo groot mogelijke zorgvuldigheid samengesteld. Desondanks kunnen zich verschillen met de werkelijkheid voordoen door verbouwingen en verhuizingen in de gebouwen.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Contractjaarprijs</a:t>
          </a:r>
        </a:p>
        <a:p>
          <a:r>
            <a:rPr lang="nl-NL" sz="1200" b="0">
              <a:solidFill>
                <a:schemeClr val="dk1"/>
              </a:solidFill>
              <a:effectLst/>
              <a:latin typeface="+mn-lt"/>
              <a:ea typeface="+mn-ea"/>
              <a:cs typeface="+mn-cs"/>
            </a:rPr>
            <a:t>De contractjaarprijs is opgebouwd uit alle componenten die zijn opgenomen in het calculatiemodel met uitzondering van de afroepprijzen.</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Bij vaststelling van de contractjaarprijs wordt rekening gehouden met de overname uren en kosten zoals gesteld in bijlage, overzicht overname personeel. Na gunning van de opdracht wordt op basis van de daadwerkelijke overnamekosten de definitieve contractjaarprijs vastgesteld.</a:t>
          </a:r>
        </a:p>
        <a:p>
          <a:endParaRPr lang="nl-NL" sz="1200" b="1">
            <a:solidFill>
              <a:schemeClr val="dk1"/>
            </a:solidFill>
            <a:effectLst/>
            <a:latin typeface="+mn-lt"/>
            <a:ea typeface="+mn-ea"/>
            <a:cs typeface="+mn-cs"/>
          </a:endParaRPr>
        </a:p>
        <a:p>
          <a:pPr lvl="0"/>
          <a:r>
            <a:rPr lang="nl-NL" sz="1200" b="1">
              <a:solidFill>
                <a:schemeClr val="dk1"/>
              </a:solidFill>
              <a:effectLst/>
              <a:latin typeface="+mn-lt"/>
              <a:ea typeface="+mn-ea"/>
              <a:cs typeface="+mn-cs"/>
            </a:rPr>
            <a:t>Uurtarieven</a:t>
          </a:r>
        </a:p>
        <a:p>
          <a:r>
            <a:rPr lang="nl-NL" sz="1200" b="0">
              <a:solidFill>
                <a:schemeClr val="dk1"/>
              </a:solidFill>
              <a:effectLst/>
              <a:latin typeface="+mn-lt"/>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200" b="0">
              <a:solidFill>
                <a:schemeClr val="dk1"/>
              </a:solidFill>
              <a:effectLst/>
              <a:latin typeface="+mn-lt"/>
              <a:ea typeface="+mn-ea"/>
              <a:cs typeface="+mn-cs"/>
            </a:rPr>
            <a:t>De opgegeven uurtarieven zijn, ten aanzien van de verdeling in loongroepen, gebaseerd op de gemiddelde eigenbedrijfssituatie en staan niet in relatie met eventueel van toepassing zijnde suppletiekosten. Na gunning worden uurtarieven naar aanleiding van de over te nemen medewerkers niet gewijzigd.</a:t>
          </a:r>
        </a:p>
        <a:p>
          <a:endParaRPr lang="nl-NL" sz="1200" b="1">
            <a:solidFill>
              <a:schemeClr val="dk1"/>
            </a:solidFill>
            <a:effectLst/>
            <a:latin typeface="+mn-lt"/>
            <a:ea typeface="+mn-ea"/>
            <a:cs typeface="+mn-cs"/>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8</xdr:row>
      <xdr:rowOff>40005</xdr:rowOff>
    </xdr:from>
    <xdr:to>
      <xdr:col>16</xdr:col>
      <xdr:colOff>19050</xdr:colOff>
      <xdr:row>11</xdr:row>
      <xdr:rowOff>87630</xdr:rowOff>
    </xdr:to>
    <xdr:sp macro="" textlink="">
      <xdr:nvSpPr>
        <xdr:cNvPr id="2" name="Tekstvak 1">
          <a:extLst>
            <a:ext uri="{FF2B5EF4-FFF2-40B4-BE49-F238E27FC236}">
              <a16:creationId xmlns:a16="http://schemas.microsoft.com/office/drawing/2014/main" id="{883FB699-6E14-4EEA-FE55-D6F16C6C8158}"/>
            </a:ext>
          </a:extLst>
        </xdr:cNvPr>
        <xdr:cNvSpPr txBox="1"/>
      </xdr:nvSpPr>
      <xdr:spPr>
        <a:xfrm>
          <a:off x="10172700" y="1411605"/>
          <a:ext cx="6800850"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rPr>
            <a:t>* maximum bedrag dat na gunning door de dienstverlener in rekening wordt gebracht. Een onderbouwing van de totstandkoming van de opgegeven suppletiekosten is als aparte bijlage aan de inschrijving toegevoegd.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hiddenSheet"/>
      <sheetName val="dv_info"/>
      <sheetName val="Blad3_(3)"/>
      <sheetName val="Blad3_(2)"/>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Kalender"/>
      <sheetName val="Normen"/>
      <sheetName val="Kalender (2)"/>
      <sheetName val="Opzoeklijst"/>
      <sheetName val="01.255"/>
      <sheetName val="02.255"/>
      <sheetName val="04.255"/>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atir_xls1"/>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theme="0" tint="-0.14999847407452621"/>
  </sheetPr>
  <dimension ref="A1:M4"/>
  <sheetViews>
    <sheetView showGridLines="0" workbookViewId="0">
      <selection sqref="A1:XFD1048576"/>
    </sheetView>
  </sheetViews>
  <sheetFormatPr defaultRowHeight="12.75"/>
  <cols>
    <col min="1" max="1" width="27.7109375" style="1" customWidth="1"/>
    <col min="2" max="16384" width="9.140625" style="1"/>
  </cols>
  <sheetData>
    <row r="1" spans="1:13" ht="15">
      <c r="A1" s="113" t="s">
        <v>0</v>
      </c>
      <c r="B1" s="114" t="str">
        <f>'2-Kosten per locatie'!B3</f>
        <v>VrZW en GGDZW</v>
      </c>
    </row>
    <row r="2" spans="1:13" ht="15">
      <c r="A2" s="113" t="s">
        <v>1</v>
      </c>
      <c r="B2" s="114" t="str">
        <f ca="1">MID(CELL("bestandsnaam",$B$11),SEARCH("]",CELL("bestandsnaam",$B$11),1)+1,256)</f>
        <v>1-Uitgangspunten</v>
      </c>
    </row>
    <row r="3" spans="1:13" ht="15">
      <c r="A3" s="113" t="s">
        <v>2</v>
      </c>
      <c r="B3" s="114" t="str">
        <f>'2-Kosten per locatie'!B5</f>
        <v>Diverse</v>
      </c>
    </row>
    <row r="4" spans="1:13" ht="15">
      <c r="A4" s="113" t="s">
        <v>3</v>
      </c>
      <c r="B4" s="114" t="str">
        <f>'2-Kosten per locatie'!B6</f>
        <v>VrZW/GGDZW-EA-2027</v>
      </c>
      <c r="G4" s="115"/>
      <c r="H4" s="115"/>
      <c r="I4" s="115"/>
      <c r="J4" s="115"/>
      <c r="K4" s="115"/>
      <c r="L4" s="115"/>
      <c r="M4" s="115"/>
    </row>
  </sheetData>
  <sheetProtection algorithmName="SHA-512" hashValue="5HyTzUptPFZePtCK+7zml9uUPkwCVfpDSX+6KCFq3FwyLaKFC60qbplkg3bf/qJ/LIJjKugEEFsCqGpEHhwyOQ==" saltValue="+uFwlKfQl1fS9CkKrCWB8w=="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AH68"/>
  <sheetViews>
    <sheetView showGridLines="0" showZeros="0" zoomScale="90" zoomScaleNormal="90" workbookViewId="0">
      <pane xSplit="1" ySplit="14" topLeftCell="B15" activePane="bottomRight" state="frozen"/>
      <selection pane="topRight" activeCell="B1" sqref="B1"/>
      <selection pane="bottomLeft" activeCell="A15" sqref="A15"/>
      <selection pane="bottomRight" activeCell="B7" sqref="B7:C7"/>
    </sheetView>
  </sheetViews>
  <sheetFormatPr defaultColWidth="8.7109375" defaultRowHeight="14.1" customHeight="1"/>
  <cols>
    <col min="1" max="1" width="48.140625" style="121" customWidth="1"/>
    <col min="2" max="2" width="23.7109375" style="121" customWidth="1"/>
    <col min="3" max="3" width="16" style="121" customWidth="1"/>
    <col min="4" max="5" width="13.7109375" style="122" customWidth="1"/>
    <col min="6" max="6" width="18" style="122" bestFit="1" customWidth="1"/>
    <col min="7" max="14" width="13.7109375" style="122" customWidth="1"/>
    <col min="15" max="15" width="21.7109375" style="122" customWidth="1"/>
    <col min="16" max="16" width="17.28515625" style="122" customWidth="1"/>
    <col min="17" max="17" width="13.7109375" style="122" customWidth="1"/>
    <col min="18" max="18" width="16.5703125" style="122" customWidth="1"/>
    <col min="19" max="20" width="13.7109375" style="122" customWidth="1"/>
    <col min="21" max="21" width="14.85546875" style="122" customWidth="1"/>
    <col min="22" max="23" width="13.7109375" style="122" customWidth="1"/>
    <col min="24" max="24" width="3.28515625" style="122" customWidth="1"/>
    <col min="25" max="25" width="13.7109375" style="122" customWidth="1"/>
    <col min="26" max="28" width="13.28515625" style="122" customWidth="1"/>
    <col min="29" max="29" width="14.7109375" style="122" customWidth="1"/>
    <col min="30" max="33" width="13.28515625" style="122" customWidth="1"/>
    <col min="34" max="16384" width="8.7109375" style="121"/>
  </cols>
  <sheetData>
    <row r="1" spans="1:34" ht="14.1" customHeight="1" thickBot="1">
      <c r="A1" s="120" t="s">
        <v>4</v>
      </c>
      <c r="E1" s="123" t="s">
        <v>5</v>
      </c>
      <c r="F1" s="124"/>
      <c r="G1" s="125"/>
      <c r="J1" s="534" t="s">
        <v>6</v>
      </c>
      <c r="K1" s="126"/>
      <c r="L1" s="126"/>
      <c r="M1" s="126"/>
      <c r="N1" s="126"/>
      <c r="O1" s="127"/>
      <c r="P1" s="539">
        <f>V67</f>
        <v>0</v>
      </c>
    </row>
    <row r="2" spans="1:34" ht="14.1" customHeight="1">
      <c r="E2" s="540">
        <v>0</v>
      </c>
      <c r="F2" s="128" t="s">
        <v>7</v>
      </c>
      <c r="G2" s="125"/>
      <c r="J2" s="535"/>
      <c r="K2" s="133"/>
      <c r="L2" s="133"/>
      <c r="M2" s="133"/>
      <c r="N2" s="133"/>
      <c r="O2" s="536"/>
      <c r="P2" s="538"/>
    </row>
    <row r="3" spans="1:34" ht="14.1" customHeight="1">
      <c r="A3" s="113" t="s">
        <v>8</v>
      </c>
      <c r="B3" s="114" t="s">
        <v>9</v>
      </c>
      <c r="C3" s="116"/>
      <c r="D3" s="125"/>
      <c r="E3" s="125"/>
      <c r="G3" s="125"/>
      <c r="H3" s="125"/>
      <c r="I3" s="125"/>
      <c r="J3" s="535"/>
      <c r="K3" s="133"/>
      <c r="L3" s="133"/>
      <c r="M3" s="133"/>
      <c r="N3" s="133"/>
      <c r="O3" s="133"/>
      <c r="P3" s="537"/>
      <c r="AF3" s="125"/>
      <c r="AG3" s="125"/>
    </row>
    <row r="4" spans="1:34" ht="14.1" customHeight="1">
      <c r="A4" s="113" t="s">
        <v>1</v>
      </c>
      <c r="B4" s="117" t="str">
        <f ca="1">MID(CELL("bestandsnaam",$B$13),SEARCH("]",CELL("bestandsnaam",$B$13),1)+1,256)</f>
        <v>2-Kosten per locatie</v>
      </c>
      <c r="C4" s="117"/>
      <c r="D4" s="125"/>
      <c r="E4" s="123" t="s">
        <v>10</v>
      </c>
      <c r="F4" s="124"/>
      <c r="G4" s="125"/>
      <c r="H4" s="125"/>
      <c r="I4" s="125"/>
      <c r="J4" s="129"/>
      <c r="K4" s="129"/>
      <c r="L4" s="129"/>
      <c r="M4" s="129"/>
      <c r="N4" s="129"/>
      <c r="O4" s="129"/>
      <c r="P4" s="129"/>
      <c r="AF4" s="125"/>
      <c r="AG4" s="125"/>
    </row>
    <row r="5" spans="1:34" ht="14.1" customHeight="1">
      <c r="A5" s="113" t="s">
        <v>2</v>
      </c>
      <c r="B5" s="114" t="s">
        <v>11</v>
      </c>
      <c r="C5" s="116"/>
      <c r="D5" s="125"/>
      <c r="E5" s="541">
        <v>0</v>
      </c>
      <c r="F5" s="128" t="s">
        <v>12</v>
      </c>
      <c r="G5" s="125"/>
      <c r="H5" s="125"/>
      <c r="I5" s="125"/>
      <c r="J5" s="531" t="s">
        <v>13</v>
      </c>
      <c r="K5" s="532"/>
      <c r="L5" s="532"/>
      <c r="M5" s="532"/>
      <c r="N5" s="532"/>
      <c r="O5" s="532"/>
      <c r="P5" s="533">
        <v>550000</v>
      </c>
      <c r="AF5" s="125"/>
      <c r="AG5" s="125"/>
    </row>
    <row r="6" spans="1:34" ht="14.1" customHeight="1">
      <c r="A6" s="113" t="s">
        <v>3</v>
      </c>
      <c r="B6" s="114" t="s">
        <v>14</v>
      </c>
      <c r="C6" s="116"/>
      <c r="D6" s="125"/>
      <c r="E6" s="125"/>
      <c r="F6" s="125"/>
      <c r="G6" s="125"/>
      <c r="H6" s="125"/>
      <c r="I6" s="125"/>
      <c r="J6" s="531" t="s">
        <v>15</v>
      </c>
      <c r="K6" s="532"/>
      <c r="L6" s="532"/>
      <c r="M6" s="532"/>
      <c r="N6" s="532"/>
      <c r="O6" s="532"/>
      <c r="P6" s="533">
        <v>495000</v>
      </c>
      <c r="AF6" s="125"/>
      <c r="AG6" s="125"/>
    </row>
    <row r="7" spans="1:34" ht="14.1" customHeight="1">
      <c r="A7" s="113" t="s">
        <v>16</v>
      </c>
      <c r="B7" s="555"/>
      <c r="C7" s="555"/>
      <c r="D7" s="125"/>
      <c r="E7" s="125"/>
      <c r="F7" s="125"/>
      <c r="G7" s="125"/>
      <c r="H7" s="125"/>
      <c r="I7" s="125"/>
      <c r="J7" s="125"/>
      <c r="K7" s="125"/>
      <c r="V7" s="125"/>
      <c r="W7" s="121"/>
      <c r="X7" s="121"/>
      <c r="Y7" s="121"/>
      <c r="AF7" s="125"/>
      <c r="AG7" s="125"/>
    </row>
    <row r="8" spans="1:34" ht="14.1" customHeight="1">
      <c r="A8" s="113" t="s">
        <v>17</v>
      </c>
      <c r="B8" s="118">
        <v>46388</v>
      </c>
      <c r="C8" s="113"/>
      <c r="D8" s="125"/>
      <c r="E8" s="125"/>
      <c r="F8" s="125"/>
      <c r="G8" s="125"/>
      <c r="H8" s="125"/>
      <c r="I8" s="125"/>
      <c r="J8" s="130" t="s">
        <v>18</v>
      </c>
      <c r="K8" s="131"/>
      <c r="L8" s="131"/>
      <c r="M8" s="131"/>
      <c r="N8" s="131"/>
      <c r="O8" s="131"/>
      <c r="P8" s="132">
        <v>0</v>
      </c>
      <c r="V8" s="125"/>
      <c r="W8" s="121"/>
      <c r="X8" s="121"/>
      <c r="Y8" s="121"/>
      <c r="Z8" s="133"/>
      <c r="AA8" s="133"/>
      <c r="AB8" s="133"/>
      <c r="AC8" s="133"/>
      <c r="AD8" s="133"/>
      <c r="AE8" s="133"/>
      <c r="AF8" s="125"/>
      <c r="AG8" s="125"/>
    </row>
    <row r="9" spans="1:34" ht="14.1" customHeight="1">
      <c r="A9" s="113" t="s">
        <v>19</v>
      </c>
      <c r="B9" s="113" t="s">
        <v>20</v>
      </c>
      <c r="C9" s="113"/>
      <c r="D9" s="125"/>
      <c r="E9" s="125"/>
      <c r="F9" s="125"/>
      <c r="G9" s="125"/>
      <c r="H9" s="125"/>
      <c r="I9" s="125"/>
      <c r="J9" s="134"/>
      <c r="L9" s="125"/>
      <c r="M9" s="125"/>
      <c r="P9" s="125"/>
      <c r="Q9" s="125"/>
      <c r="V9" s="125"/>
      <c r="W9" s="121"/>
      <c r="X9" s="121"/>
      <c r="Y9" s="121"/>
      <c r="Z9" s="121"/>
      <c r="AA9" s="121"/>
      <c r="AB9" s="121"/>
      <c r="AC9" s="121"/>
      <c r="AD9" s="121"/>
      <c r="AE9" s="121"/>
      <c r="AF9" s="125"/>
      <c r="AG9" s="125"/>
    </row>
    <row r="10" spans="1:34" ht="14.1" customHeight="1">
      <c r="A10" s="113"/>
      <c r="B10" s="113"/>
      <c r="C10" s="113"/>
      <c r="D10" s="125"/>
      <c r="E10" s="125"/>
      <c r="F10" s="125"/>
      <c r="G10" s="125"/>
      <c r="H10" s="125"/>
      <c r="I10" s="125"/>
      <c r="J10" s="134"/>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row>
    <row r="11" spans="1:34" ht="14.1" customHeight="1">
      <c r="A11" s="113"/>
      <c r="B11" s="113"/>
      <c r="C11" s="113"/>
      <c r="D11" s="125"/>
      <c r="E11" s="125"/>
      <c r="F11" s="125"/>
      <c r="G11" s="125"/>
      <c r="H11" s="125"/>
      <c r="I11" s="125"/>
      <c r="J11" s="134"/>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row>
    <row r="12" spans="1:34" ht="14.1" customHeight="1">
      <c r="C12" s="119"/>
      <c r="J12" s="135"/>
      <c r="AA12" s="125"/>
      <c r="AB12" s="125"/>
      <c r="AC12" s="125"/>
      <c r="AD12" s="125"/>
      <c r="AE12" s="125"/>
      <c r="AF12" s="125"/>
      <c r="AG12" s="125"/>
    </row>
    <row r="13" spans="1:34" ht="26.45" customHeight="1">
      <c r="A13" s="136"/>
      <c r="B13" s="136"/>
      <c r="C13" s="136"/>
      <c r="D13" s="136"/>
      <c r="E13" s="136"/>
      <c r="F13" s="559" t="s">
        <v>21</v>
      </c>
      <c r="G13" s="559"/>
      <c r="H13" s="560" t="s">
        <v>22</v>
      </c>
      <c r="I13" s="560"/>
      <c r="J13" s="561" t="s">
        <v>23</v>
      </c>
      <c r="K13" s="562"/>
      <c r="L13" s="561" t="s">
        <v>24</v>
      </c>
      <c r="M13" s="563"/>
      <c r="N13" s="562"/>
      <c r="O13" s="561" t="s">
        <v>25</v>
      </c>
      <c r="P13" s="563"/>
      <c r="Q13" s="562"/>
      <c r="R13" s="556" t="s">
        <v>26</v>
      </c>
      <c r="S13" s="557"/>
      <c r="T13" s="557"/>
      <c r="U13" s="558"/>
      <c r="AB13" s="125"/>
      <c r="AC13" s="125"/>
      <c r="AD13" s="125"/>
      <c r="AE13" s="125"/>
      <c r="AF13" s="125"/>
      <c r="AG13" s="125"/>
      <c r="AH13" s="125"/>
    </row>
    <row r="14" spans="1:34" ht="64.5" customHeight="1">
      <c r="A14" s="137" t="s">
        <v>27</v>
      </c>
      <c r="B14" s="138" t="s">
        <v>28</v>
      </c>
      <c r="C14" s="138" t="s">
        <v>29</v>
      </c>
      <c r="D14" s="139" t="s">
        <v>30</v>
      </c>
      <c r="E14" s="139" t="s">
        <v>31</v>
      </c>
      <c r="F14" s="140" t="s">
        <v>32</v>
      </c>
      <c r="G14" s="140" t="s">
        <v>33</v>
      </c>
      <c r="H14" s="140" t="s">
        <v>34</v>
      </c>
      <c r="I14" s="140" t="s">
        <v>35</v>
      </c>
      <c r="J14" s="140" t="s">
        <v>36</v>
      </c>
      <c r="K14" s="140" t="s">
        <v>37</v>
      </c>
      <c r="L14" s="141" t="s">
        <v>38</v>
      </c>
      <c r="M14" s="141" t="s">
        <v>39</v>
      </c>
      <c r="N14" s="141" t="s">
        <v>40</v>
      </c>
      <c r="O14" s="141" t="s">
        <v>41</v>
      </c>
      <c r="P14" s="141" t="s">
        <v>42</v>
      </c>
      <c r="Q14" s="141" t="s">
        <v>43</v>
      </c>
      <c r="R14" s="141" t="s">
        <v>44</v>
      </c>
      <c r="S14" s="141" t="s">
        <v>45</v>
      </c>
      <c r="T14" s="141" t="s">
        <v>46</v>
      </c>
      <c r="U14" s="141" t="s">
        <v>47</v>
      </c>
      <c r="V14" s="141" t="s">
        <v>48</v>
      </c>
      <c r="W14" s="141" t="s">
        <v>49</v>
      </c>
      <c r="X14" s="121"/>
      <c r="Y14" s="142" t="s">
        <v>50</v>
      </c>
      <c r="Z14" s="143"/>
      <c r="AA14" s="121"/>
      <c r="AB14" s="121"/>
      <c r="AC14" s="121"/>
      <c r="AD14" s="121"/>
      <c r="AE14" s="121"/>
      <c r="AF14" s="121"/>
      <c r="AG14" s="121"/>
    </row>
    <row r="15" spans="1:34" s="151" customFormat="1" ht="15" customHeight="1">
      <c r="A15" s="144" t="s">
        <v>51</v>
      </c>
      <c r="B15" s="145">
        <f>SUMIF('4-Basis ruimtestaat'!B:B,'2-Kosten per locatie'!A15,'4-Basis ruimtestaat'!I:I)</f>
        <v>194.35000000000002</v>
      </c>
      <c r="C15" s="146">
        <v>1</v>
      </c>
      <c r="D15" s="147">
        <f>_xlfn.MAXIFS('4-Basis ruimtestaat'!K:K,'4-Basis ruimtestaat'!B:B,'2-Kosten per locatie'!A15)</f>
        <v>52</v>
      </c>
      <c r="E15" s="147">
        <v>52</v>
      </c>
      <c r="F15" s="148">
        <f>SUMIF('4-Basis ruimtestaat'!B:B,'2-Kosten per locatie'!A15,'4-Basis ruimtestaat'!Q:Q)</f>
        <v>31.525247619047619</v>
      </c>
      <c r="G15" s="148">
        <f>SUMIF('4-Basis ruimtestaat'!B:B,'2-Kosten per locatie'!A15,'4-Basis ruimtestaat'!R:R)</f>
        <v>0</v>
      </c>
      <c r="H15" s="148">
        <f>IF(F15&lt;(D15*$E$2),D15*$E$2-F15,0)</f>
        <v>0</v>
      </c>
      <c r="I15" s="148">
        <f>IF(G15&lt;(E15*$E$2),E15*$E$2-G15,0)</f>
        <v>0</v>
      </c>
      <c r="J15" s="148">
        <f>F15*$E$5</f>
        <v>0</v>
      </c>
      <c r="K15" s="148">
        <f>G15*$E$5</f>
        <v>0</v>
      </c>
      <c r="L15" s="149">
        <f>'6-Opbouw uurtarief productie'!$E$47*('2-Kosten per locatie'!F15+'2-Kosten per locatie'!H15)</f>
        <v>0</v>
      </c>
      <c r="M15" s="149">
        <f>'6-Opbouw uurtarief productie'!$E$47*('2-Kosten per locatie'!G15+'2-Kosten per locatie'!I15)</f>
        <v>0</v>
      </c>
      <c r="N15" s="150">
        <f>L15+M15</f>
        <v>0</v>
      </c>
      <c r="O15" s="150">
        <f>J15*'7-Opbouw uurtarief toezicht'!$E$47</f>
        <v>0</v>
      </c>
      <c r="P15" s="150">
        <f>K15*'7-Opbouw uurtarief toezicht'!$E$47</f>
        <v>0</v>
      </c>
      <c r="Q15" s="150">
        <f>O15+P15</f>
        <v>0</v>
      </c>
      <c r="R15" s="150">
        <f>SUMIF('11-Vloeronderhoud'!A:A,'2-Kosten per locatie'!A15,'11-Vloeronderhoud'!H:H)</f>
        <v>0</v>
      </c>
      <c r="S15" s="150">
        <f>SUMIF('8-Additionele kosten'!A:A,'2-Kosten per locatie'!A15,'8-Additionele kosten'!H:H)</f>
        <v>0</v>
      </c>
      <c r="T15" s="150">
        <f>SUMIF('12-Sanitaire voorzieningen'!A:A,'2-Kosten per locatie'!A15,'12-Sanitaire voorzieningen'!R:R)</f>
        <v>0</v>
      </c>
      <c r="U15" s="150">
        <f>SUMIF('10-Glasbewassing'!A:A,'2-Kosten per locatie'!A15,'10-Glasbewassing'!H:H)</f>
        <v>0</v>
      </c>
      <c r="V15" s="150">
        <f>N15+Q15+R15+S15+U15+T15</f>
        <v>0</v>
      </c>
      <c r="W15" s="150">
        <f>V15/12</f>
        <v>0</v>
      </c>
      <c r="Y15" s="152">
        <f>SUMIF('4-Basis ruimtestaat'!B:B,'2-Kosten per locatie'!A15,'4-Basis ruimtestaat'!X:X)</f>
        <v>10106.200000000001</v>
      </c>
      <c r="Z15" s="153">
        <f>Y15/(F15+H15)</f>
        <v>320.57480157249626</v>
      </c>
    </row>
    <row r="16" spans="1:34" s="151" customFormat="1" ht="15" customHeight="1">
      <c r="A16" s="144" t="s">
        <v>52</v>
      </c>
      <c r="B16" s="145">
        <f>SUMIF('4-Basis ruimtestaat'!B:B,'2-Kosten per locatie'!A16,'4-Basis ruimtestaat'!I:I)</f>
        <v>220</v>
      </c>
      <c r="C16" s="146">
        <v>1</v>
      </c>
      <c r="D16" s="147">
        <f>_xlfn.MAXIFS('4-Basis ruimtestaat'!K:K,'4-Basis ruimtestaat'!B:B,'2-Kosten per locatie'!A16)</f>
        <v>52</v>
      </c>
      <c r="E16" s="147">
        <v>52</v>
      </c>
      <c r="F16" s="148">
        <f>SUMIF('4-Basis ruimtestaat'!B:B,'2-Kosten per locatie'!A16,'4-Basis ruimtestaat'!Q:Q)</f>
        <v>37.265233082706764</v>
      </c>
      <c r="G16" s="148">
        <f>SUMIF('4-Basis ruimtestaat'!B:B,'2-Kosten per locatie'!A16,'4-Basis ruimtestaat'!R:R)</f>
        <v>0</v>
      </c>
      <c r="H16" s="148">
        <f t="shared" ref="H16:H40" si="0">IF(F16&lt;(D16*$E$2),D16*$E$2-F16,0)</f>
        <v>0</v>
      </c>
      <c r="I16" s="148">
        <f t="shared" ref="I16:I36" si="1">IF(G16&lt;(E16*$E$2),E16*$E$2-G16,0)</f>
        <v>0</v>
      </c>
      <c r="J16" s="148">
        <f t="shared" ref="J16:J36" si="2">F16*$E$5</f>
        <v>0</v>
      </c>
      <c r="K16" s="148">
        <f t="shared" ref="K16:K36" si="3">G16*$E$5</f>
        <v>0</v>
      </c>
      <c r="L16" s="149">
        <f>'6-Opbouw uurtarief productie'!$E$47*('2-Kosten per locatie'!F16+'2-Kosten per locatie'!H16)</f>
        <v>0</v>
      </c>
      <c r="M16" s="149">
        <f>'6-Opbouw uurtarief productie'!$E$47*('2-Kosten per locatie'!G16+'2-Kosten per locatie'!I16)</f>
        <v>0</v>
      </c>
      <c r="N16" s="150">
        <f t="shared" ref="N16:N36" si="4">L16+M16</f>
        <v>0</v>
      </c>
      <c r="O16" s="150">
        <f>J16*'7-Opbouw uurtarief toezicht'!$E$47</f>
        <v>0</v>
      </c>
      <c r="P16" s="150">
        <f>K16*'7-Opbouw uurtarief toezicht'!$E$47</f>
        <v>0</v>
      </c>
      <c r="Q16" s="150">
        <f t="shared" ref="Q16:Q36" si="5">O16+P16</f>
        <v>0</v>
      </c>
      <c r="R16" s="150">
        <f>SUMIF('11-Vloeronderhoud'!A:A,'2-Kosten per locatie'!A16,'11-Vloeronderhoud'!H:H)</f>
        <v>0</v>
      </c>
      <c r="S16" s="150">
        <f>SUMIF('8-Additionele kosten'!A:A,'2-Kosten per locatie'!A16,'8-Additionele kosten'!H:H)</f>
        <v>0</v>
      </c>
      <c r="T16" s="150">
        <f>SUMIF('12-Sanitaire voorzieningen'!A:A,'2-Kosten per locatie'!A16,'12-Sanitaire voorzieningen'!R:R)</f>
        <v>0</v>
      </c>
      <c r="U16" s="150">
        <f>SUMIF('10-Glasbewassing'!A:A,'2-Kosten per locatie'!A16,'10-Glasbewassing'!H:H)</f>
        <v>0</v>
      </c>
      <c r="V16" s="150">
        <f t="shared" ref="V16:V36" si="6">N16+Q16+R16+S16+U16+T16</f>
        <v>0</v>
      </c>
      <c r="W16" s="150">
        <f t="shared" ref="W16:W36" si="7">V16/12</f>
        <v>0</v>
      </c>
      <c r="Y16" s="154">
        <f>SUMIF('4-Basis ruimtestaat'!B:B,'2-Kosten per locatie'!A16,'4-Basis ruimtestaat'!X:X)</f>
        <v>7800</v>
      </c>
      <c r="Z16" s="155">
        <f t="shared" ref="Z16:Z36" si="8">Y16/(F16+H16)</f>
        <v>209.31037738818421</v>
      </c>
    </row>
    <row r="17" spans="1:33" s="151" customFormat="1" ht="15" customHeight="1">
      <c r="A17" s="144" t="s">
        <v>53</v>
      </c>
      <c r="B17" s="145">
        <f>SUMIF('4-Basis ruimtestaat'!B:B,'2-Kosten per locatie'!A17,'4-Basis ruimtestaat'!I:I)</f>
        <v>103.8</v>
      </c>
      <c r="C17" s="146">
        <v>1</v>
      </c>
      <c r="D17" s="147">
        <v>52</v>
      </c>
      <c r="E17" s="147">
        <v>52</v>
      </c>
      <c r="F17" s="148">
        <f>SUMIF('4-Basis ruimtestaat'!B:B,'2-Kosten per locatie'!A17,'4-Basis ruimtestaat'!Q:Q)</f>
        <v>40.196280701754382</v>
      </c>
      <c r="G17" s="148">
        <f>SUMIF('4-Basis ruimtestaat'!B:B,'2-Kosten per locatie'!A17,'4-Basis ruimtestaat'!R:R)</f>
        <v>0</v>
      </c>
      <c r="H17" s="148">
        <f t="shared" si="0"/>
        <v>0</v>
      </c>
      <c r="I17" s="148">
        <f t="shared" si="1"/>
        <v>0</v>
      </c>
      <c r="J17" s="148">
        <f t="shared" si="2"/>
        <v>0</v>
      </c>
      <c r="K17" s="148">
        <f t="shared" si="3"/>
        <v>0</v>
      </c>
      <c r="L17" s="149">
        <f>'6-Opbouw uurtarief productie'!$E$47*('2-Kosten per locatie'!F17+'2-Kosten per locatie'!H17)</f>
        <v>0</v>
      </c>
      <c r="M17" s="149">
        <f>'6-Opbouw uurtarief productie'!$E$47*('2-Kosten per locatie'!G17+'2-Kosten per locatie'!I17)</f>
        <v>0</v>
      </c>
      <c r="N17" s="150">
        <f t="shared" si="4"/>
        <v>0</v>
      </c>
      <c r="O17" s="150">
        <f>J17*'7-Opbouw uurtarief toezicht'!$E$47</f>
        <v>0</v>
      </c>
      <c r="P17" s="150">
        <f>K17*'7-Opbouw uurtarief toezicht'!$E$47</f>
        <v>0</v>
      </c>
      <c r="Q17" s="150">
        <f t="shared" si="5"/>
        <v>0</v>
      </c>
      <c r="R17" s="150">
        <f>SUMIF('11-Vloeronderhoud'!A:A,'2-Kosten per locatie'!A17,'11-Vloeronderhoud'!H:H)</f>
        <v>0</v>
      </c>
      <c r="S17" s="150">
        <f>SUMIF('8-Additionele kosten'!A:A,'2-Kosten per locatie'!A17,'8-Additionele kosten'!H:H)</f>
        <v>0</v>
      </c>
      <c r="T17" s="150">
        <f>SUMIF('12-Sanitaire voorzieningen'!A:A,'2-Kosten per locatie'!A17,'12-Sanitaire voorzieningen'!R:R)</f>
        <v>0</v>
      </c>
      <c r="U17" s="150">
        <f>SUMIF('10-Glasbewassing'!A:A,'2-Kosten per locatie'!A17,'10-Glasbewassing'!H:H)</f>
        <v>0</v>
      </c>
      <c r="V17" s="150">
        <f t="shared" si="6"/>
        <v>0</v>
      </c>
      <c r="W17" s="150">
        <f t="shared" si="7"/>
        <v>0</v>
      </c>
      <c r="Y17" s="154">
        <f>SUMIF('4-Basis ruimtestaat'!B:B,'2-Kosten per locatie'!A17,'4-Basis ruimtestaat'!X:X)</f>
        <v>5073.6000000000004</v>
      </c>
      <c r="Z17" s="155">
        <f t="shared" si="8"/>
        <v>126.2206331387909</v>
      </c>
    </row>
    <row r="18" spans="1:33" s="151" customFormat="1" ht="15" customHeight="1">
      <c r="A18" s="144" t="s">
        <v>54</v>
      </c>
      <c r="B18" s="145">
        <f>SUMIF('4-Basis ruimtestaat'!B:B,'2-Kosten per locatie'!A18,'4-Basis ruimtestaat'!I:I)</f>
        <v>100</v>
      </c>
      <c r="C18" s="146">
        <v>1</v>
      </c>
      <c r="D18" s="147">
        <f>_xlfn.MAXIFS('4-Basis ruimtestaat'!K:K,'4-Basis ruimtestaat'!B:B,'2-Kosten per locatie'!A18)</f>
        <v>52</v>
      </c>
      <c r="E18" s="147">
        <v>52</v>
      </c>
      <c r="F18" s="148">
        <f>SUMIF('4-Basis ruimtestaat'!B:B,'2-Kosten per locatie'!A18,'4-Basis ruimtestaat'!Q:Q)</f>
        <v>32.412360902255642</v>
      </c>
      <c r="G18" s="148">
        <f>SUMIF('4-Basis ruimtestaat'!B:B,'2-Kosten per locatie'!A18,'4-Basis ruimtestaat'!R:R)</f>
        <v>0</v>
      </c>
      <c r="H18" s="148">
        <f t="shared" si="0"/>
        <v>0</v>
      </c>
      <c r="I18" s="148">
        <f t="shared" si="1"/>
        <v>0</v>
      </c>
      <c r="J18" s="148">
        <f t="shared" si="2"/>
        <v>0</v>
      </c>
      <c r="K18" s="148">
        <f t="shared" si="3"/>
        <v>0</v>
      </c>
      <c r="L18" s="149">
        <f>'6-Opbouw uurtarief productie'!$E$47*('2-Kosten per locatie'!F18+'2-Kosten per locatie'!H18)</f>
        <v>0</v>
      </c>
      <c r="M18" s="149">
        <f>'6-Opbouw uurtarief productie'!$E$47*('2-Kosten per locatie'!G18+'2-Kosten per locatie'!I18)</f>
        <v>0</v>
      </c>
      <c r="N18" s="150">
        <f t="shared" si="4"/>
        <v>0</v>
      </c>
      <c r="O18" s="150">
        <f>J18*'7-Opbouw uurtarief toezicht'!$E$47</f>
        <v>0</v>
      </c>
      <c r="P18" s="150">
        <f>K18*'7-Opbouw uurtarief toezicht'!$E$47</f>
        <v>0</v>
      </c>
      <c r="Q18" s="150">
        <f t="shared" si="5"/>
        <v>0</v>
      </c>
      <c r="R18" s="150">
        <f>SUMIF('11-Vloeronderhoud'!A:A,'2-Kosten per locatie'!A18,'11-Vloeronderhoud'!H:H)</f>
        <v>0</v>
      </c>
      <c r="S18" s="150">
        <f>SUMIF('8-Additionele kosten'!A:A,'2-Kosten per locatie'!A18,'8-Additionele kosten'!H:H)</f>
        <v>0</v>
      </c>
      <c r="T18" s="150">
        <f>SUMIF('12-Sanitaire voorzieningen'!A:A,'2-Kosten per locatie'!A18,'12-Sanitaire voorzieningen'!R:R)</f>
        <v>0</v>
      </c>
      <c r="U18" s="150">
        <f>SUMIF('10-Glasbewassing'!A:A,'2-Kosten per locatie'!A18,'10-Glasbewassing'!H:H)</f>
        <v>0</v>
      </c>
      <c r="V18" s="150">
        <f t="shared" si="6"/>
        <v>0</v>
      </c>
      <c r="W18" s="150">
        <f t="shared" si="7"/>
        <v>0</v>
      </c>
      <c r="Y18" s="154">
        <f>SUMIF('4-Basis ruimtestaat'!B:B,'2-Kosten per locatie'!A18,'4-Basis ruimtestaat'!X:X)</f>
        <v>5080</v>
      </c>
      <c r="Z18" s="155">
        <f t="shared" si="8"/>
        <v>156.73032937401584</v>
      </c>
    </row>
    <row r="19" spans="1:33" s="151" customFormat="1" ht="15" customHeight="1">
      <c r="A19" s="144" t="s">
        <v>55</v>
      </c>
      <c r="B19" s="145">
        <f>SUMIF('4-Basis ruimtestaat'!B:B,'2-Kosten per locatie'!A19,'4-Basis ruimtestaat'!I:I)</f>
        <v>233.78</v>
      </c>
      <c r="C19" s="146">
        <v>1</v>
      </c>
      <c r="D19" s="147">
        <f>'2-Kosten per locatie'!D18</f>
        <v>52</v>
      </c>
      <c r="E19" s="147">
        <v>52</v>
      </c>
      <c r="F19" s="148">
        <f>SUMIF('4-Basis ruimtestaat'!B:B,'2-Kosten per locatie'!A19,'4-Basis ruimtestaat'!Q:Q)</f>
        <v>59.019133333333329</v>
      </c>
      <c r="G19" s="148">
        <f>SUMIF('4-Basis ruimtestaat'!B:B,'2-Kosten per locatie'!A19,'4-Basis ruimtestaat'!R:R)</f>
        <v>0</v>
      </c>
      <c r="H19" s="148">
        <f t="shared" si="0"/>
        <v>0</v>
      </c>
      <c r="I19" s="148">
        <f t="shared" si="1"/>
        <v>0</v>
      </c>
      <c r="J19" s="148">
        <f t="shared" si="2"/>
        <v>0</v>
      </c>
      <c r="K19" s="148">
        <f t="shared" si="3"/>
        <v>0</v>
      </c>
      <c r="L19" s="149">
        <f>'6-Opbouw uurtarief productie'!$E$47*('2-Kosten per locatie'!F19+'2-Kosten per locatie'!H19)</f>
        <v>0</v>
      </c>
      <c r="M19" s="149">
        <f>'6-Opbouw uurtarief productie'!$E$47*('2-Kosten per locatie'!G19+'2-Kosten per locatie'!I19)</f>
        <v>0</v>
      </c>
      <c r="N19" s="150">
        <f t="shared" si="4"/>
        <v>0</v>
      </c>
      <c r="O19" s="150">
        <f>J19*'7-Opbouw uurtarief toezicht'!$E$47</f>
        <v>0</v>
      </c>
      <c r="P19" s="150">
        <f>K19*'7-Opbouw uurtarief toezicht'!$E$47</f>
        <v>0</v>
      </c>
      <c r="Q19" s="150">
        <f t="shared" si="5"/>
        <v>0</v>
      </c>
      <c r="R19" s="150">
        <f>SUMIF('11-Vloeronderhoud'!A:A,'2-Kosten per locatie'!A19,'11-Vloeronderhoud'!H:H)</f>
        <v>0</v>
      </c>
      <c r="S19" s="150">
        <f>SUMIF('8-Additionele kosten'!A:A,'2-Kosten per locatie'!A19,'8-Additionele kosten'!H:H)</f>
        <v>0</v>
      </c>
      <c r="T19" s="150">
        <f>SUMIF('12-Sanitaire voorzieningen'!A:A,'2-Kosten per locatie'!A19,'12-Sanitaire voorzieningen'!R:R)</f>
        <v>0</v>
      </c>
      <c r="U19" s="150">
        <f>SUMIF('10-Glasbewassing'!A:A,'2-Kosten per locatie'!A19,'10-Glasbewassing'!H:H)</f>
        <v>0</v>
      </c>
      <c r="V19" s="150">
        <f t="shared" si="6"/>
        <v>0</v>
      </c>
      <c r="W19" s="150">
        <f t="shared" si="7"/>
        <v>0</v>
      </c>
      <c r="Y19" s="154">
        <f>SUMIF('4-Basis ruimtestaat'!B:B,'2-Kosten per locatie'!A19,'4-Basis ruimtestaat'!X:X)</f>
        <v>12156.560000000001</v>
      </c>
      <c r="Z19" s="155">
        <f t="shared" si="8"/>
        <v>205.97659290151108</v>
      </c>
    </row>
    <row r="20" spans="1:33" s="151" customFormat="1" ht="15" customHeight="1">
      <c r="A20" s="144" t="s">
        <v>56</v>
      </c>
      <c r="B20" s="145">
        <f>SUMIF('4-Basis ruimtestaat'!B:B,'2-Kosten per locatie'!A20,'4-Basis ruimtestaat'!I:I)</f>
        <v>334.4</v>
      </c>
      <c r="C20" s="146">
        <v>1</v>
      </c>
      <c r="D20" s="147">
        <v>52</v>
      </c>
      <c r="E20" s="147">
        <v>52</v>
      </c>
      <c r="F20" s="148">
        <f>SUMIF('4-Basis ruimtestaat'!B:B,'2-Kosten per locatie'!A20,'4-Basis ruimtestaat'!Q:Q)</f>
        <v>65.496499248120301</v>
      </c>
      <c r="G20" s="148">
        <f>SUMIF('4-Basis ruimtestaat'!B:B,'2-Kosten per locatie'!A20,'4-Basis ruimtestaat'!R:R)</f>
        <v>0</v>
      </c>
      <c r="H20" s="148">
        <f t="shared" si="0"/>
        <v>0</v>
      </c>
      <c r="I20" s="148">
        <f t="shared" si="1"/>
        <v>0</v>
      </c>
      <c r="J20" s="148">
        <f t="shared" si="2"/>
        <v>0</v>
      </c>
      <c r="K20" s="148">
        <f t="shared" si="3"/>
        <v>0</v>
      </c>
      <c r="L20" s="149">
        <f>'6-Opbouw uurtarief productie'!$E$47*('2-Kosten per locatie'!F20+'2-Kosten per locatie'!H20)</f>
        <v>0</v>
      </c>
      <c r="M20" s="149">
        <f>'6-Opbouw uurtarief productie'!$E$47*('2-Kosten per locatie'!G20+'2-Kosten per locatie'!I20)</f>
        <v>0</v>
      </c>
      <c r="N20" s="150">
        <f t="shared" si="4"/>
        <v>0</v>
      </c>
      <c r="O20" s="150">
        <f>J20*'7-Opbouw uurtarief toezicht'!$E$47</f>
        <v>0</v>
      </c>
      <c r="P20" s="150">
        <f>K20*'7-Opbouw uurtarief toezicht'!$E$47</f>
        <v>0</v>
      </c>
      <c r="Q20" s="150">
        <f t="shared" si="5"/>
        <v>0</v>
      </c>
      <c r="R20" s="150">
        <f>SUMIF('11-Vloeronderhoud'!A:A,'2-Kosten per locatie'!A20,'11-Vloeronderhoud'!H:H)</f>
        <v>0</v>
      </c>
      <c r="S20" s="150">
        <f>SUMIF('8-Additionele kosten'!A:A,'2-Kosten per locatie'!A20,'8-Additionele kosten'!H:H)</f>
        <v>0</v>
      </c>
      <c r="T20" s="150">
        <f>SUMIF('12-Sanitaire voorzieningen'!A:A,'2-Kosten per locatie'!A20,'12-Sanitaire voorzieningen'!R:R)</f>
        <v>0</v>
      </c>
      <c r="U20" s="150">
        <f>SUMIF('10-Glasbewassing'!A:A,'2-Kosten per locatie'!A20,'10-Glasbewassing'!H:H)</f>
        <v>0</v>
      </c>
      <c r="V20" s="150">
        <f t="shared" si="6"/>
        <v>0</v>
      </c>
      <c r="W20" s="150">
        <f t="shared" si="7"/>
        <v>0</v>
      </c>
      <c r="Y20" s="154">
        <f>SUMIF('4-Basis ruimtestaat'!B:B,'2-Kosten per locatie'!A20,'4-Basis ruimtestaat'!X:X)</f>
        <v>13508.8</v>
      </c>
      <c r="Z20" s="155">
        <f t="shared" si="8"/>
        <v>206.25224485395211</v>
      </c>
    </row>
    <row r="21" spans="1:33" s="151" customFormat="1" ht="15" customHeight="1">
      <c r="A21" s="144" t="s">
        <v>57</v>
      </c>
      <c r="B21" s="145">
        <f>SUMIF('4-Basis ruimtestaat'!B:B,'2-Kosten per locatie'!A21,'4-Basis ruimtestaat'!I:I)</f>
        <v>99</v>
      </c>
      <c r="C21" s="146">
        <v>1</v>
      </c>
      <c r="D21" s="147">
        <f>_xlfn.MAXIFS('4-Basis ruimtestaat'!K:K,'4-Basis ruimtestaat'!B:B,'2-Kosten per locatie'!A21)</f>
        <v>52</v>
      </c>
      <c r="E21" s="147">
        <v>52</v>
      </c>
      <c r="F21" s="148">
        <f>SUMIF('4-Basis ruimtestaat'!B:B,'2-Kosten per locatie'!A21,'4-Basis ruimtestaat'!Q:Q)</f>
        <v>31.046476190476191</v>
      </c>
      <c r="G21" s="148">
        <f>SUMIF('4-Basis ruimtestaat'!B:B,'2-Kosten per locatie'!A21,'4-Basis ruimtestaat'!R:R)</f>
        <v>0</v>
      </c>
      <c r="H21" s="148">
        <f t="shared" si="0"/>
        <v>0</v>
      </c>
      <c r="I21" s="148">
        <f t="shared" si="1"/>
        <v>0</v>
      </c>
      <c r="J21" s="148">
        <f t="shared" si="2"/>
        <v>0</v>
      </c>
      <c r="K21" s="148">
        <f t="shared" si="3"/>
        <v>0</v>
      </c>
      <c r="L21" s="149">
        <f>'6-Opbouw uurtarief productie'!$E$47*('2-Kosten per locatie'!F21+'2-Kosten per locatie'!H21)</f>
        <v>0</v>
      </c>
      <c r="M21" s="149">
        <f>'6-Opbouw uurtarief productie'!$E$47*('2-Kosten per locatie'!G21+'2-Kosten per locatie'!I21)</f>
        <v>0</v>
      </c>
      <c r="N21" s="150">
        <f t="shared" si="4"/>
        <v>0</v>
      </c>
      <c r="O21" s="150">
        <f>J21*'7-Opbouw uurtarief toezicht'!$E$47</f>
        <v>0</v>
      </c>
      <c r="P21" s="150">
        <f>K21*'7-Opbouw uurtarief toezicht'!$E$47</f>
        <v>0</v>
      </c>
      <c r="Q21" s="150">
        <f t="shared" si="5"/>
        <v>0</v>
      </c>
      <c r="R21" s="150">
        <f>SUMIF('11-Vloeronderhoud'!A:A,'2-Kosten per locatie'!A21,'11-Vloeronderhoud'!H:H)</f>
        <v>0</v>
      </c>
      <c r="S21" s="150">
        <f>SUMIF('8-Additionele kosten'!A:A,'2-Kosten per locatie'!A21,'8-Additionele kosten'!H:H)</f>
        <v>0</v>
      </c>
      <c r="T21" s="150">
        <f>SUMIF('12-Sanitaire voorzieningen'!A:A,'2-Kosten per locatie'!A21,'12-Sanitaire voorzieningen'!R:R)</f>
        <v>0</v>
      </c>
      <c r="U21" s="150">
        <f>SUMIF('10-Glasbewassing'!A:A,'2-Kosten per locatie'!A21,'10-Glasbewassing'!H:H)</f>
        <v>0</v>
      </c>
      <c r="V21" s="150">
        <f t="shared" si="6"/>
        <v>0</v>
      </c>
      <c r="W21" s="150">
        <f t="shared" si="7"/>
        <v>0</v>
      </c>
      <c r="Y21" s="154">
        <f>SUMIF('4-Basis ruimtestaat'!B:B,'2-Kosten per locatie'!A21,'4-Basis ruimtestaat'!X:X)</f>
        <v>5148</v>
      </c>
      <c r="Z21" s="155">
        <f t="shared" si="8"/>
        <v>165.81591960440261</v>
      </c>
    </row>
    <row r="22" spans="1:33" s="151" customFormat="1" ht="15" customHeight="1">
      <c r="A22" s="144" t="s">
        <v>58</v>
      </c>
      <c r="B22" s="145">
        <f>SUMIF('4-Basis ruimtestaat'!B:B,'2-Kosten per locatie'!A22,'4-Basis ruimtestaat'!I:I)</f>
        <v>126</v>
      </c>
      <c r="C22" s="146">
        <v>1</v>
      </c>
      <c r="D22" s="147">
        <f>_xlfn.MAXIFS('4-Basis ruimtestaat'!K:K,'4-Basis ruimtestaat'!B:B,'2-Kosten per locatie'!A22)</f>
        <v>52</v>
      </c>
      <c r="E22" s="147">
        <v>52</v>
      </c>
      <c r="F22" s="148">
        <f>SUMIF('4-Basis ruimtestaat'!B:B,'2-Kosten per locatie'!A22,'4-Basis ruimtestaat'!Q:Q)</f>
        <v>58.174676691729324</v>
      </c>
      <c r="G22" s="148">
        <f>SUMIF('4-Basis ruimtestaat'!B:B,'2-Kosten per locatie'!A22,'4-Basis ruimtestaat'!R:R)</f>
        <v>0</v>
      </c>
      <c r="H22" s="148">
        <f t="shared" si="0"/>
        <v>0</v>
      </c>
      <c r="I22" s="148">
        <f t="shared" si="1"/>
        <v>0</v>
      </c>
      <c r="J22" s="148">
        <f t="shared" si="2"/>
        <v>0</v>
      </c>
      <c r="K22" s="148">
        <f t="shared" si="3"/>
        <v>0</v>
      </c>
      <c r="L22" s="149">
        <f>'6-Opbouw uurtarief productie'!$E$47*('2-Kosten per locatie'!F22+'2-Kosten per locatie'!H22)</f>
        <v>0</v>
      </c>
      <c r="M22" s="149">
        <f>'6-Opbouw uurtarief productie'!$E$47*('2-Kosten per locatie'!G22+'2-Kosten per locatie'!I22)</f>
        <v>0</v>
      </c>
      <c r="N22" s="150">
        <f t="shared" si="4"/>
        <v>0</v>
      </c>
      <c r="O22" s="150">
        <f>J22*'7-Opbouw uurtarief toezicht'!$E$47</f>
        <v>0</v>
      </c>
      <c r="P22" s="150">
        <f>K22*'7-Opbouw uurtarief toezicht'!$E$47</f>
        <v>0</v>
      </c>
      <c r="Q22" s="150">
        <f t="shared" si="5"/>
        <v>0</v>
      </c>
      <c r="R22" s="150">
        <f>SUMIF('11-Vloeronderhoud'!A:A,'2-Kosten per locatie'!A22,'11-Vloeronderhoud'!H:H)</f>
        <v>0</v>
      </c>
      <c r="S22" s="150">
        <f>SUMIF('8-Additionele kosten'!A:A,'2-Kosten per locatie'!A22,'8-Additionele kosten'!H:H)</f>
        <v>0</v>
      </c>
      <c r="T22" s="150">
        <f>SUMIF('12-Sanitaire voorzieningen'!A:A,'2-Kosten per locatie'!A22,'12-Sanitaire voorzieningen'!R:R)</f>
        <v>0</v>
      </c>
      <c r="U22" s="150">
        <f>SUMIF('10-Glasbewassing'!A:A,'2-Kosten per locatie'!A22,'10-Glasbewassing'!H:H)</f>
        <v>0</v>
      </c>
      <c r="V22" s="150">
        <f t="shared" si="6"/>
        <v>0</v>
      </c>
      <c r="W22" s="150">
        <f t="shared" si="7"/>
        <v>0</v>
      </c>
      <c r="Y22" s="154">
        <f>SUMIF('4-Basis ruimtestaat'!B:B,'2-Kosten per locatie'!A22,'4-Basis ruimtestaat'!X:X)</f>
        <v>6232</v>
      </c>
      <c r="Z22" s="155">
        <f t="shared" si="8"/>
        <v>107.12564906933125</v>
      </c>
    </row>
    <row r="23" spans="1:33" s="151" customFormat="1" ht="15" customHeight="1">
      <c r="A23" s="144" t="s">
        <v>59</v>
      </c>
      <c r="B23" s="145">
        <f>SUMIF('4-Basis ruimtestaat'!B:B,'2-Kosten per locatie'!A23,'4-Basis ruimtestaat'!I:I)</f>
        <v>449</v>
      </c>
      <c r="C23" s="146">
        <v>1</v>
      </c>
      <c r="D23" s="147">
        <f>_xlfn.MAXIFS('4-Basis ruimtestaat'!K:K,'4-Basis ruimtestaat'!B:B,'2-Kosten per locatie'!A23)</f>
        <v>52</v>
      </c>
      <c r="E23" s="147">
        <v>52</v>
      </c>
      <c r="F23" s="148">
        <f>SUMIF('4-Basis ruimtestaat'!B:B,'2-Kosten per locatie'!A23,'4-Basis ruimtestaat'!Q:Q)</f>
        <v>45.532491228070178</v>
      </c>
      <c r="G23" s="148">
        <f>SUMIF('4-Basis ruimtestaat'!B:B,'2-Kosten per locatie'!A23,'4-Basis ruimtestaat'!R:R)</f>
        <v>0</v>
      </c>
      <c r="H23" s="148">
        <f t="shared" si="0"/>
        <v>0</v>
      </c>
      <c r="I23" s="148">
        <f t="shared" si="1"/>
        <v>0</v>
      </c>
      <c r="J23" s="148">
        <f t="shared" si="2"/>
        <v>0</v>
      </c>
      <c r="K23" s="148">
        <f t="shared" si="3"/>
        <v>0</v>
      </c>
      <c r="L23" s="149">
        <f>'6-Opbouw uurtarief productie'!$E$47*('2-Kosten per locatie'!F23+'2-Kosten per locatie'!H23)</f>
        <v>0</v>
      </c>
      <c r="M23" s="149">
        <f>'6-Opbouw uurtarief productie'!$E$47*('2-Kosten per locatie'!G23+'2-Kosten per locatie'!I23)</f>
        <v>0</v>
      </c>
      <c r="N23" s="150">
        <f t="shared" si="4"/>
        <v>0</v>
      </c>
      <c r="O23" s="150">
        <f>J23*'7-Opbouw uurtarief toezicht'!$E$47</f>
        <v>0</v>
      </c>
      <c r="P23" s="150">
        <f>K23*'7-Opbouw uurtarief toezicht'!$E$47</f>
        <v>0</v>
      </c>
      <c r="Q23" s="150">
        <f t="shared" si="5"/>
        <v>0</v>
      </c>
      <c r="R23" s="150">
        <f>SUMIF('11-Vloeronderhoud'!A:A,'2-Kosten per locatie'!A23,'11-Vloeronderhoud'!H:H)</f>
        <v>0</v>
      </c>
      <c r="S23" s="150">
        <f>SUMIF('8-Additionele kosten'!A:A,'2-Kosten per locatie'!A23,'8-Additionele kosten'!H:H)</f>
        <v>0</v>
      </c>
      <c r="T23" s="150">
        <f>SUMIF('12-Sanitaire voorzieningen'!A:A,'2-Kosten per locatie'!A23,'12-Sanitaire voorzieningen'!R:R)</f>
        <v>0</v>
      </c>
      <c r="U23" s="150">
        <f>SUMIF('10-Glasbewassing'!A:A,'2-Kosten per locatie'!A23,'10-Glasbewassing'!H:H)</f>
        <v>0</v>
      </c>
      <c r="V23" s="150">
        <f t="shared" si="6"/>
        <v>0</v>
      </c>
      <c r="W23" s="150">
        <f t="shared" si="7"/>
        <v>0</v>
      </c>
      <c r="Y23" s="154">
        <f>SUMIF('4-Basis ruimtestaat'!B:B,'2-Kosten per locatie'!A23,'4-Basis ruimtestaat'!X:X)</f>
        <v>8504</v>
      </c>
      <c r="Z23" s="155">
        <f t="shared" si="8"/>
        <v>186.76772938699642</v>
      </c>
    </row>
    <row r="24" spans="1:33" s="151" customFormat="1" ht="15" customHeight="1">
      <c r="A24" s="144" t="s">
        <v>60</v>
      </c>
      <c r="B24" s="145">
        <f>SUMIF('4-Basis ruimtestaat'!B:B,'2-Kosten per locatie'!A24,'4-Basis ruimtestaat'!I:I)</f>
        <v>570</v>
      </c>
      <c r="C24" s="146">
        <v>1</v>
      </c>
      <c r="D24" s="147">
        <f>_xlfn.MAXIFS('4-Basis ruimtestaat'!K:K,'4-Basis ruimtestaat'!B:B,'2-Kosten per locatie'!A24)</f>
        <v>52</v>
      </c>
      <c r="E24" s="147">
        <v>52</v>
      </c>
      <c r="F24" s="148">
        <f>SUMIF('4-Basis ruimtestaat'!B:B,'2-Kosten per locatie'!A24,'4-Basis ruimtestaat'!Q:Q)</f>
        <v>115.6</v>
      </c>
      <c r="G24" s="148">
        <f>SUMIF('4-Basis ruimtestaat'!B:B,'2-Kosten per locatie'!A24,'4-Basis ruimtestaat'!R:R)</f>
        <v>0</v>
      </c>
      <c r="H24" s="148">
        <f t="shared" si="0"/>
        <v>0</v>
      </c>
      <c r="I24" s="148">
        <f t="shared" si="1"/>
        <v>0</v>
      </c>
      <c r="J24" s="148">
        <f t="shared" si="2"/>
        <v>0</v>
      </c>
      <c r="K24" s="148">
        <f t="shared" si="3"/>
        <v>0</v>
      </c>
      <c r="L24" s="149">
        <f>'6-Opbouw uurtarief productie'!$E$47*('2-Kosten per locatie'!F24+'2-Kosten per locatie'!H24)</f>
        <v>0</v>
      </c>
      <c r="M24" s="149">
        <f>'6-Opbouw uurtarief productie'!$E$47*('2-Kosten per locatie'!G24+'2-Kosten per locatie'!I24)</f>
        <v>0</v>
      </c>
      <c r="N24" s="150">
        <f t="shared" si="4"/>
        <v>0</v>
      </c>
      <c r="O24" s="150">
        <f>J24*'7-Opbouw uurtarief toezicht'!$E$47</f>
        <v>0</v>
      </c>
      <c r="P24" s="150">
        <f>K24*'7-Opbouw uurtarief toezicht'!$E$47</f>
        <v>0</v>
      </c>
      <c r="Q24" s="150">
        <f t="shared" si="5"/>
        <v>0</v>
      </c>
      <c r="R24" s="150">
        <f>SUMIF('11-Vloeronderhoud'!A:A,'2-Kosten per locatie'!A24,'11-Vloeronderhoud'!H:H)</f>
        <v>0</v>
      </c>
      <c r="S24" s="150">
        <f>SUMIF('8-Additionele kosten'!A:A,'2-Kosten per locatie'!A24,'8-Additionele kosten'!H:H)</f>
        <v>0</v>
      </c>
      <c r="T24" s="150">
        <f>SUMIF('12-Sanitaire voorzieningen'!A:A,'2-Kosten per locatie'!A24,'12-Sanitaire voorzieningen'!R:R)</f>
        <v>0</v>
      </c>
      <c r="U24" s="150">
        <f>SUMIF('10-Glasbewassing'!A:A,'2-Kosten per locatie'!A24,'10-Glasbewassing'!H:H)</f>
        <v>0</v>
      </c>
      <c r="V24" s="150">
        <f t="shared" si="6"/>
        <v>0</v>
      </c>
      <c r="W24" s="150">
        <f t="shared" si="7"/>
        <v>0</v>
      </c>
      <c r="Y24" s="154">
        <f>SUMIF('4-Basis ruimtestaat'!B:B,'2-Kosten per locatie'!A24,'4-Basis ruimtestaat'!X:X)</f>
        <v>17160</v>
      </c>
      <c r="Z24" s="155">
        <f t="shared" si="8"/>
        <v>148.44290657439447</v>
      </c>
    </row>
    <row r="25" spans="1:33" s="151" customFormat="1" ht="15" customHeight="1">
      <c r="A25" s="144" t="s">
        <v>61</v>
      </c>
      <c r="B25" s="145">
        <f>SUMIF('4-Basis ruimtestaat'!B:B,'2-Kosten per locatie'!A25,'4-Basis ruimtestaat'!I:I)</f>
        <v>135</v>
      </c>
      <c r="C25" s="146">
        <v>1</v>
      </c>
      <c r="D25" s="147">
        <f>_xlfn.MAXIFS('4-Basis ruimtestaat'!K:K,'4-Basis ruimtestaat'!B:B,'2-Kosten per locatie'!A25)</f>
        <v>52</v>
      </c>
      <c r="E25" s="147">
        <v>52</v>
      </c>
      <c r="F25" s="148">
        <f>SUMIF('4-Basis ruimtestaat'!B:B,'2-Kosten per locatie'!A25,'4-Basis ruimtestaat'!Q:Q)</f>
        <v>49.560952380952379</v>
      </c>
      <c r="G25" s="148">
        <f>SUMIF('4-Basis ruimtestaat'!B:B,'2-Kosten per locatie'!A25,'4-Basis ruimtestaat'!R:R)</f>
        <v>0</v>
      </c>
      <c r="H25" s="148">
        <f t="shared" si="0"/>
        <v>0</v>
      </c>
      <c r="I25" s="148">
        <f t="shared" si="1"/>
        <v>0</v>
      </c>
      <c r="J25" s="148">
        <f t="shared" si="2"/>
        <v>0</v>
      </c>
      <c r="K25" s="148">
        <f t="shared" si="3"/>
        <v>0</v>
      </c>
      <c r="L25" s="149">
        <f>'6-Opbouw uurtarief productie'!$E$47*('2-Kosten per locatie'!F25+'2-Kosten per locatie'!H25)</f>
        <v>0</v>
      </c>
      <c r="M25" s="149">
        <f>'6-Opbouw uurtarief productie'!$E$47*('2-Kosten per locatie'!G25+'2-Kosten per locatie'!I25)</f>
        <v>0</v>
      </c>
      <c r="N25" s="150">
        <f t="shared" si="4"/>
        <v>0</v>
      </c>
      <c r="O25" s="150">
        <f>J25*'7-Opbouw uurtarief toezicht'!$E$47</f>
        <v>0</v>
      </c>
      <c r="P25" s="150">
        <f>K25*'7-Opbouw uurtarief toezicht'!$E$47</f>
        <v>0</v>
      </c>
      <c r="Q25" s="150">
        <f t="shared" si="5"/>
        <v>0</v>
      </c>
      <c r="R25" s="150">
        <f>SUMIF('11-Vloeronderhoud'!A:A,'2-Kosten per locatie'!A25,'11-Vloeronderhoud'!H:H)</f>
        <v>0</v>
      </c>
      <c r="S25" s="150">
        <f>SUMIF('8-Additionele kosten'!A:A,'2-Kosten per locatie'!A25,'8-Additionele kosten'!H:H)</f>
        <v>0</v>
      </c>
      <c r="T25" s="150">
        <f>SUMIF('12-Sanitaire voorzieningen'!A:A,'2-Kosten per locatie'!A25,'12-Sanitaire voorzieningen'!R:R)</f>
        <v>0</v>
      </c>
      <c r="U25" s="150">
        <f>SUMIF('10-Glasbewassing'!A:A,'2-Kosten per locatie'!A25,'10-Glasbewassing'!H:H)</f>
        <v>0</v>
      </c>
      <c r="V25" s="150">
        <f t="shared" si="6"/>
        <v>0</v>
      </c>
      <c r="W25" s="150">
        <f t="shared" si="7"/>
        <v>0</v>
      </c>
      <c r="Y25" s="154">
        <f>SUMIF('4-Basis ruimtestaat'!B:B,'2-Kosten per locatie'!A25,'4-Basis ruimtestaat'!X:X)</f>
        <v>6968</v>
      </c>
      <c r="Z25" s="155">
        <f t="shared" si="8"/>
        <v>140.59455408443668</v>
      </c>
    </row>
    <row r="26" spans="1:33" s="151" customFormat="1" ht="15" customHeight="1">
      <c r="A26" s="144" t="s">
        <v>62</v>
      </c>
      <c r="B26" s="145">
        <f>SUMIF('4-Basis ruimtestaat'!B:B,'2-Kosten per locatie'!A26,'4-Basis ruimtestaat'!I:I)</f>
        <v>141.5</v>
      </c>
      <c r="C26" s="146">
        <v>1</v>
      </c>
      <c r="D26" s="147">
        <f>_xlfn.MAXIFS('4-Basis ruimtestaat'!K:K,'4-Basis ruimtestaat'!B:B,'2-Kosten per locatie'!A26)</f>
        <v>52</v>
      </c>
      <c r="E26" s="147">
        <v>52</v>
      </c>
      <c r="F26" s="148">
        <f>SUMIF('4-Basis ruimtestaat'!B:B,'2-Kosten per locatie'!A26,'4-Basis ruimtestaat'!Q:Q)</f>
        <v>54.803047619047618</v>
      </c>
      <c r="G26" s="148">
        <f>SUMIF('4-Basis ruimtestaat'!B:B,'2-Kosten per locatie'!A26,'4-Basis ruimtestaat'!R:R)</f>
        <v>0</v>
      </c>
      <c r="H26" s="148">
        <f t="shared" si="0"/>
        <v>0</v>
      </c>
      <c r="I26" s="148">
        <f t="shared" si="1"/>
        <v>0</v>
      </c>
      <c r="J26" s="148">
        <f t="shared" si="2"/>
        <v>0</v>
      </c>
      <c r="K26" s="148">
        <f t="shared" si="3"/>
        <v>0</v>
      </c>
      <c r="L26" s="149">
        <f>'6-Opbouw uurtarief productie'!$E$47*('2-Kosten per locatie'!F26+'2-Kosten per locatie'!H26)</f>
        <v>0</v>
      </c>
      <c r="M26" s="149">
        <f>'6-Opbouw uurtarief productie'!$E$47*('2-Kosten per locatie'!G26+'2-Kosten per locatie'!I26)</f>
        <v>0</v>
      </c>
      <c r="N26" s="150">
        <f t="shared" si="4"/>
        <v>0</v>
      </c>
      <c r="O26" s="150">
        <f>J26*'7-Opbouw uurtarief toezicht'!$E$47</f>
        <v>0</v>
      </c>
      <c r="P26" s="150">
        <f>K26*'7-Opbouw uurtarief toezicht'!$E$47</f>
        <v>0</v>
      </c>
      <c r="Q26" s="150">
        <f t="shared" si="5"/>
        <v>0</v>
      </c>
      <c r="R26" s="150">
        <f>SUMIF('11-Vloeronderhoud'!A:A,'2-Kosten per locatie'!A26,'11-Vloeronderhoud'!H:H)</f>
        <v>0</v>
      </c>
      <c r="S26" s="150">
        <f>SUMIF('8-Additionele kosten'!A:A,'2-Kosten per locatie'!A26,'8-Additionele kosten'!H:H)</f>
        <v>0</v>
      </c>
      <c r="T26" s="150">
        <f>SUMIF('12-Sanitaire voorzieningen'!A:A,'2-Kosten per locatie'!A26,'12-Sanitaire voorzieningen'!R:R)</f>
        <v>0</v>
      </c>
      <c r="U26" s="150">
        <f>SUMIF('10-Glasbewassing'!A:A,'2-Kosten per locatie'!A26,'10-Glasbewassing'!H:H)</f>
        <v>0</v>
      </c>
      <c r="V26" s="150">
        <f t="shared" si="6"/>
        <v>0</v>
      </c>
      <c r="W26" s="150">
        <f t="shared" si="7"/>
        <v>0</v>
      </c>
      <c r="Y26" s="154">
        <f>SUMIF('4-Basis ruimtestaat'!B:B,'2-Kosten per locatie'!A26,'4-Basis ruimtestaat'!X:X)</f>
        <v>7254</v>
      </c>
      <c r="Z26" s="155">
        <f t="shared" si="8"/>
        <v>132.36490150009038</v>
      </c>
    </row>
    <row r="27" spans="1:33" s="151" customFormat="1" ht="15" customHeight="1">
      <c r="A27" s="144" t="s">
        <v>63</v>
      </c>
      <c r="B27" s="145">
        <f>SUMIF('4-Basis ruimtestaat'!B:B,'2-Kosten per locatie'!A27,'4-Basis ruimtestaat'!I:I)</f>
        <v>1886</v>
      </c>
      <c r="C27" s="146">
        <v>1</v>
      </c>
      <c r="D27" s="147">
        <f>_xlfn.MAXIFS('4-Basis ruimtestaat'!K:K,'4-Basis ruimtestaat'!B:B,'2-Kosten per locatie'!A27)</f>
        <v>255</v>
      </c>
      <c r="E27" s="147">
        <v>255</v>
      </c>
      <c r="F27" s="148">
        <f>SUMIF('4-Basis ruimtestaat'!B:B,'2-Kosten per locatie'!A27,'4-Basis ruimtestaat'!Q:Q)</f>
        <v>1125.088585449638</v>
      </c>
      <c r="G27" s="148">
        <f>SUMIF('4-Basis ruimtestaat'!B:B,'2-Kosten per locatie'!A27,'4-Basis ruimtestaat'!R:R)</f>
        <v>0</v>
      </c>
      <c r="H27" s="148">
        <f t="shared" si="0"/>
        <v>0</v>
      </c>
      <c r="I27" s="148">
        <f t="shared" si="1"/>
        <v>0</v>
      </c>
      <c r="J27" s="148">
        <f t="shared" si="2"/>
        <v>0</v>
      </c>
      <c r="K27" s="148">
        <f t="shared" si="3"/>
        <v>0</v>
      </c>
      <c r="L27" s="149">
        <f>'6-Opbouw uurtarief productie'!$E$47*('2-Kosten per locatie'!F27+'2-Kosten per locatie'!H27)</f>
        <v>0</v>
      </c>
      <c r="M27" s="149">
        <f>'6-Opbouw uurtarief productie'!$E$47*('2-Kosten per locatie'!G27+'2-Kosten per locatie'!I27)</f>
        <v>0</v>
      </c>
      <c r="N27" s="150">
        <f t="shared" si="4"/>
        <v>0</v>
      </c>
      <c r="O27" s="150">
        <f>J27*'7-Opbouw uurtarief toezicht'!$E$47</f>
        <v>0</v>
      </c>
      <c r="P27" s="150">
        <f>K27*'7-Opbouw uurtarief toezicht'!$E$47</f>
        <v>0</v>
      </c>
      <c r="Q27" s="150">
        <f t="shared" si="5"/>
        <v>0</v>
      </c>
      <c r="R27" s="150">
        <f>SUMIF('11-Vloeronderhoud'!A:A,'2-Kosten per locatie'!A27,'11-Vloeronderhoud'!H:H)</f>
        <v>0</v>
      </c>
      <c r="S27" s="150">
        <f>SUMIF('8-Additionele kosten'!A:A,'2-Kosten per locatie'!A27,'8-Additionele kosten'!H:H)</f>
        <v>0</v>
      </c>
      <c r="T27" s="150">
        <f>SUMIF('12-Sanitaire voorzieningen'!A:A,'2-Kosten per locatie'!A27,'12-Sanitaire voorzieningen'!R:R)</f>
        <v>0</v>
      </c>
      <c r="U27" s="150">
        <f>SUMIF('10-Glasbewassing'!A:A,'2-Kosten per locatie'!A27,'10-Glasbewassing'!H:H)</f>
        <v>0</v>
      </c>
      <c r="V27" s="150">
        <f t="shared" si="6"/>
        <v>0</v>
      </c>
      <c r="W27" s="150">
        <f t="shared" si="7"/>
        <v>0</v>
      </c>
      <c r="Y27" s="154">
        <f>SUMIF('4-Basis ruimtestaat'!B:B,'2-Kosten per locatie'!A27,'4-Basis ruimtestaat'!X:X)</f>
        <v>357810</v>
      </c>
      <c r="Z27" s="155">
        <f t="shared" si="8"/>
        <v>318.02829095186524</v>
      </c>
    </row>
    <row r="28" spans="1:33" ht="15" customHeight="1">
      <c r="A28" s="144" t="s">
        <v>64</v>
      </c>
      <c r="B28" s="145">
        <f>SUMIF('4-Basis ruimtestaat'!B:B,'2-Kosten per locatie'!A28,'4-Basis ruimtestaat'!I:I)</f>
        <v>104</v>
      </c>
      <c r="C28" s="146">
        <v>1</v>
      </c>
      <c r="D28" s="147">
        <f>_xlfn.MAXIFS('4-Basis ruimtestaat'!K:K,'4-Basis ruimtestaat'!B:B,'2-Kosten per locatie'!A28)</f>
        <v>52</v>
      </c>
      <c r="E28" s="147">
        <v>52</v>
      </c>
      <c r="F28" s="148">
        <f>SUMIF('4-Basis ruimtestaat'!B:B,'2-Kosten per locatie'!A28,'4-Basis ruimtestaat'!Q:Q)</f>
        <v>12.714887218045114</v>
      </c>
      <c r="G28" s="148">
        <f>SUMIF('4-Basis ruimtestaat'!B:B,'2-Kosten per locatie'!A28,'4-Basis ruimtestaat'!R:R)</f>
        <v>0</v>
      </c>
      <c r="H28" s="148">
        <f t="shared" si="0"/>
        <v>0</v>
      </c>
      <c r="I28" s="148">
        <f t="shared" si="1"/>
        <v>0</v>
      </c>
      <c r="J28" s="148">
        <f t="shared" si="2"/>
        <v>0</v>
      </c>
      <c r="K28" s="148">
        <f t="shared" si="3"/>
        <v>0</v>
      </c>
      <c r="L28" s="149">
        <f>'6-Opbouw uurtarief productie'!$E$47*('2-Kosten per locatie'!F28+'2-Kosten per locatie'!H28)</f>
        <v>0</v>
      </c>
      <c r="M28" s="149">
        <f>'6-Opbouw uurtarief productie'!$E$47*('2-Kosten per locatie'!G28+'2-Kosten per locatie'!I28)</f>
        <v>0</v>
      </c>
      <c r="N28" s="150">
        <f t="shared" si="4"/>
        <v>0</v>
      </c>
      <c r="O28" s="150">
        <f>J28*'7-Opbouw uurtarief toezicht'!$E$47</f>
        <v>0</v>
      </c>
      <c r="P28" s="150">
        <f>K28*'7-Opbouw uurtarief toezicht'!$E$47</f>
        <v>0</v>
      </c>
      <c r="Q28" s="150">
        <f t="shared" si="5"/>
        <v>0</v>
      </c>
      <c r="R28" s="150">
        <f>SUMIF('11-Vloeronderhoud'!A:A,'2-Kosten per locatie'!A28,'11-Vloeronderhoud'!H:H)</f>
        <v>0</v>
      </c>
      <c r="S28" s="150">
        <f>SUMIF('8-Additionele kosten'!A:A,'2-Kosten per locatie'!A28,'8-Additionele kosten'!H:H)</f>
        <v>0</v>
      </c>
      <c r="T28" s="150">
        <f>SUMIF('12-Sanitaire voorzieningen'!A:A,'2-Kosten per locatie'!A28,'12-Sanitaire voorzieningen'!R:R)</f>
        <v>0</v>
      </c>
      <c r="U28" s="150">
        <f>SUMIF('10-Glasbewassing'!A:A,'2-Kosten per locatie'!A28,'10-Glasbewassing'!H:H)</f>
        <v>0</v>
      </c>
      <c r="V28" s="150">
        <f t="shared" si="6"/>
        <v>0</v>
      </c>
      <c r="W28" s="150">
        <f t="shared" si="7"/>
        <v>0</v>
      </c>
      <c r="X28" s="121"/>
      <c r="Y28" s="154">
        <f>SUMIF('4-Basis ruimtestaat'!B:B,'2-Kosten per locatie'!A28,'4-Basis ruimtestaat'!X:X)</f>
        <v>1848</v>
      </c>
      <c r="Z28" s="155">
        <f t="shared" si="8"/>
        <v>145.34143860728054</v>
      </c>
      <c r="AA28" s="121"/>
      <c r="AB28" s="121"/>
      <c r="AC28" s="121"/>
      <c r="AD28" s="121"/>
      <c r="AE28" s="121"/>
      <c r="AF28" s="121"/>
      <c r="AG28" s="121"/>
    </row>
    <row r="29" spans="1:33" ht="15" customHeight="1">
      <c r="A29" s="144" t="s">
        <v>65</v>
      </c>
      <c r="B29" s="145">
        <f>SUMIF('4-Basis ruimtestaat'!B:B,'2-Kosten per locatie'!A29,'4-Basis ruimtestaat'!I:I)</f>
        <v>681</v>
      </c>
      <c r="C29" s="146">
        <v>1</v>
      </c>
      <c r="D29" s="147">
        <f>_xlfn.MAXIFS('4-Basis ruimtestaat'!K:K,'4-Basis ruimtestaat'!B:B,'2-Kosten per locatie'!A29)</f>
        <v>255</v>
      </c>
      <c r="E29" s="147">
        <v>255</v>
      </c>
      <c r="F29" s="148">
        <f>SUMIF('4-Basis ruimtestaat'!B:B,'2-Kosten per locatie'!A29,'4-Basis ruimtestaat'!Q:Q)</f>
        <v>684.5162335909705</v>
      </c>
      <c r="G29" s="148">
        <f>SUMIF('4-Basis ruimtestaat'!B:B,'2-Kosten per locatie'!A29,'4-Basis ruimtestaat'!R:R)</f>
        <v>0</v>
      </c>
      <c r="H29" s="148">
        <f t="shared" si="0"/>
        <v>0</v>
      </c>
      <c r="I29" s="148">
        <f t="shared" si="1"/>
        <v>0</v>
      </c>
      <c r="J29" s="148">
        <f t="shared" si="2"/>
        <v>0</v>
      </c>
      <c r="K29" s="148">
        <f t="shared" si="3"/>
        <v>0</v>
      </c>
      <c r="L29" s="149">
        <f>'6-Opbouw uurtarief productie'!$E$47*('2-Kosten per locatie'!F29+'2-Kosten per locatie'!H29)</f>
        <v>0</v>
      </c>
      <c r="M29" s="149">
        <f>'6-Opbouw uurtarief productie'!$E$47*('2-Kosten per locatie'!G29+'2-Kosten per locatie'!I29)</f>
        <v>0</v>
      </c>
      <c r="N29" s="150">
        <f t="shared" si="4"/>
        <v>0</v>
      </c>
      <c r="O29" s="150">
        <f>J29*'7-Opbouw uurtarief toezicht'!$E$47</f>
        <v>0</v>
      </c>
      <c r="P29" s="150">
        <f>K29*'7-Opbouw uurtarief toezicht'!$E$47</f>
        <v>0</v>
      </c>
      <c r="Q29" s="150">
        <f t="shared" si="5"/>
        <v>0</v>
      </c>
      <c r="R29" s="150">
        <f>SUMIF('11-Vloeronderhoud'!A:A,'2-Kosten per locatie'!A29,'11-Vloeronderhoud'!H:H)</f>
        <v>0</v>
      </c>
      <c r="S29" s="150">
        <f>SUMIF('8-Additionele kosten'!A:A,'2-Kosten per locatie'!A29,'8-Additionele kosten'!H:H)</f>
        <v>0</v>
      </c>
      <c r="T29" s="150">
        <f>SUMIF('12-Sanitaire voorzieningen'!A:A,'2-Kosten per locatie'!A29,'12-Sanitaire voorzieningen'!R:R)</f>
        <v>0</v>
      </c>
      <c r="U29" s="150">
        <f>SUMIF('10-Glasbewassing'!A:A,'2-Kosten per locatie'!A29,'10-Glasbewassing'!H:H)</f>
        <v>0</v>
      </c>
      <c r="V29" s="150">
        <f t="shared" si="6"/>
        <v>0</v>
      </c>
      <c r="W29" s="150">
        <f t="shared" si="7"/>
        <v>0</v>
      </c>
      <c r="X29" s="121"/>
      <c r="Y29" s="154">
        <f>SUMIF('4-Basis ruimtestaat'!B:B,'2-Kosten per locatie'!A29,'4-Basis ruimtestaat'!X:X)</f>
        <v>108289</v>
      </c>
      <c r="Z29" s="155">
        <f t="shared" si="8"/>
        <v>158.19785519463309</v>
      </c>
      <c r="AA29" s="121"/>
      <c r="AB29" s="121"/>
      <c r="AC29" s="121"/>
      <c r="AD29" s="121"/>
      <c r="AE29" s="121"/>
      <c r="AF29" s="121"/>
      <c r="AG29" s="121"/>
    </row>
    <row r="30" spans="1:33" ht="15" customHeight="1">
      <c r="A30" s="156" t="s">
        <v>66</v>
      </c>
      <c r="B30" s="145">
        <f>SUMIF('4-Basis ruimtestaat'!B:B,'2-Kosten per locatie'!A30,'4-Basis ruimtestaat'!I:I)</f>
        <v>706.2</v>
      </c>
      <c r="C30" s="146">
        <v>1</v>
      </c>
      <c r="D30" s="147">
        <f>_xlfn.MAXIFS('4-Basis ruimtestaat'!K:K,'4-Basis ruimtestaat'!B:B,'2-Kosten per locatie'!A30)</f>
        <v>52</v>
      </c>
      <c r="E30" s="147">
        <v>52</v>
      </c>
      <c r="F30" s="148">
        <f>SUMIF('4-Basis ruimtestaat'!B:B,'2-Kosten per locatie'!A30,'4-Basis ruimtestaat'!Q:Q)</f>
        <v>187.69028571428572</v>
      </c>
      <c r="G30" s="148">
        <f>SUMIF('4-Basis ruimtestaat'!B:B,'2-Kosten per locatie'!A30,'4-Basis ruimtestaat'!R:R)</f>
        <v>0</v>
      </c>
      <c r="H30" s="148">
        <f t="shared" si="0"/>
        <v>0</v>
      </c>
      <c r="I30" s="148">
        <f t="shared" si="1"/>
        <v>0</v>
      </c>
      <c r="J30" s="148">
        <f t="shared" si="2"/>
        <v>0</v>
      </c>
      <c r="K30" s="148">
        <f t="shared" si="3"/>
        <v>0</v>
      </c>
      <c r="L30" s="149">
        <f>'6-Opbouw uurtarief productie'!$E$47*('2-Kosten per locatie'!F30+'2-Kosten per locatie'!H30)</f>
        <v>0</v>
      </c>
      <c r="M30" s="149">
        <f>'6-Opbouw uurtarief productie'!$E$47*('2-Kosten per locatie'!G30+'2-Kosten per locatie'!I30)</f>
        <v>0</v>
      </c>
      <c r="N30" s="150">
        <f t="shared" si="4"/>
        <v>0</v>
      </c>
      <c r="O30" s="150">
        <f>J30*'7-Opbouw uurtarief toezicht'!$E$47</f>
        <v>0</v>
      </c>
      <c r="P30" s="150">
        <f>K30*'7-Opbouw uurtarief toezicht'!$E$47</f>
        <v>0</v>
      </c>
      <c r="Q30" s="150">
        <f t="shared" si="5"/>
        <v>0</v>
      </c>
      <c r="R30" s="150">
        <f>SUMIF('11-Vloeronderhoud'!A:A,'2-Kosten per locatie'!A30,'11-Vloeronderhoud'!H:H)</f>
        <v>0</v>
      </c>
      <c r="S30" s="150">
        <f>SUMIF('8-Additionele kosten'!A:A,'2-Kosten per locatie'!A30,'8-Additionele kosten'!H:H)</f>
        <v>0</v>
      </c>
      <c r="T30" s="150">
        <f>SUMIF('12-Sanitaire voorzieningen'!A:A,'2-Kosten per locatie'!A30,'12-Sanitaire voorzieningen'!R:R)</f>
        <v>0</v>
      </c>
      <c r="U30" s="150">
        <f>SUMIF('10-Glasbewassing'!A:A,'2-Kosten per locatie'!A30,'10-Glasbewassing'!H:H)</f>
        <v>0</v>
      </c>
      <c r="V30" s="150">
        <f t="shared" si="6"/>
        <v>0</v>
      </c>
      <c r="W30" s="150">
        <f t="shared" si="7"/>
        <v>0</v>
      </c>
      <c r="X30" s="121"/>
      <c r="Y30" s="154">
        <f>SUMIF('4-Basis ruimtestaat'!B:B,'2-Kosten per locatie'!A30,'4-Basis ruimtestaat'!X:X)</f>
        <v>36722.400000000001</v>
      </c>
      <c r="Z30" s="155">
        <f t="shared" si="8"/>
        <v>195.65423889812396</v>
      </c>
      <c r="AA30" s="121"/>
      <c r="AB30" s="121"/>
      <c r="AC30" s="121"/>
      <c r="AD30" s="121"/>
      <c r="AE30" s="121"/>
      <c r="AF30" s="121"/>
      <c r="AG30" s="121"/>
    </row>
    <row r="31" spans="1:33" ht="15" customHeight="1">
      <c r="A31" s="156" t="s">
        <v>67</v>
      </c>
      <c r="B31" s="145">
        <f>SUMIF('4-Basis ruimtestaat'!B:B,'2-Kosten per locatie'!A31,'4-Basis ruimtestaat'!I:I)</f>
        <v>759.5</v>
      </c>
      <c r="C31" s="146">
        <v>1</v>
      </c>
      <c r="D31" s="147">
        <f>_xlfn.MAXIFS('4-Basis ruimtestaat'!K:K,'4-Basis ruimtestaat'!B:B,'2-Kosten per locatie'!A31)</f>
        <v>255</v>
      </c>
      <c r="E31" s="147">
        <v>255</v>
      </c>
      <c r="F31" s="148">
        <f>SUMIF('4-Basis ruimtestaat'!B:B,'2-Kosten per locatie'!A31,'4-Basis ruimtestaat'!Q:Q)</f>
        <v>330.04636363636365</v>
      </c>
      <c r="G31" s="148">
        <f>SUMIF('4-Basis ruimtestaat'!B:B,'2-Kosten per locatie'!A31,'4-Basis ruimtestaat'!R:R)</f>
        <v>0</v>
      </c>
      <c r="H31" s="148">
        <f t="shared" si="0"/>
        <v>0</v>
      </c>
      <c r="I31" s="148">
        <f t="shared" si="1"/>
        <v>0</v>
      </c>
      <c r="J31" s="148">
        <f t="shared" si="2"/>
        <v>0</v>
      </c>
      <c r="K31" s="148">
        <f t="shared" si="3"/>
        <v>0</v>
      </c>
      <c r="L31" s="149">
        <f>'6-Opbouw uurtarief productie'!$E$47*('2-Kosten per locatie'!F31+'2-Kosten per locatie'!H31)</f>
        <v>0</v>
      </c>
      <c r="M31" s="149">
        <f>'6-Opbouw uurtarief productie'!$E$47*('2-Kosten per locatie'!G31+'2-Kosten per locatie'!I31)</f>
        <v>0</v>
      </c>
      <c r="N31" s="150">
        <f t="shared" si="4"/>
        <v>0</v>
      </c>
      <c r="O31" s="150">
        <f>J31*'7-Opbouw uurtarief toezicht'!$E$47</f>
        <v>0</v>
      </c>
      <c r="P31" s="150">
        <f>K31*'7-Opbouw uurtarief toezicht'!$E$47</f>
        <v>0</v>
      </c>
      <c r="Q31" s="150">
        <f t="shared" si="5"/>
        <v>0</v>
      </c>
      <c r="R31" s="150">
        <f>SUMIF('11-Vloeronderhoud'!A:A,'2-Kosten per locatie'!A31,'11-Vloeronderhoud'!H:H)</f>
        <v>0</v>
      </c>
      <c r="S31" s="150">
        <f>SUMIF('8-Additionele kosten'!A:A,'2-Kosten per locatie'!A31,'8-Additionele kosten'!H:H)</f>
        <v>0</v>
      </c>
      <c r="T31" s="150">
        <f>SUMIF('12-Sanitaire voorzieningen'!A:A,'2-Kosten per locatie'!A31,'12-Sanitaire voorzieningen'!R:R)</f>
        <v>0</v>
      </c>
      <c r="U31" s="150">
        <f>SUMIF('10-Glasbewassing'!A:A,'2-Kosten per locatie'!A31,'10-Glasbewassing'!H:H)</f>
        <v>0</v>
      </c>
      <c r="V31" s="150">
        <f t="shared" si="6"/>
        <v>0</v>
      </c>
      <c r="W31" s="150">
        <f t="shared" si="7"/>
        <v>0</v>
      </c>
      <c r="X31" s="121"/>
      <c r="Y31" s="154">
        <f>SUMIF('4-Basis ruimtestaat'!B:B,'2-Kosten per locatie'!A31,'4-Basis ruimtestaat'!X:X)</f>
        <v>76939.5</v>
      </c>
      <c r="Z31" s="155">
        <f t="shared" si="8"/>
        <v>233.11724798995181</v>
      </c>
      <c r="AA31" s="121"/>
      <c r="AB31" s="121"/>
      <c r="AC31" s="121"/>
      <c r="AD31" s="121"/>
      <c r="AE31" s="121"/>
      <c r="AF31" s="121"/>
      <c r="AG31" s="121"/>
    </row>
    <row r="32" spans="1:33" ht="15" customHeight="1">
      <c r="A32" s="156" t="s">
        <v>68</v>
      </c>
      <c r="B32" s="145">
        <f>SUMIF('4-Basis ruimtestaat'!B:B,'2-Kosten per locatie'!A32,'4-Basis ruimtestaat'!I:I)</f>
        <v>187.87</v>
      </c>
      <c r="C32" s="146">
        <v>1</v>
      </c>
      <c r="D32" s="147">
        <f>_xlfn.MAXIFS('4-Basis ruimtestaat'!K:K,'4-Basis ruimtestaat'!B:B,'2-Kosten per locatie'!A32)</f>
        <v>52</v>
      </c>
      <c r="E32" s="147">
        <v>52</v>
      </c>
      <c r="F32" s="148">
        <f>SUMIF('4-Basis ruimtestaat'!B:B,'2-Kosten per locatie'!A32,'4-Basis ruimtestaat'!Q:Q)</f>
        <v>48.384266666666669</v>
      </c>
      <c r="G32" s="148">
        <f>SUMIF('4-Basis ruimtestaat'!B:B,'2-Kosten per locatie'!A32,'4-Basis ruimtestaat'!R:R)</f>
        <v>0</v>
      </c>
      <c r="H32" s="148">
        <f t="shared" si="0"/>
        <v>0</v>
      </c>
      <c r="I32" s="148">
        <f t="shared" si="1"/>
        <v>0</v>
      </c>
      <c r="J32" s="148">
        <f t="shared" si="2"/>
        <v>0</v>
      </c>
      <c r="K32" s="148">
        <f t="shared" si="3"/>
        <v>0</v>
      </c>
      <c r="L32" s="149">
        <f>'6-Opbouw uurtarief productie'!$E$47*('2-Kosten per locatie'!F32+'2-Kosten per locatie'!H32)</f>
        <v>0</v>
      </c>
      <c r="M32" s="149">
        <f>'6-Opbouw uurtarief productie'!$E$47*('2-Kosten per locatie'!G32+'2-Kosten per locatie'!I32)</f>
        <v>0</v>
      </c>
      <c r="N32" s="150">
        <f t="shared" si="4"/>
        <v>0</v>
      </c>
      <c r="O32" s="150">
        <f>J32*'7-Opbouw uurtarief toezicht'!$E$47</f>
        <v>0</v>
      </c>
      <c r="P32" s="150">
        <f>K32*'7-Opbouw uurtarief toezicht'!$E$47</f>
        <v>0</v>
      </c>
      <c r="Q32" s="150">
        <f t="shared" si="5"/>
        <v>0</v>
      </c>
      <c r="R32" s="150">
        <f>SUMIF('11-Vloeronderhoud'!A:A,'2-Kosten per locatie'!A32,'11-Vloeronderhoud'!H:H)</f>
        <v>0</v>
      </c>
      <c r="S32" s="150">
        <f>SUMIF('8-Additionele kosten'!A:A,'2-Kosten per locatie'!A32,'8-Additionele kosten'!H:H)</f>
        <v>0</v>
      </c>
      <c r="T32" s="150">
        <f>SUMIF('12-Sanitaire voorzieningen'!A:A,'2-Kosten per locatie'!A32,'12-Sanitaire voorzieningen'!R:R)</f>
        <v>0</v>
      </c>
      <c r="U32" s="150">
        <f>SUMIF('10-Glasbewassing'!A:A,'2-Kosten per locatie'!A32,'10-Glasbewassing'!H:H)</f>
        <v>0</v>
      </c>
      <c r="V32" s="150">
        <f t="shared" si="6"/>
        <v>0</v>
      </c>
      <c r="W32" s="150">
        <f t="shared" si="7"/>
        <v>0</v>
      </c>
      <c r="X32" s="121"/>
      <c r="Y32" s="154">
        <f>SUMIF('4-Basis ruimtestaat'!B:B,'2-Kosten per locatie'!A32,'4-Basis ruimtestaat'!X:X)</f>
        <v>9769.24</v>
      </c>
      <c r="Z32" s="155">
        <f t="shared" si="8"/>
        <v>201.9094361252418</v>
      </c>
      <c r="AA32" s="121"/>
      <c r="AB32" s="121"/>
      <c r="AC32" s="121"/>
      <c r="AD32" s="121"/>
      <c r="AE32" s="121"/>
      <c r="AF32" s="121"/>
      <c r="AG32" s="121"/>
    </row>
    <row r="33" spans="1:33" ht="15" customHeight="1">
      <c r="A33" s="156" t="s">
        <v>69</v>
      </c>
      <c r="B33" s="145">
        <f>SUMIF('4-Basis ruimtestaat'!B:B,'2-Kosten per locatie'!A33,'4-Basis ruimtestaat'!I:I)</f>
        <v>5115.9000000000005</v>
      </c>
      <c r="C33" s="146">
        <v>1</v>
      </c>
      <c r="D33" s="147">
        <f>_xlfn.MAXIFS('4-Basis ruimtestaat'!K:K,'4-Basis ruimtestaat'!B:B,'2-Kosten per locatie'!A33)</f>
        <v>255</v>
      </c>
      <c r="E33" s="147">
        <v>255</v>
      </c>
      <c r="F33" s="148">
        <f>SUMIF('4-Basis ruimtestaat'!B:B,'2-Kosten per locatie'!A33,'4-Basis ruimtestaat'!Q:Q)</f>
        <v>3621.492583241321</v>
      </c>
      <c r="G33" s="148">
        <f>SUMIF('4-Basis ruimtestaat'!B:B,'2-Kosten per locatie'!A33,'4-Basis ruimtestaat'!R:R)</f>
        <v>0</v>
      </c>
      <c r="H33" s="148">
        <f t="shared" si="0"/>
        <v>0</v>
      </c>
      <c r="I33" s="148">
        <f t="shared" si="1"/>
        <v>0</v>
      </c>
      <c r="J33" s="148">
        <f t="shared" si="2"/>
        <v>0</v>
      </c>
      <c r="K33" s="148">
        <f t="shared" si="3"/>
        <v>0</v>
      </c>
      <c r="L33" s="149">
        <f>'6-Opbouw uurtarief productie'!$E$47*('2-Kosten per locatie'!F33+'2-Kosten per locatie'!H33)</f>
        <v>0</v>
      </c>
      <c r="M33" s="149">
        <f>'6-Opbouw uurtarief productie'!$E$47*('2-Kosten per locatie'!G33+'2-Kosten per locatie'!I33)</f>
        <v>0</v>
      </c>
      <c r="N33" s="150">
        <f t="shared" si="4"/>
        <v>0</v>
      </c>
      <c r="O33" s="150">
        <f>J33*'7-Opbouw uurtarief toezicht'!$E$47</f>
        <v>0</v>
      </c>
      <c r="P33" s="150">
        <f>K33*'7-Opbouw uurtarief toezicht'!$E$47</f>
        <v>0</v>
      </c>
      <c r="Q33" s="150">
        <f t="shared" si="5"/>
        <v>0</v>
      </c>
      <c r="R33" s="150">
        <f>SUMIF('11-Vloeronderhoud'!A:A,'2-Kosten per locatie'!A33,'11-Vloeronderhoud'!H:H)</f>
        <v>0</v>
      </c>
      <c r="S33" s="150">
        <f>SUMIF('8-Additionele kosten'!A:A,'2-Kosten per locatie'!A33,'8-Additionele kosten'!H:H)</f>
        <v>0</v>
      </c>
      <c r="T33" s="150">
        <f>SUMIF('12-Sanitaire voorzieningen'!A:A,'2-Kosten per locatie'!A33,'12-Sanitaire voorzieningen'!R:R)</f>
        <v>0</v>
      </c>
      <c r="U33" s="150">
        <f>SUMIF('10-Glasbewassing'!A:A,'2-Kosten per locatie'!A33,'10-Glasbewassing'!H:H)</f>
        <v>0</v>
      </c>
      <c r="V33" s="150">
        <f t="shared" si="6"/>
        <v>0</v>
      </c>
      <c r="W33" s="150">
        <f t="shared" si="7"/>
        <v>0</v>
      </c>
      <c r="X33" s="121"/>
      <c r="Y33" s="154">
        <f>SUMIF('4-Basis ruimtestaat'!B:B,'2-Kosten per locatie'!A33,'4-Basis ruimtestaat'!X:X)</f>
        <v>1229011.7</v>
      </c>
      <c r="Z33" s="155">
        <f t="shared" si="8"/>
        <v>339.36606847887168</v>
      </c>
      <c r="AA33" s="121"/>
      <c r="AB33" s="121"/>
      <c r="AC33" s="121"/>
      <c r="AD33" s="121"/>
      <c r="AE33" s="121"/>
      <c r="AF33" s="121"/>
      <c r="AG33" s="121"/>
    </row>
    <row r="34" spans="1:33" ht="15" customHeight="1">
      <c r="A34" s="156" t="s">
        <v>70</v>
      </c>
      <c r="B34" s="145">
        <f>SUMIF('4-Basis ruimtestaat'!B:B,'2-Kosten per locatie'!A34,'4-Basis ruimtestaat'!I:I)</f>
        <v>188</v>
      </c>
      <c r="C34" s="146">
        <v>1</v>
      </c>
      <c r="D34" s="147">
        <f>_xlfn.MAXIFS('4-Basis ruimtestaat'!K:K,'4-Basis ruimtestaat'!B:B,'2-Kosten per locatie'!A34)</f>
        <v>52</v>
      </c>
      <c r="E34" s="147">
        <v>52</v>
      </c>
      <c r="F34" s="148">
        <f>SUMIF('4-Basis ruimtestaat'!B:B,'2-Kosten per locatie'!A34,'4-Basis ruimtestaat'!Q:Q)</f>
        <v>58.702857142857141</v>
      </c>
      <c r="G34" s="148">
        <f>SUMIF('4-Basis ruimtestaat'!B:B,'2-Kosten per locatie'!A34,'4-Basis ruimtestaat'!R:R)</f>
        <v>0</v>
      </c>
      <c r="H34" s="148">
        <f t="shared" si="0"/>
        <v>0</v>
      </c>
      <c r="I34" s="148">
        <f t="shared" si="1"/>
        <v>0</v>
      </c>
      <c r="J34" s="148">
        <f t="shared" si="2"/>
        <v>0</v>
      </c>
      <c r="K34" s="148">
        <f t="shared" si="3"/>
        <v>0</v>
      </c>
      <c r="L34" s="149">
        <f>'6-Opbouw uurtarief productie'!$E$47*('2-Kosten per locatie'!F34+'2-Kosten per locatie'!H34)</f>
        <v>0</v>
      </c>
      <c r="M34" s="149">
        <f>'6-Opbouw uurtarief productie'!$E$47*('2-Kosten per locatie'!G34+'2-Kosten per locatie'!I34)</f>
        <v>0</v>
      </c>
      <c r="N34" s="150">
        <f t="shared" si="4"/>
        <v>0</v>
      </c>
      <c r="O34" s="150">
        <f>J34*'7-Opbouw uurtarief toezicht'!$E$47</f>
        <v>0</v>
      </c>
      <c r="P34" s="150">
        <f>K34*'7-Opbouw uurtarief toezicht'!$E$47</f>
        <v>0</v>
      </c>
      <c r="Q34" s="150">
        <f t="shared" si="5"/>
        <v>0</v>
      </c>
      <c r="R34" s="150">
        <f>SUMIF('11-Vloeronderhoud'!A:A,'2-Kosten per locatie'!A34,'11-Vloeronderhoud'!H:H)</f>
        <v>0</v>
      </c>
      <c r="S34" s="150">
        <f>SUMIF('8-Additionele kosten'!A:A,'2-Kosten per locatie'!A34,'8-Additionele kosten'!H:H)</f>
        <v>0</v>
      </c>
      <c r="T34" s="150">
        <f>SUMIF('12-Sanitaire voorzieningen'!A:A,'2-Kosten per locatie'!A34,'12-Sanitaire voorzieningen'!R:R)</f>
        <v>0</v>
      </c>
      <c r="U34" s="150">
        <f>SUMIF('10-Glasbewassing'!A:A,'2-Kosten per locatie'!A34,'10-Glasbewassing'!H:H)</f>
        <v>0</v>
      </c>
      <c r="V34" s="150">
        <f t="shared" si="6"/>
        <v>0</v>
      </c>
      <c r="W34" s="150">
        <f t="shared" si="7"/>
        <v>0</v>
      </c>
      <c r="X34" s="121"/>
      <c r="Y34" s="154">
        <f>SUMIF('4-Basis ruimtestaat'!B:B,'2-Kosten per locatie'!A34,'4-Basis ruimtestaat'!X:X)</f>
        <v>9776</v>
      </c>
      <c r="Z34" s="155">
        <f t="shared" si="8"/>
        <v>166.53363185048184</v>
      </c>
      <c r="AA34" s="121"/>
      <c r="AB34" s="121"/>
      <c r="AC34" s="121"/>
      <c r="AD34" s="121"/>
      <c r="AE34" s="121"/>
      <c r="AF34" s="121"/>
      <c r="AG34" s="121"/>
    </row>
    <row r="35" spans="1:33" ht="15" customHeight="1">
      <c r="A35" s="156" t="s">
        <v>71</v>
      </c>
      <c r="B35" s="145">
        <f>SUMIF('4-Basis ruimtestaat'!B:B,'2-Kosten per locatie'!A35,'4-Basis ruimtestaat'!I:I)</f>
        <v>166.36</v>
      </c>
      <c r="C35" s="146">
        <v>1</v>
      </c>
      <c r="D35" s="147">
        <f>_xlfn.MAXIFS('4-Basis ruimtestaat'!K:K,'4-Basis ruimtestaat'!B:B,'2-Kosten per locatie'!A35)</f>
        <v>52</v>
      </c>
      <c r="E35" s="147">
        <v>52</v>
      </c>
      <c r="F35" s="148">
        <f>SUMIF('4-Basis ruimtestaat'!B:B,'2-Kosten per locatie'!A35,'4-Basis ruimtestaat'!Q:Q)</f>
        <v>41.722942857142861</v>
      </c>
      <c r="G35" s="148">
        <f>SUMIF('4-Basis ruimtestaat'!B:B,'2-Kosten per locatie'!A35,'4-Basis ruimtestaat'!R:R)</f>
        <v>0</v>
      </c>
      <c r="H35" s="148">
        <f t="shared" si="0"/>
        <v>0</v>
      </c>
      <c r="I35" s="148">
        <f t="shared" si="1"/>
        <v>0</v>
      </c>
      <c r="J35" s="148">
        <f t="shared" si="2"/>
        <v>0</v>
      </c>
      <c r="K35" s="148">
        <f t="shared" si="3"/>
        <v>0</v>
      </c>
      <c r="L35" s="149">
        <f>'6-Opbouw uurtarief productie'!$E$47*('2-Kosten per locatie'!F35+'2-Kosten per locatie'!H35)</f>
        <v>0</v>
      </c>
      <c r="M35" s="149">
        <f>'6-Opbouw uurtarief productie'!$E$47*('2-Kosten per locatie'!G35+'2-Kosten per locatie'!I35)</f>
        <v>0</v>
      </c>
      <c r="N35" s="150">
        <f t="shared" si="4"/>
        <v>0</v>
      </c>
      <c r="O35" s="150">
        <f>J35*'7-Opbouw uurtarief toezicht'!$E$47</f>
        <v>0</v>
      </c>
      <c r="P35" s="150">
        <f>K35*'7-Opbouw uurtarief toezicht'!$E$47</f>
        <v>0</v>
      </c>
      <c r="Q35" s="150">
        <f t="shared" si="5"/>
        <v>0</v>
      </c>
      <c r="R35" s="150">
        <f>SUMIF('11-Vloeronderhoud'!A:A,'2-Kosten per locatie'!A35,'11-Vloeronderhoud'!H:H)</f>
        <v>0</v>
      </c>
      <c r="S35" s="150">
        <f>SUMIF('8-Additionele kosten'!A:A,'2-Kosten per locatie'!A35,'8-Additionele kosten'!H:H)</f>
        <v>0</v>
      </c>
      <c r="T35" s="150">
        <f>SUMIF('12-Sanitaire voorzieningen'!A:A,'2-Kosten per locatie'!A35,'12-Sanitaire voorzieningen'!R:R)</f>
        <v>0</v>
      </c>
      <c r="U35" s="150">
        <f>SUMIF('10-Glasbewassing'!A:A,'2-Kosten per locatie'!A35,'10-Glasbewassing'!H:H)</f>
        <v>0</v>
      </c>
      <c r="V35" s="150">
        <f t="shared" si="6"/>
        <v>0</v>
      </c>
      <c r="W35" s="150">
        <f t="shared" si="7"/>
        <v>0</v>
      </c>
      <c r="X35" s="121"/>
      <c r="Y35" s="154">
        <f>SUMIF('4-Basis ruimtestaat'!B:B,'2-Kosten per locatie'!A35,'4-Basis ruimtestaat'!X:X)</f>
        <v>8650.7200000000012</v>
      </c>
      <c r="Z35" s="155">
        <f t="shared" si="8"/>
        <v>207.33724439380046</v>
      </c>
      <c r="AA35" s="121"/>
      <c r="AB35" s="121"/>
      <c r="AC35" s="121"/>
      <c r="AD35" s="121"/>
      <c r="AE35" s="121"/>
      <c r="AF35" s="121"/>
      <c r="AG35" s="121"/>
    </row>
    <row r="36" spans="1:33" ht="15" customHeight="1">
      <c r="A36" s="156" t="s">
        <v>72</v>
      </c>
      <c r="B36" s="145">
        <f>SUMIF('4-Basis ruimtestaat'!B:B,'2-Kosten per locatie'!A36,'4-Basis ruimtestaat'!I:I)</f>
        <v>80</v>
      </c>
      <c r="C36" s="146">
        <v>1</v>
      </c>
      <c r="D36" s="147">
        <f>_xlfn.MAXIFS('4-Basis ruimtestaat'!K:K,'4-Basis ruimtestaat'!B:B,'2-Kosten per locatie'!A36)</f>
        <v>52</v>
      </c>
      <c r="E36" s="147">
        <v>52</v>
      </c>
      <c r="F36" s="148">
        <f>SUMIF('4-Basis ruimtestaat'!B:B,'2-Kosten per locatie'!A36,'4-Basis ruimtestaat'!Q:Q)</f>
        <v>2.1810526315789476</v>
      </c>
      <c r="G36" s="148">
        <f>SUMIF('4-Basis ruimtestaat'!B:B,'2-Kosten per locatie'!A36,'4-Basis ruimtestaat'!R:R)</f>
        <v>0</v>
      </c>
      <c r="H36" s="148">
        <f t="shared" si="0"/>
        <v>0</v>
      </c>
      <c r="I36" s="148">
        <f t="shared" si="1"/>
        <v>0</v>
      </c>
      <c r="J36" s="148">
        <f t="shared" si="2"/>
        <v>0</v>
      </c>
      <c r="K36" s="148">
        <f t="shared" si="3"/>
        <v>0</v>
      </c>
      <c r="L36" s="149">
        <f>'6-Opbouw uurtarief productie'!$E$47*('2-Kosten per locatie'!F36+'2-Kosten per locatie'!H36)</f>
        <v>0</v>
      </c>
      <c r="M36" s="149">
        <f>'6-Opbouw uurtarief productie'!$E$47*('2-Kosten per locatie'!G36+'2-Kosten per locatie'!I36)</f>
        <v>0</v>
      </c>
      <c r="N36" s="150">
        <f t="shared" si="4"/>
        <v>0</v>
      </c>
      <c r="O36" s="150">
        <f>J36*'7-Opbouw uurtarief toezicht'!$E$47</f>
        <v>0</v>
      </c>
      <c r="P36" s="150">
        <f>K36*'7-Opbouw uurtarief toezicht'!$E$47</f>
        <v>0</v>
      </c>
      <c r="Q36" s="150">
        <f t="shared" si="5"/>
        <v>0</v>
      </c>
      <c r="R36" s="150">
        <f>SUMIF('11-Vloeronderhoud'!A:A,'2-Kosten per locatie'!A36,'11-Vloeronderhoud'!H:H)</f>
        <v>0</v>
      </c>
      <c r="S36" s="150">
        <f>SUMIF('8-Additionele kosten'!A:A,'2-Kosten per locatie'!A36,'8-Additionele kosten'!H:H)</f>
        <v>0</v>
      </c>
      <c r="T36" s="150">
        <f>SUMIF('12-Sanitaire voorzieningen'!A:A,'2-Kosten per locatie'!A36,'12-Sanitaire voorzieningen'!R:R)</f>
        <v>0</v>
      </c>
      <c r="U36" s="150">
        <f>SUMIF('10-Glasbewassing'!A:A,'2-Kosten per locatie'!A36,'10-Glasbewassing'!H:H)</f>
        <v>0</v>
      </c>
      <c r="V36" s="150">
        <f t="shared" si="6"/>
        <v>0</v>
      </c>
      <c r="W36" s="150">
        <f t="shared" si="7"/>
        <v>0</v>
      </c>
      <c r="X36" s="121"/>
      <c r="Y36" s="154">
        <f>SUMIF('4-Basis ruimtestaat'!B:B,'2-Kosten per locatie'!A36,'4-Basis ruimtestaat'!X:X)</f>
        <v>152</v>
      </c>
      <c r="Z36" s="155">
        <f t="shared" si="8"/>
        <v>69.691119691119681</v>
      </c>
      <c r="AA36" s="121"/>
      <c r="AB36" s="121"/>
      <c r="AC36" s="121"/>
      <c r="AD36" s="121"/>
      <c r="AE36" s="121"/>
      <c r="AF36" s="121"/>
      <c r="AG36" s="121"/>
    </row>
    <row r="37" spans="1:33" ht="15" customHeight="1">
      <c r="A37" s="156" t="s">
        <v>73</v>
      </c>
      <c r="B37" s="145">
        <f>SUMIF('4-Basis ruimtestaat'!B:B,'2-Kosten per locatie'!A37,'4-Basis ruimtestaat'!I:I)</f>
        <v>217</v>
      </c>
      <c r="C37" s="146">
        <v>1</v>
      </c>
      <c r="D37" s="147">
        <f>_xlfn.MAXIFS('4-Basis ruimtestaat'!K:K,'4-Basis ruimtestaat'!B:B,'2-Kosten per locatie'!A37)</f>
        <v>255</v>
      </c>
      <c r="E37" s="147">
        <v>52</v>
      </c>
      <c r="F37" s="148">
        <f>SUMIF('4-Basis ruimtestaat'!B:B,'2-Kosten per locatie'!A37,'4-Basis ruimtestaat'!Q:Q)</f>
        <v>142.8309090909091</v>
      </c>
      <c r="G37" s="148">
        <f>SUMIF('4-Basis ruimtestaat'!B:B,'2-Kosten per locatie'!A37,'4-Basis ruimtestaat'!R:R)</f>
        <v>0</v>
      </c>
      <c r="H37" s="148">
        <f t="shared" si="0"/>
        <v>0</v>
      </c>
      <c r="I37" s="148">
        <f t="shared" ref="I37:I40" si="9">IF(G37&lt;(E37*$E$2),E37*$E$2-G37,0)</f>
        <v>0</v>
      </c>
      <c r="J37" s="148">
        <f t="shared" ref="J37:J40" si="10">F37*$E$5</f>
        <v>0</v>
      </c>
      <c r="K37" s="148">
        <f t="shared" ref="K37:K40" si="11">G37*$E$5</f>
        <v>0</v>
      </c>
      <c r="L37" s="149">
        <f>'6-Opbouw uurtarief productie'!$E$47*('2-Kosten per locatie'!F37+'2-Kosten per locatie'!H37)</f>
        <v>0</v>
      </c>
      <c r="M37" s="149">
        <f>'6-Opbouw uurtarief productie'!$E$47*('2-Kosten per locatie'!G37+'2-Kosten per locatie'!I37)</f>
        <v>0</v>
      </c>
      <c r="N37" s="150">
        <f t="shared" ref="N37:N40" si="12">L37+M37</f>
        <v>0</v>
      </c>
      <c r="O37" s="150">
        <f>J37*'7-Opbouw uurtarief toezicht'!$E$47</f>
        <v>0</v>
      </c>
      <c r="P37" s="150">
        <f>K37*'7-Opbouw uurtarief toezicht'!$E$47</f>
        <v>0</v>
      </c>
      <c r="Q37" s="150">
        <f t="shared" ref="Q37:Q40" si="13">O37+P37</f>
        <v>0</v>
      </c>
      <c r="R37" s="150">
        <f>SUMIF('11-Vloeronderhoud'!A:A,'2-Kosten per locatie'!A37,'11-Vloeronderhoud'!H:H)</f>
        <v>0</v>
      </c>
      <c r="S37" s="150">
        <f>SUMIF('8-Additionele kosten'!A:A,'2-Kosten per locatie'!A37,'8-Additionele kosten'!H:H)</f>
        <v>0</v>
      </c>
      <c r="T37" s="150">
        <f>SUMIF('12-Sanitaire voorzieningen'!A:A,'2-Kosten per locatie'!A37,'12-Sanitaire voorzieningen'!R:R)</f>
        <v>0</v>
      </c>
      <c r="U37" s="150">
        <f>SUMIF('10-Glasbewassing'!A:A,'2-Kosten per locatie'!A37,'10-Glasbewassing'!H:H)</f>
        <v>0</v>
      </c>
      <c r="V37" s="150">
        <f t="shared" ref="V37:V40" si="14">N37+Q37+R37+S37+U37+T37</f>
        <v>0</v>
      </c>
      <c r="W37" s="150">
        <f t="shared" ref="W37:W40" si="15">V37/12</f>
        <v>0</v>
      </c>
      <c r="X37" s="121"/>
      <c r="Y37" s="157"/>
      <c r="Z37" s="155"/>
      <c r="AA37" s="121"/>
      <c r="AB37" s="121"/>
      <c r="AC37" s="121"/>
      <c r="AD37" s="121"/>
      <c r="AE37" s="121"/>
      <c r="AF37" s="121"/>
      <c r="AG37" s="121"/>
    </row>
    <row r="38" spans="1:33" ht="15" customHeight="1">
      <c r="A38" s="156" t="s">
        <v>74</v>
      </c>
      <c r="B38" s="145">
        <f>SUMIF('4-Basis ruimtestaat'!B:B,'2-Kosten per locatie'!A38,'4-Basis ruimtestaat'!I:I)</f>
        <v>219.7</v>
      </c>
      <c r="C38" s="146">
        <v>1</v>
      </c>
      <c r="D38" s="147">
        <f>_xlfn.MAXIFS('4-Basis ruimtestaat'!K:K,'4-Basis ruimtestaat'!B:B,'2-Kosten per locatie'!A38)</f>
        <v>255</v>
      </c>
      <c r="E38" s="147">
        <v>52</v>
      </c>
      <c r="F38" s="148">
        <f>SUMIF('4-Basis ruimtestaat'!B:B,'2-Kosten per locatie'!A38,'4-Basis ruimtestaat'!Q:Q)</f>
        <v>144.53090909090906</v>
      </c>
      <c r="G38" s="148">
        <f>SUMIF('4-Basis ruimtestaat'!B:B,'2-Kosten per locatie'!A38,'4-Basis ruimtestaat'!R:R)</f>
        <v>0</v>
      </c>
      <c r="H38" s="148">
        <f t="shared" si="0"/>
        <v>0</v>
      </c>
      <c r="I38" s="148">
        <f t="shared" si="9"/>
        <v>0</v>
      </c>
      <c r="J38" s="148">
        <f t="shared" si="10"/>
        <v>0</v>
      </c>
      <c r="K38" s="148">
        <f t="shared" si="11"/>
        <v>0</v>
      </c>
      <c r="L38" s="149">
        <f>'6-Opbouw uurtarief productie'!$E$47*('2-Kosten per locatie'!F38+'2-Kosten per locatie'!H38)</f>
        <v>0</v>
      </c>
      <c r="M38" s="149">
        <f>'6-Opbouw uurtarief productie'!$E$47*('2-Kosten per locatie'!G38+'2-Kosten per locatie'!I38)</f>
        <v>0</v>
      </c>
      <c r="N38" s="150">
        <f t="shared" si="12"/>
        <v>0</v>
      </c>
      <c r="O38" s="150">
        <f>J38*'7-Opbouw uurtarief toezicht'!$E$47</f>
        <v>0</v>
      </c>
      <c r="P38" s="150">
        <f>K38*'7-Opbouw uurtarief toezicht'!$E$47</f>
        <v>0</v>
      </c>
      <c r="Q38" s="150">
        <f t="shared" si="13"/>
        <v>0</v>
      </c>
      <c r="R38" s="150">
        <f>SUMIF('11-Vloeronderhoud'!A:A,'2-Kosten per locatie'!A38,'11-Vloeronderhoud'!H:H)</f>
        <v>0</v>
      </c>
      <c r="S38" s="150">
        <f>SUMIF('8-Additionele kosten'!A:A,'2-Kosten per locatie'!A38,'8-Additionele kosten'!H:H)</f>
        <v>0</v>
      </c>
      <c r="T38" s="150">
        <f>SUMIF('12-Sanitaire voorzieningen'!A:A,'2-Kosten per locatie'!A38,'12-Sanitaire voorzieningen'!R:R)</f>
        <v>0</v>
      </c>
      <c r="U38" s="150">
        <f>SUMIF('10-Glasbewassing'!A:A,'2-Kosten per locatie'!A38,'10-Glasbewassing'!H:H)</f>
        <v>0</v>
      </c>
      <c r="V38" s="150">
        <f t="shared" si="14"/>
        <v>0</v>
      </c>
      <c r="W38" s="150">
        <f t="shared" si="15"/>
        <v>0</v>
      </c>
      <c r="X38" s="121"/>
      <c r="Y38" s="157"/>
      <c r="Z38" s="155"/>
      <c r="AA38" s="121"/>
      <c r="AB38" s="121"/>
      <c r="AC38" s="121"/>
      <c r="AD38" s="121"/>
      <c r="AE38" s="121"/>
      <c r="AF38" s="121"/>
      <c r="AG38" s="121"/>
    </row>
    <row r="39" spans="1:33" ht="15" customHeight="1">
      <c r="A39" s="156" t="s">
        <v>75</v>
      </c>
      <c r="B39" s="145">
        <f>SUMIF('4-Basis ruimtestaat'!B:B,'2-Kosten per locatie'!A39,'4-Basis ruimtestaat'!I:I)</f>
        <v>293</v>
      </c>
      <c r="C39" s="146">
        <v>1</v>
      </c>
      <c r="D39" s="147">
        <f>_xlfn.MAXIFS('4-Basis ruimtestaat'!K:K,'4-Basis ruimtestaat'!B:B,'2-Kosten per locatie'!A39)</f>
        <v>156</v>
      </c>
      <c r="E39" s="147">
        <v>52</v>
      </c>
      <c r="F39" s="148">
        <f>SUMIF('4-Basis ruimtestaat'!B:B,'2-Kosten per locatie'!A39,'4-Basis ruimtestaat'!Q:Q)</f>
        <v>170.56742857142859</v>
      </c>
      <c r="G39" s="148">
        <f>SUMIF('4-Basis ruimtestaat'!B:B,'2-Kosten per locatie'!A39,'4-Basis ruimtestaat'!R:R)</f>
        <v>0</v>
      </c>
      <c r="H39" s="148">
        <f t="shared" si="0"/>
        <v>0</v>
      </c>
      <c r="I39" s="148">
        <f t="shared" si="9"/>
        <v>0</v>
      </c>
      <c r="J39" s="148">
        <f t="shared" si="10"/>
        <v>0</v>
      </c>
      <c r="K39" s="148">
        <f t="shared" si="11"/>
        <v>0</v>
      </c>
      <c r="L39" s="149">
        <f>'6-Opbouw uurtarief productie'!$E$47*('2-Kosten per locatie'!F39+'2-Kosten per locatie'!H39)</f>
        <v>0</v>
      </c>
      <c r="M39" s="149">
        <f>'6-Opbouw uurtarief productie'!$E$47*('2-Kosten per locatie'!G39+'2-Kosten per locatie'!I39)</f>
        <v>0</v>
      </c>
      <c r="N39" s="150">
        <f t="shared" si="12"/>
        <v>0</v>
      </c>
      <c r="O39" s="150">
        <f>J39*'7-Opbouw uurtarief toezicht'!$E$47</f>
        <v>0</v>
      </c>
      <c r="P39" s="150">
        <f>K39*'7-Opbouw uurtarief toezicht'!$E$47</f>
        <v>0</v>
      </c>
      <c r="Q39" s="150">
        <f t="shared" si="13"/>
        <v>0</v>
      </c>
      <c r="R39" s="150">
        <f>SUMIF('11-Vloeronderhoud'!A:A,'2-Kosten per locatie'!A39,'11-Vloeronderhoud'!H:H)</f>
        <v>0</v>
      </c>
      <c r="S39" s="150">
        <f>SUMIF('8-Additionele kosten'!A:A,'2-Kosten per locatie'!A39,'8-Additionele kosten'!H:H)</f>
        <v>0</v>
      </c>
      <c r="T39" s="150">
        <f>SUMIF('12-Sanitaire voorzieningen'!A:A,'2-Kosten per locatie'!A39,'12-Sanitaire voorzieningen'!R:R)</f>
        <v>0</v>
      </c>
      <c r="U39" s="150">
        <f>SUMIF('10-Glasbewassing'!A:A,'2-Kosten per locatie'!A39,'10-Glasbewassing'!H:H)</f>
        <v>0</v>
      </c>
      <c r="V39" s="150">
        <f t="shared" si="14"/>
        <v>0</v>
      </c>
      <c r="W39" s="150">
        <f t="shared" si="15"/>
        <v>0</v>
      </c>
      <c r="X39" s="121"/>
      <c r="Y39" s="157"/>
      <c r="Z39" s="155"/>
      <c r="AA39" s="121"/>
      <c r="AB39" s="121"/>
      <c r="AC39" s="121"/>
      <c r="AD39" s="121"/>
      <c r="AE39" s="121"/>
      <c r="AF39" s="121"/>
      <c r="AG39" s="121"/>
    </row>
    <row r="40" spans="1:33" ht="15" customHeight="1">
      <c r="A40" s="156" t="s">
        <v>76</v>
      </c>
      <c r="B40" s="145">
        <f>SUMIF('4-Basis ruimtestaat'!B:B,'2-Kosten per locatie'!A40,'4-Basis ruimtestaat'!I:I)</f>
        <v>445</v>
      </c>
      <c r="C40" s="146">
        <v>1</v>
      </c>
      <c r="D40" s="147">
        <f>_xlfn.MAXIFS('4-Basis ruimtestaat'!K:K,'4-Basis ruimtestaat'!B:B,'2-Kosten per locatie'!A40)</f>
        <v>52</v>
      </c>
      <c r="E40" s="147">
        <v>52</v>
      </c>
      <c r="F40" s="148">
        <f>SUMIF('4-Basis ruimtestaat'!B:B,'2-Kosten per locatie'!A40,'4-Basis ruimtestaat'!Q:Q)</f>
        <v>76.452380952380963</v>
      </c>
      <c r="G40" s="148">
        <f>SUMIF('4-Basis ruimtestaat'!B:B,'2-Kosten per locatie'!A40,'4-Basis ruimtestaat'!R:R)</f>
        <v>0</v>
      </c>
      <c r="H40" s="148">
        <f t="shared" si="0"/>
        <v>0</v>
      </c>
      <c r="I40" s="148">
        <f t="shared" si="9"/>
        <v>0</v>
      </c>
      <c r="J40" s="148">
        <f t="shared" si="10"/>
        <v>0</v>
      </c>
      <c r="K40" s="148">
        <f t="shared" si="11"/>
        <v>0</v>
      </c>
      <c r="L40" s="149">
        <f>'6-Opbouw uurtarief productie'!$E$47*('2-Kosten per locatie'!F40+'2-Kosten per locatie'!H40)</f>
        <v>0</v>
      </c>
      <c r="M40" s="149">
        <f>'6-Opbouw uurtarief productie'!$E$47*('2-Kosten per locatie'!G40+'2-Kosten per locatie'!I40)</f>
        <v>0</v>
      </c>
      <c r="N40" s="150">
        <f t="shared" si="12"/>
        <v>0</v>
      </c>
      <c r="O40" s="150">
        <f>J40*'7-Opbouw uurtarief toezicht'!$E$47</f>
        <v>0</v>
      </c>
      <c r="P40" s="150">
        <f>K40*'7-Opbouw uurtarief toezicht'!$E$47</f>
        <v>0</v>
      </c>
      <c r="Q40" s="150">
        <f t="shared" si="13"/>
        <v>0</v>
      </c>
      <c r="R40" s="150">
        <f>SUMIF('11-Vloeronderhoud'!A:A,'2-Kosten per locatie'!A40,'11-Vloeronderhoud'!H:H)</f>
        <v>0</v>
      </c>
      <c r="S40" s="150">
        <f>SUMIF('8-Additionele kosten'!A:A,'2-Kosten per locatie'!A40,'8-Additionele kosten'!H:H)</f>
        <v>0</v>
      </c>
      <c r="T40" s="150">
        <f>SUMIF('12-Sanitaire voorzieningen'!A:A,'2-Kosten per locatie'!A40,'12-Sanitaire voorzieningen'!R:R)</f>
        <v>0</v>
      </c>
      <c r="U40" s="150">
        <f>SUMIF('10-Glasbewassing'!A:A,'2-Kosten per locatie'!A40,'10-Glasbewassing'!H:H)</f>
        <v>0</v>
      </c>
      <c r="V40" s="150">
        <f t="shared" si="14"/>
        <v>0</v>
      </c>
      <c r="W40" s="150">
        <f t="shared" si="15"/>
        <v>0</v>
      </c>
      <c r="X40" s="121"/>
      <c r="Y40" s="157"/>
      <c r="Z40" s="155"/>
      <c r="AA40" s="121"/>
      <c r="AB40" s="121"/>
      <c r="AC40" s="121"/>
      <c r="AD40" s="121"/>
      <c r="AE40" s="121"/>
      <c r="AF40" s="121"/>
      <c r="AG40" s="121"/>
    </row>
    <row r="41" spans="1:33" ht="15" customHeight="1">
      <c r="A41" s="158"/>
      <c r="B41" s="145"/>
      <c r="C41" s="146"/>
      <c r="D41" s="147"/>
      <c r="E41" s="147"/>
      <c r="F41" s="148"/>
      <c r="G41" s="148"/>
      <c r="H41" s="148"/>
      <c r="I41" s="148"/>
      <c r="J41" s="148"/>
      <c r="K41" s="148"/>
      <c r="L41" s="149"/>
      <c r="M41" s="149"/>
      <c r="N41" s="150"/>
      <c r="O41" s="150"/>
      <c r="P41" s="150"/>
      <c r="Q41" s="150"/>
      <c r="R41" s="150"/>
      <c r="S41" s="150"/>
      <c r="T41" s="150"/>
      <c r="U41" s="150"/>
      <c r="V41" s="150"/>
      <c r="W41" s="150"/>
      <c r="X41" s="121"/>
      <c r="Y41" s="157"/>
      <c r="Z41" s="155"/>
      <c r="AA41" s="121"/>
      <c r="AB41" s="121"/>
      <c r="AC41" s="121"/>
      <c r="AD41" s="121"/>
      <c r="AE41" s="121"/>
      <c r="AF41" s="121"/>
      <c r="AG41" s="121"/>
    </row>
    <row r="42" spans="1:33" ht="15" customHeight="1">
      <c r="A42" s="158"/>
      <c r="B42" s="145"/>
      <c r="C42" s="146"/>
      <c r="D42" s="147"/>
      <c r="E42" s="147"/>
      <c r="F42" s="148"/>
      <c r="G42" s="148"/>
      <c r="H42" s="148"/>
      <c r="I42" s="148"/>
      <c r="J42" s="148"/>
      <c r="K42" s="148"/>
      <c r="L42" s="149"/>
      <c r="M42" s="149"/>
      <c r="N42" s="150"/>
      <c r="O42" s="150"/>
      <c r="P42" s="150"/>
      <c r="Q42" s="150"/>
      <c r="R42" s="150"/>
      <c r="S42" s="150"/>
      <c r="T42" s="150"/>
      <c r="U42" s="150"/>
      <c r="V42" s="150"/>
      <c r="W42" s="150"/>
      <c r="X42" s="121"/>
      <c r="Y42" s="157"/>
      <c r="Z42" s="155"/>
      <c r="AA42" s="121"/>
      <c r="AB42" s="121"/>
      <c r="AC42" s="121"/>
      <c r="AD42" s="121"/>
      <c r="AE42" s="121"/>
      <c r="AF42" s="121"/>
      <c r="AG42" s="121"/>
    </row>
    <row r="43" spans="1:33" ht="15" customHeight="1">
      <c r="A43" s="158"/>
      <c r="B43" s="145"/>
      <c r="C43" s="146"/>
      <c r="D43" s="147"/>
      <c r="E43" s="147"/>
      <c r="F43" s="148"/>
      <c r="G43" s="148"/>
      <c r="H43" s="148"/>
      <c r="I43" s="148"/>
      <c r="J43" s="148"/>
      <c r="K43" s="148"/>
      <c r="L43" s="149"/>
      <c r="M43" s="149"/>
      <c r="N43" s="150"/>
      <c r="O43" s="150"/>
      <c r="P43" s="150"/>
      <c r="Q43" s="150"/>
      <c r="R43" s="150"/>
      <c r="S43" s="150"/>
      <c r="T43" s="150"/>
      <c r="U43" s="150"/>
      <c r="V43" s="150"/>
      <c r="W43" s="150"/>
      <c r="X43" s="121"/>
      <c r="Y43" s="157"/>
      <c r="Z43" s="155"/>
      <c r="AA43" s="121"/>
      <c r="AB43" s="121"/>
      <c r="AC43" s="121"/>
      <c r="AD43" s="121"/>
      <c r="AE43" s="121"/>
      <c r="AF43" s="121"/>
      <c r="AG43" s="121"/>
    </row>
    <row r="44" spans="1:33" ht="15" customHeight="1">
      <c r="A44" s="158"/>
      <c r="B44" s="145"/>
      <c r="C44" s="146"/>
      <c r="D44" s="147"/>
      <c r="E44" s="147"/>
      <c r="F44" s="148"/>
      <c r="G44" s="148"/>
      <c r="H44" s="148"/>
      <c r="I44" s="148"/>
      <c r="J44" s="148"/>
      <c r="K44" s="148"/>
      <c r="L44" s="149"/>
      <c r="M44" s="149"/>
      <c r="N44" s="150"/>
      <c r="O44" s="150"/>
      <c r="P44" s="150"/>
      <c r="Q44" s="150"/>
      <c r="R44" s="150"/>
      <c r="S44" s="150"/>
      <c r="T44" s="150"/>
      <c r="U44" s="150"/>
      <c r="V44" s="150"/>
      <c r="W44" s="150"/>
      <c r="X44" s="121"/>
      <c r="Y44" s="157"/>
      <c r="Z44" s="155"/>
      <c r="AA44" s="121"/>
      <c r="AB44" s="121"/>
      <c r="AC44" s="121"/>
      <c r="AD44" s="121"/>
      <c r="AE44" s="121"/>
      <c r="AF44" s="121"/>
      <c r="AG44" s="121"/>
    </row>
    <row r="45" spans="1:33" ht="15" customHeight="1">
      <c r="A45" s="158"/>
      <c r="B45" s="145"/>
      <c r="C45" s="146"/>
      <c r="D45" s="147"/>
      <c r="E45" s="147"/>
      <c r="F45" s="148"/>
      <c r="G45" s="148"/>
      <c r="H45" s="148"/>
      <c r="I45" s="148"/>
      <c r="J45" s="148"/>
      <c r="K45" s="148"/>
      <c r="L45" s="149"/>
      <c r="M45" s="149"/>
      <c r="N45" s="150"/>
      <c r="O45" s="150"/>
      <c r="P45" s="150"/>
      <c r="Q45" s="150"/>
      <c r="R45" s="150"/>
      <c r="S45" s="150"/>
      <c r="T45" s="150"/>
      <c r="U45" s="150"/>
      <c r="V45" s="150"/>
      <c r="W45" s="150"/>
      <c r="X45" s="121"/>
      <c r="Y45" s="157"/>
      <c r="Z45" s="155"/>
      <c r="AA45" s="121"/>
      <c r="AB45" s="121"/>
      <c r="AC45" s="121"/>
      <c r="AD45" s="121"/>
      <c r="AE45" s="121"/>
      <c r="AF45" s="121"/>
      <c r="AG45" s="121"/>
    </row>
    <row r="46" spans="1:33" ht="15" customHeight="1">
      <c r="A46" s="158"/>
      <c r="B46" s="145"/>
      <c r="C46" s="146"/>
      <c r="D46" s="147"/>
      <c r="E46" s="147"/>
      <c r="F46" s="148"/>
      <c r="G46" s="148"/>
      <c r="H46" s="148"/>
      <c r="I46" s="148"/>
      <c r="J46" s="148"/>
      <c r="K46" s="148"/>
      <c r="L46" s="149"/>
      <c r="M46" s="149"/>
      <c r="N46" s="150"/>
      <c r="O46" s="150"/>
      <c r="P46" s="150"/>
      <c r="Q46" s="150"/>
      <c r="R46" s="150"/>
      <c r="S46" s="150"/>
      <c r="T46" s="150"/>
      <c r="U46" s="150"/>
      <c r="V46" s="150"/>
      <c r="W46" s="150"/>
      <c r="X46" s="121"/>
      <c r="Y46" s="157"/>
      <c r="Z46" s="155"/>
      <c r="AA46" s="121"/>
      <c r="AB46" s="121"/>
      <c r="AC46" s="121"/>
      <c r="AD46" s="121"/>
      <c r="AE46" s="121"/>
      <c r="AF46" s="121"/>
      <c r="AG46" s="121"/>
    </row>
    <row r="47" spans="1:33" ht="15" customHeight="1">
      <c r="A47" s="158"/>
      <c r="B47" s="145"/>
      <c r="C47" s="146"/>
      <c r="D47" s="147"/>
      <c r="E47" s="147"/>
      <c r="F47" s="148"/>
      <c r="G47" s="148"/>
      <c r="H47" s="148"/>
      <c r="I47" s="148"/>
      <c r="J47" s="148"/>
      <c r="K47" s="148"/>
      <c r="L47" s="149"/>
      <c r="M47" s="149"/>
      <c r="N47" s="150"/>
      <c r="O47" s="150"/>
      <c r="P47" s="150"/>
      <c r="Q47" s="150"/>
      <c r="R47" s="150"/>
      <c r="S47" s="150"/>
      <c r="T47" s="150"/>
      <c r="U47" s="150"/>
      <c r="V47" s="150"/>
      <c r="W47" s="150"/>
      <c r="X47" s="121"/>
      <c r="Y47" s="157"/>
      <c r="Z47" s="155"/>
      <c r="AA47" s="121"/>
      <c r="AB47" s="121"/>
      <c r="AC47" s="121"/>
      <c r="AD47" s="121"/>
      <c r="AE47" s="121"/>
      <c r="AF47" s="121"/>
      <c r="AG47" s="121"/>
    </row>
    <row r="48" spans="1:33" ht="15" customHeight="1">
      <c r="A48" s="158"/>
      <c r="B48" s="145"/>
      <c r="C48" s="146"/>
      <c r="D48" s="147"/>
      <c r="E48" s="147"/>
      <c r="F48" s="148"/>
      <c r="G48" s="148"/>
      <c r="H48" s="148"/>
      <c r="I48" s="148"/>
      <c r="J48" s="148"/>
      <c r="K48" s="148"/>
      <c r="L48" s="149"/>
      <c r="M48" s="149"/>
      <c r="N48" s="150"/>
      <c r="O48" s="150"/>
      <c r="P48" s="150"/>
      <c r="Q48" s="150"/>
      <c r="R48" s="150"/>
      <c r="S48" s="150"/>
      <c r="T48" s="150"/>
      <c r="U48" s="150"/>
      <c r="V48" s="150"/>
      <c r="W48" s="150"/>
      <c r="X48" s="121"/>
      <c r="Y48" s="157"/>
      <c r="Z48" s="155"/>
      <c r="AA48" s="121"/>
      <c r="AB48" s="121"/>
      <c r="AC48" s="121"/>
      <c r="AD48" s="121"/>
      <c r="AE48" s="121"/>
      <c r="AF48" s="121"/>
      <c r="AG48" s="121"/>
    </row>
    <row r="49" spans="1:33" ht="15" customHeight="1">
      <c r="A49" s="158"/>
      <c r="B49" s="145"/>
      <c r="C49" s="146"/>
      <c r="D49" s="147"/>
      <c r="E49" s="147"/>
      <c r="F49" s="148"/>
      <c r="G49" s="148"/>
      <c r="H49" s="148"/>
      <c r="I49" s="148"/>
      <c r="J49" s="148"/>
      <c r="K49" s="148"/>
      <c r="L49" s="149"/>
      <c r="M49" s="149"/>
      <c r="N49" s="150"/>
      <c r="O49" s="150"/>
      <c r="P49" s="150"/>
      <c r="Q49" s="150"/>
      <c r="R49" s="150"/>
      <c r="S49" s="150"/>
      <c r="T49" s="150"/>
      <c r="U49" s="150"/>
      <c r="V49" s="150"/>
      <c r="W49" s="150"/>
      <c r="X49" s="121"/>
      <c r="Y49" s="157"/>
      <c r="Z49" s="155"/>
      <c r="AA49" s="121"/>
      <c r="AB49" s="121"/>
      <c r="AC49" s="121"/>
      <c r="AD49" s="121"/>
      <c r="AE49" s="121"/>
      <c r="AF49" s="121"/>
      <c r="AG49" s="121"/>
    </row>
    <row r="50" spans="1:33" ht="15" customHeight="1">
      <c r="A50" s="158"/>
      <c r="B50" s="145"/>
      <c r="C50" s="146"/>
      <c r="D50" s="147"/>
      <c r="E50" s="147"/>
      <c r="F50" s="148"/>
      <c r="G50" s="148"/>
      <c r="H50" s="148"/>
      <c r="I50" s="148"/>
      <c r="J50" s="148"/>
      <c r="K50" s="148"/>
      <c r="L50" s="149"/>
      <c r="M50" s="149"/>
      <c r="N50" s="150"/>
      <c r="O50" s="150"/>
      <c r="P50" s="150"/>
      <c r="Q50" s="150"/>
      <c r="R50" s="150"/>
      <c r="S50" s="150"/>
      <c r="T50" s="150"/>
      <c r="U50" s="150"/>
      <c r="V50" s="150"/>
      <c r="W50" s="150"/>
      <c r="X50" s="121"/>
      <c r="Y50" s="157"/>
      <c r="Z50" s="155"/>
      <c r="AA50" s="121"/>
      <c r="AB50" s="121"/>
      <c r="AC50" s="121"/>
      <c r="AD50" s="121"/>
      <c r="AE50" s="121"/>
      <c r="AF50" s="121"/>
      <c r="AG50" s="121"/>
    </row>
    <row r="51" spans="1:33" ht="15" customHeight="1">
      <c r="A51" s="158"/>
      <c r="B51" s="145"/>
      <c r="C51" s="146"/>
      <c r="D51" s="147"/>
      <c r="E51" s="147"/>
      <c r="F51" s="148"/>
      <c r="G51" s="148"/>
      <c r="H51" s="148"/>
      <c r="I51" s="148"/>
      <c r="J51" s="148"/>
      <c r="K51" s="148"/>
      <c r="L51" s="149"/>
      <c r="M51" s="149"/>
      <c r="N51" s="150"/>
      <c r="O51" s="150"/>
      <c r="P51" s="150"/>
      <c r="Q51" s="150"/>
      <c r="R51" s="150"/>
      <c r="S51" s="150"/>
      <c r="T51" s="150"/>
      <c r="U51" s="150"/>
      <c r="V51" s="150"/>
      <c r="W51" s="150"/>
      <c r="X51" s="121"/>
      <c r="Y51" s="157"/>
      <c r="Z51" s="155"/>
      <c r="AA51" s="121"/>
      <c r="AB51" s="121"/>
      <c r="AC51" s="121"/>
      <c r="AD51" s="121"/>
      <c r="AE51" s="121"/>
      <c r="AF51" s="121"/>
      <c r="AG51" s="121"/>
    </row>
    <row r="52" spans="1:33" ht="15" customHeight="1">
      <c r="A52" s="158"/>
      <c r="B52" s="145"/>
      <c r="C52" s="146"/>
      <c r="D52" s="147"/>
      <c r="E52" s="147"/>
      <c r="F52" s="148"/>
      <c r="G52" s="148"/>
      <c r="H52" s="148"/>
      <c r="I52" s="148"/>
      <c r="J52" s="148"/>
      <c r="K52" s="148"/>
      <c r="L52" s="149"/>
      <c r="M52" s="149"/>
      <c r="N52" s="150"/>
      <c r="O52" s="150"/>
      <c r="P52" s="150"/>
      <c r="Q52" s="150"/>
      <c r="R52" s="150"/>
      <c r="S52" s="150"/>
      <c r="T52" s="150"/>
      <c r="U52" s="150"/>
      <c r="V52" s="150"/>
      <c r="W52" s="150"/>
      <c r="X52" s="121"/>
      <c r="Y52" s="157"/>
      <c r="Z52" s="155"/>
      <c r="AA52" s="121"/>
      <c r="AB52" s="121"/>
      <c r="AC52" s="121"/>
      <c r="AD52" s="121"/>
      <c r="AE52" s="121"/>
      <c r="AF52" s="121"/>
      <c r="AG52" s="121"/>
    </row>
    <row r="53" spans="1:33" ht="15" customHeight="1">
      <c r="A53" s="158"/>
      <c r="B53" s="145"/>
      <c r="C53" s="146"/>
      <c r="D53" s="147"/>
      <c r="E53" s="147"/>
      <c r="F53" s="148"/>
      <c r="G53" s="148"/>
      <c r="H53" s="148"/>
      <c r="I53" s="148"/>
      <c r="J53" s="148"/>
      <c r="K53" s="148"/>
      <c r="L53" s="149"/>
      <c r="M53" s="149"/>
      <c r="N53" s="150"/>
      <c r="O53" s="150"/>
      <c r="P53" s="150"/>
      <c r="Q53" s="150"/>
      <c r="R53" s="150"/>
      <c r="S53" s="150"/>
      <c r="T53" s="150"/>
      <c r="U53" s="150"/>
      <c r="V53" s="150"/>
      <c r="W53" s="150"/>
      <c r="X53" s="121"/>
      <c r="Y53" s="157"/>
      <c r="Z53" s="155"/>
      <c r="AA53" s="121"/>
      <c r="AB53" s="121"/>
      <c r="AC53" s="121"/>
      <c r="AD53" s="121"/>
      <c r="AE53" s="121"/>
      <c r="AF53" s="121"/>
      <c r="AG53" s="121"/>
    </row>
    <row r="54" spans="1:33" ht="15" customHeight="1">
      <c r="A54" s="158"/>
      <c r="B54" s="145"/>
      <c r="C54" s="146"/>
      <c r="D54" s="147"/>
      <c r="E54" s="147"/>
      <c r="F54" s="148"/>
      <c r="G54" s="148"/>
      <c r="H54" s="148"/>
      <c r="I54" s="148"/>
      <c r="J54" s="148"/>
      <c r="K54" s="148"/>
      <c r="L54" s="149"/>
      <c r="M54" s="149"/>
      <c r="N54" s="150"/>
      <c r="O54" s="150"/>
      <c r="P54" s="150"/>
      <c r="Q54" s="150"/>
      <c r="R54" s="150"/>
      <c r="S54" s="150"/>
      <c r="T54" s="150"/>
      <c r="U54" s="150"/>
      <c r="V54" s="150"/>
      <c r="W54" s="150"/>
      <c r="X54" s="121"/>
      <c r="Y54" s="157"/>
      <c r="Z54" s="155"/>
      <c r="AA54" s="121"/>
      <c r="AB54" s="121"/>
      <c r="AC54" s="121"/>
      <c r="AD54" s="121"/>
      <c r="AE54" s="121"/>
      <c r="AF54" s="121"/>
      <c r="AG54" s="121"/>
    </row>
    <row r="55" spans="1:33" ht="15" customHeight="1">
      <c r="A55" s="158"/>
      <c r="B55" s="145"/>
      <c r="C55" s="146"/>
      <c r="D55" s="147"/>
      <c r="E55" s="147"/>
      <c r="F55" s="148"/>
      <c r="G55" s="148"/>
      <c r="H55" s="148"/>
      <c r="I55" s="148"/>
      <c r="J55" s="148"/>
      <c r="K55" s="148"/>
      <c r="L55" s="149"/>
      <c r="M55" s="149"/>
      <c r="N55" s="150"/>
      <c r="O55" s="150"/>
      <c r="P55" s="150"/>
      <c r="Q55" s="150"/>
      <c r="R55" s="150"/>
      <c r="S55" s="150"/>
      <c r="T55" s="150"/>
      <c r="U55" s="150"/>
      <c r="V55" s="150"/>
      <c r="W55" s="150"/>
      <c r="X55" s="121"/>
      <c r="Y55" s="157"/>
      <c r="Z55" s="155"/>
      <c r="AA55" s="121"/>
      <c r="AB55" s="121"/>
      <c r="AC55" s="121"/>
      <c r="AD55" s="121"/>
      <c r="AE55" s="121"/>
      <c r="AF55" s="121"/>
      <c r="AG55" s="121"/>
    </row>
    <row r="56" spans="1:33" ht="15" customHeight="1">
      <c r="A56" s="158"/>
      <c r="B56" s="145"/>
      <c r="C56" s="146"/>
      <c r="D56" s="147"/>
      <c r="E56" s="147"/>
      <c r="F56" s="148"/>
      <c r="G56" s="148"/>
      <c r="H56" s="148"/>
      <c r="I56" s="148"/>
      <c r="J56" s="148"/>
      <c r="K56" s="148"/>
      <c r="L56" s="149"/>
      <c r="M56" s="149"/>
      <c r="N56" s="150"/>
      <c r="O56" s="150"/>
      <c r="P56" s="150"/>
      <c r="Q56" s="150"/>
      <c r="R56" s="150"/>
      <c r="S56" s="150"/>
      <c r="T56" s="150"/>
      <c r="U56" s="150"/>
      <c r="V56" s="150"/>
      <c r="W56" s="150"/>
      <c r="X56" s="121"/>
      <c r="Y56" s="157"/>
      <c r="Z56" s="155"/>
      <c r="AA56" s="121"/>
      <c r="AB56" s="121"/>
      <c r="AC56" s="121"/>
      <c r="AD56" s="121"/>
      <c r="AE56" s="121"/>
      <c r="AF56" s="121"/>
      <c r="AG56" s="121"/>
    </row>
    <row r="57" spans="1:33" ht="15" customHeight="1">
      <c r="A57" s="158"/>
      <c r="B57" s="145"/>
      <c r="C57" s="146"/>
      <c r="D57" s="147"/>
      <c r="E57" s="147"/>
      <c r="F57" s="148"/>
      <c r="G57" s="148"/>
      <c r="H57" s="148"/>
      <c r="I57" s="148"/>
      <c r="J57" s="148"/>
      <c r="K57" s="148"/>
      <c r="L57" s="149"/>
      <c r="M57" s="149"/>
      <c r="N57" s="150"/>
      <c r="O57" s="150"/>
      <c r="P57" s="150"/>
      <c r="Q57" s="150"/>
      <c r="R57" s="150"/>
      <c r="S57" s="150"/>
      <c r="T57" s="150"/>
      <c r="U57" s="150"/>
      <c r="V57" s="150"/>
      <c r="W57" s="150"/>
      <c r="X57" s="121"/>
      <c r="Y57" s="157"/>
      <c r="Z57" s="155"/>
      <c r="AA57" s="121"/>
      <c r="AB57" s="121"/>
      <c r="AC57" s="121"/>
      <c r="AD57" s="121"/>
      <c r="AE57" s="121"/>
      <c r="AF57" s="121"/>
      <c r="AG57" s="121"/>
    </row>
    <row r="58" spans="1:33" ht="15" customHeight="1">
      <c r="A58" s="158"/>
      <c r="B58" s="145"/>
      <c r="C58" s="146"/>
      <c r="D58" s="147"/>
      <c r="E58" s="147"/>
      <c r="F58" s="148"/>
      <c r="G58" s="148"/>
      <c r="H58" s="148"/>
      <c r="I58" s="148"/>
      <c r="J58" s="148"/>
      <c r="K58" s="148"/>
      <c r="L58" s="149"/>
      <c r="M58" s="149"/>
      <c r="N58" s="150"/>
      <c r="O58" s="150"/>
      <c r="P58" s="150"/>
      <c r="Q58" s="150"/>
      <c r="R58" s="150"/>
      <c r="S58" s="150"/>
      <c r="T58" s="150"/>
      <c r="U58" s="150"/>
      <c r="V58" s="150"/>
      <c r="W58" s="150"/>
      <c r="X58" s="121"/>
      <c r="Y58" s="157"/>
      <c r="Z58" s="155"/>
      <c r="AA58" s="121"/>
      <c r="AB58" s="121"/>
      <c r="AC58" s="121"/>
      <c r="AD58" s="121"/>
      <c r="AE58" s="121"/>
      <c r="AF58" s="121"/>
      <c r="AG58" s="121"/>
    </row>
    <row r="59" spans="1:33" ht="15" customHeight="1">
      <c r="A59" s="158"/>
      <c r="B59" s="145"/>
      <c r="C59" s="146"/>
      <c r="D59" s="147"/>
      <c r="E59" s="147"/>
      <c r="F59" s="148"/>
      <c r="G59" s="148"/>
      <c r="H59" s="148"/>
      <c r="I59" s="148"/>
      <c r="J59" s="148"/>
      <c r="K59" s="148"/>
      <c r="L59" s="149"/>
      <c r="M59" s="149"/>
      <c r="N59" s="150"/>
      <c r="O59" s="150"/>
      <c r="P59" s="150"/>
      <c r="Q59" s="150"/>
      <c r="R59" s="150"/>
      <c r="S59" s="150"/>
      <c r="T59" s="150"/>
      <c r="U59" s="150"/>
      <c r="V59" s="150"/>
      <c r="W59" s="150"/>
      <c r="X59" s="121"/>
      <c r="Y59" s="157"/>
      <c r="Z59" s="155"/>
      <c r="AA59" s="121"/>
      <c r="AB59" s="121"/>
      <c r="AC59" s="121"/>
      <c r="AD59" s="121"/>
      <c r="AE59" s="121"/>
      <c r="AF59" s="121"/>
      <c r="AG59" s="121"/>
    </row>
    <row r="60" spans="1:33" ht="15" customHeight="1">
      <c r="A60" s="158"/>
      <c r="B60" s="145"/>
      <c r="C60" s="146"/>
      <c r="D60" s="147"/>
      <c r="E60" s="147"/>
      <c r="F60" s="148"/>
      <c r="G60" s="148"/>
      <c r="H60" s="148"/>
      <c r="I60" s="148"/>
      <c r="J60" s="148"/>
      <c r="K60" s="148"/>
      <c r="L60" s="149"/>
      <c r="M60" s="149"/>
      <c r="N60" s="150"/>
      <c r="O60" s="150"/>
      <c r="P60" s="150"/>
      <c r="Q60" s="150"/>
      <c r="R60" s="150"/>
      <c r="S60" s="150"/>
      <c r="T60" s="150"/>
      <c r="U60" s="150"/>
      <c r="V60" s="150"/>
      <c r="W60" s="150"/>
      <c r="X60" s="121"/>
      <c r="Y60" s="157"/>
      <c r="Z60" s="155"/>
      <c r="AA60" s="121"/>
      <c r="AB60" s="121"/>
      <c r="AC60" s="121"/>
      <c r="AD60" s="121"/>
      <c r="AE60" s="121"/>
      <c r="AF60" s="121"/>
      <c r="AG60" s="121"/>
    </row>
    <row r="61" spans="1:33" ht="15" customHeight="1">
      <c r="A61" s="158"/>
      <c r="B61" s="145"/>
      <c r="C61" s="146"/>
      <c r="D61" s="147"/>
      <c r="E61" s="147"/>
      <c r="F61" s="148"/>
      <c r="G61" s="148"/>
      <c r="H61" s="148"/>
      <c r="I61" s="148"/>
      <c r="J61" s="148"/>
      <c r="K61" s="148"/>
      <c r="L61" s="149"/>
      <c r="M61" s="149"/>
      <c r="N61" s="150"/>
      <c r="O61" s="150"/>
      <c r="P61" s="150"/>
      <c r="Q61" s="150"/>
      <c r="R61" s="150"/>
      <c r="S61" s="150"/>
      <c r="T61" s="150"/>
      <c r="U61" s="150"/>
      <c r="V61" s="150"/>
      <c r="W61" s="150"/>
      <c r="X61" s="121"/>
      <c r="Y61" s="157"/>
      <c r="Z61" s="155"/>
      <c r="AA61" s="121"/>
      <c r="AB61" s="121"/>
      <c r="AC61" s="121"/>
      <c r="AD61" s="121"/>
      <c r="AE61" s="121"/>
      <c r="AF61" s="121"/>
      <c r="AG61" s="121"/>
    </row>
    <row r="62" spans="1:33" ht="15" customHeight="1">
      <c r="A62" s="158"/>
      <c r="B62" s="145"/>
      <c r="C62" s="146"/>
      <c r="D62" s="147"/>
      <c r="E62" s="147"/>
      <c r="F62" s="148"/>
      <c r="G62" s="148"/>
      <c r="H62" s="148"/>
      <c r="I62" s="148"/>
      <c r="J62" s="148"/>
      <c r="K62" s="148"/>
      <c r="L62" s="149"/>
      <c r="M62" s="149"/>
      <c r="N62" s="150"/>
      <c r="O62" s="150"/>
      <c r="P62" s="150"/>
      <c r="Q62" s="150"/>
      <c r="R62" s="150"/>
      <c r="S62" s="150"/>
      <c r="T62" s="150"/>
      <c r="U62" s="150"/>
      <c r="V62" s="150"/>
      <c r="W62" s="150"/>
      <c r="X62" s="121"/>
      <c r="Y62" s="157"/>
      <c r="Z62" s="155"/>
      <c r="AA62" s="121"/>
      <c r="AB62" s="121"/>
      <c r="AC62" s="121"/>
      <c r="AD62" s="121"/>
      <c r="AE62" s="121"/>
      <c r="AF62" s="121"/>
      <c r="AG62" s="121"/>
    </row>
    <row r="63" spans="1:33" ht="15" customHeight="1">
      <c r="A63" s="158"/>
      <c r="B63" s="145"/>
      <c r="C63" s="146"/>
      <c r="D63" s="147"/>
      <c r="E63" s="147"/>
      <c r="F63" s="148"/>
      <c r="G63" s="148"/>
      <c r="H63" s="148"/>
      <c r="I63" s="148"/>
      <c r="J63" s="148"/>
      <c r="K63" s="148"/>
      <c r="L63" s="149"/>
      <c r="M63" s="149"/>
      <c r="N63" s="150"/>
      <c r="O63" s="150"/>
      <c r="P63" s="150"/>
      <c r="Q63" s="150"/>
      <c r="R63" s="150"/>
      <c r="S63" s="150"/>
      <c r="T63" s="150"/>
      <c r="U63" s="150"/>
      <c r="V63" s="150"/>
      <c r="W63" s="150"/>
      <c r="X63" s="121"/>
      <c r="Y63" s="157"/>
      <c r="Z63" s="155"/>
      <c r="AA63" s="121"/>
      <c r="AB63" s="121"/>
      <c r="AC63" s="121"/>
      <c r="AD63" s="121"/>
      <c r="AE63" s="121"/>
      <c r="AF63" s="121"/>
      <c r="AG63" s="121"/>
    </row>
    <row r="64" spans="1:33" ht="15" customHeight="1">
      <c r="A64" s="158"/>
      <c r="B64" s="145"/>
      <c r="C64" s="146"/>
      <c r="D64" s="147"/>
      <c r="E64" s="147"/>
      <c r="F64" s="148"/>
      <c r="G64" s="148"/>
      <c r="H64" s="148"/>
      <c r="I64" s="148"/>
      <c r="J64" s="148"/>
      <c r="K64" s="148"/>
      <c r="L64" s="149"/>
      <c r="M64" s="149"/>
      <c r="N64" s="150"/>
      <c r="O64" s="150"/>
      <c r="P64" s="150"/>
      <c r="Q64" s="150"/>
      <c r="R64" s="150"/>
      <c r="S64" s="150"/>
      <c r="T64" s="150"/>
      <c r="U64" s="150"/>
      <c r="V64" s="150"/>
      <c r="W64" s="150"/>
      <c r="X64" s="121"/>
      <c r="Y64" s="157"/>
      <c r="Z64" s="155"/>
      <c r="AA64" s="121"/>
      <c r="AB64" s="121"/>
      <c r="AC64" s="121"/>
      <c r="AD64" s="121"/>
      <c r="AE64" s="121"/>
      <c r="AF64" s="121"/>
      <c r="AG64" s="121"/>
    </row>
    <row r="65" spans="1:33" ht="15" customHeight="1">
      <c r="A65" s="158"/>
      <c r="B65" s="145"/>
      <c r="C65" s="146"/>
      <c r="D65" s="147"/>
      <c r="E65" s="147"/>
      <c r="F65" s="148"/>
      <c r="G65" s="148"/>
      <c r="H65" s="148"/>
      <c r="I65" s="148"/>
      <c r="J65" s="148"/>
      <c r="K65" s="148"/>
      <c r="L65" s="149"/>
      <c r="M65" s="149"/>
      <c r="N65" s="150"/>
      <c r="O65" s="150"/>
      <c r="P65" s="150"/>
      <c r="Q65" s="150"/>
      <c r="R65" s="150"/>
      <c r="S65" s="150"/>
      <c r="T65" s="150"/>
      <c r="U65" s="150"/>
      <c r="V65" s="150"/>
      <c r="W65" s="150"/>
      <c r="X65" s="121"/>
      <c r="Y65" s="157"/>
      <c r="Z65" s="155"/>
      <c r="AA65" s="121"/>
      <c r="AB65" s="121"/>
      <c r="AC65" s="121"/>
      <c r="AD65" s="121"/>
      <c r="AE65" s="121"/>
      <c r="AF65" s="121"/>
      <c r="AG65" s="121"/>
    </row>
    <row r="66" spans="1:33" ht="15" customHeight="1">
      <c r="A66" s="158"/>
      <c r="B66" s="145"/>
      <c r="C66" s="146"/>
      <c r="D66" s="147"/>
      <c r="E66" s="147"/>
      <c r="F66" s="148"/>
      <c r="G66" s="148"/>
      <c r="H66" s="148"/>
      <c r="I66" s="148"/>
      <c r="J66" s="148"/>
      <c r="K66" s="148"/>
      <c r="L66" s="149"/>
      <c r="M66" s="149"/>
      <c r="N66" s="150"/>
      <c r="O66" s="150"/>
      <c r="P66" s="150"/>
      <c r="Q66" s="150"/>
      <c r="R66" s="150"/>
      <c r="S66" s="150"/>
      <c r="T66" s="150"/>
      <c r="U66" s="150"/>
      <c r="V66" s="150"/>
      <c r="W66" s="150"/>
      <c r="X66" s="121"/>
      <c r="Y66" s="157"/>
      <c r="Z66" s="155"/>
      <c r="AA66" s="121"/>
      <c r="AB66" s="121"/>
      <c r="AC66" s="121"/>
      <c r="AD66" s="121"/>
      <c r="AE66" s="121"/>
      <c r="AF66" s="121"/>
      <c r="AG66" s="121"/>
    </row>
    <row r="67" spans="1:33" s="165" customFormat="1" ht="15" customHeight="1">
      <c r="A67" s="159" t="s">
        <v>77</v>
      </c>
      <c r="B67" s="160">
        <f>SUM(B15:B40)</f>
        <v>13756.36</v>
      </c>
      <c r="C67" s="161"/>
      <c r="D67" s="162"/>
      <c r="E67" s="162"/>
      <c r="F67" s="163">
        <f t="shared" ref="F67:W67" si="16">SUM(F15:F40)</f>
        <v>7267.5540848519895</v>
      </c>
      <c r="G67" s="163">
        <f t="shared" si="16"/>
        <v>0</v>
      </c>
      <c r="H67" s="163">
        <f t="shared" si="16"/>
        <v>0</v>
      </c>
      <c r="I67" s="163">
        <f t="shared" si="16"/>
        <v>0</v>
      </c>
      <c r="J67" s="163">
        <f t="shared" si="16"/>
        <v>0</v>
      </c>
      <c r="K67" s="163">
        <f t="shared" si="16"/>
        <v>0</v>
      </c>
      <c r="L67" s="164">
        <f t="shared" si="16"/>
        <v>0</v>
      </c>
      <c r="M67" s="164">
        <f t="shared" si="16"/>
        <v>0</v>
      </c>
      <c r="N67" s="164">
        <f t="shared" si="16"/>
        <v>0</v>
      </c>
      <c r="O67" s="164">
        <f t="shared" si="16"/>
        <v>0</v>
      </c>
      <c r="P67" s="164">
        <f t="shared" si="16"/>
        <v>0</v>
      </c>
      <c r="Q67" s="164">
        <f t="shared" si="16"/>
        <v>0</v>
      </c>
      <c r="R67" s="164">
        <f t="shared" si="16"/>
        <v>0</v>
      </c>
      <c r="S67" s="164">
        <f t="shared" si="16"/>
        <v>0</v>
      </c>
      <c r="T67" s="164">
        <f t="shared" si="16"/>
        <v>0</v>
      </c>
      <c r="U67" s="164">
        <f t="shared" si="16"/>
        <v>0</v>
      </c>
      <c r="V67" s="164">
        <f t="shared" si="16"/>
        <v>0</v>
      </c>
      <c r="W67" s="164">
        <f t="shared" si="16"/>
        <v>0</v>
      </c>
    </row>
    <row r="68" spans="1:33" s="151" customFormat="1" ht="14.1" customHeight="1">
      <c r="AD68" s="121"/>
    </row>
  </sheetData>
  <sheetProtection algorithmName="SHA-512" hashValue="iYJseeDHaXhFkOwwn9bNtZEpjw2N5dHxSgZdMOHjC9wKSyyaUyArNSiunA2eephvkHLIRnuA/1ECOA068fgA3Q==" saltValue="23qp7x1w5kFkR02siB4pVw==" spinCount="100000" sheet="1" objects="1" scenarios="1" selectLockedCells="1"/>
  <mergeCells count="7">
    <mergeCell ref="B7:C7"/>
    <mergeCell ref="R13:U13"/>
    <mergeCell ref="F13:G13"/>
    <mergeCell ref="H13:I13"/>
    <mergeCell ref="J13:K13"/>
    <mergeCell ref="L13:N13"/>
    <mergeCell ref="O13:Q13"/>
  </mergeCells>
  <printOptions horizontalCentered="1" gridLinesSet="0"/>
  <pageMargins left="0.19685039370078741" right="0.19685039370078741" top="0.59055118110236227" bottom="0.78740157480314965" header="0.39370078740157483" footer="0.19685039370078741"/>
  <pageSetup paperSize="9" scale="35" fitToHeight="0" orientation="landscape" r:id="rId1"/>
  <headerFooter alignWithMargins="0">
    <oddFooter>&amp;L&amp;"Verdana,Standaard"&amp;F-&amp;A
Atir b.v. ©&amp;R&amp;"Verdana,Standaard"printversie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O33"/>
  <sheetViews>
    <sheetView showGridLines="0" zoomScaleNormal="100" workbookViewId="0">
      <pane ySplit="9" topLeftCell="A18" activePane="bottomLeft" state="frozen"/>
      <selection activeCell="B1" sqref="B1"/>
      <selection pane="bottomLeft" sqref="A1:XFD1048576"/>
    </sheetView>
  </sheetViews>
  <sheetFormatPr defaultColWidth="9.140625" defaultRowHeight="15"/>
  <cols>
    <col min="1" max="1" width="29.7109375" style="12" customWidth="1"/>
    <col min="2" max="2" width="9.140625" style="12" customWidth="1"/>
    <col min="3" max="3" width="9.28515625" style="12" bestFit="1" customWidth="1"/>
    <col min="4" max="4" width="8.28515625" style="12" customWidth="1"/>
    <col min="5" max="5" width="8.42578125" style="12" customWidth="1"/>
    <col min="6" max="6" width="9.140625" style="12"/>
    <col min="7" max="7" width="11.140625" style="12" bestFit="1" customWidth="1"/>
    <col min="8" max="8" width="10.7109375" style="12" customWidth="1"/>
    <col min="9" max="9" width="9.28515625" style="12" bestFit="1" customWidth="1"/>
    <col min="10" max="10" width="2.140625" style="12" customWidth="1"/>
    <col min="11" max="12" width="10.140625" style="12" customWidth="1"/>
    <col min="13" max="13" width="3" style="12" customWidth="1"/>
    <col min="14" max="15" width="9.140625" style="19"/>
    <col min="16" max="16" width="9.140625" style="12"/>
    <col min="17" max="17" width="30.42578125" style="12" customWidth="1"/>
    <col min="18" max="16384" width="9.140625" style="12"/>
  </cols>
  <sheetData>
    <row r="1" spans="1:15">
      <c r="A1" s="167"/>
    </row>
    <row r="3" spans="1:15">
      <c r="A3" s="113" t="str">
        <f>'2-Kosten per locatie'!A3</f>
        <v xml:space="preserve">Naam opdrachtgever </v>
      </c>
      <c r="B3" s="117" t="str">
        <f>'2-Kosten per locatie'!B3</f>
        <v>VrZW en GGDZW</v>
      </c>
      <c r="C3" s="166"/>
    </row>
    <row r="4" spans="1:15">
      <c r="A4" s="113" t="str">
        <f>'2-Kosten per locatie'!A4</f>
        <v>Calculatie onderdeel</v>
      </c>
      <c r="B4" s="117" t="str">
        <f ca="1">MID(CELL("bestandsnaam",$B$7),SEARCH("]",CELL("bestandsnaam",$B$7),1)+1,256)</f>
        <v>3-Productie normen</v>
      </c>
      <c r="C4" s="117"/>
    </row>
    <row r="5" spans="1:15">
      <c r="A5" s="113" t="str">
        <f>'2-Kosten per locatie'!A5</f>
        <v>Gebouw/plaats</v>
      </c>
      <c r="B5" s="117" t="str">
        <f>'2-Kosten per locatie'!B5</f>
        <v>Diverse</v>
      </c>
      <c r="C5" s="117"/>
    </row>
    <row r="6" spans="1:15" ht="30">
      <c r="A6" s="113" t="str">
        <f>'2-Kosten per locatie'!A6</f>
        <v>Referentie nummer</v>
      </c>
      <c r="B6" s="117" t="str">
        <f>'2-Kosten per locatie'!B6</f>
        <v>VrZW/GGDZW-EA-2027</v>
      </c>
      <c r="C6" s="117"/>
      <c r="F6" s="168" t="s">
        <v>78</v>
      </c>
      <c r="G6" s="169"/>
      <c r="H6" s="170">
        <f>SUM('4-Basis ruimtestaat'!X:X)/SUM('4-Basis ruimtestaat'!Q:R)</f>
        <v>292.28075845042184</v>
      </c>
      <c r="I6" s="171" t="s">
        <v>79</v>
      </c>
    </row>
    <row r="7" spans="1:15">
      <c r="A7" s="172"/>
      <c r="B7" s="173"/>
      <c r="C7" s="173"/>
      <c r="D7" s="174"/>
      <c r="E7" s="174"/>
      <c r="F7" s="175"/>
      <c r="G7" s="175"/>
      <c r="H7" s="176"/>
      <c r="I7" s="177"/>
      <c r="J7" s="178"/>
      <c r="L7" s="177"/>
      <c r="M7" s="177"/>
      <c r="N7" s="179"/>
      <c r="O7" s="179"/>
    </row>
    <row r="8" spans="1:15" ht="27.75" customHeight="1">
      <c r="A8" s="180" t="s">
        <v>80</v>
      </c>
      <c r="B8" s="181">
        <v>12</v>
      </c>
      <c r="C8" s="181">
        <v>52</v>
      </c>
      <c r="D8" s="181">
        <v>156</v>
      </c>
      <c r="E8" s="181">
        <v>255</v>
      </c>
      <c r="F8" s="177"/>
      <c r="G8" s="19"/>
      <c r="I8" s="182">
        <v>1.25</v>
      </c>
      <c r="N8" s="12"/>
      <c r="O8" s="12"/>
    </row>
    <row r="9" spans="1:15" ht="58.15" customHeight="1">
      <c r="A9" s="183" t="s">
        <v>81</v>
      </c>
      <c r="B9" s="564" t="s">
        <v>82</v>
      </c>
      <c r="C9" s="565"/>
      <c r="D9" s="565"/>
      <c r="E9" s="565"/>
      <c r="F9" s="177"/>
      <c r="G9" s="184" t="s">
        <v>83</v>
      </c>
      <c r="H9" s="184" t="s">
        <v>84</v>
      </c>
      <c r="I9" s="185" t="s">
        <v>85</v>
      </c>
      <c r="N9" s="12"/>
      <c r="O9" s="12"/>
    </row>
    <row r="10" spans="1:15">
      <c r="A10" s="186" t="s">
        <v>86</v>
      </c>
      <c r="B10" s="187">
        <v>315</v>
      </c>
      <c r="C10" s="187">
        <v>250</v>
      </c>
      <c r="D10" s="187">
        <v>250</v>
      </c>
      <c r="E10" s="187">
        <v>375</v>
      </c>
      <c r="F10" s="177"/>
      <c r="G10" s="188">
        <f>SUMIF('4-Basis ruimtestaat'!G:G,'3-Productie normen'!A10,'4-Basis ruimtestaat'!I:I)</f>
        <v>3803.9000000000005</v>
      </c>
      <c r="H10" s="189" t="s">
        <v>87</v>
      </c>
      <c r="I10" s="177"/>
      <c r="N10" s="12"/>
      <c r="O10" s="12"/>
    </row>
    <row r="11" spans="1:15">
      <c r="A11" s="186" t="s">
        <v>88</v>
      </c>
      <c r="B11" s="187">
        <v>65</v>
      </c>
      <c r="C11" s="187">
        <v>50</v>
      </c>
      <c r="D11" s="187">
        <v>50</v>
      </c>
      <c r="E11" s="187">
        <v>75</v>
      </c>
      <c r="F11" s="177"/>
      <c r="G11" s="188">
        <f>SUMIF('4-Basis ruimtestaat'!G:G,'3-Productie normen'!A11,'4-Basis ruimtestaat'!I:I)</f>
        <v>806.37</v>
      </c>
      <c r="H11" s="189" t="s">
        <v>89</v>
      </c>
      <c r="N11" s="12"/>
      <c r="O11" s="12"/>
    </row>
    <row r="12" spans="1:15">
      <c r="A12" s="186" t="s">
        <v>90</v>
      </c>
      <c r="B12" s="187">
        <v>675</v>
      </c>
      <c r="C12" s="187">
        <v>600</v>
      </c>
      <c r="D12" s="187">
        <v>600</v>
      </c>
      <c r="E12" s="187">
        <v>750</v>
      </c>
      <c r="F12" s="177"/>
      <c r="G12" s="188">
        <f>SUMIF('4-Basis ruimtestaat'!G:G,'3-Productie normen'!A12,'4-Basis ruimtestaat'!I:I)</f>
        <v>2296.1699999999996</v>
      </c>
      <c r="H12" s="189" t="s">
        <v>91</v>
      </c>
      <c r="N12" s="12"/>
      <c r="O12" s="12"/>
    </row>
    <row r="13" spans="1:15">
      <c r="A13" s="186" t="s">
        <v>92</v>
      </c>
      <c r="B13" s="187">
        <v>225</v>
      </c>
      <c r="C13" s="187">
        <v>175</v>
      </c>
      <c r="D13" s="187">
        <v>175</v>
      </c>
      <c r="E13" s="187">
        <v>275</v>
      </c>
      <c r="F13" s="177"/>
      <c r="G13" s="188">
        <f>SUMIF('4-Basis ruimtestaat'!G:G,'3-Productie normen'!A13,'4-Basis ruimtestaat'!I:I)</f>
        <v>1111.75</v>
      </c>
      <c r="H13" s="189" t="s">
        <v>91</v>
      </c>
      <c r="N13" s="12"/>
      <c r="O13" s="12"/>
    </row>
    <row r="14" spans="1:15">
      <c r="A14" s="186" t="s">
        <v>93</v>
      </c>
      <c r="B14" s="187">
        <v>165</v>
      </c>
      <c r="C14" s="187">
        <v>100</v>
      </c>
      <c r="D14" s="187">
        <v>100</v>
      </c>
      <c r="E14" s="187">
        <v>225</v>
      </c>
      <c r="F14" s="177"/>
      <c r="G14" s="188">
        <f>SUMIF('4-Basis ruimtestaat'!G:G,'3-Productie normen'!A14,'4-Basis ruimtestaat'!I:I)</f>
        <v>586.5</v>
      </c>
      <c r="H14" s="189" t="s">
        <v>89</v>
      </c>
      <c r="N14" s="12"/>
      <c r="O14" s="12"/>
    </row>
    <row r="15" spans="1:15">
      <c r="A15" s="186" t="s">
        <v>94</v>
      </c>
      <c r="B15" s="187">
        <v>390</v>
      </c>
      <c r="C15" s="187">
        <v>300</v>
      </c>
      <c r="D15" s="187">
        <v>300</v>
      </c>
      <c r="E15" s="187">
        <v>475</v>
      </c>
      <c r="F15" s="177"/>
      <c r="G15" s="188">
        <f>SUMIF('4-Basis ruimtestaat'!G:G,'3-Productie normen'!A15,'4-Basis ruimtestaat'!I:I)</f>
        <v>606.37</v>
      </c>
      <c r="H15" s="189" t="s">
        <v>87</v>
      </c>
      <c r="N15" s="12"/>
      <c r="O15" s="12"/>
    </row>
    <row r="16" spans="1:15">
      <c r="A16" s="186" t="s">
        <v>95</v>
      </c>
      <c r="B16" s="187">
        <v>475</v>
      </c>
      <c r="C16" s="187">
        <v>400</v>
      </c>
      <c r="D16" s="187">
        <v>400</v>
      </c>
      <c r="E16" s="187">
        <v>550</v>
      </c>
      <c r="F16" s="177"/>
      <c r="G16" s="188">
        <f>SUMIF('4-Basis ruimtestaat'!G:G,'3-Productie normen'!A16,'4-Basis ruimtestaat'!I:I)</f>
        <v>669.2</v>
      </c>
      <c r="H16" s="189" t="s">
        <v>91</v>
      </c>
      <c r="N16" s="12"/>
      <c r="O16" s="12"/>
    </row>
    <row r="17" spans="1:15">
      <c r="A17" s="186" t="s">
        <v>96</v>
      </c>
      <c r="B17" s="187">
        <v>415</v>
      </c>
      <c r="C17" s="187">
        <v>325</v>
      </c>
      <c r="D17" s="187">
        <v>325</v>
      </c>
      <c r="E17" s="187">
        <v>500</v>
      </c>
      <c r="F17" s="177"/>
      <c r="G17" s="188">
        <f>SUMIF('4-Basis ruimtestaat'!G:G,'3-Productie normen'!A17,'4-Basis ruimtestaat'!I:I)</f>
        <v>473.79999999999995</v>
      </c>
      <c r="H17" s="189" t="s">
        <v>91</v>
      </c>
      <c r="N17" s="12"/>
      <c r="O17" s="12"/>
    </row>
    <row r="18" spans="1:15">
      <c r="A18" s="186" t="s">
        <v>97</v>
      </c>
      <c r="B18" s="190">
        <v>265</v>
      </c>
      <c r="C18" s="190">
        <v>200</v>
      </c>
      <c r="D18" s="190">
        <v>200</v>
      </c>
      <c r="E18" s="190">
        <v>325</v>
      </c>
      <c r="F18" s="177"/>
      <c r="G18" s="188">
        <f>SUMIF('4-Basis ruimtestaat'!G:G,'3-Productie normen'!A18,'4-Basis ruimtestaat'!I:I)</f>
        <v>293.49999999999994</v>
      </c>
      <c r="H18" s="189" t="s">
        <v>91</v>
      </c>
      <c r="N18" s="12"/>
      <c r="O18" s="12"/>
    </row>
    <row r="19" spans="1:15">
      <c r="A19" s="186" t="s">
        <v>98</v>
      </c>
      <c r="B19" s="190">
        <v>290</v>
      </c>
      <c r="C19" s="190">
        <v>250</v>
      </c>
      <c r="D19" s="190">
        <v>250</v>
      </c>
      <c r="E19" s="190">
        <v>325</v>
      </c>
      <c r="F19" s="177"/>
      <c r="G19" s="188">
        <f>SUMIF('4-Basis ruimtestaat'!G:G,'3-Productie normen'!A19,'4-Basis ruimtestaat'!I:I)</f>
        <v>132.80000000000001</v>
      </c>
      <c r="H19" s="189" t="s">
        <v>91</v>
      </c>
      <c r="N19" s="12"/>
      <c r="O19" s="12"/>
    </row>
    <row r="20" spans="1:15">
      <c r="A20" s="186" t="s">
        <v>99</v>
      </c>
      <c r="B20" s="190">
        <v>365</v>
      </c>
      <c r="C20" s="190">
        <v>300</v>
      </c>
      <c r="D20" s="190">
        <v>300</v>
      </c>
      <c r="E20" s="190">
        <v>425</v>
      </c>
      <c r="F20" s="177"/>
      <c r="G20" s="188">
        <f>SUMIF('4-Basis ruimtestaat'!G:G,'3-Productie normen'!A20,'4-Basis ruimtestaat'!I:I)</f>
        <v>1227.5999999999999</v>
      </c>
      <c r="H20" s="189" t="s">
        <v>87</v>
      </c>
      <c r="I20" s="191"/>
    </row>
    <row r="21" spans="1:15">
      <c r="A21" s="192" t="s">
        <v>100</v>
      </c>
      <c r="B21" s="190">
        <v>250</v>
      </c>
      <c r="C21" s="190">
        <v>200</v>
      </c>
      <c r="D21" s="190">
        <v>200</v>
      </c>
      <c r="E21" s="190">
        <v>325</v>
      </c>
      <c r="F21" s="177"/>
      <c r="G21" s="188">
        <f>SUMIF('4-Basis ruimtestaat'!G:G,'3-Productie normen'!A21,'4-Basis ruimtestaat'!I:I)</f>
        <v>155.30000000000001</v>
      </c>
      <c r="H21" s="189" t="s">
        <v>91</v>
      </c>
      <c r="I21" s="191"/>
      <c r="N21" s="12"/>
      <c r="O21" s="12"/>
    </row>
    <row r="22" spans="1:15">
      <c r="A22" s="192" t="s">
        <v>101</v>
      </c>
      <c r="B22" s="190">
        <v>425</v>
      </c>
      <c r="C22" s="190">
        <v>350</v>
      </c>
      <c r="D22" s="190">
        <v>350</v>
      </c>
      <c r="E22" s="190">
        <v>500</v>
      </c>
      <c r="F22" s="177"/>
      <c r="G22" s="188">
        <f>SUMIF('4-Basis ruimtestaat'!G:G,'3-Productie normen'!A22,'4-Basis ruimtestaat'!I:I)</f>
        <v>23</v>
      </c>
      <c r="H22" s="189" t="s">
        <v>91</v>
      </c>
      <c r="I22" s="191"/>
      <c r="N22" s="12"/>
      <c r="O22" s="12"/>
    </row>
    <row r="23" spans="1:15">
      <c r="A23" s="192" t="s">
        <v>102</v>
      </c>
      <c r="B23" s="193"/>
      <c r="C23" s="193"/>
      <c r="D23" s="193"/>
      <c r="E23" s="193"/>
      <c r="F23" s="177"/>
      <c r="G23" s="188">
        <f>SUMIF('4-Basis ruimtestaat'!G:G,'3-Productie normen'!A23,'4-Basis ruimtestaat'!I:I)</f>
        <v>1570.1</v>
      </c>
      <c r="H23" s="189"/>
      <c r="I23" s="177"/>
      <c r="N23" s="12"/>
      <c r="O23" s="12"/>
    </row>
    <row r="24" spans="1:15">
      <c r="A24" s="192"/>
      <c r="B24" s="194"/>
      <c r="C24" s="194"/>
      <c r="D24" s="194"/>
      <c r="E24" s="194"/>
      <c r="F24" s="177"/>
      <c r="G24" s="188"/>
      <c r="H24" s="189"/>
      <c r="I24" s="177"/>
      <c r="N24" s="12"/>
      <c r="O24" s="12"/>
    </row>
    <row r="25" spans="1:15">
      <c r="A25" s="195" t="s">
        <v>77</v>
      </c>
      <c r="B25" s="75"/>
      <c r="C25" s="75"/>
      <c r="D25" s="75"/>
      <c r="E25" s="75"/>
      <c r="F25" s="196"/>
      <c r="G25" s="197">
        <f>SUM(G10:G24)</f>
        <v>13756.36</v>
      </c>
      <c r="H25" s="198"/>
      <c r="I25" s="177"/>
      <c r="N25" s="12"/>
      <c r="O25" s="12"/>
    </row>
    <row r="26" spans="1:15">
      <c r="G26" s="199"/>
      <c r="J26" s="177"/>
      <c r="N26" s="12"/>
      <c r="O26" s="12"/>
    </row>
    <row r="27" spans="1:15">
      <c r="A27" s="200" t="s">
        <v>103</v>
      </c>
      <c r="B27" s="201">
        <v>1</v>
      </c>
      <c r="C27" s="201">
        <v>2</v>
      </c>
      <c r="D27" s="201">
        <v>3</v>
      </c>
      <c r="E27" s="202">
        <v>4</v>
      </c>
      <c r="F27" s="177"/>
      <c r="G27" s="19"/>
      <c r="J27" s="177"/>
      <c r="K27" s="19"/>
      <c r="N27" s="12"/>
      <c r="O27" s="12"/>
    </row>
    <row r="28" spans="1:15">
      <c r="F28" s="175"/>
      <c r="G28" s="175"/>
      <c r="H28" s="203"/>
      <c r="I28" s="176"/>
    </row>
    <row r="29" spans="1:15">
      <c r="A29" s="204" t="s">
        <v>104</v>
      </c>
      <c r="B29" s="204" t="s">
        <v>105</v>
      </c>
      <c r="C29" s="205" t="s">
        <v>106</v>
      </c>
    </row>
    <row r="30" spans="1:15">
      <c r="A30" s="186" t="s">
        <v>107</v>
      </c>
      <c r="B30" s="206">
        <v>12</v>
      </c>
      <c r="C30" s="207">
        <v>2</v>
      </c>
    </row>
    <row r="31" spans="1:15">
      <c r="A31" s="186" t="s">
        <v>108</v>
      </c>
      <c r="B31" s="206">
        <v>52</v>
      </c>
      <c r="C31" s="207">
        <v>3</v>
      </c>
    </row>
    <row r="32" spans="1:15">
      <c r="A32" s="186" t="s">
        <v>109</v>
      </c>
      <c r="B32" s="206">
        <v>156</v>
      </c>
      <c r="C32" s="207">
        <v>4</v>
      </c>
    </row>
    <row r="33" spans="1:3">
      <c r="A33" s="186" t="s">
        <v>110</v>
      </c>
      <c r="B33" s="208">
        <v>255</v>
      </c>
      <c r="C33" s="207">
        <v>5</v>
      </c>
    </row>
  </sheetData>
  <sheetProtection algorithmName="SHA-512" hashValue="az/ssaf2CVAnboVFwiDGkCiONLH5VhJJNLUE5Ue+mz/5x+xbKesnJ2cEKUoXpLJ6HJ59X+V/wt2AlCxgrwnj3A==" saltValue="wtRNr7yeYODjYFvxJKZGkQ==" spinCount="100000" sheet="1" objects="1" scenarios="1" selectLockedCells="1"/>
  <mergeCells count="1">
    <mergeCell ref="B9:E9"/>
  </mergeCells>
  <phoneticPr fontId="64" type="noConversion"/>
  <pageMargins left="0.7" right="0.7" top="0.75" bottom="0.75" header="0.3" footer="0.3"/>
  <pageSetup paperSize="9" scale="48" orientation="landscape" horizontalDpi="200" verticalDpi="200" r:id="rId1"/>
  <headerFooter>
    <oddFooter>&amp;L&amp;F-&amp;A
Atir b.v. ©&amp;Cprintversie &amp;D</oddFooter>
  </headerFooter>
  <ignoredErrors>
    <ignoredError sqref="H6"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Y510"/>
  <sheetViews>
    <sheetView showGridLines="0" showZeros="0" zoomScale="96" zoomScaleNormal="96" zoomScalePageLayoutView="75" workbookViewId="0">
      <pane xSplit="2" ySplit="9" topLeftCell="C10" activePane="bottomRight" state="frozen"/>
      <selection pane="topRight" activeCell="C1" sqref="C1"/>
      <selection pane="bottomLeft" activeCell="A10" sqref="A10"/>
      <selection pane="bottomRight" activeCell="C7" sqref="C7"/>
    </sheetView>
  </sheetViews>
  <sheetFormatPr defaultColWidth="8.7109375" defaultRowHeight="14.1" customHeight="1"/>
  <cols>
    <col min="1" max="1" width="5" style="12" bestFit="1" customWidth="1"/>
    <col min="2" max="2" width="41.28515625" style="12" bestFit="1" customWidth="1"/>
    <col min="3" max="3" width="38.7109375" style="12" bestFit="1" customWidth="1"/>
    <col min="4" max="4" width="12" style="470" customWidth="1"/>
    <col min="5" max="5" width="10.140625" style="12" customWidth="1"/>
    <col min="6" max="6" width="23.42578125" style="12" customWidth="1"/>
    <col min="7" max="7" width="25.28515625" style="12" customWidth="1"/>
    <col min="8" max="8" width="12.140625" style="12" bestFit="1" customWidth="1"/>
    <col min="9" max="9" width="8.5703125" style="12" bestFit="1" customWidth="1"/>
    <col min="10" max="10" width="10.7109375" style="471" customWidth="1"/>
    <col min="11" max="11" width="9.140625" style="458" customWidth="1"/>
    <col min="12" max="16" width="9.140625" style="458" hidden="1" customWidth="1"/>
    <col min="17" max="17" width="18" style="12" bestFit="1" customWidth="1"/>
    <col min="18" max="18" width="12.5703125" style="12" bestFit="1" customWidth="1"/>
    <col min="19" max="19" width="12" style="12" bestFit="1" customWidth="1"/>
    <col min="20" max="20" width="16.7109375" style="12" customWidth="1"/>
    <col min="21" max="21" width="9.28515625" style="12" customWidth="1"/>
    <col min="22" max="22" width="35.140625" style="12" customWidth="1"/>
    <col min="23" max="23" width="3" style="12" customWidth="1"/>
    <col min="24" max="24" width="11.140625" style="12" customWidth="1"/>
    <col min="25" max="25" width="15.5703125" style="12" bestFit="1" customWidth="1"/>
    <col min="26" max="16384" width="8.7109375" style="12"/>
  </cols>
  <sheetData>
    <row r="1" spans="1:24" ht="15">
      <c r="B1" s="167"/>
      <c r="K1" s="12"/>
      <c r="L1" s="19"/>
      <c r="M1" s="12"/>
      <c r="N1" s="12"/>
      <c r="O1" s="12"/>
      <c r="P1" s="12"/>
    </row>
    <row r="2" spans="1:24" ht="14.1" customHeight="1">
      <c r="A2" s="472">
        <v>2</v>
      </c>
      <c r="B2" s="473"/>
      <c r="C2" s="473"/>
      <c r="D2" s="474"/>
      <c r="E2" s="474"/>
      <c r="F2" s="2"/>
      <c r="G2" s="2"/>
      <c r="H2" s="464"/>
      <c r="I2" s="475"/>
      <c r="J2" s="209"/>
      <c r="K2" s="476"/>
      <c r="L2" s="476"/>
      <c r="M2" s="476"/>
      <c r="N2" s="476"/>
      <c r="O2" s="476"/>
      <c r="P2" s="476"/>
      <c r="Q2" s="464"/>
      <c r="R2" s="464"/>
      <c r="S2" s="477"/>
      <c r="T2" s="477"/>
      <c r="U2" s="2"/>
      <c r="V2" s="2"/>
    </row>
    <row r="3" spans="1:24" ht="14.1" customHeight="1">
      <c r="A3" s="472">
        <v>3</v>
      </c>
      <c r="B3" s="113" t="str">
        <f>'2-Kosten per locatie'!A3</f>
        <v xml:space="preserve">Naam opdrachtgever </v>
      </c>
      <c r="C3" s="117" t="str">
        <f>'2-Kosten per locatie'!B3</f>
        <v>VrZW en GGDZW</v>
      </c>
      <c r="E3" s="474"/>
      <c r="H3" s="464"/>
      <c r="I3" s="475"/>
      <c r="J3" s="209"/>
      <c r="K3" s="476"/>
      <c r="L3" s="476"/>
      <c r="M3" s="476"/>
      <c r="N3" s="476"/>
      <c r="O3" s="476"/>
      <c r="P3" s="476"/>
      <c r="Q3" s="464"/>
      <c r="R3" s="464"/>
      <c r="S3" s="477"/>
      <c r="T3" s="477"/>
      <c r="U3" s="2"/>
      <c r="V3" s="2"/>
    </row>
    <row r="4" spans="1:24" ht="14.1" customHeight="1">
      <c r="A4" s="472">
        <v>4</v>
      </c>
      <c r="B4" s="113" t="str">
        <f>'2-Kosten per locatie'!A4</f>
        <v>Calculatie onderdeel</v>
      </c>
      <c r="C4" s="117" t="str">
        <f ca="1">MID(CELL("bestandsnaam",$D$9),SEARCH("]",CELL("bestandsnaam",$D$9),1)+1,256)</f>
        <v>4-Basis ruimtestaat</v>
      </c>
      <c r="E4" s="478"/>
      <c r="H4" s="464"/>
      <c r="I4" s="475"/>
      <c r="J4" s="209"/>
      <c r="K4" s="476"/>
      <c r="L4" s="476"/>
      <c r="M4" s="476"/>
      <c r="N4" s="476"/>
      <c r="O4" s="476"/>
      <c r="P4" s="476"/>
      <c r="Q4" s="464"/>
      <c r="R4" s="464"/>
      <c r="S4" s="477"/>
      <c r="T4" s="477"/>
      <c r="U4" s="2"/>
      <c r="V4" s="2"/>
    </row>
    <row r="5" spans="1:24" ht="14.1" customHeight="1">
      <c r="A5" s="472">
        <v>5</v>
      </c>
      <c r="B5" s="113" t="str">
        <f>'2-Kosten per locatie'!A5</f>
        <v>Gebouw/plaats</v>
      </c>
      <c r="C5" s="117" t="str">
        <f>'2-Kosten per locatie'!B5</f>
        <v>Diverse</v>
      </c>
      <c r="E5" s="474"/>
      <c r="F5" s="474"/>
      <c r="G5" s="474"/>
      <c r="H5" s="474"/>
      <c r="I5" s="474"/>
      <c r="J5" s="474"/>
      <c r="K5" s="474"/>
      <c r="L5" s="476"/>
      <c r="M5" s="476"/>
      <c r="N5" s="476"/>
      <c r="O5" s="476"/>
      <c r="P5" s="476"/>
      <c r="Q5" s="464"/>
      <c r="R5" s="464"/>
      <c r="S5" s="477"/>
      <c r="T5" s="477"/>
      <c r="U5" s="2"/>
      <c r="V5" s="2"/>
    </row>
    <row r="6" spans="1:24" ht="14.1" customHeight="1">
      <c r="A6" s="472">
        <v>6</v>
      </c>
      <c r="B6" s="113" t="str">
        <f>'2-Kosten per locatie'!A6</f>
        <v>Referentie nummer</v>
      </c>
      <c r="C6" s="117" t="str">
        <f>'2-Kosten per locatie'!B6</f>
        <v>VrZW/GGDZW-EA-2027</v>
      </c>
      <c r="E6" s="474"/>
      <c r="F6" s="474"/>
      <c r="G6" s="474"/>
      <c r="H6" s="474"/>
      <c r="I6" s="474"/>
      <c r="J6" s="474"/>
      <c r="K6" s="474"/>
      <c r="L6" s="476"/>
      <c r="M6" s="476"/>
      <c r="N6" s="476"/>
      <c r="O6" s="476"/>
      <c r="P6" s="476"/>
      <c r="Q6" s="464"/>
      <c r="R6" s="464"/>
      <c r="S6" s="477"/>
      <c r="T6" s="566" t="s">
        <v>111</v>
      </c>
      <c r="U6" s="2"/>
      <c r="V6" s="2"/>
    </row>
    <row r="7" spans="1:24" ht="12.75" customHeight="1">
      <c r="A7" s="472">
        <v>7</v>
      </c>
      <c r="B7" s="113" t="str">
        <f>'2-Kosten per locatie'!A7</f>
        <v>Naam dienstverlener</v>
      </c>
      <c r="C7" s="530"/>
      <c r="E7" s="474"/>
      <c r="H7" s="464"/>
      <c r="I7" s="475"/>
      <c r="J7" s="209"/>
      <c r="K7" s="476"/>
      <c r="L7" s="476"/>
      <c r="M7" s="476"/>
      <c r="N7" s="476"/>
      <c r="O7" s="476"/>
      <c r="P7" s="476"/>
      <c r="Q7" s="464"/>
      <c r="R7" s="464"/>
      <c r="S7" s="477"/>
      <c r="T7" s="567"/>
      <c r="U7" s="2"/>
      <c r="V7" s="2"/>
    </row>
    <row r="8" spans="1:24" ht="14.1" customHeight="1">
      <c r="A8" s="472">
        <v>8</v>
      </c>
      <c r="B8" s="2"/>
      <c r="C8" s="2"/>
      <c r="D8" s="474"/>
      <c r="E8" s="474"/>
      <c r="F8" s="2"/>
      <c r="G8" s="2"/>
      <c r="H8" s="464"/>
      <c r="I8" s="475"/>
      <c r="J8" s="209"/>
      <c r="K8" s="476"/>
      <c r="L8" s="476"/>
      <c r="M8" s="476"/>
      <c r="N8" s="476"/>
      <c r="O8" s="476"/>
      <c r="P8" s="476"/>
      <c r="Q8" s="464"/>
      <c r="R8" s="464"/>
      <c r="S8" s="464"/>
      <c r="T8" s="479">
        <f>'3-Productie normen'!I8</f>
        <v>1.25</v>
      </c>
      <c r="U8" s="2"/>
      <c r="V8" s="2"/>
    </row>
    <row r="9" spans="1:24" ht="44.1" customHeight="1">
      <c r="A9" s="472">
        <v>9</v>
      </c>
      <c r="B9" s="480" t="s">
        <v>112</v>
      </c>
      <c r="C9" s="480" t="s">
        <v>113</v>
      </c>
      <c r="D9" s="480" t="s">
        <v>114</v>
      </c>
      <c r="E9" s="481" t="s">
        <v>115</v>
      </c>
      <c r="F9" s="481" t="s">
        <v>116</v>
      </c>
      <c r="G9" s="481" t="s">
        <v>117</v>
      </c>
      <c r="H9" s="482" t="s">
        <v>118</v>
      </c>
      <c r="I9" s="483" t="s">
        <v>119</v>
      </c>
      <c r="J9" s="484" t="s">
        <v>120</v>
      </c>
      <c r="K9" s="485" t="s">
        <v>121</v>
      </c>
      <c r="L9" s="485" t="s">
        <v>122</v>
      </c>
      <c r="M9" s="485" t="s">
        <v>123</v>
      </c>
      <c r="N9" s="485" t="s">
        <v>124</v>
      </c>
      <c r="O9" s="485" t="s">
        <v>125</v>
      </c>
      <c r="P9" s="485" t="s">
        <v>126</v>
      </c>
      <c r="Q9" s="484" t="s">
        <v>127</v>
      </c>
      <c r="R9" s="484" t="s">
        <v>128</v>
      </c>
      <c r="S9" s="484" t="s">
        <v>129</v>
      </c>
      <c r="T9" s="484" t="s">
        <v>85</v>
      </c>
      <c r="U9" s="486" t="s">
        <v>130</v>
      </c>
      <c r="V9" s="486" t="s">
        <v>131</v>
      </c>
      <c r="W9" s="210"/>
      <c r="X9" s="487" t="s">
        <v>132</v>
      </c>
    </row>
    <row r="10" spans="1:24" ht="14.1" customHeight="1">
      <c r="A10" s="472">
        <v>10</v>
      </c>
      <c r="B10" s="211" t="s">
        <v>70</v>
      </c>
      <c r="C10" s="211" t="s">
        <v>133</v>
      </c>
      <c r="D10" s="212" t="s">
        <v>134</v>
      </c>
      <c r="E10" s="488" t="s">
        <v>135</v>
      </c>
      <c r="F10" s="489" t="s">
        <v>136</v>
      </c>
      <c r="G10" s="186" t="s">
        <v>97</v>
      </c>
      <c r="H10" s="186" t="s">
        <v>137</v>
      </c>
      <c r="I10" s="490">
        <v>16</v>
      </c>
      <c r="J10" s="491">
        <f t="shared" ref="J10:J45" si="0">SUM(K10:O10)</f>
        <v>52</v>
      </c>
      <c r="K10" s="492">
        <v>52</v>
      </c>
      <c r="L10" s="492"/>
      <c r="M10" s="492"/>
      <c r="N10" s="492"/>
      <c r="O10" s="492"/>
      <c r="P10" s="492"/>
      <c r="Q10" s="493">
        <f t="shared" ref="Q10:Q46" si="1">IF(K10="nio",0,IF(K10&gt;0,K10*I10/S10,0))</f>
        <v>4.16</v>
      </c>
      <c r="R10" s="493">
        <f t="shared" ref="R10:R46" si="2">IF(L10&gt;0,L10*I10/T10,0)</f>
        <v>0</v>
      </c>
      <c r="S10" s="494">
        <f>IF(K10="nio",0,IF(K10&gt;0,VLOOKUP(G10,'3-Productie normen'!A:K,VLOOKUP(K10,'3-Productie normen'!$B$30:$C$33,2,FALSE),FALSE)))*(VLOOKUP(B10,'2-Kosten per locatie'!$A$15:$C$36,3,FALSE))</f>
        <v>200</v>
      </c>
      <c r="T10" s="494">
        <f t="shared" ref="T10:T46" si="3">IF(L10&gt;0,S10*$T$8,0)</f>
        <v>0</v>
      </c>
      <c r="U10" s="495">
        <f>VLOOKUP(G10,'3-Productie normen'!A:O,7,FALSE)</f>
        <v>293.49999999999994</v>
      </c>
      <c r="V10" s="495"/>
      <c r="X10" s="496">
        <f t="shared" ref="X10:X46" si="4">J10*I10</f>
        <v>832</v>
      </c>
    </row>
    <row r="11" spans="1:24" ht="14.1" customHeight="1">
      <c r="A11" s="472">
        <v>11</v>
      </c>
      <c r="B11" s="211" t="s">
        <v>70</v>
      </c>
      <c r="C11" s="211" t="s">
        <v>133</v>
      </c>
      <c r="D11" s="212" t="s">
        <v>134</v>
      </c>
      <c r="E11" s="488" t="s">
        <v>135</v>
      </c>
      <c r="F11" s="489" t="s">
        <v>136</v>
      </c>
      <c r="G11" s="186" t="s">
        <v>97</v>
      </c>
      <c r="H11" s="186" t="s">
        <v>138</v>
      </c>
      <c r="I11" s="490">
        <v>16</v>
      </c>
      <c r="J11" s="491">
        <f t="shared" si="0"/>
        <v>52</v>
      </c>
      <c r="K11" s="492">
        <v>52</v>
      </c>
      <c r="L11" s="492"/>
      <c r="M11" s="492"/>
      <c r="N11" s="492"/>
      <c r="O11" s="492"/>
      <c r="P11" s="492"/>
      <c r="Q11" s="493">
        <f t="shared" si="1"/>
        <v>4.16</v>
      </c>
      <c r="R11" s="493">
        <f t="shared" si="2"/>
        <v>0</v>
      </c>
      <c r="S11" s="494">
        <f>IF(K11="nio",0,IF(K11&gt;0,VLOOKUP(G11,'3-Productie normen'!A:K,VLOOKUP(K11,'3-Productie normen'!$B$30:$C$33,2,FALSE),FALSE)))*(VLOOKUP(B11,'2-Kosten per locatie'!$A$15:$C$36,3,FALSE))</f>
        <v>200</v>
      </c>
      <c r="T11" s="494">
        <f t="shared" si="3"/>
        <v>0</v>
      </c>
      <c r="U11" s="495">
        <f>VLOOKUP(G11,'3-Productie normen'!A:O,7,FALSE)</f>
        <v>293.49999999999994</v>
      </c>
      <c r="V11" s="495"/>
      <c r="X11" s="496">
        <f t="shared" si="4"/>
        <v>832</v>
      </c>
    </row>
    <row r="12" spans="1:24" ht="14.1" customHeight="1">
      <c r="A12" s="472">
        <f t="shared" ref="A12:A73" si="5">A11+1</f>
        <v>12</v>
      </c>
      <c r="B12" s="211" t="s">
        <v>70</v>
      </c>
      <c r="C12" s="211" t="s">
        <v>133</v>
      </c>
      <c r="D12" s="212" t="s">
        <v>134</v>
      </c>
      <c r="E12" s="488" t="s">
        <v>139</v>
      </c>
      <c r="F12" s="489" t="s">
        <v>140</v>
      </c>
      <c r="G12" s="211" t="s">
        <v>88</v>
      </c>
      <c r="H12" s="186" t="s">
        <v>137</v>
      </c>
      <c r="I12" s="490">
        <v>12</v>
      </c>
      <c r="J12" s="491">
        <f t="shared" si="0"/>
        <v>52</v>
      </c>
      <c r="K12" s="492">
        <v>52</v>
      </c>
      <c r="L12" s="492"/>
      <c r="M12" s="492"/>
      <c r="N12" s="492"/>
      <c r="O12" s="492"/>
      <c r="P12" s="492"/>
      <c r="Q12" s="493">
        <f t="shared" si="1"/>
        <v>12.48</v>
      </c>
      <c r="R12" s="493">
        <f t="shared" si="2"/>
        <v>0</v>
      </c>
      <c r="S12" s="494">
        <f>IF(K12="nio",0,IF(K12&gt;0,VLOOKUP(G12,'3-Productie normen'!A:K,VLOOKUP(K12,'3-Productie normen'!$B$30:$C$33,2,FALSE),FALSE)))*(VLOOKUP(B12,'2-Kosten per locatie'!$A$15:$C$36,3,FALSE))</f>
        <v>50</v>
      </c>
      <c r="T12" s="494">
        <f t="shared" si="3"/>
        <v>0</v>
      </c>
      <c r="U12" s="495">
        <f>VLOOKUP(G12,'3-Productie normen'!A:O,7,FALSE)</f>
        <v>806.37</v>
      </c>
      <c r="V12" s="495"/>
      <c r="X12" s="496">
        <f t="shared" si="4"/>
        <v>624</v>
      </c>
    </row>
    <row r="13" spans="1:24" ht="14.1" customHeight="1">
      <c r="A13" s="472">
        <f t="shared" si="5"/>
        <v>13</v>
      </c>
      <c r="B13" s="211" t="s">
        <v>70</v>
      </c>
      <c r="C13" s="211" t="s">
        <v>133</v>
      </c>
      <c r="D13" s="212" t="s">
        <v>134</v>
      </c>
      <c r="E13" s="488" t="s">
        <v>141</v>
      </c>
      <c r="F13" s="489" t="s">
        <v>140</v>
      </c>
      <c r="G13" s="211" t="s">
        <v>88</v>
      </c>
      <c r="H13" s="186" t="s">
        <v>137</v>
      </c>
      <c r="I13" s="490">
        <v>12</v>
      </c>
      <c r="J13" s="491">
        <f t="shared" si="0"/>
        <v>52</v>
      </c>
      <c r="K13" s="492">
        <v>52</v>
      </c>
      <c r="L13" s="492"/>
      <c r="M13" s="492"/>
      <c r="N13" s="492"/>
      <c r="O13" s="492"/>
      <c r="P13" s="492"/>
      <c r="Q13" s="493">
        <f t="shared" si="1"/>
        <v>12.48</v>
      </c>
      <c r="R13" s="493">
        <f t="shared" si="2"/>
        <v>0</v>
      </c>
      <c r="S13" s="494">
        <f>IF(K13="nio",0,IF(K13&gt;0,VLOOKUP(G13,'3-Productie normen'!A:K,VLOOKUP(K13,'3-Productie normen'!$B$30:$C$33,2,FALSE),FALSE)))*(VLOOKUP(B13,'2-Kosten per locatie'!$A$15:$C$36,3,FALSE))</f>
        <v>50</v>
      </c>
      <c r="T13" s="494">
        <f t="shared" si="3"/>
        <v>0</v>
      </c>
      <c r="U13" s="495">
        <f>VLOOKUP(G13,'3-Productie normen'!A:O,7,FALSE)</f>
        <v>806.37</v>
      </c>
      <c r="V13" s="495"/>
      <c r="X13" s="496">
        <f t="shared" si="4"/>
        <v>624</v>
      </c>
    </row>
    <row r="14" spans="1:24" ht="14.1" customHeight="1">
      <c r="A14" s="472">
        <f t="shared" si="5"/>
        <v>14</v>
      </c>
      <c r="B14" s="211" t="s">
        <v>70</v>
      </c>
      <c r="C14" s="211" t="s">
        <v>133</v>
      </c>
      <c r="D14" s="212" t="s">
        <v>134</v>
      </c>
      <c r="E14" s="488" t="s">
        <v>135</v>
      </c>
      <c r="F14" s="489" t="s">
        <v>142</v>
      </c>
      <c r="G14" s="186" t="s">
        <v>96</v>
      </c>
      <c r="H14" s="186" t="s">
        <v>143</v>
      </c>
      <c r="I14" s="490">
        <v>8</v>
      </c>
      <c r="J14" s="491">
        <f t="shared" si="0"/>
        <v>52</v>
      </c>
      <c r="K14" s="492">
        <v>52</v>
      </c>
      <c r="L14" s="492"/>
      <c r="M14" s="492"/>
      <c r="N14" s="492"/>
      <c r="O14" s="492"/>
      <c r="P14" s="492"/>
      <c r="Q14" s="493">
        <f t="shared" si="1"/>
        <v>1.28</v>
      </c>
      <c r="R14" s="493">
        <f t="shared" si="2"/>
        <v>0</v>
      </c>
      <c r="S14" s="494">
        <f>IF(K14="nio",0,IF(K14&gt;0,VLOOKUP(G14,'3-Productie normen'!A:K,VLOOKUP(K14,'3-Productie normen'!$B$30:$C$33,2,FALSE),FALSE)))*(VLOOKUP(B14,'2-Kosten per locatie'!$A$15:$C$36,3,FALSE))</f>
        <v>325</v>
      </c>
      <c r="T14" s="494">
        <f t="shared" si="3"/>
        <v>0</v>
      </c>
      <c r="U14" s="495">
        <f>VLOOKUP(G14,'3-Productie normen'!A:O,7,FALSE)</f>
        <v>473.79999999999995</v>
      </c>
      <c r="V14" s="495"/>
      <c r="X14" s="496">
        <f t="shared" si="4"/>
        <v>416</v>
      </c>
    </row>
    <row r="15" spans="1:24" ht="14.1" customHeight="1">
      <c r="A15" s="472">
        <f t="shared" si="5"/>
        <v>15</v>
      </c>
      <c r="B15" s="211" t="s">
        <v>70</v>
      </c>
      <c r="C15" s="211" t="s">
        <v>133</v>
      </c>
      <c r="D15" s="212">
        <v>1</v>
      </c>
      <c r="E15" s="488" t="s">
        <v>144</v>
      </c>
      <c r="F15" s="489" t="s">
        <v>145</v>
      </c>
      <c r="G15" s="186" t="s">
        <v>99</v>
      </c>
      <c r="H15" s="186" t="s">
        <v>146</v>
      </c>
      <c r="I15" s="490">
        <v>99</v>
      </c>
      <c r="J15" s="491">
        <f t="shared" si="0"/>
        <v>52</v>
      </c>
      <c r="K15" s="492">
        <v>52</v>
      </c>
      <c r="L15" s="492"/>
      <c r="M15" s="492"/>
      <c r="N15" s="492"/>
      <c r="O15" s="492"/>
      <c r="P15" s="492"/>
      <c r="Q15" s="493">
        <f t="shared" si="1"/>
        <v>17.16</v>
      </c>
      <c r="R15" s="493">
        <f t="shared" si="2"/>
        <v>0</v>
      </c>
      <c r="S15" s="494">
        <f>IF(K15="nio",0,IF(K15&gt;0,VLOOKUP(G15,'3-Productie normen'!A:K,VLOOKUP(K15,'3-Productie normen'!$B$30:$C$33,2,FALSE),FALSE)))*(VLOOKUP(B15,'2-Kosten per locatie'!$A$15:$C$36,3,FALSE))</f>
        <v>300</v>
      </c>
      <c r="T15" s="494">
        <f t="shared" si="3"/>
        <v>0</v>
      </c>
      <c r="U15" s="495">
        <f>VLOOKUP(G15,'3-Productie normen'!A:O,7,FALSE)</f>
        <v>1227.5999999999999</v>
      </c>
      <c r="V15" s="495"/>
      <c r="X15" s="496">
        <f t="shared" si="4"/>
        <v>5148</v>
      </c>
    </row>
    <row r="16" spans="1:24" ht="14.1" customHeight="1">
      <c r="A16" s="472">
        <f t="shared" si="5"/>
        <v>16</v>
      </c>
      <c r="B16" s="211" t="s">
        <v>70</v>
      </c>
      <c r="C16" s="211" t="s">
        <v>133</v>
      </c>
      <c r="D16" s="212">
        <v>1</v>
      </c>
      <c r="E16" s="488" t="s">
        <v>147</v>
      </c>
      <c r="F16" s="489" t="s">
        <v>148</v>
      </c>
      <c r="G16" s="186" t="s">
        <v>92</v>
      </c>
      <c r="H16" s="186" t="s">
        <v>146</v>
      </c>
      <c r="I16" s="490">
        <v>20</v>
      </c>
      <c r="J16" s="491">
        <f t="shared" si="0"/>
        <v>52</v>
      </c>
      <c r="K16" s="492">
        <v>52</v>
      </c>
      <c r="L16" s="492"/>
      <c r="M16" s="492"/>
      <c r="N16" s="492"/>
      <c r="O16" s="492"/>
      <c r="P16" s="492"/>
      <c r="Q16" s="493">
        <f t="shared" si="1"/>
        <v>5.9428571428571431</v>
      </c>
      <c r="R16" s="493">
        <f t="shared" si="2"/>
        <v>0</v>
      </c>
      <c r="S16" s="494">
        <f>IF(K16="nio",0,IF(K16&gt;0,VLOOKUP(G16,'3-Productie normen'!A:K,VLOOKUP(K16,'3-Productie normen'!$B$30:$C$33,2,FALSE),FALSE)))*(VLOOKUP(B16,'2-Kosten per locatie'!$A$15:$C$36,3,FALSE))</f>
        <v>175</v>
      </c>
      <c r="T16" s="494">
        <f t="shared" si="3"/>
        <v>0</v>
      </c>
      <c r="U16" s="495">
        <f>VLOOKUP(G16,'3-Productie normen'!A:O,7,FALSE)</f>
        <v>1111.75</v>
      </c>
      <c r="V16" s="495"/>
      <c r="X16" s="496">
        <f t="shared" si="4"/>
        <v>1040</v>
      </c>
    </row>
    <row r="17" spans="1:24" ht="14.1" customHeight="1">
      <c r="A17" s="472">
        <f t="shared" si="5"/>
        <v>17</v>
      </c>
      <c r="B17" s="211" t="s">
        <v>70</v>
      </c>
      <c r="C17" s="211" t="s">
        <v>133</v>
      </c>
      <c r="D17" s="212"/>
      <c r="E17" s="488"/>
      <c r="F17" s="497" t="s">
        <v>149</v>
      </c>
      <c r="G17" s="211" t="s">
        <v>98</v>
      </c>
      <c r="H17" s="186" t="s">
        <v>150</v>
      </c>
      <c r="I17" s="498">
        <v>5</v>
      </c>
      <c r="J17" s="491">
        <f t="shared" si="0"/>
        <v>52</v>
      </c>
      <c r="K17" s="492">
        <v>52</v>
      </c>
      <c r="L17" s="492"/>
      <c r="M17" s="492"/>
      <c r="N17" s="492"/>
      <c r="O17" s="492"/>
      <c r="P17" s="492"/>
      <c r="Q17" s="493">
        <f t="shared" si="1"/>
        <v>1.04</v>
      </c>
      <c r="R17" s="493">
        <f t="shared" si="2"/>
        <v>0</v>
      </c>
      <c r="S17" s="494">
        <f>IF(K17="nio",0,IF(K17&gt;0,VLOOKUP(G17,'3-Productie normen'!A:K,VLOOKUP(K17,'3-Productie normen'!$B$30:$C$33,2,FALSE),FALSE)))*(VLOOKUP(B17,'2-Kosten per locatie'!$A$15:$C$36,3,FALSE))</f>
        <v>250</v>
      </c>
      <c r="T17" s="494">
        <f t="shared" si="3"/>
        <v>0</v>
      </c>
      <c r="U17" s="495">
        <f>VLOOKUP(G17,'3-Productie normen'!A:O,7,FALSE)</f>
        <v>132.80000000000001</v>
      </c>
      <c r="V17" s="495"/>
      <c r="X17" s="496">
        <f t="shared" si="4"/>
        <v>260</v>
      </c>
    </row>
    <row r="18" spans="1:24" ht="14.1" customHeight="1">
      <c r="A18" s="472">
        <f t="shared" si="5"/>
        <v>18</v>
      </c>
      <c r="B18" s="211" t="s">
        <v>69</v>
      </c>
      <c r="C18" s="211" t="s">
        <v>151</v>
      </c>
      <c r="D18" s="212">
        <v>-1</v>
      </c>
      <c r="E18" s="488" t="s">
        <v>152</v>
      </c>
      <c r="F18" s="497" t="s">
        <v>153</v>
      </c>
      <c r="G18" s="211" t="s">
        <v>90</v>
      </c>
      <c r="H18" s="186" t="s">
        <v>138</v>
      </c>
      <c r="I18" s="498">
        <v>39.5</v>
      </c>
      <c r="J18" s="491">
        <f t="shared" si="0"/>
        <v>255</v>
      </c>
      <c r="K18" s="492">
        <v>255</v>
      </c>
      <c r="L18" s="492"/>
      <c r="M18" s="492"/>
      <c r="N18" s="492"/>
      <c r="O18" s="492"/>
      <c r="P18" s="492"/>
      <c r="Q18" s="493">
        <f t="shared" si="1"/>
        <v>13.43</v>
      </c>
      <c r="R18" s="493">
        <f t="shared" si="2"/>
        <v>0</v>
      </c>
      <c r="S18" s="494">
        <f>IF(K18="nio",0,IF(K18&gt;0,VLOOKUP(G18,'3-Productie normen'!A:K,VLOOKUP(K18,'3-Productie normen'!$B$30:$C$33,2,FALSE),FALSE)))*(VLOOKUP(B18,'2-Kosten per locatie'!$A$15:$C$36,3,FALSE))</f>
        <v>750</v>
      </c>
      <c r="T18" s="494">
        <f t="shared" si="3"/>
        <v>0</v>
      </c>
      <c r="U18" s="495">
        <f>VLOOKUP(G18,'3-Productie normen'!A:O,7,FALSE)</f>
        <v>2296.1699999999996</v>
      </c>
      <c r="V18" s="495"/>
      <c r="X18" s="496">
        <f t="shared" si="4"/>
        <v>10072.5</v>
      </c>
    </row>
    <row r="19" spans="1:24" ht="14.1" customHeight="1">
      <c r="A19" s="472">
        <f t="shared" si="5"/>
        <v>19</v>
      </c>
      <c r="B19" s="211" t="s">
        <v>69</v>
      </c>
      <c r="C19" s="211" t="s">
        <v>151</v>
      </c>
      <c r="D19" s="212">
        <v>-1</v>
      </c>
      <c r="E19" s="488" t="s">
        <v>154</v>
      </c>
      <c r="F19" s="489" t="s">
        <v>155</v>
      </c>
      <c r="G19" s="211" t="s">
        <v>88</v>
      </c>
      <c r="H19" s="186" t="s">
        <v>156</v>
      </c>
      <c r="I19" s="498">
        <v>16</v>
      </c>
      <c r="J19" s="491">
        <f t="shared" si="0"/>
        <v>255</v>
      </c>
      <c r="K19" s="492">
        <v>255</v>
      </c>
      <c r="L19" s="492"/>
      <c r="M19" s="492"/>
      <c r="N19" s="492"/>
      <c r="O19" s="492"/>
      <c r="P19" s="492"/>
      <c r="Q19" s="493">
        <f t="shared" si="1"/>
        <v>54.4</v>
      </c>
      <c r="R19" s="493">
        <f t="shared" si="2"/>
        <v>0</v>
      </c>
      <c r="S19" s="494">
        <f>IF(K19="nio",0,IF(K19&gt;0,VLOOKUP(G19,'3-Productie normen'!A:K,VLOOKUP(K19,'3-Productie normen'!$B$30:$C$33,2,FALSE),FALSE)))*(VLOOKUP(B19,'2-Kosten per locatie'!$A$15:$C$36,3,FALSE))</f>
        <v>75</v>
      </c>
      <c r="T19" s="494">
        <f t="shared" si="3"/>
        <v>0</v>
      </c>
      <c r="U19" s="495">
        <f>VLOOKUP(G19,'3-Productie normen'!A:O,7,FALSE)</f>
        <v>806.37</v>
      </c>
      <c r="V19" s="495"/>
      <c r="X19" s="496">
        <f t="shared" si="4"/>
        <v>4080</v>
      </c>
    </row>
    <row r="20" spans="1:24" ht="14.1" customHeight="1">
      <c r="A20" s="472">
        <f t="shared" si="5"/>
        <v>20</v>
      </c>
      <c r="B20" s="211" t="s">
        <v>69</v>
      </c>
      <c r="C20" s="211" t="s">
        <v>151</v>
      </c>
      <c r="D20" s="212">
        <v>-1</v>
      </c>
      <c r="E20" s="488" t="s">
        <v>157</v>
      </c>
      <c r="F20" s="489" t="s">
        <v>158</v>
      </c>
      <c r="G20" s="211" t="s">
        <v>90</v>
      </c>
      <c r="H20" s="186" t="s">
        <v>138</v>
      </c>
      <c r="I20" s="498">
        <v>32.5</v>
      </c>
      <c r="J20" s="491">
        <f t="shared" si="0"/>
        <v>255</v>
      </c>
      <c r="K20" s="492">
        <v>255</v>
      </c>
      <c r="L20" s="492"/>
      <c r="M20" s="492"/>
      <c r="N20" s="492"/>
      <c r="O20" s="492"/>
      <c r="P20" s="492"/>
      <c r="Q20" s="493">
        <f t="shared" si="1"/>
        <v>11.05</v>
      </c>
      <c r="R20" s="493">
        <f t="shared" si="2"/>
        <v>0</v>
      </c>
      <c r="S20" s="494">
        <f>IF(K20="nio",0,IF(K20&gt;0,VLOOKUP(G20,'3-Productie normen'!A:K,VLOOKUP(K20,'3-Productie normen'!$B$30:$C$33,2,FALSE),FALSE)))*(VLOOKUP(B20,'2-Kosten per locatie'!$A$15:$C$36,3,FALSE))</f>
        <v>750</v>
      </c>
      <c r="T20" s="494">
        <f t="shared" si="3"/>
        <v>0</v>
      </c>
      <c r="U20" s="495">
        <f>VLOOKUP(G20,'3-Productie normen'!A:O,7,FALSE)</f>
        <v>2296.1699999999996</v>
      </c>
      <c r="V20" s="495"/>
      <c r="X20" s="496">
        <f t="shared" si="4"/>
        <v>8287.5</v>
      </c>
    </row>
    <row r="21" spans="1:24" ht="14.1" customHeight="1">
      <c r="A21" s="472">
        <f t="shared" si="5"/>
        <v>21</v>
      </c>
      <c r="B21" s="211" t="s">
        <v>69</v>
      </c>
      <c r="C21" s="211" t="s">
        <v>151</v>
      </c>
      <c r="D21" s="212">
        <v>-1</v>
      </c>
      <c r="E21" s="488" t="s">
        <v>159</v>
      </c>
      <c r="F21" s="489" t="s">
        <v>155</v>
      </c>
      <c r="G21" s="211" t="s">
        <v>88</v>
      </c>
      <c r="H21" s="186" t="s">
        <v>156</v>
      </c>
      <c r="I21" s="498">
        <v>16</v>
      </c>
      <c r="J21" s="491">
        <f t="shared" si="0"/>
        <v>255</v>
      </c>
      <c r="K21" s="492">
        <v>255</v>
      </c>
      <c r="L21" s="492"/>
      <c r="M21" s="492"/>
      <c r="N21" s="492"/>
      <c r="O21" s="492"/>
      <c r="P21" s="492"/>
      <c r="Q21" s="493">
        <f t="shared" si="1"/>
        <v>54.4</v>
      </c>
      <c r="R21" s="493">
        <f t="shared" si="2"/>
        <v>0</v>
      </c>
      <c r="S21" s="494">
        <f>IF(K21="nio",0,IF(K21&gt;0,VLOOKUP(G21,'3-Productie normen'!A:K,VLOOKUP(K21,'3-Productie normen'!$B$30:$C$33,2,FALSE),FALSE)))*(VLOOKUP(B21,'2-Kosten per locatie'!$A$15:$C$36,3,FALSE))</f>
        <v>75</v>
      </c>
      <c r="T21" s="494">
        <f t="shared" si="3"/>
        <v>0</v>
      </c>
      <c r="U21" s="495">
        <f>VLOOKUP(G21,'3-Productie normen'!A:O,7,FALSE)</f>
        <v>806.37</v>
      </c>
      <c r="V21" s="495"/>
      <c r="X21" s="496">
        <f t="shared" si="4"/>
        <v>4080</v>
      </c>
    </row>
    <row r="22" spans="1:24" ht="14.1" customHeight="1">
      <c r="A22" s="472">
        <f t="shared" si="5"/>
        <v>22</v>
      </c>
      <c r="B22" s="211" t="s">
        <v>69</v>
      </c>
      <c r="C22" s="211" t="s">
        <v>151</v>
      </c>
      <c r="D22" s="212">
        <v>-1</v>
      </c>
      <c r="E22" s="488" t="s">
        <v>160</v>
      </c>
      <c r="F22" s="489" t="s">
        <v>161</v>
      </c>
      <c r="G22" s="186" t="s">
        <v>93</v>
      </c>
      <c r="H22" s="186" t="s">
        <v>156</v>
      </c>
      <c r="I22" s="498">
        <v>31.7</v>
      </c>
      <c r="J22" s="491">
        <f t="shared" si="0"/>
        <v>255</v>
      </c>
      <c r="K22" s="492">
        <v>255</v>
      </c>
      <c r="L22" s="492"/>
      <c r="M22" s="492"/>
      <c r="N22" s="492"/>
      <c r="O22" s="492"/>
      <c r="P22" s="492"/>
      <c r="Q22" s="493">
        <f t="shared" si="1"/>
        <v>35.926666666666669</v>
      </c>
      <c r="R22" s="493">
        <f t="shared" si="2"/>
        <v>0</v>
      </c>
      <c r="S22" s="494">
        <f>IF(K22="nio",0,IF(K22&gt;0,VLOOKUP(G22,'3-Productie normen'!A:K,VLOOKUP(K22,'3-Productie normen'!$B$30:$C$33,2,FALSE),FALSE)))*(VLOOKUP(B22,'2-Kosten per locatie'!$A$15:$C$36,3,FALSE))</f>
        <v>225</v>
      </c>
      <c r="T22" s="494">
        <f t="shared" si="3"/>
        <v>0</v>
      </c>
      <c r="U22" s="495">
        <f>VLOOKUP(G22,'3-Productie normen'!A:O,7,FALSE)</f>
        <v>586.5</v>
      </c>
      <c r="V22" s="495"/>
      <c r="X22" s="496">
        <f t="shared" si="4"/>
        <v>8083.5</v>
      </c>
    </row>
    <row r="23" spans="1:24" ht="14.1" customHeight="1">
      <c r="A23" s="472">
        <f t="shared" si="5"/>
        <v>23</v>
      </c>
      <c r="B23" s="211" t="s">
        <v>69</v>
      </c>
      <c r="C23" s="211" t="s">
        <v>151</v>
      </c>
      <c r="D23" s="212">
        <v>-1</v>
      </c>
      <c r="E23" s="488" t="s">
        <v>162</v>
      </c>
      <c r="F23" s="489" t="s">
        <v>163</v>
      </c>
      <c r="G23" s="186" t="s">
        <v>93</v>
      </c>
      <c r="H23" s="186" t="s">
        <v>156</v>
      </c>
      <c r="I23" s="498">
        <v>17.8</v>
      </c>
      <c r="J23" s="491">
        <f t="shared" si="0"/>
        <v>255</v>
      </c>
      <c r="K23" s="492">
        <v>255</v>
      </c>
      <c r="L23" s="492"/>
      <c r="M23" s="492"/>
      <c r="N23" s="492"/>
      <c r="O23" s="492"/>
      <c r="P23" s="492"/>
      <c r="Q23" s="493">
        <f t="shared" si="1"/>
        <v>20.173333333333332</v>
      </c>
      <c r="R23" s="493">
        <f t="shared" si="2"/>
        <v>0</v>
      </c>
      <c r="S23" s="494">
        <f>IF(K23="nio",0,IF(K23&gt;0,VLOOKUP(G23,'3-Productie normen'!A:K,VLOOKUP(K23,'3-Productie normen'!$B$30:$C$33,2,FALSE),FALSE)))*(VLOOKUP(B23,'2-Kosten per locatie'!$A$15:$C$36,3,FALSE))</f>
        <v>225</v>
      </c>
      <c r="T23" s="494">
        <f t="shared" si="3"/>
        <v>0</v>
      </c>
      <c r="U23" s="495">
        <f>VLOOKUP(G23,'3-Productie normen'!A:O,7,FALSE)</f>
        <v>586.5</v>
      </c>
      <c r="V23" s="495"/>
      <c r="X23" s="496">
        <f t="shared" si="4"/>
        <v>4539</v>
      </c>
    </row>
    <row r="24" spans="1:24" ht="14.1" customHeight="1">
      <c r="A24" s="472">
        <f t="shared" si="5"/>
        <v>24</v>
      </c>
      <c r="B24" s="211" t="s">
        <v>69</v>
      </c>
      <c r="C24" s="211" t="s">
        <v>151</v>
      </c>
      <c r="D24" s="212">
        <v>-1</v>
      </c>
      <c r="E24" s="488" t="s">
        <v>164</v>
      </c>
      <c r="F24" s="489" t="s">
        <v>161</v>
      </c>
      <c r="G24" s="186" t="s">
        <v>93</v>
      </c>
      <c r="H24" s="186" t="s">
        <v>156</v>
      </c>
      <c r="I24" s="498">
        <v>34.200000000000003</v>
      </c>
      <c r="J24" s="491">
        <f t="shared" si="0"/>
        <v>255</v>
      </c>
      <c r="K24" s="492">
        <v>255</v>
      </c>
      <c r="L24" s="492"/>
      <c r="M24" s="492"/>
      <c r="N24" s="492"/>
      <c r="O24" s="492"/>
      <c r="P24" s="492"/>
      <c r="Q24" s="493">
        <f t="shared" si="1"/>
        <v>38.76</v>
      </c>
      <c r="R24" s="493">
        <f t="shared" si="2"/>
        <v>0</v>
      </c>
      <c r="S24" s="494">
        <f>IF(K24="nio",0,IF(K24&gt;0,VLOOKUP(G24,'3-Productie normen'!A:K,VLOOKUP(K24,'3-Productie normen'!$B$30:$C$33,2,FALSE),FALSE)))*(VLOOKUP(B24,'2-Kosten per locatie'!$A$15:$C$36,3,FALSE))</f>
        <v>225</v>
      </c>
      <c r="T24" s="494">
        <f t="shared" si="3"/>
        <v>0</v>
      </c>
      <c r="U24" s="495">
        <f>VLOOKUP(G24,'3-Productie normen'!A:O,7,FALSE)</f>
        <v>586.5</v>
      </c>
      <c r="V24" s="495"/>
      <c r="X24" s="496">
        <f t="shared" si="4"/>
        <v>8721</v>
      </c>
    </row>
    <row r="25" spans="1:24" ht="14.1" customHeight="1">
      <c r="A25" s="472">
        <f t="shared" si="5"/>
        <v>25</v>
      </c>
      <c r="B25" s="211" t="s">
        <v>69</v>
      </c>
      <c r="C25" s="211" t="s">
        <v>151</v>
      </c>
      <c r="D25" s="212">
        <v>-1</v>
      </c>
      <c r="E25" s="488" t="s">
        <v>165</v>
      </c>
      <c r="F25" s="489" t="s">
        <v>166</v>
      </c>
      <c r="G25" s="211" t="s">
        <v>88</v>
      </c>
      <c r="H25" s="186" t="s">
        <v>156</v>
      </c>
      <c r="I25" s="498">
        <v>10.9</v>
      </c>
      <c r="J25" s="491">
        <f t="shared" si="0"/>
        <v>255</v>
      </c>
      <c r="K25" s="492">
        <v>255</v>
      </c>
      <c r="L25" s="492"/>
      <c r="M25" s="492"/>
      <c r="N25" s="492"/>
      <c r="O25" s="492"/>
      <c r="P25" s="492"/>
      <c r="Q25" s="493">
        <f t="shared" si="1"/>
        <v>37.06</v>
      </c>
      <c r="R25" s="493">
        <f t="shared" si="2"/>
        <v>0</v>
      </c>
      <c r="S25" s="494">
        <f>IF(K25="nio",0,IF(K25&gt;0,VLOOKUP(G25,'3-Productie normen'!A:K,VLOOKUP(K25,'3-Productie normen'!$B$30:$C$33,2,FALSE),FALSE)))*(VLOOKUP(B25,'2-Kosten per locatie'!$A$15:$C$36,3,FALSE))</f>
        <v>75</v>
      </c>
      <c r="T25" s="494">
        <f t="shared" si="3"/>
        <v>0</v>
      </c>
      <c r="U25" s="495">
        <f>VLOOKUP(G25,'3-Productie normen'!A:O,7,FALSE)</f>
        <v>806.37</v>
      </c>
      <c r="V25" s="495"/>
      <c r="X25" s="496">
        <f t="shared" si="4"/>
        <v>2779.5</v>
      </c>
    </row>
    <row r="26" spans="1:24" ht="14.1" customHeight="1">
      <c r="A26" s="472">
        <f t="shared" si="5"/>
        <v>26</v>
      </c>
      <c r="B26" s="211" t="s">
        <v>69</v>
      </c>
      <c r="C26" s="211" t="s">
        <v>151</v>
      </c>
      <c r="D26" s="212">
        <v>-1</v>
      </c>
      <c r="E26" s="488" t="s">
        <v>167</v>
      </c>
      <c r="F26" s="489" t="s">
        <v>166</v>
      </c>
      <c r="G26" s="211" t="s">
        <v>88</v>
      </c>
      <c r="H26" s="186" t="s">
        <v>156</v>
      </c>
      <c r="I26" s="498">
        <v>11.1</v>
      </c>
      <c r="J26" s="491">
        <f t="shared" si="0"/>
        <v>255</v>
      </c>
      <c r="K26" s="492">
        <v>255</v>
      </c>
      <c r="L26" s="492"/>
      <c r="M26" s="492"/>
      <c r="N26" s="492"/>
      <c r="O26" s="492"/>
      <c r="P26" s="492"/>
      <c r="Q26" s="493">
        <f t="shared" si="1"/>
        <v>37.74</v>
      </c>
      <c r="R26" s="493">
        <f t="shared" si="2"/>
        <v>0</v>
      </c>
      <c r="S26" s="494">
        <f>IF(K26="nio",0,IF(K26&gt;0,VLOOKUP(G26,'3-Productie normen'!A:K,VLOOKUP(K26,'3-Productie normen'!$B$30:$C$33,2,FALSE),FALSE)))*(VLOOKUP(B26,'2-Kosten per locatie'!$A$15:$C$36,3,FALSE))</f>
        <v>75</v>
      </c>
      <c r="T26" s="494">
        <f t="shared" si="3"/>
        <v>0</v>
      </c>
      <c r="U26" s="495">
        <f>VLOOKUP(G26,'3-Productie normen'!A:O,7,FALSE)</f>
        <v>806.37</v>
      </c>
      <c r="V26" s="495"/>
      <c r="X26" s="496">
        <f t="shared" si="4"/>
        <v>2830.5</v>
      </c>
    </row>
    <row r="27" spans="1:24" ht="14.1" customHeight="1">
      <c r="A27" s="472">
        <f t="shared" si="5"/>
        <v>27</v>
      </c>
      <c r="B27" s="211" t="s">
        <v>69</v>
      </c>
      <c r="C27" s="211" t="s">
        <v>151</v>
      </c>
      <c r="D27" s="212">
        <v>-1</v>
      </c>
      <c r="E27" s="488" t="s">
        <v>168</v>
      </c>
      <c r="F27" s="489" t="s">
        <v>169</v>
      </c>
      <c r="G27" s="211" t="s">
        <v>90</v>
      </c>
      <c r="H27" s="186" t="s">
        <v>156</v>
      </c>
      <c r="I27" s="498">
        <v>17</v>
      </c>
      <c r="J27" s="491">
        <f t="shared" si="0"/>
        <v>255</v>
      </c>
      <c r="K27" s="492">
        <v>255</v>
      </c>
      <c r="L27" s="492"/>
      <c r="M27" s="492"/>
      <c r="N27" s="492"/>
      <c r="O27" s="492"/>
      <c r="P27" s="492"/>
      <c r="Q27" s="493">
        <f t="shared" si="1"/>
        <v>5.78</v>
      </c>
      <c r="R27" s="493">
        <f t="shared" si="2"/>
        <v>0</v>
      </c>
      <c r="S27" s="494">
        <f>IF(K27="nio",0,IF(K27&gt;0,VLOOKUP(G27,'3-Productie normen'!A:K,VLOOKUP(K27,'3-Productie normen'!$B$30:$C$33,2,FALSE),FALSE)))*(VLOOKUP(B27,'2-Kosten per locatie'!$A$15:$C$36,3,FALSE))</f>
        <v>750</v>
      </c>
      <c r="T27" s="494">
        <f t="shared" si="3"/>
        <v>0</v>
      </c>
      <c r="U27" s="495">
        <f>VLOOKUP(G27,'3-Productie normen'!A:O,7,FALSE)</f>
        <v>2296.1699999999996</v>
      </c>
      <c r="V27" s="495"/>
      <c r="X27" s="496">
        <f t="shared" si="4"/>
        <v>4335</v>
      </c>
    </row>
    <row r="28" spans="1:24" ht="14.1" customHeight="1">
      <c r="A28" s="472">
        <f t="shared" si="5"/>
        <v>28</v>
      </c>
      <c r="B28" s="211" t="s">
        <v>69</v>
      </c>
      <c r="C28" s="211" t="s">
        <v>151</v>
      </c>
      <c r="D28" s="212">
        <v>-1</v>
      </c>
      <c r="E28" s="488" t="s">
        <v>170</v>
      </c>
      <c r="F28" s="489" t="s">
        <v>171</v>
      </c>
      <c r="G28" s="186" t="s">
        <v>92</v>
      </c>
      <c r="H28" s="186" t="s">
        <v>156</v>
      </c>
      <c r="I28" s="498">
        <v>6.1</v>
      </c>
      <c r="J28" s="491">
        <f t="shared" si="0"/>
        <v>255</v>
      </c>
      <c r="K28" s="492">
        <v>255</v>
      </c>
      <c r="L28" s="492"/>
      <c r="M28" s="492"/>
      <c r="N28" s="492"/>
      <c r="O28" s="492"/>
      <c r="P28" s="492"/>
      <c r="Q28" s="493">
        <f t="shared" si="1"/>
        <v>5.6563636363636363</v>
      </c>
      <c r="R28" s="493">
        <f t="shared" si="2"/>
        <v>0</v>
      </c>
      <c r="S28" s="494">
        <f>IF(K28="nio",0,IF(K28&gt;0,VLOOKUP(G28,'3-Productie normen'!A:K,VLOOKUP(K28,'3-Productie normen'!$B$30:$C$33,2,FALSE),FALSE)))*(VLOOKUP(B28,'2-Kosten per locatie'!$A$15:$C$36,3,FALSE))</f>
        <v>275</v>
      </c>
      <c r="T28" s="494">
        <f t="shared" si="3"/>
        <v>0</v>
      </c>
      <c r="U28" s="495">
        <f>VLOOKUP(G28,'3-Productie normen'!A:O,7,FALSE)</f>
        <v>1111.75</v>
      </c>
      <c r="V28" s="495"/>
      <c r="X28" s="496">
        <f t="shared" si="4"/>
        <v>1555.5</v>
      </c>
    </row>
    <row r="29" spans="1:24" ht="14.1" customHeight="1">
      <c r="A29" s="472">
        <f t="shared" si="5"/>
        <v>29</v>
      </c>
      <c r="B29" s="211" t="s">
        <v>69</v>
      </c>
      <c r="C29" s="211" t="s">
        <v>151</v>
      </c>
      <c r="D29" s="212">
        <v>-1</v>
      </c>
      <c r="E29" s="488" t="s">
        <v>172</v>
      </c>
      <c r="F29" s="489" t="s">
        <v>95</v>
      </c>
      <c r="G29" s="144" t="s">
        <v>95</v>
      </c>
      <c r="H29" s="186" t="s">
        <v>156</v>
      </c>
      <c r="I29" s="498">
        <v>6.9</v>
      </c>
      <c r="J29" s="491">
        <f t="shared" si="0"/>
        <v>12</v>
      </c>
      <c r="K29" s="492">
        <v>12</v>
      </c>
      <c r="L29" s="492"/>
      <c r="M29" s="492"/>
      <c r="N29" s="492"/>
      <c r="O29" s="492"/>
      <c r="P29" s="492"/>
      <c r="Q29" s="493">
        <f t="shared" si="1"/>
        <v>0.17431578947368423</v>
      </c>
      <c r="R29" s="493">
        <f t="shared" si="2"/>
        <v>0</v>
      </c>
      <c r="S29" s="494">
        <f>IF(K29="nio",0,IF(K29&gt;0,VLOOKUP(G29,'3-Productie normen'!A:K,VLOOKUP(K29,'3-Productie normen'!$B$30:$C$33,2,FALSE),FALSE)))*(VLOOKUP(B29,'2-Kosten per locatie'!$A$15:$C$36,3,FALSE))</f>
        <v>475</v>
      </c>
      <c r="T29" s="494">
        <f t="shared" si="3"/>
        <v>0</v>
      </c>
      <c r="U29" s="495">
        <f>VLOOKUP(G29,'3-Productie normen'!A:O,7,FALSE)</f>
        <v>669.2</v>
      </c>
      <c r="V29" s="495"/>
      <c r="X29" s="496">
        <f t="shared" si="4"/>
        <v>82.800000000000011</v>
      </c>
    </row>
    <row r="30" spans="1:24" ht="14.1" customHeight="1">
      <c r="A30" s="472">
        <f t="shared" si="5"/>
        <v>30</v>
      </c>
      <c r="B30" s="211" t="s">
        <v>69</v>
      </c>
      <c r="C30" s="211" t="s">
        <v>151</v>
      </c>
      <c r="D30" s="212">
        <v>-1</v>
      </c>
      <c r="E30" s="488" t="s">
        <v>173</v>
      </c>
      <c r="F30" s="489" t="s">
        <v>174</v>
      </c>
      <c r="G30" s="211" t="s">
        <v>90</v>
      </c>
      <c r="H30" s="186" t="s">
        <v>138</v>
      </c>
      <c r="I30" s="498">
        <v>57.5</v>
      </c>
      <c r="J30" s="491">
        <f t="shared" si="0"/>
        <v>255</v>
      </c>
      <c r="K30" s="492">
        <v>255</v>
      </c>
      <c r="L30" s="492"/>
      <c r="M30" s="492"/>
      <c r="N30" s="492"/>
      <c r="O30" s="492"/>
      <c r="P30" s="492"/>
      <c r="Q30" s="493">
        <f t="shared" si="1"/>
        <v>19.55</v>
      </c>
      <c r="R30" s="493">
        <f t="shared" si="2"/>
        <v>0</v>
      </c>
      <c r="S30" s="494">
        <f>IF(K30="nio",0,IF(K30&gt;0,VLOOKUP(G30,'3-Productie normen'!A:K,VLOOKUP(K30,'3-Productie normen'!$B$30:$C$33,2,FALSE),FALSE)))*(VLOOKUP(B30,'2-Kosten per locatie'!$A$15:$C$36,3,FALSE))</f>
        <v>750</v>
      </c>
      <c r="T30" s="494">
        <f t="shared" si="3"/>
        <v>0</v>
      </c>
      <c r="U30" s="495">
        <f>VLOOKUP(G30,'3-Productie normen'!A:O,7,FALSE)</f>
        <v>2296.1699999999996</v>
      </c>
      <c r="V30" s="495"/>
      <c r="X30" s="496">
        <f t="shared" si="4"/>
        <v>14662.5</v>
      </c>
    </row>
    <row r="31" spans="1:24" ht="14.1" customHeight="1">
      <c r="A31" s="472">
        <f t="shared" si="5"/>
        <v>31</v>
      </c>
      <c r="B31" s="211" t="s">
        <v>69</v>
      </c>
      <c r="C31" s="211" t="s">
        <v>151</v>
      </c>
      <c r="D31" s="212">
        <v>-1</v>
      </c>
      <c r="E31" s="488" t="s">
        <v>175</v>
      </c>
      <c r="F31" s="489" t="s">
        <v>176</v>
      </c>
      <c r="G31" s="186" t="s">
        <v>92</v>
      </c>
      <c r="H31" s="186" t="s">
        <v>138</v>
      </c>
      <c r="I31" s="498">
        <v>157.19999999999999</v>
      </c>
      <c r="J31" s="491">
        <f t="shared" si="0"/>
        <v>255</v>
      </c>
      <c r="K31" s="492">
        <v>255</v>
      </c>
      <c r="L31" s="492"/>
      <c r="M31" s="492"/>
      <c r="N31" s="492"/>
      <c r="O31" s="492"/>
      <c r="P31" s="492"/>
      <c r="Q31" s="493">
        <f t="shared" si="1"/>
        <v>145.76727272727274</v>
      </c>
      <c r="R31" s="493">
        <f t="shared" si="2"/>
        <v>0</v>
      </c>
      <c r="S31" s="494">
        <f>IF(K31="nio",0,IF(K31&gt;0,VLOOKUP(G31,'3-Productie normen'!A:K,VLOOKUP(K31,'3-Productie normen'!$B$30:$C$33,2,FALSE),FALSE)))*(VLOOKUP(B31,'2-Kosten per locatie'!$A$15:$C$36,3,FALSE))</f>
        <v>275</v>
      </c>
      <c r="T31" s="494">
        <f t="shared" si="3"/>
        <v>0</v>
      </c>
      <c r="U31" s="495">
        <f>VLOOKUP(G31,'3-Productie normen'!A:O,7,FALSE)</f>
        <v>1111.75</v>
      </c>
      <c r="V31" s="495"/>
      <c r="X31" s="496">
        <f t="shared" si="4"/>
        <v>40086</v>
      </c>
    </row>
    <row r="32" spans="1:24" ht="14.1" customHeight="1">
      <c r="A32" s="472">
        <f t="shared" si="5"/>
        <v>32</v>
      </c>
      <c r="B32" s="211" t="s">
        <v>69</v>
      </c>
      <c r="C32" s="211" t="s">
        <v>151</v>
      </c>
      <c r="D32" s="212">
        <v>-1</v>
      </c>
      <c r="E32" s="488" t="s">
        <v>177</v>
      </c>
      <c r="F32" s="489" t="s">
        <v>94</v>
      </c>
      <c r="G32" s="212" t="s">
        <v>94</v>
      </c>
      <c r="H32" s="186" t="s">
        <v>138</v>
      </c>
      <c r="I32" s="498">
        <v>38.6</v>
      </c>
      <c r="J32" s="491">
        <f t="shared" si="0"/>
        <v>255</v>
      </c>
      <c r="K32" s="492">
        <v>255</v>
      </c>
      <c r="L32" s="492"/>
      <c r="M32" s="492"/>
      <c r="N32" s="492"/>
      <c r="O32" s="492"/>
      <c r="P32" s="492"/>
      <c r="Q32" s="493">
        <f t="shared" si="1"/>
        <v>20.722105263157896</v>
      </c>
      <c r="R32" s="493">
        <f t="shared" si="2"/>
        <v>0</v>
      </c>
      <c r="S32" s="494">
        <f>IF(K32="nio",0,IF(K32&gt;0,VLOOKUP(G32,'3-Productie normen'!A:K,VLOOKUP(K32,'3-Productie normen'!$B$30:$C$33,2,FALSE),FALSE)))*(VLOOKUP(B32,'2-Kosten per locatie'!$A$15:$C$36,3,FALSE))</f>
        <v>475</v>
      </c>
      <c r="T32" s="494">
        <f t="shared" si="3"/>
        <v>0</v>
      </c>
      <c r="U32" s="495">
        <f>VLOOKUP(G32,'3-Productie normen'!A:O,7,FALSE)</f>
        <v>606.37</v>
      </c>
      <c r="V32" s="495"/>
      <c r="X32" s="496">
        <f t="shared" si="4"/>
        <v>9843</v>
      </c>
    </row>
    <row r="33" spans="1:24" ht="14.1" customHeight="1">
      <c r="A33" s="472">
        <f t="shared" si="5"/>
        <v>33</v>
      </c>
      <c r="B33" s="211" t="s">
        <v>69</v>
      </c>
      <c r="C33" s="211" t="s">
        <v>151</v>
      </c>
      <c r="D33" s="212">
        <v>-1</v>
      </c>
      <c r="E33" s="488" t="s">
        <v>178</v>
      </c>
      <c r="F33" s="489" t="s">
        <v>174</v>
      </c>
      <c r="G33" s="211" t="s">
        <v>90</v>
      </c>
      <c r="H33" s="186" t="s">
        <v>138</v>
      </c>
      <c r="I33" s="498">
        <v>16.5</v>
      </c>
      <c r="J33" s="491">
        <f t="shared" si="0"/>
        <v>255</v>
      </c>
      <c r="K33" s="492">
        <v>255</v>
      </c>
      <c r="L33" s="492"/>
      <c r="M33" s="492"/>
      <c r="N33" s="492"/>
      <c r="O33" s="492"/>
      <c r="P33" s="492"/>
      <c r="Q33" s="493">
        <f t="shared" si="1"/>
        <v>5.61</v>
      </c>
      <c r="R33" s="493">
        <f t="shared" si="2"/>
        <v>0</v>
      </c>
      <c r="S33" s="494">
        <f>IF(K33="nio",0,IF(K33&gt;0,VLOOKUP(G33,'3-Productie normen'!A:K,VLOOKUP(K33,'3-Productie normen'!$B$30:$C$33,2,FALSE),FALSE)))*(VLOOKUP(B33,'2-Kosten per locatie'!$A$15:$C$36,3,FALSE))</f>
        <v>750</v>
      </c>
      <c r="T33" s="494">
        <f t="shared" si="3"/>
        <v>0</v>
      </c>
      <c r="U33" s="495">
        <f>VLOOKUP(G33,'3-Productie normen'!A:O,7,FALSE)</f>
        <v>2296.1699999999996</v>
      </c>
      <c r="V33" s="495"/>
      <c r="X33" s="496">
        <f t="shared" si="4"/>
        <v>4207.5</v>
      </c>
    </row>
    <row r="34" spans="1:24" ht="14.1" customHeight="1">
      <c r="A34" s="472">
        <f t="shared" si="5"/>
        <v>34</v>
      </c>
      <c r="B34" s="211" t="s">
        <v>69</v>
      </c>
      <c r="C34" s="211" t="s">
        <v>151</v>
      </c>
      <c r="D34" s="212">
        <v>-1</v>
      </c>
      <c r="E34" s="488" t="s">
        <v>179</v>
      </c>
      <c r="F34" s="489" t="s">
        <v>180</v>
      </c>
      <c r="G34" s="212" t="s">
        <v>86</v>
      </c>
      <c r="H34" s="186" t="s">
        <v>138</v>
      </c>
      <c r="I34" s="498">
        <v>10.3</v>
      </c>
      <c r="J34" s="491">
        <f t="shared" si="0"/>
        <v>255</v>
      </c>
      <c r="K34" s="492">
        <v>255</v>
      </c>
      <c r="L34" s="492"/>
      <c r="M34" s="492"/>
      <c r="N34" s="492"/>
      <c r="O34" s="492"/>
      <c r="P34" s="492"/>
      <c r="Q34" s="493">
        <f t="shared" si="1"/>
        <v>7.0039999999999996</v>
      </c>
      <c r="R34" s="493">
        <f t="shared" si="2"/>
        <v>0</v>
      </c>
      <c r="S34" s="494">
        <f>IF(K34="nio",0,IF(K34&gt;0,VLOOKUP(G34,'3-Productie normen'!A:K,VLOOKUP(K34,'3-Productie normen'!$B$30:$C$33,2,FALSE),FALSE)))*(VLOOKUP(B34,'2-Kosten per locatie'!$A$15:$C$36,3,FALSE))</f>
        <v>375</v>
      </c>
      <c r="T34" s="494">
        <f t="shared" si="3"/>
        <v>0</v>
      </c>
      <c r="U34" s="495">
        <f>VLOOKUP(G34,'3-Productie normen'!A:O,7,FALSE)</f>
        <v>3803.9000000000005</v>
      </c>
      <c r="V34" s="495"/>
      <c r="X34" s="496">
        <f t="shared" si="4"/>
        <v>2626.5</v>
      </c>
    </row>
    <row r="35" spans="1:24" ht="14.1" customHeight="1">
      <c r="A35" s="472">
        <f t="shared" si="5"/>
        <v>35</v>
      </c>
      <c r="B35" s="211" t="s">
        <v>69</v>
      </c>
      <c r="C35" s="211" t="s">
        <v>151</v>
      </c>
      <c r="D35" s="212">
        <v>-1</v>
      </c>
      <c r="E35" s="488" t="s">
        <v>181</v>
      </c>
      <c r="F35" s="489" t="s">
        <v>100</v>
      </c>
      <c r="G35" s="186" t="s">
        <v>100</v>
      </c>
      <c r="H35" s="186" t="s">
        <v>138</v>
      </c>
      <c r="I35" s="498">
        <v>6</v>
      </c>
      <c r="J35" s="491">
        <f t="shared" si="0"/>
        <v>52</v>
      </c>
      <c r="K35" s="492">
        <v>52</v>
      </c>
      <c r="L35" s="492"/>
      <c r="M35" s="492"/>
      <c r="N35" s="492"/>
      <c r="O35" s="492"/>
      <c r="P35" s="492"/>
      <c r="Q35" s="493">
        <f t="shared" si="1"/>
        <v>1.56</v>
      </c>
      <c r="R35" s="493">
        <f t="shared" si="2"/>
        <v>0</v>
      </c>
      <c r="S35" s="494">
        <f>IF(K35="nio",0,IF(K35&gt;0,VLOOKUP(G35,'3-Productie normen'!A:K,VLOOKUP(K35,'3-Productie normen'!$B$30:$C$33,2,FALSE),FALSE)))*(VLOOKUP(B35,'2-Kosten per locatie'!$A$15:$C$36,3,FALSE))</f>
        <v>200</v>
      </c>
      <c r="T35" s="494">
        <f t="shared" si="3"/>
        <v>0</v>
      </c>
      <c r="U35" s="495">
        <f>VLOOKUP(G35,'3-Productie normen'!A:O,7,FALSE)</f>
        <v>155.30000000000001</v>
      </c>
      <c r="V35" s="495" t="s">
        <v>182</v>
      </c>
      <c r="X35" s="496">
        <f t="shared" si="4"/>
        <v>312</v>
      </c>
    </row>
    <row r="36" spans="1:24" ht="14.1" customHeight="1">
      <c r="A36" s="472">
        <f t="shared" si="5"/>
        <v>36</v>
      </c>
      <c r="B36" s="211" t="s">
        <v>69</v>
      </c>
      <c r="C36" s="211" t="s">
        <v>151</v>
      </c>
      <c r="D36" s="212">
        <v>-1</v>
      </c>
      <c r="E36" s="488" t="s">
        <v>183</v>
      </c>
      <c r="F36" s="489" t="s">
        <v>100</v>
      </c>
      <c r="G36" s="186" t="s">
        <v>100</v>
      </c>
      <c r="H36" s="186" t="s">
        <v>138</v>
      </c>
      <c r="I36" s="498">
        <v>6</v>
      </c>
      <c r="J36" s="491">
        <f t="shared" si="0"/>
        <v>52</v>
      </c>
      <c r="K36" s="492">
        <v>52</v>
      </c>
      <c r="L36" s="492"/>
      <c r="M36" s="492"/>
      <c r="N36" s="492"/>
      <c r="O36" s="492"/>
      <c r="P36" s="492"/>
      <c r="Q36" s="493">
        <f t="shared" si="1"/>
        <v>1.56</v>
      </c>
      <c r="R36" s="493">
        <f t="shared" si="2"/>
        <v>0</v>
      </c>
      <c r="S36" s="494">
        <f>IF(K36="nio",0,IF(K36&gt;0,VLOOKUP(G36,'3-Productie normen'!A:K,VLOOKUP(K36,'3-Productie normen'!$B$30:$C$33,2,FALSE),FALSE)))*(VLOOKUP(B36,'2-Kosten per locatie'!$A$15:$C$36,3,FALSE))</f>
        <v>200</v>
      </c>
      <c r="T36" s="494">
        <f t="shared" si="3"/>
        <v>0</v>
      </c>
      <c r="U36" s="495">
        <f>VLOOKUP(G36,'3-Productie normen'!A:O,7,FALSE)</f>
        <v>155.30000000000001</v>
      </c>
      <c r="V36" s="495" t="s">
        <v>182</v>
      </c>
      <c r="X36" s="496">
        <f t="shared" si="4"/>
        <v>312</v>
      </c>
    </row>
    <row r="37" spans="1:24" ht="14.1" customHeight="1">
      <c r="A37" s="472">
        <f t="shared" si="5"/>
        <v>37</v>
      </c>
      <c r="B37" s="211" t="s">
        <v>69</v>
      </c>
      <c r="C37" s="211" t="s">
        <v>151</v>
      </c>
      <c r="D37" s="212">
        <v>-1</v>
      </c>
      <c r="E37" s="488" t="s">
        <v>184</v>
      </c>
      <c r="F37" s="489" t="s">
        <v>100</v>
      </c>
      <c r="G37" s="186" t="s">
        <v>100</v>
      </c>
      <c r="H37" s="186" t="s">
        <v>138</v>
      </c>
      <c r="I37" s="498">
        <v>6</v>
      </c>
      <c r="J37" s="491">
        <f t="shared" si="0"/>
        <v>52</v>
      </c>
      <c r="K37" s="492">
        <v>52</v>
      </c>
      <c r="L37" s="492"/>
      <c r="M37" s="492"/>
      <c r="N37" s="492"/>
      <c r="O37" s="492"/>
      <c r="P37" s="492"/>
      <c r="Q37" s="493">
        <f t="shared" si="1"/>
        <v>1.56</v>
      </c>
      <c r="R37" s="493">
        <f t="shared" si="2"/>
        <v>0</v>
      </c>
      <c r="S37" s="494">
        <f>IF(K37="nio",0,IF(K37&gt;0,VLOOKUP(G37,'3-Productie normen'!A:K,VLOOKUP(K37,'3-Productie normen'!$B$30:$C$33,2,FALSE),FALSE)))*(VLOOKUP(B37,'2-Kosten per locatie'!$A$15:$C$36,3,FALSE))</f>
        <v>200</v>
      </c>
      <c r="T37" s="494">
        <f t="shared" si="3"/>
        <v>0</v>
      </c>
      <c r="U37" s="495">
        <f>VLOOKUP(G37,'3-Productie normen'!A:O,7,FALSE)</f>
        <v>155.30000000000001</v>
      </c>
      <c r="V37" s="495" t="s">
        <v>182</v>
      </c>
      <c r="X37" s="496">
        <f t="shared" si="4"/>
        <v>312</v>
      </c>
    </row>
    <row r="38" spans="1:24" ht="14.1" customHeight="1">
      <c r="A38" s="472">
        <f t="shared" si="5"/>
        <v>38</v>
      </c>
      <c r="B38" s="211" t="s">
        <v>69</v>
      </c>
      <c r="C38" s="211" t="s">
        <v>151</v>
      </c>
      <c r="D38" s="212">
        <v>-1</v>
      </c>
      <c r="E38" s="488" t="s">
        <v>185</v>
      </c>
      <c r="F38" s="489" t="s">
        <v>100</v>
      </c>
      <c r="G38" s="186" t="s">
        <v>100</v>
      </c>
      <c r="H38" s="186" t="s">
        <v>138</v>
      </c>
      <c r="I38" s="498">
        <v>6</v>
      </c>
      <c r="J38" s="491">
        <f t="shared" si="0"/>
        <v>52</v>
      </c>
      <c r="K38" s="492">
        <v>52</v>
      </c>
      <c r="L38" s="492"/>
      <c r="M38" s="492"/>
      <c r="N38" s="492"/>
      <c r="O38" s="492"/>
      <c r="P38" s="492"/>
      <c r="Q38" s="493">
        <f t="shared" si="1"/>
        <v>1.56</v>
      </c>
      <c r="R38" s="493">
        <f t="shared" si="2"/>
        <v>0</v>
      </c>
      <c r="S38" s="494">
        <f>IF(K38="nio",0,IF(K38&gt;0,VLOOKUP(G38,'3-Productie normen'!A:K,VLOOKUP(K38,'3-Productie normen'!$B$30:$C$33,2,FALSE),FALSE)))*(VLOOKUP(B38,'2-Kosten per locatie'!$A$15:$C$36,3,FALSE))</f>
        <v>200</v>
      </c>
      <c r="T38" s="494">
        <f t="shared" si="3"/>
        <v>0</v>
      </c>
      <c r="U38" s="495">
        <f>VLOOKUP(G38,'3-Productie normen'!A:O,7,FALSE)</f>
        <v>155.30000000000001</v>
      </c>
      <c r="V38" s="495" t="s">
        <v>182</v>
      </c>
      <c r="X38" s="496">
        <f t="shared" si="4"/>
        <v>312</v>
      </c>
    </row>
    <row r="39" spans="1:24" ht="14.1" customHeight="1">
      <c r="A39" s="472">
        <f t="shared" si="5"/>
        <v>39</v>
      </c>
      <c r="B39" s="211" t="s">
        <v>69</v>
      </c>
      <c r="C39" s="211" t="s">
        <v>151</v>
      </c>
      <c r="D39" s="212">
        <v>-1</v>
      </c>
      <c r="E39" s="488"/>
      <c r="F39" s="489" t="s">
        <v>166</v>
      </c>
      <c r="G39" s="211" t="s">
        <v>88</v>
      </c>
      <c r="H39" s="186" t="s">
        <v>156</v>
      </c>
      <c r="I39" s="498">
        <v>1.5</v>
      </c>
      <c r="J39" s="491">
        <f t="shared" si="0"/>
        <v>255</v>
      </c>
      <c r="K39" s="492">
        <v>255</v>
      </c>
      <c r="L39" s="492"/>
      <c r="M39" s="492"/>
      <c r="N39" s="492"/>
      <c r="O39" s="492"/>
      <c r="P39" s="492"/>
      <c r="Q39" s="493">
        <f t="shared" si="1"/>
        <v>5.0999999999999996</v>
      </c>
      <c r="R39" s="493">
        <f t="shared" si="2"/>
        <v>0</v>
      </c>
      <c r="S39" s="494">
        <f>IF(K39="nio",0,IF(K39&gt;0,VLOOKUP(G39,'3-Productie normen'!A:K,VLOOKUP(K39,'3-Productie normen'!$B$30:$C$33,2,FALSE),FALSE)))*(VLOOKUP(B39,'2-Kosten per locatie'!$A$15:$C$36,3,FALSE))</f>
        <v>75</v>
      </c>
      <c r="T39" s="494">
        <f t="shared" si="3"/>
        <v>0</v>
      </c>
      <c r="U39" s="495">
        <f>VLOOKUP(G39,'3-Productie normen'!A:O,7,FALSE)</f>
        <v>806.37</v>
      </c>
      <c r="V39" s="495"/>
      <c r="X39" s="496">
        <f t="shared" si="4"/>
        <v>382.5</v>
      </c>
    </row>
    <row r="40" spans="1:24" ht="14.1" customHeight="1">
      <c r="A40" s="472">
        <f t="shared" si="5"/>
        <v>40</v>
      </c>
      <c r="B40" s="211" t="s">
        <v>69</v>
      </c>
      <c r="C40" s="211" t="s">
        <v>151</v>
      </c>
      <c r="D40" s="212">
        <v>-1</v>
      </c>
      <c r="E40" s="488"/>
      <c r="F40" s="489" t="s">
        <v>166</v>
      </c>
      <c r="G40" s="211" t="s">
        <v>88</v>
      </c>
      <c r="H40" s="186" t="s">
        <v>156</v>
      </c>
      <c r="I40" s="498">
        <v>1.5</v>
      </c>
      <c r="J40" s="491">
        <f t="shared" si="0"/>
        <v>255</v>
      </c>
      <c r="K40" s="492">
        <v>255</v>
      </c>
      <c r="L40" s="492"/>
      <c r="M40" s="492"/>
      <c r="N40" s="492"/>
      <c r="O40" s="492"/>
      <c r="P40" s="492"/>
      <c r="Q40" s="493">
        <f t="shared" si="1"/>
        <v>5.0999999999999996</v>
      </c>
      <c r="R40" s="493">
        <f t="shared" si="2"/>
        <v>0</v>
      </c>
      <c r="S40" s="494">
        <f>IF(K40="nio",0,IF(K40&gt;0,VLOOKUP(G40,'3-Productie normen'!A:K,VLOOKUP(K40,'3-Productie normen'!$B$30:$C$33,2,FALSE),FALSE)))*(VLOOKUP(B40,'2-Kosten per locatie'!$A$15:$C$36,3,FALSE))</f>
        <v>75</v>
      </c>
      <c r="T40" s="494">
        <f t="shared" si="3"/>
        <v>0</v>
      </c>
      <c r="U40" s="495">
        <f>VLOOKUP(G40,'3-Productie normen'!A:O,7,FALSE)</f>
        <v>806.37</v>
      </c>
      <c r="V40" s="495"/>
      <c r="X40" s="496">
        <f t="shared" si="4"/>
        <v>382.5</v>
      </c>
    </row>
    <row r="41" spans="1:24" ht="14.1" customHeight="1">
      <c r="A41" s="472">
        <f t="shared" si="5"/>
        <v>41</v>
      </c>
      <c r="B41" s="211" t="s">
        <v>69</v>
      </c>
      <c r="C41" s="211" t="s">
        <v>151</v>
      </c>
      <c r="D41" s="212">
        <v>-1</v>
      </c>
      <c r="E41" s="488" t="s">
        <v>186</v>
      </c>
      <c r="F41" s="489" t="s">
        <v>100</v>
      </c>
      <c r="G41" s="186" t="s">
        <v>100</v>
      </c>
      <c r="H41" s="186" t="s">
        <v>138</v>
      </c>
      <c r="I41" s="498">
        <v>6</v>
      </c>
      <c r="J41" s="491">
        <f t="shared" si="0"/>
        <v>52</v>
      </c>
      <c r="K41" s="492">
        <v>52</v>
      </c>
      <c r="L41" s="492"/>
      <c r="M41" s="492"/>
      <c r="N41" s="492"/>
      <c r="O41" s="492"/>
      <c r="P41" s="492"/>
      <c r="Q41" s="493">
        <f t="shared" si="1"/>
        <v>1.56</v>
      </c>
      <c r="R41" s="493">
        <f t="shared" si="2"/>
        <v>0</v>
      </c>
      <c r="S41" s="494">
        <f>IF(K41="nio",0,IF(K41&gt;0,VLOOKUP(G41,'3-Productie normen'!A:K,VLOOKUP(K41,'3-Productie normen'!$B$30:$C$33,2,FALSE),FALSE)))*(VLOOKUP(B41,'2-Kosten per locatie'!$A$15:$C$36,3,FALSE))</f>
        <v>200</v>
      </c>
      <c r="T41" s="494">
        <f t="shared" si="3"/>
        <v>0</v>
      </c>
      <c r="U41" s="495">
        <f>VLOOKUP(G41,'3-Productie normen'!A:O,7,FALSE)</f>
        <v>155.30000000000001</v>
      </c>
      <c r="V41" s="495" t="s">
        <v>182</v>
      </c>
      <c r="X41" s="496">
        <f t="shared" si="4"/>
        <v>312</v>
      </c>
    </row>
    <row r="42" spans="1:24" ht="14.1" customHeight="1">
      <c r="A42" s="472">
        <f t="shared" si="5"/>
        <v>42</v>
      </c>
      <c r="B42" s="211" t="s">
        <v>69</v>
      </c>
      <c r="C42" s="211" t="s">
        <v>151</v>
      </c>
      <c r="D42" s="212">
        <v>-1</v>
      </c>
      <c r="E42" s="488" t="s">
        <v>187</v>
      </c>
      <c r="F42" s="489" t="s">
        <v>100</v>
      </c>
      <c r="G42" s="186" t="s">
        <v>100</v>
      </c>
      <c r="H42" s="186" t="s">
        <v>138</v>
      </c>
      <c r="I42" s="498">
        <v>6</v>
      </c>
      <c r="J42" s="491">
        <f t="shared" si="0"/>
        <v>52</v>
      </c>
      <c r="K42" s="492">
        <v>52</v>
      </c>
      <c r="L42" s="492"/>
      <c r="M42" s="492"/>
      <c r="N42" s="492"/>
      <c r="O42" s="492"/>
      <c r="P42" s="492"/>
      <c r="Q42" s="493">
        <f t="shared" si="1"/>
        <v>1.56</v>
      </c>
      <c r="R42" s="493">
        <f t="shared" si="2"/>
        <v>0</v>
      </c>
      <c r="S42" s="494">
        <f>IF(K42="nio",0,IF(K42&gt;0,VLOOKUP(G42,'3-Productie normen'!A:K,VLOOKUP(K42,'3-Productie normen'!$B$30:$C$33,2,FALSE),FALSE)))*(VLOOKUP(B42,'2-Kosten per locatie'!$A$15:$C$36,3,FALSE))</f>
        <v>200</v>
      </c>
      <c r="T42" s="494">
        <f t="shared" si="3"/>
        <v>0</v>
      </c>
      <c r="U42" s="495">
        <f>VLOOKUP(G42,'3-Productie normen'!A:O,7,FALSE)</f>
        <v>155.30000000000001</v>
      </c>
      <c r="V42" s="495" t="s">
        <v>182</v>
      </c>
      <c r="X42" s="496">
        <f t="shared" si="4"/>
        <v>312</v>
      </c>
    </row>
    <row r="43" spans="1:24" ht="14.1" customHeight="1">
      <c r="A43" s="472">
        <f t="shared" si="5"/>
        <v>43</v>
      </c>
      <c r="B43" s="211" t="s">
        <v>69</v>
      </c>
      <c r="C43" s="211" t="s">
        <v>151</v>
      </c>
      <c r="D43" s="212">
        <v>-1</v>
      </c>
      <c r="E43" s="488" t="s">
        <v>188</v>
      </c>
      <c r="F43" s="489" t="s">
        <v>100</v>
      </c>
      <c r="G43" s="186" t="s">
        <v>100</v>
      </c>
      <c r="H43" s="186" t="s">
        <v>138</v>
      </c>
      <c r="I43" s="498">
        <v>6</v>
      </c>
      <c r="J43" s="491">
        <f t="shared" si="0"/>
        <v>52</v>
      </c>
      <c r="K43" s="492">
        <v>52</v>
      </c>
      <c r="L43" s="492"/>
      <c r="M43" s="492"/>
      <c r="N43" s="492"/>
      <c r="O43" s="492"/>
      <c r="P43" s="492"/>
      <c r="Q43" s="493">
        <f t="shared" si="1"/>
        <v>1.56</v>
      </c>
      <c r="R43" s="493">
        <f t="shared" si="2"/>
        <v>0</v>
      </c>
      <c r="S43" s="494">
        <f>IF(K43="nio",0,IF(K43&gt;0,VLOOKUP(G43,'3-Productie normen'!A:K,VLOOKUP(K43,'3-Productie normen'!$B$30:$C$33,2,FALSE),FALSE)))*(VLOOKUP(B43,'2-Kosten per locatie'!$A$15:$C$36,3,FALSE))</f>
        <v>200</v>
      </c>
      <c r="T43" s="494">
        <f t="shared" si="3"/>
        <v>0</v>
      </c>
      <c r="U43" s="495">
        <f>VLOOKUP(G43,'3-Productie normen'!A:O,7,FALSE)</f>
        <v>155.30000000000001</v>
      </c>
      <c r="V43" s="495" t="s">
        <v>182</v>
      </c>
      <c r="X43" s="496">
        <f t="shared" si="4"/>
        <v>312</v>
      </c>
    </row>
    <row r="44" spans="1:24" ht="14.1" customHeight="1">
      <c r="A44" s="472">
        <f t="shared" si="5"/>
        <v>44</v>
      </c>
      <c r="B44" s="211" t="s">
        <v>69</v>
      </c>
      <c r="C44" s="211" t="s">
        <v>151</v>
      </c>
      <c r="D44" s="212">
        <v>-1</v>
      </c>
      <c r="E44" s="488" t="s">
        <v>189</v>
      </c>
      <c r="F44" s="489" t="s">
        <v>100</v>
      </c>
      <c r="G44" s="186" t="s">
        <v>100</v>
      </c>
      <c r="H44" s="186" t="s">
        <v>138</v>
      </c>
      <c r="I44" s="498">
        <v>6</v>
      </c>
      <c r="J44" s="491">
        <f t="shared" si="0"/>
        <v>52</v>
      </c>
      <c r="K44" s="492">
        <v>52</v>
      </c>
      <c r="L44" s="492"/>
      <c r="M44" s="492"/>
      <c r="N44" s="492"/>
      <c r="O44" s="492"/>
      <c r="P44" s="492"/>
      <c r="Q44" s="493">
        <f t="shared" si="1"/>
        <v>1.56</v>
      </c>
      <c r="R44" s="493">
        <f t="shared" si="2"/>
        <v>0</v>
      </c>
      <c r="S44" s="494">
        <f>IF(K44="nio",0,IF(K44&gt;0,VLOOKUP(G44,'3-Productie normen'!A:K,VLOOKUP(K44,'3-Productie normen'!$B$30:$C$33,2,FALSE),FALSE)))*(VLOOKUP(B44,'2-Kosten per locatie'!$A$15:$C$36,3,FALSE))</f>
        <v>200</v>
      </c>
      <c r="T44" s="494">
        <f t="shared" si="3"/>
        <v>0</v>
      </c>
      <c r="U44" s="495">
        <f>VLOOKUP(G44,'3-Productie normen'!A:O,7,FALSE)</f>
        <v>155.30000000000001</v>
      </c>
      <c r="V44" s="495" t="s">
        <v>182</v>
      </c>
      <c r="X44" s="496">
        <f t="shared" si="4"/>
        <v>312</v>
      </c>
    </row>
    <row r="45" spans="1:24" ht="14.1" customHeight="1">
      <c r="A45" s="472">
        <f t="shared" si="5"/>
        <v>45</v>
      </c>
      <c r="B45" s="211" t="s">
        <v>69</v>
      </c>
      <c r="C45" s="211" t="s">
        <v>151</v>
      </c>
      <c r="D45" s="212">
        <v>-1</v>
      </c>
      <c r="E45" s="488" t="s">
        <v>190</v>
      </c>
      <c r="F45" s="489" t="s">
        <v>174</v>
      </c>
      <c r="G45" s="211" t="s">
        <v>90</v>
      </c>
      <c r="H45" s="186" t="s">
        <v>138</v>
      </c>
      <c r="I45" s="498">
        <v>36.4</v>
      </c>
      <c r="J45" s="491">
        <f t="shared" si="0"/>
        <v>255</v>
      </c>
      <c r="K45" s="492">
        <v>255</v>
      </c>
      <c r="L45" s="492"/>
      <c r="M45" s="492"/>
      <c r="N45" s="492"/>
      <c r="O45" s="492"/>
      <c r="P45" s="492"/>
      <c r="Q45" s="493">
        <f t="shared" si="1"/>
        <v>12.375999999999999</v>
      </c>
      <c r="R45" s="493">
        <f t="shared" si="2"/>
        <v>0</v>
      </c>
      <c r="S45" s="494">
        <f>IF(K45="nio",0,IF(K45&gt;0,VLOOKUP(G45,'3-Productie normen'!A:K,VLOOKUP(K45,'3-Productie normen'!$B$30:$C$33,2,FALSE),FALSE)))*(VLOOKUP(B45,'2-Kosten per locatie'!$A$15:$C$36,3,FALSE))</f>
        <v>750</v>
      </c>
      <c r="T45" s="494">
        <f t="shared" si="3"/>
        <v>0</v>
      </c>
      <c r="U45" s="495">
        <f>VLOOKUP(G45,'3-Productie normen'!A:O,7,FALSE)</f>
        <v>2296.1699999999996</v>
      </c>
      <c r="V45" s="495"/>
      <c r="X45" s="496">
        <f t="shared" si="4"/>
        <v>9282</v>
      </c>
    </row>
    <row r="46" spans="1:24" ht="14.1" customHeight="1">
      <c r="A46" s="472">
        <f t="shared" si="5"/>
        <v>46</v>
      </c>
      <c r="B46" s="211" t="s">
        <v>69</v>
      </c>
      <c r="C46" s="211" t="s">
        <v>151</v>
      </c>
      <c r="D46" s="212">
        <v>-1</v>
      </c>
      <c r="E46" s="488" t="s">
        <v>191</v>
      </c>
      <c r="F46" s="489" t="s">
        <v>174</v>
      </c>
      <c r="G46" s="211" t="s">
        <v>90</v>
      </c>
      <c r="H46" s="186" t="s">
        <v>138</v>
      </c>
      <c r="I46" s="498">
        <v>32.799999999999997</v>
      </c>
      <c r="J46" s="491">
        <f t="shared" ref="J46:J109" si="6">SUM(K46:O46)</f>
        <v>255</v>
      </c>
      <c r="K46" s="492">
        <v>255</v>
      </c>
      <c r="L46" s="492"/>
      <c r="M46" s="492"/>
      <c r="N46" s="492"/>
      <c r="O46" s="492"/>
      <c r="P46" s="492"/>
      <c r="Q46" s="493">
        <f t="shared" si="1"/>
        <v>11.151999999999999</v>
      </c>
      <c r="R46" s="493">
        <f t="shared" si="2"/>
        <v>0</v>
      </c>
      <c r="S46" s="494">
        <f>IF(K46="nio",0,IF(K46&gt;0,VLOOKUP(G46,'3-Productie normen'!A:K,VLOOKUP(K46,'3-Productie normen'!$B$30:$C$33,2,FALSE),FALSE)))*(VLOOKUP(B46,'2-Kosten per locatie'!$A$15:$C$36,3,FALSE))</f>
        <v>750</v>
      </c>
      <c r="T46" s="494">
        <f t="shared" si="3"/>
        <v>0</v>
      </c>
      <c r="U46" s="495">
        <f>VLOOKUP(G46,'3-Productie normen'!A:O,7,FALSE)</f>
        <v>2296.1699999999996</v>
      </c>
      <c r="V46" s="495"/>
      <c r="X46" s="496">
        <f t="shared" si="4"/>
        <v>8364</v>
      </c>
    </row>
    <row r="47" spans="1:24" ht="14.1" customHeight="1">
      <c r="A47" s="472">
        <f t="shared" si="5"/>
        <v>47</v>
      </c>
      <c r="B47" s="211" t="s">
        <v>69</v>
      </c>
      <c r="C47" s="211" t="s">
        <v>151</v>
      </c>
      <c r="D47" s="212">
        <v>-1</v>
      </c>
      <c r="E47" s="488" t="s">
        <v>192</v>
      </c>
      <c r="F47" s="489" t="s">
        <v>100</v>
      </c>
      <c r="G47" s="186" t="s">
        <v>100</v>
      </c>
      <c r="H47" s="186" t="s">
        <v>138</v>
      </c>
      <c r="I47" s="498">
        <v>6</v>
      </c>
      <c r="J47" s="491">
        <f t="shared" si="6"/>
        <v>52</v>
      </c>
      <c r="K47" s="492">
        <v>52</v>
      </c>
      <c r="L47" s="492"/>
      <c r="M47" s="492"/>
      <c r="N47" s="492"/>
      <c r="O47" s="492"/>
      <c r="P47" s="492"/>
      <c r="Q47" s="493">
        <f t="shared" ref="Q47:Q110" si="7">IF(K47="nio",0,IF(K47&gt;0,K47*I47/S47,0))</f>
        <v>1.56</v>
      </c>
      <c r="R47" s="493">
        <f t="shared" ref="R47:R110" si="8">IF(L47&gt;0,L47*I47/T47,0)</f>
        <v>0</v>
      </c>
      <c r="S47" s="494">
        <f>IF(K47="nio",0,IF(K47&gt;0,VLOOKUP(G47,'3-Productie normen'!A:K,VLOOKUP(K47,'3-Productie normen'!$B$30:$C$33,2,FALSE),FALSE)))*(VLOOKUP(B47,'2-Kosten per locatie'!$A$15:$C$36,3,FALSE))</f>
        <v>200</v>
      </c>
      <c r="T47" s="494">
        <f t="shared" ref="T47:T110" si="9">IF(L47&gt;0,S47*$T$8,0)</f>
        <v>0</v>
      </c>
      <c r="U47" s="495">
        <f>VLOOKUP(G47,'3-Productie normen'!A:O,7,FALSE)</f>
        <v>155.30000000000001</v>
      </c>
      <c r="V47" s="495" t="s">
        <v>182</v>
      </c>
      <c r="X47" s="496">
        <f t="shared" ref="X47:X110" si="10">J47*I47</f>
        <v>312</v>
      </c>
    </row>
    <row r="48" spans="1:24" ht="14.1" customHeight="1">
      <c r="A48" s="472">
        <f t="shared" si="5"/>
        <v>48</v>
      </c>
      <c r="B48" s="211" t="s">
        <v>69</v>
      </c>
      <c r="C48" s="211" t="s">
        <v>151</v>
      </c>
      <c r="D48" s="212">
        <v>-1</v>
      </c>
      <c r="E48" s="488" t="s">
        <v>193</v>
      </c>
      <c r="F48" s="489" t="s">
        <v>100</v>
      </c>
      <c r="G48" s="186" t="s">
        <v>100</v>
      </c>
      <c r="H48" s="186" t="s">
        <v>138</v>
      </c>
      <c r="I48" s="498">
        <v>6</v>
      </c>
      <c r="J48" s="491">
        <f t="shared" si="6"/>
        <v>52</v>
      </c>
      <c r="K48" s="492">
        <v>52</v>
      </c>
      <c r="L48" s="492"/>
      <c r="M48" s="492"/>
      <c r="N48" s="492"/>
      <c r="O48" s="492"/>
      <c r="P48" s="492"/>
      <c r="Q48" s="493">
        <f t="shared" si="7"/>
        <v>1.56</v>
      </c>
      <c r="R48" s="493">
        <f t="shared" si="8"/>
        <v>0</v>
      </c>
      <c r="S48" s="494">
        <f>IF(K48="nio",0,IF(K48&gt;0,VLOOKUP(G48,'3-Productie normen'!A:K,VLOOKUP(K48,'3-Productie normen'!$B$30:$C$33,2,FALSE),FALSE)))*(VLOOKUP(B48,'2-Kosten per locatie'!$A$15:$C$36,3,FALSE))</f>
        <v>200</v>
      </c>
      <c r="T48" s="494">
        <f t="shared" si="9"/>
        <v>0</v>
      </c>
      <c r="U48" s="495">
        <f>VLOOKUP(G48,'3-Productie normen'!A:O,7,FALSE)</f>
        <v>155.30000000000001</v>
      </c>
      <c r="V48" s="495" t="s">
        <v>182</v>
      </c>
      <c r="X48" s="496">
        <f t="shared" si="10"/>
        <v>312</v>
      </c>
    </row>
    <row r="49" spans="1:24" ht="14.1" customHeight="1">
      <c r="A49" s="472">
        <f t="shared" si="5"/>
        <v>49</v>
      </c>
      <c r="B49" s="211" t="s">
        <v>69</v>
      </c>
      <c r="C49" s="211" t="s">
        <v>151</v>
      </c>
      <c r="D49" s="212">
        <v>-1</v>
      </c>
      <c r="E49" s="488" t="s">
        <v>194</v>
      </c>
      <c r="F49" s="489" t="s">
        <v>100</v>
      </c>
      <c r="G49" s="186" t="s">
        <v>100</v>
      </c>
      <c r="H49" s="186" t="s">
        <v>138</v>
      </c>
      <c r="I49" s="498">
        <v>6</v>
      </c>
      <c r="J49" s="491">
        <f t="shared" si="6"/>
        <v>52</v>
      </c>
      <c r="K49" s="492">
        <v>52</v>
      </c>
      <c r="L49" s="492"/>
      <c r="M49" s="492"/>
      <c r="N49" s="492"/>
      <c r="O49" s="492"/>
      <c r="P49" s="492"/>
      <c r="Q49" s="493">
        <f t="shared" si="7"/>
        <v>1.56</v>
      </c>
      <c r="R49" s="493">
        <f t="shared" si="8"/>
        <v>0</v>
      </c>
      <c r="S49" s="494">
        <f>IF(K49="nio",0,IF(K49&gt;0,VLOOKUP(G49,'3-Productie normen'!A:K,VLOOKUP(K49,'3-Productie normen'!$B$30:$C$33,2,FALSE),FALSE)))*(VLOOKUP(B49,'2-Kosten per locatie'!$A$15:$C$36,3,FALSE))</f>
        <v>200</v>
      </c>
      <c r="T49" s="494">
        <f t="shared" si="9"/>
        <v>0</v>
      </c>
      <c r="U49" s="495">
        <f>VLOOKUP(G49,'3-Productie normen'!A:O,7,FALSE)</f>
        <v>155.30000000000001</v>
      </c>
      <c r="V49" s="495" t="s">
        <v>182</v>
      </c>
      <c r="X49" s="496">
        <f t="shared" si="10"/>
        <v>312</v>
      </c>
    </row>
    <row r="50" spans="1:24" ht="14.1" customHeight="1">
      <c r="A50" s="472">
        <f t="shared" si="5"/>
        <v>50</v>
      </c>
      <c r="B50" s="211" t="s">
        <v>69</v>
      </c>
      <c r="C50" s="211" t="s">
        <v>151</v>
      </c>
      <c r="D50" s="212">
        <v>-1</v>
      </c>
      <c r="E50" s="488" t="s">
        <v>195</v>
      </c>
      <c r="F50" s="489" t="s">
        <v>100</v>
      </c>
      <c r="G50" s="186" t="s">
        <v>100</v>
      </c>
      <c r="H50" s="186" t="s">
        <v>138</v>
      </c>
      <c r="I50" s="498">
        <v>6</v>
      </c>
      <c r="J50" s="491">
        <f t="shared" si="6"/>
        <v>52</v>
      </c>
      <c r="K50" s="492">
        <v>52</v>
      </c>
      <c r="L50" s="492"/>
      <c r="M50" s="492"/>
      <c r="N50" s="492"/>
      <c r="O50" s="492"/>
      <c r="P50" s="492"/>
      <c r="Q50" s="493">
        <f t="shared" si="7"/>
        <v>1.56</v>
      </c>
      <c r="R50" s="493">
        <f t="shared" si="8"/>
        <v>0</v>
      </c>
      <c r="S50" s="494">
        <f>IF(K50="nio",0,IF(K50&gt;0,VLOOKUP(G50,'3-Productie normen'!A:K,VLOOKUP(K50,'3-Productie normen'!$B$30:$C$33,2,FALSE),FALSE)))*(VLOOKUP(B50,'2-Kosten per locatie'!$A$15:$C$36,3,FALSE))</f>
        <v>200</v>
      </c>
      <c r="T50" s="494">
        <f t="shared" si="9"/>
        <v>0</v>
      </c>
      <c r="U50" s="495">
        <f>VLOOKUP(G50,'3-Productie normen'!A:O,7,FALSE)</f>
        <v>155.30000000000001</v>
      </c>
      <c r="V50" s="495" t="s">
        <v>182</v>
      </c>
      <c r="X50" s="496">
        <f t="shared" si="10"/>
        <v>312</v>
      </c>
    </row>
    <row r="51" spans="1:24" ht="14.1" customHeight="1">
      <c r="A51" s="472">
        <f t="shared" si="5"/>
        <v>51</v>
      </c>
      <c r="B51" s="211" t="s">
        <v>69</v>
      </c>
      <c r="C51" s="211" t="s">
        <v>151</v>
      </c>
      <c r="D51" s="212">
        <v>-1</v>
      </c>
      <c r="E51" s="488" t="s">
        <v>196</v>
      </c>
      <c r="F51" s="489" t="s">
        <v>161</v>
      </c>
      <c r="G51" s="186" t="s">
        <v>93</v>
      </c>
      <c r="H51" s="186" t="s">
        <v>156</v>
      </c>
      <c r="I51" s="498">
        <v>32.1</v>
      </c>
      <c r="J51" s="491">
        <f t="shared" si="6"/>
        <v>255</v>
      </c>
      <c r="K51" s="492">
        <v>255</v>
      </c>
      <c r="L51" s="492"/>
      <c r="M51" s="492"/>
      <c r="N51" s="492"/>
      <c r="O51" s="492"/>
      <c r="P51" s="492"/>
      <c r="Q51" s="493">
        <f t="shared" si="7"/>
        <v>36.380000000000003</v>
      </c>
      <c r="R51" s="493">
        <f t="shared" si="8"/>
        <v>0</v>
      </c>
      <c r="S51" s="494">
        <f>IF(K51="nio",0,IF(K51&gt;0,VLOOKUP(G51,'3-Productie normen'!A:K,VLOOKUP(K51,'3-Productie normen'!$B$30:$C$33,2,FALSE),FALSE)))*(VLOOKUP(B51,'2-Kosten per locatie'!$A$15:$C$36,3,FALSE))</f>
        <v>225</v>
      </c>
      <c r="T51" s="494">
        <f t="shared" si="9"/>
        <v>0</v>
      </c>
      <c r="U51" s="495">
        <f>VLOOKUP(G51,'3-Productie normen'!A:O,7,FALSE)</f>
        <v>586.5</v>
      </c>
      <c r="V51" s="495"/>
      <c r="X51" s="496">
        <f t="shared" si="10"/>
        <v>8185.5</v>
      </c>
    </row>
    <row r="52" spans="1:24" ht="14.1" customHeight="1">
      <c r="A52" s="472">
        <f t="shared" si="5"/>
        <v>52</v>
      </c>
      <c r="B52" s="211" t="s">
        <v>69</v>
      </c>
      <c r="C52" s="211" t="s">
        <v>151</v>
      </c>
      <c r="D52" s="212">
        <v>-1</v>
      </c>
      <c r="E52" s="488" t="s">
        <v>197</v>
      </c>
      <c r="F52" s="489" t="s">
        <v>174</v>
      </c>
      <c r="G52" s="211" t="s">
        <v>90</v>
      </c>
      <c r="H52" s="186" t="s">
        <v>138</v>
      </c>
      <c r="I52" s="498">
        <v>45.1</v>
      </c>
      <c r="J52" s="491">
        <f t="shared" si="6"/>
        <v>255</v>
      </c>
      <c r="K52" s="492">
        <v>255</v>
      </c>
      <c r="L52" s="492"/>
      <c r="M52" s="492"/>
      <c r="N52" s="492"/>
      <c r="O52" s="492"/>
      <c r="P52" s="492"/>
      <c r="Q52" s="493">
        <f t="shared" si="7"/>
        <v>15.334</v>
      </c>
      <c r="R52" s="493">
        <f t="shared" si="8"/>
        <v>0</v>
      </c>
      <c r="S52" s="494">
        <f>IF(K52="nio",0,IF(K52&gt;0,VLOOKUP(G52,'3-Productie normen'!A:K,VLOOKUP(K52,'3-Productie normen'!$B$30:$C$33,2,FALSE),FALSE)))*(VLOOKUP(B52,'2-Kosten per locatie'!$A$15:$C$36,3,FALSE))</f>
        <v>750</v>
      </c>
      <c r="T52" s="494">
        <f t="shared" si="9"/>
        <v>0</v>
      </c>
      <c r="U52" s="495">
        <f>VLOOKUP(G52,'3-Productie normen'!A:O,7,FALSE)</f>
        <v>2296.1699999999996</v>
      </c>
      <c r="V52" s="495"/>
      <c r="X52" s="496">
        <f t="shared" si="10"/>
        <v>11500.5</v>
      </c>
    </row>
    <row r="53" spans="1:24" ht="14.1" customHeight="1">
      <c r="A53" s="472">
        <f t="shared" si="5"/>
        <v>53</v>
      </c>
      <c r="B53" s="211" t="s">
        <v>69</v>
      </c>
      <c r="C53" s="211" t="s">
        <v>151</v>
      </c>
      <c r="D53" s="212">
        <v>-1</v>
      </c>
      <c r="E53" s="488" t="s">
        <v>198</v>
      </c>
      <c r="F53" s="489" t="s">
        <v>199</v>
      </c>
      <c r="G53" s="186" t="s">
        <v>93</v>
      </c>
      <c r="H53" s="186" t="s">
        <v>156</v>
      </c>
      <c r="I53" s="498">
        <v>46.8</v>
      </c>
      <c r="J53" s="491">
        <f t="shared" si="6"/>
        <v>255</v>
      </c>
      <c r="K53" s="492">
        <v>255</v>
      </c>
      <c r="L53" s="492"/>
      <c r="M53" s="492"/>
      <c r="N53" s="492"/>
      <c r="O53" s="492"/>
      <c r="P53" s="492"/>
      <c r="Q53" s="493">
        <f t="shared" si="7"/>
        <v>53.04</v>
      </c>
      <c r="R53" s="493">
        <f t="shared" si="8"/>
        <v>0</v>
      </c>
      <c r="S53" s="494">
        <f>IF(K53="nio",0,IF(K53&gt;0,VLOOKUP(G53,'3-Productie normen'!A:K,VLOOKUP(K53,'3-Productie normen'!$B$30:$C$33,2,FALSE),FALSE)))*(VLOOKUP(B53,'2-Kosten per locatie'!$A$15:$C$36,3,FALSE))</f>
        <v>225</v>
      </c>
      <c r="T53" s="494">
        <f t="shared" si="9"/>
        <v>0</v>
      </c>
      <c r="U53" s="495">
        <f>VLOOKUP(G53,'3-Productie normen'!A:O,7,FALSE)</f>
        <v>586.5</v>
      </c>
      <c r="V53" s="495"/>
      <c r="X53" s="496">
        <f t="shared" si="10"/>
        <v>11934</v>
      </c>
    </row>
    <row r="54" spans="1:24" ht="14.1" customHeight="1">
      <c r="A54" s="472">
        <f t="shared" si="5"/>
        <v>54</v>
      </c>
      <c r="B54" s="211" t="s">
        <v>69</v>
      </c>
      <c r="C54" s="211" t="s">
        <v>151</v>
      </c>
      <c r="D54" s="212">
        <v>-1</v>
      </c>
      <c r="E54" s="488" t="s">
        <v>200</v>
      </c>
      <c r="F54" s="489" t="s">
        <v>201</v>
      </c>
      <c r="G54" s="186" t="s">
        <v>93</v>
      </c>
      <c r="H54" s="186" t="s">
        <v>156</v>
      </c>
      <c r="I54" s="498">
        <v>11.5</v>
      </c>
      <c r="J54" s="491">
        <f t="shared" si="6"/>
        <v>255</v>
      </c>
      <c r="K54" s="492">
        <v>255</v>
      </c>
      <c r="L54" s="492"/>
      <c r="M54" s="492"/>
      <c r="N54" s="492"/>
      <c r="O54" s="492"/>
      <c r="P54" s="492"/>
      <c r="Q54" s="493">
        <f t="shared" si="7"/>
        <v>13.033333333333333</v>
      </c>
      <c r="R54" s="493">
        <f t="shared" si="8"/>
        <v>0</v>
      </c>
      <c r="S54" s="494">
        <f>IF(K54="nio",0,IF(K54&gt;0,VLOOKUP(G54,'3-Productie normen'!A:K,VLOOKUP(K54,'3-Productie normen'!$B$30:$C$33,2,FALSE),FALSE)))*(VLOOKUP(B54,'2-Kosten per locatie'!$A$15:$C$36,3,FALSE))</f>
        <v>225</v>
      </c>
      <c r="T54" s="494">
        <f t="shared" si="9"/>
        <v>0</v>
      </c>
      <c r="U54" s="495">
        <f>VLOOKUP(G54,'3-Productie normen'!A:O,7,FALSE)</f>
        <v>586.5</v>
      </c>
      <c r="V54" s="495"/>
      <c r="X54" s="496">
        <f t="shared" si="10"/>
        <v>2932.5</v>
      </c>
    </row>
    <row r="55" spans="1:24" ht="14.1" customHeight="1">
      <c r="A55" s="472">
        <f t="shared" si="5"/>
        <v>55</v>
      </c>
      <c r="B55" s="211" t="s">
        <v>69</v>
      </c>
      <c r="C55" s="211" t="s">
        <v>151</v>
      </c>
      <c r="D55" s="212">
        <v>-1</v>
      </c>
      <c r="E55" s="488" t="s">
        <v>202</v>
      </c>
      <c r="F55" s="489" t="s">
        <v>101</v>
      </c>
      <c r="G55" s="186" t="s">
        <v>102</v>
      </c>
      <c r="H55" s="186" t="s">
        <v>156</v>
      </c>
      <c r="I55" s="498">
        <v>28.9</v>
      </c>
      <c r="J55" s="491">
        <f t="shared" si="6"/>
        <v>0</v>
      </c>
      <c r="K55" s="492" t="s">
        <v>203</v>
      </c>
      <c r="L55" s="492"/>
      <c r="M55" s="492"/>
      <c r="N55" s="492"/>
      <c r="O55" s="492"/>
      <c r="P55" s="492"/>
      <c r="Q55" s="493">
        <f t="shared" si="7"/>
        <v>0</v>
      </c>
      <c r="R55" s="493">
        <f t="shared" si="8"/>
        <v>0</v>
      </c>
      <c r="S55" s="494">
        <f>IF(K55="nio",0,IF(K55&gt;0,VLOOKUP(G55,'3-Productie normen'!A:K,VLOOKUP(K55,'3-Productie normen'!$B$30:$C$33,2,FALSE),FALSE)))*(VLOOKUP(B55,'2-Kosten per locatie'!$A$15:$C$36,3,FALSE))</f>
        <v>0</v>
      </c>
      <c r="T55" s="494">
        <f t="shared" si="9"/>
        <v>0</v>
      </c>
      <c r="U55" s="495">
        <f>VLOOKUP(G55,'3-Productie normen'!A:O,7,FALSE)</f>
        <v>1570.1</v>
      </c>
      <c r="V55" s="495"/>
      <c r="X55" s="496">
        <f t="shared" si="10"/>
        <v>0</v>
      </c>
    </row>
    <row r="56" spans="1:24" ht="14.1" customHeight="1">
      <c r="A56" s="472">
        <f t="shared" si="5"/>
        <v>56</v>
      </c>
      <c r="B56" s="211" t="s">
        <v>69</v>
      </c>
      <c r="C56" s="211" t="s">
        <v>151</v>
      </c>
      <c r="D56" s="212">
        <v>-1</v>
      </c>
      <c r="E56" s="488" t="s">
        <v>204</v>
      </c>
      <c r="F56" s="489" t="s">
        <v>205</v>
      </c>
      <c r="G56" s="186" t="s">
        <v>96</v>
      </c>
      <c r="H56" s="186" t="s">
        <v>138</v>
      </c>
      <c r="I56" s="498">
        <v>50.9</v>
      </c>
      <c r="J56" s="491">
        <f t="shared" si="6"/>
        <v>255</v>
      </c>
      <c r="K56" s="492">
        <v>255</v>
      </c>
      <c r="L56" s="492"/>
      <c r="M56" s="492"/>
      <c r="N56" s="492"/>
      <c r="O56" s="492"/>
      <c r="P56" s="492"/>
      <c r="Q56" s="493">
        <f t="shared" si="7"/>
        <v>25.959</v>
      </c>
      <c r="R56" s="493">
        <f t="shared" si="8"/>
        <v>0</v>
      </c>
      <c r="S56" s="494">
        <f>IF(K56="nio",0,IF(K56&gt;0,VLOOKUP(G56,'3-Productie normen'!A:K,VLOOKUP(K56,'3-Productie normen'!$B$30:$C$33,2,FALSE),FALSE)))*(VLOOKUP(B56,'2-Kosten per locatie'!$A$15:$C$36,3,FALSE))</f>
        <v>500</v>
      </c>
      <c r="T56" s="494">
        <f t="shared" si="9"/>
        <v>0</v>
      </c>
      <c r="U56" s="495">
        <f>VLOOKUP(G56,'3-Productie normen'!A:O,7,FALSE)</f>
        <v>473.79999999999995</v>
      </c>
      <c r="V56" s="495"/>
      <c r="X56" s="496">
        <f t="shared" si="10"/>
        <v>12979.5</v>
      </c>
    </row>
    <row r="57" spans="1:24" ht="14.1" customHeight="1">
      <c r="A57" s="472">
        <f t="shared" si="5"/>
        <v>57</v>
      </c>
      <c r="B57" s="211" t="s">
        <v>69</v>
      </c>
      <c r="C57" s="211" t="s">
        <v>151</v>
      </c>
      <c r="D57" s="212">
        <v>-1</v>
      </c>
      <c r="E57" s="488" t="s">
        <v>206</v>
      </c>
      <c r="F57" s="489" t="s">
        <v>176</v>
      </c>
      <c r="G57" s="186" t="s">
        <v>92</v>
      </c>
      <c r="H57" s="186" t="s">
        <v>138</v>
      </c>
      <c r="I57" s="498">
        <v>175.8</v>
      </c>
      <c r="J57" s="491">
        <f t="shared" si="6"/>
        <v>255</v>
      </c>
      <c r="K57" s="492">
        <v>255</v>
      </c>
      <c r="L57" s="492"/>
      <c r="M57" s="492"/>
      <c r="N57" s="492"/>
      <c r="O57" s="492"/>
      <c r="P57" s="492"/>
      <c r="Q57" s="493">
        <f t="shared" si="7"/>
        <v>163.01454545454544</v>
      </c>
      <c r="R57" s="493">
        <f t="shared" si="8"/>
        <v>0</v>
      </c>
      <c r="S57" s="494">
        <f>IF(K57="nio",0,IF(K57&gt;0,VLOOKUP(G57,'3-Productie normen'!A:K,VLOOKUP(K57,'3-Productie normen'!$B$30:$C$33,2,FALSE),FALSE)))*(VLOOKUP(B57,'2-Kosten per locatie'!$A$15:$C$36,3,FALSE))</f>
        <v>275</v>
      </c>
      <c r="T57" s="494">
        <f t="shared" si="9"/>
        <v>0</v>
      </c>
      <c r="U57" s="495">
        <f>VLOOKUP(G57,'3-Productie normen'!A:O,7,FALSE)</f>
        <v>1111.75</v>
      </c>
      <c r="V57" s="495"/>
      <c r="X57" s="496">
        <f t="shared" si="10"/>
        <v>44829</v>
      </c>
    </row>
    <row r="58" spans="1:24" ht="14.1" customHeight="1">
      <c r="A58" s="472">
        <f t="shared" si="5"/>
        <v>58</v>
      </c>
      <c r="B58" s="211" t="s">
        <v>69</v>
      </c>
      <c r="C58" s="211" t="s">
        <v>151</v>
      </c>
      <c r="D58" s="212">
        <v>-1</v>
      </c>
      <c r="E58" s="488" t="s">
        <v>207</v>
      </c>
      <c r="F58" s="489" t="s">
        <v>94</v>
      </c>
      <c r="G58" s="212" t="s">
        <v>94</v>
      </c>
      <c r="H58" s="186" t="s">
        <v>138</v>
      </c>
      <c r="I58" s="498">
        <v>27.2</v>
      </c>
      <c r="J58" s="491">
        <f t="shared" si="6"/>
        <v>255</v>
      </c>
      <c r="K58" s="492">
        <v>255</v>
      </c>
      <c r="L58" s="492"/>
      <c r="M58" s="492"/>
      <c r="N58" s="492"/>
      <c r="O58" s="492"/>
      <c r="P58" s="492"/>
      <c r="Q58" s="493">
        <f t="shared" si="7"/>
        <v>14.602105263157895</v>
      </c>
      <c r="R58" s="493">
        <f t="shared" si="8"/>
        <v>0</v>
      </c>
      <c r="S58" s="494">
        <f>IF(K58="nio",0,IF(K58&gt;0,VLOOKUP(G58,'3-Productie normen'!A:K,VLOOKUP(K58,'3-Productie normen'!$B$30:$C$33,2,FALSE),FALSE)))*(VLOOKUP(B58,'2-Kosten per locatie'!$A$15:$C$36,3,FALSE))</f>
        <v>475</v>
      </c>
      <c r="T58" s="494">
        <f t="shared" si="9"/>
        <v>0</v>
      </c>
      <c r="U58" s="495">
        <f>VLOOKUP(G58,'3-Productie normen'!A:O,7,FALSE)</f>
        <v>606.37</v>
      </c>
      <c r="V58" s="495"/>
      <c r="X58" s="496">
        <f t="shared" si="10"/>
        <v>6936</v>
      </c>
    </row>
    <row r="59" spans="1:24" ht="14.1" customHeight="1">
      <c r="A59" s="472">
        <f t="shared" si="5"/>
        <v>59</v>
      </c>
      <c r="B59" s="211" t="s">
        <v>69</v>
      </c>
      <c r="C59" s="211" t="s">
        <v>151</v>
      </c>
      <c r="D59" s="212">
        <v>-1</v>
      </c>
      <c r="E59" s="488" t="s">
        <v>208</v>
      </c>
      <c r="F59" s="489" t="s">
        <v>209</v>
      </c>
      <c r="G59" s="186" t="s">
        <v>92</v>
      </c>
      <c r="H59" s="186" t="s">
        <v>156</v>
      </c>
      <c r="I59" s="498">
        <v>19</v>
      </c>
      <c r="J59" s="491">
        <f t="shared" si="6"/>
        <v>255</v>
      </c>
      <c r="K59" s="492">
        <v>255</v>
      </c>
      <c r="L59" s="492"/>
      <c r="M59" s="492"/>
      <c r="N59" s="492"/>
      <c r="O59" s="492"/>
      <c r="P59" s="492"/>
      <c r="Q59" s="493">
        <f t="shared" si="7"/>
        <v>17.618181818181817</v>
      </c>
      <c r="R59" s="493">
        <f t="shared" si="8"/>
        <v>0</v>
      </c>
      <c r="S59" s="494">
        <f>IF(K59="nio",0,IF(K59&gt;0,VLOOKUP(G59,'3-Productie normen'!A:K,VLOOKUP(K59,'3-Productie normen'!$B$30:$C$33,2,FALSE),FALSE)))*(VLOOKUP(B59,'2-Kosten per locatie'!$A$15:$C$36,3,FALSE))</f>
        <v>275</v>
      </c>
      <c r="T59" s="494">
        <f t="shared" si="9"/>
        <v>0</v>
      </c>
      <c r="U59" s="495">
        <f>VLOOKUP(G59,'3-Productie normen'!A:O,7,FALSE)</f>
        <v>1111.75</v>
      </c>
      <c r="V59" s="495"/>
      <c r="X59" s="496">
        <f t="shared" si="10"/>
        <v>4845</v>
      </c>
    </row>
    <row r="60" spans="1:24" ht="14.1" customHeight="1">
      <c r="A60" s="472">
        <f t="shared" si="5"/>
        <v>60</v>
      </c>
      <c r="B60" s="211" t="s">
        <v>69</v>
      </c>
      <c r="C60" s="211" t="s">
        <v>151</v>
      </c>
      <c r="D60" s="212">
        <v>-1</v>
      </c>
      <c r="E60" s="488" t="s">
        <v>210</v>
      </c>
      <c r="F60" s="489" t="s">
        <v>95</v>
      </c>
      <c r="G60" s="144" t="s">
        <v>95</v>
      </c>
      <c r="H60" s="186" t="s">
        <v>156</v>
      </c>
      <c r="I60" s="498">
        <v>13.7</v>
      </c>
      <c r="J60" s="491">
        <f t="shared" si="6"/>
        <v>12</v>
      </c>
      <c r="K60" s="492">
        <v>12</v>
      </c>
      <c r="L60" s="492"/>
      <c r="M60" s="492"/>
      <c r="N60" s="492"/>
      <c r="O60" s="492"/>
      <c r="P60" s="492"/>
      <c r="Q60" s="493">
        <f t="shared" si="7"/>
        <v>0.34610526315789469</v>
      </c>
      <c r="R60" s="493">
        <f t="shared" si="8"/>
        <v>0</v>
      </c>
      <c r="S60" s="494">
        <f>IF(K60="nio",0,IF(K60&gt;0,VLOOKUP(G60,'3-Productie normen'!A:K,VLOOKUP(K60,'3-Productie normen'!$B$30:$C$33,2,FALSE),FALSE)))*(VLOOKUP(B60,'2-Kosten per locatie'!$A$15:$C$36,3,FALSE))</f>
        <v>475</v>
      </c>
      <c r="T60" s="494">
        <f t="shared" si="9"/>
        <v>0</v>
      </c>
      <c r="U60" s="495">
        <f>VLOOKUP(G60,'3-Productie normen'!A:O,7,FALSE)</f>
        <v>669.2</v>
      </c>
      <c r="V60" s="495"/>
      <c r="X60" s="496">
        <f t="shared" si="10"/>
        <v>164.39999999999998</v>
      </c>
    </row>
    <row r="61" spans="1:24" ht="14.1" customHeight="1">
      <c r="A61" s="472">
        <f t="shared" si="5"/>
        <v>61</v>
      </c>
      <c r="B61" s="211" t="s">
        <v>69</v>
      </c>
      <c r="C61" s="211" t="s">
        <v>151</v>
      </c>
      <c r="D61" s="212">
        <v>-1</v>
      </c>
      <c r="E61" s="488" t="s">
        <v>211</v>
      </c>
      <c r="F61" s="489" t="s">
        <v>212</v>
      </c>
      <c r="G61" s="144" t="s">
        <v>95</v>
      </c>
      <c r="H61" s="186" t="s">
        <v>156</v>
      </c>
      <c r="I61" s="498">
        <v>4.8</v>
      </c>
      <c r="J61" s="491">
        <f t="shared" si="6"/>
        <v>0</v>
      </c>
      <c r="K61" s="492" t="s">
        <v>203</v>
      </c>
      <c r="L61" s="492"/>
      <c r="M61" s="492"/>
      <c r="N61" s="492"/>
      <c r="O61" s="492"/>
      <c r="P61" s="492"/>
      <c r="Q61" s="493">
        <f t="shared" si="7"/>
        <v>0</v>
      </c>
      <c r="R61" s="493">
        <f t="shared" si="8"/>
        <v>0</v>
      </c>
      <c r="S61" s="494">
        <f>IF(K61="nio",0,IF(K61&gt;0,VLOOKUP(G61,'3-Productie normen'!A:K,VLOOKUP(K61,'3-Productie normen'!$B$30:$C$33,2,FALSE),FALSE)))*(VLOOKUP(B61,'2-Kosten per locatie'!$A$15:$C$36,3,FALSE))</f>
        <v>0</v>
      </c>
      <c r="T61" s="494">
        <f t="shared" si="9"/>
        <v>0</v>
      </c>
      <c r="U61" s="495">
        <f>VLOOKUP(G61,'3-Productie normen'!A:O,7,FALSE)</f>
        <v>669.2</v>
      </c>
      <c r="V61" s="495"/>
      <c r="X61" s="496">
        <f t="shared" si="10"/>
        <v>0</v>
      </c>
    </row>
    <row r="62" spans="1:24" ht="14.1" customHeight="1">
      <c r="A62" s="472">
        <f t="shared" si="5"/>
        <v>62</v>
      </c>
      <c r="B62" s="211" t="s">
        <v>69</v>
      </c>
      <c r="C62" s="211" t="s">
        <v>151</v>
      </c>
      <c r="D62" s="212">
        <v>0</v>
      </c>
      <c r="E62" s="488" t="s">
        <v>213</v>
      </c>
      <c r="F62" s="489" t="s">
        <v>97</v>
      </c>
      <c r="G62" s="186" t="s">
        <v>97</v>
      </c>
      <c r="H62" s="186" t="s">
        <v>138</v>
      </c>
      <c r="I62" s="498">
        <v>11</v>
      </c>
      <c r="J62" s="491">
        <f t="shared" si="6"/>
        <v>255</v>
      </c>
      <c r="K62" s="492">
        <v>255</v>
      </c>
      <c r="L62" s="492"/>
      <c r="M62" s="492"/>
      <c r="N62" s="492"/>
      <c r="O62" s="492"/>
      <c r="P62" s="492"/>
      <c r="Q62" s="493">
        <f t="shared" si="7"/>
        <v>8.6307692307692303</v>
      </c>
      <c r="R62" s="493">
        <f t="shared" si="8"/>
        <v>0</v>
      </c>
      <c r="S62" s="494">
        <f>IF(K62="nio",0,IF(K62&gt;0,VLOOKUP(G62,'3-Productie normen'!A:K,VLOOKUP(K62,'3-Productie normen'!$B$30:$C$33,2,FALSE),FALSE)))*(VLOOKUP(B62,'2-Kosten per locatie'!$A$15:$C$36,3,FALSE))</f>
        <v>325</v>
      </c>
      <c r="T62" s="494">
        <f t="shared" si="9"/>
        <v>0</v>
      </c>
      <c r="U62" s="495">
        <f>VLOOKUP(G62,'3-Productie normen'!A:O,7,FALSE)</f>
        <v>293.49999999999994</v>
      </c>
      <c r="V62" s="495"/>
      <c r="X62" s="496">
        <f t="shared" si="10"/>
        <v>2805</v>
      </c>
    </row>
    <row r="63" spans="1:24" ht="14.1" customHeight="1">
      <c r="A63" s="472">
        <f t="shared" si="5"/>
        <v>63</v>
      </c>
      <c r="B63" s="211" t="s">
        <v>69</v>
      </c>
      <c r="C63" s="211" t="s">
        <v>151</v>
      </c>
      <c r="D63" s="212">
        <v>0</v>
      </c>
      <c r="E63" s="488" t="s">
        <v>214</v>
      </c>
      <c r="F63" s="489" t="s">
        <v>215</v>
      </c>
      <c r="G63" s="186" t="s">
        <v>97</v>
      </c>
      <c r="H63" s="186" t="s">
        <v>138</v>
      </c>
      <c r="I63" s="498">
        <v>132.69999999999999</v>
      </c>
      <c r="J63" s="491">
        <f t="shared" si="6"/>
        <v>255</v>
      </c>
      <c r="K63" s="492">
        <v>255</v>
      </c>
      <c r="L63" s="492"/>
      <c r="M63" s="492"/>
      <c r="N63" s="492"/>
      <c r="O63" s="492"/>
      <c r="P63" s="492"/>
      <c r="Q63" s="493">
        <f t="shared" si="7"/>
        <v>104.11846153846155</v>
      </c>
      <c r="R63" s="493">
        <f t="shared" si="8"/>
        <v>0</v>
      </c>
      <c r="S63" s="494">
        <f>IF(K63="nio",0,IF(K63&gt;0,VLOOKUP(G63,'3-Productie normen'!A:K,VLOOKUP(K63,'3-Productie normen'!$B$30:$C$33,2,FALSE),FALSE)))*(VLOOKUP(B63,'2-Kosten per locatie'!$A$15:$C$36,3,FALSE))</f>
        <v>325</v>
      </c>
      <c r="T63" s="494">
        <f t="shared" si="9"/>
        <v>0</v>
      </c>
      <c r="U63" s="495">
        <f>VLOOKUP(G63,'3-Productie normen'!A:O,7,FALSE)</f>
        <v>293.49999999999994</v>
      </c>
      <c r="V63" s="495"/>
      <c r="X63" s="496">
        <f t="shared" si="10"/>
        <v>33838.5</v>
      </c>
    </row>
    <row r="64" spans="1:24" ht="14.1" customHeight="1">
      <c r="A64" s="472">
        <f t="shared" si="5"/>
        <v>64</v>
      </c>
      <c r="B64" s="211" t="s">
        <v>69</v>
      </c>
      <c r="C64" s="211" t="s">
        <v>151</v>
      </c>
      <c r="D64" s="212">
        <v>0</v>
      </c>
      <c r="E64" s="488" t="s">
        <v>216</v>
      </c>
      <c r="F64" s="489" t="s">
        <v>217</v>
      </c>
      <c r="G64" s="212" t="s">
        <v>86</v>
      </c>
      <c r="H64" s="186" t="s">
        <v>138</v>
      </c>
      <c r="I64" s="498">
        <v>55.6</v>
      </c>
      <c r="J64" s="491">
        <f t="shared" si="6"/>
        <v>255</v>
      </c>
      <c r="K64" s="492">
        <v>255</v>
      </c>
      <c r="L64" s="492"/>
      <c r="M64" s="492"/>
      <c r="N64" s="492"/>
      <c r="O64" s="492"/>
      <c r="P64" s="492"/>
      <c r="Q64" s="493">
        <f t="shared" si="7"/>
        <v>37.808</v>
      </c>
      <c r="R64" s="493">
        <f t="shared" si="8"/>
        <v>0</v>
      </c>
      <c r="S64" s="494">
        <f>IF(K64="nio",0,IF(K64&gt;0,VLOOKUP(G64,'3-Productie normen'!A:K,VLOOKUP(K64,'3-Productie normen'!$B$30:$C$33,2,FALSE),FALSE)))*(VLOOKUP(B64,'2-Kosten per locatie'!$A$15:$C$36,3,FALSE))</f>
        <v>375</v>
      </c>
      <c r="T64" s="494">
        <f t="shared" si="9"/>
        <v>0</v>
      </c>
      <c r="U64" s="495">
        <f>VLOOKUP(G64,'3-Productie normen'!A:O,7,FALSE)</f>
        <v>3803.9000000000005</v>
      </c>
      <c r="V64" s="495"/>
      <c r="X64" s="496">
        <f t="shared" si="10"/>
        <v>14178</v>
      </c>
    </row>
    <row r="65" spans="1:24" ht="14.1" customHeight="1">
      <c r="A65" s="472">
        <f t="shared" si="5"/>
        <v>65</v>
      </c>
      <c r="B65" s="211" t="s">
        <v>69</v>
      </c>
      <c r="C65" s="211" t="s">
        <v>151</v>
      </c>
      <c r="D65" s="212">
        <v>0</v>
      </c>
      <c r="E65" s="488" t="s">
        <v>218</v>
      </c>
      <c r="F65" s="489" t="s">
        <v>180</v>
      </c>
      <c r="G65" s="212" t="s">
        <v>86</v>
      </c>
      <c r="H65" s="186" t="s">
        <v>138</v>
      </c>
      <c r="I65" s="498">
        <v>22</v>
      </c>
      <c r="J65" s="491">
        <f t="shared" si="6"/>
        <v>255</v>
      </c>
      <c r="K65" s="492">
        <v>255</v>
      </c>
      <c r="L65" s="492"/>
      <c r="M65" s="492"/>
      <c r="N65" s="492"/>
      <c r="O65" s="492"/>
      <c r="P65" s="492"/>
      <c r="Q65" s="493">
        <f t="shared" si="7"/>
        <v>14.96</v>
      </c>
      <c r="R65" s="493">
        <f t="shared" si="8"/>
        <v>0</v>
      </c>
      <c r="S65" s="494">
        <f>IF(K65="nio",0,IF(K65&gt;0,VLOOKUP(G65,'3-Productie normen'!A:K,VLOOKUP(K65,'3-Productie normen'!$B$30:$C$33,2,FALSE),FALSE)))*(VLOOKUP(B65,'2-Kosten per locatie'!$A$15:$C$36,3,FALSE))</f>
        <v>375</v>
      </c>
      <c r="T65" s="494">
        <f t="shared" si="9"/>
        <v>0</v>
      </c>
      <c r="U65" s="495">
        <f>VLOOKUP(G65,'3-Productie normen'!A:O,7,FALSE)</f>
        <v>3803.9000000000005</v>
      </c>
      <c r="V65" s="495"/>
      <c r="X65" s="496">
        <f t="shared" si="10"/>
        <v>5610</v>
      </c>
    </row>
    <row r="66" spans="1:24" ht="14.1" customHeight="1">
      <c r="A66" s="472">
        <f t="shared" si="5"/>
        <v>66</v>
      </c>
      <c r="B66" s="211" t="s">
        <v>69</v>
      </c>
      <c r="C66" s="211" t="s">
        <v>151</v>
      </c>
      <c r="D66" s="212">
        <v>0</v>
      </c>
      <c r="E66" s="488" t="s">
        <v>219</v>
      </c>
      <c r="F66" s="489" t="s">
        <v>180</v>
      </c>
      <c r="G66" s="212" t="s">
        <v>86</v>
      </c>
      <c r="H66" s="186" t="s">
        <v>138</v>
      </c>
      <c r="I66" s="498">
        <v>22</v>
      </c>
      <c r="J66" s="491">
        <f t="shared" si="6"/>
        <v>255</v>
      </c>
      <c r="K66" s="492">
        <v>255</v>
      </c>
      <c r="L66" s="492"/>
      <c r="M66" s="492"/>
      <c r="N66" s="492"/>
      <c r="O66" s="492"/>
      <c r="P66" s="492"/>
      <c r="Q66" s="493">
        <f t="shared" si="7"/>
        <v>14.96</v>
      </c>
      <c r="R66" s="493">
        <f t="shared" si="8"/>
        <v>0</v>
      </c>
      <c r="S66" s="494">
        <f>IF(K66="nio",0,IF(K66&gt;0,VLOOKUP(G66,'3-Productie normen'!A:K,VLOOKUP(K66,'3-Productie normen'!$B$30:$C$33,2,FALSE),FALSE)))*(VLOOKUP(B66,'2-Kosten per locatie'!$A$15:$C$36,3,FALSE))</f>
        <v>375</v>
      </c>
      <c r="T66" s="494">
        <f t="shared" si="9"/>
        <v>0</v>
      </c>
      <c r="U66" s="495">
        <f>VLOOKUP(G66,'3-Productie normen'!A:O,7,FALSE)</f>
        <v>3803.9000000000005</v>
      </c>
      <c r="V66" s="495"/>
      <c r="X66" s="496">
        <f t="shared" si="10"/>
        <v>5610</v>
      </c>
    </row>
    <row r="67" spans="1:24" ht="14.1" customHeight="1">
      <c r="A67" s="472">
        <f t="shared" si="5"/>
        <v>67</v>
      </c>
      <c r="B67" s="211" t="s">
        <v>69</v>
      </c>
      <c r="C67" s="211" t="s">
        <v>151</v>
      </c>
      <c r="D67" s="212">
        <v>0</v>
      </c>
      <c r="E67" s="488" t="s">
        <v>220</v>
      </c>
      <c r="F67" s="489" t="s">
        <v>180</v>
      </c>
      <c r="G67" s="212" t="s">
        <v>86</v>
      </c>
      <c r="H67" s="186" t="s">
        <v>221</v>
      </c>
      <c r="I67" s="498">
        <v>22</v>
      </c>
      <c r="J67" s="491">
        <f t="shared" si="6"/>
        <v>255</v>
      </c>
      <c r="K67" s="492">
        <v>255</v>
      </c>
      <c r="L67" s="492"/>
      <c r="M67" s="492"/>
      <c r="N67" s="492"/>
      <c r="O67" s="492"/>
      <c r="P67" s="492"/>
      <c r="Q67" s="493">
        <f t="shared" si="7"/>
        <v>14.96</v>
      </c>
      <c r="R67" s="493">
        <f t="shared" si="8"/>
        <v>0</v>
      </c>
      <c r="S67" s="494">
        <f>IF(K67="nio",0,IF(K67&gt;0,VLOOKUP(G67,'3-Productie normen'!A:K,VLOOKUP(K67,'3-Productie normen'!$B$30:$C$33,2,FALSE),FALSE)))*(VLOOKUP(B67,'2-Kosten per locatie'!$A$15:$C$36,3,FALSE))</f>
        <v>375</v>
      </c>
      <c r="T67" s="494">
        <f t="shared" si="9"/>
        <v>0</v>
      </c>
      <c r="U67" s="495">
        <f>VLOOKUP(G67,'3-Productie normen'!A:O,7,FALSE)</f>
        <v>3803.9000000000005</v>
      </c>
      <c r="V67" s="495"/>
      <c r="X67" s="496">
        <f t="shared" si="10"/>
        <v>5610</v>
      </c>
    </row>
    <row r="68" spans="1:24" ht="14.1" customHeight="1">
      <c r="A68" s="472">
        <f t="shared" si="5"/>
        <v>68</v>
      </c>
      <c r="B68" s="211" t="s">
        <v>69</v>
      </c>
      <c r="C68" s="211" t="s">
        <v>151</v>
      </c>
      <c r="D68" s="212">
        <v>0</v>
      </c>
      <c r="E68" s="488" t="s">
        <v>222</v>
      </c>
      <c r="F68" s="489" t="s">
        <v>180</v>
      </c>
      <c r="G68" s="212" t="s">
        <v>86</v>
      </c>
      <c r="H68" s="186" t="s">
        <v>221</v>
      </c>
      <c r="I68" s="498">
        <v>22</v>
      </c>
      <c r="J68" s="491">
        <f t="shared" si="6"/>
        <v>255</v>
      </c>
      <c r="K68" s="492">
        <v>255</v>
      </c>
      <c r="L68" s="492"/>
      <c r="M68" s="492"/>
      <c r="N68" s="492"/>
      <c r="O68" s="492"/>
      <c r="P68" s="492"/>
      <c r="Q68" s="493">
        <f t="shared" si="7"/>
        <v>14.96</v>
      </c>
      <c r="R68" s="493">
        <f t="shared" si="8"/>
        <v>0</v>
      </c>
      <c r="S68" s="494">
        <f>IF(K68="nio",0,IF(K68&gt;0,VLOOKUP(G68,'3-Productie normen'!A:K,VLOOKUP(K68,'3-Productie normen'!$B$30:$C$33,2,FALSE),FALSE)))*(VLOOKUP(B68,'2-Kosten per locatie'!$A$15:$C$36,3,FALSE))</f>
        <v>375</v>
      </c>
      <c r="T68" s="494">
        <f t="shared" si="9"/>
        <v>0</v>
      </c>
      <c r="U68" s="495">
        <f>VLOOKUP(G68,'3-Productie normen'!A:O,7,FALSE)</f>
        <v>3803.9000000000005</v>
      </c>
      <c r="V68" s="495"/>
      <c r="X68" s="496">
        <f t="shared" si="10"/>
        <v>5610</v>
      </c>
    </row>
    <row r="69" spans="1:24" ht="14.1" customHeight="1">
      <c r="A69" s="472">
        <f t="shared" si="5"/>
        <v>69</v>
      </c>
      <c r="B69" s="211" t="s">
        <v>69</v>
      </c>
      <c r="C69" s="211" t="s">
        <v>151</v>
      </c>
      <c r="D69" s="212">
        <v>0</v>
      </c>
      <c r="E69" s="488" t="s">
        <v>223</v>
      </c>
      <c r="F69" s="489" t="s">
        <v>224</v>
      </c>
      <c r="G69" s="212" t="s">
        <v>86</v>
      </c>
      <c r="H69" s="186" t="s">
        <v>221</v>
      </c>
      <c r="I69" s="498">
        <v>27.4</v>
      </c>
      <c r="J69" s="491">
        <f t="shared" si="6"/>
        <v>255</v>
      </c>
      <c r="K69" s="492">
        <v>255</v>
      </c>
      <c r="L69" s="492"/>
      <c r="M69" s="492"/>
      <c r="N69" s="492"/>
      <c r="O69" s="492"/>
      <c r="P69" s="492"/>
      <c r="Q69" s="493">
        <f t="shared" si="7"/>
        <v>18.632000000000001</v>
      </c>
      <c r="R69" s="493">
        <f t="shared" si="8"/>
        <v>0</v>
      </c>
      <c r="S69" s="494">
        <f>IF(K69="nio",0,IF(K69&gt;0,VLOOKUP(G69,'3-Productie normen'!A:K,VLOOKUP(K69,'3-Productie normen'!$B$30:$C$33,2,FALSE),FALSE)))*(VLOOKUP(B69,'2-Kosten per locatie'!$A$15:$C$36,3,FALSE))</f>
        <v>375</v>
      </c>
      <c r="T69" s="494">
        <f t="shared" si="9"/>
        <v>0</v>
      </c>
      <c r="U69" s="495">
        <f>VLOOKUP(G69,'3-Productie normen'!A:O,7,FALSE)</f>
        <v>3803.9000000000005</v>
      </c>
      <c r="V69" s="495"/>
      <c r="X69" s="496">
        <f t="shared" si="10"/>
        <v>6987</v>
      </c>
    </row>
    <row r="70" spans="1:24" ht="14.1" customHeight="1">
      <c r="A70" s="472">
        <f t="shared" si="5"/>
        <v>70</v>
      </c>
      <c r="B70" s="211" t="s">
        <v>69</v>
      </c>
      <c r="C70" s="211" t="s">
        <v>151</v>
      </c>
      <c r="D70" s="212">
        <v>0</v>
      </c>
      <c r="E70" s="488" t="s">
        <v>225</v>
      </c>
      <c r="F70" s="489" t="s">
        <v>226</v>
      </c>
      <c r="G70" s="211" t="s">
        <v>90</v>
      </c>
      <c r="H70" s="186" t="s">
        <v>221</v>
      </c>
      <c r="I70" s="498">
        <v>34</v>
      </c>
      <c r="J70" s="491">
        <f t="shared" si="6"/>
        <v>255</v>
      </c>
      <c r="K70" s="492">
        <v>255</v>
      </c>
      <c r="L70" s="492"/>
      <c r="M70" s="492"/>
      <c r="N70" s="492"/>
      <c r="O70" s="492"/>
      <c r="P70" s="492"/>
      <c r="Q70" s="493">
        <f t="shared" si="7"/>
        <v>11.56</v>
      </c>
      <c r="R70" s="493">
        <f t="shared" si="8"/>
        <v>0</v>
      </c>
      <c r="S70" s="494">
        <f>IF(K70="nio",0,IF(K70&gt;0,VLOOKUP(G70,'3-Productie normen'!A:K,VLOOKUP(K70,'3-Productie normen'!$B$30:$C$33,2,FALSE),FALSE)))*(VLOOKUP(B70,'2-Kosten per locatie'!$A$15:$C$36,3,FALSE))</f>
        <v>750</v>
      </c>
      <c r="T70" s="494">
        <f t="shared" si="9"/>
        <v>0</v>
      </c>
      <c r="U70" s="495">
        <f>VLOOKUP(G70,'3-Productie normen'!A:O,7,FALSE)</f>
        <v>2296.1699999999996</v>
      </c>
      <c r="V70" s="495"/>
      <c r="X70" s="496">
        <f t="shared" si="10"/>
        <v>8670</v>
      </c>
    </row>
    <row r="71" spans="1:24" ht="14.1" customHeight="1">
      <c r="A71" s="472">
        <f t="shared" si="5"/>
        <v>71</v>
      </c>
      <c r="B71" s="211" t="s">
        <v>69</v>
      </c>
      <c r="C71" s="211" t="s">
        <v>151</v>
      </c>
      <c r="D71" s="212">
        <v>0</v>
      </c>
      <c r="E71" s="488" t="s">
        <v>227</v>
      </c>
      <c r="F71" s="489" t="s">
        <v>228</v>
      </c>
      <c r="G71" s="186" t="s">
        <v>92</v>
      </c>
      <c r="H71" s="186" t="s">
        <v>138</v>
      </c>
      <c r="I71" s="498">
        <v>22</v>
      </c>
      <c r="J71" s="491">
        <f t="shared" si="6"/>
        <v>255</v>
      </c>
      <c r="K71" s="492">
        <v>255</v>
      </c>
      <c r="L71" s="492"/>
      <c r="M71" s="492"/>
      <c r="N71" s="492"/>
      <c r="O71" s="492"/>
      <c r="P71" s="492"/>
      <c r="Q71" s="493">
        <f t="shared" si="7"/>
        <v>20.399999999999999</v>
      </c>
      <c r="R71" s="493">
        <f t="shared" si="8"/>
        <v>0</v>
      </c>
      <c r="S71" s="494">
        <f>IF(K71="nio",0,IF(K71&gt;0,VLOOKUP(G71,'3-Productie normen'!A:K,VLOOKUP(K71,'3-Productie normen'!$B$30:$C$33,2,FALSE),FALSE)))*(VLOOKUP(B71,'2-Kosten per locatie'!$A$15:$C$36,3,FALSE))</f>
        <v>275</v>
      </c>
      <c r="T71" s="494">
        <f t="shared" si="9"/>
        <v>0</v>
      </c>
      <c r="U71" s="495">
        <f>VLOOKUP(G71,'3-Productie normen'!A:O,7,FALSE)</f>
        <v>1111.75</v>
      </c>
      <c r="V71" s="495"/>
      <c r="X71" s="496">
        <f t="shared" si="10"/>
        <v>5610</v>
      </c>
    </row>
    <row r="72" spans="1:24" ht="14.1" customHeight="1">
      <c r="A72" s="472">
        <f t="shared" si="5"/>
        <v>72</v>
      </c>
      <c r="B72" s="211" t="s">
        <v>69</v>
      </c>
      <c r="C72" s="211" t="s">
        <v>151</v>
      </c>
      <c r="D72" s="212">
        <v>0</v>
      </c>
      <c r="E72" s="488" t="s">
        <v>229</v>
      </c>
      <c r="F72" s="489" t="s">
        <v>166</v>
      </c>
      <c r="G72" s="211" t="s">
        <v>88</v>
      </c>
      <c r="H72" s="186" t="s">
        <v>156</v>
      </c>
      <c r="I72" s="498">
        <v>4.5999999999999996</v>
      </c>
      <c r="J72" s="491">
        <f t="shared" si="6"/>
        <v>255</v>
      </c>
      <c r="K72" s="492">
        <v>255</v>
      </c>
      <c r="L72" s="492"/>
      <c r="M72" s="492"/>
      <c r="N72" s="492"/>
      <c r="O72" s="492"/>
      <c r="P72" s="492"/>
      <c r="Q72" s="493">
        <f t="shared" si="7"/>
        <v>15.64</v>
      </c>
      <c r="R72" s="493">
        <f t="shared" si="8"/>
        <v>0</v>
      </c>
      <c r="S72" s="494">
        <f>IF(K72="nio",0,IF(K72&gt;0,VLOOKUP(G72,'3-Productie normen'!A:K,VLOOKUP(K72,'3-Productie normen'!$B$30:$C$33,2,FALSE),FALSE)))*(VLOOKUP(B72,'2-Kosten per locatie'!$A$15:$C$36,3,FALSE))</f>
        <v>75</v>
      </c>
      <c r="T72" s="494">
        <f t="shared" si="9"/>
        <v>0</v>
      </c>
      <c r="U72" s="495">
        <f>VLOOKUP(G72,'3-Productie normen'!A:O,7,FALSE)</f>
        <v>806.37</v>
      </c>
      <c r="V72" s="495"/>
      <c r="X72" s="496">
        <f t="shared" si="10"/>
        <v>1173</v>
      </c>
    </row>
    <row r="73" spans="1:24" ht="14.1" customHeight="1">
      <c r="A73" s="472">
        <f t="shared" si="5"/>
        <v>73</v>
      </c>
      <c r="B73" s="211" t="s">
        <v>69</v>
      </c>
      <c r="C73" s="211" t="s">
        <v>151</v>
      </c>
      <c r="D73" s="212">
        <v>0</v>
      </c>
      <c r="E73" s="488" t="s">
        <v>230</v>
      </c>
      <c r="F73" s="489" t="s">
        <v>166</v>
      </c>
      <c r="G73" s="211" t="s">
        <v>88</v>
      </c>
      <c r="H73" s="186" t="s">
        <v>156</v>
      </c>
      <c r="I73" s="498">
        <v>5.3</v>
      </c>
      <c r="J73" s="491">
        <f t="shared" si="6"/>
        <v>255</v>
      </c>
      <c r="K73" s="492">
        <v>255</v>
      </c>
      <c r="L73" s="492"/>
      <c r="M73" s="492"/>
      <c r="N73" s="492"/>
      <c r="O73" s="492"/>
      <c r="P73" s="492"/>
      <c r="Q73" s="493">
        <f t="shared" si="7"/>
        <v>18.02</v>
      </c>
      <c r="R73" s="493">
        <f t="shared" si="8"/>
        <v>0</v>
      </c>
      <c r="S73" s="494">
        <f>IF(K73="nio",0,IF(K73&gt;0,VLOOKUP(G73,'3-Productie normen'!A:K,VLOOKUP(K73,'3-Productie normen'!$B$30:$C$33,2,FALSE),FALSE)))*(VLOOKUP(B73,'2-Kosten per locatie'!$A$15:$C$36,3,FALSE))</f>
        <v>75</v>
      </c>
      <c r="T73" s="494">
        <f t="shared" si="9"/>
        <v>0</v>
      </c>
      <c r="U73" s="495">
        <f>VLOOKUP(G73,'3-Productie normen'!A:O,7,FALSE)</f>
        <v>806.37</v>
      </c>
      <c r="V73" s="495"/>
      <c r="X73" s="496">
        <f t="shared" si="10"/>
        <v>1351.5</v>
      </c>
    </row>
    <row r="74" spans="1:24" ht="14.1" customHeight="1">
      <c r="A74" s="472">
        <f t="shared" ref="A74:A137" si="11">A73+1</f>
        <v>74</v>
      </c>
      <c r="B74" s="211" t="s">
        <v>69</v>
      </c>
      <c r="C74" s="211" t="s">
        <v>151</v>
      </c>
      <c r="D74" s="212">
        <v>1</v>
      </c>
      <c r="E74" s="488" t="s">
        <v>231</v>
      </c>
      <c r="F74" s="489" t="s">
        <v>180</v>
      </c>
      <c r="G74" s="212" t="s">
        <v>86</v>
      </c>
      <c r="H74" s="186" t="s">
        <v>221</v>
      </c>
      <c r="I74" s="498">
        <v>29.9</v>
      </c>
      <c r="J74" s="491">
        <f t="shared" si="6"/>
        <v>255</v>
      </c>
      <c r="K74" s="492">
        <v>255</v>
      </c>
      <c r="L74" s="492"/>
      <c r="M74" s="492"/>
      <c r="N74" s="492"/>
      <c r="O74" s="492"/>
      <c r="P74" s="492"/>
      <c r="Q74" s="493">
        <f t="shared" si="7"/>
        <v>20.332000000000001</v>
      </c>
      <c r="R74" s="493">
        <f t="shared" si="8"/>
        <v>0</v>
      </c>
      <c r="S74" s="494">
        <f>IF(K74="nio",0,IF(K74&gt;0,VLOOKUP(G74,'3-Productie normen'!A:K,VLOOKUP(K74,'3-Productie normen'!$B$30:$C$33,2,FALSE),FALSE)))*(VLOOKUP(B74,'2-Kosten per locatie'!$A$15:$C$36,3,FALSE))</f>
        <v>375</v>
      </c>
      <c r="T74" s="494">
        <f t="shared" si="9"/>
        <v>0</v>
      </c>
      <c r="U74" s="495">
        <f>VLOOKUP(G74,'3-Productie normen'!A:O,7,FALSE)</f>
        <v>3803.9000000000005</v>
      </c>
      <c r="V74" s="495"/>
      <c r="X74" s="496">
        <f t="shared" si="10"/>
        <v>7624.5</v>
      </c>
    </row>
    <row r="75" spans="1:24" ht="14.1" customHeight="1">
      <c r="A75" s="472">
        <f t="shared" si="11"/>
        <v>75</v>
      </c>
      <c r="B75" s="211" t="s">
        <v>69</v>
      </c>
      <c r="C75" s="211" t="s">
        <v>151</v>
      </c>
      <c r="D75" s="212">
        <v>1</v>
      </c>
      <c r="E75" s="488" t="s">
        <v>232</v>
      </c>
      <c r="F75" s="489" t="s">
        <v>180</v>
      </c>
      <c r="G75" s="212" t="s">
        <v>86</v>
      </c>
      <c r="H75" s="186" t="s">
        <v>221</v>
      </c>
      <c r="I75" s="498">
        <v>22</v>
      </c>
      <c r="J75" s="491">
        <f t="shared" si="6"/>
        <v>255</v>
      </c>
      <c r="K75" s="492">
        <v>255</v>
      </c>
      <c r="L75" s="492"/>
      <c r="M75" s="492"/>
      <c r="N75" s="492"/>
      <c r="O75" s="492"/>
      <c r="P75" s="492"/>
      <c r="Q75" s="493">
        <f t="shared" si="7"/>
        <v>14.96</v>
      </c>
      <c r="R75" s="493">
        <f t="shared" si="8"/>
        <v>0</v>
      </c>
      <c r="S75" s="494">
        <f>IF(K75="nio",0,IF(K75&gt;0,VLOOKUP(G75,'3-Productie normen'!A:K,VLOOKUP(K75,'3-Productie normen'!$B$30:$C$33,2,FALSE),FALSE)))*(VLOOKUP(B75,'2-Kosten per locatie'!$A$15:$C$36,3,FALSE))</f>
        <v>375</v>
      </c>
      <c r="T75" s="494">
        <f t="shared" si="9"/>
        <v>0</v>
      </c>
      <c r="U75" s="495">
        <f>VLOOKUP(G75,'3-Productie normen'!A:O,7,FALSE)</f>
        <v>3803.9000000000005</v>
      </c>
      <c r="V75" s="495"/>
      <c r="X75" s="496">
        <f t="shared" si="10"/>
        <v>5610</v>
      </c>
    </row>
    <row r="76" spans="1:24" ht="14.1" customHeight="1">
      <c r="A76" s="472">
        <f t="shared" si="11"/>
        <v>76</v>
      </c>
      <c r="B76" s="211" t="s">
        <v>69</v>
      </c>
      <c r="C76" s="211" t="s">
        <v>151</v>
      </c>
      <c r="D76" s="212">
        <v>1</v>
      </c>
      <c r="E76" s="488" t="s">
        <v>233</v>
      </c>
      <c r="F76" s="489" t="s">
        <v>180</v>
      </c>
      <c r="G76" s="212" t="s">
        <v>86</v>
      </c>
      <c r="H76" s="186" t="s">
        <v>221</v>
      </c>
      <c r="I76" s="498">
        <v>22</v>
      </c>
      <c r="J76" s="491">
        <f t="shared" si="6"/>
        <v>255</v>
      </c>
      <c r="K76" s="492">
        <v>255</v>
      </c>
      <c r="L76" s="492"/>
      <c r="M76" s="492"/>
      <c r="N76" s="492"/>
      <c r="O76" s="492"/>
      <c r="P76" s="492"/>
      <c r="Q76" s="493">
        <f t="shared" si="7"/>
        <v>14.96</v>
      </c>
      <c r="R76" s="493">
        <f t="shared" si="8"/>
        <v>0</v>
      </c>
      <c r="S76" s="494">
        <f>IF(K76="nio",0,IF(K76&gt;0,VLOOKUP(G76,'3-Productie normen'!A:K,VLOOKUP(K76,'3-Productie normen'!$B$30:$C$33,2,FALSE),FALSE)))*(VLOOKUP(B76,'2-Kosten per locatie'!$A$15:$C$36,3,FALSE))</f>
        <v>375</v>
      </c>
      <c r="T76" s="494">
        <f t="shared" si="9"/>
        <v>0</v>
      </c>
      <c r="U76" s="495">
        <f>VLOOKUP(G76,'3-Productie normen'!A:O,7,FALSE)</f>
        <v>3803.9000000000005</v>
      </c>
      <c r="V76" s="495"/>
      <c r="X76" s="496">
        <f t="shared" si="10"/>
        <v>5610</v>
      </c>
    </row>
    <row r="77" spans="1:24" ht="14.1" customHeight="1">
      <c r="A77" s="472">
        <f t="shared" si="11"/>
        <v>77</v>
      </c>
      <c r="B77" s="211" t="s">
        <v>69</v>
      </c>
      <c r="C77" s="211" t="s">
        <v>151</v>
      </c>
      <c r="D77" s="212">
        <v>1</v>
      </c>
      <c r="E77" s="488" t="s">
        <v>234</v>
      </c>
      <c r="F77" s="489" t="s">
        <v>180</v>
      </c>
      <c r="G77" s="212" t="s">
        <v>86</v>
      </c>
      <c r="H77" s="186" t="s">
        <v>221</v>
      </c>
      <c r="I77" s="498">
        <v>22</v>
      </c>
      <c r="J77" s="491">
        <f t="shared" si="6"/>
        <v>255</v>
      </c>
      <c r="K77" s="492">
        <v>255</v>
      </c>
      <c r="L77" s="492"/>
      <c r="M77" s="492"/>
      <c r="N77" s="492"/>
      <c r="O77" s="492"/>
      <c r="P77" s="492"/>
      <c r="Q77" s="493">
        <f t="shared" si="7"/>
        <v>14.96</v>
      </c>
      <c r="R77" s="493">
        <f t="shared" si="8"/>
        <v>0</v>
      </c>
      <c r="S77" s="494">
        <f>IF(K77="nio",0,IF(K77&gt;0,VLOOKUP(G77,'3-Productie normen'!A:K,VLOOKUP(K77,'3-Productie normen'!$B$30:$C$33,2,FALSE),FALSE)))*(VLOOKUP(B77,'2-Kosten per locatie'!$A$15:$C$36,3,FALSE))</f>
        <v>375</v>
      </c>
      <c r="T77" s="494">
        <f t="shared" si="9"/>
        <v>0</v>
      </c>
      <c r="U77" s="495">
        <f>VLOOKUP(G77,'3-Productie normen'!A:O,7,FALSE)</f>
        <v>3803.9000000000005</v>
      </c>
      <c r="V77" s="495"/>
      <c r="X77" s="496">
        <f t="shared" si="10"/>
        <v>5610</v>
      </c>
    </row>
    <row r="78" spans="1:24" ht="14.1" customHeight="1">
      <c r="A78" s="472">
        <f t="shared" si="11"/>
        <v>78</v>
      </c>
      <c r="B78" s="211" t="s">
        <v>69</v>
      </c>
      <c r="C78" s="211" t="s">
        <v>151</v>
      </c>
      <c r="D78" s="212">
        <v>1</v>
      </c>
      <c r="E78" s="488" t="s">
        <v>235</v>
      </c>
      <c r="F78" s="489" t="s">
        <v>180</v>
      </c>
      <c r="G78" s="212" t="s">
        <v>86</v>
      </c>
      <c r="H78" s="186" t="s">
        <v>221</v>
      </c>
      <c r="I78" s="498">
        <v>22</v>
      </c>
      <c r="J78" s="491">
        <f t="shared" si="6"/>
        <v>255</v>
      </c>
      <c r="K78" s="492">
        <v>255</v>
      </c>
      <c r="L78" s="492"/>
      <c r="M78" s="492"/>
      <c r="N78" s="492"/>
      <c r="O78" s="492"/>
      <c r="P78" s="492"/>
      <c r="Q78" s="493">
        <f t="shared" si="7"/>
        <v>14.96</v>
      </c>
      <c r="R78" s="493">
        <f t="shared" si="8"/>
        <v>0</v>
      </c>
      <c r="S78" s="494">
        <f>IF(K78="nio",0,IF(K78&gt;0,VLOOKUP(G78,'3-Productie normen'!A:K,VLOOKUP(K78,'3-Productie normen'!$B$30:$C$33,2,FALSE),FALSE)))*(VLOOKUP(B78,'2-Kosten per locatie'!$A$15:$C$36,3,FALSE))</f>
        <v>375</v>
      </c>
      <c r="T78" s="494">
        <f t="shared" si="9"/>
        <v>0</v>
      </c>
      <c r="U78" s="495">
        <f>VLOOKUP(G78,'3-Productie normen'!A:O,7,FALSE)</f>
        <v>3803.9000000000005</v>
      </c>
      <c r="V78" s="495"/>
      <c r="X78" s="496">
        <f t="shared" si="10"/>
        <v>5610</v>
      </c>
    </row>
    <row r="79" spans="1:24" ht="14.1" customHeight="1">
      <c r="A79" s="472">
        <f t="shared" si="11"/>
        <v>79</v>
      </c>
      <c r="B79" s="211" t="s">
        <v>69</v>
      </c>
      <c r="C79" s="211" t="s">
        <v>151</v>
      </c>
      <c r="D79" s="212">
        <v>1</v>
      </c>
      <c r="E79" s="488" t="s">
        <v>236</v>
      </c>
      <c r="F79" s="489" t="s">
        <v>180</v>
      </c>
      <c r="G79" s="212" t="s">
        <v>86</v>
      </c>
      <c r="H79" s="186" t="s">
        <v>221</v>
      </c>
      <c r="I79" s="498">
        <v>22</v>
      </c>
      <c r="J79" s="491">
        <f t="shared" si="6"/>
        <v>255</v>
      </c>
      <c r="K79" s="492">
        <v>255</v>
      </c>
      <c r="L79" s="492"/>
      <c r="M79" s="492"/>
      <c r="N79" s="492"/>
      <c r="O79" s="492"/>
      <c r="P79" s="492"/>
      <c r="Q79" s="493">
        <f t="shared" si="7"/>
        <v>14.96</v>
      </c>
      <c r="R79" s="493">
        <f t="shared" si="8"/>
        <v>0</v>
      </c>
      <c r="S79" s="494">
        <f>IF(K79="nio",0,IF(K79&gt;0,VLOOKUP(G79,'3-Productie normen'!A:K,VLOOKUP(K79,'3-Productie normen'!$B$30:$C$33,2,FALSE),FALSE)))*(VLOOKUP(B79,'2-Kosten per locatie'!$A$15:$C$36,3,FALSE))</f>
        <v>375</v>
      </c>
      <c r="T79" s="494">
        <f t="shared" si="9"/>
        <v>0</v>
      </c>
      <c r="U79" s="495">
        <f>VLOOKUP(G79,'3-Productie normen'!A:O,7,FALSE)</f>
        <v>3803.9000000000005</v>
      </c>
      <c r="V79" s="495"/>
      <c r="X79" s="496">
        <f t="shared" si="10"/>
        <v>5610</v>
      </c>
    </row>
    <row r="80" spans="1:24" ht="14.1" customHeight="1">
      <c r="A80" s="472">
        <f t="shared" si="11"/>
        <v>80</v>
      </c>
      <c r="B80" s="211" t="s">
        <v>69</v>
      </c>
      <c r="C80" s="211" t="s">
        <v>151</v>
      </c>
      <c r="D80" s="212">
        <v>1</v>
      </c>
      <c r="E80" s="488" t="s">
        <v>237</v>
      </c>
      <c r="F80" s="489" t="s">
        <v>238</v>
      </c>
      <c r="G80" s="212" t="s">
        <v>94</v>
      </c>
      <c r="H80" s="186" t="s">
        <v>221</v>
      </c>
      <c r="I80" s="498">
        <v>22</v>
      </c>
      <c r="J80" s="491">
        <f t="shared" si="6"/>
        <v>255</v>
      </c>
      <c r="K80" s="492">
        <v>255</v>
      </c>
      <c r="L80" s="492"/>
      <c r="M80" s="492"/>
      <c r="N80" s="492"/>
      <c r="O80" s="492"/>
      <c r="P80" s="492"/>
      <c r="Q80" s="493">
        <f t="shared" si="7"/>
        <v>11.810526315789474</v>
      </c>
      <c r="R80" s="493">
        <f t="shared" si="8"/>
        <v>0</v>
      </c>
      <c r="S80" s="494">
        <f>IF(K80="nio",0,IF(K80&gt;0,VLOOKUP(G80,'3-Productie normen'!A:K,VLOOKUP(K80,'3-Productie normen'!$B$30:$C$33,2,FALSE),FALSE)))*(VLOOKUP(B80,'2-Kosten per locatie'!$A$15:$C$36,3,FALSE))</f>
        <v>475</v>
      </c>
      <c r="T80" s="494">
        <f t="shared" si="9"/>
        <v>0</v>
      </c>
      <c r="U80" s="495">
        <f>VLOOKUP(G80,'3-Productie normen'!A:O,7,FALSE)</f>
        <v>606.37</v>
      </c>
      <c r="V80" s="495"/>
      <c r="X80" s="496">
        <f t="shared" si="10"/>
        <v>5610</v>
      </c>
    </row>
    <row r="81" spans="1:24" ht="14.1" customHeight="1">
      <c r="A81" s="472">
        <f t="shared" si="11"/>
        <v>81</v>
      </c>
      <c r="B81" s="211" t="s">
        <v>69</v>
      </c>
      <c r="C81" s="211" t="s">
        <v>151</v>
      </c>
      <c r="D81" s="212">
        <v>1</v>
      </c>
      <c r="E81" s="488" t="s">
        <v>239</v>
      </c>
      <c r="F81" s="489" t="s">
        <v>240</v>
      </c>
      <c r="G81" s="186" t="s">
        <v>92</v>
      </c>
      <c r="H81" s="186" t="s">
        <v>138</v>
      </c>
      <c r="I81" s="498">
        <v>22</v>
      </c>
      <c r="J81" s="491">
        <f t="shared" si="6"/>
        <v>255</v>
      </c>
      <c r="K81" s="492">
        <v>255</v>
      </c>
      <c r="L81" s="492"/>
      <c r="M81" s="492"/>
      <c r="N81" s="492"/>
      <c r="O81" s="492"/>
      <c r="P81" s="492"/>
      <c r="Q81" s="493">
        <f t="shared" si="7"/>
        <v>20.399999999999999</v>
      </c>
      <c r="R81" s="493">
        <f t="shared" si="8"/>
        <v>0</v>
      </c>
      <c r="S81" s="494">
        <f>IF(K81="nio",0,IF(K81&gt;0,VLOOKUP(G81,'3-Productie normen'!A:K,VLOOKUP(K81,'3-Productie normen'!$B$30:$C$33,2,FALSE),FALSE)))*(VLOOKUP(B81,'2-Kosten per locatie'!$A$15:$C$36,3,FALSE))</f>
        <v>275</v>
      </c>
      <c r="T81" s="494">
        <f t="shared" si="9"/>
        <v>0</v>
      </c>
      <c r="U81" s="495">
        <f>VLOOKUP(G81,'3-Productie normen'!A:O,7,FALSE)</f>
        <v>1111.75</v>
      </c>
      <c r="V81" s="495"/>
      <c r="X81" s="496">
        <f t="shared" si="10"/>
        <v>5610</v>
      </c>
    </row>
    <row r="82" spans="1:24" ht="14.1" customHeight="1">
      <c r="A82" s="472">
        <f t="shared" si="11"/>
        <v>82</v>
      </c>
      <c r="B82" s="211" t="s">
        <v>69</v>
      </c>
      <c r="C82" s="211" t="s">
        <v>151</v>
      </c>
      <c r="D82" s="212">
        <v>1</v>
      </c>
      <c r="E82" s="488" t="s">
        <v>241</v>
      </c>
      <c r="F82" s="489" t="s">
        <v>180</v>
      </c>
      <c r="G82" s="212" t="s">
        <v>86</v>
      </c>
      <c r="H82" s="186" t="s">
        <v>221</v>
      </c>
      <c r="I82" s="498">
        <v>22</v>
      </c>
      <c r="J82" s="491">
        <f t="shared" si="6"/>
        <v>255</v>
      </c>
      <c r="K82" s="492">
        <v>255</v>
      </c>
      <c r="L82" s="492"/>
      <c r="M82" s="492"/>
      <c r="N82" s="492"/>
      <c r="O82" s="492"/>
      <c r="P82" s="492"/>
      <c r="Q82" s="493">
        <f t="shared" si="7"/>
        <v>14.96</v>
      </c>
      <c r="R82" s="493">
        <f t="shared" si="8"/>
        <v>0</v>
      </c>
      <c r="S82" s="494">
        <f>IF(K82="nio",0,IF(K82&gt;0,VLOOKUP(G82,'3-Productie normen'!A:K,VLOOKUP(K82,'3-Productie normen'!$B$30:$C$33,2,FALSE),FALSE)))*(VLOOKUP(B82,'2-Kosten per locatie'!$A$15:$C$36,3,FALSE))</f>
        <v>375</v>
      </c>
      <c r="T82" s="494">
        <f t="shared" si="9"/>
        <v>0</v>
      </c>
      <c r="U82" s="495">
        <f>VLOOKUP(G82,'3-Productie normen'!A:O,7,FALSE)</f>
        <v>3803.9000000000005</v>
      </c>
      <c r="V82" s="495"/>
      <c r="X82" s="496">
        <f t="shared" si="10"/>
        <v>5610</v>
      </c>
    </row>
    <row r="83" spans="1:24" ht="14.1" customHeight="1">
      <c r="A83" s="472">
        <f t="shared" si="11"/>
        <v>83</v>
      </c>
      <c r="B83" s="211" t="s">
        <v>69</v>
      </c>
      <c r="C83" s="211" t="s">
        <v>151</v>
      </c>
      <c r="D83" s="212">
        <v>1</v>
      </c>
      <c r="E83" s="488" t="s">
        <v>242</v>
      </c>
      <c r="F83" s="489" t="s">
        <v>180</v>
      </c>
      <c r="G83" s="212" t="s">
        <v>86</v>
      </c>
      <c r="H83" s="186" t="s">
        <v>221</v>
      </c>
      <c r="I83" s="498">
        <v>22</v>
      </c>
      <c r="J83" s="491">
        <f t="shared" si="6"/>
        <v>255</v>
      </c>
      <c r="K83" s="492">
        <v>255</v>
      </c>
      <c r="L83" s="492"/>
      <c r="M83" s="492"/>
      <c r="N83" s="492"/>
      <c r="O83" s="492"/>
      <c r="P83" s="492"/>
      <c r="Q83" s="493">
        <f t="shared" si="7"/>
        <v>14.96</v>
      </c>
      <c r="R83" s="493">
        <f t="shared" si="8"/>
        <v>0</v>
      </c>
      <c r="S83" s="494">
        <f>IF(K83="nio",0,IF(K83&gt;0,VLOOKUP(G83,'3-Productie normen'!A:K,VLOOKUP(K83,'3-Productie normen'!$B$30:$C$33,2,FALSE),FALSE)))*(VLOOKUP(B83,'2-Kosten per locatie'!$A$15:$C$36,3,FALSE))</f>
        <v>375</v>
      </c>
      <c r="T83" s="494">
        <f t="shared" si="9"/>
        <v>0</v>
      </c>
      <c r="U83" s="495">
        <f>VLOOKUP(G83,'3-Productie normen'!A:O,7,FALSE)</f>
        <v>3803.9000000000005</v>
      </c>
      <c r="V83" s="495"/>
      <c r="X83" s="496">
        <f t="shared" si="10"/>
        <v>5610</v>
      </c>
    </row>
    <row r="84" spans="1:24" ht="14.1" customHeight="1">
      <c r="A84" s="472">
        <f t="shared" si="11"/>
        <v>84</v>
      </c>
      <c r="B84" s="211" t="s">
        <v>69</v>
      </c>
      <c r="C84" s="211" t="s">
        <v>151</v>
      </c>
      <c r="D84" s="212">
        <v>1</v>
      </c>
      <c r="E84" s="488" t="s">
        <v>243</v>
      </c>
      <c r="F84" s="489" t="s">
        <v>180</v>
      </c>
      <c r="G84" s="212" t="s">
        <v>86</v>
      </c>
      <c r="H84" s="186" t="s">
        <v>221</v>
      </c>
      <c r="I84" s="498">
        <v>22</v>
      </c>
      <c r="J84" s="491">
        <f t="shared" si="6"/>
        <v>255</v>
      </c>
      <c r="K84" s="492">
        <v>255</v>
      </c>
      <c r="L84" s="492"/>
      <c r="M84" s="492"/>
      <c r="N84" s="492"/>
      <c r="O84" s="492"/>
      <c r="P84" s="492"/>
      <c r="Q84" s="493">
        <f t="shared" si="7"/>
        <v>14.96</v>
      </c>
      <c r="R84" s="493">
        <f t="shared" si="8"/>
        <v>0</v>
      </c>
      <c r="S84" s="494">
        <f>IF(K84="nio",0,IF(K84&gt;0,VLOOKUP(G84,'3-Productie normen'!A:K,VLOOKUP(K84,'3-Productie normen'!$B$30:$C$33,2,FALSE),FALSE)))*(VLOOKUP(B84,'2-Kosten per locatie'!$A$15:$C$36,3,FALSE))</f>
        <v>375</v>
      </c>
      <c r="T84" s="494">
        <f t="shared" si="9"/>
        <v>0</v>
      </c>
      <c r="U84" s="495">
        <f>VLOOKUP(G84,'3-Productie normen'!A:O,7,FALSE)</f>
        <v>3803.9000000000005</v>
      </c>
      <c r="V84" s="495"/>
      <c r="X84" s="496">
        <f t="shared" si="10"/>
        <v>5610</v>
      </c>
    </row>
    <row r="85" spans="1:24" ht="14.1" customHeight="1">
      <c r="A85" s="472">
        <f t="shared" si="11"/>
        <v>85</v>
      </c>
      <c r="B85" s="211" t="s">
        <v>69</v>
      </c>
      <c r="C85" s="211" t="s">
        <v>151</v>
      </c>
      <c r="D85" s="212">
        <v>1</v>
      </c>
      <c r="E85" s="488" t="s">
        <v>244</v>
      </c>
      <c r="F85" s="489" t="s">
        <v>224</v>
      </c>
      <c r="G85" s="212" t="s">
        <v>86</v>
      </c>
      <c r="H85" s="186" t="s">
        <v>221</v>
      </c>
      <c r="I85" s="498">
        <v>27.4</v>
      </c>
      <c r="J85" s="491">
        <f t="shared" si="6"/>
        <v>255</v>
      </c>
      <c r="K85" s="492">
        <v>255</v>
      </c>
      <c r="L85" s="492"/>
      <c r="M85" s="492"/>
      <c r="N85" s="492"/>
      <c r="O85" s="492"/>
      <c r="P85" s="492"/>
      <c r="Q85" s="493">
        <f t="shared" si="7"/>
        <v>18.632000000000001</v>
      </c>
      <c r="R85" s="493">
        <f t="shared" si="8"/>
        <v>0</v>
      </c>
      <c r="S85" s="494">
        <f>IF(K85="nio",0,IF(K85&gt;0,VLOOKUP(G85,'3-Productie normen'!A:K,VLOOKUP(K85,'3-Productie normen'!$B$30:$C$33,2,FALSE),FALSE)))*(VLOOKUP(B85,'2-Kosten per locatie'!$A$15:$C$36,3,FALSE))</f>
        <v>375</v>
      </c>
      <c r="T85" s="494">
        <f t="shared" si="9"/>
        <v>0</v>
      </c>
      <c r="U85" s="495">
        <f>VLOOKUP(G85,'3-Productie normen'!A:O,7,FALSE)</f>
        <v>3803.9000000000005</v>
      </c>
      <c r="V85" s="495"/>
      <c r="X85" s="496">
        <f t="shared" si="10"/>
        <v>6987</v>
      </c>
    </row>
    <row r="86" spans="1:24" ht="14.1" customHeight="1">
      <c r="A86" s="472">
        <f t="shared" si="11"/>
        <v>86</v>
      </c>
      <c r="B86" s="211" t="s">
        <v>69</v>
      </c>
      <c r="C86" s="211" t="s">
        <v>151</v>
      </c>
      <c r="D86" s="212">
        <v>1</v>
      </c>
      <c r="E86" s="488" t="s">
        <v>245</v>
      </c>
      <c r="F86" s="489" t="s">
        <v>246</v>
      </c>
      <c r="G86" s="211" t="s">
        <v>90</v>
      </c>
      <c r="H86" s="186" t="s">
        <v>221</v>
      </c>
      <c r="I86" s="498">
        <v>24.2</v>
      </c>
      <c r="J86" s="491">
        <f t="shared" si="6"/>
        <v>255</v>
      </c>
      <c r="K86" s="492">
        <v>255</v>
      </c>
      <c r="L86" s="492"/>
      <c r="M86" s="492"/>
      <c r="N86" s="492"/>
      <c r="O86" s="492"/>
      <c r="P86" s="492"/>
      <c r="Q86" s="493">
        <f t="shared" si="7"/>
        <v>8.2279999999999998</v>
      </c>
      <c r="R86" s="493">
        <f t="shared" si="8"/>
        <v>0</v>
      </c>
      <c r="S86" s="494">
        <f>IF(K86="nio",0,IF(K86&gt;0,VLOOKUP(G86,'3-Productie normen'!A:K,VLOOKUP(K86,'3-Productie normen'!$B$30:$C$33,2,FALSE),FALSE)))*(VLOOKUP(B86,'2-Kosten per locatie'!$A$15:$C$36,3,FALSE))</f>
        <v>750</v>
      </c>
      <c r="T86" s="494">
        <f t="shared" si="9"/>
        <v>0</v>
      </c>
      <c r="U86" s="495">
        <f>VLOOKUP(G86,'3-Productie normen'!A:O,7,FALSE)</f>
        <v>2296.1699999999996</v>
      </c>
      <c r="V86" s="495"/>
      <c r="X86" s="496">
        <f t="shared" si="10"/>
        <v>6171</v>
      </c>
    </row>
    <row r="87" spans="1:24" ht="14.1" customHeight="1">
      <c r="A87" s="472">
        <f t="shared" si="11"/>
        <v>87</v>
      </c>
      <c r="B87" s="211" t="s">
        <v>69</v>
      </c>
      <c r="C87" s="211" t="s">
        <v>151</v>
      </c>
      <c r="D87" s="212">
        <v>1</v>
      </c>
      <c r="E87" s="488" t="s">
        <v>247</v>
      </c>
      <c r="F87" s="489" t="s">
        <v>246</v>
      </c>
      <c r="G87" s="211" t="s">
        <v>90</v>
      </c>
      <c r="H87" s="186" t="s">
        <v>221</v>
      </c>
      <c r="I87" s="498">
        <v>56.6</v>
      </c>
      <c r="J87" s="491">
        <f t="shared" si="6"/>
        <v>255</v>
      </c>
      <c r="K87" s="492">
        <v>255</v>
      </c>
      <c r="L87" s="492"/>
      <c r="M87" s="492"/>
      <c r="N87" s="492"/>
      <c r="O87" s="492"/>
      <c r="P87" s="492"/>
      <c r="Q87" s="493">
        <f t="shared" si="7"/>
        <v>19.244</v>
      </c>
      <c r="R87" s="493">
        <f t="shared" si="8"/>
        <v>0</v>
      </c>
      <c r="S87" s="494">
        <f>IF(K87="nio",0,IF(K87&gt;0,VLOOKUP(G87,'3-Productie normen'!A:K,VLOOKUP(K87,'3-Productie normen'!$B$30:$C$33,2,FALSE),FALSE)))*(VLOOKUP(B87,'2-Kosten per locatie'!$A$15:$C$36,3,FALSE))</f>
        <v>750</v>
      </c>
      <c r="T87" s="494">
        <f t="shared" si="9"/>
        <v>0</v>
      </c>
      <c r="U87" s="495">
        <f>VLOOKUP(G87,'3-Productie normen'!A:O,7,FALSE)</f>
        <v>2296.1699999999996</v>
      </c>
      <c r="V87" s="495"/>
      <c r="X87" s="496">
        <f t="shared" si="10"/>
        <v>14433</v>
      </c>
    </row>
    <row r="88" spans="1:24" ht="14.1" customHeight="1">
      <c r="A88" s="472">
        <f t="shared" si="11"/>
        <v>88</v>
      </c>
      <c r="B88" s="211" t="s">
        <v>69</v>
      </c>
      <c r="C88" s="211" t="s">
        <v>151</v>
      </c>
      <c r="D88" s="212">
        <v>1</v>
      </c>
      <c r="E88" s="488" t="s">
        <v>248</v>
      </c>
      <c r="F88" s="489" t="s">
        <v>166</v>
      </c>
      <c r="G88" s="211" t="s">
        <v>88</v>
      </c>
      <c r="H88" s="186" t="s">
        <v>156</v>
      </c>
      <c r="I88" s="498">
        <v>4</v>
      </c>
      <c r="J88" s="491">
        <f t="shared" si="6"/>
        <v>255</v>
      </c>
      <c r="K88" s="492">
        <v>255</v>
      </c>
      <c r="L88" s="492"/>
      <c r="M88" s="492"/>
      <c r="N88" s="492"/>
      <c r="O88" s="492"/>
      <c r="P88" s="492"/>
      <c r="Q88" s="493">
        <f t="shared" si="7"/>
        <v>13.6</v>
      </c>
      <c r="R88" s="493">
        <f t="shared" si="8"/>
        <v>0</v>
      </c>
      <c r="S88" s="494">
        <f>IF(K88="nio",0,IF(K88&gt;0,VLOOKUP(G88,'3-Productie normen'!A:K,VLOOKUP(K88,'3-Productie normen'!$B$30:$C$33,2,FALSE),FALSE)))*(VLOOKUP(B88,'2-Kosten per locatie'!$A$15:$C$36,3,FALSE))</f>
        <v>75</v>
      </c>
      <c r="T88" s="494">
        <f t="shared" si="9"/>
        <v>0</v>
      </c>
      <c r="U88" s="495">
        <f>VLOOKUP(G88,'3-Productie normen'!A:O,7,FALSE)</f>
        <v>806.37</v>
      </c>
      <c r="V88" s="495"/>
      <c r="X88" s="496">
        <f t="shared" si="10"/>
        <v>1020</v>
      </c>
    </row>
    <row r="89" spans="1:24" ht="14.1" customHeight="1">
      <c r="A89" s="472">
        <f t="shared" si="11"/>
        <v>89</v>
      </c>
      <c r="B89" s="211" t="s">
        <v>69</v>
      </c>
      <c r="C89" s="211" t="s">
        <v>151</v>
      </c>
      <c r="D89" s="212">
        <v>1</v>
      </c>
      <c r="E89" s="488" t="s">
        <v>249</v>
      </c>
      <c r="F89" s="489" t="s">
        <v>166</v>
      </c>
      <c r="G89" s="211" t="s">
        <v>88</v>
      </c>
      <c r="H89" s="186" t="s">
        <v>156</v>
      </c>
      <c r="I89" s="498">
        <v>5.6</v>
      </c>
      <c r="J89" s="491">
        <f t="shared" si="6"/>
        <v>255</v>
      </c>
      <c r="K89" s="492">
        <v>255</v>
      </c>
      <c r="L89" s="492"/>
      <c r="M89" s="492"/>
      <c r="N89" s="492"/>
      <c r="O89" s="492"/>
      <c r="P89" s="492"/>
      <c r="Q89" s="493">
        <f t="shared" si="7"/>
        <v>19.04</v>
      </c>
      <c r="R89" s="493">
        <f t="shared" si="8"/>
        <v>0</v>
      </c>
      <c r="S89" s="494">
        <f>IF(K89="nio",0,IF(K89&gt;0,VLOOKUP(G89,'3-Productie normen'!A:K,VLOOKUP(K89,'3-Productie normen'!$B$30:$C$33,2,FALSE),FALSE)))*(VLOOKUP(B89,'2-Kosten per locatie'!$A$15:$C$36,3,FALSE))</f>
        <v>75</v>
      </c>
      <c r="T89" s="494">
        <f t="shared" si="9"/>
        <v>0</v>
      </c>
      <c r="U89" s="495">
        <f>VLOOKUP(G89,'3-Productie normen'!A:O,7,FALSE)</f>
        <v>806.37</v>
      </c>
      <c r="V89" s="495"/>
      <c r="X89" s="496">
        <f t="shared" si="10"/>
        <v>1428</v>
      </c>
    </row>
    <row r="90" spans="1:24" ht="14.1" customHeight="1">
      <c r="A90" s="472">
        <f t="shared" si="11"/>
        <v>90</v>
      </c>
      <c r="B90" s="211" t="s">
        <v>69</v>
      </c>
      <c r="C90" s="211" t="s">
        <v>151</v>
      </c>
      <c r="D90" s="212">
        <v>1</v>
      </c>
      <c r="E90" s="488" t="s">
        <v>250</v>
      </c>
      <c r="F90" s="489" t="s">
        <v>180</v>
      </c>
      <c r="G90" s="212" t="s">
        <v>86</v>
      </c>
      <c r="H90" s="186" t="s">
        <v>138</v>
      </c>
      <c r="I90" s="498">
        <v>24.4</v>
      </c>
      <c r="J90" s="491">
        <f t="shared" si="6"/>
        <v>255</v>
      </c>
      <c r="K90" s="492">
        <v>255</v>
      </c>
      <c r="L90" s="492"/>
      <c r="M90" s="492"/>
      <c r="N90" s="492"/>
      <c r="O90" s="492"/>
      <c r="P90" s="492"/>
      <c r="Q90" s="493">
        <f t="shared" si="7"/>
        <v>16.591999999999999</v>
      </c>
      <c r="R90" s="493">
        <f t="shared" si="8"/>
        <v>0</v>
      </c>
      <c r="S90" s="494">
        <f>IF(K90="nio",0,IF(K90&gt;0,VLOOKUP(G90,'3-Productie normen'!A:K,VLOOKUP(K90,'3-Productie normen'!$B$30:$C$33,2,FALSE),FALSE)))*(VLOOKUP(B90,'2-Kosten per locatie'!$A$15:$C$36,3,FALSE))</f>
        <v>375</v>
      </c>
      <c r="T90" s="494">
        <f t="shared" si="9"/>
        <v>0</v>
      </c>
      <c r="U90" s="495">
        <f>VLOOKUP(G90,'3-Productie normen'!A:O,7,FALSE)</f>
        <v>3803.9000000000005</v>
      </c>
      <c r="V90" s="495"/>
      <c r="X90" s="496">
        <f t="shared" si="10"/>
        <v>6222</v>
      </c>
    </row>
    <row r="91" spans="1:24" ht="14.1" customHeight="1">
      <c r="A91" s="472">
        <f t="shared" si="11"/>
        <v>91</v>
      </c>
      <c r="B91" s="211" t="s">
        <v>69</v>
      </c>
      <c r="C91" s="211" t="s">
        <v>151</v>
      </c>
      <c r="D91" s="212">
        <v>1</v>
      </c>
      <c r="E91" s="488" t="s">
        <v>251</v>
      </c>
      <c r="F91" s="489" t="s">
        <v>238</v>
      </c>
      <c r="G91" s="212" t="s">
        <v>94</v>
      </c>
      <c r="H91" s="186" t="s">
        <v>138</v>
      </c>
      <c r="I91" s="498">
        <v>23.9</v>
      </c>
      <c r="J91" s="491">
        <f t="shared" si="6"/>
        <v>255</v>
      </c>
      <c r="K91" s="492">
        <v>255</v>
      </c>
      <c r="L91" s="492"/>
      <c r="M91" s="492"/>
      <c r="N91" s="492"/>
      <c r="O91" s="492"/>
      <c r="P91" s="492"/>
      <c r="Q91" s="493">
        <f t="shared" si="7"/>
        <v>12.830526315789474</v>
      </c>
      <c r="R91" s="493">
        <f t="shared" si="8"/>
        <v>0</v>
      </c>
      <c r="S91" s="494">
        <f>IF(K91="nio",0,IF(K91&gt;0,VLOOKUP(G91,'3-Productie normen'!A:K,VLOOKUP(K91,'3-Productie normen'!$B$30:$C$33,2,FALSE),FALSE)))*(VLOOKUP(B91,'2-Kosten per locatie'!$A$15:$C$36,3,FALSE))</f>
        <v>475</v>
      </c>
      <c r="T91" s="494">
        <f t="shared" si="9"/>
        <v>0</v>
      </c>
      <c r="U91" s="495">
        <f>VLOOKUP(G91,'3-Productie normen'!A:O,7,FALSE)</f>
        <v>606.37</v>
      </c>
      <c r="V91" s="495"/>
      <c r="X91" s="496">
        <f t="shared" si="10"/>
        <v>6094.5</v>
      </c>
    </row>
    <row r="92" spans="1:24" ht="14.1" customHeight="1">
      <c r="A92" s="472">
        <f t="shared" si="11"/>
        <v>92</v>
      </c>
      <c r="B92" s="211" t="s">
        <v>69</v>
      </c>
      <c r="C92" s="211" t="s">
        <v>151</v>
      </c>
      <c r="D92" s="212">
        <v>1</v>
      </c>
      <c r="E92" s="488" t="s">
        <v>252</v>
      </c>
      <c r="F92" s="489" t="s">
        <v>180</v>
      </c>
      <c r="G92" s="212" t="s">
        <v>86</v>
      </c>
      <c r="H92" s="186" t="s">
        <v>138</v>
      </c>
      <c r="I92" s="498">
        <v>23.9</v>
      </c>
      <c r="J92" s="491">
        <f t="shared" si="6"/>
        <v>255</v>
      </c>
      <c r="K92" s="492">
        <v>255</v>
      </c>
      <c r="L92" s="492"/>
      <c r="M92" s="492"/>
      <c r="N92" s="492"/>
      <c r="O92" s="492"/>
      <c r="P92" s="492"/>
      <c r="Q92" s="493">
        <f t="shared" si="7"/>
        <v>16.251999999999999</v>
      </c>
      <c r="R92" s="493">
        <f t="shared" si="8"/>
        <v>0</v>
      </c>
      <c r="S92" s="494">
        <f>IF(K92="nio",0,IF(K92&gt;0,VLOOKUP(G92,'3-Productie normen'!A:K,VLOOKUP(K92,'3-Productie normen'!$B$30:$C$33,2,FALSE),FALSE)))*(VLOOKUP(B92,'2-Kosten per locatie'!$A$15:$C$36,3,FALSE))</f>
        <v>375</v>
      </c>
      <c r="T92" s="494">
        <f t="shared" si="9"/>
        <v>0</v>
      </c>
      <c r="U92" s="495">
        <f>VLOOKUP(G92,'3-Productie normen'!A:O,7,FALSE)</f>
        <v>3803.9000000000005</v>
      </c>
      <c r="V92" s="495"/>
      <c r="X92" s="496">
        <f t="shared" si="10"/>
        <v>6094.5</v>
      </c>
    </row>
    <row r="93" spans="1:24" ht="14.1" customHeight="1">
      <c r="A93" s="472">
        <f t="shared" si="11"/>
        <v>93</v>
      </c>
      <c r="B93" s="211" t="s">
        <v>69</v>
      </c>
      <c r="C93" s="211" t="s">
        <v>151</v>
      </c>
      <c r="D93" s="212">
        <v>1</v>
      </c>
      <c r="E93" s="488" t="s">
        <v>253</v>
      </c>
      <c r="F93" s="489" t="s">
        <v>180</v>
      </c>
      <c r="G93" s="212" t="s">
        <v>86</v>
      </c>
      <c r="H93" s="186" t="s">
        <v>138</v>
      </c>
      <c r="I93" s="498">
        <v>24.9</v>
      </c>
      <c r="J93" s="491">
        <f t="shared" si="6"/>
        <v>255</v>
      </c>
      <c r="K93" s="492">
        <v>255</v>
      </c>
      <c r="L93" s="492"/>
      <c r="M93" s="492"/>
      <c r="N93" s="492"/>
      <c r="O93" s="492"/>
      <c r="P93" s="492"/>
      <c r="Q93" s="493">
        <f t="shared" si="7"/>
        <v>16.931999999999999</v>
      </c>
      <c r="R93" s="493">
        <f t="shared" si="8"/>
        <v>0</v>
      </c>
      <c r="S93" s="494">
        <f>IF(K93="nio",0,IF(K93&gt;0,VLOOKUP(G93,'3-Productie normen'!A:K,VLOOKUP(K93,'3-Productie normen'!$B$30:$C$33,2,FALSE),FALSE)))*(VLOOKUP(B93,'2-Kosten per locatie'!$A$15:$C$36,3,FALSE))</f>
        <v>375</v>
      </c>
      <c r="T93" s="494">
        <f t="shared" si="9"/>
        <v>0</v>
      </c>
      <c r="U93" s="495">
        <f>VLOOKUP(G93,'3-Productie normen'!A:O,7,FALSE)</f>
        <v>3803.9000000000005</v>
      </c>
      <c r="V93" s="495"/>
      <c r="X93" s="496">
        <f t="shared" si="10"/>
        <v>6349.5</v>
      </c>
    </row>
    <row r="94" spans="1:24" ht="14.1" customHeight="1">
      <c r="A94" s="472">
        <f t="shared" si="11"/>
        <v>94</v>
      </c>
      <c r="B94" s="211" t="s">
        <v>69</v>
      </c>
      <c r="C94" s="211" t="s">
        <v>151</v>
      </c>
      <c r="D94" s="212">
        <v>1</v>
      </c>
      <c r="E94" s="488" t="s">
        <v>254</v>
      </c>
      <c r="F94" s="489" t="s">
        <v>180</v>
      </c>
      <c r="G94" s="212" t="s">
        <v>86</v>
      </c>
      <c r="H94" s="186" t="s">
        <v>138</v>
      </c>
      <c r="I94" s="498">
        <v>31.3</v>
      </c>
      <c r="J94" s="491">
        <f t="shared" si="6"/>
        <v>255</v>
      </c>
      <c r="K94" s="492">
        <v>255</v>
      </c>
      <c r="L94" s="492"/>
      <c r="M94" s="492"/>
      <c r="N94" s="492"/>
      <c r="O94" s="492"/>
      <c r="P94" s="492"/>
      <c r="Q94" s="493">
        <f t="shared" si="7"/>
        <v>21.283999999999999</v>
      </c>
      <c r="R94" s="493">
        <f t="shared" si="8"/>
        <v>0</v>
      </c>
      <c r="S94" s="494">
        <f>IF(K94="nio",0,IF(K94&gt;0,VLOOKUP(G94,'3-Productie normen'!A:K,VLOOKUP(K94,'3-Productie normen'!$B$30:$C$33,2,FALSE),FALSE)))*(VLOOKUP(B94,'2-Kosten per locatie'!$A$15:$C$36,3,FALSE))</f>
        <v>375</v>
      </c>
      <c r="T94" s="494">
        <f t="shared" si="9"/>
        <v>0</v>
      </c>
      <c r="U94" s="495">
        <f>VLOOKUP(G94,'3-Productie normen'!A:O,7,FALSE)</f>
        <v>3803.9000000000005</v>
      </c>
      <c r="V94" s="495"/>
      <c r="X94" s="496">
        <f t="shared" si="10"/>
        <v>7981.5</v>
      </c>
    </row>
    <row r="95" spans="1:24" ht="14.1" customHeight="1">
      <c r="A95" s="472">
        <f t="shared" si="11"/>
        <v>95</v>
      </c>
      <c r="B95" s="211" t="s">
        <v>69</v>
      </c>
      <c r="C95" s="211" t="s">
        <v>151</v>
      </c>
      <c r="D95" s="212">
        <v>1</v>
      </c>
      <c r="E95" s="488" t="s">
        <v>255</v>
      </c>
      <c r="F95" s="489" t="s">
        <v>166</v>
      </c>
      <c r="G95" s="211" t="s">
        <v>88</v>
      </c>
      <c r="H95" s="186" t="s">
        <v>156</v>
      </c>
      <c r="I95" s="498">
        <v>4</v>
      </c>
      <c r="J95" s="491">
        <f t="shared" si="6"/>
        <v>255</v>
      </c>
      <c r="K95" s="492">
        <v>255</v>
      </c>
      <c r="L95" s="492"/>
      <c r="M95" s="492"/>
      <c r="N95" s="492"/>
      <c r="O95" s="492"/>
      <c r="P95" s="492"/>
      <c r="Q95" s="493">
        <f t="shared" si="7"/>
        <v>13.6</v>
      </c>
      <c r="R95" s="493">
        <f t="shared" si="8"/>
        <v>0</v>
      </c>
      <c r="S95" s="494">
        <f>IF(K95="nio",0,IF(K95&gt;0,VLOOKUP(G95,'3-Productie normen'!A:K,VLOOKUP(K95,'3-Productie normen'!$B$30:$C$33,2,FALSE),FALSE)))*(VLOOKUP(B95,'2-Kosten per locatie'!$A$15:$C$36,3,FALSE))</f>
        <v>75</v>
      </c>
      <c r="T95" s="494">
        <f t="shared" si="9"/>
        <v>0</v>
      </c>
      <c r="U95" s="495">
        <f>VLOOKUP(G95,'3-Productie normen'!A:O,7,FALSE)</f>
        <v>806.37</v>
      </c>
      <c r="V95" s="495"/>
      <c r="X95" s="496">
        <f t="shared" si="10"/>
        <v>1020</v>
      </c>
    </row>
    <row r="96" spans="1:24" ht="14.1" customHeight="1">
      <c r="A96" s="472">
        <f t="shared" si="11"/>
        <v>96</v>
      </c>
      <c r="B96" s="211" t="s">
        <v>69</v>
      </c>
      <c r="C96" s="211" t="s">
        <v>151</v>
      </c>
      <c r="D96" s="212">
        <v>1</v>
      </c>
      <c r="E96" s="488" t="s">
        <v>256</v>
      </c>
      <c r="F96" s="489" t="s">
        <v>166</v>
      </c>
      <c r="G96" s="211" t="s">
        <v>88</v>
      </c>
      <c r="H96" s="186" t="s">
        <v>156</v>
      </c>
      <c r="I96" s="498">
        <v>5.6</v>
      </c>
      <c r="J96" s="491">
        <f t="shared" si="6"/>
        <v>255</v>
      </c>
      <c r="K96" s="492">
        <v>255</v>
      </c>
      <c r="L96" s="492"/>
      <c r="M96" s="492"/>
      <c r="N96" s="492"/>
      <c r="O96" s="492"/>
      <c r="P96" s="492"/>
      <c r="Q96" s="493">
        <f t="shared" si="7"/>
        <v>19.04</v>
      </c>
      <c r="R96" s="493">
        <f t="shared" si="8"/>
        <v>0</v>
      </c>
      <c r="S96" s="494">
        <f>IF(K96="nio",0,IF(K96&gt;0,VLOOKUP(G96,'3-Productie normen'!A:K,VLOOKUP(K96,'3-Productie normen'!$B$30:$C$33,2,FALSE),FALSE)))*(VLOOKUP(B96,'2-Kosten per locatie'!$A$15:$C$36,3,FALSE))</f>
        <v>75</v>
      </c>
      <c r="T96" s="494">
        <f t="shared" si="9"/>
        <v>0</v>
      </c>
      <c r="U96" s="495">
        <f>VLOOKUP(G96,'3-Productie normen'!A:O,7,FALSE)</f>
        <v>806.37</v>
      </c>
      <c r="V96" s="495"/>
      <c r="X96" s="496">
        <f t="shared" si="10"/>
        <v>1428</v>
      </c>
    </row>
    <row r="97" spans="1:24" ht="14.1" customHeight="1">
      <c r="A97" s="472">
        <f t="shared" si="11"/>
        <v>97</v>
      </c>
      <c r="B97" s="211" t="s">
        <v>69</v>
      </c>
      <c r="C97" s="211" t="s">
        <v>151</v>
      </c>
      <c r="D97" s="212">
        <v>1</v>
      </c>
      <c r="E97" s="488" t="s">
        <v>257</v>
      </c>
      <c r="F97" s="489" t="s">
        <v>258</v>
      </c>
      <c r="G97" s="144" t="s">
        <v>95</v>
      </c>
      <c r="H97" s="186" t="s">
        <v>138</v>
      </c>
      <c r="I97" s="498">
        <v>53.2</v>
      </c>
      <c r="J97" s="491">
        <f t="shared" si="6"/>
        <v>12</v>
      </c>
      <c r="K97" s="492">
        <v>12</v>
      </c>
      <c r="L97" s="492"/>
      <c r="M97" s="492"/>
      <c r="N97" s="492"/>
      <c r="O97" s="492"/>
      <c r="P97" s="492"/>
      <c r="Q97" s="493">
        <f t="shared" si="7"/>
        <v>1.3440000000000001</v>
      </c>
      <c r="R97" s="493">
        <f t="shared" si="8"/>
        <v>0</v>
      </c>
      <c r="S97" s="494">
        <f>IF(K97="nio",0,IF(K97&gt;0,VLOOKUP(G97,'3-Productie normen'!A:K,VLOOKUP(K97,'3-Productie normen'!$B$30:$C$33,2,FALSE),FALSE)))*(VLOOKUP(B97,'2-Kosten per locatie'!$A$15:$C$36,3,FALSE))</f>
        <v>475</v>
      </c>
      <c r="T97" s="494">
        <f t="shared" si="9"/>
        <v>0</v>
      </c>
      <c r="U97" s="495">
        <f>VLOOKUP(G97,'3-Productie normen'!A:O,7,FALSE)</f>
        <v>669.2</v>
      </c>
      <c r="V97" s="495"/>
      <c r="X97" s="496">
        <f t="shared" si="10"/>
        <v>638.40000000000009</v>
      </c>
    </row>
    <row r="98" spans="1:24" ht="14.1" customHeight="1">
      <c r="A98" s="472">
        <f t="shared" si="11"/>
        <v>98</v>
      </c>
      <c r="B98" s="211" t="s">
        <v>69</v>
      </c>
      <c r="C98" s="211" t="s">
        <v>151</v>
      </c>
      <c r="D98" s="212">
        <v>1</v>
      </c>
      <c r="E98" s="488" t="s">
        <v>259</v>
      </c>
      <c r="F98" s="489" t="s">
        <v>246</v>
      </c>
      <c r="G98" s="211" t="s">
        <v>90</v>
      </c>
      <c r="H98" s="186" t="s">
        <v>138</v>
      </c>
      <c r="I98" s="498">
        <v>27.4</v>
      </c>
      <c r="J98" s="491">
        <f t="shared" si="6"/>
        <v>255</v>
      </c>
      <c r="K98" s="492">
        <v>255</v>
      </c>
      <c r="L98" s="492"/>
      <c r="M98" s="492"/>
      <c r="N98" s="492"/>
      <c r="O98" s="492"/>
      <c r="P98" s="492"/>
      <c r="Q98" s="493">
        <f t="shared" si="7"/>
        <v>9.3160000000000007</v>
      </c>
      <c r="R98" s="493">
        <f t="shared" si="8"/>
        <v>0</v>
      </c>
      <c r="S98" s="494">
        <f>IF(K98="nio",0,IF(K98&gt;0,VLOOKUP(G98,'3-Productie normen'!A:K,VLOOKUP(K98,'3-Productie normen'!$B$30:$C$33,2,FALSE),FALSE)))*(VLOOKUP(B98,'2-Kosten per locatie'!$A$15:$C$36,3,FALSE))</f>
        <v>750</v>
      </c>
      <c r="T98" s="494">
        <f t="shared" si="9"/>
        <v>0</v>
      </c>
      <c r="U98" s="495">
        <f>VLOOKUP(G98,'3-Productie normen'!A:O,7,FALSE)</f>
        <v>2296.1699999999996</v>
      </c>
      <c r="V98" s="495"/>
      <c r="X98" s="496">
        <f t="shared" si="10"/>
        <v>6987</v>
      </c>
    </row>
    <row r="99" spans="1:24" ht="14.1" customHeight="1">
      <c r="A99" s="472">
        <f t="shared" si="11"/>
        <v>99</v>
      </c>
      <c r="B99" s="211" t="s">
        <v>69</v>
      </c>
      <c r="C99" s="211" t="s">
        <v>151</v>
      </c>
      <c r="D99" s="212">
        <v>1</v>
      </c>
      <c r="E99" s="488" t="s">
        <v>260</v>
      </c>
      <c r="F99" s="489" t="s">
        <v>166</v>
      </c>
      <c r="G99" s="211" t="s">
        <v>88</v>
      </c>
      <c r="H99" s="186" t="s">
        <v>156</v>
      </c>
      <c r="I99" s="498">
        <v>9</v>
      </c>
      <c r="J99" s="491">
        <f t="shared" si="6"/>
        <v>255</v>
      </c>
      <c r="K99" s="492">
        <v>255</v>
      </c>
      <c r="L99" s="492"/>
      <c r="M99" s="492"/>
      <c r="N99" s="492"/>
      <c r="O99" s="492"/>
      <c r="P99" s="492"/>
      <c r="Q99" s="493">
        <f t="shared" si="7"/>
        <v>30.6</v>
      </c>
      <c r="R99" s="493">
        <f t="shared" si="8"/>
        <v>0</v>
      </c>
      <c r="S99" s="494">
        <f>IF(K99="nio",0,IF(K99&gt;0,VLOOKUP(G99,'3-Productie normen'!A:K,VLOOKUP(K99,'3-Productie normen'!$B$30:$C$33,2,FALSE),FALSE)))*(VLOOKUP(B99,'2-Kosten per locatie'!$A$15:$C$36,3,FALSE))</f>
        <v>75</v>
      </c>
      <c r="T99" s="494">
        <f t="shared" si="9"/>
        <v>0</v>
      </c>
      <c r="U99" s="495">
        <f>VLOOKUP(G99,'3-Productie normen'!A:O,7,FALSE)</f>
        <v>806.37</v>
      </c>
      <c r="V99" s="495"/>
      <c r="X99" s="496">
        <f t="shared" si="10"/>
        <v>2295</v>
      </c>
    </row>
    <row r="100" spans="1:24" ht="14.1" customHeight="1">
      <c r="A100" s="472">
        <f t="shared" si="11"/>
        <v>100</v>
      </c>
      <c r="B100" s="211" t="s">
        <v>69</v>
      </c>
      <c r="C100" s="211" t="s">
        <v>151</v>
      </c>
      <c r="D100" s="212">
        <v>1</v>
      </c>
      <c r="E100" s="488" t="s">
        <v>261</v>
      </c>
      <c r="F100" s="489" t="s">
        <v>166</v>
      </c>
      <c r="G100" s="211" t="s">
        <v>88</v>
      </c>
      <c r="H100" s="186" t="s">
        <v>156</v>
      </c>
      <c r="I100" s="498">
        <v>7</v>
      </c>
      <c r="J100" s="491">
        <f t="shared" si="6"/>
        <v>255</v>
      </c>
      <c r="K100" s="492">
        <v>255</v>
      </c>
      <c r="L100" s="492"/>
      <c r="M100" s="492"/>
      <c r="N100" s="492"/>
      <c r="O100" s="492"/>
      <c r="P100" s="492"/>
      <c r="Q100" s="493">
        <f t="shared" si="7"/>
        <v>23.8</v>
      </c>
      <c r="R100" s="493">
        <f t="shared" si="8"/>
        <v>0</v>
      </c>
      <c r="S100" s="494">
        <f>IF(K100="nio",0,IF(K100&gt;0,VLOOKUP(G100,'3-Productie normen'!A:K,VLOOKUP(K100,'3-Productie normen'!$B$30:$C$33,2,FALSE),FALSE)))*(VLOOKUP(B100,'2-Kosten per locatie'!$A$15:$C$36,3,FALSE))</f>
        <v>75</v>
      </c>
      <c r="T100" s="494">
        <f t="shared" si="9"/>
        <v>0</v>
      </c>
      <c r="U100" s="495">
        <f>VLOOKUP(G100,'3-Productie normen'!A:O,7,FALSE)</f>
        <v>806.37</v>
      </c>
      <c r="V100" s="495"/>
      <c r="X100" s="496">
        <f t="shared" si="10"/>
        <v>1785</v>
      </c>
    </row>
    <row r="101" spans="1:24" ht="14.1" customHeight="1">
      <c r="A101" s="472">
        <f t="shared" si="11"/>
        <v>101</v>
      </c>
      <c r="B101" s="211" t="s">
        <v>69</v>
      </c>
      <c r="C101" s="211" t="s">
        <v>151</v>
      </c>
      <c r="D101" s="212">
        <v>1</v>
      </c>
      <c r="E101" s="488" t="s">
        <v>262</v>
      </c>
      <c r="F101" s="489" t="s">
        <v>246</v>
      </c>
      <c r="G101" s="211" t="s">
        <v>90</v>
      </c>
      <c r="H101" s="186" t="s">
        <v>138</v>
      </c>
      <c r="I101" s="498">
        <v>27</v>
      </c>
      <c r="J101" s="491">
        <f t="shared" si="6"/>
        <v>255</v>
      </c>
      <c r="K101" s="492">
        <v>255</v>
      </c>
      <c r="L101" s="492"/>
      <c r="M101" s="492"/>
      <c r="N101" s="492"/>
      <c r="O101" s="492"/>
      <c r="P101" s="492"/>
      <c r="Q101" s="493">
        <f t="shared" si="7"/>
        <v>9.18</v>
      </c>
      <c r="R101" s="493">
        <f t="shared" si="8"/>
        <v>0</v>
      </c>
      <c r="S101" s="494">
        <f>IF(K101="nio",0,IF(K101&gt;0,VLOOKUP(G101,'3-Productie normen'!A:K,VLOOKUP(K101,'3-Productie normen'!$B$30:$C$33,2,FALSE),FALSE)))*(VLOOKUP(B101,'2-Kosten per locatie'!$A$15:$C$36,3,FALSE))</f>
        <v>750</v>
      </c>
      <c r="T101" s="494">
        <f t="shared" si="9"/>
        <v>0</v>
      </c>
      <c r="U101" s="495">
        <f>VLOOKUP(G101,'3-Productie normen'!A:O,7,FALSE)</f>
        <v>2296.1699999999996</v>
      </c>
      <c r="V101" s="495"/>
      <c r="X101" s="496">
        <f t="shared" si="10"/>
        <v>6885</v>
      </c>
    </row>
    <row r="102" spans="1:24" ht="14.1" customHeight="1">
      <c r="A102" s="472">
        <f t="shared" si="11"/>
        <v>102</v>
      </c>
      <c r="B102" s="211" t="s">
        <v>69</v>
      </c>
      <c r="C102" s="211" t="s">
        <v>151</v>
      </c>
      <c r="D102" s="212">
        <v>2</v>
      </c>
      <c r="E102" s="488" t="s">
        <v>263</v>
      </c>
      <c r="F102" s="489" t="s">
        <v>180</v>
      </c>
      <c r="G102" s="212" t="s">
        <v>86</v>
      </c>
      <c r="H102" s="186" t="s">
        <v>221</v>
      </c>
      <c r="I102" s="498">
        <v>28.4</v>
      </c>
      <c r="J102" s="491">
        <f t="shared" si="6"/>
        <v>255</v>
      </c>
      <c r="K102" s="492">
        <v>255</v>
      </c>
      <c r="L102" s="492"/>
      <c r="M102" s="492"/>
      <c r="N102" s="492"/>
      <c r="O102" s="492"/>
      <c r="P102" s="492"/>
      <c r="Q102" s="493">
        <f t="shared" si="7"/>
        <v>19.312000000000001</v>
      </c>
      <c r="R102" s="493">
        <f t="shared" si="8"/>
        <v>0</v>
      </c>
      <c r="S102" s="494">
        <f>IF(K102="nio",0,IF(K102&gt;0,VLOOKUP(G102,'3-Productie normen'!A:K,VLOOKUP(K102,'3-Productie normen'!$B$30:$C$33,2,FALSE),FALSE)))*(VLOOKUP(B102,'2-Kosten per locatie'!$A$15:$C$36,3,FALSE))</f>
        <v>375</v>
      </c>
      <c r="T102" s="494">
        <f t="shared" si="9"/>
        <v>0</v>
      </c>
      <c r="U102" s="495">
        <f>VLOOKUP(G102,'3-Productie normen'!A:O,7,FALSE)</f>
        <v>3803.9000000000005</v>
      </c>
      <c r="V102" s="495"/>
      <c r="X102" s="496">
        <f t="shared" si="10"/>
        <v>7242</v>
      </c>
    </row>
    <row r="103" spans="1:24" ht="14.1" customHeight="1">
      <c r="A103" s="472">
        <f t="shared" si="11"/>
        <v>103</v>
      </c>
      <c r="B103" s="211" t="s">
        <v>69</v>
      </c>
      <c r="C103" s="211" t="s">
        <v>151</v>
      </c>
      <c r="D103" s="212">
        <v>2</v>
      </c>
      <c r="E103" s="488" t="s">
        <v>264</v>
      </c>
      <c r="F103" s="489" t="s">
        <v>180</v>
      </c>
      <c r="G103" s="212" t="s">
        <v>86</v>
      </c>
      <c r="H103" s="186" t="s">
        <v>221</v>
      </c>
      <c r="I103" s="498">
        <v>22</v>
      </c>
      <c r="J103" s="491">
        <f t="shared" si="6"/>
        <v>255</v>
      </c>
      <c r="K103" s="492">
        <v>255</v>
      </c>
      <c r="L103" s="492"/>
      <c r="M103" s="492"/>
      <c r="N103" s="492"/>
      <c r="O103" s="492"/>
      <c r="P103" s="492"/>
      <c r="Q103" s="493">
        <f t="shared" si="7"/>
        <v>14.96</v>
      </c>
      <c r="R103" s="493">
        <f t="shared" si="8"/>
        <v>0</v>
      </c>
      <c r="S103" s="494">
        <f>IF(K103="nio",0,IF(K103&gt;0,VLOOKUP(G103,'3-Productie normen'!A:K,VLOOKUP(K103,'3-Productie normen'!$B$30:$C$33,2,FALSE),FALSE)))*(VLOOKUP(B103,'2-Kosten per locatie'!$A$15:$C$36,3,FALSE))</f>
        <v>375</v>
      </c>
      <c r="T103" s="494">
        <f t="shared" si="9"/>
        <v>0</v>
      </c>
      <c r="U103" s="495">
        <f>VLOOKUP(G103,'3-Productie normen'!A:O,7,FALSE)</f>
        <v>3803.9000000000005</v>
      </c>
      <c r="V103" s="495"/>
      <c r="X103" s="496">
        <f t="shared" si="10"/>
        <v>5610</v>
      </c>
    </row>
    <row r="104" spans="1:24" ht="14.1" customHeight="1">
      <c r="A104" s="472">
        <f t="shared" si="11"/>
        <v>104</v>
      </c>
      <c r="B104" s="211" t="s">
        <v>69</v>
      </c>
      <c r="C104" s="211" t="s">
        <v>151</v>
      </c>
      <c r="D104" s="212">
        <v>2</v>
      </c>
      <c r="E104" s="488" t="s">
        <v>265</v>
      </c>
      <c r="F104" s="489" t="s">
        <v>180</v>
      </c>
      <c r="G104" s="212" t="s">
        <v>86</v>
      </c>
      <c r="H104" s="186" t="s">
        <v>221</v>
      </c>
      <c r="I104" s="498">
        <v>22</v>
      </c>
      <c r="J104" s="491">
        <f t="shared" si="6"/>
        <v>255</v>
      </c>
      <c r="K104" s="492">
        <v>255</v>
      </c>
      <c r="L104" s="492"/>
      <c r="M104" s="492"/>
      <c r="N104" s="492"/>
      <c r="O104" s="492"/>
      <c r="P104" s="492"/>
      <c r="Q104" s="493">
        <f t="shared" si="7"/>
        <v>14.96</v>
      </c>
      <c r="R104" s="493">
        <f t="shared" si="8"/>
        <v>0</v>
      </c>
      <c r="S104" s="494">
        <f>IF(K104="nio",0,IF(K104&gt;0,VLOOKUP(G104,'3-Productie normen'!A:K,VLOOKUP(K104,'3-Productie normen'!$B$30:$C$33,2,FALSE),FALSE)))*(VLOOKUP(B104,'2-Kosten per locatie'!$A$15:$C$36,3,FALSE))</f>
        <v>375</v>
      </c>
      <c r="T104" s="494">
        <f t="shared" si="9"/>
        <v>0</v>
      </c>
      <c r="U104" s="495">
        <f>VLOOKUP(G104,'3-Productie normen'!A:O,7,FALSE)</f>
        <v>3803.9000000000005</v>
      </c>
      <c r="V104" s="495"/>
      <c r="X104" s="496">
        <f t="shared" si="10"/>
        <v>5610</v>
      </c>
    </row>
    <row r="105" spans="1:24" ht="14.1" customHeight="1">
      <c r="A105" s="472">
        <f t="shared" si="11"/>
        <v>105</v>
      </c>
      <c r="B105" s="211" t="s">
        <v>69</v>
      </c>
      <c r="C105" s="211" t="s">
        <v>151</v>
      </c>
      <c r="D105" s="212">
        <v>2</v>
      </c>
      <c r="E105" s="488" t="s">
        <v>266</v>
      </c>
      <c r="F105" s="489" t="s">
        <v>180</v>
      </c>
      <c r="G105" s="212" t="s">
        <v>86</v>
      </c>
      <c r="H105" s="186" t="s">
        <v>221</v>
      </c>
      <c r="I105" s="498">
        <v>22</v>
      </c>
      <c r="J105" s="491">
        <f t="shared" si="6"/>
        <v>255</v>
      </c>
      <c r="K105" s="492">
        <v>255</v>
      </c>
      <c r="L105" s="492"/>
      <c r="M105" s="492"/>
      <c r="N105" s="492"/>
      <c r="O105" s="492"/>
      <c r="P105" s="492"/>
      <c r="Q105" s="493">
        <f t="shared" si="7"/>
        <v>14.96</v>
      </c>
      <c r="R105" s="493">
        <f t="shared" si="8"/>
        <v>0</v>
      </c>
      <c r="S105" s="494">
        <f>IF(K105="nio",0,IF(K105&gt;0,VLOOKUP(G105,'3-Productie normen'!A:K,VLOOKUP(K105,'3-Productie normen'!$B$30:$C$33,2,FALSE),FALSE)))*(VLOOKUP(B105,'2-Kosten per locatie'!$A$15:$C$36,3,FALSE))</f>
        <v>375</v>
      </c>
      <c r="T105" s="494">
        <f t="shared" si="9"/>
        <v>0</v>
      </c>
      <c r="U105" s="495">
        <f>VLOOKUP(G105,'3-Productie normen'!A:O,7,FALSE)</f>
        <v>3803.9000000000005</v>
      </c>
      <c r="V105" s="495"/>
      <c r="X105" s="496">
        <f t="shared" si="10"/>
        <v>5610</v>
      </c>
    </row>
    <row r="106" spans="1:24" ht="14.1" customHeight="1">
      <c r="A106" s="472">
        <f t="shared" si="11"/>
        <v>106</v>
      </c>
      <c r="B106" s="211" t="s">
        <v>69</v>
      </c>
      <c r="C106" s="211" t="s">
        <v>151</v>
      </c>
      <c r="D106" s="212">
        <v>2</v>
      </c>
      <c r="E106" s="488" t="s">
        <v>267</v>
      </c>
      <c r="F106" s="489" t="s">
        <v>180</v>
      </c>
      <c r="G106" s="212" t="s">
        <v>86</v>
      </c>
      <c r="H106" s="186" t="s">
        <v>221</v>
      </c>
      <c r="I106" s="498">
        <v>22</v>
      </c>
      <c r="J106" s="491">
        <f t="shared" si="6"/>
        <v>255</v>
      </c>
      <c r="K106" s="492">
        <v>255</v>
      </c>
      <c r="L106" s="492"/>
      <c r="M106" s="492"/>
      <c r="N106" s="492"/>
      <c r="O106" s="492"/>
      <c r="P106" s="492"/>
      <c r="Q106" s="493">
        <f t="shared" si="7"/>
        <v>14.96</v>
      </c>
      <c r="R106" s="493">
        <f t="shared" si="8"/>
        <v>0</v>
      </c>
      <c r="S106" s="494">
        <f>IF(K106="nio",0,IF(K106&gt;0,VLOOKUP(G106,'3-Productie normen'!A:K,VLOOKUP(K106,'3-Productie normen'!$B$30:$C$33,2,FALSE),FALSE)))*(VLOOKUP(B106,'2-Kosten per locatie'!$A$15:$C$36,3,FALSE))</f>
        <v>375</v>
      </c>
      <c r="T106" s="494">
        <f t="shared" si="9"/>
        <v>0</v>
      </c>
      <c r="U106" s="495">
        <f>VLOOKUP(G106,'3-Productie normen'!A:O,7,FALSE)</f>
        <v>3803.9000000000005</v>
      </c>
      <c r="V106" s="495"/>
      <c r="X106" s="496">
        <f t="shared" si="10"/>
        <v>5610</v>
      </c>
    </row>
    <row r="107" spans="1:24" ht="14.1" customHeight="1">
      <c r="A107" s="472">
        <f t="shared" si="11"/>
        <v>107</v>
      </c>
      <c r="B107" s="211" t="s">
        <v>69</v>
      </c>
      <c r="C107" s="211" t="s">
        <v>151</v>
      </c>
      <c r="D107" s="212">
        <v>2</v>
      </c>
      <c r="E107" s="488" t="s">
        <v>268</v>
      </c>
      <c r="F107" s="489" t="s">
        <v>180</v>
      </c>
      <c r="G107" s="212" t="s">
        <v>86</v>
      </c>
      <c r="H107" s="186" t="s">
        <v>221</v>
      </c>
      <c r="I107" s="498">
        <v>22</v>
      </c>
      <c r="J107" s="491">
        <f t="shared" si="6"/>
        <v>255</v>
      </c>
      <c r="K107" s="492">
        <v>255</v>
      </c>
      <c r="L107" s="492"/>
      <c r="M107" s="492"/>
      <c r="N107" s="492"/>
      <c r="O107" s="492"/>
      <c r="P107" s="492"/>
      <c r="Q107" s="493">
        <f t="shared" si="7"/>
        <v>14.96</v>
      </c>
      <c r="R107" s="493">
        <f t="shared" si="8"/>
        <v>0</v>
      </c>
      <c r="S107" s="494">
        <f>IF(K107="nio",0,IF(K107&gt;0,VLOOKUP(G107,'3-Productie normen'!A:K,VLOOKUP(K107,'3-Productie normen'!$B$30:$C$33,2,FALSE),FALSE)))*(VLOOKUP(B107,'2-Kosten per locatie'!$A$15:$C$36,3,FALSE))</f>
        <v>375</v>
      </c>
      <c r="T107" s="494">
        <f t="shared" si="9"/>
        <v>0</v>
      </c>
      <c r="U107" s="495">
        <f>VLOOKUP(G107,'3-Productie normen'!A:O,7,FALSE)</f>
        <v>3803.9000000000005</v>
      </c>
      <c r="V107" s="495"/>
      <c r="X107" s="496">
        <f t="shared" si="10"/>
        <v>5610</v>
      </c>
    </row>
    <row r="108" spans="1:24" ht="14.1" customHeight="1">
      <c r="A108" s="472">
        <f t="shared" si="11"/>
        <v>108</v>
      </c>
      <c r="B108" s="211" t="s">
        <v>69</v>
      </c>
      <c r="C108" s="211" t="s">
        <v>151</v>
      </c>
      <c r="D108" s="212">
        <v>2</v>
      </c>
      <c r="E108" s="488" t="s">
        <v>269</v>
      </c>
      <c r="F108" s="489" t="s">
        <v>180</v>
      </c>
      <c r="G108" s="212" t="s">
        <v>86</v>
      </c>
      <c r="H108" s="186" t="s">
        <v>221</v>
      </c>
      <c r="I108" s="498">
        <v>22</v>
      </c>
      <c r="J108" s="491">
        <f t="shared" si="6"/>
        <v>255</v>
      </c>
      <c r="K108" s="492">
        <v>255</v>
      </c>
      <c r="L108" s="492"/>
      <c r="M108" s="492"/>
      <c r="N108" s="492"/>
      <c r="O108" s="492"/>
      <c r="P108" s="492"/>
      <c r="Q108" s="493">
        <f t="shared" si="7"/>
        <v>14.96</v>
      </c>
      <c r="R108" s="493">
        <f t="shared" si="8"/>
        <v>0</v>
      </c>
      <c r="S108" s="494">
        <f>IF(K108="nio",0,IF(K108&gt;0,VLOOKUP(G108,'3-Productie normen'!A:K,VLOOKUP(K108,'3-Productie normen'!$B$30:$C$33,2,FALSE),FALSE)))*(VLOOKUP(B108,'2-Kosten per locatie'!$A$15:$C$36,3,FALSE))</f>
        <v>375</v>
      </c>
      <c r="T108" s="494">
        <f t="shared" si="9"/>
        <v>0</v>
      </c>
      <c r="U108" s="495">
        <f>VLOOKUP(G108,'3-Productie normen'!A:O,7,FALSE)</f>
        <v>3803.9000000000005</v>
      </c>
      <c r="V108" s="495"/>
      <c r="X108" s="496">
        <f t="shared" si="10"/>
        <v>5610</v>
      </c>
    </row>
    <row r="109" spans="1:24" ht="14.1" customHeight="1">
      <c r="A109" s="472">
        <f t="shared" si="11"/>
        <v>109</v>
      </c>
      <c r="B109" s="211" t="s">
        <v>69</v>
      </c>
      <c r="C109" s="211" t="s">
        <v>151</v>
      </c>
      <c r="D109" s="212">
        <v>2</v>
      </c>
      <c r="E109" s="488" t="s">
        <v>270</v>
      </c>
      <c r="F109" s="489" t="s">
        <v>238</v>
      </c>
      <c r="G109" s="212" t="s">
        <v>94</v>
      </c>
      <c r="H109" s="186" t="s">
        <v>221</v>
      </c>
      <c r="I109" s="498">
        <v>22</v>
      </c>
      <c r="J109" s="491">
        <f t="shared" si="6"/>
        <v>255</v>
      </c>
      <c r="K109" s="492">
        <v>255</v>
      </c>
      <c r="L109" s="492"/>
      <c r="M109" s="492"/>
      <c r="N109" s="492"/>
      <c r="O109" s="492"/>
      <c r="P109" s="492"/>
      <c r="Q109" s="493">
        <f t="shared" si="7"/>
        <v>11.810526315789474</v>
      </c>
      <c r="R109" s="493">
        <f t="shared" si="8"/>
        <v>0</v>
      </c>
      <c r="S109" s="494">
        <f>IF(K109="nio",0,IF(K109&gt;0,VLOOKUP(G109,'3-Productie normen'!A:K,VLOOKUP(K109,'3-Productie normen'!$B$30:$C$33,2,FALSE),FALSE)))*(VLOOKUP(B109,'2-Kosten per locatie'!$A$15:$C$36,3,FALSE))</f>
        <v>475</v>
      </c>
      <c r="T109" s="494">
        <f t="shared" si="9"/>
        <v>0</v>
      </c>
      <c r="U109" s="495">
        <f>VLOOKUP(G109,'3-Productie normen'!A:O,7,FALSE)</f>
        <v>606.37</v>
      </c>
      <c r="V109" s="495"/>
      <c r="X109" s="496">
        <f t="shared" si="10"/>
        <v>5610</v>
      </c>
    </row>
    <row r="110" spans="1:24" ht="14.1" customHeight="1">
      <c r="A110" s="472">
        <f t="shared" si="11"/>
        <v>110</v>
      </c>
      <c r="B110" s="211" t="s">
        <v>69</v>
      </c>
      <c r="C110" s="211" t="s">
        <v>151</v>
      </c>
      <c r="D110" s="212">
        <v>2</v>
      </c>
      <c r="E110" s="488" t="s">
        <v>271</v>
      </c>
      <c r="F110" s="489" t="s">
        <v>240</v>
      </c>
      <c r="G110" s="186" t="s">
        <v>92</v>
      </c>
      <c r="H110" s="186" t="s">
        <v>138</v>
      </c>
      <c r="I110" s="498">
        <v>13.2</v>
      </c>
      <c r="J110" s="491">
        <f t="shared" ref="J110:J173" si="12">SUM(K110:O110)</f>
        <v>255</v>
      </c>
      <c r="K110" s="492">
        <v>255</v>
      </c>
      <c r="L110" s="492"/>
      <c r="M110" s="492"/>
      <c r="N110" s="492"/>
      <c r="O110" s="492"/>
      <c r="P110" s="492"/>
      <c r="Q110" s="493">
        <f t="shared" si="7"/>
        <v>12.24</v>
      </c>
      <c r="R110" s="493">
        <f t="shared" si="8"/>
        <v>0</v>
      </c>
      <c r="S110" s="494">
        <f>IF(K110="nio",0,IF(K110&gt;0,VLOOKUP(G110,'3-Productie normen'!A:K,VLOOKUP(K110,'3-Productie normen'!$B$30:$C$33,2,FALSE),FALSE)))*(VLOOKUP(B110,'2-Kosten per locatie'!$A$15:$C$36,3,FALSE))</f>
        <v>275</v>
      </c>
      <c r="T110" s="494">
        <f t="shared" si="9"/>
        <v>0</v>
      </c>
      <c r="U110" s="495">
        <f>VLOOKUP(G110,'3-Productie normen'!A:O,7,FALSE)</f>
        <v>1111.75</v>
      </c>
      <c r="V110" s="495"/>
      <c r="X110" s="496">
        <f t="shared" si="10"/>
        <v>3366</v>
      </c>
    </row>
    <row r="111" spans="1:24" ht="14.1" customHeight="1">
      <c r="A111" s="472">
        <f t="shared" si="11"/>
        <v>111</v>
      </c>
      <c r="B111" s="211" t="s">
        <v>69</v>
      </c>
      <c r="C111" s="211" t="s">
        <v>151</v>
      </c>
      <c r="D111" s="212">
        <v>2</v>
      </c>
      <c r="E111" s="488" t="s">
        <v>272</v>
      </c>
      <c r="F111" s="489" t="s">
        <v>273</v>
      </c>
      <c r="G111" s="212" t="s">
        <v>86</v>
      </c>
      <c r="H111" s="186" t="s">
        <v>138</v>
      </c>
      <c r="I111" s="498">
        <v>9</v>
      </c>
      <c r="J111" s="491">
        <f t="shared" si="12"/>
        <v>255</v>
      </c>
      <c r="K111" s="492">
        <v>255</v>
      </c>
      <c r="L111" s="492"/>
      <c r="M111" s="492"/>
      <c r="N111" s="492"/>
      <c r="O111" s="492"/>
      <c r="P111" s="492"/>
      <c r="Q111" s="493">
        <f t="shared" ref="Q111:Q174" si="13">IF(K111="nio",0,IF(K111&gt;0,K111*I111/S111,0))</f>
        <v>6.12</v>
      </c>
      <c r="R111" s="493">
        <f t="shared" ref="R111:R174" si="14">IF(L111&gt;0,L111*I111/T111,0)</f>
        <v>0</v>
      </c>
      <c r="S111" s="494">
        <f>IF(K111="nio",0,IF(K111&gt;0,VLOOKUP(G111,'3-Productie normen'!A:K,VLOOKUP(K111,'3-Productie normen'!$B$30:$C$33,2,FALSE),FALSE)))*(VLOOKUP(B111,'2-Kosten per locatie'!$A$15:$C$36,3,FALSE))</f>
        <v>375</v>
      </c>
      <c r="T111" s="494">
        <f t="shared" ref="T111:T174" si="15">IF(L111&gt;0,S111*$T$8,0)</f>
        <v>0</v>
      </c>
      <c r="U111" s="495">
        <f>VLOOKUP(G111,'3-Productie normen'!A:O,7,FALSE)</f>
        <v>3803.9000000000005</v>
      </c>
      <c r="V111" s="495"/>
      <c r="X111" s="496">
        <f t="shared" ref="X111:X174" si="16">J111*I111</f>
        <v>2295</v>
      </c>
    </row>
    <row r="112" spans="1:24" ht="14.1" customHeight="1">
      <c r="A112" s="472">
        <f t="shared" si="11"/>
        <v>112</v>
      </c>
      <c r="B112" s="211" t="s">
        <v>69</v>
      </c>
      <c r="C112" s="211" t="s">
        <v>151</v>
      </c>
      <c r="D112" s="212">
        <v>2</v>
      </c>
      <c r="E112" s="488" t="s">
        <v>274</v>
      </c>
      <c r="F112" s="489" t="s">
        <v>180</v>
      </c>
      <c r="G112" s="212" t="s">
        <v>86</v>
      </c>
      <c r="H112" s="186" t="s">
        <v>221</v>
      </c>
      <c r="I112" s="498">
        <v>22</v>
      </c>
      <c r="J112" s="491">
        <f t="shared" si="12"/>
        <v>255</v>
      </c>
      <c r="K112" s="492">
        <v>255</v>
      </c>
      <c r="L112" s="492"/>
      <c r="M112" s="492"/>
      <c r="N112" s="492"/>
      <c r="O112" s="492"/>
      <c r="P112" s="492"/>
      <c r="Q112" s="493">
        <f t="shared" si="13"/>
        <v>14.96</v>
      </c>
      <c r="R112" s="493">
        <f t="shared" si="14"/>
        <v>0</v>
      </c>
      <c r="S112" s="494">
        <f>IF(K112="nio",0,IF(K112&gt;0,VLOOKUP(G112,'3-Productie normen'!A:K,VLOOKUP(K112,'3-Productie normen'!$B$30:$C$33,2,FALSE),FALSE)))*(VLOOKUP(B112,'2-Kosten per locatie'!$A$15:$C$36,3,FALSE))</f>
        <v>375</v>
      </c>
      <c r="T112" s="494">
        <f t="shared" si="15"/>
        <v>0</v>
      </c>
      <c r="U112" s="495">
        <f>VLOOKUP(G112,'3-Productie normen'!A:O,7,FALSE)</f>
        <v>3803.9000000000005</v>
      </c>
      <c r="V112" s="495"/>
      <c r="X112" s="496">
        <f t="shared" si="16"/>
        <v>5610</v>
      </c>
    </row>
    <row r="113" spans="1:24" ht="14.1" customHeight="1">
      <c r="A113" s="472">
        <f t="shared" si="11"/>
        <v>113</v>
      </c>
      <c r="B113" s="211" t="s">
        <v>69</v>
      </c>
      <c r="C113" s="211" t="s">
        <v>151</v>
      </c>
      <c r="D113" s="212">
        <v>2</v>
      </c>
      <c r="E113" s="488" t="s">
        <v>275</v>
      </c>
      <c r="F113" s="489" t="s">
        <v>180</v>
      </c>
      <c r="G113" s="212" t="s">
        <v>86</v>
      </c>
      <c r="H113" s="186" t="s">
        <v>221</v>
      </c>
      <c r="I113" s="498">
        <v>22</v>
      </c>
      <c r="J113" s="491">
        <f t="shared" si="12"/>
        <v>255</v>
      </c>
      <c r="K113" s="492">
        <v>255</v>
      </c>
      <c r="L113" s="492"/>
      <c r="M113" s="492"/>
      <c r="N113" s="492"/>
      <c r="O113" s="492"/>
      <c r="P113" s="492"/>
      <c r="Q113" s="493">
        <f t="shared" si="13"/>
        <v>14.96</v>
      </c>
      <c r="R113" s="493">
        <f t="shared" si="14"/>
        <v>0</v>
      </c>
      <c r="S113" s="494">
        <f>IF(K113="nio",0,IF(K113&gt;0,VLOOKUP(G113,'3-Productie normen'!A:K,VLOOKUP(K113,'3-Productie normen'!$B$30:$C$33,2,FALSE),FALSE)))*(VLOOKUP(B113,'2-Kosten per locatie'!$A$15:$C$36,3,FALSE))</f>
        <v>375</v>
      </c>
      <c r="T113" s="494">
        <f t="shared" si="15"/>
        <v>0</v>
      </c>
      <c r="U113" s="495">
        <f>VLOOKUP(G113,'3-Productie normen'!A:O,7,FALSE)</f>
        <v>3803.9000000000005</v>
      </c>
      <c r="V113" s="495"/>
      <c r="X113" s="496">
        <f t="shared" si="16"/>
        <v>5610</v>
      </c>
    </row>
    <row r="114" spans="1:24" ht="14.1" customHeight="1">
      <c r="A114" s="472">
        <f t="shared" si="11"/>
        <v>114</v>
      </c>
      <c r="B114" s="211" t="s">
        <v>69</v>
      </c>
      <c r="C114" s="211" t="s">
        <v>151</v>
      </c>
      <c r="D114" s="212">
        <v>2</v>
      </c>
      <c r="E114" s="488" t="s">
        <v>276</v>
      </c>
      <c r="F114" s="497" t="s">
        <v>180</v>
      </c>
      <c r="G114" s="212" t="s">
        <v>86</v>
      </c>
      <c r="H114" s="186" t="s">
        <v>221</v>
      </c>
      <c r="I114" s="498">
        <v>27.4</v>
      </c>
      <c r="J114" s="491">
        <f t="shared" si="12"/>
        <v>255</v>
      </c>
      <c r="K114" s="492">
        <v>255</v>
      </c>
      <c r="L114" s="492"/>
      <c r="M114" s="492"/>
      <c r="N114" s="492"/>
      <c r="O114" s="492"/>
      <c r="P114" s="492"/>
      <c r="Q114" s="493">
        <f t="shared" si="13"/>
        <v>18.632000000000001</v>
      </c>
      <c r="R114" s="493">
        <f t="shared" si="14"/>
        <v>0</v>
      </c>
      <c r="S114" s="494">
        <f>IF(K114="nio",0,IF(K114&gt;0,VLOOKUP(G114,'3-Productie normen'!A:K,VLOOKUP(K114,'3-Productie normen'!$B$30:$C$33,2,FALSE),FALSE)))*(VLOOKUP(B114,'2-Kosten per locatie'!$A$15:$C$36,3,FALSE))</f>
        <v>375</v>
      </c>
      <c r="T114" s="494">
        <f t="shared" si="15"/>
        <v>0</v>
      </c>
      <c r="U114" s="495">
        <f>VLOOKUP(G114,'3-Productie normen'!A:O,7,FALSE)</f>
        <v>3803.9000000000005</v>
      </c>
      <c r="V114" s="495"/>
      <c r="X114" s="496">
        <f t="shared" si="16"/>
        <v>6987</v>
      </c>
    </row>
    <row r="115" spans="1:24" ht="14.1" customHeight="1">
      <c r="A115" s="472">
        <f t="shared" si="11"/>
        <v>115</v>
      </c>
      <c r="B115" s="211" t="s">
        <v>69</v>
      </c>
      <c r="C115" s="211" t="s">
        <v>151</v>
      </c>
      <c r="D115" s="212">
        <v>2</v>
      </c>
      <c r="E115" s="488" t="s">
        <v>277</v>
      </c>
      <c r="F115" s="497" t="s">
        <v>174</v>
      </c>
      <c r="G115" s="211" t="s">
        <v>90</v>
      </c>
      <c r="H115" s="186" t="s">
        <v>221</v>
      </c>
      <c r="I115" s="498">
        <v>24.2</v>
      </c>
      <c r="J115" s="491">
        <f t="shared" si="12"/>
        <v>255</v>
      </c>
      <c r="K115" s="492">
        <v>255</v>
      </c>
      <c r="L115" s="492"/>
      <c r="M115" s="492"/>
      <c r="N115" s="492"/>
      <c r="O115" s="492"/>
      <c r="P115" s="492"/>
      <c r="Q115" s="493">
        <f t="shared" si="13"/>
        <v>8.2279999999999998</v>
      </c>
      <c r="R115" s="493">
        <f t="shared" si="14"/>
        <v>0</v>
      </c>
      <c r="S115" s="494">
        <f>IF(K115="nio",0,IF(K115&gt;0,VLOOKUP(G115,'3-Productie normen'!A:K,VLOOKUP(K115,'3-Productie normen'!$B$30:$C$33,2,FALSE),FALSE)))*(VLOOKUP(B115,'2-Kosten per locatie'!$A$15:$C$36,3,FALSE))</f>
        <v>750</v>
      </c>
      <c r="T115" s="494">
        <f t="shared" si="15"/>
        <v>0</v>
      </c>
      <c r="U115" s="495">
        <f>VLOOKUP(G115,'3-Productie normen'!A:O,7,FALSE)</f>
        <v>2296.1699999999996</v>
      </c>
      <c r="V115" s="495"/>
      <c r="X115" s="496">
        <f t="shared" si="16"/>
        <v>6171</v>
      </c>
    </row>
    <row r="116" spans="1:24" ht="14.1" customHeight="1">
      <c r="A116" s="472">
        <f t="shared" si="11"/>
        <v>116</v>
      </c>
      <c r="B116" s="211" t="s">
        <v>69</v>
      </c>
      <c r="C116" s="211" t="s">
        <v>151</v>
      </c>
      <c r="D116" s="212">
        <v>2</v>
      </c>
      <c r="E116" s="488" t="s">
        <v>278</v>
      </c>
      <c r="F116" s="497" t="s">
        <v>226</v>
      </c>
      <c r="G116" s="211" t="s">
        <v>90</v>
      </c>
      <c r="H116" s="186" t="s">
        <v>221</v>
      </c>
      <c r="I116" s="498">
        <v>56.6</v>
      </c>
      <c r="J116" s="491">
        <f t="shared" si="12"/>
        <v>255</v>
      </c>
      <c r="K116" s="492">
        <v>255</v>
      </c>
      <c r="L116" s="492"/>
      <c r="M116" s="492"/>
      <c r="N116" s="492"/>
      <c r="O116" s="492"/>
      <c r="P116" s="492"/>
      <c r="Q116" s="493">
        <f t="shared" si="13"/>
        <v>19.244</v>
      </c>
      <c r="R116" s="493">
        <f t="shared" si="14"/>
        <v>0</v>
      </c>
      <c r="S116" s="494">
        <f>IF(K116="nio",0,IF(K116&gt;0,VLOOKUP(G116,'3-Productie normen'!A:K,VLOOKUP(K116,'3-Productie normen'!$B$30:$C$33,2,FALSE),FALSE)))*(VLOOKUP(B116,'2-Kosten per locatie'!$A$15:$C$36,3,FALSE))</f>
        <v>750</v>
      </c>
      <c r="T116" s="494">
        <f t="shared" si="15"/>
        <v>0</v>
      </c>
      <c r="U116" s="495">
        <f>VLOOKUP(G116,'3-Productie normen'!A:O,7,FALSE)</f>
        <v>2296.1699999999996</v>
      </c>
      <c r="V116" s="495"/>
      <c r="X116" s="496">
        <f t="shared" si="16"/>
        <v>14433</v>
      </c>
    </row>
    <row r="117" spans="1:24" ht="14.1" customHeight="1">
      <c r="A117" s="472">
        <f t="shared" si="11"/>
        <v>117</v>
      </c>
      <c r="B117" s="211" t="s">
        <v>69</v>
      </c>
      <c r="C117" s="211" t="s">
        <v>151</v>
      </c>
      <c r="D117" s="212">
        <v>2</v>
      </c>
      <c r="E117" s="488" t="s">
        <v>279</v>
      </c>
      <c r="F117" s="489" t="s">
        <v>166</v>
      </c>
      <c r="G117" s="211" t="s">
        <v>88</v>
      </c>
      <c r="H117" s="186" t="s">
        <v>156</v>
      </c>
      <c r="I117" s="498">
        <v>4</v>
      </c>
      <c r="J117" s="491">
        <f t="shared" si="12"/>
        <v>255</v>
      </c>
      <c r="K117" s="492">
        <v>255</v>
      </c>
      <c r="L117" s="492"/>
      <c r="M117" s="492"/>
      <c r="N117" s="492"/>
      <c r="O117" s="492"/>
      <c r="P117" s="492"/>
      <c r="Q117" s="493">
        <f t="shared" si="13"/>
        <v>13.6</v>
      </c>
      <c r="R117" s="493">
        <f t="shared" si="14"/>
        <v>0</v>
      </c>
      <c r="S117" s="494">
        <f>IF(K117="nio",0,IF(K117&gt;0,VLOOKUP(G117,'3-Productie normen'!A:K,VLOOKUP(K117,'3-Productie normen'!$B$30:$C$33,2,FALSE),FALSE)))*(VLOOKUP(B117,'2-Kosten per locatie'!$A$15:$C$36,3,FALSE))</f>
        <v>75</v>
      </c>
      <c r="T117" s="494">
        <f t="shared" si="15"/>
        <v>0</v>
      </c>
      <c r="U117" s="495">
        <f>VLOOKUP(G117,'3-Productie normen'!A:O,7,FALSE)</f>
        <v>806.37</v>
      </c>
      <c r="V117" s="495"/>
      <c r="X117" s="496">
        <f t="shared" si="16"/>
        <v>1020</v>
      </c>
    </row>
    <row r="118" spans="1:24" ht="14.1" customHeight="1">
      <c r="A118" s="472">
        <f t="shared" si="11"/>
        <v>118</v>
      </c>
      <c r="B118" s="211" t="s">
        <v>69</v>
      </c>
      <c r="C118" s="211" t="s">
        <v>151</v>
      </c>
      <c r="D118" s="212">
        <v>2</v>
      </c>
      <c r="E118" s="488" t="s">
        <v>280</v>
      </c>
      <c r="F118" s="489" t="s">
        <v>166</v>
      </c>
      <c r="G118" s="211" t="s">
        <v>88</v>
      </c>
      <c r="H118" s="186" t="s">
        <v>156</v>
      </c>
      <c r="I118" s="498">
        <v>5.6</v>
      </c>
      <c r="J118" s="491">
        <f t="shared" si="12"/>
        <v>255</v>
      </c>
      <c r="K118" s="492">
        <v>255</v>
      </c>
      <c r="L118" s="492"/>
      <c r="M118" s="492"/>
      <c r="N118" s="492"/>
      <c r="O118" s="492"/>
      <c r="P118" s="492"/>
      <c r="Q118" s="493">
        <f t="shared" si="13"/>
        <v>19.04</v>
      </c>
      <c r="R118" s="493">
        <f t="shared" si="14"/>
        <v>0</v>
      </c>
      <c r="S118" s="494">
        <f>IF(K118="nio",0,IF(K118&gt;0,VLOOKUP(G118,'3-Productie normen'!A:K,VLOOKUP(K118,'3-Productie normen'!$B$30:$C$33,2,FALSE),FALSE)))*(VLOOKUP(B118,'2-Kosten per locatie'!$A$15:$C$36,3,FALSE))</f>
        <v>75</v>
      </c>
      <c r="T118" s="494">
        <f t="shared" si="15"/>
        <v>0</v>
      </c>
      <c r="U118" s="495">
        <f>VLOOKUP(G118,'3-Productie normen'!A:O,7,FALSE)</f>
        <v>806.37</v>
      </c>
      <c r="V118" s="495"/>
      <c r="X118" s="496">
        <f t="shared" si="16"/>
        <v>1428</v>
      </c>
    </row>
    <row r="119" spans="1:24" ht="14.1" customHeight="1">
      <c r="A119" s="472">
        <f t="shared" si="11"/>
        <v>119</v>
      </c>
      <c r="B119" s="211" t="s">
        <v>69</v>
      </c>
      <c r="C119" s="211" t="s">
        <v>151</v>
      </c>
      <c r="D119" s="212">
        <v>2</v>
      </c>
      <c r="E119" s="488" t="s">
        <v>281</v>
      </c>
      <c r="F119" s="489" t="s">
        <v>282</v>
      </c>
      <c r="G119" s="144" t="s">
        <v>95</v>
      </c>
      <c r="H119" s="186" t="s">
        <v>138</v>
      </c>
      <c r="I119" s="498">
        <v>30</v>
      </c>
      <c r="J119" s="491">
        <f t="shared" si="12"/>
        <v>12</v>
      </c>
      <c r="K119" s="492">
        <v>12</v>
      </c>
      <c r="L119" s="492"/>
      <c r="M119" s="492"/>
      <c r="N119" s="492"/>
      <c r="O119" s="492"/>
      <c r="P119" s="492"/>
      <c r="Q119" s="493">
        <f t="shared" si="13"/>
        <v>0.75789473684210529</v>
      </c>
      <c r="R119" s="493">
        <f t="shared" si="14"/>
        <v>0</v>
      </c>
      <c r="S119" s="494">
        <f>IF(K119="nio",0,IF(K119&gt;0,VLOOKUP(G119,'3-Productie normen'!A:K,VLOOKUP(K119,'3-Productie normen'!$B$30:$C$33,2,FALSE),FALSE)))*(VLOOKUP(B119,'2-Kosten per locatie'!$A$15:$C$36,3,FALSE))</f>
        <v>475</v>
      </c>
      <c r="T119" s="494">
        <f t="shared" si="15"/>
        <v>0</v>
      </c>
      <c r="U119" s="495">
        <f>VLOOKUP(G119,'3-Productie normen'!A:O,7,FALSE)</f>
        <v>669.2</v>
      </c>
      <c r="V119" s="495"/>
      <c r="X119" s="496">
        <f t="shared" si="16"/>
        <v>360</v>
      </c>
    </row>
    <row r="120" spans="1:24" ht="14.1" customHeight="1">
      <c r="A120" s="472">
        <f t="shared" si="11"/>
        <v>120</v>
      </c>
      <c r="B120" s="211" t="s">
        <v>69</v>
      </c>
      <c r="C120" s="211" t="s">
        <v>151</v>
      </c>
      <c r="D120" s="212">
        <v>2</v>
      </c>
      <c r="E120" s="488" t="s">
        <v>283</v>
      </c>
      <c r="F120" s="489" t="s">
        <v>284</v>
      </c>
      <c r="G120" s="212" t="s">
        <v>94</v>
      </c>
      <c r="H120" s="186" t="s">
        <v>138</v>
      </c>
      <c r="I120" s="498">
        <v>32.4</v>
      </c>
      <c r="J120" s="491">
        <f t="shared" si="12"/>
        <v>255</v>
      </c>
      <c r="K120" s="492">
        <v>255</v>
      </c>
      <c r="L120" s="492"/>
      <c r="M120" s="492"/>
      <c r="N120" s="492"/>
      <c r="O120" s="492"/>
      <c r="P120" s="492"/>
      <c r="Q120" s="493">
        <f t="shared" si="13"/>
        <v>17.393684210526317</v>
      </c>
      <c r="R120" s="493">
        <f t="shared" si="14"/>
        <v>0</v>
      </c>
      <c r="S120" s="494">
        <f>IF(K120="nio",0,IF(K120&gt;0,VLOOKUP(G120,'3-Productie normen'!A:K,VLOOKUP(K120,'3-Productie normen'!$B$30:$C$33,2,FALSE),FALSE)))*(VLOOKUP(B120,'2-Kosten per locatie'!$A$15:$C$36,3,FALSE))</f>
        <v>475</v>
      </c>
      <c r="T120" s="494">
        <f t="shared" si="15"/>
        <v>0</v>
      </c>
      <c r="U120" s="495">
        <f>VLOOKUP(G120,'3-Productie normen'!A:O,7,FALSE)</f>
        <v>606.37</v>
      </c>
      <c r="V120" s="495"/>
      <c r="X120" s="496">
        <f t="shared" si="16"/>
        <v>8262</v>
      </c>
    </row>
    <row r="121" spans="1:24" ht="14.1" customHeight="1">
      <c r="A121" s="472">
        <f t="shared" si="11"/>
        <v>121</v>
      </c>
      <c r="B121" s="211" t="s">
        <v>69</v>
      </c>
      <c r="C121" s="211" t="s">
        <v>151</v>
      </c>
      <c r="D121" s="212">
        <v>2</v>
      </c>
      <c r="E121" s="488" t="s">
        <v>285</v>
      </c>
      <c r="F121" s="489" t="s">
        <v>284</v>
      </c>
      <c r="G121" s="212" t="s">
        <v>94</v>
      </c>
      <c r="H121" s="186" t="s">
        <v>138</v>
      </c>
      <c r="I121" s="498">
        <v>33.4</v>
      </c>
      <c r="J121" s="491">
        <f t="shared" si="12"/>
        <v>255</v>
      </c>
      <c r="K121" s="492">
        <v>255</v>
      </c>
      <c r="L121" s="492"/>
      <c r="M121" s="492"/>
      <c r="N121" s="492"/>
      <c r="O121" s="492"/>
      <c r="P121" s="492"/>
      <c r="Q121" s="493">
        <f t="shared" si="13"/>
        <v>17.930526315789475</v>
      </c>
      <c r="R121" s="493">
        <f t="shared" si="14"/>
        <v>0</v>
      </c>
      <c r="S121" s="494">
        <f>IF(K121="nio",0,IF(K121&gt;0,VLOOKUP(G121,'3-Productie normen'!A:K,VLOOKUP(K121,'3-Productie normen'!$B$30:$C$33,2,FALSE),FALSE)))*(VLOOKUP(B121,'2-Kosten per locatie'!$A$15:$C$36,3,FALSE))</f>
        <v>475</v>
      </c>
      <c r="T121" s="494">
        <f t="shared" si="15"/>
        <v>0</v>
      </c>
      <c r="U121" s="495">
        <f>VLOOKUP(G121,'3-Productie normen'!A:O,7,FALSE)</f>
        <v>606.37</v>
      </c>
      <c r="V121" s="495"/>
      <c r="X121" s="496">
        <f t="shared" si="16"/>
        <v>8517</v>
      </c>
    </row>
    <row r="122" spans="1:24" ht="14.1" customHeight="1">
      <c r="A122" s="472">
        <f t="shared" si="11"/>
        <v>122</v>
      </c>
      <c r="B122" s="211" t="s">
        <v>69</v>
      </c>
      <c r="C122" s="211" t="s">
        <v>151</v>
      </c>
      <c r="D122" s="212">
        <v>2</v>
      </c>
      <c r="E122" s="488" t="s">
        <v>286</v>
      </c>
      <c r="F122" s="489" t="s">
        <v>180</v>
      </c>
      <c r="G122" s="212" t="s">
        <v>86</v>
      </c>
      <c r="H122" s="186" t="s">
        <v>221</v>
      </c>
      <c r="I122" s="498">
        <v>55.7</v>
      </c>
      <c r="J122" s="491">
        <f t="shared" si="12"/>
        <v>255</v>
      </c>
      <c r="K122" s="492">
        <v>255</v>
      </c>
      <c r="L122" s="492"/>
      <c r="M122" s="492"/>
      <c r="N122" s="492"/>
      <c r="O122" s="492"/>
      <c r="P122" s="492"/>
      <c r="Q122" s="493">
        <f t="shared" si="13"/>
        <v>37.875999999999998</v>
      </c>
      <c r="R122" s="493">
        <f t="shared" si="14"/>
        <v>0</v>
      </c>
      <c r="S122" s="494">
        <f>IF(K122="nio",0,IF(K122&gt;0,VLOOKUP(G122,'3-Productie normen'!A:K,VLOOKUP(K122,'3-Productie normen'!$B$30:$C$33,2,FALSE),FALSE)))*(VLOOKUP(B122,'2-Kosten per locatie'!$A$15:$C$36,3,FALSE))</f>
        <v>375</v>
      </c>
      <c r="T122" s="494">
        <f t="shared" si="15"/>
        <v>0</v>
      </c>
      <c r="U122" s="495">
        <f>VLOOKUP(G122,'3-Productie normen'!A:O,7,FALSE)</f>
        <v>3803.9000000000005</v>
      </c>
      <c r="V122" s="495"/>
      <c r="X122" s="496">
        <f t="shared" si="16"/>
        <v>14203.5</v>
      </c>
    </row>
    <row r="123" spans="1:24" ht="14.1" customHeight="1">
      <c r="A123" s="472">
        <f t="shared" si="11"/>
        <v>123</v>
      </c>
      <c r="B123" s="211" t="s">
        <v>69</v>
      </c>
      <c r="C123" s="211" t="s">
        <v>151</v>
      </c>
      <c r="D123" s="212">
        <v>2</v>
      </c>
      <c r="E123" s="488" t="s">
        <v>287</v>
      </c>
      <c r="F123" s="489" t="s">
        <v>288</v>
      </c>
      <c r="G123" s="186" t="s">
        <v>99</v>
      </c>
      <c r="H123" s="186" t="s">
        <v>138</v>
      </c>
      <c r="I123" s="498">
        <v>83.9</v>
      </c>
      <c r="J123" s="491">
        <f t="shared" si="12"/>
        <v>255</v>
      </c>
      <c r="K123" s="492">
        <v>255</v>
      </c>
      <c r="L123" s="492"/>
      <c r="M123" s="492"/>
      <c r="N123" s="492"/>
      <c r="O123" s="492"/>
      <c r="P123" s="492"/>
      <c r="Q123" s="493">
        <f t="shared" si="13"/>
        <v>50.34</v>
      </c>
      <c r="R123" s="493">
        <f t="shared" si="14"/>
        <v>0</v>
      </c>
      <c r="S123" s="494">
        <f>IF(K123="nio",0,IF(K123&gt;0,VLOOKUP(G123,'3-Productie normen'!A:K,VLOOKUP(K123,'3-Productie normen'!$B$30:$C$33,2,FALSE),FALSE)))*(VLOOKUP(B123,'2-Kosten per locatie'!$A$15:$C$36,3,FALSE))</f>
        <v>425</v>
      </c>
      <c r="T123" s="494">
        <f t="shared" si="15"/>
        <v>0</v>
      </c>
      <c r="U123" s="495">
        <f>VLOOKUP(G123,'3-Productie normen'!A:O,7,FALSE)</f>
        <v>1227.5999999999999</v>
      </c>
      <c r="V123" s="495"/>
      <c r="X123" s="496">
        <f t="shared" si="16"/>
        <v>21394.5</v>
      </c>
    </row>
    <row r="124" spans="1:24" ht="14.1" customHeight="1">
      <c r="A124" s="472">
        <f t="shared" si="11"/>
        <v>124</v>
      </c>
      <c r="B124" s="211" t="s">
        <v>69</v>
      </c>
      <c r="C124" s="211" t="s">
        <v>151</v>
      </c>
      <c r="D124" s="212">
        <v>2</v>
      </c>
      <c r="E124" s="488" t="s">
        <v>289</v>
      </c>
      <c r="F124" s="489" t="s">
        <v>288</v>
      </c>
      <c r="G124" s="186" t="s">
        <v>99</v>
      </c>
      <c r="H124" s="186" t="s">
        <v>138</v>
      </c>
      <c r="I124" s="498">
        <v>83.7</v>
      </c>
      <c r="J124" s="491">
        <f t="shared" si="12"/>
        <v>255</v>
      </c>
      <c r="K124" s="492">
        <v>255</v>
      </c>
      <c r="L124" s="492"/>
      <c r="M124" s="492"/>
      <c r="N124" s="492"/>
      <c r="O124" s="492"/>
      <c r="P124" s="492"/>
      <c r="Q124" s="493">
        <f t="shared" si="13"/>
        <v>50.22</v>
      </c>
      <c r="R124" s="493">
        <f t="shared" si="14"/>
        <v>0</v>
      </c>
      <c r="S124" s="494">
        <f>IF(K124="nio",0,IF(K124&gt;0,VLOOKUP(G124,'3-Productie normen'!A:K,VLOOKUP(K124,'3-Productie normen'!$B$30:$C$33,2,FALSE),FALSE)))*(VLOOKUP(B124,'2-Kosten per locatie'!$A$15:$C$36,3,FALSE))</f>
        <v>425</v>
      </c>
      <c r="T124" s="494">
        <f t="shared" si="15"/>
        <v>0</v>
      </c>
      <c r="U124" s="495">
        <f>VLOOKUP(G124,'3-Productie normen'!A:O,7,FALSE)</f>
        <v>1227.5999999999999</v>
      </c>
      <c r="V124" s="495"/>
      <c r="X124" s="496">
        <f t="shared" si="16"/>
        <v>21343.5</v>
      </c>
    </row>
    <row r="125" spans="1:24" ht="14.1" customHeight="1">
      <c r="A125" s="472">
        <f t="shared" si="11"/>
        <v>125</v>
      </c>
      <c r="B125" s="211" t="s">
        <v>69</v>
      </c>
      <c r="C125" s="211" t="s">
        <v>151</v>
      </c>
      <c r="D125" s="212">
        <v>2</v>
      </c>
      <c r="E125" s="488" t="s">
        <v>290</v>
      </c>
      <c r="F125" s="489" t="s">
        <v>288</v>
      </c>
      <c r="G125" s="186" t="s">
        <v>99</v>
      </c>
      <c r="H125" s="186" t="s">
        <v>138</v>
      </c>
      <c r="I125" s="498">
        <v>139.5</v>
      </c>
      <c r="J125" s="491">
        <f t="shared" si="12"/>
        <v>255</v>
      </c>
      <c r="K125" s="492">
        <v>255</v>
      </c>
      <c r="L125" s="492"/>
      <c r="M125" s="492"/>
      <c r="N125" s="492"/>
      <c r="O125" s="492"/>
      <c r="P125" s="492"/>
      <c r="Q125" s="493">
        <f t="shared" si="13"/>
        <v>83.7</v>
      </c>
      <c r="R125" s="493">
        <f t="shared" si="14"/>
        <v>0</v>
      </c>
      <c r="S125" s="494">
        <f>IF(K125="nio",0,IF(K125&gt;0,VLOOKUP(G125,'3-Productie normen'!A:K,VLOOKUP(K125,'3-Productie normen'!$B$30:$C$33,2,FALSE),FALSE)))*(VLOOKUP(B125,'2-Kosten per locatie'!$A$15:$C$36,3,FALSE))</f>
        <v>425</v>
      </c>
      <c r="T125" s="494">
        <f t="shared" si="15"/>
        <v>0</v>
      </c>
      <c r="U125" s="495">
        <f>VLOOKUP(G125,'3-Productie normen'!A:O,7,FALSE)</f>
        <v>1227.5999999999999</v>
      </c>
      <c r="V125" s="495"/>
      <c r="X125" s="496">
        <f t="shared" si="16"/>
        <v>35572.5</v>
      </c>
    </row>
    <row r="126" spans="1:24" ht="14.1" customHeight="1">
      <c r="A126" s="472">
        <f t="shared" si="11"/>
        <v>126</v>
      </c>
      <c r="B126" s="211" t="s">
        <v>69</v>
      </c>
      <c r="C126" s="211" t="s">
        <v>151</v>
      </c>
      <c r="D126" s="212">
        <v>2</v>
      </c>
      <c r="E126" s="488" t="s">
        <v>291</v>
      </c>
      <c r="F126" s="489" t="s">
        <v>246</v>
      </c>
      <c r="G126" s="211" t="s">
        <v>90</v>
      </c>
      <c r="H126" s="186" t="s">
        <v>138</v>
      </c>
      <c r="I126" s="498">
        <v>26</v>
      </c>
      <c r="J126" s="491">
        <f t="shared" si="12"/>
        <v>255</v>
      </c>
      <c r="K126" s="492">
        <v>255</v>
      </c>
      <c r="L126" s="492"/>
      <c r="M126" s="492"/>
      <c r="N126" s="492"/>
      <c r="O126" s="492"/>
      <c r="P126" s="492"/>
      <c r="Q126" s="493">
        <f t="shared" si="13"/>
        <v>8.84</v>
      </c>
      <c r="R126" s="493">
        <f t="shared" si="14"/>
        <v>0</v>
      </c>
      <c r="S126" s="494">
        <f>IF(K126="nio",0,IF(K126&gt;0,VLOOKUP(G126,'3-Productie normen'!A:K,VLOOKUP(K126,'3-Productie normen'!$B$30:$C$33,2,FALSE),FALSE)))*(VLOOKUP(B126,'2-Kosten per locatie'!$A$15:$C$36,3,FALSE))</f>
        <v>750</v>
      </c>
      <c r="T126" s="494">
        <f t="shared" si="15"/>
        <v>0</v>
      </c>
      <c r="U126" s="495">
        <f>VLOOKUP(G126,'3-Productie normen'!A:O,7,FALSE)</f>
        <v>2296.1699999999996</v>
      </c>
      <c r="V126" s="495"/>
      <c r="X126" s="496">
        <f t="shared" si="16"/>
        <v>6630</v>
      </c>
    </row>
    <row r="127" spans="1:24" ht="14.1" customHeight="1">
      <c r="A127" s="472">
        <f t="shared" si="11"/>
        <v>127</v>
      </c>
      <c r="B127" s="211" t="s">
        <v>69</v>
      </c>
      <c r="C127" s="211" t="s">
        <v>151</v>
      </c>
      <c r="D127" s="212">
        <v>2</v>
      </c>
      <c r="E127" s="488" t="s">
        <v>292</v>
      </c>
      <c r="F127" s="489" t="s">
        <v>246</v>
      </c>
      <c r="G127" s="211" t="s">
        <v>90</v>
      </c>
      <c r="H127" s="186" t="s">
        <v>138</v>
      </c>
      <c r="I127" s="498">
        <v>56</v>
      </c>
      <c r="J127" s="491">
        <f t="shared" si="12"/>
        <v>255</v>
      </c>
      <c r="K127" s="492">
        <v>255</v>
      </c>
      <c r="L127" s="492"/>
      <c r="M127" s="492"/>
      <c r="N127" s="492"/>
      <c r="O127" s="492"/>
      <c r="P127" s="492"/>
      <c r="Q127" s="493">
        <f t="shared" si="13"/>
        <v>19.04</v>
      </c>
      <c r="R127" s="493">
        <f t="shared" si="14"/>
        <v>0</v>
      </c>
      <c r="S127" s="494">
        <f>IF(K127="nio",0,IF(K127&gt;0,VLOOKUP(G127,'3-Productie normen'!A:K,VLOOKUP(K127,'3-Productie normen'!$B$30:$C$33,2,FALSE),FALSE)))*(VLOOKUP(B127,'2-Kosten per locatie'!$A$15:$C$36,3,FALSE))</f>
        <v>750</v>
      </c>
      <c r="T127" s="494">
        <f t="shared" si="15"/>
        <v>0</v>
      </c>
      <c r="U127" s="495">
        <f>VLOOKUP(G127,'3-Productie normen'!A:O,7,FALSE)</f>
        <v>2296.1699999999996</v>
      </c>
      <c r="V127" s="495"/>
      <c r="X127" s="496">
        <f t="shared" si="16"/>
        <v>14280</v>
      </c>
    </row>
    <row r="128" spans="1:24" ht="14.1" customHeight="1">
      <c r="A128" s="472">
        <f t="shared" si="11"/>
        <v>128</v>
      </c>
      <c r="B128" s="211" t="s">
        <v>69</v>
      </c>
      <c r="C128" s="211" t="s">
        <v>151</v>
      </c>
      <c r="D128" s="212">
        <v>2</v>
      </c>
      <c r="E128" s="488" t="s">
        <v>293</v>
      </c>
      <c r="F128" s="489" t="s">
        <v>166</v>
      </c>
      <c r="G128" s="211" t="s">
        <v>88</v>
      </c>
      <c r="H128" s="186" t="s">
        <v>156</v>
      </c>
      <c r="I128" s="498">
        <v>9.6</v>
      </c>
      <c r="J128" s="491">
        <f t="shared" si="12"/>
        <v>255</v>
      </c>
      <c r="K128" s="492">
        <v>255</v>
      </c>
      <c r="L128" s="492"/>
      <c r="M128" s="492"/>
      <c r="N128" s="492"/>
      <c r="O128" s="492"/>
      <c r="P128" s="492"/>
      <c r="Q128" s="493">
        <f t="shared" si="13"/>
        <v>32.64</v>
      </c>
      <c r="R128" s="493">
        <f t="shared" si="14"/>
        <v>0</v>
      </c>
      <c r="S128" s="494">
        <f>IF(K128="nio",0,IF(K128&gt;0,VLOOKUP(G128,'3-Productie normen'!A:K,VLOOKUP(K128,'3-Productie normen'!$B$30:$C$33,2,FALSE),FALSE)))*(VLOOKUP(B128,'2-Kosten per locatie'!$A$15:$C$36,3,FALSE))</f>
        <v>75</v>
      </c>
      <c r="T128" s="494">
        <f t="shared" si="15"/>
        <v>0</v>
      </c>
      <c r="U128" s="495">
        <f>VLOOKUP(G128,'3-Productie normen'!A:O,7,FALSE)</f>
        <v>806.37</v>
      </c>
      <c r="V128" s="495"/>
      <c r="X128" s="496">
        <f t="shared" si="16"/>
        <v>2448</v>
      </c>
    </row>
    <row r="129" spans="1:24" ht="14.1" customHeight="1">
      <c r="A129" s="472">
        <f t="shared" si="11"/>
        <v>129</v>
      </c>
      <c r="B129" s="211" t="s">
        <v>69</v>
      </c>
      <c r="C129" s="211" t="s">
        <v>151</v>
      </c>
      <c r="D129" s="212">
        <v>2</v>
      </c>
      <c r="E129" s="488" t="s">
        <v>294</v>
      </c>
      <c r="F129" s="497" t="s">
        <v>166</v>
      </c>
      <c r="G129" s="211" t="s">
        <v>88</v>
      </c>
      <c r="H129" s="186" t="s">
        <v>156</v>
      </c>
      <c r="I129" s="498">
        <v>8.1</v>
      </c>
      <c r="J129" s="491">
        <f t="shared" si="12"/>
        <v>255</v>
      </c>
      <c r="K129" s="492">
        <v>255</v>
      </c>
      <c r="L129" s="492"/>
      <c r="M129" s="492"/>
      <c r="N129" s="492"/>
      <c r="O129" s="492"/>
      <c r="P129" s="492"/>
      <c r="Q129" s="493">
        <f t="shared" si="13"/>
        <v>27.54</v>
      </c>
      <c r="R129" s="493">
        <f t="shared" si="14"/>
        <v>0</v>
      </c>
      <c r="S129" s="494">
        <f>IF(K129="nio",0,IF(K129&gt;0,VLOOKUP(G129,'3-Productie normen'!A:K,VLOOKUP(K129,'3-Productie normen'!$B$30:$C$33,2,FALSE),FALSE)))*(VLOOKUP(B129,'2-Kosten per locatie'!$A$15:$C$36,3,FALSE))</f>
        <v>75</v>
      </c>
      <c r="T129" s="494">
        <f t="shared" si="15"/>
        <v>0</v>
      </c>
      <c r="U129" s="495">
        <f>VLOOKUP(G129,'3-Productie normen'!A:O,7,FALSE)</f>
        <v>806.37</v>
      </c>
      <c r="V129" s="495"/>
      <c r="X129" s="496">
        <f t="shared" si="16"/>
        <v>2065.5</v>
      </c>
    </row>
    <row r="130" spans="1:24" ht="14.1" customHeight="1">
      <c r="A130" s="472">
        <f t="shared" si="11"/>
        <v>130</v>
      </c>
      <c r="B130" s="211" t="s">
        <v>69</v>
      </c>
      <c r="C130" s="211" t="s">
        <v>151</v>
      </c>
      <c r="D130" s="212">
        <v>2</v>
      </c>
      <c r="E130" s="488"/>
      <c r="F130" s="497" t="s">
        <v>295</v>
      </c>
      <c r="G130" s="211" t="s">
        <v>96</v>
      </c>
      <c r="H130" s="186" t="s">
        <v>296</v>
      </c>
      <c r="I130" s="498">
        <v>54.2</v>
      </c>
      <c r="J130" s="491">
        <f t="shared" si="12"/>
        <v>255</v>
      </c>
      <c r="K130" s="492">
        <v>255</v>
      </c>
      <c r="L130" s="492"/>
      <c r="M130" s="492"/>
      <c r="N130" s="492"/>
      <c r="O130" s="492"/>
      <c r="P130" s="492"/>
      <c r="Q130" s="493">
        <f t="shared" si="13"/>
        <v>27.641999999999999</v>
      </c>
      <c r="R130" s="493">
        <f t="shared" si="14"/>
        <v>0</v>
      </c>
      <c r="S130" s="494">
        <f>IF(K130="nio",0,IF(K130&gt;0,VLOOKUP(G130,'3-Productie normen'!A:K,VLOOKUP(K130,'3-Productie normen'!$B$30:$C$33,2,FALSE),FALSE)))*(VLOOKUP(B130,'2-Kosten per locatie'!$A$15:$C$36,3,FALSE))</f>
        <v>500</v>
      </c>
      <c r="T130" s="494">
        <f t="shared" si="15"/>
        <v>0</v>
      </c>
      <c r="U130" s="495">
        <f>VLOOKUP(G130,'3-Productie normen'!A:O,7,FALSE)</f>
        <v>473.79999999999995</v>
      </c>
      <c r="V130" s="495"/>
      <c r="X130" s="496">
        <f t="shared" si="16"/>
        <v>13821</v>
      </c>
    </row>
    <row r="131" spans="1:24" ht="14.1" customHeight="1">
      <c r="A131" s="472">
        <f t="shared" si="11"/>
        <v>131</v>
      </c>
      <c r="B131" s="211" t="s">
        <v>69</v>
      </c>
      <c r="C131" s="211" t="s">
        <v>151</v>
      </c>
      <c r="D131" s="212">
        <v>3</v>
      </c>
      <c r="E131" s="488" t="s">
        <v>297</v>
      </c>
      <c r="F131" s="497" t="s">
        <v>298</v>
      </c>
      <c r="G131" s="212" t="s">
        <v>86</v>
      </c>
      <c r="H131" s="186" t="s">
        <v>221</v>
      </c>
      <c r="I131" s="498">
        <v>123</v>
      </c>
      <c r="J131" s="491">
        <f t="shared" si="12"/>
        <v>255</v>
      </c>
      <c r="K131" s="492">
        <v>255</v>
      </c>
      <c r="L131" s="492"/>
      <c r="M131" s="492"/>
      <c r="N131" s="492"/>
      <c r="O131" s="492"/>
      <c r="P131" s="492"/>
      <c r="Q131" s="493">
        <f t="shared" si="13"/>
        <v>83.64</v>
      </c>
      <c r="R131" s="493">
        <f t="shared" si="14"/>
        <v>0</v>
      </c>
      <c r="S131" s="494">
        <f>IF(K131="nio",0,IF(K131&gt;0,VLOOKUP(G131,'3-Productie normen'!A:K,VLOOKUP(K131,'3-Productie normen'!$B$30:$C$33,2,FALSE),FALSE)))*(VLOOKUP(B131,'2-Kosten per locatie'!$A$15:$C$36,3,FALSE))</f>
        <v>375</v>
      </c>
      <c r="T131" s="494">
        <f t="shared" si="15"/>
        <v>0</v>
      </c>
      <c r="U131" s="495">
        <f>VLOOKUP(G131,'3-Productie normen'!A:O,7,FALSE)</f>
        <v>3803.9000000000005</v>
      </c>
      <c r="V131" s="495"/>
      <c r="X131" s="496">
        <f t="shared" si="16"/>
        <v>31365</v>
      </c>
    </row>
    <row r="132" spans="1:24" ht="14.1" customHeight="1">
      <c r="A132" s="472">
        <f t="shared" si="11"/>
        <v>132</v>
      </c>
      <c r="B132" s="211" t="s">
        <v>69</v>
      </c>
      <c r="C132" s="211" t="s">
        <v>151</v>
      </c>
      <c r="D132" s="212">
        <v>3</v>
      </c>
      <c r="E132" s="488" t="s">
        <v>299</v>
      </c>
      <c r="F132" s="489" t="s">
        <v>300</v>
      </c>
      <c r="G132" s="144" t="s">
        <v>95</v>
      </c>
      <c r="H132" s="186" t="s">
        <v>138</v>
      </c>
      <c r="I132" s="498">
        <v>7.3</v>
      </c>
      <c r="J132" s="491">
        <f t="shared" si="12"/>
        <v>12</v>
      </c>
      <c r="K132" s="492">
        <v>12</v>
      </c>
      <c r="L132" s="492"/>
      <c r="M132" s="492"/>
      <c r="N132" s="492"/>
      <c r="O132" s="492"/>
      <c r="P132" s="492"/>
      <c r="Q132" s="493">
        <f t="shared" si="13"/>
        <v>0.18442105263157893</v>
      </c>
      <c r="R132" s="493">
        <f t="shared" si="14"/>
        <v>0</v>
      </c>
      <c r="S132" s="494">
        <f>IF(K132="nio",0,IF(K132&gt;0,VLOOKUP(G132,'3-Productie normen'!A:K,VLOOKUP(K132,'3-Productie normen'!$B$30:$C$33,2,FALSE),FALSE)))*(VLOOKUP(B132,'2-Kosten per locatie'!$A$15:$C$36,3,FALSE))</f>
        <v>475</v>
      </c>
      <c r="T132" s="494">
        <f t="shared" si="15"/>
        <v>0</v>
      </c>
      <c r="U132" s="495">
        <f>VLOOKUP(G132,'3-Productie normen'!A:O,7,FALSE)</f>
        <v>669.2</v>
      </c>
      <c r="V132" s="495"/>
      <c r="X132" s="496">
        <f t="shared" si="16"/>
        <v>87.6</v>
      </c>
    </row>
    <row r="133" spans="1:24" ht="14.1" customHeight="1">
      <c r="A133" s="472">
        <f t="shared" si="11"/>
        <v>133</v>
      </c>
      <c r="B133" s="211" t="s">
        <v>69</v>
      </c>
      <c r="C133" s="211" t="s">
        <v>151</v>
      </c>
      <c r="D133" s="212">
        <v>3</v>
      </c>
      <c r="E133" s="488" t="s">
        <v>301</v>
      </c>
      <c r="F133" s="489" t="s">
        <v>302</v>
      </c>
      <c r="G133" s="211" t="s">
        <v>90</v>
      </c>
      <c r="H133" s="186" t="s">
        <v>138</v>
      </c>
      <c r="I133" s="498">
        <v>14.1</v>
      </c>
      <c r="J133" s="491">
        <f t="shared" si="12"/>
        <v>255</v>
      </c>
      <c r="K133" s="492">
        <v>255</v>
      </c>
      <c r="L133" s="492"/>
      <c r="M133" s="492"/>
      <c r="N133" s="492"/>
      <c r="O133" s="492"/>
      <c r="P133" s="492"/>
      <c r="Q133" s="493">
        <f t="shared" si="13"/>
        <v>4.7939999999999996</v>
      </c>
      <c r="R133" s="493">
        <f t="shared" si="14"/>
        <v>0</v>
      </c>
      <c r="S133" s="494">
        <f>IF(K133="nio",0,IF(K133&gt;0,VLOOKUP(G133,'3-Productie normen'!A:K,VLOOKUP(K133,'3-Productie normen'!$B$30:$C$33,2,FALSE),FALSE)))*(VLOOKUP(B133,'2-Kosten per locatie'!$A$15:$C$36,3,FALSE))</f>
        <v>750</v>
      </c>
      <c r="T133" s="494">
        <f t="shared" si="15"/>
        <v>0</v>
      </c>
      <c r="U133" s="495">
        <f>VLOOKUP(G133,'3-Productie normen'!A:O,7,FALSE)</f>
        <v>2296.1699999999996</v>
      </c>
      <c r="V133" s="495"/>
      <c r="X133" s="496">
        <f t="shared" si="16"/>
        <v>3595.5</v>
      </c>
    </row>
    <row r="134" spans="1:24" ht="14.1" customHeight="1">
      <c r="A134" s="472">
        <f t="shared" si="11"/>
        <v>134</v>
      </c>
      <c r="B134" s="211" t="s">
        <v>69</v>
      </c>
      <c r="C134" s="211" t="s">
        <v>151</v>
      </c>
      <c r="D134" s="212">
        <v>3</v>
      </c>
      <c r="E134" s="488" t="s">
        <v>303</v>
      </c>
      <c r="F134" s="489" t="s">
        <v>180</v>
      </c>
      <c r="G134" s="212" t="s">
        <v>86</v>
      </c>
      <c r="H134" s="186" t="s">
        <v>221</v>
      </c>
      <c r="I134" s="498">
        <v>44</v>
      </c>
      <c r="J134" s="491">
        <f t="shared" si="12"/>
        <v>255</v>
      </c>
      <c r="K134" s="492">
        <v>255</v>
      </c>
      <c r="L134" s="492"/>
      <c r="M134" s="492"/>
      <c r="N134" s="492"/>
      <c r="O134" s="492"/>
      <c r="P134" s="492"/>
      <c r="Q134" s="493">
        <f t="shared" si="13"/>
        <v>29.92</v>
      </c>
      <c r="R134" s="493">
        <f t="shared" si="14"/>
        <v>0</v>
      </c>
      <c r="S134" s="494">
        <f>IF(K134="nio",0,IF(K134&gt;0,VLOOKUP(G134,'3-Productie normen'!A:K,VLOOKUP(K134,'3-Productie normen'!$B$30:$C$33,2,FALSE),FALSE)))*(VLOOKUP(B134,'2-Kosten per locatie'!$A$15:$C$36,3,FALSE))</f>
        <v>375</v>
      </c>
      <c r="T134" s="494">
        <f t="shared" si="15"/>
        <v>0</v>
      </c>
      <c r="U134" s="495">
        <f>VLOOKUP(G134,'3-Productie normen'!A:O,7,FALSE)</f>
        <v>3803.9000000000005</v>
      </c>
      <c r="V134" s="495"/>
      <c r="X134" s="496">
        <f t="shared" si="16"/>
        <v>11220</v>
      </c>
    </row>
    <row r="135" spans="1:24" ht="14.1" customHeight="1">
      <c r="A135" s="472">
        <f t="shared" si="11"/>
        <v>135</v>
      </c>
      <c r="B135" s="211" t="s">
        <v>69</v>
      </c>
      <c r="C135" s="211" t="s">
        <v>151</v>
      </c>
      <c r="D135" s="212">
        <v>3</v>
      </c>
      <c r="E135" s="488" t="s">
        <v>304</v>
      </c>
      <c r="F135" s="489" t="s">
        <v>180</v>
      </c>
      <c r="G135" s="212" t="s">
        <v>86</v>
      </c>
      <c r="H135" s="186" t="s">
        <v>221</v>
      </c>
      <c r="I135" s="498">
        <v>22</v>
      </c>
      <c r="J135" s="491">
        <f t="shared" si="12"/>
        <v>255</v>
      </c>
      <c r="K135" s="492">
        <v>255</v>
      </c>
      <c r="L135" s="492"/>
      <c r="M135" s="492"/>
      <c r="N135" s="492"/>
      <c r="O135" s="492"/>
      <c r="P135" s="492"/>
      <c r="Q135" s="493">
        <f t="shared" si="13"/>
        <v>14.96</v>
      </c>
      <c r="R135" s="493">
        <f t="shared" si="14"/>
        <v>0</v>
      </c>
      <c r="S135" s="494">
        <f>IF(K135="nio",0,IF(K135&gt;0,VLOOKUP(G135,'3-Productie normen'!A:K,VLOOKUP(K135,'3-Productie normen'!$B$30:$C$33,2,FALSE),FALSE)))*(VLOOKUP(B135,'2-Kosten per locatie'!$A$15:$C$36,3,FALSE))</f>
        <v>375</v>
      </c>
      <c r="T135" s="494">
        <f t="shared" si="15"/>
        <v>0</v>
      </c>
      <c r="U135" s="495">
        <f>VLOOKUP(G135,'3-Productie normen'!A:O,7,FALSE)</f>
        <v>3803.9000000000005</v>
      </c>
      <c r="V135" s="495"/>
      <c r="X135" s="496">
        <f t="shared" si="16"/>
        <v>5610</v>
      </c>
    </row>
    <row r="136" spans="1:24" ht="14.1" customHeight="1">
      <c r="A136" s="472">
        <f t="shared" si="11"/>
        <v>136</v>
      </c>
      <c r="B136" s="211" t="s">
        <v>69</v>
      </c>
      <c r="C136" s="211" t="s">
        <v>151</v>
      </c>
      <c r="D136" s="212">
        <v>3</v>
      </c>
      <c r="E136" s="488" t="s">
        <v>305</v>
      </c>
      <c r="F136" s="489" t="s">
        <v>180</v>
      </c>
      <c r="G136" s="212" t="s">
        <v>86</v>
      </c>
      <c r="H136" s="186" t="s">
        <v>221</v>
      </c>
      <c r="I136" s="498">
        <v>22</v>
      </c>
      <c r="J136" s="491">
        <f t="shared" si="12"/>
        <v>255</v>
      </c>
      <c r="K136" s="492">
        <v>255</v>
      </c>
      <c r="L136" s="492"/>
      <c r="M136" s="492"/>
      <c r="N136" s="492"/>
      <c r="O136" s="492"/>
      <c r="P136" s="492"/>
      <c r="Q136" s="493">
        <f t="shared" si="13"/>
        <v>14.96</v>
      </c>
      <c r="R136" s="493">
        <f t="shared" si="14"/>
        <v>0</v>
      </c>
      <c r="S136" s="494">
        <f>IF(K136="nio",0,IF(K136&gt;0,VLOOKUP(G136,'3-Productie normen'!A:K,VLOOKUP(K136,'3-Productie normen'!$B$30:$C$33,2,FALSE),FALSE)))*(VLOOKUP(B136,'2-Kosten per locatie'!$A$15:$C$36,3,FALSE))</f>
        <v>375</v>
      </c>
      <c r="T136" s="494">
        <f t="shared" si="15"/>
        <v>0</v>
      </c>
      <c r="U136" s="495">
        <f>VLOOKUP(G136,'3-Productie normen'!A:O,7,FALSE)</f>
        <v>3803.9000000000005</v>
      </c>
      <c r="V136" s="495"/>
      <c r="X136" s="496">
        <f t="shared" si="16"/>
        <v>5610</v>
      </c>
    </row>
    <row r="137" spans="1:24" ht="14.1" customHeight="1">
      <c r="A137" s="472">
        <f t="shared" si="11"/>
        <v>137</v>
      </c>
      <c r="B137" s="211" t="s">
        <v>69</v>
      </c>
      <c r="C137" s="211" t="s">
        <v>151</v>
      </c>
      <c r="D137" s="212">
        <v>3</v>
      </c>
      <c r="E137" s="488" t="s">
        <v>306</v>
      </c>
      <c r="F137" s="489" t="s">
        <v>240</v>
      </c>
      <c r="G137" s="186" t="s">
        <v>92</v>
      </c>
      <c r="H137" s="186" t="s">
        <v>138</v>
      </c>
      <c r="I137" s="498">
        <v>8.1999999999999993</v>
      </c>
      <c r="J137" s="491">
        <f t="shared" si="12"/>
        <v>255</v>
      </c>
      <c r="K137" s="492">
        <v>255</v>
      </c>
      <c r="L137" s="492"/>
      <c r="M137" s="492"/>
      <c r="N137" s="492"/>
      <c r="O137" s="492"/>
      <c r="P137" s="492"/>
      <c r="Q137" s="493">
        <f t="shared" si="13"/>
        <v>7.6036363636363635</v>
      </c>
      <c r="R137" s="493">
        <f t="shared" si="14"/>
        <v>0</v>
      </c>
      <c r="S137" s="494">
        <f>IF(K137="nio",0,IF(K137&gt;0,VLOOKUP(G137,'3-Productie normen'!A:K,VLOOKUP(K137,'3-Productie normen'!$B$30:$C$33,2,FALSE),FALSE)))*(VLOOKUP(B137,'2-Kosten per locatie'!$A$15:$C$36,3,FALSE))</f>
        <v>275</v>
      </c>
      <c r="T137" s="494">
        <f t="shared" si="15"/>
        <v>0</v>
      </c>
      <c r="U137" s="495">
        <f>VLOOKUP(G137,'3-Productie normen'!A:O,7,FALSE)</f>
        <v>1111.75</v>
      </c>
      <c r="V137" s="495"/>
      <c r="X137" s="496">
        <f t="shared" si="16"/>
        <v>2091</v>
      </c>
    </row>
    <row r="138" spans="1:24" ht="14.1" customHeight="1">
      <c r="A138" s="472">
        <f t="shared" ref="A138:A201" si="17">A137+1</f>
        <v>138</v>
      </c>
      <c r="B138" s="211" t="s">
        <v>69</v>
      </c>
      <c r="C138" s="211" t="s">
        <v>151</v>
      </c>
      <c r="D138" s="212">
        <v>3</v>
      </c>
      <c r="E138" s="488" t="s">
        <v>307</v>
      </c>
      <c r="F138" s="489" t="s">
        <v>180</v>
      </c>
      <c r="G138" s="212" t="s">
        <v>86</v>
      </c>
      <c r="H138" s="186" t="s">
        <v>221</v>
      </c>
      <c r="I138" s="498">
        <v>12.9</v>
      </c>
      <c r="J138" s="491">
        <f t="shared" si="12"/>
        <v>255</v>
      </c>
      <c r="K138" s="492">
        <v>255</v>
      </c>
      <c r="L138" s="492"/>
      <c r="M138" s="492"/>
      <c r="N138" s="492"/>
      <c r="O138" s="492"/>
      <c r="P138" s="492"/>
      <c r="Q138" s="493">
        <f t="shared" si="13"/>
        <v>8.7720000000000002</v>
      </c>
      <c r="R138" s="493">
        <f t="shared" si="14"/>
        <v>0</v>
      </c>
      <c r="S138" s="494">
        <f>IF(K138="nio",0,IF(K138&gt;0,VLOOKUP(G138,'3-Productie normen'!A:K,VLOOKUP(K138,'3-Productie normen'!$B$30:$C$33,2,FALSE),FALSE)))*(VLOOKUP(B138,'2-Kosten per locatie'!$A$15:$C$36,3,FALSE))</f>
        <v>375</v>
      </c>
      <c r="T138" s="494">
        <f t="shared" si="15"/>
        <v>0</v>
      </c>
      <c r="U138" s="495">
        <f>VLOOKUP(G138,'3-Productie normen'!A:O,7,FALSE)</f>
        <v>3803.9000000000005</v>
      </c>
      <c r="V138" s="495"/>
      <c r="X138" s="496">
        <f t="shared" si="16"/>
        <v>3289.5</v>
      </c>
    </row>
    <row r="139" spans="1:24" ht="14.1" customHeight="1">
      <c r="A139" s="472">
        <f t="shared" si="17"/>
        <v>139</v>
      </c>
      <c r="B139" s="211" t="s">
        <v>69</v>
      </c>
      <c r="C139" s="211" t="s">
        <v>151</v>
      </c>
      <c r="D139" s="212">
        <v>3</v>
      </c>
      <c r="E139" s="488" t="s">
        <v>308</v>
      </c>
      <c r="F139" s="489" t="s">
        <v>180</v>
      </c>
      <c r="G139" s="212" t="s">
        <v>86</v>
      </c>
      <c r="H139" s="186" t="s">
        <v>221</v>
      </c>
      <c r="I139" s="498">
        <v>22</v>
      </c>
      <c r="J139" s="491">
        <f t="shared" si="12"/>
        <v>255</v>
      </c>
      <c r="K139" s="492">
        <v>255</v>
      </c>
      <c r="L139" s="492"/>
      <c r="M139" s="492"/>
      <c r="N139" s="492"/>
      <c r="O139" s="492"/>
      <c r="P139" s="492"/>
      <c r="Q139" s="493">
        <f t="shared" si="13"/>
        <v>14.96</v>
      </c>
      <c r="R139" s="493">
        <f t="shared" si="14"/>
        <v>0</v>
      </c>
      <c r="S139" s="494">
        <f>IF(K139="nio",0,IF(K139&gt;0,VLOOKUP(G139,'3-Productie normen'!A:K,VLOOKUP(K139,'3-Productie normen'!$B$30:$C$33,2,FALSE),FALSE)))*(VLOOKUP(B139,'2-Kosten per locatie'!$A$15:$C$36,3,FALSE))</f>
        <v>375</v>
      </c>
      <c r="T139" s="494">
        <f t="shared" si="15"/>
        <v>0</v>
      </c>
      <c r="U139" s="495">
        <f>VLOOKUP(G139,'3-Productie normen'!A:O,7,FALSE)</f>
        <v>3803.9000000000005</v>
      </c>
      <c r="V139" s="495"/>
      <c r="X139" s="496">
        <f t="shared" si="16"/>
        <v>5610</v>
      </c>
    </row>
    <row r="140" spans="1:24" ht="14.1" customHeight="1">
      <c r="A140" s="472">
        <f t="shared" si="17"/>
        <v>140</v>
      </c>
      <c r="B140" s="211" t="s">
        <v>69</v>
      </c>
      <c r="C140" s="211" t="s">
        <v>151</v>
      </c>
      <c r="D140" s="212">
        <v>3</v>
      </c>
      <c r="E140" s="488" t="s">
        <v>309</v>
      </c>
      <c r="F140" s="489" t="s">
        <v>180</v>
      </c>
      <c r="G140" s="212" t="s">
        <v>86</v>
      </c>
      <c r="H140" s="186" t="s">
        <v>221</v>
      </c>
      <c r="I140" s="498">
        <v>27.4</v>
      </c>
      <c r="J140" s="491">
        <f t="shared" si="12"/>
        <v>255</v>
      </c>
      <c r="K140" s="492">
        <v>255</v>
      </c>
      <c r="L140" s="492"/>
      <c r="M140" s="492"/>
      <c r="N140" s="492"/>
      <c r="O140" s="492"/>
      <c r="P140" s="492"/>
      <c r="Q140" s="493">
        <f t="shared" si="13"/>
        <v>18.632000000000001</v>
      </c>
      <c r="R140" s="493">
        <f t="shared" si="14"/>
        <v>0</v>
      </c>
      <c r="S140" s="494">
        <f>IF(K140="nio",0,IF(K140&gt;0,VLOOKUP(G140,'3-Productie normen'!A:K,VLOOKUP(K140,'3-Productie normen'!$B$30:$C$33,2,FALSE),FALSE)))*(VLOOKUP(B140,'2-Kosten per locatie'!$A$15:$C$36,3,FALSE))</f>
        <v>375</v>
      </c>
      <c r="T140" s="494">
        <f t="shared" si="15"/>
        <v>0</v>
      </c>
      <c r="U140" s="495">
        <f>VLOOKUP(G140,'3-Productie normen'!A:O,7,FALSE)</f>
        <v>3803.9000000000005</v>
      </c>
      <c r="V140" s="495"/>
      <c r="X140" s="496">
        <f t="shared" si="16"/>
        <v>6987</v>
      </c>
    </row>
    <row r="141" spans="1:24" ht="14.1" customHeight="1">
      <c r="A141" s="472">
        <f t="shared" si="17"/>
        <v>141</v>
      </c>
      <c r="B141" s="211" t="s">
        <v>69</v>
      </c>
      <c r="C141" s="211" t="s">
        <v>151</v>
      </c>
      <c r="D141" s="212">
        <v>3</v>
      </c>
      <c r="E141" s="488" t="s">
        <v>310</v>
      </c>
      <c r="F141" s="489" t="s">
        <v>226</v>
      </c>
      <c r="G141" s="211" t="s">
        <v>90</v>
      </c>
      <c r="H141" s="186" t="s">
        <v>221</v>
      </c>
      <c r="I141" s="498">
        <v>56.6</v>
      </c>
      <c r="J141" s="491">
        <f t="shared" si="12"/>
        <v>255</v>
      </c>
      <c r="K141" s="492">
        <v>255</v>
      </c>
      <c r="L141" s="492"/>
      <c r="M141" s="492"/>
      <c r="N141" s="492"/>
      <c r="O141" s="492"/>
      <c r="P141" s="492"/>
      <c r="Q141" s="493">
        <f t="shared" si="13"/>
        <v>19.244</v>
      </c>
      <c r="R141" s="493">
        <f t="shared" si="14"/>
        <v>0</v>
      </c>
      <c r="S141" s="494">
        <f>IF(K141="nio",0,IF(K141&gt;0,VLOOKUP(G141,'3-Productie normen'!A:K,VLOOKUP(K141,'3-Productie normen'!$B$30:$C$33,2,FALSE),FALSE)))*(VLOOKUP(B141,'2-Kosten per locatie'!$A$15:$C$36,3,FALSE))</f>
        <v>750</v>
      </c>
      <c r="T141" s="494">
        <f t="shared" si="15"/>
        <v>0</v>
      </c>
      <c r="U141" s="495">
        <f>VLOOKUP(G141,'3-Productie normen'!A:O,7,FALSE)</f>
        <v>2296.1699999999996</v>
      </c>
      <c r="V141" s="495"/>
      <c r="X141" s="496">
        <f t="shared" si="16"/>
        <v>14433</v>
      </c>
    </row>
    <row r="142" spans="1:24" ht="14.1" customHeight="1">
      <c r="A142" s="472">
        <f t="shared" si="17"/>
        <v>142</v>
      </c>
      <c r="B142" s="211" t="s">
        <v>69</v>
      </c>
      <c r="C142" s="211" t="s">
        <v>151</v>
      </c>
      <c r="D142" s="212">
        <v>3</v>
      </c>
      <c r="E142" s="488" t="s">
        <v>311</v>
      </c>
      <c r="F142" s="489" t="s">
        <v>166</v>
      </c>
      <c r="G142" s="211" t="s">
        <v>88</v>
      </c>
      <c r="H142" s="186" t="s">
        <v>156</v>
      </c>
      <c r="I142" s="498">
        <v>4</v>
      </c>
      <c r="J142" s="491">
        <f t="shared" si="12"/>
        <v>255</v>
      </c>
      <c r="K142" s="492">
        <v>255</v>
      </c>
      <c r="L142" s="492"/>
      <c r="M142" s="492"/>
      <c r="N142" s="492"/>
      <c r="O142" s="492"/>
      <c r="P142" s="492"/>
      <c r="Q142" s="493">
        <f t="shared" si="13"/>
        <v>13.6</v>
      </c>
      <c r="R142" s="493">
        <f t="shared" si="14"/>
        <v>0</v>
      </c>
      <c r="S142" s="494">
        <f>IF(K142="nio",0,IF(K142&gt;0,VLOOKUP(G142,'3-Productie normen'!A:K,VLOOKUP(K142,'3-Productie normen'!$B$30:$C$33,2,FALSE),FALSE)))*(VLOOKUP(B142,'2-Kosten per locatie'!$A$15:$C$36,3,FALSE))</f>
        <v>75</v>
      </c>
      <c r="T142" s="494">
        <f t="shared" si="15"/>
        <v>0</v>
      </c>
      <c r="U142" s="495">
        <f>VLOOKUP(G142,'3-Productie normen'!A:O,7,FALSE)</f>
        <v>806.37</v>
      </c>
      <c r="V142" s="495"/>
      <c r="X142" s="496">
        <f t="shared" si="16"/>
        <v>1020</v>
      </c>
    </row>
    <row r="143" spans="1:24" ht="14.1" customHeight="1">
      <c r="A143" s="472">
        <f t="shared" si="17"/>
        <v>143</v>
      </c>
      <c r="B143" s="211" t="s">
        <v>69</v>
      </c>
      <c r="C143" s="211" t="s">
        <v>151</v>
      </c>
      <c r="D143" s="212">
        <v>3</v>
      </c>
      <c r="E143" s="488" t="s">
        <v>312</v>
      </c>
      <c r="F143" s="489" t="s">
        <v>166</v>
      </c>
      <c r="G143" s="211" t="s">
        <v>88</v>
      </c>
      <c r="H143" s="186" t="s">
        <v>156</v>
      </c>
      <c r="I143" s="498">
        <v>5.6</v>
      </c>
      <c r="J143" s="491">
        <f t="shared" si="12"/>
        <v>255</v>
      </c>
      <c r="K143" s="492">
        <v>255</v>
      </c>
      <c r="L143" s="492"/>
      <c r="M143" s="492"/>
      <c r="N143" s="492"/>
      <c r="O143" s="492"/>
      <c r="P143" s="492"/>
      <c r="Q143" s="493">
        <f t="shared" si="13"/>
        <v>19.04</v>
      </c>
      <c r="R143" s="493">
        <f t="shared" si="14"/>
        <v>0</v>
      </c>
      <c r="S143" s="494">
        <f>IF(K143="nio",0,IF(K143&gt;0,VLOOKUP(G143,'3-Productie normen'!A:K,VLOOKUP(K143,'3-Productie normen'!$B$30:$C$33,2,FALSE),FALSE)))*(VLOOKUP(B143,'2-Kosten per locatie'!$A$15:$C$36,3,FALSE))</f>
        <v>75</v>
      </c>
      <c r="T143" s="494">
        <f t="shared" si="15"/>
        <v>0</v>
      </c>
      <c r="U143" s="495">
        <f>VLOOKUP(G143,'3-Productie normen'!A:O,7,FALSE)</f>
        <v>806.37</v>
      </c>
      <c r="V143" s="495"/>
      <c r="X143" s="496">
        <f t="shared" si="16"/>
        <v>1428</v>
      </c>
    </row>
    <row r="144" spans="1:24" ht="14.1" customHeight="1">
      <c r="A144" s="472">
        <f t="shared" si="17"/>
        <v>144</v>
      </c>
      <c r="B144" s="211" t="s">
        <v>69</v>
      </c>
      <c r="C144" s="211" t="s">
        <v>151</v>
      </c>
      <c r="D144" s="212">
        <v>4</v>
      </c>
      <c r="E144" s="488" t="s">
        <v>313</v>
      </c>
      <c r="F144" s="497" t="s">
        <v>180</v>
      </c>
      <c r="G144" s="212" t="s">
        <v>86</v>
      </c>
      <c r="H144" s="186" t="s">
        <v>221</v>
      </c>
      <c r="I144" s="498">
        <v>58.9</v>
      </c>
      <c r="J144" s="491">
        <f t="shared" si="12"/>
        <v>255</v>
      </c>
      <c r="K144" s="492">
        <v>255</v>
      </c>
      <c r="L144" s="492"/>
      <c r="M144" s="492"/>
      <c r="N144" s="492"/>
      <c r="O144" s="492"/>
      <c r="P144" s="492"/>
      <c r="Q144" s="493">
        <f t="shared" si="13"/>
        <v>40.052</v>
      </c>
      <c r="R144" s="493">
        <f t="shared" si="14"/>
        <v>0</v>
      </c>
      <c r="S144" s="494">
        <f>IF(K144="nio",0,IF(K144&gt;0,VLOOKUP(G144,'3-Productie normen'!A:K,VLOOKUP(K144,'3-Productie normen'!$B$30:$C$33,2,FALSE),FALSE)))*(VLOOKUP(B144,'2-Kosten per locatie'!$A$15:$C$36,3,FALSE))</f>
        <v>375</v>
      </c>
      <c r="T144" s="494">
        <f t="shared" si="15"/>
        <v>0</v>
      </c>
      <c r="U144" s="495">
        <f>VLOOKUP(G144,'3-Productie normen'!A:O,7,FALSE)</f>
        <v>3803.9000000000005</v>
      </c>
      <c r="V144" s="495"/>
      <c r="X144" s="496">
        <f t="shared" si="16"/>
        <v>15019.5</v>
      </c>
    </row>
    <row r="145" spans="1:24" ht="14.1" customHeight="1">
      <c r="A145" s="472">
        <f t="shared" si="17"/>
        <v>145</v>
      </c>
      <c r="B145" s="211" t="s">
        <v>69</v>
      </c>
      <c r="C145" s="211" t="s">
        <v>151</v>
      </c>
      <c r="D145" s="212">
        <v>4</v>
      </c>
      <c r="E145" s="488" t="s">
        <v>314</v>
      </c>
      <c r="F145" s="497" t="s">
        <v>180</v>
      </c>
      <c r="G145" s="212" t="s">
        <v>86</v>
      </c>
      <c r="H145" s="186" t="s">
        <v>221</v>
      </c>
      <c r="I145" s="498">
        <v>22</v>
      </c>
      <c r="J145" s="491">
        <f t="shared" si="12"/>
        <v>255</v>
      </c>
      <c r="K145" s="492">
        <v>255</v>
      </c>
      <c r="L145" s="492"/>
      <c r="M145" s="492"/>
      <c r="N145" s="492"/>
      <c r="O145" s="492"/>
      <c r="P145" s="492"/>
      <c r="Q145" s="493">
        <f t="shared" si="13"/>
        <v>14.96</v>
      </c>
      <c r="R145" s="493">
        <f t="shared" si="14"/>
        <v>0</v>
      </c>
      <c r="S145" s="494">
        <f>IF(K145="nio",0,IF(K145&gt;0,VLOOKUP(G145,'3-Productie normen'!A:K,VLOOKUP(K145,'3-Productie normen'!$B$30:$C$33,2,FALSE),FALSE)))*(VLOOKUP(B145,'2-Kosten per locatie'!$A$15:$C$36,3,FALSE))</f>
        <v>375</v>
      </c>
      <c r="T145" s="494">
        <f t="shared" si="15"/>
        <v>0</v>
      </c>
      <c r="U145" s="495">
        <f>VLOOKUP(G145,'3-Productie normen'!A:O,7,FALSE)</f>
        <v>3803.9000000000005</v>
      </c>
      <c r="V145" s="495"/>
      <c r="X145" s="496">
        <f t="shared" si="16"/>
        <v>5610</v>
      </c>
    </row>
    <row r="146" spans="1:24" ht="14.1" customHeight="1">
      <c r="A146" s="472">
        <f t="shared" si="17"/>
        <v>146</v>
      </c>
      <c r="B146" s="211" t="s">
        <v>69</v>
      </c>
      <c r="C146" s="211" t="s">
        <v>151</v>
      </c>
      <c r="D146" s="212">
        <v>4</v>
      </c>
      <c r="E146" s="488" t="s">
        <v>315</v>
      </c>
      <c r="F146" s="497" t="s">
        <v>180</v>
      </c>
      <c r="G146" s="212" t="s">
        <v>86</v>
      </c>
      <c r="H146" s="186" t="s">
        <v>221</v>
      </c>
      <c r="I146" s="498">
        <v>22</v>
      </c>
      <c r="J146" s="491">
        <f t="shared" si="12"/>
        <v>255</v>
      </c>
      <c r="K146" s="492">
        <v>255</v>
      </c>
      <c r="L146" s="492"/>
      <c r="M146" s="492"/>
      <c r="N146" s="492"/>
      <c r="O146" s="492"/>
      <c r="P146" s="492"/>
      <c r="Q146" s="493">
        <f t="shared" si="13"/>
        <v>14.96</v>
      </c>
      <c r="R146" s="493">
        <f t="shared" si="14"/>
        <v>0</v>
      </c>
      <c r="S146" s="494">
        <f>IF(K146="nio",0,IF(K146&gt;0,VLOOKUP(G146,'3-Productie normen'!A:K,VLOOKUP(K146,'3-Productie normen'!$B$30:$C$33,2,FALSE),FALSE)))*(VLOOKUP(B146,'2-Kosten per locatie'!$A$15:$C$36,3,FALSE))</f>
        <v>375</v>
      </c>
      <c r="T146" s="494">
        <f t="shared" si="15"/>
        <v>0</v>
      </c>
      <c r="U146" s="495">
        <f>VLOOKUP(G146,'3-Productie normen'!A:O,7,FALSE)</f>
        <v>3803.9000000000005</v>
      </c>
      <c r="V146" s="495"/>
      <c r="X146" s="496">
        <f t="shared" si="16"/>
        <v>5610</v>
      </c>
    </row>
    <row r="147" spans="1:24" ht="14.1" customHeight="1">
      <c r="A147" s="472">
        <f t="shared" si="17"/>
        <v>147</v>
      </c>
      <c r="B147" s="211" t="s">
        <v>69</v>
      </c>
      <c r="C147" s="211" t="s">
        <v>151</v>
      </c>
      <c r="D147" s="212">
        <v>4</v>
      </c>
      <c r="E147" s="488" t="s">
        <v>316</v>
      </c>
      <c r="F147" s="489" t="s">
        <v>180</v>
      </c>
      <c r="G147" s="212" t="s">
        <v>86</v>
      </c>
      <c r="H147" s="186" t="s">
        <v>221</v>
      </c>
      <c r="I147" s="498">
        <v>22</v>
      </c>
      <c r="J147" s="491">
        <f t="shared" si="12"/>
        <v>255</v>
      </c>
      <c r="K147" s="492">
        <v>255</v>
      </c>
      <c r="L147" s="492"/>
      <c r="M147" s="492"/>
      <c r="N147" s="492"/>
      <c r="O147" s="492"/>
      <c r="P147" s="492"/>
      <c r="Q147" s="493">
        <f t="shared" si="13"/>
        <v>14.96</v>
      </c>
      <c r="R147" s="493">
        <f t="shared" si="14"/>
        <v>0</v>
      </c>
      <c r="S147" s="494">
        <f>IF(K147="nio",0,IF(K147&gt;0,VLOOKUP(G147,'3-Productie normen'!A:K,VLOOKUP(K147,'3-Productie normen'!$B$30:$C$33,2,FALSE),FALSE)))*(VLOOKUP(B147,'2-Kosten per locatie'!$A$15:$C$36,3,FALSE))</f>
        <v>375</v>
      </c>
      <c r="T147" s="494">
        <f t="shared" si="15"/>
        <v>0</v>
      </c>
      <c r="U147" s="495">
        <f>VLOOKUP(G147,'3-Productie normen'!A:O,7,FALSE)</f>
        <v>3803.9000000000005</v>
      </c>
      <c r="V147" s="495"/>
      <c r="X147" s="496">
        <f t="shared" si="16"/>
        <v>5610</v>
      </c>
    </row>
    <row r="148" spans="1:24" ht="14.1" customHeight="1">
      <c r="A148" s="472">
        <f t="shared" si="17"/>
        <v>148</v>
      </c>
      <c r="B148" s="211" t="s">
        <v>69</v>
      </c>
      <c r="C148" s="211" t="s">
        <v>151</v>
      </c>
      <c r="D148" s="212">
        <v>4</v>
      </c>
      <c r="E148" s="488" t="s">
        <v>317</v>
      </c>
      <c r="F148" s="489" t="s">
        <v>240</v>
      </c>
      <c r="G148" s="186" t="s">
        <v>92</v>
      </c>
      <c r="H148" s="186" t="s">
        <v>138</v>
      </c>
      <c r="I148" s="498">
        <v>13</v>
      </c>
      <c r="J148" s="491">
        <f t="shared" si="12"/>
        <v>255</v>
      </c>
      <c r="K148" s="492">
        <v>255</v>
      </c>
      <c r="L148" s="492"/>
      <c r="M148" s="492"/>
      <c r="N148" s="492"/>
      <c r="O148" s="492"/>
      <c r="P148" s="492"/>
      <c r="Q148" s="493">
        <f t="shared" si="13"/>
        <v>12.054545454545455</v>
      </c>
      <c r="R148" s="493">
        <f t="shared" si="14"/>
        <v>0</v>
      </c>
      <c r="S148" s="494">
        <f>IF(K148="nio",0,IF(K148&gt;0,VLOOKUP(G148,'3-Productie normen'!A:K,VLOOKUP(K148,'3-Productie normen'!$B$30:$C$33,2,FALSE),FALSE)))*(VLOOKUP(B148,'2-Kosten per locatie'!$A$15:$C$36,3,FALSE))</f>
        <v>275</v>
      </c>
      <c r="T148" s="494">
        <f t="shared" si="15"/>
        <v>0</v>
      </c>
      <c r="U148" s="495">
        <f>VLOOKUP(G148,'3-Productie normen'!A:O,7,FALSE)</f>
        <v>1111.75</v>
      </c>
      <c r="V148" s="495"/>
      <c r="X148" s="496">
        <f t="shared" si="16"/>
        <v>3315</v>
      </c>
    </row>
    <row r="149" spans="1:24" ht="14.1" customHeight="1">
      <c r="A149" s="472">
        <f t="shared" si="17"/>
        <v>149</v>
      </c>
      <c r="B149" s="211" t="s">
        <v>69</v>
      </c>
      <c r="C149" s="211" t="s">
        <v>151</v>
      </c>
      <c r="D149" s="212">
        <v>4</v>
      </c>
      <c r="E149" s="488" t="s">
        <v>318</v>
      </c>
      <c r="F149" s="489" t="s">
        <v>180</v>
      </c>
      <c r="G149" s="212" t="s">
        <v>86</v>
      </c>
      <c r="H149" s="186" t="s">
        <v>221</v>
      </c>
      <c r="I149" s="498">
        <v>9</v>
      </c>
      <c r="J149" s="491">
        <f t="shared" si="12"/>
        <v>255</v>
      </c>
      <c r="K149" s="492">
        <v>255</v>
      </c>
      <c r="L149" s="492"/>
      <c r="M149" s="492"/>
      <c r="N149" s="492"/>
      <c r="O149" s="492"/>
      <c r="P149" s="492"/>
      <c r="Q149" s="493">
        <f t="shared" si="13"/>
        <v>6.12</v>
      </c>
      <c r="R149" s="493">
        <f t="shared" si="14"/>
        <v>0</v>
      </c>
      <c r="S149" s="494">
        <f>IF(K149="nio",0,IF(K149&gt;0,VLOOKUP(G149,'3-Productie normen'!A:K,VLOOKUP(K149,'3-Productie normen'!$B$30:$C$33,2,FALSE),FALSE)))*(VLOOKUP(B149,'2-Kosten per locatie'!$A$15:$C$36,3,FALSE))</f>
        <v>375</v>
      </c>
      <c r="T149" s="494">
        <f t="shared" si="15"/>
        <v>0</v>
      </c>
      <c r="U149" s="495">
        <f>VLOOKUP(G149,'3-Productie normen'!A:O,7,FALSE)</f>
        <v>3803.9000000000005</v>
      </c>
      <c r="V149" s="495"/>
      <c r="X149" s="496">
        <f t="shared" si="16"/>
        <v>2295</v>
      </c>
    </row>
    <row r="150" spans="1:24" ht="14.1" customHeight="1">
      <c r="A150" s="472">
        <f t="shared" si="17"/>
        <v>150</v>
      </c>
      <c r="B150" s="211" t="s">
        <v>69</v>
      </c>
      <c r="C150" s="211" t="s">
        <v>151</v>
      </c>
      <c r="D150" s="212">
        <v>4</v>
      </c>
      <c r="E150" s="488" t="s">
        <v>319</v>
      </c>
      <c r="F150" s="489" t="s">
        <v>180</v>
      </c>
      <c r="G150" s="212" t="s">
        <v>86</v>
      </c>
      <c r="H150" s="186" t="s">
        <v>221</v>
      </c>
      <c r="I150" s="498">
        <v>22</v>
      </c>
      <c r="J150" s="491">
        <f t="shared" si="12"/>
        <v>255</v>
      </c>
      <c r="K150" s="492">
        <v>255</v>
      </c>
      <c r="L150" s="492"/>
      <c r="M150" s="492"/>
      <c r="N150" s="492"/>
      <c r="O150" s="492"/>
      <c r="P150" s="492"/>
      <c r="Q150" s="493">
        <f t="shared" si="13"/>
        <v>14.96</v>
      </c>
      <c r="R150" s="493">
        <f t="shared" si="14"/>
        <v>0</v>
      </c>
      <c r="S150" s="494">
        <f>IF(K150="nio",0,IF(K150&gt;0,VLOOKUP(G150,'3-Productie normen'!A:K,VLOOKUP(K150,'3-Productie normen'!$B$30:$C$33,2,FALSE),FALSE)))*(VLOOKUP(B150,'2-Kosten per locatie'!$A$15:$C$36,3,FALSE))</f>
        <v>375</v>
      </c>
      <c r="T150" s="494">
        <f t="shared" si="15"/>
        <v>0</v>
      </c>
      <c r="U150" s="495">
        <f>VLOOKUP(G150,'3-Productie normen'!A:O,7,FALSE)</f>
        <v>3803.9000000000005</v>
      </c>
      <c r="V150" s="495"/>
      <c r="X150" s="496">
        <f t="shared" si="16"/>
        <v>5610</v>
      </c>
    </row>
    <row r="151" spans="1:24" ht="14.1" customHeight="1">
      <c r="A151" s="472">
        <f t="shared" si="17"/>
        <v>151</v>
      </c>
      <c r="B151" s="211" t="s">
        <v>69</v>
      </c>
      <c r="C151" s="211" t="s">
        <v>151</v>
      </c>
      <c r="D151" s="212">
        <v>4</v>
      </c>
      <c r="E151" s="488" t="s">
        <v>320</v>
      </c>
      <c r="F151" s="489" t="s">
        <v>180</v>
      </c>
      <c r="G151" s="212" t="s">
        <v>86</v>
      </c>
      <c r="H151" s="186" t="s">
        <v>221</v>
      </c>
      <c r="I151" s="498">
        <v>22</v>
      </c>
      <c r="J151" s="491">
        <f t="shared" si="12"/>
        <v>255</v>
      </c>
      <c r="K151" s="492">
        <v>255</v>
      </c>
      <c r="L151" s="492"/>
      <c r="M151" s="492"/>
      <c r="N151" s="492"/>
      <c r="O151" s="492"/>
      <c r="P151" s="492"/>
      <c r="Q151" s="493">
        <f t="shared" si="13"/>
        <v>14.96</v>
      </c>
      <c r="R151" s="493">
        <f t="shared" si="14"/>
        <v>0</v>
      </c>
      <c r="S151" s="494">
        <f>IF(K151="nio",0,IF(K151&gt;0,VLOOKUP(G151,'3-Productie normen'!A:K,VLOOKUP(K151,'3-Productie normen'!$B$30:$C$33,2,FALSE),FALSE)))*(VLOOKUP(B151,'2-Kosten per locatie'!$A$15:$C$36,3,FALSE))</f>
        <v>375</v>
      </c>
      <c r="T151" s="494">
        <f t="shared" si="15"/>
        <v>0</v>
      </c>
      <c r="U151" s="495">
        <f>VLOOKUP(G151,'3-Productie normen'!A:O,7,FALSE)</f>
        <v>3803.9000000000005</v>
      </c>
      <c r="V151" s="495"/>
      <c r="X151" s="496">
        <f t="shared" si="16"/>
        <v>5610</v>
      </c>
    </row>
    <row r="152" spans="1:24" ht="14.1" customHeight="1">
      <c r="A152" s="472">
        <f t="shared" si="17"/>
        <v>152</v>
      </c>
      <c r="B152" s="211" t="s">
        <v>69</v>
      </c>
      <c r="C152" s="211" t="s">
        <v>151</v>
      </c>
      <c r="D152" s="212">
        <v>4</v>
      </c>
      <c r="E152" s="488" t="s">
        <v>321</v>
      </c>
      <c r="F152" s="489" t="s">
        <v>180</v>
      </c>
      <c r="G152" s="212" t="s">
        <v>86</v>
      </c>
      <c r="H152" s="186" t="s">
        <v>221</v>
      </c>
      <c r="I152" s="498">
        <v>22</v>
      </c>
      <c r="J152" s="491">
        <f t="shared" si="12"/>
        <v>255</v>
      </c>
      <c r="K152" s="492">
        <v>255</v>
      </c>
      <c r="L152" s="492"/>
      <c r="M152" s="492"/>
      <c r="N152" s="492"/>
      <c r="O152" s="492"/>
      <c r="P152" s="492"/>
      <c r="Q152" s="493">
        <f t="shared" si="13"/>
        <v>14.96</v>
      </c>
      <c r="R152" s="493">
        <f t="shared" si="14"/>
        <v>0</v>
      </c>
      <c r="S152" s="494">
        <f>IF(K152="nio",0,IF(K152&gt;0,VLOOKUP(G152,'3-Productie normen'!A:K,VLOOKUP(K152,'3-Productie normen'!$B$30:$C$33,2,FALSE),FALSE)))*(VLOOKUP(B152,'2-Kosten per locatie'!$A$15:$C$36,3,FALSE))</f>
        <v>375</v>
      </c>
      <c r="T152" s="494">
        <f t="shared" si="15"/>
        <v>0</v>
      </c>
      <c r="U152" s="495">
        <f>VLOOKUP(G152,'3-Productie normen'!A:O,7,FALSE)</f>
        <v>3803.9000000000005</v>
      </c>
      <c r="V152" s="495"/>
      <c r="X152" s="496">
        <f t="shared" si="16"/>
        <v>5610</v>
      </c>
    </row>
    <row r="153" spans="1:24" ht="14.1" customHeight="1">
      <c r="A153" s="472">
        <f t="shared" si="17"/>
        <v>153</v>
      </c>
      <c r="B153" s="211" t="s">
        <v>69</v>
      </c>
      <c r="C153" s="211" t="s">
        <v>151</v>
      </c>
      <c r="D153" s="212">
        <v>4</v>
      </c>
      <c r="E153" s="488" t="s">
        <v>322</v>
      </c>
      <c r="F153" s="489" t="s">
        <v>180</v>
      </c>
      <c r="G153" s="212" t="s">
        <v>86</v>
      </c>
      <c r="H153" s="186" t="s">
        <v>221</v>
      </c>
      <c r="I153" s="498">
        <v>22</v>
      </c>
      <c r="J153" s="491">
        <f t="shared" si="12"/>
        <v>255</v>
      </c>
      <c r="K153" s="492">
        <v>255</v>
      </c>
      <c r="L153" s="492"/>
      <c r="M153" s="492"/>
      <c r="N153" s="492"/>
      <c r="O153" s="492"/>
      <c r="P153" s="492"/>
      <c r="Q153" s="493">
        <f t="shared" si="13"/>
        <v>14.96</v>
      </c>
      <c r="R153" s="493">
        <f t="shared" si="14"/>
        <v>0</v>
      </c>
      <c r="S153" s="494">
        <f>IF(K153="nio",0,IF(K153&gt;0,VLOOKUP(G153,'3-Productie normen'!A:K,VLOOKUP(K153,'3-Productie normen'!$B$30:$C$33,2,FALSE),FALSE)))*(VLOOKUP(B153,'2-Kosten per locatie'!$A$15:$C$36,3,FALSE))</f>
        <v>375</v>
      </c>
      <c r="T153" s="494">
        <f t="shared" si="15"/>
        <v>0</v>
      </c>
      <c r="U153" s="495">
        <f>VLOOKUP(G153,'3-Productie normen'!A:O,7,FALSE)</f>
        <v>3803.9000000000005</v>
      </c>
      <c r="V153" s="495"/>
      <c r="X153" s="496">
        <f t="shared" si="16"/>
        <v>5610</v>
      </c>
    </row>
    <row r="154" spans="1:24" ht="14.1" customHeight="1">
      <c r="A154" s="472">
        <f t="shared" si="17"/>
        <v>154</v>
      </c>
      <c r="B154" s="211" t="s">
        <v>69</v>
      </c>
      <c r="C154" s="211" t="s">
        <v>151</v>
      </c>
      <c r="D154" s="212">
        <v>4</v>
      </c>
      <c r="E154" s="488" t="s">
        <v>323</v>
      </c>
      <c r="F154" s="489" t="s">
        <v>180</v>
      </c>
      <c r="G154" s="212" t="s">
        <v>86</v>
      </c>
      <c r="H154" s="186" t="s">
        <v>221</v>
      </c>
      <c r="I154" s="498">
        <v>22</v>
      </c>
      <c r="J154" s="491">
        <f t="shared" si="12"/>
        <v>255</v>
      </c>
      <c r="K154" s="492">
        <v>255</v>
      </c>
      <c r="L154" s="492"/>
      <c r="M154" s="492"/>
      <c r="N154" s="492"/>
      <c r="O154" s="492"/>
      <c r="P154" s="492"/>
      <c r="Q154" s="493">
        <f t="shared" si="13"/>
        <v>14.96</v>
      </c>
      <c r="R154" s="493">
        <f t="shared" si="14"/>
        <v>0</v>
      </c>
      <c r="S154" s="494">
        <f>IF(K154="nio",0,IF(K154&gt;0,VLOOKUP(G154,'3-Productie normen'!A:K,VLOOKUP(K154,'3-Productie normen'!$B$30:$C$33,2,FALSE),FALSE)))*(VLOOKUP(B154,'2-Kosten per locatie'!$A$15:$C$36,3,FALSE))</f>
        <v>375</v>
      </c>
      <c r="T154" s="494">
        <f t="shared" si="15"/>
        <v>0</v>
      </c>
      <c r="U154" s="495">
        <f>VLOOKUP(G154,'3-Productie normen'!A:O,7,FALSE)</f>
        <v>3803.9000000000005</v>
      </c>
      <c r="V154" s="495"/>
      <c r="X154" s="496">
        <f t="shared" si="16"/>
        <v>5610</v>
      </c>
    </row>
    <row r="155" spans="1:24" ht="14.1" customHeight="1">
      <c r="A155" s="472">
        <f t="shared" si="17"/>
        <v>155</v>
      </c>
      <c r="B155" s="211" t="s">
        <v>69</v>
      </c>
      <c r="C155" s="211" t="s">
        <v>151</v>
      </c>
      <c r="D155" s="212">
        <v>4</v>
      </c>
      <c r="E155" s="488" t="s">
        <v>324</v>
      </c>
      <c r="F155" s="497" t="s">
        <v>180</v>
      </c>
      <c r="G155" s="212" t="s">
        <v>86</v>
      </c>
      <c r="H155" s="186" t="s">
        <v>221</v>
      </c>
      <c r="I155" s="498">
        <v>27.4</v>
      </c>
      <c r="J155" s="491">
        <f t="shared" si="12"/>
        <v>255</v>
      </c>
      <c r="K155" s="492">
        <v>255</v>
      </c>
      <c r="L155" s="492"/>
      <c r="M155" s="492"/>
      <c r="N155" s="492"/>
      <c r="O155" s="492"/>
      <c r="P155" s="492"/>
      <c r="Q155" s="493">
        <f t="shared" si="13"/>
        <v>18.632000000000001</v>
      </c>
      <c r="R155" s="493">
        <f t="shared" si="14"/>
        <v>0</v>
      </c>
      <c r="S155" s="494">
        <f>IF(K155="nio",0,IF(K155&gt;0,VLOOKUP(G155,'3-Productie normen'!A:K,VLOOKUP(K155,'3-Productie normen'!$B$30:$C$33,2,FALSE),FALSE)))*(VLOOKUP(B155,'2-Kosten per locatie'!$A$15:$C$36,3,FALSE))</f>
        <v>375</v>
      </c>
      <c r="T155" s="494">
        <f t="shared" si="15"/>
        <v>0</v>
      </c>
      <c r="U155" s="495">
        <f>VLOOKUP(G155,'3-Productie normen'!A:O,7,FALSE)</f>
        <v>3803.9000000000005</v>
      </c>
      <c r="V155" s="495"/>
      <c r="X155" s="496">
        <f t="shared" si="16"/>
        <v>6987</v>
      </c>
    </row>
    <row r="156" spans="1:24" ht="14.1" customHeight="1">
      <c r="A156" s="472">
        <f t="shared" si="17"/>
        <v>156</v>
      </c>
      <c r="B156" s="211" t="s">
        <v>69</v>
      </c>
      <c r="C156" s="211" t="s">
        <v>151</v>
      </c>
      <c r="D156" s="212">
        <v>4</v>
      </c>
      <c r="E156" s="488" t="s">
        <v>325</v>
      </c>
      <c r="F156" s="497" t="s">
        <v>226</v>
      </c>
      <c r="G156" s="211" t="s">
        <v>90</v>
      </c>
      <c r="H156" s="186" t="s">
        <v>221</v>
      </c>
      <c r="I156" s="498">
        <v>25</v>
      </c>
      <c r="J156" s="491">
        <f t="shared" si="12"/>
        <v>255</v>
      </c>
      <c r="K156" s="492">
        <v>255</v>
      </c>
      <c r="L156" s="492"/>
      <c r="M156" s="492"/>
      <c r="N156" s="492"/>
      <c r="O156" s="492"/>
      <c r="P156" s="492"/>
      <c r="Q156" s="493">
        <f t="shared" si="13"/>
        <v>8.5</v>
      </c>
      <c r="R156" s="493">
        <f t="shared" si="14"/>
        <v>0</v>
      </c>
      <c r="S156" s="494">
        <f>IF(K156="nio",0,IF(K156&gt;0,VLOOKUP(G156,'3-Productie normen'!A:K,VLOOKUP(K156,'3-Productie normen'!$B$30:$C$33,2,FALSE),FALSE)))*(VLOOKUP(B156,'2-Kosten per locatie'!$A$15:$C$36,3,FALSE))</f>
        <v>750</v>
      </c>
      <c r="T156" s="494">
        <f t="shared" si="15"/>
        <v>0</v>
      </c>
      <c r="U156" s="495">
        <f>VLOOKUP(G156,'3-Productie normen'!A:O,7,FALSE)</f>
        <v>2296.1699999999996</v>
      </c>
      <c r="V156" s="495"/>
      <c r="X156" s="496">
        <f t="shared" si="16"/>
        <v>6375</v>
      </c>
    </row>
    <row r="157" spans="1:24" ht="14.1" customHeight="1">
      <c r="A157" s="472">
        <f t="shared" si="17"/>
        <v>157</v>
      </c>
      <c r="B157" s="211" t="s">
        <v>69</v>
      </c>
      <c r="C157" s="211" t="s">
        <v>151</v>
      </c>
      <c r="D157" s="212">
        <v>4</v>
      </c>
      <c r="E157" s="488" t="s">
        <v>326</v>
      </c>
      <c r="F157" s="497" t="s">
        <v>226</v>
      </c>
      <c r="G157" s="211" t="s">
        <v>90</v>
      </c>
      <c r="H157" s="186" t="s">
        <v>221</v>
      </c>
      <c r="I157" s="498">
        <v>56.6</v>
      </c>
      <c r="J157" s="491">
        <f t="shared" si="12"/>
        <v>255</v>
      </c>
      <c r="K157" s="492">
        <v>255</v>
      </c>
      <c r="L157" s="492"/>
      <c r="M157" s="492"/>
      <c r="N157" s="492"/>
      <c r="O157" s="492"/>
      <c r="P157" s="492"/>
      <c r="Q157" s="493">
        <f t="shared" si="13"/>
        <v>19.244</v>
      </c>
      <c r="R157" s="493">
        <f t="shared" si="14"/>
        <v>0</v>
      </c>
      <c r="S157" s="494">
        <f>IF(K157="nio",0,IF(K157&gt;0,VLOOKUP(G157,'3-Productie normen'!A:K,VLOOKUP(K157,'3-Productie normen'!$B$30:$C$33,2,FALSE),FALSE)))*(VLOOKUP(B157,'2-Kosten per locatie'!$A$15:$C$36,3,FALSE))</f>
        <v>750</v>
      </c>
      <c r="T157" s="494">
        <f t="shared" si="15"/>
        <v>0</v>
      </c>
      <c r="U157" s="495">
        <f>VLOOKUP(G157,'3-Productie normen'!A:O,7,FALSE)</f>
        <v>2296.1699999999996</v>
      </c>
      <c r="V157" s="495"/>
      <c r="X157" s="496">
        <f t="shared" si="16"/>
        <v>14433</v>
      </c>
    </row>
    <row r="158" spans="1:24" ht="14.1" customHeight="1">
      <c r="A158" s="472">
        <f t="shared" si="17"/>
        <v>158</v>
      </c>
      <c r="B158" s="211" t="s">
        <v>69</v>
      </c>
      <c r="C158" s="211" t="s">
        <v>151</v>
      </c>
      <c r="D158" s="212">
        <v>4</v>
      </c>
      <c r="E158" s="488" t="s">
        <v>327</v>
      </c>
      <c r="F158" s="489" t="s">
        <v>166</v>
      </c>
      <c r="G158" s="211" t="s">
        <v>88</v>
      </c>
      <c r="H158" s="186" t="s">
        <v>156</v>
      </c>
      <c r="I158" s="498">
        <v>4</v>
      </c>
      <c r="J158" s="491">
        <f t="shared" si="12"/>
        <v>255</v>
      </c>
      <c r="K158" s="492">
        <v>255</v>
      </c>
      <c r="L158" s="492"/>
      <c r="M158" s="492"/>
      <c r="N158" s="492"/>
      <c r="O158" s="492"/>
      <c r="P158" s="492"/>
      <c r="Q158" s="493">
        <f t="shared" si="13"/>
        <v>13.6</v>
      </c>
      <c r="R158" s="493">
        <f t="shared" si="14"/>
        <v>0</v>
      </c>
      <c r="S158" s="494">
        <f>IF(K158="nio",0,IF(K158&gt;0,VLOOKUP(G158,'3-Productie normen'!A:K,VLOOKUP(K158,'3-Productie normen'!$B$30:$C$33,2,FALSE),FALSE)))*(VLOOKUP(B158,'2-Kosten per locatie'!$A$15:$C$36,3,FALSE))</f>
        <v>75</v>
      </c>
      <c r="T158" s="494">
        <f t="shared" si="15"/>
        <v>0</v>
      </c>
      <c r="U158" s="495">
        <f>VLOOKUP(G158,'3-Productie normen'!A:O,7,FALSE)</f>
        <v>806.37</v>
      </c>
      <c r="V158" s="495"/>
      <c r="X158" s="496">
        <f t="shared" si="16"/>
        <v>1020</v>
      </c>
    </row>
    <row r="159" spans="1:24" ht="14.1" customHeight="1">
      <c r="A159" s="472">
        <f t="shared" si="17"/>
        <v>159</v>
      </c>
      <c r="B159" s="211" t="s">
        <v>69</v>
      </c>
      <c r="C159" s="211" t="s">
        <v>151</v>
      </c>
      <c r="D159" s="212">
        <v>4</v>
      </c>
      <c r="E159" s="488" t="s">
        <v>328</v>
      </c>
      <c r="F159" s="489" t="s">
        <v>166</v>
      </c>
      <c r="G159" s="211" t="s">
        <v>88</v>
      </c>
      <c r="H159" s="186" t="s">
        <v>156</v>
      </c>
      <c r="I159" s="498">
        <v>5.6</v>
      </c>
      <c r="J159" s="491">
        <f t="shared" si="12"/>
        <v>255</v>
      </c>
      <c r="K159" s="492">
        <v>255</v>
      </c>
      <c r="L159" s="492"/>
      <c r="M159" s="492"/>
      <c r="N159" s="492"/>
      <c r="O159" s="492"/>
      <c r="P159" s="492"/>
      <c r="Q159" s="493">
        <f t="shared" si="13"/>
        <v>19.04</v>
      </c>
      <c r="R159" s="493">
        <f t="shared" si="14"/>
        <v>0</v>
      </c>
      <c r="S159" s="494">
        <f>IF(K159="nio",0,IF(K159&gt;0,VLOOKUP(G159,'3-Productie normen'!A:K,VLOOKUP(K159,'3-Productie normen'!$B$30:$C$33,2,FALSE),FALSE)))*(VLOOKUP(B159,'2-Kosten per locatie'!$A$15:$C$36,3,FALSE))</f>
        <v>75</v>
      </c>
      <c r="T159" s="494">
        <f t="shared" si="15"/>
        <v>0</v>
      </c>
      <c r="U159" s="495">
        <f>VLOOKUP(G159,'3-Productie normen'!A:O,7,FALSE)</f>
        <v>806.37</v>
      </c>
      <c r="V159" s="495"/>
      <c r="X159" s="496">
        <f t="shared" si="16"/>
        <v>1428</v>
      </c>
    </row>
    <row r="160" spans="1:24" ht="14.1" customHeight="1">
      <c r="A160" s="472">
        <f t="shared" si="17"/>
        <v>160</v>
      </c>
      <c r="B160" s="211" t="s">
        <v>69</v>
      </c>
      <c r="C160" s="211" t="s">
        <v>151</v>
      </c>
      <c r="D160" s="212">
        <v>5</v>
      </c>
      <c r="E160" s="488" t="s">
        <v>329</v>
      </c>
      <c r="F160" s="489" t="s">
        <v>180</v>
      </c>
      <c r="G160" s="212" t="s">
        <v>86</v>
      </c>
      <c r="H160" s="186" t="s">
        <v>221</v>
      </c>
      <c r="I160" s="498">
        <v>58.9</v>
      </c>
      <c r="J160" s="491">
        <f t="shared" si="12"/>
        <v>255</v>
      </c>
      <c r="K160" s="492">
        <v>255</v>
      </c>
      <c r="L160" s="492"/>
      <c r="M160" s="492"/>
      <c r="N160" s="492"/>
      <c r="O160" s="492"/>
      <c r="P160" s="492"/>
      <c r="Q160" s="493">
        <f t="shared" si="13"/>
        <v>40.052</v>
      </c>
      <c r="R160" s="493">
        <f t="shared" si="14"/>
        <v>0</v>
      </c>
      <c r="S160" s="494">
        <f>IF(K160="nio",0,IF(K160&gt;0,VLOOKUP(G160,'3-Productie normen'!A:K,VLOOKUP(K160,'3-Productie normen'!$B$30:$C$33,2,FALSE),FALSE)))*(VLOOKUP(B160,'2-Kosten per locatie'!$A$15:$C$36,3,FALSE))</f>
        <v>375</v>
      </c>
      <c r="T160" s="494">
        <f t="shared" si="15"/>
        <v>0</v>
      </c>
      <c r="U160" s="495">
        <f>VLOOKUP(G160,'3-Productie normen'!A:O,7,FALSE)</f>
        <v>3803.9000000000005</v>
      </c>
      <c r="V160" s="495"/>
      <c r="X160" s="496">
        <f t="shared" si="16"/>
        <v>15019.5</v>
      </c>
    </row>
    <row r="161" spans="1:24" ht="14.1" customHeight="1">
      <c r="A161" s="472">
        <f t="shared" si="17"/>
        <v>161</v>
      </c>
      <c r="B161" s="211" t="s">
        <v>69</v>
      </c>
      <c r="C161" s="211" t="s">
        <v>151</v>
      </c>
      <c r="D161" s="212">
        <v>5</v>
      </c>
      <c r="E161" s="488" t="s">
        <v>330</v>
      </c>
      <c r="F161" s="489" t="s">
        <v>180</v>
      </c>
      <c r="G161" s="212" t="s">
        <v>86</v>
      </c>
      <c r="H161" s="186" t="s">
        <v>221</v>
      </c>
      <c r="I161" s="498">
        <v>44</v>
      </c>
      <c r="J161" s="491">
        <f t="shared" si="12"/>
        <v>255</v>
      </c>
      <c r="K161" s="492">
        <v>255</v>
      </c>
      <c r="L161" s="492"/>
      <c r="M161" s="492"/>
      <c r="N161" s="492"/>
      <c r="O161" s="492"/>
      <c r="P161" s="492"/>
      <c r="Q161" s="493">
        <f t="shared" si="13"/>
        <v>29.92</v>
      </c>
      <c r="R161" s="493">
        <f t="shared" si="14"/>
        <v>0</v>
      </c>
      <c r="S161" s="494">
        <f>IF(K161="nio",0,IF(K161&gt;0,VLOOKUP(G161,'3-Productie normen'!A:K,VLOOKUP(K161,'3-Productie normen'!$B$30:$C$33,2,FALSE),FALSE)))*(VLOOKUP(B161,'2-Kosten per locatie'!$A$15:$C$36,3,FALSE))</f>
        <v>375</v>
      </c>
      <c r="T161" s="494">
        <f t="shared" si="15"/>
        <v>0</v>
      </c>
      <c r="U161" s="495">
        <f>VLOOKUP(G161,'3-Productie normen'!A:O,7,FALSE)</f>
        <v>3803.9000000000005</v>
      </c>
      <c r="V161" s="495"/>
      <c r="X161" s="496">
        <f t="shared" si="16"/>
        <v>11220</v>
      </c>
    </row>
    <row r="162" spans="1:24" ht="14.1" customHeight="1">
      <c r="A162" s="472">
        <f t="shared" si="17"/>
        <v>162</v>
      </c>
      <c r="B162" s="211" t="s">
        <v>69</v>
      </c>
      <c r="C162" s="211" t="s">
        <v>151</v>
      </c>
      <c r="D162" s="212">
        <v>5</v>
      </c>
      <c r="E162" s="488" t="s">
        <v>331</v>
      </c>
      <c r="F162" s="489" t="s">
        <v>180</v>
      </c>
      <c r="G162" s="212" t="s">
        <v>86</v>
      </c>
      <c r="H162" s="186" t="s">
        <v>221</v>
      </c>
      <c r="I162" s="498">
        <v>22</v>
      </c>
      <c r="J162" s="491">
        <f t="shared" si="12"/>
        <v>255</v>
      </c>
      <c r="K162" s="492">
        <v>255</v>
      </c>
      <c r="L162" s="492"/>
      <c r="M162" s="492"/>
      <c r="N162" s="492"/>
      <c r="O162" s="492"/>
      <c r="P162" s="492"/>
      <c r="Q162" s="493">
        <f t="shared" si="13"/>
        <v>14.96</v>
      </c>
      <c r="R162" s="493">
        <f t="shared" si="14"/>
        <v>0</v>
      </c>
      <c r="S162" s="494">
        <f>IF(K162="nio",0,IF(K162&gt;0,VLOOKUP(G162,'3-Productie normen'!A:K,VLOOKUP(K162,'3-Productie normen'!$B$30:$C$33,2,FALSE),FALSE)))*(VLOOKUP(B162,'2-Kosten per locatie'!$A$15:$C$36,3,FALSE))</f>
        <v>375</v>
      </c>
      <c r="T162" s="494">
        <f t="shared" si="15"/>
        <v>0</v>
      </c>
      <c r="U162" s="495">
        <f>VLOOKUP(G162,'3-Productie normen'!A:O,7,FALSE)</f>
        <v>3803.9000000000005</v>
      </c>
      <c r="V162" s="495"/>
      <c r="X162" s="496">
        <f t="shared" si="16"/>
        <v>5610</v>
      </c>
    </row>
    <row r="163" spans="1:24" ht="14.1" customHeight="1">
      <c r="A163" s="472">
        <f t="shared" si="17"/>
        <v>163</v>
      </c>
      <c r="B163" s="211" t="s">
        <v>69</v>
      </c>
      <c r="C163" s="211" t="s">
        <v>151</v>
      </c>
      <c r="D163" s="212">
        <v>5</v>
      </c>
      <c r="E163" s="488" t="s">
        <v>332</v>
      </c>
      <c r="F163" s="489" t="s">
        <v>180</v>
      </c>
      <c r="G163" s="212" t="s">
        <v>86</v>
      </c>
      <c r="H163" s="186" t="s">
        <v>221</v>
      </c>
      <c r="I163" s="498">
        <v>22</v>
      </c>
      <c r="J163" s="491">
        <f t="shared" si="12"/>
        <v>255</v>
      </c>
      <c r="K163" s="492">
        <v>255</v>
      </c>
      <c r="L163" s="492"/>
      <c r="M163" s="492"/>
      <c r="N163" s="492"/>
      <c r="O163" s="492"/>
      <c r="P163" s="492"/>
      <c r="Q163" s="493">
        <f t="shared" si="13"/>
        <v>14.96</v>
      </c>
      <c r="R163" s="493">
        <f t="shared" si="14"/>
        <v>0</v>
      </c>
      <c r="S163" s="494">
        <f>IF(K163="nio",0,IF(K163&gt;0,VLOOKUP(G163,'3-Productie normen'!A:K,VLOOKUP(K163,'3-Productie normen'!$B$30:$C$33,2,FALSE),FALSE)))*(VLOOKUP(B163,'2-Kosten per locatie'!$A$15:$C$36,3,FALSE))</f>
        <v>375</v>
      </c>
      <c r="T163" s="494">
        <f t="shared" si="15"/>
        <v>0</v>
      </c>
      <c r="U163" s="495">
        <f>VLOOKUP(G163,'3-Productie normen'!A:O,7,FALSE)</f>
        <v>3803.9000000000005</v>
      </c>
      <c r="V163" s="495"/>
      <c r="X163" s="496">
        <f t="shared" si="16"/>
        <v>5610</v>
      </c>
    </row>
    <row r="164" spans="1:24" ht="14.1" customHeight="1">
      <c r="A164" s="472">
        <f t="shared" si="17"/>
        <v>164</v>
      </c>
      <c r="B164" s="211" t="s">
        <v>69</v>
      </c>
      <c r="C164" s="211" t="s">
        <v>151</v>
      </c>
      <c r="D164" s="212">
        <v>5</v>
      </c>
      <c r="E164" s="488" t="s">
        <v>333</v>
      </c>
      <c r="F164" s="497" t="s">
        <v>180</v>
      </c>
      <c r="G164" s="212" t="s">
        <v>86</v>
      </c>
      <c r="H164" s="186" t="s">
        <v>221</v>
      </c>
      <c r="I164" s="498">
        <v>22</v>
      </c>
      <c r="J164" s="491">
        <f t="shared" si="12"/>
        <v>255</v>
      </c>
      <c r="K164" s="492">
        <v>255</v>
      </c>
      <c r="L164" s="492"/>
      <c r="M164" s="492"/>
      <c r="N164" s="492"/>
      <c r="O164" s="492"/>
      <c r="P164" s="492"/>
      <c r="Q164" s="493">
        <f t="shared" si="13"/>
        <v>14.96</v>
      </c>
      <c r="R164" s="493">
        <f t="shared" si="14"/>
        <v>0</v>
      </c>
      <c r="S164" s="494">
        <f>IF(K164="nio",0,IF(K164&gt;0,VLOOKUP(G164,'3-Productie normen'!A:K,VLOOKUP(K164,'3-Productie normen'!$B$30:$C$33,2,FALSE),FALSE)))*(VLOOKUP(B164,'2-Kosten per locatie'!$A$15:$C$36,3,FALSE))</f>
        <v>375</v>
      </c>
      <c r="T164" s="494">
        <f t="shared" si="15"/>
        <v>0</v>
      </c>
      <c r="U164" s="495">
        <f>VLOOKUP(G164,'3-Productie normen'!A:O,7,FALSE)</f>
        <v>3803.9000000000005</v>
      </c>
      <c r="V164" s="495"/>
      <c r="X164" s="496">
        <f t="shared" si="16"/>
        <v>5610</v>
      </c>
    </row>
    <row r="165" spans="1:24" ht="14.1" customHeight="1">
      <c r="A165" s="472">
        <f t="shared" si="17"/>
        <v>165</v>
      </c>
      <c r="B165" s="211" t="s">
        <v>69</v>
      </c>
      <c r="C165" s="211" t="s">
        <v>151</v>
      </c>
      <c r="D165" s="212">
        <v>5</v>
      </c>
      <c r="E165" s="488" t="s">
        <v>334</v>
      </c>
      <c r="F165" s="497" t="s">
        <v>180</v>
      </c>
      <c r="G165" s="212" t="s">
        <v>86</v>
      </c>
      <c r="H165" s="186" t="s">
        <v>221</v>
      </c>
      <c r="I165" s="498">
        <v>22</v>
      </c>
      <c r="J165" s="491">
        <f t="shared" si="12"/>
        <v>255</v>
      </c>
      <c r="K165" s="492">
        <v>255</v>
      </c>
      <c r="L165" s="492"/>
      <c r="M165" s="492"/>
      <c r="N165" s="492"/>
      <c r="O165" s="492"/>
      <c r="P165" s="492"/>
      <c r="Q165" s="493">
        <f t="shared" si="13"/>
        <v>14.96</v>
      </c>
      <c r="R165" s="493">
        <f t="shared" si="14"/>
        <v>0</v>
      </c>
      <c r="S165" s="494">
        <f>IF(K165="nio",0,IF(K165&gt;0,VLOOKUP(G165,'3-Productie normen'!A:K,VLOOKUP(K165,'3-Productie normen'!$B$30:$C$33,2,FALSE),FALSE)))*(VLOOKUP(B165,'2-Kosten per locatie'!$A$15:$C$36,3,FALSE))</f>
        <v>375</v>
      </c>
      <c r="T165" s="494">
        <f t="shared" si="15"/>
        <v>0</v>
      </c>
      <c r="U165" s="495">
        <f>VLOOKUP(G165,'3-Productie normen'!A:O,7,FALSE)</f>
        <v>3803.9000000000005</v>
      </c>
      <c r="V165" s="495"/>
      <c r="X165" s="496">
        <f t="shared" si="16"/>
        <v>5610</v>
      </c>
    </row>
    <row r="166" spans="1:24" ht="14.1" customHeight="1">
      <c r="A166" s="472">
        <f t="shared" si="17"/>
        <v>166</v>
      </c>
      <c r="B166" s="211" t="s">
        <v>69</v>
      </c>
      <c r="C166" s="211" t="s">
        <v>151</v>
      </c>
      <c r="D166" s="212">
        <v>5</v>
      </c>
      <c r="E166" s="488" t="s">
        <v>335</v>
      </c>
      <c r="F166" s="497" t="s">
        <v>180</v>
      </c>
      <c r="G166" s="212" t="s">
        <v>86</v>
      </c>
      <c r="H166" s="186" t="s">
        <v>221</v>
      </c>
      <c r="I166" s="498">
        <v>22</v>
      </c>
      <c r="J166" s="491">
        <f t="shared" si="12"/>
        <v>255</v>
      </c>
      <c r="K166" s="492">
        <v>255</v>
      </c>
      <c r="L166" s="492"/>
      <c r="M166" s="492"/>
      <c r="N166" s="492"/>
      <c r="O166" s="492"/>
      <c r="P166" s="492"/>
      <c r="Q166" s="493">
        <f t="shared" si="13"/>
        <v>14.96</v>
      </c>
      <c r="R166" s="493">
        <f t="shared" si="14"/>
        <v>0</v>
      </c>
      <c r="S166" s="494">
        <f>IF(K166="nio",0,IF(K166&gt;0,VLOOKUP(G166,'3-Productie normen'!A:K,VLOOKUP(K166,'3-Productie normen'!$B$30:$C$33,2,FALSE),FALSE)))*(VLOOKUP(B166,'2-Kosten per locatie'!$A$15:$C$36,3,FALSE))</f>
        <v>375</v>
      </c>
      <c r="T166" s="494">
        <f t="shared" si="15"/>
        <v>0</v>
      </c>
      <c r="U166" s="495">
        <f>VLOOKUP(G166,'3-Productie normen'!A:O,7,FALSE)</f>
        <v>3803.9000000000005</v>
      </c>
      <c r="V166" s="495"/>
      <c r="X166" s="496">
        <f t="shared" si="16"/>
        <v>5610</v>
      </c>
    </row>
    <row r="167" spans="1:24" ht="14.1" customHeight="1">
      <c r="A167" s="472">
        <f t="shared" si="17"/>
        <v>167</v>
      </c>
      <c r="B167" s="211" t="s">
        <v>69</v>
      </c>
      <c r="C167" s="211" t="s">
        <v>151</v>
      </c>
      <c r="D167" s="212">
        <v>5</v>
      </c>
      <c r="E167" s="488" t="s">
        <v>336</v>
      </c>
      <c r="F167" s="489" t="s">
        <v>238</v>
      </c>
      <c r="G167" s="212" t="s">
        <v>94</v>
      </c>
      <c r="H167" s="186" t="s">
        <v>221</v>
      </c>
      <c r="I167" s="498">
        <v>22</v>
      </c>
      <c r="J167" s="491">
        <f t="shared" si="12"/>
        <v>255</v>
      </c>
      <c r="K167" s="492">
        <v>255</v>
      </c>
      <c r="L167" s="492"/>
      <c r="M167" s="492"/>
      <c r="N167" s="492"/>
      <c r="O167" s="492"/>
      <c r="P167" s="492"/>
      <c r="Q167" s="493">
        <f t="shared" si="13"/>
        <v>11.810526315789474</v>
      </c>
      <c r="R167" s="493">
        <f t="shared" si="14"/>
        <v>0</v>
      </c>
      <c r="S167" s="494">
        <f>IF(K167="nio",0,IF(K167&gt;0,VLOOKUP(G167,'3-Productie normen'!A:K,VLOOKUP(K167,'3-Productie normen'!$B$30:$C$33,2,FALSE),FALSE)))*(VLOOKUP(B167,'2-Kosten per locatie'!$A$15:$C$36,3,FALSE))</f>
        <v>475</v>
      </c>
      <c r="T167" s="494">
        <f t="shared" si="15"/>
        <v>0</v>
      </c>
      <c r="U167" s="495">
        <f>VLOOKUP(G167,'3-Productie normen'!A:O,7,FALSE)</f>
        <v>606.37</v>
      </c>
      <c r="V167" s="495"/>
      <c r="X167" s="496">
        <f t="shared" si="16"/>
        <v>5610</v>
      </c>
    </row>
    <row r="168" spans="1:24" ht="14.1" customHeight="1">
      <c r="A168" s="472">
        <f t="shared" si="17"/>
        <v>168</v>
      </c>
      <c r="B168" s="211" t="s">
        <v>69</v>
      </c>
      <c r="C168" s="211" t="s">
        <v>151</v>
      </c>
      <c r="D168" s="212">
        <v>5</v>
      </c>
      <c r="E168" s="488" t="s">
        <v>337</v>
      </c>
      <c r="F168" s="489" t="s">
        <v>180</v>
      </c>
      <c r="G168" s="212" t="s">
        <v>86</v>
      </c>
      <c r="H168" s="186" t="s">
        <v>221</v>
      </c>
      <c r="I168" s="498">
        <v>22</v>
      </c>
      <c r="J168" s="491">
        <f t="shared" si="12"/>
        <v>255</v>
      </c>
      <c r="K168" s="492">
        <v>255</v>
      </c>
      <c r="L168" s="492"/>
      <c r="M168" s="492"/>
      <c r="N168" s="492"/>
      <c r="O168" s="492"/>
      <c r="P168" s="492"/>
      <c r="Q168" s="493">
        <f t="shared" si="13"/>
        <v>14.96</v>
      </c>
      <c r="R168" s="493">
        <f t="shared" si="14"/>
        <v>0</v>
      </c>
      <c r="S168" s="494">
        <f>IF(K168="nio",0,IF(K168&gt;0,VLOOKUP(G168,'3-Productie normen'!A:K,VLOOKUP(K168,'3-Productie normen'!$B$30:$C$33,2,FALSE),FALSE)))*(VLOOKUP(B168,'2-Kosten per locatie'!$A$15:$C$36,3,FALSE))</f>
        <v>375</v>
      </c>
      <c r="T168" s="494">
        <f t="shared" si="15"/>
        <v>0</v>
      </c>
      <c r="U168" s="495">
        <f>VLOOKUP(G168,'3-Productie normen'!A:O,7,FALSE)</f>
        <v>3803.9000000000005</v>
      </c>
      <c r="V168" s="495"/>
      <c r="X168" s="496">
        <f t="shared" si="16"/>
        <v>5610</v>
      </c>
    </row>
    <row r="169" spans="1:24" ht="14.1" customHeight="1">
      <c r="A169" s="472">
        <f t="shared" si="17"/>
        <v>169</v>
      </c>
      <c r="B169" s="211" t="s">
        <v>69</v>
      </c>
      <c r="C169" s="211" t="s">
        <v>151</v>
      </c>
      <c r="D169" s="212">
        <v>5</v>
      </c>
      <c r="E169" s="488" t="s">
        <v>338</v>
      </c>
      <c r="F169" s="489" t="s">
        <v>180</v>
      </c>
      <c r="G169" s="212" t="s">
        <v>86</v>
      </c>
      <c r="H169" s="186" t="s">
        <v>221</v>
      </c>
      <c r="I169" s="498">
        <v>26.4</v>
      </c>
      <c r="J169" s="491">
        <f t="shared" si="12"/>
        <v>255</v>
      </c>
      <c r="K169" s="492">
        <v>255</v>
      </c>
      <c r="L169" s="492"/>
      <c r="M169" s="492"/>
      <c r="N169" s="492"/>
      <c r="O169" s="492"/>
      <c r="P169" s="492"/>
      <c r="Q169" s="493">
        <f t="shared" si="13"/>
        <v>17.952000000000002</v>
      </c>
      <c r="R169" s="493">
        <f t="shared" si="14"/>
        <v>0</v>
      </c>
      <c r="S169" s="494">
        <f>IF(K169="nio",0,IF(K169&gt;0,VLOOKUP(G169,'3-Productie normen'!A:K,VLOOKUP(K169,'3-Productie normen'!$B$30:$C$33,2,FALSE),FALSE)))*(VLOOKUP(B169,'2-Kosten per locatie'!$A$15:$C$36,3,FALSE))</f>
        <v>375</v>
      </c>
      <c r="T169" s="494">
        <f t="shared" si="15"/>
        <v>0</v>
      </c>
      <c r="U169" s="495">
        <f>VLOOKUP(G169,'3-Productie normen'!A:O,7,FALSE)</f>
        <v>3803.9000000000005</v>
      </c>
      <c r="V169" s="495"/>
      <c r="X169" s="496">
        <f t="shared" si="16"/>
        <v>6732</v>
      </c>
    </row>
    <row r="170" spans="1:24" ht="14.1" customHeight="1">
      <c r="A170" s="472">
        <f t="shared" si="17"/>
        <v>170</v>
      </c>
      <c r="B170" s="211" t="s">
        <v>69</v>
      </c>
      <c r="C170" s="211" t="s">
        <v>151</v>
      </c>
      <c r="D170" s="212">
        <v>5</v>
      </c>
      <c r="E170" s="488" t="s">
        <v>339</v>
      </c>
      <c r="F170" s="489" t="s">
        <v>238</v>
      </c>
      <c r="G170" s="212" t="s">
        <v>94</v>
      </c>
      <c r="H170" s="186" t="s">
        <v>221</v>
      </c>
      <c r="I170" s="498">
        <v>32.5</v>
      </c>
      <c r="J170" s="491">
        <f t="shared" si="12"/>
        <v>255</v>
      </c>
      <c r="K170" s="492">
        <v>255</v>
      </c>
      <c r="L170" s="492"/>
      <c r="M170" s="492"/>
      <c r="N170" s="492"/>
      <c r="O170" s="492"/>
      <c r="P170" s="492"/>
      <c r="Q170" s="493">
        <f t="shared" si="13"/>
        <v>17.44736842105263</v>
      </c>
      <c r="R170" s="493">
        <f t="shared" si="14"/>
        <v>0</v>
      </c>
      <c r="S170" s="494">
        <f>IF(K170="nio",0,IF(K170&gt;0,VLOOKUP(G170,'3-Productie normen'!A:K,VLOOKUP(K170,'3-Productie normen'!$B$30:$C$33,2,FALSE),FALSE)))*(VLOOKUP(B170,'2-Kosten per locatie'!$A$15:$C$36,3,FALSE))</f>
        <v>475</v>
      </c>
      <c r="T170" s="494">
        <f t="shared" si="15"/>
        <v>0</v>
      </c>
      <c r="U170" s="495">
        <f>VLOOKUP(G170,'3-Productie normen'!A:O,7,FALSE)</f>
        <v>606.37</v>
      </c>
      <c r="V170" s="495"/>
      <c r="X170" s="496">
        <f t="shared" si="16"/>
        <v>8287.5</v>
      </c>
    </row>
    <row r="171" spans="1:24" ht="14.1" customHeight="1">
      <c r="A171" s="472">
        <f t="shared" si="17"/>
        <v>171</v>
      </c>
      <c r="B171" s="211" t="s">
        <v>69</v>
      </c>
      <c r="C171" s="211" t="s">
        <v>151</v>
      </c>
      <c r="D171" s="212">
        <v>5</v>
      </c>
      <c r="E171" s="488" t="s">
        <v>340</v>
      </c>
      <c r="F171" s="489" t="s">
        <v>240</v>
      </c>
      <c r="G171" s="186" t="s">
        <v>92</v>
      </c>
      <c r="H171" s="186" t="s">
        <v>138</v>
      </c>
      <c r="I171" s="498">
        <v>22</v>
      </c>
      <c r="J171" s="491">
        <f t="shared" si="12"/>
        <v>255</v>
      </c>
      <c r="K171" s="492">
        <v>255</v>
      </c>
      <c r="L171" s="492"/>
      <c r="M171" s="492"/>
      <c r="N171" s="492"/>
      <c r="O171" s="492"/>
      <c r="P171" s="492"/>
      <c r="Q171" s="493">
        <f t="shared" si="13"/>
        <v>20.399999999999999</v>
      </c>
      <c r="R171" s="493">
        <f t="shared" si="14"/>
        <v>0</v>
      </c>
      <c r="S171" s="494">
        <f>IF(K171="nio",0,IF(K171&gt;0,VLOOKUP(G171,'3-Productie normen'!A:K,VLOOKUP(K171,'3-Productie normen'!$B$30:$C$33,2,FALSE),FALSE)))*(VLOOKUP(B171,'2-Kosten per locatie'!$A$15:$C$36,3,FALSE))</f>
        <v>275</v>
      </c>
      <c r="T171" s="494">
        <f t="shared" si="15"/>
        <v>0</v>
      </c>
      <c r="U171" s="495">
        <f>VLOOKUP(G171,'3-Productie normen'!A:O,7,FALSE)</f>
        <v>1111.75</v>
      </c>
      <c r="V171" s="495"/>
      <c r="X171" s="496">
        <f t="shared" si="16"/>
        <v>5610</v>
      </c>
    </row>
    <row r="172" spans="1:24" ht="14.1" customHeight="1">
      <c r="A172" s="472">
        <f t="shared" si="17"/>
        <v>172</v>
      </c>
      <c r="B172" s="211" t="s">
        <v>69</v>
      </c>
      <c r="C172" s="211" t="s">
        <v>151</v>
      </c>
      <c r="D172" s="212">
        <v>5</v>
      </c>
      <c r="E172" s="488" t="s">
        <v>341</v>
      </c>
      <c r="F172" s="489" t="s">
        <v>166</v>
      </c>
      <c r="G172" s="211" t="s">
        <v>88</v>
      </c>
      <c r="H172" s="186" t="s">
        <v>156</v>
      </c>
      <c r="I172" s="498">
        <v>6.3</v>
      </c>
      <c r="J172" s="491">
        <f t="shared" si="12"/>
        <v>255</v>
      </c>
      <c r="K172" s="492">
        <v>255</v>
      </c>
      <c r="L172" s="492"/>
      <c r="M172" s="492"/>
      <c r="N172" s="492"/>
      <c r="O172" s="492"/>
      <c r="P172" s="492"/>
      <c r="Q172" s="493">
        <f t="shared" si="13"/>
        <v>21.42</v>
      </c>
      <c r="R172" s="493">
        <f t="shared" si="14"/>
        <v>0</v>
      </c>
      <c r="S172" s="494">
        <f>IF(K172="nio",0,IF(K172&gt;0,VLOOKUP(G172,'3-Productie normen'!A:K,VLOOKUP(K172,'3-Productie normen'!$B$30:$C$33,2,FALSE),FALSE)))*(VLOOKUP(B172,'2-Kosten per locatie'!$A$15:$C$36,3,FALSE))</f>
        <v>75</v>
      </c>
      <c r="T172" s="494">
        <f t="shared" si="15"/>
        <v>0</v>
      </c>
      <c r="U172" s="495">
        <f>VLOOKUP(G172,'3-Productie normen'!A:O,7,FALSE)</f>
        <v>806.37</v>
      </c>
      <c r="V172" s="495"/>
      <c r="X172" s="496">
        <f t="shared" si="16"/>
        <v>1606.5</v>
      </c>
    </row>
    <row r="173" spans="1:24" ht="14.1" customHeight="1">
      <c r="A173" s="472">
        <f t="shared" si="17"/>
        <v>173</v>
      </c>
      <c r="B173" s="211" t="s">
        <v>69</v>
      </c>
      <c r="C173" s="211" t="s">
        <v>151</v>
      </c>
      <c r="D173" s="212">
        <v>5</v>
      </c>
      <c r="E173" s="488" t="s">
        <v>342</v>
      </c>
      <c r="F173" s="489" t="s">
        <v>166</v>
      </c>
      <c r="G173" s="211" t="s">
        <v>88</v>
      </c>
      <c r="H173" s="186" t="s">
        <v>156</v>
      </c>
      <c r="I173" s="498">
        <v>8.3000000000000007</v>
      </c>
      <c r="J173" s="491">
        <f t="shared" si="12"/>
        <v>255</v>
      </c>
      <c r="K173" s="492">
        <v>255</v>
      </c>
      <c r="L173" s="492"/>
      <c r="M173" s="492"/>
      <c r="N173" s="492"/>
      <c r="O173" s="492"/>
      <c r="P173" s="492"/>
      <c r="Q173" s="493">
        <f t="shared" si="13"/>
        <v>28.22</v>
      </c>
      <c r="R173" s="493">
        <f t="shared" si="14"/>
        <v>0</v>
      </c>
      <c r="S173" s="494">
        <f>IF(K173="nio",0,IF(K173&gt;0,VLOOKUP(G173,'3-Productie normen'!A:K,VLOOKUP(K173,'3-Productie normen'!$B$30:$C$33,2,FALSE),FALSE)))*(VLOOKUP(B173,'2-Kosten per locatie'!$A$15:$C$36,3,FALSE))</f>
        <v>75</v>
      </c>
      <c r="T173" s="494">
        <f t="shared" si="15"/>
        <v>0</v>
      </c>
      <c r="U173" s="495">
        <f>VLOOKUP(G173,'3-Productie normen'!A:O,7,FALSE)</f>
        <v>806.37</v>
      </c>
      <c r="V173" s="495"/>
      <c r="X173" s="496">
        <f t="shared" si="16"/>
        <v>2116.5</v>
      </c>
    </row>
    <row r="174" spans="1:24" ht="14.1" customHeight="1">
      <c r="A174" s="472">
        <f t="shared" si="17"/>
        <v>174</v>
      </c>
      <c r="B174" s="211" t="s">
        <v>69</v>
      </c>
      <c r="C174" s="211" t="s">
        <v>151</v>
      </c>
      <c r="D174" s="212" t="s">
        <v>91</v>
      </c>
      <c r="E174" s="488" t="s">
        <v>343</v>
      </c>
      <c r="F174" s="489" t="s">
        <v>344</v>
      </c>
      <c r="G174" s="186" t="s">
        <v>96</v>
      </c>
      <c r="H174" s="186" t="s">
        <v>138</v>
      </c>
      <c r="I174" s="498">
        <v>108.3</v>
      </c>
      <c r="J174" s="491">
        <f t="shared" ref="J174:J237" si="18">SUM(K174:O174)</f>
        <v>255</v>
      </c>
      <c r="K174" s="492">
        <v>255</v>
      </c>
      <c r="L174" s="492"/>
      <c r="M174" s="492"/>
      <c r="N174" s="492"/>
      <c r="O174" s="492"/>
      <c r="P174" s="492"/>
      <c r="Q174" s="493">
        <f t="shared" si="13"/>
        <v>55.232999999999997</v>
      </c>
      <c r="R174" s="493">
        <f t="shared" si="14"/>
        <v>0</v>
      </c>
      <c r="S174" s="494">
        <f>IF(K174="nio",0,IF(K174&gt;0,VLOOKUP(G174,'3-Productie normen'!A:K,VLOOKUP(K174,'3-Productie normen'!$B$30:$C$33,2,FALSE),FALSE)))*(VLOOKUP(B174,'2-Kosten per locatie'!$A$15:$C$36,3,FALSE))</f>
        <v>500</v>
      </c>
      <c r="T174" s="494">
        <f t="shared" si="15"/>
        <v>0</v>
      </c>
      <c r="U174" s="495">
        <f>VLOOKUP(G174,'3-Productie normen'!A:O,7,FALSE)</f>
        <v>473.79999999999995</v>
      </c>
      <c r="V174" s="495"/>
      <c r="X174" s="496">
        <f t="shared" si="16"/>
        <v>27616.5</v>
      </c>
    </row>
    <row r="175" spans="1:24" ht="14.1" customHeight="1">
      <c r="A175" s="472">
        <f t="shared" si="17"/>
        <v>175</v>
      </c>
      <c r="B175" s="211" t="s">
        <v>69</v>
      </c>
      <c r="C175" s="211" t="s">
        <v>151</v>
      </c>
      <c r="D175" s="212">
        <v>6</v>
      </c>
      <c r="E175" s="488" t="s">
        <v>345</v>
      </c>
      <c r="F175" s="497" t="s">
        <v>240</v>
      </c>
      <c r="G175" s="186" t="s">
        <v>92</v>
      </c>
      <c r="H175" s="186" t="s">
        <v>138</v>
      </c>
      <c r="I175" s="490">
        <v>23.1</v>
      </c>
      <c r="J175" s="491">
        <f t="shared" si="18"/>
        <v>255</v>
      </c>
      <c r="K175" s="492">
        <v>255</v>
      </c>
      <c r="L175" s="492"/>
      <c r="M175" s="492"/>
      <c r="N175" s="492"/>
      <c r="O175" s="492"/>
      <c r="P175" s="492"/>
      <c r="Q175" s="493">
        <f t="shared" ref="Q175:Q238" si="19">IF(K175="nio",0,IF(K175&gt;0,K175*I175/S175,0))</f>
        <v>21.42</v>
      </c>
      <c r="R175" s="493">
        <f t="shared" ref="R175:R238" si="20">IF(L175&gt;0,L175*I175/T175,0)</f>
        <v>0</v>
      </c>
      <c r="S175" s="494">
        <f>IF(K175="nio",0,IF(K175&gt;0,VLOOKUP(G175,'3-Productie normen'!A:K,VLOOKUP(K175,'3-Productie normen'!$B$30:$C$33,2,FALSE),FALSE)))*(VLOOKUP(B175,'2-Kosten per locatie'!$A$15:$C$36,3,FALSE))</f>
        <v>275</v>
      </c>
      <c r="T175" s="494">
        <f t="shared" ref="T175:T238" si="21">IF(L175&gt;0,S175*$T$8,0)</f>
        <v>0</v>
      </c>
      <c r="U175" s="495">
        <f>VLOOKUP(G175,'3-Productie normen'!A:O,7,FALSE)</f>
        <v>1111.75</v>
      </c>
      <c r="V175" s="495"/>
      <c r="X175" s="496">
        <f t="shared" ref="X175:X238" si="22">J175*I175</f>
        <v>5890.5</v>
      </c>
    </row>
    <row r="176" spans="1:24" ht="14.1" customHeight="1">
      <c r="A176" s="472">
        <f t="shared" si="17"/>
        <v>176</v>
      </c>
      <c r="B176" s="211" t="s">
        <v>69</v>
      </c>
      <c r="C176" s="211" t="s">
        <v>151</v>
      </c>
      <c r="D176" s="212">
        <v>6</v>
      </c>
      <c r="E176" s="488" t="s">
        <v>346</v>
      </c>
      <c r="F176" s="497" t="s">
        <v>258</v>
      </c>
      <c r="G176" s="144" t="s">
        <v>95</v>
      </c>
      <c r="H176" s="186" t="s">
        <v>138</v>
      </c>
      <c r="I176" s="490">
        <v>6.7</v>
      </c>
      <c r="J176" s="491">
        <f t="shared" si="18"/>
        <v>12</v>
      </c>
      <c r="K176" s="492">
        <v>12</v>
      </c>
      <c r="L176" s="492"/>
      <c r="M176" s="492"/>
      <c r="N176" s="492"/>
      <c r="O176" s="492"/>
      <c r="P176" s="492"/>
      <c r="Q176" s="493">
        <f t="shared" si="19"/>
        <v>0.16926315789473687</v>
      </c>
      <c r="R176" s="493">
        <f t="shared" si="20"/>
        <v>0</v>
      </c>
      <c r="S176" s="494">
        <f>IF(K176="nio",0,IF(K176&gt;0,VLOOKUP(G176,'3-Productie normen'!A:K,VLOOKUP(K176,'3-Productie normen'!$B$30:$C$33,2,FALSE),FALSE)))*(VLOOKUP(B176,'2-Kosten per locatie'!$A$15:$C$36,3,FALSE))</f>
        <v>475</v>
      </c>
      <c r="T176" s="494">
        <f t="shared" si="21"/>
        <v>0</v>
      </c>
      <c r="U176" s="495">
        <f>VLOOKUP(G176,'3-Productie normen'!A:O,7,FALSE)</f>
        <v>669.2</v>
      </c>
      <c r="V176" s="495"/>
      <c r="X176" s="496">
        <f t="shared" si="22"/>
        <v>80.400000000000006</v>
      </c>
    </row>
    <row r="177" spans="1:24" ht="14.1" customHeight="1">
      <c r="A177" s="472">
        <f t="shared" si="17"/>
        <v>177</v>
      </c>
      <c r="B177" s="211" t="s">
        <v>69</v>
      </c>
      <c r="C177" s="211" t="s">
        <v>151</v>
      </c>
      <c r="D177" s="212">
        <v>6</v>
      </c>
      <c r="E177" s="488" t="s">
        <v>347</v>
      </c>
      <c r="F177" s="497" t="s">
        <v>348</v>
      </c>
      <c r="G177" s="212" t="s">
        <v>86</v>
      </c>
      <c r="H177" s="186" t="s">
        <v>138</v>
      </c>
      <c r="I177" s="490">
        <v>125</v>
      </c>
      <c r="J177" s="491">
        <f t="shared" si="18"/>
        <v>255</v>
      </c>
      <c r="K177" s="492">
        <v>255</v>
      </c>
      <c r="L177" s="492"/>
      <c r="M177" s="492"/>
      <c r="N177" s="492"/>
      <c r="O177" s="492"/>
      <c r="P177" s="492"/>
      <c r="Q177" s="493">
        <f t="shared" si="19"/>
        <v>85</v>
      </c>
      <c r="R177" s="493">
        <f t="shared" si="20"/>
        <v>0</v>
      </c>
      <c r="S177" s="494">
        <f>IF(K177="nio",0,IF(K177&gt;0,VLOOKUP(G177,'3-Productie normen'!A:K,VLOOKUP(K177,'3-Productie normen'!$B$30:$C$33,2,FALSE),FALSE)))*(VLOOKUP(B177,'2-Kosten per locatie'!$A$15:$C$36,3,FALSE))</f>
        <v>375</v>
      </c>
      <c r="T177" s="494">
        <f t="shared" si="21"/>
        <v>0</v>
      </c>
      <c r="U177" s="495">
        <f>VLOOKUP(G177,'3-Productie normen'!A:O,7,FALSE)</f>
        <v>3803.9000000000005</v>
      </c>
      <c r="V177" s="495"/>
      <c r="X177" s="496">
        <f t="shared" si="22"/>
        <v>31875</v>
      </c>
    </row>
    <row r="178" spans="1:24" ht="14.1" customHeight="1">
      <c r="A178" s="472">
        <f t="shared" si="17"/>
        <v>178</v>
      </c>
      <c r="B178" s="211" t="s">
        <v>69</v>
      </c>
      <c r="C178" s="211" t="s">
        <v>151</v>
      </c>
      <c r="D178" s="212">
        <v>6</v>
      </c>
      <c r="E178" s="488" t="s">
        <v>349</v>
      </c>
      <c r="F178" s="489" t="s">
        <v>350</v>
      </c>
      <c r="G178" s="212" t="s">
        <v>86</v>
      </c>
      <c r="H178" s="186" t="s">
        <v>221</v>
      </c>
      <c r="I178" s="490">
        <v>129.6</v>
      </c>
      <c r="J178" s="491">
        <f t="shared" si="18"/>
        <v>255</v>
      </c>
      <c r="K178" s="492">
        <v>255</v>
      </c>
      <c r="L178" s="492"/>
      <c r="M178" s="492"/>
      <c r="N178" s="492"/>
      <c r="O178" s="492"/>
      <c r="P178" s="492"/>
      <c r="Q178" s="493">
        <f t="shared" si="19"/>
        <v>88.128</v>
      </c>
      <c r="R178" s="493">
        <f t="shared" si="20"/>
        <v>0</v>
      </c>
      <c r="S178" s="494">
        <f>IF(K178="nio",0,IF(K178&gt;0,VLOOKUP(G178,'3-Productie normen'!A:K,VLOOKUP(K178,'3-Productie normen'!$B$30:$C$33,2,FALSE),FALSE)))*(VLOOKUP(B178,'2-Kosten per locatie'!$A$15:$C$36,3,FALSE))</f>
        <v>375</v>
      </c>
      <c r="T178" s="494">
        <f t="shared" si="21"/>
        <v>0</v>
      </c>
      <c r="U178" s="495">
        <f>VLOOKUP(G178,'3-Productie normen'!A:O,7,FALSE)</f>
        <v>3803.9000000000005</v>
      </c>
      <c r="V178" s="495"/>
      <c r="X178" s="496">
        <f t="shared" si="22"/>
        <v>33048</v>
      </c>
    </row>
    <row r="179" spans="1:24" ht="14.1" customHeight="1">
      <c r="A179" s="472">
        <f t="shared" si="17"/>
        <v>179</v>
      </c>
      <c r="B179" s="211" t="s">
        <v>69</v>
      </c>
      <c r="C179" s="211" t="s">
        <v>151</v>
      </c>
      <c r="D179" s="212">
        <v>6</v>
      </c>
      <c r="E179" s="488" t="s">
        <v>351</v>
      </c>
      <c r="F179" s="489" t="s">
        <v>352</v>
      </c>
      <c r="G179" s="212" t="s">
        <v>86</v>
      </c>
      <c r="H179" s="186" t="s">
        <v>221</v>
      </c>
      <c r="I179" s="490">
        <v>34.799999999999997</v>
      </c>
      <c r="J179" s="491">
        <f t="shared" si="18"/>
        <v>255</v>
      </c>
      <c r="K179" s="492">
        <v>255</v>
      </c>
      <c r="L179" s="492"/>
      <c r="M179" s="492"/>
      <c r="N179" s="492"/>
      <c r="O179" s="492"/>
      <c r="P179" s="492"/>
      <c r="Q179" s="493">
        <f t="shared" si="19"/>
        <v>23.664000000000001</v>
      </c>
      <c r="R179" s="493">
        <f t="shared" si="20"/>
        <v>0</v>
      </c>
      <c r="S179" s="494">
        <f>IF(K179="nio",0,IF(K179&gt;0,VLOOKUP(G179,'3-Productie normen'!A:K,VLOOKUP(K179,'3-Productie normen'!$B$30:$C$33,2,FALSE),FALSE)))*(VLOOKUP(B179,'2-Kosten per locatie'!$A$15:$C$36,3,FALSE))</f>
        <v>375</v>
      </c>
      <c r="T179" s="494">
        <f t="shared" si="21"/>
        <v>0</v>
      </c>
      <c r="U179" s="495">
        <f>VLOOKUP(G179,'3-Productie normen'!A:O,7,FALSE)</f>
        <v>3803.9000000000005</v>
      </c>
      <c r="V179" s="495"/>
      <c r="X179" s="496">
        <f t="shared" si="22"/>
        <v>8874</v>
      </c>
    </row>
    <row r="180" spans="1:24" ht="14.1" customHeight="1">
      <c r="A180" s="472">
        <f t="shared" si="17"/>
        <v>180</v>
      </c>
      <c r="B180" s="211" t="s">
        <v>69</v>
      </c>
      <c r="C180" s="211" t="s">
        <v>151</v>
      </c>
      <c r="D180" s="212">
        <v>6</v>
      </c>
      <c r="E180" s="488" t="s">
        <v>353</v>
      </c>
      <c r="F180" s="489" t="s">
        <v>354</v>
      </c>
      <c r="G180" s="211" t="s">
        <v>90</v>
      </c>
      <c r="H180" s="186" t="s">
        <v>221</v>
      </c>
      <c r="I180" s="490">
        <v>19.8</v>
      </c>
      <c r="J180" s="491">
        <f t="shared" si="18"/>
        <v>255</v>
      </c>
      <c r="K180" s="492">
        <v>255</v>
      </c>
      <c r="L180" s="492"/>
      <c r="M180" s="492"/>
      <c r="N180" s="492"/>
      <c r="O180" s="492"/>
      <c r="P180" s="492"/>
      <c r="Q180" s="493">
        <f t="shared" si="19"/>
        <v>6.7320000000000002</v>
      </c>
      <c r="R180" s="493">
        <f t="shared" si="20"/>
        <v>0</v>
      </c>
      <c r="S180" s="494">
        <f>IF(K180="nio",0,IF(K180&gt;0,VLOOKUP(G180,'3-Productie normen'!A:K,VLOOKUP(K180,'3-Productie normen'!$B$30:$C$33,2,FALSE),FALSE)))*(VLOOKUP(B180,'2-Kosten per locatie'!$A$15:$C$36,3,FALSE))</f>
        <v>750</v>
      </c>
      <c r="T180" s="494">
        <f t="shared" si="21"/>
        <v>0</v>
      </c>
      <c r="U180" s="495">
        <f>VLOOKUP(G180,'3-Productie normen'!A:O,7,FALSE)</f>
        <v>2296.1699999999996</v>
      </c>
      <c r="V180" s="495"/>
      <c r="X180" s="496">
        <f t="shared" si="22"/>
        <v>5049</v>
      </c>
    </row>
    <row r="181" spans="1:24" ht="14.1" customHeight="1">
      <c r="A181" s="472">
        <f t="shared" si="17"/>
        <v>181</v>
      </c>
      <c r="B181" s="211" t="s">
        <v>69</v>
      </c>
      <c r="C181" s="211" t="s">
        <v>151</v>
      </c>
      <c r="D181" s="212">
        <v>6</v>
      </c>
      <c r="E181" s="488" t="s">
        <v>355</v>
      </c>
      <c r="F181" s="489" t="s">
        <v>356</v>
      </c>
      <c r="G181" s="186" t="s">
        <v>102</v>
      </c>
      <c r="H181" s="186" t="s">
        <v>296</v>
      </c>
      <c r="I181" s="490">
        <v>24.7</v>
      </c>
      <c r="J181" s="491">
        <f t="shared" si="18"/>
        <v>0</v>
      </c>
      <c r="K181" s="492" t="s">
        <v>203</v>
      </c>
      <c r="L181" s="492"/>
      <c r="M181" s="492"/>
      <c r="N181" s="492"/>
      <c r="O181" s="492"/>
      <c r="P181" s="492"/>
      <c r="Q181" s="493">
        <f t="shared" si="19"/>
        <v>0</v>
      </c>
      <c r="R181" s="493">
        <f t="shared" si="20"/>
        <v>0</v>
      </c>
      <c r="S181" s="494">
        <f>IF(K181="nio",0,IF(K181&gt;0,VLOOKUP(G181,'3-Productie normen'!A:K,VLOOKUP(K181,'3-Productie normen'!$B$30:$C$33,2,FALSE),FALSE)))*(VLOOKUP(B181,'2-Kosten per locatie'!$A$15:$C$36,3,FALSE))</f>
        <v>0</v>
      </c>
      <c r="T181" s="494">
        <f t="shared" si="21"/>
        <v>0</v>
      </c>
      <c r="U181" s="495">
        <f>VLOOKUP(G181,'3-Productie normen'!A:O,7,FALSE)</f>
        <v>1570.1</v>
      </c>
      <c r="V181" s="495"/>
      <c r="X181" s="496">
        <f t="shared" si="22"/>
        <v>0</v>
      </c>
    </row>
    <row r="182" spans="1:24" ht="14.1" customHeight="1">
      <c r="A182" s="472">
        <f t="shared" si="17"/>
        <v>182</v>
      </c>
      <c r="B182" s="211" t="s">
        <v>69</v>
      </c>
      <c r="C182" s="211" t="s">
        <v>151</v>
      </c>
      <c r="D182" s="212">
        <v>6</v>
      </c>
      <c r="E182" s="488" t="s">
        <v>357</v>
      </c>
      <c r="F182" s="497" t="s">
        <v>358</v>
      </c>
      <c r="G182" s="212" t="s">
        <v>86</v>
      </c>
      <c r="H182" s="186" t="s">
        <v>138</v>
      </c>
      <c r="I182" s="490">
        <v>32.5</v>
      </c>
      <c r="J182" s="491">
        <f t="shared" si="18"/>
        <v>255</v>
      </c>
      <c r="K182" s="492">
        <v>255</v>
      </c>
      <c r="L182" s="492"/>
      <c r="M182" s="492"/>
      <c r="N182" s="492"/>
      <c r="O182" s="492"/>
      <c r="P182" s="492"/>
      <c r="Q182" s="493">
        <f t="shared" si="19"/>
        <v>22.1</v>
      </c>
      <c r="R182" s="493">
        <f t="shared" si="20"/>
        <v>0</v>
      </c>
      <c r="S182" s="494">
        <f>IF(K182="nio",0,IF(K182&gt;0,VLOOKUP(G182,'3-Productie normen'!A:K,VLOOKUP(K182,'3-Productie normen'!$B$30:$C$33,2,FALSE),FALSE)))*(VLOOKUP(B182,'2-Kosten per locatie'!$A$15:$C$36,3,FALSE))</f>
        <v>375</v>
      </c>
      <c r="T182" s="494">
        <f t="shared" si="21"/>
        <v>0</v>
      </c>
      <c r="U182" s="495">
        <f>VLOOKUP(G182,'3-Productie normen'!A:O,7,FALSE)</f>
        <v>3803.9000000000005</v>
      </c>
      <c r="V182" s="495"/>
      <c r="X182" s="496">
        <f t="shared" si="22"/>
        <v>8287.5</v>
      </c>
    </row>
    <row r="183" spans="1:24" ht="14.1" customHeight="1">
      <c r="A183" s="472">
        <f t="shared" si="17"/>
        <v>183</v>
      </c>
      <c r="B183" s="211" t="s">
        <v>69</v>
      </c>
      <c r="C183" s="211" t="s">
        <v>151</v>
      </c>
      <c r="D183" s="212">
        <v>6</v>
      </c>
      <c r="E183" s="488" t="s">
        <v>359</v>
      </c>
      <c r="F183" s="497" t="s">
        <v>360</v>
      </c>
      <c r="G183" s="211" t="s">
        <v>88</v>
      </c>
      <c r="H183" s="186" t="s">
        <v>156</v>
      </c>
      <c r="I183" s="490">
        <v>6.3</v>
      </c>
      <c r="J183" s="491">
        <f t="shared" si="18"/>
        <v>255</v>
      </c>
      <c r="K183" s="492">
        <v>255</v>
      </c>
      <c r="L183" s="492"/>
      <c r="M183" s="492"/>
      <c r="N183" s="492"/>
      <c r="O183" s="492"/>
      <c r="P183" s="492"/>
      <c r="Q183" s="493">
        <f t="shared" si="19"/>
        <v>21.42</v>
      </c>
      <c r="R183" s="493">
        <f t="shared" si="20"/>
        <v>0</v>
      </c>
      <c r="S183" s="494">
        <f>IF(K183="nio",0,IF(K183&gt;0,VLOOKUP(G183,'3-Productie normen'!A:K,VLOOKUP(K183,'3-Productie normen'!$B$30:$C$33,2,FALSE),FALSE)))*(VLOOKUP(B183,'2-Kosten per locatie'!$A$15:$C$36,3,FALSE))</f>
        <v>75</v>
      </c>
      <c r="T183" s="494">
        <f t="shared" si="21"/>
        <v>0</v>
      </c>
      <c r="U183" s="495">
        <f>VLOOKUP(G183,'3-Productie normen'!A:O,7,FALSE)</f>
        <v>806.37</v>
      </c>
      <c r="V183" s="495"/>
      <c r="X183" s="496">
        <f t="shared" si="22"/>
        <v>1606.5</v>
      </c>
    </row>
    <row r="184" spans="1:24" ht="14.1" customHeight="1">
      <c r="A184" s="472">
        <f t="shared" si="17"/>
        <v>184</v>
      </c>
      <c r="B184" s="211" t="s">
        <v>69</v>
      </c>
      <c r="C184" s="211" t="s">
        <v>151</v>
      </c>
      <c r="D184" s="212">
        <v>6</v>
      </c>
      <c r="E184" s="488" t="s">
        <v>361</v>
      </c>
      <c r="F184" s="497" t="s">
        <v>362</v>
      </c>
      <c r="G184" s="211" t="s">
        <v>88</v>
      </c>
      <c r="H184" s="186" t="s">
        <v>156</v>
      </c>
      <c r="I184" s="490">
        <v>7.8</v>
      </c>
      <c r="J184" s="491">
        <f t="shared" si="18"/>
        <v>255</v>
      </c>
      <c r="K184" s="492">
        <v>255</v>
      </c>
      <c r="L184" s="492"/>
      <c r="M184" s="492"/>
      <c r="N184" s="492"/>
      <c r="O184" s="492"/>
      <c r="P184" s="492"/>
      <c r="Q184" s="493">
        <f t="shared" si="19"/>
        <v>26.52</v>
      </c>
      <c r="R184" s="493">
        <f t="shared" si="20"/>
        <v>0</v>
      </c>
      <c r="S184" s="494">
        <f>IF(K184="nio",0,IF(K184&gt;0,VLOOKUP(G184,'3-Productie normen'!A:K,VLOOKUP(K184,'3-Productie normen'!$B$30:$C$33,2,FALSE),FALSE)))*(VLOOKUP(B184,'2-Kosten per locatie'!$A$15:$C$36,3,FALSE))</f>
        <v>75</v>
      </c>
      <c r="T184" s="494">
        <f t="shared" si="21"/>
        <v>0</v>
      </c>
      <c r="U184" s="495">
        <f>VLOOKUP(G184,'3-Productie normen'!A:O,7,FALSE)</f>
        <v>806.37</v>
      </c>
      <c r="V184" s="495"/>
      <c r="X184" s="496">
        <f t="shared" si="22"/>
        <v>1989</v>
      </c>
    </row>
    <row r="185" spans="1:24" ht="14.1" customHeight="1">
      <c r="A185" s="472">
        <f t="shared" si="17"/>
        <v>185</v>
      </c>
      <c r="B185" s="211" t="s">
        <v>69</v>
      </c>
      <c r="C185" s="211" t="s">
        <v>151</v>
      </c>
      <c r="D185" s="212">
        <v>6</v>
      </c>
      <c r="E185" s="488" t="s">
        <v>363</v>
      </c>
      <c r="F185" s="489" t="s">
        <v>364</v>
      </c>
      <c r="G185" s="186" t="s">
        <v>96</v>
      </c>
      <c r="H185" s="186" t="s">
        <v>138</v>
      </c>
      <c r="I185" s="490">
        <v>45.7</v>
      </c>
      <c r="J185" s="491">
        <f t="shared" si="18"/>
        <v>255</v>
      </c>
      <c r="K185" s="492">
        <v>255</v>
      </c>
      <c r="L185" s="492"/>
      <c r="M185" s="492"/>
      <c r="N185" s="492"/>
      <c r="O185" s="492"/>
      <c r="P185" s="492"/>
      <c r="Q185" s="493">
        <f t="shared" si="19"/>
        <v>23.306999999999999</v>
      </c>
      <c r="R185" s="493">
        <f t="shared" si="20"/>
        <v>0</v>
      </c>
      <c r="S185" s="494">
        <f>IF(K185="nio",0,IF(K185&gt;0,VLOOKUP(G185,'3-Productie normen'!A:K,VLOOKUP(K185,'3-Productie normen'!$B$30:$C$33,2,FALSE),FALSE)))*(VLOOKUP(B185,'2-Kosten per locatie'!$A$15:$C$36,3,FALSE))</f>
        <v>500</v>
      </c>
      <c r="T185" s="494">
        <f t="shared" si="21"/>
        <v>0</v>
      </c>
      <c r="U185" s="495">
        <f>VLOOKUP(G185,'3-Productie normen'!A:O,7,FALSE)</f>
        <v>473.79999999999995</v>
      </c>
      <c r="V185" s="495"/>
      <c r="X185" s="496">
        <f t="shared" si="22"/>
        <v>11653.5</v>
      </c>
    </row>
    <row r="186" spans="1:24" ht="14.1" customHeight="1">
      <c r="A186" s="472">
        <f t="shared" si="17"/>
        <v>186</v>
      </c>
      <c r="B186" s="211" t="s">
        <v>69</v>
      </c>
      <c r="C186" s="211" t="s">
        <v>151</v>
      </c>
      <c r="D186" s="212">
        <v>7</v>
      </c>
      <c r="E186" s="488" t="s">
        <v>365</v>
      </c>
      <c r="F186" s="489" t="s">
        <v>366</v>
      </c>
      <c r="G186" s="212" t="s">
        <v>86</v>
      </c>
      <c r="H186" s="186" t="s">
        <v>221</v>
      </c>
      <c r="I186" s="490">
        <v>61.7</v>
      </c>
      <c r="J186" s="491">
        <f t="shared" si="18"/>
        <v>255</v>
      </c>
      <c r="K186" s="492">
        <v>255</v>
      </c>
      <c r="L186" s="492"/>
      <c r="M186" s="492"/>
      <c r="N186" s="492"/>
      <c r="O186" s="492"/>
      <c r="P186" s="492"/>
      <c r="Q186" s="493">
        <f t="shared" si="19"/>
        <v>41.956000000000003</v>
      </c>
      <c r="R186" s="493">
        <f t="shared" si="20"/>
        <v>0</v>
      </c>
      <c r="S186" s="494">
        <f>IF(K186="nio",0,IF(K186&gt;0,VLOOKUP(G186,'3-Productie normen'!A:K,VLOOKUP(K186,'3-Productie normen'!$B$30:$C$33,2,FALSE),FALSE)))*(VLOOKUP(B186,'2-Kosten per locatie'!$A$15:$C$36,3,FALSE))</f>
        <v>375</v>
      </c>
      <c r="T186" s="494">
        <f t="shared" si="21"/>
        <v>0</v>
      </c>
      <c r="U186" s="495">
        <f>VLOOKUP(G186,'3-Productie normen'!A:O,7,FALSE)</f>
        <v>3803.9000000000005</v>
      </c>
      <c r="V186" s="495"/>
      <c r="X186" s="496">
        <f t="shared" si="22"/>
        <v>15733.5</v>
      </c>
    </row>
    <row r="187" spans="1:24" ht="14.1" customHeight="1">
      <c r="A187" s="472">
        <f t="shared" si="17"/>
        <v>187</v>
      </c>
      <c r="B187" s="211" t="s">
        <v>69</v>
      </c>
      <c r="C187" s="211" t="s">
        <v>151</v>
      </c>
      <c r="D187" s="212">
        <v>7</v>
      </c>
      <c r="E187" s="488" t="s">
        <v>367</v>
      </c>
      <c r="F187" s="489" t="s">
        <v>368</v>
      </c>
      <c r="G187" s="212" t="s">
        <v>86</v>
      </c>
      <c r="H187" s="186" t="s">
        <v>221</v>
      </c>
      <c r="I187" s="490">
        <v>17.899999999999999</v>
      </c>
      <c r="J187" s="491">
        <f t="shared" si="18"/>
        <v>255</v>
      </c>
      <c r="K187" s="492">
        <v>255</v>
      </c>
      <c r="L187" s="492"/>
      <c r="M187" s="492"/>
      <c r="N187" s="492"/>
      <c r="O187" s="492"/>
      <c r="P187" s="492"/>
      <c r="Q187" s="493">
        <f t="shared" si="19"/>
        <v>12.172000000000001</v>
      </c>
      <c r="R187" s="493">
        <f t="shared" si="20"/>
        <v>0</v>
      </c>
      <c r="S187" s="494">
        <f>IF(K187="nio",0,IF(K187&gt;0,VLOOKUP(G187,'3-Productie normen'!A:K,VLOOKUP(K187,'3-Productie normen'!$B$30:$C$33,2,FALSE),FALSE)))*(VLOOKUP(B187,'2-Kosten per locatie'!$A$15:$C$36,3,FALSE))</f>
        <v>375</v>
      </c>
      <c r="T187" s="494">
        <f t="shared" si="21"/>
        <v>0</v>
      </c>
      <c r="U187" s="495">
        <f>VLOOKUP(G187,'3-Productie normen'!A:O,7,FALSE)</f>
        <v>3803.9000000000005</v>
      </c>
      <c r="V187" s="495"/>
      <c r="X187" s="496">
        <f t="shared" si="22"/>
        <v>4564.5</v>
      </c>
    </row>
    <row r="188" spans="1:24" ht="14.1" customHeight="1">
      <c r="A188" s="472">
        <f t="shared" si="17"/>
        <v>188</v>
      </c>
      <c r="B188" s="211" t="s">
        <v>69</v>
      </c>
      <c r="C188" s="211" t="s">
        <v>151</v>
      </c>
      <c r="D188" s="212">
        <v>7</v>
      </c>
      <c r="E188" s="488" t="s">
        <v>369</v>
      </c>
      <c r="F188" s="489" t="s">
        <v>368</v>
      </c>
      <c r="G188" s="212" t="s">
        <v>86</v>
      </c>
      <c r="H188" s="186" t="s">
        <v>221</v>
      </c>
      <c r="I188" s="490">
        <v>17.899999999999999</v>
      </c>
      <c r="J188" s="491">
        <f t="shared" si="18"/>
        <v>255</v>
      </c>
      <c r="K188" s="492">
        <v>255</v>
      </c>
      <c r="L188" s="492"/>
      <c r="M188" s="492"/>
      <c r="N188" s="492"/>
      <c r="O188" s="492"/>
      <c r="P188" s="492"/>
      <c r="Q188" s="493">
        <f t="shared" si="19"/>
        <v>12.172000000000001</v>
      </c>
      <c r="R188" s="493">
        <f t="shared" si="20"/>
        <v>0</v>
      </c>
      <c r="S188" s="494">
        <f>IF(K188="nio",0,IF(K188&gt;0,VLOOKUP(G188,'3-Productie normen'!A:K,VLOOKUP(K188,'3-Productie normen'!$B$30:$C$33,2,FALSE),FALSE)))*(VLOOKUP(B188,'2-Kosten per locatie'!$A$15:$C$36,3,FALSE))</f>
        <v>375</v>
      </c>
      <c r="T188" s="494">
        <f t="shared" si="21"/>
        <v>0</v>
      </c>
      <c r="U188" s="495">
        <f>VLOOKUP(G188,'3-Productie normen'!A:O,7,FALSE)</f>
        <v>3803.9000000000005</v>
      </c>
      <c r="V188" s="495"/>
      <c r="X188" s="496">
        <f t="shared" si="22"/>
        <v>4564.5</v>
      </c>
    </row>
    <row r="189" spans="1:24" ht="14.1" customHeight="1">
      <c r="A189" s="472">
        <f t="shared" si="17"/>
        <v>189</v>
      </c>
      <c r="B189" s="211" t="s">
        <v>69</v>
      </c>
      <c r="C189" s="211" t="s">
        <v>151</v>
      </c>
      <c r="D189" s="212">
        <v>7</v>
      </c>
      <c r="E189" s="488" t="s">
        <v>370</v>
      </c>
      <c r="F189" s="489" t="s">
        <v>371</v>
      </c>
      <c r="G189" s="212" t="s">
        <v>94</v>
      </c>
      <c r="H189" s="186" t="s">
        <v>221</v>
      </c>
      <c r="I189" s="490">
        <v>37.5</v>
      </c>
      <c r="J189" s="491">
        <f t="shared" si="18"/>
        <v>255</v>
      </c>
      <c r="K189" s="492">
        <v>255</v>
      </c>
      <c r="L189" s="492"/>
      <c r="M189" s="492"/>
      <c r="N189" s="492"/>
      <c r="O189" s="492"/>
      <c r="P189" s="492"/>
      <c r="Q189" s="493">
        <f t="shared" si="19"/>
        <v>20.131578947368421</v>
      </c>
      <c r="R189" s="493">
        <f t="shared" si="20"/>
        <v>0</v>
      </c>
      <c r="S189" s="494">
        <f>IF(K189="nio",0,IF(K189&gt;0,VLOOKUP(G189,'3-Productie normen'!A:K,VLOOKUP(K189,'3-Productie normen'!$B$30:$C$33,2,FALSE),FALSE)))*(VLOOKUP(B189,'2-Kosten per locatie'!$A$15:$C$36,3,FALSE))</f>
        <v>475</v>
      </c>
      <c r="T189" s="494">
        <f t="shared" si="21"/>
        <v>0</v>
      </c>
      <c r="U189" s="495">
        <f>VLOOKUP(G189,'3-Productie normen'!A:O,7,FALSE)</f>
        <v>606.37</v>
      </c>
      <c r="V189" s="495"/>
      <c r="X189" s="496">
        <f t="shared" si="22"/>
        <v>9562.5</v>
      </c>
    </row>
    <row r="190" spans="1:24" ht="14.1" customHeight="1">
      <c r="A190" s="472">
        <f t="shared" si="17"/>
        <v>190</v>
      </c>
      <c r="B190" s="211" t="s">
        <v>69</v>
      </c>
      <c r="C190" s="211" t="s">
        <v>151</v>
      </c>
      <c r="D190" s="212">
        <v>7</v>
      </c>
      <c r="E190" s="488" t="s">
        <v>372</v>
      </c>
      <c r="F190" s="489" t="s">
        <v>354</v>
      </c>
      <c r="G190" s="211" t="s">
        <v>90</v>
      </c>
      <c r="H190" s="186" t="s">
        <v>221</v>
      </c>
      <c r="I190" s="490">
        <v>34.6</v>
      </c>
      <c r="J190" s="491">
        <f t="shared" si="18"/>
        <v>255</v>
      </c>
      <c r="K190" s="492">
        <v>255</v>
      </c>
      <c r="L190" s="492"/>
      <c r="M190" s="492"/>
      <c r="N190" s="492"/>
      <c r="O190" s="492"/>
      <c r="P190" s="492"/>
      <c r="Q190" s="493">
        <f t="shared" si="19"/>
        <v>11.763999999999999</v>
      </c>
      <c r="R190" s="493">
        <f t="shared" si="20"/>
        <v>0</v>
      </c>
      <c r="S190" s="494">
        <f>IF(K190="nio",0,IF(K190&gt;0,VLOOKUP(G190,'3-Productie normen'!A:K,VLOOKUP(K190,'3-Productie normen'!$B$30:$C$33,2,FALSE),FALSE)))*(VLOOKUP(B190,'2-Kosten per locatie'!$A$15:$C$36,3,FALSE))</f>
        <v>750</v>
      </c>
      <c r="T190" s="494">
        <f t="shared" si="21"/>
        <v>0</v>
      </c>
      <c r="U190" s="495">
        <f>VLOOKUP(G190,'3-Productie normen'!A:O,7,FALSE)</f>
        <v>2296.1699999999996</v>
      </c>
      <c r="V190" s="495"/>
      <c r="X190" s="496">
        <f t="shared" si="22"/>
        <v>8823</v>
      </c>
    </row>
    <row r="191" spans="1:24" ht="14.1" customHeight="1">
      <c r="A191" s="472">
        <f t="shared" si="17"/>
        <v>191</v>
      </c>
      <c r="B191" s="211" t="s">
        <v>69</v>
      </c>
      <c r="C191" s="211" t="s">
        <v>151</v>
      </c>
      <c r="D191" s="212">
        <v>7</v>
      </c>
      <c r="E191" s="488" t="s">
        <v>373</v>
      </c>
      <c r="F191" s="489" t="s">
        <v>374</v>
      </c>
      <c r="G191" s="211" t="s">
        <v>88</v>
      </c>
      <c r="H191" s="186" t="s">
        <v>156</v>
      </c>
      <c r="I191" s="490">
        <v>4.8</v>
      </c>
      <c r="J191" s="491">
        <f t="shared" si="18"/>
        <v>255</v>
      </c>
      <c r="K191" s="492">
        <v>255</v>
      </c>
      <c r="L191" s="492"/>
      <c r="M191" s="492"/>
      <c r="N191" s="492"/>
      <c r="O191" s="492"/>
      <c r="P191" s="492"/>
      <c r="Q191" s="493">
        <f t="shared" si="19"/>
        <v>16.32</v>
      </c>
      <c r="R191" s="493">
        <f t="shared" si="20"/>
        <v>0</v>
      </c>
      <c r="S191" s="494">
        <f>IF(K191="nio",0,IF(K191&gt;0,VLOOKUP(G191,'3-Productie normen'!A:K,VLOOKUP(K191,'3-Productie normen'!$B$30:$C$33,2,FALSE),FALSE)))*(VLOOKUP(B191,'2-Kosten per locatie'!$A$15:$C$36,3,FALSE))</f>
        <v>75</v>
      </c>
      <c r="T191" s="494">
        <f t="shared" si="21"/>
        <v>0</v>
      </c>
      <c r="U191" s="495">
        <f>VLOOKUP(G191,'3-Productie normen'!A:O,7,FALSE)</f>
        <v>806.37</v>
      </c>
      <c r="V191" s="495"/>
      <c r="X191" s="496">
        <f t="shared" si="22"/>
        <v>1224</v>
      </c>
    </row>
    <row r="192" spans="1:24" ht="14.1" customHeight="1">
      <c r="A192" s="472">
        <f t="shared" si="17"/>
        <v>192</v>
      </c>
      <c r="B192" s="211" t="s">
        <v>69</v>
      </c>
      <c r="C192" s="211" t="s">
        <v>151</v>
      </c>
      <c r="D192" s="212">
        <v>7</v>
      </c>
      <c r="E192" s="488" t="s">
        <v>375</v>
      </c>
      <c r="F192" s="489" t="s">
        <v>376</v>
      </c>
      <c r="G192" s="211" t="s">
        <v>88</v>
      </c>
      <c r="H192" s="186" t="s">
        <v>156</v>
      </c>
      <c r="I192" s="490">
        <v>5.6</v>
      </c>
      <c r="J192" s="491">
        <f t="shared" si="18"/>
        <v>255</v>
      </c>
      <c r="K192" s="492">
        <v>255</v>
      </c>
      <c r="L192" s="492"/>
      <c r="M192" s="492"/>
      <c r="N192" s="492"/>
      <c r="O192" s="492"/>
      <c r="P192" s="492"/>
      <c r="Q192" s="493">
        <f t="shared" si="19"/>
        <v>19.04</v>
      </c>
      <c r="R192" s="493">
        <f t="shared" si="20"/>
        <v>0</v>
      </c>
      <c r="S192" s="494">
        <f>IF(K192="nio",0,IF(K192&gt;0,VLOOKUP(G192,'3-Productie normen'!A:K,VLOOKUP(K192,'3-Productie normen'!$B$30:$C$33,2,FALSE),FALSE)))*(VLOOKUP(B192,'2-Kosten per locatie'!$A$15:$C$36,3,FALSE))</f>
        <v>75</v>
      </c>
      <c r="T192" s="494">
        <f t="shared" si="21"/>
        <v>0</v>
      </c>
      <c r="U192" s="495">
        <f>VLOOKUP(G192,'3-Productie normen'!A:O,7,FALSE)</f>
        <v>806.37</v>
      </c>
      <c r="V192" s="495"/>
      <c r="X192" s="496">
        <f t="shared" si="22"/>
        <v>1428</v>
      </c>
    </row>
    <row r="193" spans="1:24" ht="14.1" customHeight="1">
      <c r="A193" s="472">
        <f t="shared" si="17"/>
        <v>193</v>
      </c>
      <c r="B193" s="211" t="s">
        <v>69</v>
      </c>
      <c r="C193" s="211" t="s">
        <v>151</v>
      </c>
      <c r="D193" s="212">
        <v>7</v>
      </c>
      <c r="E193" s="488" t="s">
        <v>377</v>
      </c>
      <c r="F193" s="489" t="s">
        <v>378</v>
      </c>
      <c r="G193" s="212" t="s">
        <v>86</v>
      </c>
      <c r="H193" s="186" t="s">
        <v>221</v>
      </c>
      <c r="I193" s="490">
        <v>27</v>
      </c>
      <c r="J193" s="491">
        <f t="shared" si="18"/>
        <v>255</v>
      </c>
      <c r="K193" s="492">
        <v>255</v>
      </c>
      <c r="L193" s="492"/>
      <c r="M193" s="492"/>
      <c r="N193" s="492"/>
      <c r="O193" s="492"/>
      <c r="P193" s="492"/>
      <c r="Q193" s="493">
        <f t="shared" si="19"/>
        <v>18.36</v>
      </c>
      <c r="R193" s="493">
        <f t="shared" si="20"/>
        <v>0</v>
      </c>
      <c r="S193" s="494">
        <f>IF(K193="nio",0,IF(K193&gt;0,VLOOKUP(G193,'3-Productie normen'!A:K,VLOOKUP(K193,'3-Productie normen'!$B$30:$C$33,2,FALSE),FALSE)))*(VLOOKUP(B193,'2-Kosten per locatie'!$A$15:$C$36,3,FALSE))</f>
        <v>375</v>
      </c>
      <c r="T193" s="494">
        <f t="shared" si="21"/>
        <v>0</v>
      </c>
      <c r="U193" s="495">
        <f>VLOOKUP(G193,'3-Productie normen'!A:O,7,FALSE)</f>
        <v>3803.9000000000005</v>
      </c>
      <c r="V193" s="495"/>
      <c r="X193" s="496">
        <f t="shared" si="22"/>
        <v>6885</v>
      </c>
    </row>
    <row r="194" spans="1:24" ht="14.1" customHeight="1">
      <c r="A194" s="472">
        <f t="shared" si="17"/>
        <v>194</v>
      </c>
      <c r="B194" s="211" t="s">
        <v>69</v>
      </c>
      <c r="C194" s="211" t="s">
        <v>151</v>
      </c>
      <c r="D194" s="212">
        <v>7</v>
      </c>
      <c r="E194" s="488" t="s">
        <v>379</v>
      </c>
      <c r="F194" s="489" t="s">
        <v>378</v>
      </c>
      <c r="G194" s="212" t="s">
        <v>86</v>
      </c>
      <c r="H194" s="186" t="s">
        <v>221</v>
      </c>
      <c r="I194" s="490">
        <v>19.8</v>
      </c>
      <c r="J194" s="491">
        <f t="shared" si="18"/>
        <v>255</v>
      </c>
      <c r="K194" s="492">
        <v>255</v>
      </c>
      <c r="L194" s="492"/>
      <c r="M194" s="492"/>
      <c r="N194" s="492"/>
      <c r="O194" s="492"/>
      <c r="P194" s="492"/>
      <c r="Q194" s="493">
        <f t="shared" si="19"/>
        <v>13.464</v>
      </c>
      <c r="R194" s="493">
        <f t="shared" si="20"/>
        <v>0</v>
      </c>
      <c r="S194" s="494">
        <f>IF(K194="nio",0,IF(K194&gt;0,VLOOKUP(G194,'3-Productie normen'!A:K,VLOOKUP(K194,'3-Productie normen'!$B$30:$C$33,2,FALSE),FALSE)))*(VLOOKUP(B194,'2-Kosten per locatie'!$A$15:$C$36,3,FALSE))</f>
        <v>375</v>
      </c>
      <c r="T194" s="494">
        <f t="shared" si="21"/>
        <v>0</v>
      </c>
      <c r="U194" s="495">
        <f>VLOOKUP(G194,'3-Productie normen'!A:O,7,FALSE)</f>
        <v>3803.9000000000005</v>
      </c>
      <c r="V194" s="495"/>
      <c r="X194" s="496">
        <f t="shared" si="22"/>
        <v>5049</v>
      </c>
    </row>
    <row r="195" spans="1:24" ht="14.1" customHeight="1">
      <c r="A195" s="472">
        <f t="shared" si="17"/>
        <v>195</v>
      </c>
      <c r="B195" s="211" t="s">
        <v>69</v>
      </c>
      <c r="C195" s="211" t="s">
        <v>151</v>
      </c>
      <c r="D195" s="212">
        <v>7</v>
      </c>
      <c r="E195" s="488" t="s">
        <v>380</v>
      </c>
      <c r="F195" s="489" t="s">
        <v>381</v>
      </c>
      <c r="G195" s="211" t="s">
        <v>88</v>
      </c>
      <c r="H195" s="186" t="s">
        <v>156</v>
      </c>
      <c r="I195" s="490">
        <v>4</v>
      </c>
      <c r="J195" s="491">
        <f t="shared" si="18"/>
        <v>255</v>
      </c>
      <c r="K195" s="492">
        <v>255</v>
      </c>
      <c r="L195" s="492"/>
      <c r="M195" s="492"/>
      <c r="N195" s="492"/>
      <c r="O195" s="492"/>
      <c r="P195" s="492"/>
      <c r="Q195" s="493">
        <f t="shared" si="19"/>
        <v>13.6</v>
      </c>
      <c r="R195" s="493">
        <f t="shared" si="20"/>
        <v>0</v>
      </c>
      <c r="S195" s="494">
        <f>IF(K195="nio",0,IF(K195&gt;0,VLOOKUP(G195,'3-Productie normen'!A:K,VLOOKUP(K195,'3-Productie normen'!$B$30:$C$33,2,FALSE),FALSE)))*(VLOOKUP(B195,'2-Kosten per locatie'!$A$15:$C$36,3,FALSE))</f>
        <v>75</v>
      </c>
      <c r="T195" s="494">
        <f t="shared" si="21"/>
        <v>0</v>
      </c>
      <c r="U195" s="495">
        <f>VLOOKUP(G195,'3-Productie normen'!A:O,7,FALSE)</f>
        <v>806.37</v>
      </c>
      <c r="V195" s="495"/>
      <c r="X195" s="496">
        <f t="shared" si="22"/>
        <v>1020</v>
      </c>
    </row>
    <row r="196" spans="1:24" ht="14.1" customHeight="1">
      <c r="A196" s="472">
        <f t="shared" si="17"/>
        <v>196</v>
      </c>
      <c r="B196" s="211" t="s">
        <v>69</v>
      </c>
      <c r="C196" s="211" t="s">
        <v>151</v>
      </c>
      <c r="D196" s="212">
        <v>7</v>
      </c>
      <c r="E196" s="488" t="s">
        <v>382</v>
      </c>
      <c r="F196" s="489" t="s">
        <v>383</v>
      </c>
      <c r="G196" s="211" t="s">
        <v>90</v>
      </c>
      <c r="H196" s="186" t="s">
        <v>156</v>
      </c>
      <c r="I196" s="490">
        <v>3.7</v>
      </c>
      <c r="J196" s="491">
        <f t="shared" si="18"/>
        <v>255</v>
      </c>
      <c r="K196" s="492">
        <v>255</v>
      </c>
      <c r="L196" s="492"/>
      <c r="M196" s="492"/>
      <c r="N196" s="492"/>
      <c r="O196" s="492"/>
      <c r="P196" s="492"/>
      <c r="Q196" s="493">
        <f t="shared" si="19"/>
        <v>1.258</v>
      </c>
      <c r="R196" s="493">
        <f t="shared" si="20"/>
        <v>0</v>
      </c>
      <c r="S196" s="494">
        <f>IF(K196="nio",0,IF(K196&gt;0,VLOOKUP(G196,'3-Productie normen'!A:K,VLOOKUP(K196,'3-Productie normen'!$B$30:$C$33,2,FALSE),FALSE)))*(VLOOKUP(B196,'2-Kosten per locatie'!$A$15:$C$36,3,FALSE))</f>
        <v>750</v>
      </c>
      <c r="T196" s="494">
        <f t="shared" si="21"/>
        <v>0</v>
      </c>
      <c r="U196" s="495">
        <f>VLOOKUP(G196,'3-Productie normen'!A:O,7,FALSE)</f>
        <v>2296.1699999999996</v>
      </c>
      <c r="V196" s="495"/>
      <c r="X196" s="496">
        <f t="shared" si="22"/>
        <v>943.5</v>
      </c>
    </row>
    <row r="197" spans="1:24" ht="14.1" customHeight="1">
      <c r="A197" s="472">
        <f t="shared" si="17"/>
        <v>197</v>
      </c>
      <c r="B197" s="211" t="s">
        <v>69</v>
      </c>
      <c r="C197" s="211" t="s">
        <v>151</v>
      </c>
      <c r="D197" s="212">
        <v>7</v>
      </c>
      <c r="E197" s="488" t="s">
        <v>384</v>
      </c>
      <c r="F197" s="489" t="s">
        <v>385</v>
      </c>
      <c r="G197" s="186" t="s">
        <v>100</v>
      </c>
      <c r="H197" s="186" t="s">
        <v>138</v>
      </c>
      <c r="I197" s="490">
        <v>17.3</v>
      </c>
      <c r="J197" s="491">
        <f t="shared" si="18"/>
        <v>52</v>
      </c>
      <c r="K197" s="492">
        <v>52</v>
      </c>
      <c r="L197" s="492"/>
      <c r="M197" s="492"/>
      <c r="N197" s="492"/>
      <c r="O197" s="492"/>
      <c r="P197" s="492"/>
      <c r="Q197" s="493">
        <f t="shared" si="19"/>
        <v>4.4980000000000002</v>
      </c>
      <c r="R197" s="493">
        <f t="shared" si="20"/>
        <v>0</v>
      </c>
      <c r="S197" s="494">
        <f>IF(K197="nio",0,IF(K197&gt;0,VLOOKUP(G197,'3-Productie normen'!A:K,VLOOKUP(K197,'3-Productie normen'!$B$30:$C$33,2,FALSE),FALSE)))*(VLOOKUP(B197,'2-Kosten per locatie'!$A$15:$C$36,3,FALSE))</f>
        <v>200</v>
      </c>
      <c r="T197" s="494">
        <f t="shared" si="21"/>
        <v>0</v>
      </c>
      <c r="U197" s="495">
        <f>VLOOKUP(G197,'3-Productie normen'!A:O,7,FALSE)</f>
        <v>155.30000000000001</v>
      </c>
      <c r="V197" s="495" t="s">
        <v>182</v>
      </c>
      <c r="X197" s="496">
        <f t="shared" si="22"/>
        <v>899.6</v>
      </c>
    </row>
    <row r="198" spans="1:24" ht="14.1" customHeight="1">
      <c r="A198" s="472">
        <f t="shared" si="17"/>
        <v>198</v>
      </c>
      <c r="B198" s="211" t="s">
        <v>69</v>
      </c>
      <c r="C198" s="211" t="s">
        <v>151</v>
      </c>
      <c r="D198" s="212">
        <v>7</v>
      </c>
      <c r="E198" s="488" t="s">
        <v>386</v>
      </c>
      <c r="F198" s="489" t="s">
        <v>387</v>
      </c>
      <c r="G198" s="186" t="s">
        <v>102</v>
      </c>
      <c r="H198" s="186" t="s">
        <v>296</v>
      </c>
      <c r="I198" s="490">
        <v>54.5</v>
      </c>
      <c r="J198" s="491">
        <f t="shared" si="18"/>
        <v>0</v>
      </c>
      <c r="K198" s="492" t="s">
        <v>203</v>
      </c>
      <c r="L198" s="492"/>
      <c r="M198" s="492"/>
      <c r="N198" s="492"/>
      <c r="O198" s="492"/>
      <c r="P198" s="492"/>
      <c r="Q198" s="493">
        <f t="shared" si="19"/>
        <v>0</v>
      </c>
      <c r="R198" s="493">
        <f t="shared" si="20"/>
        <v>0</v>
      </c>
      <c r="S198" s="494">
        <f>IF(K198="nio",0,IF(K198&gt;0,VLOOKUP(G198,'3-Productie normen'!A:K,VLOOKUP(K198,'3-Productie normen'!$B$30:$C$33,2,FALSE),FALSE)))*(VLOOKUP(B198,'2-Kosten per locatie'!$A$15:$C$36,3,FALSE))</f>
        <v>0</v>
      </c>
      <c r="T198" s="494">
        <f t="shared" si="21"/>
        <v>0</v>
      </c>
      <c r="U198" s="495">
        <f>VLOOKUP(G198,'3-Productie normen'!A:O,7,FALSE)</f>
        <v>1570.1</v>
      </c>
      <c r="V198" s="495"/>
      <c r="X198" s="496">
        <f t="shared" si="22"/>
        <v>0</v>
      </c>
    </row>
    <row r="199" spans="1:24" ht="14.1" customHeight="1">
      <c r="A199" s="472">
        <f t="shared" si="17"/>
        <v>199</v>
      </c>
      <c r="B199" s="211" t="s">
        <v>69</v>
      </c>
      <c r="C199" s="211" t="s">
        <v>151</v>
      </c>
      <c r="D199" s="212">
        <v>7</v>
      </c>
      <c r="E199" s="488" t="s">
        <v>388</v>
      </c>
      <c r="F199" s="489" t="s">
        <v>389</v>
      </c>
      <c r="G199" s="211" t="s">
        <v>90</v>
      </c>
      <c r="H199" s="186" t="s">
        <v>221</v>
      </c>
      <c r="I199" s="490">
        <v>27</v>
      </c>
      <c r="J199" s="491">
        <f t="shared" si="18"/>
        <v>255</v>
      </c>
      <c r="K199" s="492">
        <v>255</v>
      </c>
      <c r="L199" s="492"/>
      <c r="M199" s="492"/>
      <c r="N199" s="492"/>
      <c r="O199" s="492"/>
      <c r="P199" s="492"/>
      <c r="Q199" s="493">
        <f t="shared" si="19"/>
        <v>9.18</v>
      </c>
      <c r="R199" s="493">
        <f t="shared" si="20"/>
        <v>0</v>
      </c>
      <c r="S199" s="494">
        <f>IF(K199="nio",0,IF(K199&gt;0,VLOOKUP(G199,'3-Productie normen'!A:K,VLOOKUP(K199,'3-Productie normen'!$B$30:$C$33,2,FALSE),FALSE)))*(VLOOKUP(B199,'2-Kosten per locatie'!$A$15:$C$36,3,FALSE))</f>
        <v>750</v>
      </c>
      <c r="T199" s="494">
        <f t="shared" si="21"/>
        <v>0</v>
      </c>
      <c r="U199" s="495">
        <f>VLOOKUP(G199,'3-Productie normen'!A:O,7,FALSE)</f>
        <v>2296.1699999999996</v>
      </c>
      <c r="V199" s="495"/>
      <c r="X199" s="496">
        <f t="shared" si="22"/>
        <v>6885</v>
      </c>
    </row>
    <row r="200" spans="1:24" ht="14.1" customHeight="1">
      <c r="A200" s="472">
        <f t="shared" si="17"/>
        <v>200</v>
      </c>
      <c r="B200" s="211" t="s">
        <v>69</v>
      </c>
      <c r="C200" s="211" t="s">
        <v>151</v>
      </c>
      <c r="D200" s="212">
        <v>7</v>
      </c>
      <c r="E200" s="488" t="s">
        <v>390</v>
      </c>
      <c r="F200" s="489" t="s">
        <v>364</v>
      </c>
      <c r="G200" s="186" t="s">
        <v>96</v>
      </c>
      <c r="H200" s="186" t="s">
        <v>138</v>
      </c>
      <c r="I200" s="490">
        <v>12.7</v>
      </c>
      <c r="J200" s="491">
        <f t="shared" si="18"/>
        <v>255</v>
      </c>
      <c r="K200" s="492">
        <v>255</v>
      </c>
      <c r="L200" s="492"/>
      <c r="M200" s="492"/>
      <c r="N200" s="492"/>
      <c r="O200" s="492"/>
      <c r="P200" s="492"/>
      <c r="Q200" s="493">
        <f t="shared" si="19"/>
        <v>6.4770000000000003</v>
      </c>
      <c r="R200" s="493">
        <f t="shared" si="20"/>
        <v>0</v>
      </c>
      <c r="S200" s="494">
        <f>IF(K200="nio",0,IF(K200&gt;0,VLOOKUP(G200,'3-Productie normen'!A:K,VLOOKUP(K200,'3-Productie normen'!$B$30:$C$33,2,FALSE),FALSE)))*(VLOOKUP(B200,'2-Kosten per locatie'!$A$15:$C$36,3,FALSE))</f>
        <v>500</v>
      </c>
      <c r="T200" s="494">
        <f t="shared" si="21"/>
        <v>0</v>
      </c>
      <c r="U200" s="495">
        <f>VLOOKUP(G200,'3-Productie normen'!A:O,7,FALSE)</f>
        <v>473.79999999999995</v>
      </c>
      <c r="V200" s="495"/>
      <c r="X200" s="496">
        <f t="shared" si="22"/>
        <v>3238.5</v>
      </c>
    </row>
    <row r="201" spans="1:24" ht="14.1" customHeight="1">
      <c r="A201" s="472">
        <f t="shared" si="17"/>
        <v>201</v>
      </c>
      <c r="B201" s="211" t="s">
        <v>68</v>
      </c>
      <c r="C201" s="211" t="s">
        <v>391</v>
      </c>
      <c r="D201" s="212"/>
      <c r="E201" s="488" t="s">
        <v>392</v>
      </c>
      <c r="F201" s="489" t="s">
        <v>174</v>
      </c>
      <c r="G201" s="211" t="s">
        <v>90</v>
      </c>
      <c r="H201" s="186" t="s">
        <v>138</v>
      </c>
      <c r="I201" s="490">
        <v>7</v>
      </c>
      <c r="J201" s="491">
        <f t="shared" si="18"/>
        <v>52</v>
      </c>
      <c r="K201" s="492">
        <v>52</v>
      </c>
      <c r="L201" s="492"/>
      <c r="M201" s="492"/>
      <c r="N201" s="492"/>
      <c r="O201" s="492"/>
      <c r="P201" s="492"/>
      <c r="Q201" s="493">
        <f t="shared" si="19"/>
        <v>0.60666666666666669</v>
      </c>
      <c r="R201" s="493">
        <f t="shared" si="20"/>
        <v>0</v>
      </c>
      <c r="S201" s="494">
        <f>IF(K201="nio",0,IF(K201&gt;0,VLOOKUP(G201,'3-Productie normen'!A:K,VLOOKUP(K201,'3-Productie normen'!$B$30:$C$33,2,FALSE),FALSE)))*(VLOOKUP(B201,'2-Kosten per locatie'!$A$15:$C$36,3,FALSE))</f>
        <v>600</v>
      </c>
      <c r="T201" s="494">
        <f t="shared" si="21"/>
        <v>0</v>
      </c>
      <c r="U201" s="495">
        <f>VLOOKUP(G201,'3-Productie normen'!A:O,7,FALSE)</f>
        <v>2296.1699999999996</v>
      </c>
      <c r="V201" s="495"/>
      <c r="X201" s="496">
        <f t="shared" si="22"/>
        <v>364</v>
      </c>
    </row>
    <row r="202" spans="1:24" ht="14.1" customHeight="1">
      <c r="A202" s="472">
        <f t="shared" ref="A202:A265" si="23">A201+1</f>
        <v>202</v>
      </c>
      <c r="B202" s="211" t="s">
        <v>68</v>
      </c>
      <c r="C202" s="211" t="s">
        <v>391</v>
      </c>
      <c r="D202" s="212"/>
      <c r="E202" s="488" t="s">
        <v>393</v>
      </c>
      <c r="F202" s="489" t="s">
        <v>166</v>
      </c>
      <c r="G202" s="211" t="s">
        <v>88</v>
      </c>
      <c r="H202" s="186" t="s">
        <v>156</v>
      </c>
      <c r="I202" s="490">
        <v>4</v>
      </c>
      <c r="J202" s="491">
        <f t="shared" si="18"/>
        <v>52</v>
      </c>
      <c r="K202" s="492">
        <v>52</v>
      </c>
      <c r="L202" s="492"/>
      <c r="M202" s="492"/>
      <c r="N202" s="492"/>
      <c r="O202" s="492"/>
      <c r="P202" s="492"/>
      <c r="Q202" s="493">
        <f t="shared" si="19"/>
        <v>4.16</v>
      </c>
      <c r="R202" s="493">
        <f t="shared" si="20"/>
        <v>0</v>
      </c>
      <c r="S202" s="494">
        <f>IF(K202="nio",0,IF(K202&gt;0,VLOOKUP(G202,'3-Productie normen'!A:K,VLOOKUP(K202,'3-Productie normen'!$B$30:$C$33,2,FALSE),FALSE)))*(VLOOKUP(B202,'2-Kosten per locatie'!$A$15:$C$36,3,FALSE))</f>
        <v>50</v>
      </c>
      <c r="T202" s="494">
        <f t="shared" si="21"/>
        <v>0</v>
      </c>
      <c r="U202" s="495">
        <f>VLOOKUP(G202,'3-Productie normen'!A:O,7,FALSE)</f>
        <v>806.37</v>
      </c>
      <c r="V202" s="495"/>
      <c r="X202" s="496">
        <f t="shared" si="22"/>
        <v>208</v>
      </c>
    </row>
    <row r="203" spans="1:24" ht="14.1" customHeight="1">
      <c r="A203" s="472">
        <f t="shared" si="23"/>
        <v>203</v>
      </c>
      <c r="B203" s="211" t="s">
        <v>68</v>
      </c>
      <c r="C203" s="211" t="s">
        <v>391</v>
      </c>
      <c r="D203" s="212"/>
      <c r="E203" s="488" t="s">
        <v>394</v>
      </c>
      <c r="F203" s="497" t="s">
        <v>166</v>
      </c>
      <c r="G203" s="211" t="s">
        <v>88</v>
      </c>
      <c r="H203" s="186" t="s">
        <v>156</v>
      </c>
      <c r="I203" s="490">
        <v>4.1399999999999997</v>
      </c>
      <c r="J203" s="491">
        <f t="shared" si="18"/>
        <v>52</v>
      </c>
      <c r="K203" s="492">
        <v>52</v>
      </c>
      <c r="L203" s="492"/>
      <c r="M203" s="492"/>
      <c r="N203" s="492"/>
      <c r="O203" s="492"/>
      <c r="P203" s="492"/>
      <c r="Q203" s="493">
        <f t="shared" si="19"/>
        <v>4.3055999999999992</v>
      </c>
      <c r="R203" s="493">
        <f t="shared" si="20"/>
        <v>0</v>
      </c>
      <c r="S203" s="494">
        <f>IF(K203="nio",0,IF(K203&gt;0,VLOOKUP(G203,'3-Productie normen'!A:K,VLOOKUP(K203,'3-Productie normen'!$B$30:$C$33,2,FALSE),FALSE)))*(VLOOKUP(B203,'2-Kosten per locatie'!$A$15:$C$36,3,FALSE))</f>
        <v>50</v>
      </c>
      <c r="T203" s="494">
        <f t="shared" si="21"/>
        <v>0</v>
      </c>
      <c r="U203" s="495">
        <f>VLOOKUP(G203,'3-Productie normen'!A:O,7,FALSE)</f>
        <v>806.37</v>
      </c>
      <c r="V203" s="495"/>
      <c r="X203" s="496">
        <f t="shared" si="22"/>
        <v>215.27999999999997</v>
      </c>
    </row>
    <row r="204" spans="1:24" ht="14.1" customHeight="1">
      <c r="A204" s="472">
        <f t="shared" si="23"/>
        <v>204</v>
      </c>
      <c r="B204" s="211" t="s">
        <v>68</v>
      </c>
      <c r="C204" s="211" t="s">
        <v>391</v>
      </c>
      <c r="D204" s="212"/>
      <c r="E204" s="488" t="s">
        <v>395</v>
      </c>
      <c r="F204" s="497" t="s">
        <v>396</v>
      </c>
      <c r="G204" s="211" t="s">
        <v>90</v>
      </c>
      <c r="H204" s="186" t="s">
        <v>138</v>
      </c>
      <c r="I204" s="490">
        <v>105</v>
      </c>
      <c r="J204" s="491">
        <f t="shared" si="18"/>
        <v>52</v>
      </c>
      <c r="K204" s="492">
        <v>52</v>
      </c>
      <c r="L204" s="492"/>
      <c r="M204" s="492"/>
      <c r="N204" s="492"/>
      <c r="O204" s="492"/>
      <c r="P204" s="492"/>
      <c r="Q204" s="493">
        <f t="shared" si="19"/>
        <v>9.1</v>
      </c>
      <c r="R204" s="493">
        <f t="shared" si="20"/>
        <v>0</v>
      </c>
      <c r="S204" s="494">
        <f>IF(K204="nio",0,IF(K204&gt;0,VLOOKUP(G204,'3-Productie normen'!A:K,VLOOKUP(K204,'3-Productie normen'!$B$30:$C$33,2,FALSE),FALSE)))*(VLOOKUP(B204,'2-Kosten per locatie'!$A$15:$C$36,3,FALSE))</f>
        <v>600</v>
      </c>
      <c r="T204" s="494">
        <f t="shared" si="21"/>
        <v>0</v>
      </c>
      <c r="U204" s="495">
        <f>VLOOKUP(G204,'3-Productie normen'!A:O,7,FALSE)</f>
        <v>2296.1699999999996</v>
      </c>
      <c r="V204" s="495"/>
      <c r="X204" s="496">
        <f t="shared" si="22"/>
        <v>5460</v>
      </c>
    </row>
    <row r="205" spans="1:24" ht="14.1" customHeight="1">
      <c r="A205" s="472">
        <f t="shared" si="23"/>
        <v>205</v>
      </c>
      <c r="B205" s="211" t="s">
        <v>68</v>
      </c>
      <c r="C205" s="211" t="s">
        <v>391</v>
      </c>
      <c r="D205" s="212"/>
      <c r="E205" s="488" t="s">
        <v>397</v>
      </c>
      <c r="F205" s="497" t="s">
        <v>180</v>
      </c>
      <c r="G205" s="212" t="s">
        <v>86</v>
      </c>
      <c r="H205" s="186" t="s">
        <v>138</v>
      </c>
      <c r="I205" s="490">
        <v>19.600000000000001</v>
      </c>
      <c r="J205" s="491">
        <f t="shared" si="18"/>
        <v>52</v>
      </c>
      <c r="K205" s="492">
        <v>52</v>
      </c>
      <c r="L205" s="492"/>
      <c r="M205" s="492"/>
      <c r="N205" s="492"/>
      <c r="O205" s="492"/>
      <c r="P205" s="492"/>
      <c r="Q205" s="493">
        <f t="shared" si="19"/>
        <v>4.0768000000000004</v>
      </c>
      <c r="R205" s="493">
        <f t="shared" si="20"/>
        <v>0</v>
      </c>
      <c r="S205" s="494">
        <f>IF(K205="nio",0,IF(K205&gt;0,VLOOKUP(G205,'3-Productie normen'!A:K,VLOOKUP(K205,'3-Productie normen'!$B$30:$C$33,2,FALSE),FALSE)))*(VLOOKUP(B205,'2-Kosten per locatie'!$A$15:$C$36,3,FALSE))</f>
        <v>250</v>
      </c>
      <c r="T205" s="494">
        <f t="shared" si="21"/>
        <v>0</v>
      </c>
      <c r="U205" s="495">
        <f>VLOOKUP(G205,'3-Productie normen'!A:O,7,FALSE)</f>
        <v>3803.9000000000005</v>
      </c>
      <c r="V205" s="495"/>
      <c r="X205" s="496">
        <f t="shared" si="22"/>
        <v>1019.2</v>
      </c>
    </row>
    <row r="206" spans="1:24" ht="14.1" customHeight="1">
      <c r="A206" s="472">
        <f t="shared" si="23"/>
        <v>206</v>
      </c>
      <c r="B206" s="211" t="s">
        <v>68</v>
      </c>
      <c r="C206" s="211" t="s">
        <v>391</v>
      </c>
      <c r="D206" s="212"/>
      <c r="E206" s="488" t="s">
        <v>398</v>
      </c>
      <c r="F206" s="489" t="s">
        <v>399</v>
      </c>
      <c r="G206" s="186" t="s">
        <v>92</v>
      </c>
      <c r="H206" s="186" t="s">
        <v>138</v>
      </c>
      <c r="I206" s="490">
        <v>18.2</v>
      </c>
      <c r="J206" s="491">
        <f t="shared" si="18"/>
        <v>52</v>
      </c>
      <c r="K206" s="492">
        <v>52</v>
      </c>
      <c r="L206" s="492"/>
      <c r="M206" s="492"/>
      <c r="N206" s="492"/>
      <c r="O206" s="492"/>
      <c r="P206" s="492"/>
      <c r="Q206" s="493">
        <f t="shared" si="19"/>
        <v>5.4079999999999995</v>
      </c>
      <c r="R206" s="493">
        <f t="shared" si="20"/>
        <v>0</v>
      </c>
      <c r="S206" s="494">
        <f>IF(K206="nio",0,IF(K206&gt;0,VLOOKUP(G206,'3-Productie normen'!A:K,VLOOKUP(K206,'3-Productie normen'!$B$30:$C$33,2,FALSE),FALSE)))*(VLOOKUP(B206,'2-Kosten per locatie'!$A$15:$C$36,3,FALSE))</f>
        <v>175</v>
      </c>
      <c r="T206" s="494">
        <f t="shared" si="21"/>
        <v>0</v>
      </c>
      <c r="U206" s="495">
        <f>VLOOKUP(G206,'3-Productie normen'!A:O,7,FALSE)</f>
        <v>1111.75</v>
      </c>
      <c r="V206" s="495"/>
      <c r="X206" s="496">
        <f t="shared" si="22"/>
        <v>946.4</v>
      </c>
    </row>
    <row r="207" spans="1:24" ht="14.1" customHeight="1">
      <c r="A207" s="472">
        <f t="shared" si="23"/>
        <v>207</v>
      </c>
      <c r="B207" s="211" t="s">
        <v>68</v>
      </c>
      <c r="C207" s="211" t="s">
        <v>391</v>
      </c>
      <c r="D207" s="212"/>
      <c r="E207" s="488" t="s">
        <v>400</v>
      </c>
      <c r="F207" s="489" t="s">
        <v>155</v>
      </c>
      <c r="G207" s="211" t="s">
        <v>88</v>
      </c>
      <c r="H207" s="186" t="s">
        <v>156</v>
      </c>
      <c r="I207" s="490">
        <v>2.5499999999999998</v>
      </c>
      <c r="J207" s="491">
        <f t="shared" si="18"/>
        <v>52</v>
      </c>
      <c r="K207" s="492">
        <v>52</v>
      </c>
      <c r="L207" s="492"/>
      <c r="M207" s="492"/>
      <c r="N207" s="492"/>
      <c r="O207" s="492"/>
      <c r="P207" s="492"/>
      <c r="Q207" s="493">
        <f t="shared" si="19"/>
        <v>2.6519999999999997</v>
      </c>
      <c r="R207" s="493">
        <f t="shared" si="20"/>
        <v>0</v>
      </c>
      <c r="S207" s="494">
        <f>IF(K207="nio",0,IF(K207&gt;0,VLOOKUP(G207,'3-Productie normen'!A:K,VLOOKUP(K207,'3-Productie normen'!$B$30:$C$33,2,FALSE),FALSE)))*(VLOOKUP(B207,'2-Kosten per locatie'!$A$15:$C$36,3,FALSE))</f>
        <v>50</v>
      </c>
      <c r="T207" s="494">
        <f t="shared" si="21"/>
        <v>0</v>
      </c>
      <c r="U207" s="495">
        <f>VLOOKUP(G207,'3-Productie normen'!A:O,7,FALSE)</f>
        <v>806.37</v>
      </c>
      <c r="V207" s="495"/>
      <c r="X207" s="496">
        <f t="shared" si="22"/>
        <v>132.6</v>
      </c>
    </row>
    <row r="208" spans="1:24" ht="14.1" customHeight="1">
      <c r="A208" s="472">
        <f t="shared" si="23"/>
        <v>208</v>
      </c>
      <c r="B208" s="211" t="s">
        <v>68</v>
      </c>
      <c r="C208" s="211" t="s">
        <v>391</v>
      </c>
      <c r="D208" s="212"/>
      <c r="E208" s="488" t="s">
        <v>401</v>
      </c>
      <c r="F208" s="489" t="s">
        <v>166</v>
      </c>
      <c r="G208" s="211" t="s">
        <v>88</v>
      </c>
      <c r="H208" s="186" t="s">
        <v>156</v>
      </c>
      <c r="I208" s="490">
        <v>4.28</v>
      </c>
      <c r="J208" s="491">
        <f t="shared" si="18"/>
        <v>52</v>
      </c>
      <c r="K208" s="492">
        <v>52</v>
      </c>
      <c r="L208" s="492"/>
      <c r="M208" s="492"/>
      <c r="N208" s="492"/>
      <c r="O208" s="492"/>
      <c r="P208" s="492"/>
      <c r="Q208" s="493">
        <f t="shared" si="19"/>
        <v>4.4512</v>
      </c>
      <c r="R208" s="493">
        <f t="shared" si="20"/>
        <v>0</v>
      </c>
      <c r="S208" s="494">
        <f>IF(K208="nio",0,IF(K208&gt;0,VLOOKUP(G208,'3-Productie normen'!A:K,VLOOKUP(K208,'3-Productie normen'!$B$30:$C$33,2,FALSE),FALSE)))*(VLOOKUP(B208,'2-Kosten per locatie'!$A$15:$C$36,3,FALSE))</f>
        <v>50</v>
      </c>
      <c r="T208" s="494">
        <f t="shared" si="21"/>
        <v>0</v>
      </c>
      <c r="U208" s="495">
        <f>VLOOKUP(G208,'3-Productie normen'!A:O,7,FALSE)</f>
        <v>806.37</v>
      </c>
      <c r="V208" s="495"/>
      <c r="X208" s="496">
        <f t="shared" si="22"/>
        <v>222.56</v>
      </c>
    </row>
    <row r="209" spans="1:24" ht="14.1" customHeight="1">
      <c r="A209" s="472">
        <f t="shared" si="23"/>
        <v>209</v>
      </c>
      <c r="B209" s="211" t="s">
        <v>68</v>
      </c>
      <c r="C209" s="211" t="s">
        <v>391</v>
      </c>
      <c r="D209" s="212"/>
      <c r="E209" s="488" t="s">
        <v>402</v>
      </c>
      <c r="F209" s="489" t="s">
        <v>155</v>
      </c>
      <c r="G209" s="211" t="s">
        <v>88</v>
      </c>
      <c r="H209" s="186" t="s">
        <v>156</v>
      </c>
      <c r="I209" s="490">
        <v>10.6</v>
      </c>
      <c r="J209" s="491">
        <f t="shared" si="18"/>
        <v>52</v>
      </c>
      <c r="K209" s="492">
        <v>52</v>
      </c>
      <c r="L209" s="492"/>
      <c r="M209" s="492"/>
      <c r="N209" s="492"/>
      <c r="O209" s="492"/>
      <c r="P209" s="492"/>
      <c r="Q209" s="493">
        <f t="shared" si="19"/>
        <v>11.023999999999999</v>
      </c>
      <c r="R209" s="493">
        <f t="shared" si="20"/>
        <v>0</v>
      </c>
      <c r="S209" s="494">
        <f>IF(K209="nio",0,IF(K209&gt;0,VLOOKUP(G209,'3-Productie normen'!A:K,VLOOKUP(K209,'3-Productie normen'!$B$30:$C$33,2,FALSE),FALSE)))*(VLOOKUP(B209,'2-Kosten per locatie'!$A$15:$C$36,3,FALSE))</f>
        <v>50</v>
      </c>
      <c r="T209" s="494">
        <f t="shared" si="21"/>
        <v>0</v>
      </c>
      <c r="U209" s="495">
        <f>VLOOKUP(G209,'3-Productie normen'!A:O,7,FALSE)</f>
        <v>806.37</v>
      </c>
      <c r="V209" s="495"/>
      <c r="X209" s="496">
        <f t="shared" si="22"/>
        <v>551.19999999999993</v>
      </c>
    </row>
    <row r="210" spans="1:24" ht="14.1" customHeight="1">
      <c r="A210" s="472">
        <f t="shared" si="23"/>
        <v>210</v>
      </c>
      <c r="B210" s="211" t="s">
        <v>68</v>
      </c>
      <c r="C210" s="211" t="s">
        <v>391</v>
      </c>
      <c r="D210" s="499"/>
      <c r="E210" s="500" t="s">
        <v>403</v>
      </c>
      <c r="F210" s="499" t="s">
        <v>149</v>
      </c>
      <c r="G210" s="211" t="s">
        <v>98</v>
      </c>
      <c r="H210" s="186" t="s">
        <v>296</v>
      </c>
      <c r="I210" s="500">
        <v>12.5</v>
      </c>
      <c r="J210" s="491">
        <f t="shared" si="18"/>
        <v>52</v>
      </c>
      <c r="K210" s="492">
        <v>52</v>
      </c>
      <c r="L210" s="492"/>
      <c r="M210" s="492"/>
      <c r="N210" s="492"/>
      <c r="O210" s="492"/>
      <c r="P210" s="492"/>
      <c r="Q210" s="493">
        <f t="shared" si="19"/>
        <v>2.6</v>
      </c>
      <c r="R210" s="493">
        <f t="shared" si="20"/>
        <v>0</v>
      </c>
      <c r="S210" s="494">
        <f>IF(K210="nio",0,IF(K210&gt;0,VLOOKUP(G210,'3-Productie normen'!A:K,VLOOKUP(K210,'3-Productie normen'!$B$30:$C$33,2,FALSE),FALSE)))*(VLOOKUP(B210,'2-Kosten per locatie'!$A$15:$C$36,3,FALSE))</f>
        <v>250</v>
      </c>
      <c r="T210" s="494">
        <f t="shared" si="21"/>
        <v>0</v>
      </c>
      <c r="U210" s="495">
        <f>VLOOKUP(G210,'3-Productie normen'!A:O,7,FALSE)</f>
        <v>132.80000000000001</v>
      </c>
      <c r="V210" s="495"/>
      <c r="X210" s="496">
        <f t="shared" si="22"/>
        <v>650</v>
      </c>
    </row>
    <row r="211" spans="1:24" ht="14.1" customHeight="1">
      <c r="A211" s="472">
        <f t="shared" si="23"/>
        <v>211</v>
      </c>
      <c r="B211" s="211" t="s">
        <v>51</v>
      </c>
      <c r="C211" s="211" t="s">
        <v>404</v>
      </c>
      <c r="D211" s="499"/>
      <c r="E211" s="500" t="s">
        <v>392</v>
      </c>
      <c r="F211" s="499" t="s">
        <v>399</v>
      </c>
      <c r="G211" s="186" t="s">
        <v>92</v>
      </c>
      <c r="H211" s="186" t="s">
        <v>138</v>
      </c>
      <c r="I211" s="500">
        <v>12</v>
      </c>
      <c r="J211" s="491">
        <f t="shared" si="18"/>
        <v>52</v>
      </c>
      <c r="K211" s="492">
        <v>52</v>
      </c>
      <c r="L211" s="492"/>
      <c r="M211" s="492"/>
      <c r="N211" s="492"/>
      <c r="O211" s="492"/>
      <c r="P211" s="492"/>
      <c r="Q211" s="493">
        <f t="shared" si="19"/>
        <v>3.5657142857142858</v>
      </c>
      <c r="R211" s="493">
        <f t="shared" si="20"/>
        <v>0</v>
      </c>
      <c r="S211" s="494">
        <f>IF(K211="nio",0,IF(K211&gt;0,VLOOKUP(G211,'3-Productie normen'!A:K,VLOOKUP(K211,'3-Productie normen'!$B$30:$C$33,2,FALSE),FALSE)))*(VLOOKUP(B211,'2-Kosten per locatie'!$A$15:$C$36,3,FALSE))</f>
        <v>175</v>
      </c>
      <c r="T211" s="494">
        <f t="shared" si="21"/>
        <v>0</v>
      </c>
      <c r="U211" s="495">
        <f>VLOOKUP(G211,'3-Productie normen'!A:O,7,FALSE)</f>
        <v>1111.75</v>
      </c>
      <c r="V211" s="495"/>
      <c r="X211" s="496">
        <f t="shared" si="22"/>
        <v>624</v>
      </c>
    </row>
    <row r="212" spans="1:24" ht="14.1" customHeight="1">
      <c r="A212" s="472">
        <f t="shared" si="23"/>
        <v>212</v>
      </c>
      <c r="B212" s="211" t="s">
        <v>51</v>
      </c>
      <c r="C212" s="211" t="s">
        <v>404</v>
      </c>
      <c r="D212" s="499"/>
      <c r="E212" s="500" t="s">
        <v>395</v>
      </c>
      <c r="F212" s="499" t="s">
        <v>396</v>
      </c>
      <c r="G212" s="211" t="s">
        <v>90</v>
      </c>
      <c r="H212" s="186" t="s">
        <v>138</v>
      </c>
      <c r="I212" s="500">
        <v>106</v>
      </c>
      <c r="J212" s="491">
        <f t="shared" si="18"/>
        <v>52</v>
      </c>
      <c r="K212" s="492">
        <v>52</v>
      </c>
      <c r="L212" s="492"/>
      <c r="M212" s="492"/>
      <c r="N212" s="492"/>
      <c r="O212" s="492"/>
      <c r="P212" s="492"/>
      <c r="Q212" s="493">
        <f t="shared" si="19"/>
        <v>9.1866666666666674</v>
      </c>
      <c r="R212" s="493">
        <f t="shared" si="20"/>
        <v>0</v>
      </c>
      <c r="S212" s="494">
        <f>IF(K212="nio",0,IF(K212&gt;0,VLOOKUP(G212,'3-Productie normen'!A:K,VLOOKUP(K212,'3-Productie normen'!$B$30:$C$33,2,FALSE),FALSE)))*(VLOOKUP(B212,'2-Kosten per locatie'!$A$15:$C$36,3,FALSE))</f>
        <v>600</v>
      </c>
      <c r="T212" s="494">
        <f t="shared" si="21"/>
        <v>0</v>
      </c>
      <c r="U212" s="495">
        <f>VLOOKUP(G212,'3-Productie normen'!A:O,7,FALSE)</f>
        <v>2296.1699999999996</v>
      </c>
      <c r="V212" s="495"/>
      <c r="X212" s="496">
        <f t="shared" si="22"/>
        <v>5512</v>
      </c>
    </row>
    <row r="213" spans="1:24" ht="14.1" customHeight="1">
      <c r="A213" s="472">
        <f t="shared" si="23"/>
        <v>213</v>
      </c>
      <c r="B213" s="211" t="s">
        <v>51</v>
      </c>
      <c r="C213" s="211" t="s">
        <v>404</v>
      </c>
      <c r="D213" s="499"/>
      <c r="E213" s="500" t="s">
        <v>398</v>
      </c>
      <c r="F213" s="499" t="s">
        <v>174</v>
      </c>
      <c r="G213" s="211" t="s">
        <v>90</v>
      </c>
      <c r="H213" s="186" t="s">
        <v>156</v>
      </c>
      <c r="I213" s="500">
        <v>8.85</v>
      </c>
      <c r="J213" s="491">
        <f t="shared" si="18"/>
        <v>52</v>
      </c>
      <c r="K213" s="492">
        <v>52</v>
      </c>
      <c r="L213" s="492"/>
      <c r="M213" s="492"/>
      <c r="N213" s="492"/>
      <c r="O213" s="492"/>
      <c r="P213" s="492"/>
      <c r="Q213" s="493">
        <f t="shared" si="19"/>
        <v>0.76700000000000002</v>
      </c>
      <c r="R213" s="493">
        <f t="shared" si="20"/>
        <v>0</v>
      </c>
      <c r="S213" s="494">
        <f>IF(K213="nio",0,IF(K213&gt;0,VLOOKUP(G213,'3-Productie normen'!A:K,VLOOKUP(K213,'3-Productie normen'!$B$30:$C$33,2,FALSE),FALSE)))*(VLOOKUP(B213,'2-Kosten per locatie'!$A$15:$C$36,3,FALSE))</f>
        <v>600</v>
      </c>
      <c r="T213" s="494">
        <f t="shared" si="21"/>
        <v>0</v>
      </c>
      <c r="U213" s="495">
        <f>VLOOKUP(G213,'3-Productie normen'!A:O,7,FALSE)</f>
        <v>2296.1699999999996</v>
      </c>
      <c r="V213" s="495"/>
      <c r="X213" s="496">
        <f t="shared" si="22"/>
        <v>460.2</v>
      </c>
    </row>
    <row r="214" spans="1:24" ht="14.1" customHeight="1">
      <c r="A214" s="472">
        <f t="shared" si="23"/>
        <v>214</v>
      </c>
      <c r="B214" s="211" t="s">
        <v>51</v>
      </c>
      <c r="C214" s="211" t="s">
        <v>404</v>
      </c>
      <c r="D214" s="499"/>
      <c r="E214" s="500" t="s">
        <v>405</v>
      </c>
      <c r="F214" s="499" t="s">
        <v>406</v>
      </c>
      <c r="G214" s="211" t="s">
        <v>90</v>
      </c>
      <c r="H214" s="186" t="s">
        <v>138</v>
      </c>
      <c r="I214" s="500">
        <v>40</v>
      </c>
      <c r="J214" s="491">
        <f t="shared" si="18"/>
        <v>52</v>
      </c>
      <c r="K214" s="492">
        <v>52</v>
      </c>
      <c r="L214" s="492"/>
      <c r="M214" s="492"/>
      <c r="N214" s="492"/>
      <c r="O214" s="492"/>
      <c r="P214" s="492"/>
      <c r="Q214" s="493">
        <f t="shared" si="19"/>
        <v>3.4666666666666668</v>
      </c>
      <c r="R214" s="493">
        <f t="shared" si="20"/>
        <v>0</v>
      </c>
      <c r="S214" s="494">
        <f>IF(K214="nio",0,IF(K214&gt;0,VLOOKUP(G214,'3-Productie normen'!A:K,VLOOKUP(K214,'3-Productie normen'!$B$30:$C$33,2,FALSE),FALSE)))*(VLOOKUP(B214,'2-Kosten per locatie'!$A$15:$C$36,3,FALSE))</f>
        <v>600</v>
      </c>
      <c r="T214" s="494">
        <f t="shared" si="21"/>
        <v>0</v>
      </c>
      <c r="U214" s="495">
        <f>VLOOKUP(G214,'3-Productie normen'!A:O,7,FALSE)</f>
        <v>2296.1699999999996</v>
      </c>
      <c r="V214" s="495"/>
      <c r="X214" s="496">
        <f t="shared" si="22"/>
        <v>2080</v>
      </c>
    </row>
    <row r="215" spans="1:24" ht="14.1" customHeight="1">
      <c r="A215" s="472">
        <f t="shared" si="23"/>
        <v>215</v>
      </c>
      <c r="B215" s="211" t="s">
        <v>51</v>
      </c>
      <c r="C215" s="211" t="s">
        <v>404</v>
      </c>
      <c r="D215" s="499"/>
      <c r="E215" s="500" t="s">
        <v>393</v>
      </c>
      <c r="F215" s="489" t="s">
        <v>166</v>
      </c>
      <c r="G215" s="211" t="s">
        <v>88</v>
      </c>
      <c r="H215" s="186" t="s">
        <v>156</v>
      </c>
      <c r="I215" s="500">
        <v>5.3</v>
      </c>
      <c r="J215" s="491">
        <f t="shared" si="18"/>
        <v>52</v>
      </c>
      <c r="K215" s="492">
        <v>52</v>
      </c>
      <c r="L215" s="492"/>
      <c r="M215" s="492"/>
      <c r="N215" s="492"/>
      <c r="O215" s="492"/>
      <c r="P215" s="492"/>
      <c r="Q215" s="493">
        <f t="shared" si="19"/>
        <v>5.5119999999999996</v>
      </c>
      <c r="R215" s="493">
        <f t="shared" si="20"/>
        <v>0</v>
      </c>
      <c r="S215" s="494">
        <f>IF(K215="nio",0,IF(K215&gt;0,VLOOKUP(G215,'3-Productie normen'!A:K,VLOOKUP(K215,'3-Productie normen'!$B$30:$C$33,2,FALSE),FALSE)))*(VLOOKUP(B215,'2-Kosten per locatie'!$A$15:$C$36,3,FALSE))</f>
        <v>50</v>
      </c>
      <c r="T215" s="494">
        <f t="shared" si="21"/>
        <v>0</v>
      </c>
      <c r="U215" s="495">
        <f>VLOOKUP(G215,'3-Productie normen'!A:O,7,FALSE)</f>
        <v>806.37</v>
      </c>
      <c r="V215" s="495"/>
      <c r="X215" s="496">
        <f t="shared" si="22"/>
        <v>275.59999999999997</v>
      </c>
    </row>
    <row r="216" spans="1:24" ht="14.1" customHeight="1">
      <c r="A216" s="472">
        <f t="shared" si="23"/>
        <v>216</v>
      </c>
      <c r="B216" s="211" t="s">
        <v>51</v>
      </c>
      <c r="C216" s="211" t="s">
        <v>404</v>
      </c>
      <c r="D216" s="499"/>
      <c r="E216" s="500" t="s">
        <v>394</v>
      </c>
      <c r="F216" s="489" t="s">
        <v>166</v>
      </c>
      <c r="G216" s="211" t="s">
        <v>88</v>
      </c>
      <c r="H216" s="186" t="s">
        <v>156</v>
      </c>
      <c r="I216" s="500">
        <v>5.3</v>
      </c>
      <c r="J216" s="491">
        <f t="shared" si="18"/>
        <v>52</v>
      </c>
      <c r="K216" s="492">
        <v>52</v>
      </c>
      <c r="L216" s="492"/>
      <c r="M216" s="492"/>
      <c r="N216" s="492"/>
      <c r="O216" s="492"/>
      <c r="P216" s="492"/>
      <c r="Q216" s="493">
        <f t="shared" si="19"/>
        <v>5.5119999999999996</v>
      </c>
      <c r="R216" s="493">
        <f t="shared" si="20"/>
        <v>0</v>
      </c>
      <c r="S216" s="494">
        <f>IF(K216="nio",0,IF(K216&gt;0,VLOOKUP(G216,'3-Productie normen'!A:K,VLOOKUP(K216,'3-Productie normen'!$B$30:$C$33,2,FALSE),FALSE)))*(VLOOKUP(B216,'2-Kosten per locatie'!$A$15:$C$36,3,FALSE))</f>
        <v>50</v>
      </c>
      <c r="T216" s="494">
        <f t="shared" si="21"/>
        <v>0</v>
      </c>
      <c r="U216" s="495">
        <f>VLOOKUP(G216,'3-Productie normen'!A:O,7,FALSE)</f>
        <v>806.37</v>
      </c>
      <c r="V216" s="495"/>
      <c r="X216" s="496">
        <f t="shared" si="22"/>
        <v>275.59999999999997</v>
      </c>
    </row>
    <row r="217" spans="1:24" ht="14.1" customHeight="1">
      <c r="A217" s="472">
        <f t="shared" si="23"/>
        <v>217</v>
      </c>
      <c r="B217" s="211" t="s">
        <v>51</v>
      </c>
      <c r="C217" s="211" t="s">
        <v>404</v>
      </c>
      <c r="D217" s="499"/>
      <c r="E217" s="500" t="s">
        <v>397</v>
      </c>
      <c r="F217" s="499" t="s">
        <v>180</v>
      </c>
      <c r="G217" s="212" t="s">
        <v>86</v>
      </c>
      <c r="H217" s="186" t="s">
        <v>221</v>
      </c>
      <c r="I217" s="500">
        <v>16.899999999999999</v>
      </c>
      <c r="J217" s="491">
        <f t="shared" si="18"/>
        <v>52</v>
      </c>
      <c r="K217" s="492">
        <v>52</v>
      </c>
      <c r="L217" s="492"/>
      <c r="M217" s="492"/>
      <c r="N217" s="492"/>
      <c r="O217" s="492"/>
      <c r="P217" s="492"/>
      <c r="Q217" s="493">
        <f t="shared" si="19"/>
        <v>3.5151999999999997</v>
      </c>
      <c r="R217" s="493">
        <f t="shared" si="20"/>
        <v>0</v>
      </c>
      <c r="S217" s="494">
        <f>IF(K217="nio",0,IF(K217&gt;0,VLOOKUP(G217,'3-Productie normen'!A:K,VLOOKUP(K217,'3-Productie normen'!$B$30:$C$33,2,FALSE),FALSE)))*(VLOOKUP(B217,'2-Kosten per locatie'!$A$15:$C$36,3,FALSE))</f>
        <v>250</v>
      </c>
      <c r="T217" s="494">
        <f t="shared" si="21"/>
        <v>0</v>
      </c>
      <c r="U217" s="495">
        <f>VLOOKUP(G217,'3-Productie normen'!A:O,7,FALSE)</f>
        <v>3803.9000000000005</v>
      </c>
      <c r="V217" s="495"/>
      <c r="X217" s="496">
        <f t="shared" si="22"/>
        <v>878.8</v>
      </c>
    </row>
    <row r="218" spans="1:24" ht="14.1" customHeight="1">
      <c r="A218" s="472">
        <f t="shared" si="23"/>
        <v>218</v>
      </c>
      <c r="B218" s="211" t="s">
        <v>55</v>
      </c>
      <c r="C218" s="211" t="s">
        <v>407</v>
      </c>
      <c r="D218" s="499"/>
      <c r="E218" s="500" t="s">
        <v>392</v>
      </c>
      <c r="F218" s="499" t="s">
        <v>406</v>
      </c>
      <c r="G218" s="211" t="s">
        <v>90</v>
      </c>
      <c r="H218" s="186" t="s">
        <v>408</v>
      </c>
      <c r="I218" s="500">
        <v>12</v>
      </c>
      <c r="J218" s="491">
        <f t="shared" si="18"/>
        <v>52</v>
      </c>
      <c r="K218" s="492">
        <v>52</v>
      </c>
      <c r="L218" s="492"/>
      <c r="M218" s="492"/>
      <c r="N218" s="492"/>
      <c r="O218" s="492"/>
      <c r="P218" s="492"/>
      <c r="Q218" s="493">
        <f t="shared" si="19"/>
        <v>1.04</v>
      </c>
      <c r="R218" s="493">
        <f t="shared" si="20"/>
        <v>0</v>
      </c>
      <c r="S218" s="494">
        <f>IF(K218="nio",0,IF(K218&gt;0,VLOOKUP(G218,'3-Productie normen'!A:K,VLOOKUP(K218,'3-Productie normen'!$B$30:$C$33,2,FALSE),FALSE)))*(VLOOKUP(B218,'2-Kosten per locatie'!$A$15:$C$36,3,FALSE))</f>
        <v>600</v>
      </c>
      <c r="T218" s="494">
        <f t="shared" si="21"/>
        <v>0</v>
      </c>
      <c r="U218" s="495">
        <f>VLOOKUP(G218,'3-Productie normen'!A:O,7,FALSE)</f>
        <v>2296.1699999999996</v>
      </c>
      <c r="V218" s="495"/>
      <c r="X218" s="496">
        <f t="shared" si="22"/>
        <v>624</v>
      </c>
    </row>
    <row r="219" spans="1:24" ht="14.1" customHeight="1">
      <c r="A219" s="472">
        <f t="shared" si="23"/>
        <v>219</v>
      </c>
      <c r="B219" s="211" t="s">
        <v>55</v>
      </c>
      <c r="C219" s="211" t="s">
        <v>407</v>
      </c>
      <c r="D219" s="499"/>
      <c r="E219" s="500" t="s">
        <v>395</v>
      </c>
      <c r="F219" s="499" t="s">
        <v>149</v>
      </c>
      <c r="G219" s="211" t="s">
        <v>98</v>
      </c>
      <c r="H219" s="186" t="s">
        <v>409</v>
      </c>
      <c r="I219" s="500">
        <v>11</v>
      </c>
      <c r="J219" s="491">
        <f t="shared" si="18"/>
        <v>52</v>
      </c>
      <c r="K219" s="492">
        <v>52</v>
      </c>
      <c r="L219" s="492"/>
      <c r="M219" s="492"/>
      <c r="N219" s="492"/>
      <c r="O219" s="492"/>
      <c r="P219" s="492"/>
      <c r="Q219" s="493">
        <f t="shared" si="19"/>
        <v>2.2879999999999998</v>
      </c>
      <c r="R219" s="493">
        <f t="shared" si="20"/>
        <v>0</v>
      </c>
      <c r="S219" s="494">
        <f>IF(K219="nio",0,IF(K219&gt;0,VLOOKUP(G219,'3-Productie normen'!A:K,VLOOKUP(K219,'3-Productie normen'!$B$30:$C$33,2,FALSE),FALSE)))*(VLOOKUP(B219,'2-Kosten per locatie'!$A$15:$C$36,3,FALSE))</f>
        <v>250</v>
      </c>
      <c r="T219" s="494">
        <f t="shared" si="21"/>
        <v>0</v>
      </c>
      <c r="U219" s="495">
        <f>VLOOKUP(G219,'3-Productie normen'!A:O,7,FALSE)</f>
        <v>132.80000000000001</v>
      </c>
      <c r="V219" s="495"/>
      <c r="X219" s="496">
        <f t="shared" si="22"/>
        <v>572</v>
      </c>
    </row>
    <row r="220" spans="1:24" ht="14.1" customHeight="1">
      <c r="A220" s="472">
        <f t="shared" si="23"/>
        <v>220</v>
      </c>
      <c r="B220" s="211" t="s">
        <v>55</v>
      </c>
      <c r="C220" s="211" t="s">
        <v>407</v>
      </c>
      <c r="D220" s="499"/>
      <c r="E220" s="500" t="s">
        <v>398</v>
      </c>
      <c r="F220" s="499" t="s">
        <v>174</v>
      </c>
      <c r="G220" s="211" t="s">
        <v>90</v>
      </c>
      <c r="H220" s="186" t="s">
        <v>408</v>
      </c>
      <c r="I220" s="500">
        <v>12.77</v>
      </c>
      <c r="J220" s="491">
        <f t="shared" si="18"/>
        <v>52</v>
      </c>
      <c r="K220" s="492">
        <v>52</v>
      </c>
      <c r="L220" s="492"/>
      <c r="M220" s="492"/>
      <c r="N220" s="492"/>
      <c r="O220" s="492"/>
      <c r="P220" s="492"/>
      <c r="Q220" s="493">
        <f t="shared" si="19"/>
        <v>1.1067333333333333</v>
      </c>
      <c r="R220" s="493">
        <f t="shared" si="20"/>
        <v>0</v>
      </c>
      <c r="S220" s="494">
        <f>IF(K220="nio",0,IF(K220&gt;0,VLOOKUP(G220,'3-Productie normen'!A:K,VLOOKUP(K220,'3-Productie normen'!$B$30:$C$33,2,FALSE),FALSE)))*(VLOOKUP(B220,'2-Kosten per locatie'!$A$15:$C$36,3,FALSE))</f>
        <v>600</v>
      </c>
      <c r="T220" s="494">
        <f t="shared" si="21"/>
        <v>0</v>
      </c>
      <c r="U220" s="495">
        <f>VLOOKUP(G220,'3-Productie normen'!A:O,7,FALSE)</f>
        <v>2296.1699999999996</v>
      </c>
      <c r="V220" s="495"/>
      <c r="X220" s="496">
        <f t="shared" si="22"/>
        <v>664.04</v>
      </c>
    </row>
    <row r="221" spans="1:24" ht="14.1" customHeight="1">
      <c r="A221" s="472">
        <f t="shared" si="23"/>
        <v>221</v>
      </c>
      <c r="B221" s="211" t="s">
        <v>55</v>
      </c>
      <c r="C221" s="211" t="s">
        <v>407</v>
      </c>
      <c r="D221" s="499"/>
      <c r="E221" s="500" t="s">
        <v>393</v>
      </c>
      <c r="F221" s="489" t="s">
        <v>166</v>
      </c>
      <c r="G221" s="211" t="s">
        <v>88</v>
      </c>
      <c r="H221" s="186" t="s">
        <v>156</v>
      </c>
      <c r="I221" s="500">
        <v>12.75</v>
      </c>
      <c r="J221" s="491">
        <f t="shared" si="18"/>
        <v>52</v>
      </c>
      <c r="K221" s="492">
        <v>52</v>
      </c>
      <c r="L221" s="492"/>
      <c r="M221" s="492"/>
      <c r="N221" s="492"/>
      <c r="O221" s="492"/>
      <c r="P221" s="492"/>
      <c r="Q221" s="493">
        <f t="shared" si="19"/>
        <v>13.26</v>
      </c>
      <c r="R221" s="493">
        <f t="shared" si="20"/>
        <v>0</v>
      </c>
      <c r="S221" s="494">
        <f>IF(K221="nio",0,IF(K221&gt;0,VLOOKUP(G221,'3-Productie normen'!A:K,VLOOKUP(K221,'3-Productie normen'!$B$30:$C$33,2,FALSE),FALSE)))*(VLOOKUP(B221,'2-Kosten per locatie'!$A$15:$C$36,3,FALSE))</f>
        <v>50</v>
      </c>
      <c r="T221" s="494">
        <f t="shared" si="21"/>
        <v>0</v>
      </c>
      <c r="U221" s="495">
        <f>VLOOKUP(G221,'3-Productie normen'!A:O,7,FALSE)</f>
        <v>806.37</v>
      </c>
      <c r="V221" s="495"/>
      <c r="X221" s="496">
        <f t="shared" si="22"/>
        <v>663</v>
      </c>
    </row>
    <row r="222" spans="1:24" ht="14.1" customHeight="1">
      <c r="A222" s="472">
        <f t="shared" si="23"/>
        <v>222</v>
      </c>
      <c r="B222" s="211" t="s">
        <v>55</v>
      </c>
      <c r="C222" s="211" t="s">
        <v>407</v>
      </c>
      <c r="D222" s="499"/>
      <c r="E222" s="500" t="s">
        <v>394</v>
      </c>
      <c r="F222" s="489" t="s">
        <v>166</v>
      </c>
      <c r="G222" s="211" t="s">
        <v>88</v>
      </c>
      <c r="H222" s="186" t="s">
        <v>156</v>
      </c>
      <c r="I222" s="500">
        <v>1.85</v>
      </c>
      <c r="J222" s="491">
        <f t="shared" si="18"/>
        <v>52</v>
      </c>
      <c r="K222" s="492">
        <v>52</v>
      </c>
      <c r="L222" s="492"/>
      <c r="M222" s="492"/>
      <c r="N222" s="492"/>
      <c r="O222" s="492"/>
      <c r="P222" s="492"/>
      <c r="Q222" s="493">
        <f t="shared" si="19"/>
        <v>1.9240000000000002</v>
      </c>
      <c r="R222" s="493">
        <f t="shared" si="20"/>
        <v>0</v>
      </c>
      <c r="S222" s="494">
        <f>IF(K222="nio",0,IF(K222&gt;0,VLOOKUP(G222,'3-Productie normen'!A:K,VLOOKUP(K222,'3-Productie normen'!$B$30:$C$33,2,FALSE),FALSE)))*(VLOOKUP(B222,'2-Kosten per locatie'!$A$15:$C$36,3,FALSE))</f>
        <v>50</v>
      </c>
      <c r="T222" s="494">
        <f t="shared" si="21"/>
        <v>0</v>
      </c>
      <c r="U222" s="495">
        <f>VLOOKUP(G222,'3-Productie normen'!A:O,7,FALSE)</f>
        <v>806.37</v>
      </c>
      <c r="V222" s="495"/>
      <c r="X222" s="496">
        <f t="shared" si="22"/>
        <v>96.2</v>
      </c>
    </row>
    <row r="223" spans="1:24" ht="14.1" customHeight="1">
      <c r="A223" s="472">
        <f t="shared" si="23"/>
        <v>223</v>
      </c>
      <c r="B223" s="211" t="s">
        <v>55</v>
      </c>
      <c r="C223" s="211" t="s">
        <v>407</v>
      </c>
      <c r="D223" s="499"/>
      <c r="E223" s="500" t="s">
        <v>397</v>
      </c>
      <c r="F223" s="499" t="s">
        <v>94</v>
      </c>
      <c r="G223" s="212" t="s">
        <v>94</v>
      </c>
      <c r="H223" s="186" t="s">
        <v>138</v>
      </c>
      <c r="I223" s="500">
        <v>40.17</v>
      </c>
      <c r="J223" s="491">
        <f t="shared" si="18"/>
        <v>52</v>
      </c>
      <c r="K223" s="492">
        <v>52</v>
      </c>
      <c r="L223" s="492"/>
      <c r="M223" s="492"/>
      <c r="N223" s="492"/>
      <c r="O223" s="492"/>
      <c r="P223" s="492"/>
      <c r="Q223" s="493">
        <f t="shared" si="19"/>
        <v>6.9628000000000005</v>
      </c>
      <c r="R223" s="493">
        <f t="shared" si="20"/>
        <v>0</v>
      </c>
      <c r="S223" s="494">
        <f>IF(K223="nio",0,IF(K223&gt;0,VLOOKUP(G223,'3-Productie normen'!A:K,VLOOKUP(K223,'3-Productie normen'!$B$30:$C$33,2,FALSE),FALSE)))*(VLOOKUP(B223,'2-Kosten per locatie'!$A$15:$C$36,3,FALSE))</f>
        <v>300</v>
      </c>
      <c r="T223" s="494">
        <f t="shared" si="21"/>
        <v>0</v>
      </c>
      <c r="U223" s="495">
        <f>VLOOKUP(G223,'3-Productie normen'!A:O,7,FALSE)</f>
        <v>606.37</v>
      </c>
      <c r="V223" s="495"/>
      <c r="X223" s="496">
        <f t="shared" si="22"/>
        <v>2088.84</v>
      </c>
    </row>
    <row r="224" spans="1:24" ht="14.1" customHeight="1">
      <c r="A224" s="472">
        <f t="shared" si="23"/>
        <v>224</v>
      </c>
      <c r="B224" s="211" t="s">
        <v>55</v>
      </c>
      <c r="C224" s="211" t="s">
        <v>407</v>
      </c>
      <c r="D224" s="499"/>
      <c r="E224" s="500" t="s">
        <v>410</v>
      </c>
      <c r="F224" s="499" t="s">
        <v>180</v>
      </c>
      <c r="G224" s="212" t="s">
        <v>86</v>
      </c>
      <c r="H224" s="186" t="s">
        <v>138</v>
      </c>
      <c r="I224" s="500">
        <v>7</v>
      </c>
      <c r="J224" s="491">
        <f t="shared" si="18"/>
        <v>52</v>
      </c>
      <c r="K224" s="492">
        <v>52</v>
      </c>
      <c r="L224" s="492"/>
      <c r="M224" s="492"/>
      <c r="N224" s="492"/>
      <c r="O224" s="492"/>
      <c r="P224" s="492"/>
      <c r="Q224" s="493">
        <f t="shared" si="19"/>
        <v>1.456</v>
      </c>
      <c r="R224" s="493">
        <f t="shared" si="20"/>
        <v>0</v>
      </c>
      <c r="S224" s="494">
        <f>IF(K224="nio",0,IF(K224&gt;0,VLOOKUP(G224,'3-Productie normen'!A:K,VLOOKUP(K224,'3-Productie normen'!$B$30:$C$33,2,FALSE),FALSE)))*(VLOOKUP(B224,'2-Kosten per locatie'!$A$15:$C$36,3,FALSE))</f>
        <v>250</v>
      </c>
      <c r="T224" s="494">
        <f t="shared" si="21"/>
        <v>0</v>
      </c>
      <c r="U224" s="495">
        <f>VLOOKUP(G224,'3-Productie normen'!A:O,7,FALSE)</f>
        <v>3803.9000000000005</v>
      </c>
      <c r="V224" s="495"/>
      <c r="X224" s="496">
        <f t="shared" si="22"/>
        <v>364</v>
      </c>
    </row>
    <row r="225" spans="1:24" ht="14.1" customHeight="1">
      <c r="A225" s="472">
        <f t="shared" si="23"/>
        <v>225</v>
      </c>
      <c r="B225" s="211" t="s">
        <v>55</v>
      </c>
      <c r="C225" s="211" t="s">
        <v>407</v>
      </c>
      <c r="D225" s="499"/>
      <c r="E225" s="500" t="s">
        <v>411</v>
      </c>
      <c r="F225" s="489" t="s">
        <v>155</v>
      </c>
      <c r="G225" s="211" t="s">
        <v>88</v>
      </c>
      <c r="H225" s="186" t="s">
        <v>156</v>
      </c>
      <c r="I225" s="500">
        <v>10.84</v>
      </c>
      <c r="J225" s="491">
        <f t="shared" si="18"/>
        <v>52</v>
      </c>
      <c r="K225" s="492">
        <v>52</v>
      </c>
      <c r="L225" s="492"/>
      <c r="M225" s="492"/>
      <c r="N225" s="492"/>
      <c r="O225" s="492"/>
      <c r="P225" s="492"/>
      <c r="Q225" s="493">
        <f t="shared" si="19"/>
        <v>11.273599999999998</v>
      </c>
      <c r="R225" s="493">
        <f t="shared" si="20"/>
        <v>0</v>
      </c>
      <c r="S225" s="494">
        <f>IF(K225="nio",0,IF(K225&gt;0,VLOOKUP(G225,'3-Productie normen'!A:K,VLOOKUP(K225,'3-Productie normen'!$B$30:$C$33,2,FALSE),FALSE)))*(VLOOKUP(B225,'2-Kosten per locatie'!$A$15:$C$36,3,FALSE))</f>
        <v>50</v>
      </c>
      <c r="T225" s="494">
        <f t="shared" si="21"/>
        <v>0</v>
      </c>
      <c r="U225" s="495">
        <f>VLOOKUP(G225,'3-Productie normen'!A:O,7,FALSE)</f>
        <v>806.37</v>
      </c>
      <c r="V225" s="495"/>
      <c r="X225" s="496">
        <f t="shared" si="22"/>
        <v>563.67999999999995</v>
      </c>
    </row>
    <row r="226" spans="1:24" ht="14.1" customHeight="1">
      <c r="A226" s="472">
        <f t="shared" si="23"/>
        <v>226</v>
      </c>
      <c r="B226" s="211" t="s">
        <v>55</v>
      </c>
      <c r="C226" s="211" t="s">
        <v>407</v>
      </c>
      <c r="D226" s="499"/>
      <c r="E226" s="500" t="s">
        <v>405</v>
      </c>
      <c r="F226" s="499" t="s">
        <v>412</v>
      </c>
      <c r="G226" s="500" t="s">
        <v>93</v>
      </c>
      <c r="H226" s="186" t="s">
        <v>413</v>
      </c>
      <c r="I226" s="500">
        <v>20.399999999999999</v>
      </c>
      <c r="J226" s="491">
        <f t="shared" si="18"/>
        <v>52</v>
      </c>
      <c r="K226" s="492">
        <v>52</v>
      </c>
      <c r="L226" s="492"/>
      <c r="M226" s="492"/>
      <c r="N226" s="492"/>
      <c r="O226" s="492"/>
      <c r="P226" s="492"/>
      <c r="Q226" s="493">
        <f t="shared" si="19"/>
        <v>10.607999999999999</v>
      </c>
      <c r="R226" s="493">
        <f t="shared" si="20"/>
        <v>0</v>
      </c>
      <c r="S226" s="494">
        <f>IF(K226="nio",0,IF(K226&gt;0,VLOOKUP(G226,'3-Productie normen'!A:K,VLOOKUP(K226,'3-Productie normen'!$B$30:$C$33,2,FALSE),FALSE)))*(VLOOKUP(B226,'2-Kosten per locatie'!$A$15:$C$36,3,FALSE))</f>
        <v>100</v>
      </c>
      <c r="T226" s="494">
        <f t="shared" si="21"/>
        <v>0</v>
      </c>
      <c r="U226" s="495">
        <f>VLOOKUP(G226,'3-Productie normen'!A:O,7,FALSE)</f>
        <v>586.5</v>
      </c>
      <c r="V226" s="495"/>
      <c r="X226" s="496">
        <f t="shared" si="22"/>
        <v>1060.8</v>
      </c>
    </row>
    <row r="227" spans="1:24" ht="14.1" customHeight="1">
      <c r="A227" s="472">
        <f t="shared" si="23"/>
        <v>227</v>
      </c>
      <c r="B227" s="211" t="s">
        <v>55</v>
      </c>
      <c r="C227" s="211" t="s">
        <v>407</v>
      </c>
      <c r="D227" s="499"/>
      <c r="E227" s="500" t="s">
        <v>403</v>
      </c>
      <c r="F227" s="499" t="s">
        <v>406</v>
      </c>
      <c r="G227" s="211" t="s">
        <v>90</v>
      </c>
      <c r="H227" s="186" t="s">
        <v>138</v>
      </c>
      <c r="I227" s="500">
        <v>14</v>
      </c>
      <c r="J227" s="491">
        <f t="shared" si="18"/>
        <v>52</v>
      </c>
      <c r="K227" s="492">
        <v>52</v>
      </c>
      <c r="L227" s="492"/>
      <c r="M227" s="492"/>
      <c r="N227" s="492"/>
      <c r="O227" s="492"/>
      <c r="P227" s="492"/>
      <c r="Q227" s="493">
        <f t="shared" si="19"/>
        <v>1.2133333333333334</v>
      </c>
      <c r="R227" s="493">
        <f t="shared" si="20"/>
        <v>0</v>
      </c>
      <c r="S227" s="494">
        <f>IF(K227="nio",0,IF(K227&gt;0,VLOOKUP(G227,'3-Productie normen'!A:K,VLOOKUP(K227,'3-Productie normen'!$B$30:$C$33,2,FALSE),FALSE)))*(VLOOKUP(B227,'2-Kosten per locatie'!$A$15:$C$36,3,FALSE))</f>
        <v>600</v>
      </c>
      <c r="T227" s="494">
        <f t="shared" si="21"/>
        <v>0</v>
      </c>
      <c r="U227" s="495">
        <f>VLOOKUP(G227,'3-Productie normen'!A:O,7,FALSE)</f>
        <v>2296.1699999999996</v>
      </c>
      <c r="V227" s="495"/>
      <c r="X227" s="496">
        <f t="shared" si="22"/>
        <v>728</v>
      </c>
    </row>
    <row r="228" spans="1:24" ht="14.1" customHeight="1">
      <c r="A228" s="472">
        <f t="shared" si="23"/>
        <v>228</v>
      </c>
      <c r="B228" s="211" t="s">
        <v>55</v>
      </c>
      <c r="C228" s="211" t="s">
        <v>407</v>
      </c>
      <c r="D228" s="499"/>
      <c r="E228" s="500" t="s">
        <v>403</v>
      </c>
      <c r="F228" s="499" t="s">
        <v>396</v>
      </c>
      <c r="G228" s="211" t="s">
        <v>90</v>
      </c>
      <c r="H228" s="186" t="s">
        <v>138</v>
      </c>
      <c r="I228" s="500">
        <v>91</v>
      </c>
      <c r="J228" s="491">
        <f t="shared" si="18"/>
        <v>52</v>
      </c>
      <c r="K228" s="492">
        <v>52</v>
      </c>
      <c r="L228" s="492"/>
      <c r="M228" s="492"/>
      <c r="N228" s="492"/>
      <c r="O228" s="492"/>
      <c r="P228" s="492"/>
      <c r="Q228" s="493">
        <f t="shared" si="19"/>
        <v>7.8866666666666667</v>
      </c>
      <c r="R228" s="493">
        <f t="shared" si="20"/>
        <v>0</v>
      </c>
      <c r="S228" s="494">
        <f>IF(K228="nio",0,IF(K228&gt;0,VLOOKUP(G228,'3-Productie normen'!A:K,VLOOKUP(K228,'3-Productie normen'!$B$30:$C$33,2,FALSE),FALSE)))*(VLOOKUP(B228,'2-Kosten per locatie'!$A$15:$C$36,3,FALSE))</f>
        <v>600</v>
      </c>
      <c r="T228" s="494">
        <f t="shared" si="21"/>
        <v>0</v>
      </c>
      <c r="U228" s="495">
        <f>VLOOKUP(G228,'3-Productie normen'!A:O,7,FALSE)</f>
        <v>2296.1699999999996</v>
      </c>
      <c r="V228" s="495"/>
      <c r="X228" s="496">
        <f t="shared" si="22"/>
        <v>4732</v>
      </c>
    </row>
    <row r="229" spans="1:24" ht="14.1" customHeight="1">
      <c r="A229" s="472">
        <f t="shared" si="23"/>
        <v>229</v>
      </c>
      <c r="B229" s="211" t="s">
        <v>71</v>
      </c>
      <c r="C229" s="211" t="s">
        <v>414</v>
      </c>
      <c r="D229" s="499"/>
      <c r="E229" s="500" t="s">
        <v>392</v>
      </c>
      <c r="F229" s="499" t="s">
        <v>406</v>
      </c>
      <c r="G229" s="211" t="s">
        <v>90</v>
      </c>
      <c r="H229" s="186" t="s">
        <v>408</v>
      </c>
      <c r="I229" s="500">
        <v>20</v>
      </c>
      <c r="J229" s="491">
        <f t="shared" si="18"/>
        <v>52</v>
      </c>
      <c r="K229" s="492">
        <v>52</v>
      </c>
      <c r="L229" s="492"/>
      <c r="M229" s="492"/>
      <c r="N229" s="492"/>
      <c r="O229" s="492"/>
      <c r="P229" s="492"/>
      <c r="Q229" s="493">
        <f t="shared" si="19"/>
        <v>1.7333333333333334</v>
      </c>
      <c r="R229" s="493">
        <f t="shared" si="20"/>
        <v>0</v>
      </c>
      <c r="S229" s="494">
        <f>IF(K229="nio",0,IF(K229&gt;0,VLOOKUP(G229,'3-Productie normen'!A:K,VLOOKUP(K229,'3-Productie normen'!$B$30:$C$33,2,FALSE),FALSE)))*(VLOOKUP(B229,'2-Kosten per locatie'!$A$15:$C$36,3,FALSE))</f>
        <v>600</v>
      </c>
      <c r="T229" s="494">
        <f t="shared" si="21"/>
        <v>0</v>
      </c>
      <c r="U229" s="495">
        <f>VLOOKUP(G229,'3-Productie normen'!A:O,7,FALSE)</f>
        <v>2296.1699999999996</v>
      </c>
      <c r="V229" s="495"/>
      <c r="X229" s="496">
        <f t="shared" si="22"/>
        <v>1040</v>
      </c>
    </row>
    <row r="230" spans="1:24" ht="14.1" customHeight="1">
      <c r="A230" s="472">
        <f t="shared" si="23"/>
        <v>230</v>
      </c>
      <c r="B230" s="211" t="s">
        <v>71</v>
      </c>
      <c r="C230" s="211" t="s">
        <v>414</v>
      </c>
      <c r="D230" s="499"/>
      <c r="E230" s="501" t="s">
        <v>393</v>
      </c>
      <c r="F230" s="502" t="s">
        <v>140</v>
      </c>
      <c r="G230" s="211" t="s">
        <v>88</v>
      </c>
      <c r="H230" s="186" t="s">
        <v>156</v>
      </c>
      <c r="I230" s="500">
        <v>4.5599999999999996</v>
      </c>
      <c r="J230" s="491">
        <f t="shared" si="18"/>
        <v>52</v>
      </c>
      <c r="K230" s="492">
        <v>52</v>
      </c>
      <c r="L230" s="492"/>
      <c r="M230" s="492"/>
      <c r="N230" s="492"/>
      <c r="O230" s="492"/>
      <c r="P230" s="492"/>
      <c r="Q230" s="493">
        <f t="shared" si="19"/>
        <v>4.7423999999999999</v>
      </c>
      <c r="R230" s="493">
        <f t="shared" si="20"/>
        <v>0</v>
      </c>
      <c r="S230" s="494">
        <f>IF(K230="nio",0,IF(K230&gt;0,VLOOKUP(G230,'3-Productie normen'!A:K,VLOOKUP(K230,'3-Productie normen'!$B$30:$C$33,2,FALSE),FALSE)))*(VLOOKUP(B230,'2-Kosten per locatie'!$A$15:$C$36,3,FALSE))</f>
        <v>50</v>
      </c>
      <c r="T230" s="494">
        <f t="shared" si="21"/>
        <v>0</v>
      </c>
      <c r="U230" s="495">
        <f>VLOOKUP(G230,'3-Productie normen'!A:O,7,FALSE)</f>
        <v>806.37</v>
      </c>
      <c r="V230" s="495"/>
      <c r="X230" s="496">
        <f t="shared" si="22"/>
        <v>237.11999999999998</v>
      </c>
    </row>
    <row r="231" spans="1:24" ht="14.1" customHeight="1">
      <c r="A231" s="472">
        <f t="shared" si="23"/>
        <v>231</v>
      </c>
      <c r="B231" s="211" t="s">
        <v>71</v>
      </c>
      <c r="C231" s="211" t="s">
        <v>414</v>
      </c>
      <c r="D231" s="499"/>
      <c r="E231" s="500" t="s">
        <v>394</v>
      </c>
      <c r="F231" s="489" t="s">
        <v>140</v>
      </c>
      <c r="G231" s="211" t="s">
        <v>88</v>
      </c>
      <c r="H231" s="186" t="s">
        <v>156</v>
      </c>
      <c r="I231" s="500">
        <v>6.2</v>
      </c>
      <c r="J231" s="491">
        <f t="shared" si="18"/>
        <v>52</v>
      </c>
      <c r="K231" s="492">
        <v>52</v>
      </c>
      <c r="L231" s="492"/>
      <c r="M231" s="492"/>
      <c r="N231" s="492"/>
      <c r="O231" s="492"/>
      <c r="P231" s="492"/>
      <c r="Q231" s="493">
        <f t="shared" si="19"/>
        <v>6.4480000000000004</v>
      </c>
      <c r="R231" s="493">
        <f t="shared" si="20"/>
        <v>0</v>
      </c>
      <c r="S231" s="494">
        <f>IF(K231="nio",0,IF(K231&gt;0,VLOOKUP(G231,'3-Productie normen'!A:K,VLOOKUP(K231,'3-Productie normen'!$B$30:$C$33,2,FALSE),FALSE)))*(VLOOKUP(B231,'2-Kosten per locatie'!$A$15:$C$36,3,FALSE))</f>
        <v>50</v>
      </c>
      <c r="T231" s="494">
        <f t="shared" si="21"/>
        <v>0</v>
      </c>
      <c r="U231" s="495">
        <f>VLOOKUP(G231,'3-Productie normen'!A:O,7,FALSE)</f>
        <v>806.37</v>
      </c>
      <c r="V231" s="495"/>
      <c r="X231" s="496">
        <f t="shared" si="22"/>
        <v>322.40000000000003</v>
      </c>
    </row>
    <row r="232" spans="1:24" ht="14.1" customHeight="1">
      <c r="A232" s="472">
        <f t="shared" si="23"/>
        <v>232</v>
      </c>
      <c r="B232" s="211" t="s">
        <v>71</v>
      </c>
      <c r="C232" s="211" t="s">
        <v>414</v>
      </c>
      <c r="D232" s="499"/>
      <c r="E232" s="500" t="s">
        <v>395</v>
      </c>
      <c r="F232" s="499" t="s">
        <v>149</v>
      </c>
      <c r="G232" s="211" t="s">
        <v>98</v>
      </c>
      <c r="H232" s="186" t="s">
        <v>415</v>
      </c>
      <c r="I232" s="500">
        <v>10.9</v>
      </c>
      <c r="J232" s="491">
        <f t="shared" si="18"/>
        <v>52</v>
      </c>
      <c r="K232" s="492">
        <v>52</v>
      </c>
      <c r="L232" s="492"/>
      <c r="M232" s="492"/>
      <c r="N232" s="492"/>
      <c r="O232" s="492"/>
      <c r="P232" s="492"/>
      <c r="Q232" s="493">
        <f t="shared" si="19"/>
        <v>2.2672000000000003</v>
      </c>
      <c r="R232" s="493">
        <f t="shared" si="20"/>
        <v>0</v>
      </c>
      <c r="S232" s="494">
        <f>IF(K232="nio",0,IF(K232&gt;0,VLOOKUP(G232,'3-Productie normen'!A:K,VLOOKUP(K232,'3-Productie normen'!$B$30:$C$33,2,FALSE),FALSE)))*(VLOOKUP(B232,'2-Kosten per locatie'!$A$15:$C$36,3,FALSE))</f>
        <v>250</v>
      </c>
      <c r="T232" s="494">
        <f t="shared" si="21"/>
        <v>0</v>
      </c>
      <c r="U232" s="495">
        <f>VLOOKUP(G232,'3-Productie normen'!A:O,7,FALSE)</f>
        <v>132.80000000000001</v>
      </c>
      <c r="V232" s="495"/>
      <c r="X232" s="496">
        <f t="shared" si="22"/>
        <v>566.80000000000007</v>
      </c>
    </row>
    <row r="233" spans="1:24" ht="14.1" customHeight="1">
      <c r="A233" s="472">
        <f t="shared" si="23"/>
        <v>233</v>
      </c>
      <c r="B233" s="211" t="s">
        <v>71</v>
      </c>
      <c r="C233" s="211" t="s">
        <v>414</v>
      </c>
      <c r="D233" s="499"/>
      <c r="E233" s="500" t="s">
        <v>403</v>
      </c>
      <c r="F233" s="499" t="s">
        <v>149</v>
      </c>
      <c r="G233" s="211" t="s">
        <v>98</v>
      </c>
      <c r="H233" s="186" t="s">
        <v>416</v>
      </c>
      <c r="I233" s="500">
        <v>10.9</v>
      </c>
      <c r="J233" s="491">
        <f t="shared" si="18"/>
        <v>52</v>
      </c>
      <c r="K233" s="492">
        <v>52</v>
      </c>
      <c r="L233" s="492"/>
      <c r="M233" s="492"/>
      <c r="N233" s="492"/>
      <c r="O233" s="492"/>
      <c r="P233" s="492"/>
      <c r="Q233" s="493">
        <f t="shared" si="19"/>
        <v>2.2672000000000003</v>
      </c>
      <c r="R233" s="493">
        <f t="shared" si="20"/>
        <v>0</v>
      </c>
      <c r="S233" s="494">
        <f>IF(K233="nio",0,IF(K233&gt;0,VLOOKUP(G233,'3-Productie normen'!A:K,VLOOKUP(K233,'3-Productie normen'!$B$30:$C$33,2,FALSE),FALSE)))*(VLOOKUP(B233,'2-Kosten per locatie'!$A$15:$C$36,3,FALSE))</f>
        <v>250</v>
      </c>
      <c r="T233" s="494">
        <f t="shared" si="21"/>
        <v>0</v>
      </c>
      <c r="U233" s="495">
        <f>VLOOKUP(G233,'3-Productie normen'!A:O,7,FALSE)</f>
        <v>132.80000000000001</v>
      </c>
      <c r="V233" s="495"/>
      <c r="X233" s="496">
        <f t="shared" si="22"/>
        <v>566.80000000000007</v>
      </c>
    </row>
    <row r="234" spans="1:24" ht="14.1" customHeight="1">
      <c r="A234" s="472">
        <f t="shared" si="23"/>
        <v>234</v>
      </c>
      <c r="B234" s="211" t="s">
        <v>71</v>
      </c>
      <c r="C234" s="211" t="s">
        <v>414</v>
      </c>
      <c r="D234" s="499"/>
      <c r="E234" s="500" t="s">
        <v>417</v>
      </c>
      <c r="F234" s="499" t="s">
        <v>396</v>
      </c>
      <c r="G234" s="211" t="s">
        <v>90</v>
      </c>
      <c r="H234" s="186" t="s">
        <v>138</v>
      </c>
      <c r="I234" s="500">
        <v>59.3</v>
      </c>
      <c r="J234" s="491">
        <f t="shared" si="18"/>
        <v>52</v>
      </c>
      <c r="K234" s="492">
        <v>52</v>
      </c>
      <c r="L234" s="492"/>
      <c r="M234" s="492"/>
      <c r="N234" s="492"/>
      <c r="O234" s="492"/>
      <c r="P234" s="492"/>
      <c r="Q234" s="493">
        <f t="shared" si="19"/>
        <v>5.1393333333333331</v>
      </c>
      <c r="R234" s="493">
        <f t="shared" si="20"/>
        <v>0</v>
      </c>
      <c r="S234" s="494">
        <f>IF(K234="nio",0,IF(K234&gt;0,VLOOKUP(G234,'3-Productie normen'!A:K,VLOOKUP(K234,'3-Productie normen'!$B$30:$C$33,2,FALSE),FALSE)))*(VLOOKUP(B234,'2-Kosten per locatie'!$A$15:$C$36,3,FALSE))</f>
        <v>600</v>
      </c>
      <c r="T234" s="494">
        <f t="shared" si="21"/>
        <v>0</v>
      </c>
      <c r="U234" s="495">
        <f>VLOOKUP(G234,'3-Productie normen'!A:O,7,FALSE)</f>
        <v>2296.1699999999996</v>
      </c>
      <c r="V234" s="495"/>
      <c r="X234" s="496">
        <f t="shared" si="22"/>
        <v>3083.6</v>
      </c>
    </row>
    <row r="235" spans="1:24" ht="14.1" customHeight="1">
      <c r="A235" s="472">
        <f t="shared" si="23"/>
        <v>235</v>
      </c>
      <c r="B235" s="211" t="s">
        <v>71</v>
      </c>
      <c r="C235" s="211" t="s">
        <v>414</v>
      </c>
      <c r="D235" s="499"/>
      <c r="E235" s="500" t="s">
        <v>418</v>
      </c>
      <c r="F235" s="499" t="s">
        <v>399</v>
      </c>
      <c r="G235" s="186" t="s">
        <v>92</v>
      </c>
      <c r="H235" s="186" t="s">
        <v>138</v>
      </c>
      <c r="I235" s="500">
        <v>4.1500000000000004</v>
      </c>
      <c r="J235" s="491">
        <f t="shared" si="18"/>
        <v>52</v>
      </c>
      <c r="K235" s="492">
        <v>52</v>
      </c>
      <c r="L235" s="492"/>
      <c r="M235" s="492"/>
      <c r="N235" s="492"/>
      <c r="O235" s="492"/>
      <c r="P235" s="492"/>
      <c r="Q235" s="493">
        <f t="shared" si="19"/>
        <v>1.2331428571428573</v>
      </c>
      <c r="R235" s="493">
        <f t="shared" si="20"/>
        <v>0</v>
      </c>
      <c r="S235" s="494">
        <f>IF(K235="nio",0,IF(K235&gt;0,VLOOKUP(G235,'3-Productie normen'!A:K,VLOOKUP(K235,'3-Productie normen'!$B$30:$C$33,2,FALSE),FALSE)))*(VLOOKUP(B235,'2-Kosten per locatie'!$A$15:$C$36,3,FALSE))</f>
        <v>175</v>
      </c>
      <c r="T235" s="494">
        <f t="shared" si="21"/>
        <v>0</v>
      </c>
      <c r="U235" s="495">
        <f>VLOOKUP(G235,'3-Productie normen'!A:O,7,FALSE)</f>
        <v>1111.75</v>
      </c>
      <c r="V235" s="495"/>
      <c r="X235" s="496">
        <f t="shared" si="22"/>
        <v>215.8</v>
      </c>
    </row>
    <row r="236" spans="1:24" ht="14.1" customHeight="1">
      <c r="A236" s="472">
        <f t="shared" si="23"/>
        <v>236</v>
      </c>
      <c r="B236" s="211" t="s">
        <v>71</v>
      </c>
      <c r="C236" s="211" t="s">
        <v>414</v>
      </c>
      <c r="D236" s="499"/>
      <c r="E236" s="500" t="s">
        <v>419</v>
      </c>
      <c r="F236" s="499" t="s">
        <v>174</v>
      </c>
      <c r="G236" s="211" t="s">
        <v>90</v>
      </c>
      <c r="H236" s="186" t="s">
        <v>138</v>
      </c>
      <c r="I236" s="500">
        <v>12.25</v>
      </c>
      <c r="J236" s="491">
        <f t="shared" si="18"/>
        <v>52</v>
      </c>
      <c r="K236" s="492">
        <v>52</v>
      </c>
      <c r="L236" s="492"/>
      <c r="M236" s="492"/>
      <c r="N236" s="492"/>
      <c r="O236" s="492"/>
      <c r="P236" s="492"/>
      <c r="Q236" s="493">
        <f t="shared" si="19"/>
        <v>1.0616666666666668</v>
      </c>
      <c r="R236" s="493">
        <f t="shared" si="20"/>
        <v>0</v>
      </c>
      <c r="S236" s="494">
        <f>IF(K236="nio",0,IF(K236&gt;0,VLOOKUP(G236,'3-Productie normen'!A:K,VLOOKUP(K236,'3-Productie normen'!$B$30:$C$33,2,FALSE),FALSE)))*(VLOOKUP(B236,'2-Kosten per locatie'!$A$15:$C$36,3,FALSE))</f>
        <v>600</v>
      </c>
      <c r="T236" s="494">
        <f t="shared" si="21"/>
        <v>0</v>
      </c>
      <c r="U236" s="495">
        <f>VLOOKUP(G236,'3-Productie normen'!A:O,7,FALSE)</f>
        <v>2296.1699999999996</v>
      </c>
      <c r="V236" s="495"/>
      <c r="X236" s="496">
        <f t="shared" si="22"/>
        <v>637</v>
      </c>
    </row>
    <row r="237" spans="1:24" ht="14.1" customHeight="1">
      <c r="A237" s="472">
        <f t="shared" si="23"/>
        <v>237</v>
      </c>
      <c r="B237" s="211" t="s">
        <v>71</v>
      </c>
      <c r="C237" s="211" t="s">
        <v>414</v>
      </c>
      <c r="D237" s="499"/>
      <c r="E237" s="500" t="s">
        <v>420</v>
      </c>
      <c r="F237" s="499" t="s">
        <v>94</v>
      </c>
      <c r="G237" s="212" t="s">
        <v>94</v>
      </c>
      <c r="H237" s="186" t="s">
        <v>138</v>
      </c>
      <c r="I237" s="500">
        <v>26.3</v>
      </c>
      <c r="J237" s="491">
        <f t="shared" si="18"/>
        <v>52</v>
      </c>
      <c r="K237" s="492">
        <v>52</v>
      </c>
      <c r="L237" s="492"/>
      <c r="M237" s="492"/>
      <c r="N237" s="492"/>
      <c r="O237" s="492"/>
      <c r="P237" s="492"/>
      <c r="Q237" s="493">
        <f t="shared" si="19"/>
        <v>4.5586666666666673</v>
      </c>
      <c r="R237" s="493">
        <f t="shared" si="20"/>
        <v>0</v>
      </c>
      <c r="S237" s="494">
        <f>IF(K237="nio",0,IF(K237&gt;0,VLOOKUP(G237,'3-Productie normen'!A:K,VLOOKUP(K237,'3-Productie normen'!$B$30:$C$33,2,FALSE),FALSE)))*(VLOOKUP(B237,'2-Kosten per locatie'!$A$15:$C$36,3,FALSE))</f>
        <v>300</v>
      </c>
      <c r="T237" s="494">
        <f t="shared" si="21"/>
        <v>0</v>
      </c>
      <c r="U237" s="495">
        <f>VLOOKUP(G237,'3-Productie normen'!A:O,7,FALSE)</f>
        <v>606.37</v>
      </c>
      <c r="V237" s="495"/>
      <c r="X237" s="496">
        <f t="shared" si="22"/>
        <v>1367.6000000000001</v>
      </c>
    </row>
    <row r="238" spans="1:24" ht="14.1" customHeight="1">
      <c r="A238" s="472">
        <f t="shared" si="23"/>
        <v>238</v>
      </c>
      <c r="B238" s="211" t="s">
        <v>71</v>
      </c>
      <c r="C238" s="211" t="s">
        <v>414</v>
      </c>
      <c r="D238" s="499"/>
      <c r="E238" s="500" t="s">
        <v>421</v>
      </c>
      <c r="F238" s="489" t="s">
        <v>166</v>
      </c>
      <c r="G238" s="211" t="s">
        <v>88</v>
      </c>
      <c r="H238" s="186" t="s">
        <v>156</v>
      </c>
      <c r="I238" s="500">
        <v>3.5</v>
      </c>
      <c r="J238" s="491">
        <f t="shared" ref="J238:J301" si="24">SUM(K238:O238)</f>
        <v>52</v>
      </c>
      <c r="K238" s="492">
        <v>52</v>
      </c>
      <c r="L238" s="492"/>
      <c r="M238" s="492"/>
      <c r="N238" s="492"/>
      <c r="O238" s="492"/>
      <c r="P238" s="492"/>
      <c r="Q238" s="493">
        <f t="shared" si="19"/>
        <v>3.64</v>
      </c>
      <c r="R238" s="493">
        <f t="shared" si="20"/>
        <v>0</v>
      </c>
      <c r="S238" s="494">
        <f>IF(K238="nio",0,IF(K238&gt;0,VLOOKUP(G238,'3-Productie normen'!A:K,VLOOKUP(K238,'3-Productie normen'!$B$30:$C$33,2,FALSE),FALSE)))*(VLOOKUP(B238,'2-Kosten per locatie'!$A$15:$C$36,3,FALSE))</f>
        <v>50</v>
      </c>
      <c r="T238" s="494">
        <f t="shared" si="21"/>
        <v>0</v>
      </c>
      <c r="U238" s="495">
        <f>VLOOKUP(G238,'3-Productie normen'!A:O,7,FALSE)</f>
        <v>806.37</v>
      </c>
      <c r="V238" s="495"/>
      <c r="X238" s="496">
        <f t="shared" si="22"/>
        <v>182</v>
      </c>
    </row>
    <row r="239" spans="1:24" ht="14.1" customHeight="1">
      <c r="A239" s="472">
        <f t="shared" si="23"/>
        <v>239</v>
      </c>
      <c r="B239" s="211" t="s">
        <v>71</v>
      </c>
      <c r="C239" s="211" t="s">
        <v>414</v>
      </c>
      <c r="D239" s="499"/>
      <c r="E239" s="500" t="s">
        <v>422</v>
      </c>
      <c r="F239" s="489" t="s">
        <v>166</v>
      </c>
      <c r="G239" s="211" t="s">
        <v>88</v>
      </c>
      <c r="H239" s="186" t="s">
        <v>156</v>
      </c>
      <c r="I239" s="500">
        <v>8.3000000000000007</v>
      </c>
      <c r="J239" s="491">
        <f t="shared" si="24"/>
        <v>52</v>
      </c>
      <c r="K239" s="492">
        <v>52</v>
      </c>
      <c r="L239" s="492"/>
      <c r="M239" s="492"/>
      <c r="N239" s="492"/>
      <c r="O239" s="492"/>
      <c r="P239" s="492"/>
      <c r="Q239" s="493">
        <f t="shared" ref="Q239:Q302" si="25">IF(K239="nio",0,IF(K239&gt;0,K239*I239/S239,0))</f>
        <v>8.6319999999999997</v>
      </c>
      <c r="R239" s="493">
        <f t="shared" ref="R239:R302" si="26">IF(L239&gt;0,L239*I239/T239,0)</f>
        <v>0</v>
      </c>
      <c r="S239" s="494">
        <f>IF(K239="nio",0,IF(K239&gt;0,VLOOKUP(G239,'3-Productie normen'!A:K,VLOOKUP(K239,'3-Productie normen'!$B$30:$C$33,2,FALSE),FALSE)))*(VLOOKUP(B239,'2-Kosten per locatie'!$A$15:$C$36,3,FALSE))</f>
        <v>50</v>
      </c>
      <c r="T239" s="494">
        <f t="shared" ref="T239:T302" si="27">IF(L239&gt;0,S239*$T$8,0)</f>
        <v>0</v>
      </c>
      <c r="U239" s="495">
        <f>VLOOKUP(G239,'3-Productie normen'!A:O,7,FALSE)</f>
        <v>806.37</v>
      </c>
      <c r="V239" s="495"/>
      <c r="X239" s="496">
        <f t="shared" ref="X239:X302" si="28">J239*I239</f>
        <v>431.6</v>
      </c>
    </row>
    <row r="240" spans="1:24" ht="14.1" customHeight="1">
      <c r="A240" s="472">
        <f t="shared" si="23"/>
        <v>240</v>
      </c>
      <c r="B240" s="211" t="s">
        <v>67</v>
      </c>
      <c r="C240" s="211" t="s">
        <v>423</v>
      </c>
      <c r="D240" s="499"/>
      <c r="E240" s="500" t="s">
        <v>424</v>
      </c>
      <c r="F240" s="499" t="s">
        <v>425</v>
      </c>
      <c r="G240" s="186" t="s">
        <v>102</v>
      </c>
      <c r="H240" s="186" t="s">
        <v>296</v>
      </c>
      <c r="I240" s="500">
        <v>78</v>
      </c>
      <c r="J240" s="491">
        <f t="shared" si="24"/>
        <v>0</v>
      </c>
      <c r="K240" s="492" t="s">
        <v>203</v>
      </c>
      <c r="L240" s="492"/>
      <c r="M240" s="492"/>
      <c r="N240" s="492"/>
      <c r="O240" s="492"/>
      <c r="P240" s="492"/>
      <c r="Q240" s="493">
        <f t="shared" si="25"/>
        <v>0</v>
      </c>
      <c r="R240" s="493">
        <f t="shared" si="26"/>
        <v>0</v>
      </c>
      <c r="S240" s="494">
        <f>IF(K240="nio",0,IF(K240&gt;0,VLOOKUP(G240,'3-Productie normen'!A:K,VLOOKUP(K240,'3-Productie normen'!$B$30:$C$33,2,FALSE),FALSE)))*(VLOOKUP(B240,'2-Kosten per locatie'!$A$15:$C$36,3,FALSE))</f>
        <v>0</v>
      </c>
      <c r="T240" s="494">
        <f t="shared" si="27"/>
        <v>0</v>
      </c>
      <c r="U240" s="495">
        <f>VLOOKUP(G240,'3-Productie normen'!A:O,7,FALSE)</f>
        <v>1570.1</v>
      </c>
      <c r="V240" s="495"/>
      <c r="X240" s="496">
        <f t="shared" si="28"/>
        <v>0</v>
      </c>
    </row>
    <row r="241" spans="1:24" ht="14.1" customHeight="1">
      <c r="A241" s="472">
        <f t="shared" si="23"/>
        <v>241</v>
      </c>
      <c r="B241" s="211" t="s">
        <v>67</v>
      </c>
      <c r="C241" s="211" t="s">
        <v>423</v>
      </c>
      <c r="D241" s="499"/>
      <c r="E241" s="500" t="s">
        <v>426</v>
      </c>
      <c r="F241" s="499" t="s">
        <v>425</v>
      </c>
      <c r="G241" s="186" t="s">
        <v>102</v>
      </c>
      <c r="H241" s="186" t="s">
        <v>296</v>
      </c>
      <c r="I241" s="500">
        <v>375</v>
      </c>
      <c r="J241" s="491">
        <f t="shared" si="24"/>
        <v>0</v>
      </c>
      <c r="K241" s="492" t="s">
        <v>203</v>
      </c>
      <c r="L241" s="492"/>
      <c r="M241" s="492"/>
      <c r="N241" s="492"/>
      <c r="O241" s="492"/>
      <c r="P241" s="492"/>
      <c r="Q241" s="493">
        <f t="shared" si="25"/>
        <v>0</v>
      </c>
      <c r="R241" s="493">
        <f t="shared" si="26"/>
        <v>0</v>
      </c>
      <c r="S241" s="494">
        <f>IF(K241="nio",0,IF(K241&gt;0,VLOOKUP(G241,'3-Productie normen'!A:K,VLOOKUP(K241,'3-Productie normen'!$B$30:$C$33,2,FALSE),FALSE)))*(VLOOKUP(B241,'2-Kosten per locatie'!$A$15:$C$36,3,FALSE))</f>
        <v>0</v>
      </c>
      <c r="T241" s="494">
        <f t="shared" si="27"/>
        <v>0</v>
      </c>
      <c r="U241" s="495">
        <f>VLOOKUP(G241,'3-Productie normen'!A:O,7,FALSE)</f>
        <v>1570.1</v>
      </c>
      <c r="V241" s="495"/>
      <c r="X241" s="496">
        <f t="shared" si="28"/>
        <v>0</v>
      </c>
    </row>
    <row r="242" spans="1:24" ht="14.1" customHeight="1">
      <c r="A242" s="472">
        <f t="shared" si="23"/>
        <v>242</v>
      </c>
      <c r="B242" s="211" t="s">
        <v>67</v>
      </c>
      <c r="C242" s="211" t="s">
        <v>423</v>
      </c>
      <c r="D242" s="499"/>
      <c r="E242" s="500" t="s">
        <v>427</v>
      </c>
      <c r="F242" s="499" t="s">
        <v>180</v>
      </c>
      <c r="G242" s="212" t="s">
        <v>86</v>
      </c>
      <c r="H242" s="186" t="s">
        <v>221</v>
      </c>
      <c r="I242" s="500">
        <v>84</v>
      </c>
      <c r="J242" s="491">
        <f t="shared" si="24"/>
        <v>255</v>
      </c>
      <c r="K242" s="492">
        <v>255</v>
      </c>
      <c r="L242" s="492"/>
      <c r="M242" s="492"/>
      <c r="N242" s="492"/>
      <c r="O242" s="492"/>
      <c r="P242" s="492"/>
      <c r="Q242" s="493">
        <f t="shared" si="25"/>
        <v>57.12</v>
      </c>
      <c r="R242" s="493">
        <f t="shared" si="26"/>
        <v>0</v>
      </c>
      <c r="S242" s="494">
        <f>IF(K242="nio",0,IF(K242&gt;0,VLOOKUP(G242,'3-Productie normen'!A:K,VLOOKUP(K242,'3-Productie normen'!$B$30:$C$33,2,FALSE),FALSE)))*(VLOOKUP(B242,'2-Kosten per locatie'!$A$15:$C$36,3,FALSE))</f>
        <v>375</v>
      </c>
      <c r="T242" s="494">
        <f t="shared" si="27"/>
        <v>0</v>
      </c>
      <c r="U242" s="495">
        <f>VLOOKUP(G242,'3-Productie normen'!A:O,7,FALSE)</f>
        <v>3803.9000000000005</v>
      </c>
      <c r="V242" s="495"/>
      <c r="X242" s="496">
        <f t="shared" si="28"/>
        <v>21420</v>
      </c>
    </row>
    <row r="243" spans="1:24" ht="14.1" customHeight="1">
      <c r="A243" s="472">
        <f t="shared" si="23"/>
        <v>243</v>
      </c>
      <c r="B243" s="211" t="s">
        <v>67</v>
      </c>
      <c r="C243" s="211" t="s">
        <v>423</v>
      </c>
      <c r="D243" s="499"/>
      <c r="E243" s="500" t="s">
        <v>428</v>
      </c>
      <c r="F243" s="499" t="s">
        <v>429</v>
      </c>
      <c r="G243" s="186" t="s">
        <v>100</v>
      </c>
      <c r="H243" s="186" t="s">
        <v>430</v>
      </c>
      <c r="I243" s="500">
        <v>6</v>
      </c>
      <c r="J243" s="491">
        <f t="shared" si="24"/>
        <v>52</v>
      </c>
      <c r="K243" s="492">
        <v>52</v>
      </c>
      <c r="L243" s="492"/>
      <c r="M243" s="492"/>
      <c r="N243" s="492"/>
      <c r="O243" s="492"/>
      <c r="P243" s="492"/>
      <c r="Q243" s="493">
        <f t="shared" si="25"/>
        <v>1.56</v>
      </c>
      <c r="R243" s="493">
        <f t="shared" si="26"/>
        <v>0</v>
      </c>
      <c r="S243" s="494">
        <f>IF(K243="nio",0,IF(K243&gt;0,VLOOKUP(G243,'3-Productie normen'!A:K,VLOOKUP(K243,'3-Productie normen'!$B$30:$C$33,2,FALSE),FALSE)))*(VLOOKUP(B243,'2-Kosten per locatie'!$A$15:$C$36,3,FALSE))</f>
        <v>200</v>
      </c>
      <c r="T243" s="494">
        <f t="shared" si="27"/>
        <v>0</v>
      </c>
      <c r="U243" s="495">
        <f>VLOOKUP(G243,'3-Productie normen'!A:O,7,FALSE)</f>
        <v>155.30000000000001</v>
      </c>
      <c r="V243" s="495"/>
      <c r="X243" s="496">
        <f t="shared" si="28"/>
        <v>312</v>
      </c>
    </row>
    <row r="244" spans="1:24" ht="14.1" customHeight="1">
      <c r="A244" s="472">
        <f t="shared" si="23"/>
        <v>244</v>
      </c>
      <c r="B244" s="211" t="s">
        <v>67</v>
      </c>
      <c r="C244" s="211" t="s">
        <v>423</v>
      </c>
      <c r="D244" s="499"/>
      <c r="E244" s="500" t="s">
        <v>428</v>
      </c>
      <c r="F244" s="499" t="s">
        <v>431</v>
      </c>
      <c r="G244" s="212" t="s">
        <v>86</v>
      </c>
      <c r="H244" s="186" t="s">
        <v>221</v>
      </c>
      <c r="I244" s="500">
        <v>5</v>
      </c>
      <c r="J244" s="491">
        <f t="shared" si="24"/>
        <v>255</v>
      </c>
      <c r="K244" s="492">
        <v>255</v>
      </c>
      <c r="L244" s="492"/>
      <c r="M244" s="492"/>
      <c r="N244" s="492"/>
      <c r="O244" s="492"/>
      <c r="P244" s="492"/>
      <c r="Q244" s="493">
        <f t="shared" si="25"/>
        <v>3.4</v>
      </c>
      <c r="R244" s="493">
        <f t="shared" si="26"/>
        <v>0</v>
      </c>
      <c r="S244" s="494">
        <f>IF(K244="nio",0,IF(K244&gt;0,VLOOKUP(G244,'3-Productie normen'!A:K,VLOOKUP(K244,'3-Productie normen'!$B$30:$C$33,2,FALSE),FALSE)))*(VLOOKUP(B244,'2-Kosten per locatie'!$A$15:$C$36,3,FALSE))</f>
        <v>375</v>
      </c>
      <c r="T244" s="494">
        <f t="shared" si="27"/>
        <v>0</v>
      </c>
      <c r="U244" s="495">
        <f>VLOOKUP(G244,'3-Productie normen'!A:O,7,FALSE)</f>
        <v>3803.9000000000005</v>
      </c>
      <c r="V244" s="495"/>
      <c r="X244" s="496">
        <f t="shared" si="28"/>
        <v>1275</v>
      </c>
    </row>
    <row r="245" spans="1:24" ht="14.1" customHeight="1">
      <c r="A245" s="472">
        <f t="shared" si="23"/>
        <v>245</v>
      </c>
      <c r="B245" s="211" t="s">
        <v>67</v>
      </c>
      <c r="C245" s="211" t="s">
        <v>423</v>
      </c>
      <c r="D245" s="499"/>
      <c r="E245" s="500" t="s">
        <v>432</v>
      </c>
      <c r="F245" s="499" t="s">
        <v>174</v>
      </c>
      <c r="G245" s="211" t="s">
        <v>90</v>
      </c>
      <c r="H245" s="186" t="s">
        <v>430</v>
      </c>
      <c r="I245" s="500">
        <v>10.5</v>
      </c>
      <c r="J245" s="491">
        <f t="shared" si="24"/>
        <v>255</v>
      </c>
      <c r="K245" s="492">
        <v>255</v>
      </c>
      <c r="L245" s="492"/>
      <c r="M245" s="492"/>
      <c r="N245" s="492"/>
      <c r="O245" s="492"/>
      <c r="P245" s="492"/>
      <c r="Q245" s="493">
        <f t="shared" si="25"/>
        <v>3.57</v>
      </c>
      <c r="R245" s="493">
        <f t="shared" si="26"/>
        <v>0</v>
      </c>
      <c r="S245" s="494">
        <f>IF(K245="nio",0,IF(K245&gt;0,VLOOKUP(G245,'3-Productie normen'!A:K,VLOOKUP(K245,'3-Productie normen'!$B$30:$C$33,2,FALSE),FALSE)))*(VLOOKUP(B245,'2-Kosten per locatie'!$A$15:$C$36,3,FALSE))</f>
        <v>750</v>
      </c>
      <c r="T245" s="494">
        <f t="shared" si="27"/>
        <v>0</v>
      </c>
      <c r="U245" s="495">
        <f>VLOOKUP(G245,'3-Productie normen'!A:O,7,FALSE)</f>
        <v>2296.1699999999996</v>
      </c>
      <c r="V245" s="495"/>
      <c r="X245" s="496">
        <f t="shared" si="28"/>
        <v>2677.5</v>
      </c>
    </row>
    <row r="246" spans="1:24" ht="14.1" customHeight="1">
      <c r="A246" s="472">
        <f t="shared" si="23"/>
        <v>246</v>
      </c>
      <c r="B246" s="211" t="s">
        <v>67</v>
      </c>
      <c r="C246" s="211" t="s">
        <v>423</v>
      </c>
      <c r="D246" s="499"/>
      <c r="E246" s="500" t="s">
        <v>433</v>
      </c>
      <c r="F246" s="489" t="s">
        <v>166</v>
      </c>
      <c r="G246" s="211" t="s">
        <v>88</v>
      </c>
      <c r="H246" s="186" t="s">
        <v>430</v>
      </c>
      <c r="I246" s="500">
        <v>27</v>
      </c>
      <c r="J246" s="491">
        <f t="shared" si="24"/>
        <v>255</v>
      </c>
      <c r="K246" s="492">
        <v>255</v>
      </c>
      <c r="L246" s="492"/>
      <c r="M246" s="492"/>
      <c r="N246" s="492"/>
      <c r="O246" s="492"/>
      <c r="P246" s="492"/>
      <c r="Q246" s="493">
        <f t="shared" si="25"/>
        <v>91.8</v>
      </c>
      <c r="R246" s="493">
        <f t="shared" si="26"/>
        <v>0</v>
      </c>
      <c r="S246" s="494">
        <f>IF(K246="nio",0,IF(K246&gt;0,VLOOKUP(G246,'3-Productie normen'!A:K,VLOOKUP(K246,'3-Productie normen'!$B$30:$C$33,2,FALSE),FALSE)))*(VLOOKUP(B246,'2-Kosten per locatie'!$A$15:$C$36,3,FALSE))</f>
        <v>75</v>
      </c>
      <c r="T246" s="494">
        <f t="shared" si="27"/>
        <v>0</v>
      </c>
      <c r="U246" s="495">
        <f>VLOOKUP(G246,'3-Productie normen'!A:O,7,FALSE)</f>
        <v>806.37</v>
      </c>
      <c r="V246" s="495"/>
      <c r="X246" s="496">
        <f t="shared" si="28"/>
        <v>6885</v>
      </c>
    </row>
    <row r="247" spans="1:24" ht="14.1" customHeight="1">
      <c r="A247" s="472">
        <f t="shared" si="23"/>
        <v>247</v>
      </c>
      <c r="B247" s="211" t="s">
        <v>67</v>
      </c>
      <c r="C247" s="211" t="s">
        <v>423</v>
      </c>
      <c r="D247" s="499"/>
      <c r="E247" s="500" t="s">
        <v>434</v>
      </c>
      <c r="F247" s="489" t="s">
        <v>166</v>
      </c>
      <c r="G247" s="211" t="s">
        <v>88</v>
      </c>
      <c r="H247" s="186" t="s">
        <v>430</v>
      </c>
      <c r="I247" s="500">
        <v>13</v>
      </c>
      <c r="J247" s="491">
        <f t="shared" si="24"/>
        <v>255</v>
      </c>
      <c r="K247" s="492">
        <v>255</v>
      </c>
      <c r="L247" s="492"/>
      <c r="M247" s="492"/>
      <c r="N247" s="492"/>
      <c r="O247" s="492"/>
      <c r="P247" s="492"/>
      <c r="Q247" s="493">
        <f t="shared" si="25"/>
        <v>44.2</v>
      </c>
      <c r="R247" s="493">
        <f t="shared" si="26"/>
        <v>0</v>
      </c>
      <c r="S247" s="494">
        <f>IF(K247="nio",0,IF(K247&gt;0,VLOOKUP(G247,'3-Productie normen'!A:K,VLOOKUP(K247,'3-Productie normen'!$B$30:$C$33,2,FALSE),FALSE)))*(VLOOKUP(B247,'2-Kosten per locatie'!$A$15:$C$36,3,FALSE))</f>
        <v>75</v>
      </c>
      <c r="T247" s="494">
        <f t="shared" si="27"/>
        <v>0</v>
      </c>
      <c r="U247" s="495">
        <f>VLOOKUP(G247,'3-Productie normen'!A:O,7,FALSE)</f>
        <v>806.37</v>
      </c>
      <c r="V247" s="495"/>
      <c r="X247" s="496">
        <f t="shared" si="28"/>
        <v>3315</v>
      </c>
    </row>
    <row r="248" spans="1:24" ht="14.1" customHeight="1">
      <c r="A248" s="472">
        <f t="shared" si="23"/>
        <v>248</v>
      </c>
      <c r="B248" s="211" t="s">
        <v>67</v>
      </c>
      <c r="C248" s="211" t="s">
        <v>423</v>
      </c>
      <c r="D248" s="499"/>
      <c r="E248" s="500" t="s">
        <v>435</v>
      </c>
      <c r="F248" s="499" t="s">
        <v>436</v>
      </c>
      <c r="G248" s="212" t="s">
        <v>86</v>
      </c>
      <c r="H248" s="186" t="s">
        <v>296</v>
      </c>
      <c r="I248" s="500">
        <v>9</v>
      </c>
      <c r="J248" s="491">
        <f t="shared" si="24"/>
        <v>255</v>
      </c>
      <c r="K248" s="492">
        <v>255</v>
      </c>
      <c r="L248" s="492"/>
      <c r="M248" s="492"/>
      <c r="N248" s="492"/>
      <c r="O248" s="492"/>
      <c r="P248" s="492"/>
      <c r="Q248" s="493">
        <f t="shared" si="25"/>
        <v>6.12</v>
      </c>
      <c r="R248" s="493">
        <f t="shared" si="26"/>
        <v>0</v>
      </c>
      <c r="S248" s="494">
        <f>IF(K248="nio",0,IF(K248&gt;0,VLOOKUP(G248,'3-Productie normen'!A:K,VLOOKUP(K248,'3-Productie normen'!$B$30:$C$33,2,FALSE),FALSE)))*(VLOOKUP(B248,'2-Kosten per locatie'!$A$15:$C$36,3,FALSE))</f>
        <v>375</v>
      </c>
      <c r="T248" s="494">
        <f t="shared" si="27"/>
        <v>0</v>
      </c>
      <c r="U248" s="495">
        <f>VLOOKUP(G248,'3-Productie normen'!A:O,7,FALSE)</f>
        <v>3803.9000000000005</v>
      </c>
      <c r="V248" s="495"/>
      <c r="X248" s="496">
        <f t="shared" si="28"/>
        <v>2295</v>
      </c>
    </row>
    <row r="249" spans="1:24" ht="14.1" customHeight="1">
      <c r="A249" s="472">
        <f t="shared" si="23"/>
        <v>249</v>
      </c>
      <c r="B249" s="211" t="s">
        <v>67</v>
      </c>
      <c r="C249" s="211" t="s">
        <v>423</v>
      </c>
      <c r="D249" s="499"/>
      <c r="E249" s="500" t="s">
        <v>437</v>
      </c>
      <c r="F249" s="499" t="s">
        <v>176</v>
      </c>
      <c r="G249" s="186" t="s">
        <v>92</v>
      </c>
      <c r="H249" s="186" t="s">
        <v>138</v>
      </c>
      <c r="I249" s="500">
        <v>60</v>
      </c>
      <c r="J249" s="491">
        <f t="shared" si="24"/>
        <v>255</v>
      </c>
      <c r="K249" s="492">
        <v>255</v>
      </c>
      <c r="L249" s="492"/>
      <c r="M249" s="492"/>
      <c r="N249" s="492"/>
      <c r="O249" s="492"/>
      <c r="P249" s="492"/>
      <c r="Q249" s="493">
        <f t="shared" si="25"/>
        <v>55.636363636363633</v>
      </c>
      <c r="R249" s="493">
        <f t="shared" si="26"/>
        <v>0</v>
      </c>
      <c r="S249" s="494">
        <f>IF(K249="nio",0,IF(K249&gt;0,VLOOKUP(G249,'3-Productie normen'!A:K,VLOOKUP(K249,'3-Productie normen'!$B$30:$C$33,2,FALSE),FALSE)))*(VLOOKUP(B249,'2-Kosten per locatie'!$A$15:$C$36,3,FALSE))</f>
        <v>275</v>
      </c>
      <c r="T249" s="494">
        <f t="shared" si="27"/>
        <v>0</v>
      </c>
      <c r="U249" s="495">
        <f>VLOOKUP(G249,'3-Productie normen'!A:O,7,FALSE)</f>
        <v>1111.75</v>
      </c>
      <c r="V249" s="495"/>
      <c r="X249" s="496">
        <f t="shared" si="28"/>
        <v>15300</v>
      </c>
    </row>
    <row r="250" spans="1:24" ht="14.1" customHeight="1">
      <c r="A250" s="472">
        <f t="shared" si="23"/>
        <v>250</v>
      </c>
      <c r="B250" s="211" t="s">
        <v>67</v>
      </c>
      <c r="C250" s="211" t="s">
        <v>423</v>
      </c>
      <c r="D250" s="499"/>
      <c r="E250" s="500" t="s">
        <v>438</v>
      </c>
      <c r="F250" s="499" t="s">
        <v>439</v>
      </c>
      <c r="G250" s="186" t="s">
        <v>99</v>
      </c>
      <c r="H250" s="186" t="s">
        <v>138</v>
      </c>
      <c r="I250" s="500">
        <v>51</v>
      </c>
      <c r="J250" s="491">
        <f t="shared" si="24"/>
        <v>255</v>
      </c>
      <c r="K250" s="492">
        <v>255</v>
      </c>
      <c r="L250" s="492"/>
      <c r="M250" s="492"/>
      <c r="N250" s="492"/>
      <c r="O250" s="492"/>
      <c r="P250" s="492"/>
      <c r="Q250" s="493">
        <f t="shared" si="25"/>
        <v>30.6</v>
      </c>
      <c r="R250" s="493">
        <f t="shared" si="26"/>
        <v>0</v>
      </c>
      <c r="S250" s="494">
        <f>IF(K250="nio",0,IF(K250&gt;0,VLOOKUP(G250,'3-Productie normen'!A:K,VLOOKUP(K250,'3-Productie normen'!$B$30:$C$33,2,FALSE),FALSE)))*(VLOOKUP(B250,'2-Kosten per locatie'!$A$15:$C$36,3,FALSE))</f>
        <v>425</v>
      </c>
      <c r="T250" s="494">
        <f t="shared" si="27"/>
        <v>0</v>
      </c>
      <c r="U250" s="495">
        <f>VLOOKUP(G250,'3-Productie normen'!A:O,7,FALSE)</f>
        <v>1227.5999999999999</v>
      </c>
      <c r="V250" s="495"/>
      <c r="X250" s="496">
        <f t="shared" si="28"/>
        <v>13005</v>
      </c>
    </row>
    <row r="251" spans="1:24" ht="14.1" customHeight="1">
      <c r="A251" s="472">
        <f t="shared" si="23"/>
        <v>251</v>
      </c>
      <c r="B251" s="211" t="s">
        <v>67</v>
      </c>
      <c r="C251" s="211" t="s">
        <v>423</v>
      </c>
      <c r="D251" s="499"/>
      <c r="E251" s="500" t="s">
        <v>440</v>
      </c>
      <c r="F251" s="489" t="s">
        <v>166</v>
      </c>
      <c r="G251" s="211" t="s">
        <v>88</v>
      </c>
      <c r="H251" s="186" t="s">
        <v>430</v>
      </c>
      <c r="I251" s="500">
        <v>1.5</v>
      </c>
      <c r="J251" s="491">
        <f t="shared" si="24"/>
        <v>255</v>
      </c>
      <c r="K251" s="492">
        <v>255</v>
      </c>
      <c r="L251" s="492"/>
      <c r="M251" s="492"/>
      <c r="N251" s="492"/>
      <c r="O251" s="492"/>
      <c r="P251" s="492"/>
      <c r="Q251" s="493">
        <f t="shared" si="25"/>
        <v>5.0999999999999996</v>
      </c>
      <c r="R251" s="493">
        <f t="shared" si="26"/>
        <v>0</v>
      </c>
      <c r="S251" s="494">
        <f>IF(K251="nio",0,IF(K251&gt;0,VLOOKUP(G251,'3-Productie normen'!A:K,VLOOKUP(K251,'3-Productie normen'!$B$30:$C$33,2,FALSE),FALSE)))*(VLOOKUP(B251,'2-Kosten per locatie'!$A$15:$C$36,3,FALSE))</f>
        <v>75</v>
      </c>
      <c r="T251" s="494">
        <f t="shared" si="27"/>
        <v>0</v>
      </c>
      <c r="U251" s="495">
        <f>VLOOKUP(G251,'3-Productie normen'!A:O,7,FALSE)</f>
        <v>806.37</v>
      </c>
      <c r="V251" s="495"/>
      <c r="X251" s="496">
        <f t="shared" si="28"/>
        <v>382.5</v>
      </c>
    </row>
    <row r="252" spans="1:24" ht="14.1" customHeight="1">
      <c r="A252" s="472">
        <f t="shared" si="23"/>
        <v>252</v>
      </c>
      <c r="B252" s="211" t="s">
        <v>67</v>
      </c>
      <c r="C252" s="211" t="s">
        <v>423</v>
      </c>
      <c r="D252" s="499"/>
      <c r="E252" s="500" t="s">
        <v>441</v>
      </c>
      <c r="F252" s="499" t="s">
        <v>180</v>
      </c>
      <c r="G252" s="212" t="s">
        <v>86</v>
      </c>
      <c r="H252" s="186" t="s">
        <v>221</v>
      </c>
      <c r="I252" s="500">
        <v>16</v>
      </c>
      <c r="J252" s="491">
        <f t="shared" si="24"/>
        <v>255</v>
      </c>
      <c r="K252" s="492">
        <v>255</v>
      </c>
      <c r="L252" s="492"/>
      <c r="M252" s="492"/>
      <c r="N252" s="492"/>
      <c r="O252" s="492"/>
      <c r="P252" s="492"/>
      <c r="Q252" s="493">
        <f t="shared" si="25"/>
        <v>10.88</v>
      </c>
      <c r="R252" s="493">
        <f t="shared" si="26"/>
        <v>0</v>
      </c>
      <c r="S252" s="494">
        <f>IF(K252="nio",0,IF(K252&gt;0,VLOOKUP(G252,'3-Productie normen'!A:K,VLOOKUP(K252,'3-Productie normen'!$B$30:$C$33,2,FALSE),FALSE)))*(VLOOKUP(B252,'2-Kosten per locatie'!$A$15:$C$36,3,FALSE))</f>
        <v>375</v>
      </c>
      <c r="T252" s="494">
        <f t="shared" si="27"/>
        <v>0</v>
      </c>
      <c r="U252" s="495">
        <f>VLOOKUP(G252,'3-Productie normen'!A:O,7,FALSE)</f>
        <v>3803.9000000000005</v>
      </c>
      <c r="V252" s="495"/>
      <c r="X252" s="496">
        <f t="shared" si="28"/>
        <v>4080</v>
      </c>
    </row>
    <row r="253" spans="1:24" ht="14.1" customHeight="1">
      <c r="A253" s="472">
        <f t="shared" si="23"/>
        <v>253</v>
      </c>
      <c r="B253" s="211" t="s">
        <v>67</v>
      </c>
      <c r="C253" s="211" t="s">
        <v>423</v>
      </c>
      <c r="D253" s="499"/>
      <c r="E253" s="500"/>
      <c r="F253" s="489" t="s">
        <v>166</v>
      </c>
      <c r="G253" s="211" t="s">
        <v>88</v>
      </c>
      <c r="H253" s="186" t="s">
        <v>430</v>
      </c>
      <c r="I253" s="500">
        <v>1.5</v>
      </c>
      <c r="J253" s="491">
        <f t="shared" si="24"/>
        <v>255</v>
      </c>
      <c r="K253" s="492">
        <v>255</v>
      </c>
      <c r="L253" s="492"/>
      <c r="M253" s="492"/>
      <c r="N253" s="492"/>
      <c r="O253" s="492"/>
      <c r="P253" s="492"/>
      <c r="Q253" s="493">
        <f t="shared" si="25"/>
        <v>5.0999999999999996</v>
      </c>
      <c r="R253" s="493">
        <f t="shared" si="26"/>
        <v>0</v>
      </c>
      <c r="S253" s="494">
        <f>IF(K253="nio",0,IF(K253&gt;0,VLOOKUP(G253,'3-Productie normen'!A:K,VLOOKUP(K253,'3-Productie normen'!$B$30:$C$33,2,FALSE),FALSE)))*(VLOOKUP(B253,'2-Kosten per locatie'!$A$15:$C$36,3,FALSE))</f>
        <v>75</v>
      </c>
      <c r="T253" s="494">
        <f t="shared" si="27"/>
        <v>0</v>
      </c>
      <c r="U253" s="495">
        <f>VLOOKUP(G253,'3-Productie normen'!A:O,7,FALSE)</f>
        <v>806.37</v>
      </c>
      <c r="V253" s="495"/>
      <c r="X253" s="496">
        <f t="shared" si="28"/>
        <v>382.5</v>
      </c>
    </row>
    <row r="254" spans="1:24" ht="14.1" customHeight="1">
      <c r="A254" s="472">
        <f t="shared" si="23"/>
        <v>254</v>
      </c>
      <c r="B254" s="211" t="s">
        <v>67</v>
      </c>
      <c r="C254" s="211" t="s">
        <v>423</v>
      </c>
      <c r="D254" s="499"/>
      <c r="E254" s="500"/>
      <c r="F254" s="499" t="s">
        <v>180</v>
      </c>
      <c r="G254" s="212" t="s">
        <v>86</v>
      </c>
      <c r="H254" s="186" t="s">
        <v>221</v>
      </c>
      <c r="I254" s="500">
        <v>22</v>
      </c>
      <c r="J254" s="491">
        <f t="shared" si="24"/>
        <v>255</v>
      </c>
      <c r="K254" s="492">
        <v>255</v>
      </c>
      <c r="L254" s="492"/>
      <c r="M254" s="492"/>
      <c r="N254" s="492"/>
      <c r="O254" s="492"/>
      <c r="P254" s="492"/>
      <c r="Q254" s="493">
        <f t="shared" si="25"/>
        <v>14.96</v>
      </c>
      <c r="R254" s="493">
        <f t="shared" si="26"/>
        <v>0</v>
      </c>
      <c r="S254" s="494">
        <f>IF(K254="nio",0,IF(K254&gt;0,VLOOKUP(G254,'3-Productie normen'!A:K,VLOOKUP(K254,'3-Productie normen'!$B$30:$C$33,2,FALSE),FALSE)))*(VLOOKUP(B254,'2-Kosten per locatie'!$A$15:$C$36,3,FALSE))</f>
        <v>375</v>
      </c>
      <c r="T254" s="494">
        <f t="shared" si="27"/>
        <v>0</v>
      </c>
      <c r="U254" s="495">
        <f>VLOOKUP(G254,'3-Productie normen'!A:O,7,FALSE)</f>
        <v>3803.9000000000005</v>
      </c>
      <c r="V254" s="495"/>
      <c r="X254" s="496">
        <f t="shared" si="28"/>
        <v>5610</v>
      </c>
    </row>
    <row r="255" spans="1:24" ht="14.1" customHeight="1">
      <c r="A255" s="472">
        <f t="shared" si="23"/>
        <v>255</v>
      </c>
      <c r="B255" s="211" t="s">
        <v>62</v>
      </c>
      <c r="C255" s="211" t="s">
        <v>442</v>
      </c>
      <c r="D255" s="499" t="s">
        <v>134</v>
      </c>
      <c r="E255" s="500"/>
      <c r="F255" s="499" t="s">
        <v>406</v>
      </c>
      <c r="G255" s="211" t="s">
        <v>90</v>
      </c>
      <c r="H255" s="186" t="s">
        <v>138</v>
      </c>
      <c r="I255" s="500">
        <v>5</v>
      </c>
      <c r="J255" s="491">
        <f t="shared" si="24"/>
        <v>52</v>
      </c>
      <c r="K255" s="492">
        <v>52</v>
      </c>
      <c r="L255" s="492"/>
      <c r="M255" s="492"/>
      <c r="N255" s="492"/>
      <c r="O255" s="492"/>
      <c r="P255" s="492"/>
      <c r="Q255" s="493">
        <f t="shared" si="25"/>
        <v>0.43333333333333335</v>
      </c>
      <c r="R255" s="493">
        <f t="shared" si="26"/>
        <v>0</v>
      </c>
      <c r="S255" s="494">
        <f>IF(K255="nio",0,IF(K255&gt;0,VLOOKUP(G255,'3-Productie normen'!A:K,VLOOKUP(K255,'3-Productie normen'!$B$30:$C$33,2,FALSE),FALSE)))*(VLOOKUP(B255,'2-Kosten per locatie'!$A$15:$C$36,3,FALSE))</f>
        <v>600</v>
      </c>
      <c r="T255" s="494">
        <f t="shared" si="27"/>
        <v>0</v>
      </c>
      <c r="U255" s="495">
        <f>VLOOKUP(G255,'3-Productie normen'!A:O,7,FALSE)</f>
        <v>2296.1699999999996</v>
      </c>
      <c r="V255" s="495"/>
      <c r="X255" s="496">
        <f t="shared" si="28"/>
        <v>260</v>
      </c>
    </row>
    <row r="256" spans="1:24" ht="14.1" customHeight="1">
      <c r="A256" s="472">
        <f t="shared" si="23"/>
        <v>256</v>
      </c>
      <c r="B256" s="211" t="s">
        <v>62</v>
      </c>
      <c r="C256" s="211" t="s">
        <v>442</v>
      </c>
      <c r="D256" s="499" t="s">
        <v>134</v>
      </c>
      <c r="E256" s="500"/>
      <c r="F256" s="489" t="s">
        <v>140</v>
      </c>
      <c r="G256" s="211" t="s">
        <v>88</v>
      </c>
      <c r="H256" s="186" t="s">
        <v>156</v>
      </c>
      <c r="I256" s="500">
        <v>5</v>
      </c>
      <c r="J256" s="491">
        <f t="shared" si="24"/>
        <v>52</v>
      </c>
      <c r="K256" s="492">
        <v>52</v>
      </c>
      <c r="L256" s="492"/>
      <c r="M256" s="492"/>
      <c r="N256" s="492"/>
      <c r="O256" s="492"/>
      <c r="P256" s="492"/>
      <c r="Q256" s="493">
        <f t="shared" si="25"/>
        <v>5.2</v>
      </c>
      <c r="R256" s="493">
        <f t="shared" si="26"/>
        <v>0</v>
      </c>
      <c r="S256" s="494">
        <f>IF(K256="nio",0,IF(K256&gt;0,VLOOKUP(G256,'3-Productie normen'!A:K,VLOOKUP(K256,'3-Productie normen'!$B$30:$C$33,2,FALSE),FALSE)))*(VLOOKUP(B256,'2-Kosten per locatie'!$A$15:$C$36,3,FALSE))</f>
        <v>50</v>
      </c>
      <c r="T256" s="494">
        <f t="shared" si="27"/>
        <v>0</v>
      </c>
      <c r="U256" s="495">
        <f>VLOOKUP(G256,'3-Productie normen'!A:O,7,FALSE)</f>
        <v>806.37</v>
      </c>
      <c r="V256" s="495"/>
      <c r="X256" s="496">
        <f t="shared" si="28"/>
        <v>260</v>
      </c>
    </row>
    <row r="257" spans="1:24" ht="14.1" customHeight="1">
      <c r="A257" s="472">
        <f t="shared" si="23"/>
        <v>257</v>
      </c>
      <c r="B257" s="211" t="s">
        <v>62</v>
      </c>
      <c r="C257" s="211" t="s">
        <v>442</v>
      </c>
      <c r="D257" s="499" t="s">
        <v>134</v>
      </c>
      <c r="E257" s="500"/>
      <c r="F257" s="489" t="s">
        <v>140</v>
      </c>
      <c r="G257" s="211" t="s">
        <v>88</v>
      </c>
      <c r="H257" s="186" t="s">
        <v>156</v>
      </c>
      <c r="I257" s="500">
        <v>20</v>
      </c>
      <c r="J257" s="491">
        <f t="shared" si="24"/>
        <v>52</v>
      </c>
      <c r="K257" s="492">
        <v>52</v>
      </c>
      <c r="L257" s="492"/>
      <c r="M257" s="492"/>
      <c r="N257" s="492"/>
      <c r="O257" s="492"/>
      <c r="P257" s="492"/>
      <c r="Q257" s="493">
        <f t="shared" si="25"/>
        <v>20.8</v>
      </c>
      <c r="R257" s="493">
        <f t="shared" si="26"/>
        <v>0</v>
      </c>
      <c r="S257" s="494">
        <f>IF(K257="nio",0,IF(K257&gt;0,VLOOKUP(G257,'3-Productie normen'!A:K,VLOOKUP(K257,'3-Productie normen'!$B$30:$C$33,2,FALSE),FALSE)))*(VLOOKUP(B257,'2-Kosten per locatie'!$A$15:$C$36,3,FALSE))</f>
        <v>50</v>
      </c>
      <c r="T257" s="494">
        <f t="shared" si="27"/>
        <v>0</v>
      </c>
      <c r="U257" s="495">
        <f>VLOOKUP(G257,'3-Productie normen'!A:O,7,FALSE)</f>
        <v>806.37</v>
      </c>
      <c r="V257" s="495"/>
      <c r="X257" s="496">
        <f t="shared" si="28"/>
        <v>1040</v>
      </c>
    </row>
    <row r="258" spans="1:24" ht="14.1" customHeight="1">
      <c r="A258" s="472">
        <f t="shared" si="23"/>
        <v>258</v>
      </c>
      <c r="B258" s="211" t="s">
        <v>62</v>
      </c>
      <c r="C258" s="211" t="s">
        <v>442</v>
      </c>
      <c r="D258" s="499"/>
      <c r="E258" s="500"/>
      <c r="F258" s="499" t="s">
        <v>149</v>
      </c>
      <c r="G258" s="211" t="s">
        <v>98</v>
      </c>
      <c r="H258" s="186" t="s">
        <v>443</v>
      </c>
      <c r="I258" s="500">
        <v>8</v>
      </c>
      <c r="J258" s="491">
        <f t="shared" si="24"/>
        <v>52</v>
      </c>
      <c r="K258" s="492">
        <v>52</v>
      </c>
      <c r="L258" s="492"/>
      <c r="M258" s="492"/>
      <c r="N258" s="492"/>
      <c r="O258" s="492"/>
      <c r="P258" s="492"/>
      <c r="Q258" s="493">
        <f t="shared" si="25"/>
        <v>1.6639999999999999</v>
      </c>
      <c r="R258" s="493">
        <f t="shared" si="26"/>
        <v>0</v>
      </c>
      <c r="S258" s="494">
        <f>IF(K258="nio",0,IF(K258&gt;0,VLOOKUP(G258,'3-Productie normen'!A:K,VLOOKUP(K258,'3-Productie normen'!$B$30:$C$33,2,FALSE),FALSE)))*(VLOOKUP(B258,'2-Kosten per locatie'!$A$15:$C$36,3,FALSE))</f>
        <v>250</v>
      </c>
      <c r="T258" s="494">
        <f t="shared" si="27"/>
        <v>0</v>
      </c>
      <c r="U258" s="495">
        <f>VLOOKUP(G258,'3-Productie normen'!A:O,7,FALSE)</f>
        <v>132.80000000000001</v>
      </c>
      <c r="V258" s="495"/>
      <c r="X258" s="496">
        <f t="shared" si="28"/>
        <v>416</v>
      </c>
    </row>
    <row r="259" spans="1:24" ht="14.1" customHeight="1">
      <c r="A259" s="472">
        <f t="shared" si="23"/>
        <v>259</v>
      </c>
      <c r="B259" s="211" t="s">
        <v>62</v>
      </c>
      <c r="C259" s="211" t="s">
        <v>442</v>
      </c>
      <c r="D259" s="499"/>
      <c r="E259" s="500"/>
      <c r="F259" s="499" t="s">
        <v>149</v>
      </c>
      <c r="G259" s="211" t="s">
        <v>98</v>
      </c>
      <c r="H259" s="186" t="s">
        <v>443</v>
      </c>
      <c r="I259" s="500">
        <v>1.5</v>
      </c>
      <c r="J259" s="491">
        <f t="shared" si="24"/>
        <v>52</v>
      </c>
      <c r="K259" s="492">
        <v>52</v>
      </c>
      <c r="L259" s="492"/>
      <c r="M259" s="492"/>
      <c r="N259" s="492"/>
      <c r="O259" s="492"/>
      <c r="P259" s="492"/>
      <c r="Q259" s="493">
        <f t="shared" si="25"/>
        <v>0.312</v>
      </c>
      <c r="R259" s="493">
        <f t="shared" si="26"/>
        <v>0</v>
      </c>
      <c r="S259" s="494">
        <f>IF(K259="nio",0,IF(K259&gt;0,VLOOKUP(G259,'3-Productie normen'!A:K,VLOOKUP(K259,'3-Productie normen'!$B$30:$C$33,2,FALSE),FALSE)))*(VLOOKUP(B259,'2-Kosten per locatie'!$A$15:$C$36,3,FALSE))</f>
        <v>250</v>
      </c>
      <c r="T259" s="494">
        <f t="shared" si="27"/>
        <v>0</v>
      </c>
      <c r="U259" s="495">
        <f>VLOOKUP(G259,'3-Productie normen'!A:O,7,FALSE)</f>
        <v>132.80000000000001</v>
      </c>
      <c r="V259" s="495"/>
      <c r="X259" s="496">
        <f t="shared" si="28"/>
        <v>78</v>
      </c>
    </row>
    <row r="260" spans="1:24" ht="14.1" customHeight="1">
      <c r="A260" s="472">
        <f t="shared" si="23"/>
        <v>260</v>
      </c>
      <c r="B260" s="211" t="s">
        <v>62</v>
      </c>
      <c r="C260" s="211" t="s">
        <v>442</v>
      </c>
      <c r="D260" s="499" t="s">
        <v>444</v>
      </c>
      <c r="E260" s="500"/>
      <c r="F260" s="499" t="s">
        <v>180</v>
      </c>
      <c r="G260" s="212" t="s">
        <v>86</v>
      </c>
      <c r="H260" s="186" t="s">
        <v>138</v>
      </c>
      <c r="I260" s="500">
        <v>16</v>
      </c>
      <c r="J260" s="491">
        <f t="shared" si="24"/>
        <v>52</v>
      </c>
      <c r="K260" s="492">
        <v>52</v>
      </c>
      <c r="L260" s="492"/>
      <c r="M260" s="492"/>
      <c r="N260" s="492"/>
      <c r="O260" s="492"/>
      <c r="P260" s="492"/>
      <c r="Q260" s="493">
        <f t="shared" si="25"/>
        <v>3.3279999999999998</v>
      </c>
      <c r="R260" s="493">
        <f t="shared" si="26"/>
        <v>0</v>
      </c>
      <c r="S260" s="494">
        <f>IF(K260="nio",0,IF(K260&gt;0,VLOOKUP(G260,'3-Productie normen'!A:K,VLOOKUP(K260,'3-Productie normen'!$B$30:$C$33,2,FALSE),FALSE)))*(VLOOKUP(B260,'2-Kosten per locatie'!$A$15:$C$36,3,FALSE))</f>
        <v>250</v>
      </c>
      <c r="T260" s="494">
        <f t="shared" si="27"/>
        <v>0</v>
      </c>
      <c r="U260" s="495">
        <f>VLOOKUP(G260,'3-Productie normen'!A:O,7,FALSE)</f>
        <v>3803.9000000000005</v>
      </c>
      <c r="V260" s="495"/>
      <c r="X260" s="496">
        <f t="shared" si="28"/>
        <v>832</v>
      </c>
    </row>
    <row r="261" spans="1:24" ht="14.1" customHeight="1">
      <c r="A261" s="472">
        <f t="shared" si="23"/>
        <v>261</v>
      </c>
      <c r="B261" s="211" t="s">
        <v>62</v>
      </c>
      <c r="C261" s="211" t="s">
        <v>442</v>
      </c>
      <c r="D261" s="499" t="s">
        <v>445</v>
      </c>
      <c r="E261" s="500"/>
      <c r="F261" s="499" t="s">
        <v>446</v>
      </c>
      <c r="G261" s="186" t="s">
        <v>102</v>
      </c>
      <c r="H261" s="186" t="s">
        <v>447</v>
      </c>
      <c r="I261" s="500">
        <v>2</v>
      </c>
      <c r="J261" s="491">
        <f t="shared" si="24"/>
        <v>0</v>
      </c>
      <c r="K261" s="492" t="s">
        <v>203</v>
      </c>
      <c r="L261" s="492"/>
      <c r="M261" s="492"/>
      <c r="N261" s="492"/>
      <c r="O261" s="492"/>
      <c r="P261" s="492"/>
      <c r="Q261" s="493">
        <f t="shared" si="25"/>
        <v>0</v>
      </c>
      <c r="R261" s="493">
        <f t="shared" si="26"/>
        <v>0</v>
      </c>
      <c r="S261" s="494">
        <f>IF(K261="nio",0,IF(K261&gt;0,VLOOKUP(G261,'3-Productie normen'!A:K,VLOOKUP(K261,'3-Productie normen'!$B$30:$C$33,2,FALSE),FALSE)))*(VLOOKUP(B261,'2-Kosten per locatie'!$A$15:$C$36,3,FALSE))</f>
        <v>0</v>
      </c>
      <c r="T261" s="494">
        <f t="shared" si="27"/>
        <v>0</v>
      </c>
      <c r="U261" s="495">
        <f>VLOOKUP(G261,'3-Productie normen'!A:O,7,FALSE)</f>
        <v>1570.1</v>
      </c>
      <c r="V261" s="495"/>
      <c r="X261" s="496">
        <f t="shared" si="28"/>
        <v>0</v>
      </c>
    </row>
    <row r="262" spans="1:24" ht="14.1" customHeight="1">
      <c r="A262" s="472">
        <f t="shared" si="23"/>
        <v>262</v>
      </c>
      <c r="B262" s="211" t="s">
        <v>62</v>
      </c>
      <c r="C262" s="211" t="s">
        <v>442</v>
      </c>
      <c r="D262" s="499" t="s">
        <v>444</v>
      </c>
      <c r="E262" s="500"/>
      <c r="F262" s="499" t="s">
        <v>174</v>
      </c>
      <c r="G262" s="211" t="s">
        <v>90</v>
      </c>
      <c r="H262" s="186" t="s">
        <v>138</v>
      </c>
      <c r="I262" s="500">
        <v>9</v>
      </c>
      <c r="J262" s="491">
        <f t="shared" si="24"/>
        <v>52</v>
      </c>
      <c r="K262" s="492">
        <v>52</v>
      </c>
      <c r="L262" s="492"/>
      <c r="M262" s="492"/>
      <c r="N262" s="492"/>
      <c r="O262" s="492"/>
      <c r="P262" s="492"/>
      <c r="Q262" s="493">
        <f t="shared" si="25"/>
        <v>0.78</v>
      </c>
      <c r="R262" s="493">
        <f t="shared" si="26"/>
        <v>0</v>
      </c>
      <c r="S262" s="494">
        <f>IF(K262="nio",0,IF(K262&gt;0,VLOOKUP(G262,'3-Productie normen'!A:K,VLOOKUP(K262,'3-Productie normen'!$B$30:$C$33,2,FALSE),FALSE)))*(VLOOKUP(B262,'2-Kosten per locatie'!$A$15:$C$36,3,FALSE))</f>
        <v>600</v>
      </c>
      <c r="T262" s="494">
        <f t="shared" si="27"/>
        <v>0</v>
      </c>
      <c r="U262" s="495">
        <f>VLOOKUP(G262,'3-Productie normen'!A:O,7,FALSE)</f>
        <v>2296.1699999999996</v>
      </c>
      <c r="V262" s="495"/>
      <c r="X262" s="496">
        <f t="shared" si="28"/>
        <v>468</v>
      </c>
    </row>
    <row r="263" spans="1:24" ht="14.1" customHeight="1">
      <c r="A263" s="472">
        <f t="shared" si="23"/>
        <v>263</v>
      </c>
      <c r="B263" s="211" t="s">
        <v>62</v>
      </c>
      <c r="C263" s="211" t="s">
        <v>442</v>
      </c>
      <c r="D263" s="499" t="s">
        <v>444</v>
      </c>
      <c r="E263" s="500"/>
      <c r="F263" s="499" t="s">
        <v>448</v>
      </c>
      <c r="G263" s="186" t="s">
        <v>92</v>
      </c>
      <c r="H263" s="186" t="s">
        <v>138</v>
      </c>
      <c r="I263" s="500">
        <v>75</v>
      </c>
      <c r="J263" s="491">
        <f t="shared" si="24"/>
        <v>52</v>
      </c>
      <c r="K263" s="492">
        <v>52</v>
      </c>
      <c r="L263" s="492"/>
      <c r="M263" s="492"/>
      <c r="N263" s="492"/>
      <c r="O263" s="492"/>
      <c r="P263" s="492"/>
      <c r="Q263" s="493">
        <f t="shared" si="25"/>
        <v>22.285714285714285</v>
      </c>
      <c r="R263" s="493">
        <f t="shared" si="26"/>
        <v>0</v>
      </c>
      <c r="S263" s="494">
        <f>IF(K263="nio",0,IF(K263&gt;0,VLOOKUP(G263,'3-Productie normen'!A:K,VLOOKUP(K263,'3-Productie normen'!$B$30:$C$33,2,FALSE),FALSE)))*(VLOOKUP(B263,'2-Kosten per locatie'!$A$15:$C$36,3,FALSE))</f>
        <v>175</v>
      </c>
      <c r="T263" s="494">
        <f t="shared" si="27"/>
        <v>0</v>
      </c>
      <c r="U263" s="495">
        <f>VLOOKUP(G263,'3-Productie normen'!A:O,7,FALSE)</f>
        <v>1111.75</v>
      </c>
      <c r="V263" s="495"/>
      <c r="X263" s="496">
        <f t="shared" si="28"/>
        <v>3900</v>
      </c>
    </row>
    <row r="264" spans="1:24" ht="14.1" customHeight="1">
      <c r="A264" s="472">
        <f t="shared" si="23"/>
        <v>264</v>
      </c>
      <c r="B264" s="211" t="s">
        <v>66</v>
      </c>
      <c r="C264" s="211" t="s">
        <v>449</v>
      </c>
      <c r="D264" s="499" t="s">
        <v>134</v>
      </c>
      <c r="E264" s="500"/>
      <c r="F264" s="499" t="s">
        <v>97</v>
      </c>
      <c r="G264" s="186" t="s">
        <v>97</v>
      </c>
      <c r="H264" s="186" t="s">
        <v>450</v>
      </c>
      <c r="I264" s="500">
        <v>2</v>
      </c>
      <c r="J264" s="491">
        <f t="shared" si="24"/>
        <v>52</v>
      </c>
      <c r="K264" s="492">
        <v>52</v>
      </c>
      <c r="L264" s="492"/>
      <c r="M264" s="492"/>
      <c r="N264" s="492"/>
      <c r="O264" s="492"/>
      <c r="P264" s="492"/>
      <c r="Q264" s="493">
        <f t="shared" si="25"/>
        <v>0.52</v>
      </c>
      <c r="R264" s="493">
        <f t="shared" si="26"/>
        <v>0</v>
      </c>
      <c r="S264" s="494">
        <f>IF(K264="nio",0,IF(K264&gt;0,VLOOKUP(G264,'3-Productie normen'!A:K,VLOOKUP(K264,'3-Productie normen'!$B$30:$C$33,2,FALSE),FALSE)))*(VLOOKUP(B264,'2-Kosten per locatie'!$A$15:$C$36,3,FALSE))</f>
        <v>200</v>
      </c>
      <c r="T264" s="494">
        <f t="shared" si="27"/>
        <v>0</v>
      </c>
      <c r="U264" s="495">
        <f>VLOOKUP(G264,'3-Productie normen'!A:O,7,FALSE)</f>
        <v>293.49999999999994</v>
      </c>
      <c r="V264" s="495"/>
      <c r="X264" s="496">
        <f t="shared" si="28"/>
        <v>104</v>
      </c>
    </row>
    <row r="265" spans="1:24" ht="14.1" customHeight="1">
      <c r="A265" s="472">
        <f t="shared" si="23"/>
        <v>265</v>
      </c>
      <c r="B265" s="211" t="s">
        <v>66</v>
      </c>
      <c r="C265" s="211" t="s">
        <v>449</v>
      </c>
      <c r="D265" s="499" t="s">
        <v>134</v>
      </c>
      <c r="E265" s="500"/>
      <c r="F265" s="499" t="s">
        <v>451</v>
      </c>
      <c r="G265" s="211" t="s">
        <v>98</v>
      </c>
      <c r="H265" s="186" t="s">
        <v>156</v>
      </c>
      <c r="I265" s="500">
        <v>11</v>
      </c>
      <c r="J265" s="491">
        <f t="shared" si="24"/>
        <v>52</v>
      </c>
      <c r="K265" s="492">
        <v>52</v>
      </c>
      <c r="L265" s="492"/>
      <c r="M265" s="492"/>
      <c r="N265" s="492"/>
      <c r="O265" s="492"/>
      <c r="P265" s="492"/>
      <c r="Q265" s="493">
        <f t="shared" si="25"/>
        <v>2.2879999999999998</v>
      </c>
      <c r="R265" s="493">
        <f t="shared" si="26"/>
        <v>0</v>
      </c>
      <c r="S265" s="494">
        <f>IF(K265="nio",0,IF(K265&gt;0,VLOOKUP(G265,'3-Productie normen'!A:K,VLOOKUP(K265,'3-Productie normen'!$B$30:$C$33,2,FALSE),FALSE)))*(VLOOKUP(B265,'2-Kosten per locatie'!$A$15:$C$36,3,FALSE))</f>
        <v>250</v>
      </c>
      <c r="T265" s="494">
        <f t="shared" si="27"/>
        <v>0</v>
      </c>
      <c r="U265" s="495">
        <f>VLOOKUP(G265,'3-Productie normen'!A:O,7,FALSE)</f>
        <v>132.80000000000001</v>
      </c>
      <c r="V265" s="495"/>
      <c r="X265" s="496">
        <f t="shared" si="28"/>
        <v>572</v>
      </c>
    </row>
    <row r="266" spans="1:24" ht="14.1" customHeight="1">
      <c r="A266" s="472">
        <f t="shared" ref="A266:A329" si="29">A265+1</f>
        <v>266</v>
      </c>
      <c r="B266" s="211" t="s">
        <v>66</v>
      </c>
      <c r="C266" s="211" t="s">
        <v>449</v>
      </c>
      <c r="D266" s="499" t="s">
        <v>134</v>
      </c>
      <c r="E266" s="500"/>
      <c r="F266" s="489" t="s">
        <v>452</v>
      </c>
      <c r="G266" s="500" t="s">
        <v>93</v>
      </c>
      <c r="H266" s="186" t="s">
        <v>156</v>
      </c>
      <c r="I266" s="500">
        <v>120</v>
      </c>
      <c r="J266" s="491">
        <f t="shared" si="24"/>
        <v>52</v>
      </c>
      <c r="K266" s="492">
        <v>52</v>
      </c>
      <c r="L266" s="492"/>
      <c r="M266" s="492"/>
      <c r="N266" s="492"/>
      <c r="O266" s="492"/>
      <c r="P266" s="492"/>
      <c r="Q266" s="493">
        <f t="shared" si="25"/>
        <v>62.4</v>
      </c>
      <c r="R266" s="493">
        <f t="shared" si="26"/>
        <v>0</v>
      </c>
      <c r="S266" s="494">
        <f>IF(K266="nio",0,IF(K266&gt;0,VLOOKUP(G266,'3-Productie normen'!A:K,VLOOKUP(K266,'3-Productie normen'!$B$30:$C$33,2,FALSE),FALSE)))*(VLOOKUP(B266,'2-Kosten per locatie'!$A$15:$C$36,3,FALSE))</f>
        <v>100</v>
      </c>
      <c r="T266" s="494">
        <f t="shared" si="27"/>
        <v>0</v>
      </c>
      <c r="U266" s="495">
        <f>VLOOKUP(G266,'3-Productie normen'!A:O,7,FALSE)</f>
        <v>586.5</v>
      </c>
      <c r="V266" s="495"/>
      <c r="X266" s="496">
        <f t="shared" si="28"/>
        <v>6240</v>
      </c>
    </row>
    <row r="267" spans="1:24" ht="14.1" customHeight="1">
      <c r="A267" s="472">
        <f t="shared" si="29"/>
        <v>267</v>
      </c>
      <c r="B267" s="211" t="s">
        <v>66</v>
      </c>
      <c r="C267" s="211" t="s">
        <v>449</v>
      </c>
      <c r="D267" s="499">
        <v>1</v>
      </c>
      <c r="E267" s="500"/>
      <c r="F267" s="499" t="s">
        <v>174</v>
      </c>
      <c r="G267" s="211" t="s">
        <v>90</v>
      </c>
      <c r="H267" s="186" t="s">
        <v>146</v>
      </c>
      <c r="I267" s="500">
        <v>89.6</v>
      </c>
      <c r="J267" s="491">
        <f t="shared" si="24"/>
        <v>52</v>
      </c>
      <c r="K267" s="492">
        <v>52</v>
      </c>
      <c r="L267" s="492"/>
      <c r="M267" s="492"/>
      <c r="N267" s="492"/>
      <c r="O267" s="492"/>
      <c r="P267" s="492"/>
      <c r="Q267" s="493">
        <f t="shared" si="25"/>
        <v>7.7653333333333334</v>
      </c>
      <c r="R267" s="493">
        <f t="shared" si="26"/>
        <v>0</v>
      </c>
      <c r="S267" s="494">
        <f>IF(K267="nio",0,IF(K267&gt;0,VLOOKUP(G267,'3-Productie normen'!A:K,VLOOKUP(K267,'3-Productie normen'!$B$30:$C$33,2,FALSE),FALSE)))*(VLOOKUP(B267,'2-Kosten per locatie'!$A$15:$C$36,3,FALSE))</f>
        <v>600</v>
      </c>
      <c r="T267" s="494">
        <f t="shared" si="27"/>
        <v>0</v>
      </c>
      <c r="U267" s="495">
        <f>VLOOKUP(G267,'3-Productie normen'!A:O,7,FALSE)</f>
        <v>2296.1699999999996</v>
      </c>
      <c r="V267" s="495"/>
      <c r="X267" s="496">
        <f t="shared" si="28"/>
        <v>4659.2</v>
      </c>
    </row>
    <row r="268" spans="1:24" ht="14.1" customHeight="1">
      <c r="A268" s="472">
        <f t="shared" si="29"/>
        <v>268</v>
      </c>
      <c r="B268" s="211" t="s">
        <v>66</v>
      </c>
      <c r="C268" s="211" t="s">
        <v>449</v>
      </c>
      <c r="D268" s="499">
        <v>1</v>
      </c>
      <c r="E268" s="500"/>
      <c r="F268" s="499" t="s">
        <v>180</v>
      </c>
      <c r="G268" s="212" t="s">
        <v>86</v>
      </c>
      <c r="H268" s="186" t="s">
        <v>146</v>
      </c>
      <c r="I268" s="500">
        <v>45</v>
      </c>
      <c r="J268" s="491">
        <f t="shared" si="24"/>
        <v>52</v>
      </c>
      <c r="K268" s="492">
        <v>52</v>
      </c>
      <c r="L268" s="492"/>
      <c r="M268" s="492"/>
      <c r="N268" s="492"/>
      <c r="O268" s="492"/>
      <c r="P268" s="492"/>
      <c r="Q268" s="493">
        <f t="shared" si="25"/>
        <v>9.36</v>
      </c>
      <c r="R268" s="493">
        <f t="shared" si="26"/>
        <v>0</v>
      </c>
      <c r="S268" s="494">
        <f>IF(K268="nio",0,IF(K268&gt;0,VLOOKUP(G268,'3-Productie normen'!A:K,VLOOKUP(K268,'3-Productie normen'!$B$30:$C$33,2,FALSE),FALSE)))*(VLOOKUP(B268,'2-Kosten per locatie'!$A$15:$C$36,3,FALSE))</f>
        <v>250</v>
      </c>
      <c r="T268" s="494">
        <f t="shared" si="27"/>
        <v>0</v>
      </c>
      <c r="U268" s="495">
        <f>VLOOKUP(G268,'3-Productie normen'!A:O,7,FALSE)</f>
        <v>3803.9000000000005</v>
      </c>
      <c r="V268" s="495"/>
      <c r="X268" s="496">
        <f t="shared" si="28"/>
        <v>2340</v>
      </c>
    </row>
    <row r="269" spans="1:24" ht="14.1" customHeight="1">
      <c r="A269" s="472">
        <f t="shared" si="29"/>
        <v>269</v>
      </c>
      <c r="B269" s="211" t="s">
        <v>66</v>
      </c>
      <c r="C269" s="211" t="s">
        <v>449</v>
      </c>
      <c r="D269" s="499">
        <v>1</v>
      </c>
      <c r="E269" s="500"/>
      <c r="F269" s="489" t="s">
        <v>166</v>
      </c>
      <c r="G269" s="211" t="s">
        <v>88</v>
      </c>
      <c r="H269" s="186" t="s">
        <v>146</v>
      </c>
      <c r="I269" s="500">
        <v>13.9</v>
      </c>
      <c r="J269" s="491">
        <f t="shared" si="24"/>
        <v>52</v>
      </c>
      <c r="K269" s="492">
        <v>52</v>
      </c>
      <c r="L269" s="492"/>
      <c r="M269" s="492"/>
      <c r="N269" s="492"/>
      <c r="O269" s="492"/>
      <c r="P269" s="492"/>
      <c r="Q269" s="493">
        <f t="shared" si="25"/>
        <v>14.456000000000001</v>
      </c>
      <c r="R269" s="493">
        <f t="shared" si="26"/>
        <v>0</v>
      </c>
      <c r="S269" s="494">
        <f>IF(K269="nio",0,IF(K269&gt;0,VLOOKUP(G269,'3-Productie normen'!A:K,VLOOKUP(K269,'3-Productie normen'!$B$30:$C$33,2,FALSE),FALSE)))*(VLOOKUP(B269,'2-Kosten per locatie'!$A$15:$C$36,3,FALSE))</f>
        <v>50</v>
      </c>
      <c r="T269" s="494">
        <f t="shared" si="27"/>
        <v>0</v>
      </c>
      <c r="U269" s="495">
        <f>VLOOKUP(G269,'3-Productie normen'!A:O,7,FALSE)</f>
        <v>806.37</v>
      </c>
      <c r="V269" s="495"/>
      <c r="X269" s="496">
        <f t="shared" si="28"/>
        <v>722.80000000000007</v>
      </c>
    </row>
    <row r="270" spans="1:24" ht="14.1" customHeight="1">
      <c r="A270" s="472">
        <f t="shared" si="29"/>
        <v>270</v>
      </c>
      <c r="B270" s="211" t="s">
        <v>66</v>
      </c>
      <c r="C270" s="211" t="s">
        <v>449</v>
      </c>
      <c r="D270" s="499">
        <v>1</v>
      </c>
      <c r="E270" s="500"/>
      <c r="F270" s="489" t="s">
        <v>166</v>
      </c>
      <c r="G270" s="211" t="s">
        <v>88</v>
      </c>
      <c r="H270" s="186" t="s">
        <v>156</v>
      </c>
      <c r="I270" s="500">
        <v>7.7</v>
      </c>
      <c r="J270" s="491">
        <f t="shared" si="24"/>
        <v>52</v>
      </c>
      <c r="K270" s="492">
        <v>52</v>
      </c>
      <c r="L270" s="492"/>
      <c r="M270" s="492"/>
      <c r="N270" s="492"/>
      <c r="O270" s="492"/>
      <c r="P270" s="492"/>
      <c r="Q270" s="493">
        <f t="shared" si="25"/>
        <v>8.0080000000000009</v>
      </c>
      <c r="R270" s="493">
        <f t="shared" si="26"/>
        <v>0</v>
      </c>
      <c r="S270" s="494">
        <f>IF(K270="nio",0,IF(K270&gt;0,VLOOKUP(G270,'3-Productie normen'!A:K,VLOOKUP(K270,'3-Productie normen'!$B$30:$C$33,2,FALSE),FALSE)))*(VLOOKUP(B270,'2-Kosten per locatie'!$A$15:$C$36,3,FALSE))</f>
        <v>50</v>
      </c>
      <c r="T270" s="494">
        <f t="shared" si="27"/>
        <v>0</v>
      </c>
      <c r="U270" s="495">
        <f>VLOOKUP(G270,'3-Productie normen'!A:O,7,FALSE)</f>
        <v>806.37</v>
      </c>
      <c r="V270" s="495"/>
      <c r="X270" s="496">
        <f t="shared" si="28"/>
        <v>400.40000000000003</v>
      </c>
    </row>
    <row r="271" spans="1:24" ht="14.1" customHeight="1">
      <c r="A271" s="472">
        <f t="shared" si="29"/>
        <v>271</v>
      </c>
      <c r="B271" s="211" t="s">
        <v>66</v>
      </c>
      <c r="C271" s="211" t="s">
        <v>449</v>
      </c>
      <c r="D271" s="499">
        <v>1</v>
      </c>
      <c r="E271" s="500"/>
      <c r="F271" s="499" t="s">
        <v>180</v>
      </c>
      <c r="G271" s="212" t="s">
        <v>86</v>
      </c>
      <c r="H271" s="186" t="s">
        <v>146</v>
      </c>
      <c r="I271" s="500">
        <v>224</v>
      </c>
      <c r="J271" s="491">
        <f t="shared" si="24"/>
        <v>52</v>
      </c>
      <c r="K271" s="492">
        <v>52</v>
      </c>
      <c r="L271" s="492"/>
      <c r="M271" s="492"/>
      <c r="N271" s="492"/>
      <c r="O271" s="492"/>
      <c r="P271" s="492"/>
      <c r="Q271" s="493">
        <f t="shared" si="25"/>
        <v>46.591999999999999</v>
      </c>
      <c r="R271" s="493">
        <f t="shared" si="26"/>
        <v>0</v>
      </c>
      <c r="S271" s="494">
        <f>IF(K271="nio",0,IF(K271&gt;0,VLOOKUP(G271,'3-Productie normen'!A:K,VLOOKUP(K271,'3-Productie normen'!$B$30:$C$33,2,FALSE),FALSE)))*(VLOOKUP(B271,'2-Kosten per locatie'!$A$15:$C$36,3,FALSE))</f>
        <v>250</v>
      </c>
      <c r="T271" s="494">
        <f t="shared" si="27"/>
        <v>0</v>
      </c>
      <c r="U271" s="495">
        <f>VLOOKUP(G271,'3-Productie normen'!A:O,7,FALSE)</f>
        <v>3803.9000000000005</v>
      </c>
      <c r="V271" s="495"/>
      <c r="X271" s="496">
        <f t="shared" si="28"/>
        <v>11648</v>
      </c>
    </row>
    <row r="272" spans="1:24" ht="14.1" customHeight="1">
      <c r="A272" s="472">
        <f t="shared" si="29"/>
        <v>272</v>
      </c>
      <c r="B272" s="211" t="s">
        <v>66</v>
      </c>
      <c r="C272" s="211" t="s">
        <v>449</v>
      </c>
      <c r="D272" s="499">
        <v>1</v>
      </c>
      <c r="E272" s="500"/>
      <c r="F272" s="499" t="s">
        <v>453</v>
      </c>
      <c r="G272" s="186" t="s">
        <v>99</v>
      </c>
      <c r="H272" s="186" t="s">
        <v>146</v>
      </c>
      <c r="I272" s="500">
        <v>170</v>
      </c>
      <c r="J272" s="491">
        <f t="shared" si="24"/>
        <v>52</v>
      </c>
      <c r="K272" s="492">
        <v>52</v>
      </c>
      <c r="L272" s="492"/>
      <c r="M272" s="492"/>
      <c r="N272" s="492"/>
      <c r="O272" s="492"/>
      <c r="P272" s="492"/>
      <c r="Q272" s="493">
        <f t="shared" si="25"/>
        <v>29.466666666666665</v>
      </c>
      <c r="R272" s="493">
        <f t="shared" si="26"/>
        <v>0</v>
      </c>
      <c r="S272" s="494">
        <f>IF(K272="nio",0,IF(K272&gt;0,VLOOKUP(G272,'3-Productie normen'!A:K,VLOOKUP(K272,'3-Productie normen'!$B$30:$C$33,2,FALSE),FALSE)))*(VLOOKUP(B272,'2-Kosten per locatie'!$A$15:$C$36,3,FALSE))</f>
        <v>300</v>
      </c>
      <c r="T272" s="494">
        <f t="shared" si="27"/>
        <v>0</v>
      </c>
      <c r="U272" s="495">
        <f>VLOOKUP(G272,'3-Productie normen'!A:O,7,FALSE)</f>
        <v>1227.5999999999999</v>
      </c>
      <c r="V272" s="495"/>
      <c r="X272" s="496">
        <f t="shared" si="28"/>
        <v>8840</v>
      </c>
    </row>
    <row r="273" spans="1:24" ht="14.1" customHeight="1">
      <c r="A273" s="472">
        <f t="shared" si="29"/>
        <v>273</v>
      </c>
      <c r="B273" s="211" t="s">
        <v>66</v>
      </c>
      <c r="C273" s="211" t="s">
        <v>449</v>
      </c>
      <c r="D273" s="499">
        <v>1</v>
      </c>
      <c r="E273" s="500"/>
      <c r="F273" s="499" t="s">
        <v>399</v>
      </c>
      <c r="G273" s="186" t="s">
        <v>92</v>
      </c>
      <c r="H273" s="186" t="s">
        <v>454</v>
      </c>
      <c r="I273" s="500">
        <v>23</v>
      </c>
      <c r="J273" s="491">
        <f t="shared" si="24"/>
        <v>52</v>
      </c>
      <c r="K273" s="492">
        <v>52</v>
      </c>
      <c r="L273" s="492"/>
      <c r="M273" s="492"/>
      <c r="N273" s="492"/>
      <c r="O273" s="492"/>
      <c r="P273" s="492"/>
      <c r="Q273" s="493">
        <f t="shared" si="25"/>
        <v>6.8342857142857145</v>
      </c>
      <c r="R273" s="493">
        <f t="shared" si="26"/>
        <v>0</v>
      </c>
      <c r="S273" s="494">
        <f>IF(K273="nio",0,IF(K273&gt;0,VLOOKUP(G273,'3-Productie normen'!A:K,VLOOKUP(K273,'3-Productie normen'!$B$30:$C$33,2,FALSE),FALSE)))*(VLOOKUP(B273,'2-Kosten per locatie'!$A$15:$C$36,3,FALSE))</f>
        <v>175</v>
      </c>
      <c r="T273" s="494">
        <f t="shared" si="27"/>
        <v>0</v>
      </c>
      <c r="U273" s="495">
        <f>VLOOKUP(G273,'3-Productie normen'!A:O,7,FALSE)</f>
        <v>1111.75</v>
      </c>
      <c r="V273" s="495"/>
      <c r="X273" s="496">
        <f t="shared" si="28"/>
        <v>1196</v>
      </c>
    </row>
    <row r="274" spans="1:24" ht="14.1" customHeight="1">
      <c r="A274" s="472">
        <f t="shared" si="29"/>
        <v>274</v>
      </c>
      <c r="B274" s="211" t="s">
        <v>63</v>
      </c>
      <c r="C274" s="211" t="s">
        <v>455</v>
      </c>
      <c r="D274" s="499" t="s">
        <v>134</v>
      </c>
      <c r="E274" s="500"/>
      <c r="F274" s="499" t="s">
        <v>456</v>
      </c>
      <c r="G274" s="211" t="s">
        <v>90</v>
      </c>
      <c r="H274" s="186" t="s">
        <v>457</v>
      </c>
      <c r="I274" s="500">
        <v>214</v>
      </c>
      <c r="J274" s="491">
        <f t="shared" si="24"/>
        <v>255</v>
      </c>
      <c r="K274" s="492">
        <v>255</v>
      </c>
      <c r="L274" s="492"/>
      <c r="M274" s="492"/>
      <c r="N274" s="492"/>
      <c r="O274" s="492"/>
      <c r="P274" s="492"/>
      <c r="Q274" s="493">
        <f t="shared" si="25"/>
        <v>72.760000000000005</v>
      </c>
      <c r="R274" s="493">
        <f t="shared" si="26"/>
        <v>0</v>
      </c>
      <c r="S274" s="494">
        <f>IF(K274="nio",0,IF(K274&gt;0,VLOOKUP(G274,'3-Productie normen'!A:K,VLOOKUP(K274,'3-Productie normen'!$B$30:$C$33,2,FALSE),FALSE)))*(VLOOKUP(B274,'2-Kosten per locatie'!$A$15:$C$36,3,FALSE))</f>
        <v>750</v>
      </c>
      <c r="T274" s="494">
        <f t="shared" si="27"/>
        <v>0</v>
      </c>
      <c r="U274" s="495">
        <f>VLOOKUP(G274,'3-Productie normen'!A:O,7,FALSE)</f>
        <v>2296.1699999999996</v>
      </c>
      <c r="V274" s="495"/>
      <c r="X274" s="496">
        <f t="shared" si="28"/>
        <v>54570</v>
      </c>
    </row>
    <row r="275" spans="1:24" ht="14.1" customHeight="1">
      <c r="A275" s="472">
        <f t="shared" si="29"/>
        <v>275</v>
      </c>
      <c r="B275" s="211" t="s">
        <v>63</v>
      </c>
      <c r="C275" s="211" t="s">
        <v>455</v>
      </c>
      <c r="D275" s="499" t="s">
        <v>134</v>
      </c>
      <c r="E275" s="500"/>
      <c r="F275" s="499" t="s">
        <v>458</v>
      </c>
      <c r="G275" s="212" t="s">
        <v>86</v>
      </c>
      <c r="H275" s="186" t="s">
        <v>459</v>
      </c>
      <c r="I275" s="500">
        <v>122</v>
      </c>
      <c r="J275" s="491">
        <f t="shared" si="24"/>
        <v>255</v>
      </c>
      <c r="K275" s="492">
        <v>255</v>
      </c>
      <c r="L275" s="492"/>
      <c r="M275" s="492"/>
      <c r="N275" s="492"/>
      <c r="O275" s="492"/>
      <c r="P275" s="492"/>
      <c r="Q275" s="493">
        <f t="shared" si="25"/>
        <v>82.96</v>
      </c>
      <c r="R275" s="493">
        <f t="shared" si="26"/>
        <v>0</v>
      </c>
      <c r="S275" s="494">
        <f>IF(K275="nio",0,IF(K275&gt;0,VLOOKUP(G275,'3-Productie normen'!A:K,VLOOKUP(K275,'3-Productie normen'!$B$30:$C$33,2,FALSE),FALSE)))*(VLOOKUP(B275,'2-Kosten per locatie'!$A$15:$C$36,3,FALSE))</f>
        <v>375</v>
      </c>
      <c r="T275" s="494">
        <f t="shared" si="27"/>
        <v>0</v>
      </c>
      <c r="U275" s="495">
        <f>VLOOKUP(G275,'3-Productie normen'!A:O,7,FALSE)</f>
        <v>3803.9000000000005</v>
      </c>
      <c r="V275" s="495"/>
      <c r="X275" s="496">
        <f t="shared" si="28"/>
        <v>31110</v>
      </c>
    </row>
    <row r="276" spans="1:24" ht="14.1" customHeight="1">
      <c r="A276" s="472">
        <f t="shared" si="29"/>
        <v>276</v>
      </c>
      <c r="B276" s="211" t="s">
        <v>63</v>
      </c>
      <c r="C276" s="211" t="s">
        <v>455</v>
      </c>
      <c r="D276" s="499" t="s">
        <v>134</v>
      </c>
      <c r="E276" s="500"/>
      <c r="F276" s="499" t="s">
        <v>460</v>
      </c>
      <c r="G276" s="500" t="s">
        <v>93</v>
      </c>
      <c r="H276" s="186" t="s">
        <v>461</v>
      </c>
      <c r="I276" s="500">
        <v>97</v>
      </c>
      <c r="J276" s="491">
        <f t="shared" si="24"/>
        <v>255</v>
      </c>
      <c r="K276" s="492">
        <v>255</v>
      </c>
      <c r="L276" s="492"/>
      <c r="M276" s="492"/>
      <c r="N276" s="492"/>
      <c r="O276" s="492"/>
      <c r="P276" s="492"/>
      <c r="Q276" s="493">
        <f t="shared" si="25"/>
        <v>109.93333333333334</v>
      </c>
      <c r="R276" s="493">
        <f t="shared" si="26"/>
        <v>0</v>
      </c>
      <c r="S276" s="494">
        <f>IF(K276="nio",0,IF(K276&gt;0,VLOOKUP(G276,'3-Productie normen'!A:K,VLOOKUP(K276,'3-Productie normen'!$B$30:$C$33,2,FALSE),FALSE)))*(VLOOKUP(B276,'2-Kosten per locatie'!$A$15:$C$36,3,FALSE))</f>
        <v>225</v>
      </c>
      <c r="T276" s="494">
        <f t="shared" si="27"/>
        <v>0</v>
      </c>
      <c r="U276" s="495">
        <f>VLOOKUP(G276,'3-Productie normen'!A:O,7,FALSE)</f>
        <v>586.5</v>
      </c>
      <c r="V276" s="495"/>
      <c r="X276" s="496">
        <f t="shared" si="28"/>
        <v>24735</v>
      </c>
    </row>
    <row r="277" spans="1:24" ht="14.1" customHeight="1">
      <c r="A277" s="472">
        <f t="shared" si="29"/>
        <v>277</v>
      </c>
      <c r="B277" s="211" t="s">
        <v>63</v>
      </c>
      <c r="C277" s="211" t="s">
        <v>455</v>
      </c>
      <c r="D277" s="499" t="s">
        <v>134</v>
      </c>
      <c r="E277" s="500"/>
      <c r="F277" s="489" t="s">
        <v>166</v>
      </c>
      <c r="G277" s="211" t="s">
        <v>88</v>
      </c>
      <c r="H277" s="186" t="s">
        <v>430</v>
      </c>
      <c r="I277" s="500">
        <v>42</v>
      </c>
      <c r="J277" s="491">
        <f t="shared" si="24"/>
        <v>255</v>
      </c>
      <c r="K277" s="492">
        <v>255</v>
      </c>
      <c r="L277" s="492"/>
      <c r="M277" s="492"/>
      <c r="N277" s="492"/>
      <c r="O277" s="492"/>
      <c r="P277" s="492"/>
      <c r="Q277" s="493">
        <f t="shared" si="25"/>
        <v>142.80000000000001</v>
      </c>
      <c r="R277" s="493">
        <f t="shared" si="26"/>
        <v>0</v>
      </c>
      <c r="S277" s="494">
        <f>IF(K277="nio",0,IF(K277&gt;0,VLOOKUP(G277,'3-Productie normen'!A:K,VLOOKUP(K277,'3-Productie normen'!$B$30:$C$33,2,FALSE),FALSE)))*(VLOOKUP(B277,'2-Kosten per locatie'!$A$15:$C$36,3,FALSE))</f>
        <v>75</v>
      </c>
      <c r="T277" s="494">
        <f t="shared" si="27"/>
        <v>0</v>
      </c>
      <c r="U277" s="495">
        <f>VLOOKUP(G277,'3-Productie normen'!A:O,7,FALSE)</f>
        <v>806.37</v>
      </c>
      <c r="V277" s="495"/>
      <c r="X277" s="496">
        <f t="shared" si="28"/>
        <v>10710</v>
      </c>
    </row>
    <row r="278" spans="1:24" ht="14.1" customHeight="1">
      <c r="A278" s="472">
        <f t="shared" si="29"/>
        <v>278</v>
      </c>
      <c r="B278" s="211" t="s">
        <v>63</v>
      </c>
      <c r="C278" s="211" t="s">
        <v>455</v>
      </c>
      <c r="D278" s="499" t="s">
        <v>134</v>
      </c>
      <c r="E278" s="500"/>
      <c r="F278" s="499" t="s">
        <v>462</v>
      </c>
      <c r="G278" s="144" t="s">
        <v>95</v>
      </c>
      <c r="H278" s="186" t="s">
        <v>461</v>
      </c>
      <c r="I278" s="500">
        <v>45</v>
      </c>
      <c r="J278" s="491">
        <f t="shared" si="24"/>
        <v>12</v>
      </c>
      <c r="K278" s="492">
        <v>12</v>
      </c>
      <c r="L278" s="492"/>
      <c r="M278" s="492"/>
      <c r="N278" s="492"/>
      <c r="O278" s="492"/>
      <c r="P278" s="492"/>
      <c r="Q278" s="493">
        <f t="shared" si="25"/>
        <v>1.1368421052631579</v>
      </c>
      <c r="R278" s="493">
        <f t="shared" si="26"/>
        <v>0</v>
      </c>
      <c r="S278" s="494">
        <f>IF(K278="nio",0,IF(K278&gt;0,VLOOKUP(G278,'3-Productie normen'!A:K,VLOOKUP(K278,'3-Productie normen'!$B$30:$C$33,2,FALSE),FALSE)))*(VLOOKUP(B278,'2-Kosten per locatie'!$A$15:$C$36,3,FALSE))</f>
        <v>475</v>
      </c>
      <c r="T278" s="494">
        <f t="shared" si="27"/>
        <v>0</v>
      </c>
      <c r="U278" s="495">
        <f>VLOOKUP(G278,'3-Productie normen'!A:O,7,FALSE)</f>
        <v>669.2</v>
      </c>
      <c r="V278" s="495"/>
      <c r="X278" s="496">
        <f t="shared" si="28"/>
        <v>540</v>
      </c>
    </row>
    <row r="279" spans="1:24" ht="14.1" customHeight="1">
      <c r="A279" s="472">
        <f t="shared" si="29"/>
        <v>279</v>
      </c>
      <c r="B279" s="211" t="s">
        <v>63</v>
      </c>
      <c r="C279" s="211" t="s">
        <v>455</v>
      </c>
      <c r="D279" s="499" t="s">
        <v>134</v>
      </c>
      <c r="E279" s="500"/>
      <c r="F279" s="499" t="s">
        <v>463</v>
      </c>
      <c r="G279" s="186" t="s">
        <v>102</v>
      </c>
      <c r="H279" s="186" t="s">
        <v>464</v>
      </c>
      <c r="I279" s="500">
        <v>335</v>
      </c>
      <c r="J279" s="491">
        <f t="shared" si="24"/>
        <v>0</v>
      </c>
      <c r="K279" s="492" t="s">
        <v>203</v>
      </c>
      <c r="L279" s="492"/>
      <c r="M279" s="492"/>
      <c r="N279" s="492"/>
      <c r="O279" s="492"/>
      <c r="P279" s="492"/>
      <c r="Q279" s="493">
        <f t="shared" si="25"/>
        <v>0</v>
      </c>
      <c r="R279" s="493">
        <f t="shared" si="26"/>
        <v>0</v>
      </c>
      <c r="S279" s="494">
        <f>IF(K279="nio",0,IF(K279&gt;0,VLOOKUP(G279,'3-Productie normen'!A:K,VLOOKUP(K279,'3-Productie normen'!$B$30:$C$33,2,FALSE),FALSE)))*(VLOOKUP(B279,'2-Kosten per locatie'!$A$15:$C$36,3,FALSE))</f>
        <v>0</v>
      </c>
      <c r="T279" s="494">
        <f t="shared" si="27"/>
        <v>0</v>
      </c>
      <c r="U279" s="495">
        <f>VLOOKUP(G279,'3-Productie normen'!A:O,7,FALSE)</f>
        <v>1570.1</v>
      </c>
      <c r="V279" s="495"/>
      <c r="X279" s="496">
        <f t="shared" si="28"/>
        <v>0</v>
      </c>
    </row>
    <row r="280" spans="1:24" ht="14.1" customHeight="1">
      <c r="A280" s="472">
        <f t="shared" si="29"/>
        <v>280</v>
      </c>
      <c r="B280" s="211" t="s">
        <v>63</v>
      </c>
      <c r="C280" s="211" t="s">
        <v>455</v>
      </c>
      <c r="D280" s="499">
        <v>1</v>
      </c>
      <c r="E280" s="500"/>
      <c r="F280" s="499" t="s">
        <v>456</v>
      </c>
      <c r="G280" s="211" t="s">
        <v>90</v>
      </c>
      <c r="H280" s="186" t="s">
        <v>430</v>
      </c>
      <c r="I280" s="500">
        <v>97</v>
      </c>
      <c r="J280" s="491">
        <f t="shared" si="24"/>
        <v>255</v>
      </c>
      <c r="K280" s="492">
        <v>255</v>
      </c>
      <c r="L280" s="492"/>
      <c r="M280" s="492"/>
      <c r="N280" s="492"/>
      <c r="O280" s="492"/>
      <c r="P280" s="492"/>
      <c r="Q280" s="493">
        <f t="shared" si="25"/>
        <v>32.979999999999997</v>
      </c>
      <c r="R280" s="493">
        <f t="shared" si="26"/>
        <v>0</v>
      </c>
      <c r="S280" s="494">
        <f>IF(K280="nio",0,IF(K280&gt;0,VLOOKUP(G280,'3-Productie normen'!A:K,VLOOKUP(K280,'3-Productie normen'!$B$30:$C$33,2,FALSE),FALSE)))*(VLOOKUP(B280,'2-Kosten per locatie'!$A$15:$C$36,3,FALSE))</f>
        <v>750</v>
      </c>
      <c r="T280" s="494">
        <f t="shared" si="27"/>
        <v>0</v>
      </c>
      <c r="U280" s="495">
        <f>VLOOKUP(G280,'3-Productie normen'!A:O,7,FALSE)</f>
        <v>2296.1699999999996</v>
      </c>
      <c r="V280" s="495"/>
      <c r="X280" s="496">
        <f t="shared" si="28"/>
        <v>24735</v>
      </c>
    </row>
    <row r="281" spans="1:24" ht="14.1" customHeight="1">
      <c r="A281" s="472">
        <f t="shared" si="29"/>
        <v>281</v>
      </c>
      <c r="B281" s="211" t="s">
        <v>63</v>
      </c>
      <c r="C281" s="211" t="s">
        <v>455</v>
      </c>
      <c r="D281" s="499">
        <v>1</v>
      </c>
      <c r="E281" s="500"/>
      <c r="F281" s="499" t="s">
        <v>458</v>
      </c>
      <c r="G281" s="212" t="s">
        <v>86</v>
      </c>
      <c r="H281" s="186" t="s">
        <v>459</v>
      </c>
      <c r="I281" s="500">
        <v>130</v>
      </c>
      <c r="J281" s="491">
        <f t="shared" si="24"/>
        <v>255</v>
      </c>
      <c r="K281" s="492">
        <v>255</v>
      </c>
      <c r="L281" s="492"/>
      <c r="M281" s="492"/>
      <c r="N281" s="492"/>
      <c r="O281" s="492"/>
      <c r="P281" s="492"/>
      <c r="Q281" s="493">
        <f t="shared" si="25"/>
        <v>88.4</v>
      </c>
      <c r="R281" s="493">
        <f t="shared" si="26"/>
        <v>0</v>
      </c>
      <c r="S281" s="494">
        <f>IF(K281="nio",0,IF(K281&gt;0,VLOOKUP(G281,'3-Productie normen'!A:K,VLOOKUP(K281,'3-Productie normen'!$B$30:$C$33,2,FALSE),FALSE)))*(VLOOKUP(B281,'2-Kosten per locatie'!$A$15:$C$36,3,FALSE))</f>
        <v>375</v>
      </c>
      <c r="T281" s="494">
        <f t="shared" si="27"/>
        <v>0</v>
      </c>
      <c r="U281" s="495">
        <f>VLOOKUP(G281,'3-Productie normen'!A:O,7,FALSE)</f>
        <v>3803.9000000000005</v>
      </c>
      <c r="V281" s="495"/>
      <c r="X281" s="496">
        <f t="shared" si="28"/>
        <v>33150</v>
      </c>
    </row>
    <row r="282" spans="1:24" ht="14.1" customHeight="1">
      <c r="A282" s="472">
        <f t="shared" si="29"/>
        <v>282</v>
      </c>
      <c r="B282" s="211" t="s">
        <v>63</v>
      </c>
      <c r="C282" s="211" t="s">
        <v>455</v>
      </c>
      <c r="D282" s="499">
        <v>1</v>
      </c>
      <c r="E282" s="500"/>
      <c r="F282" s="489" t="s">
        <v>166</v>
      </c>
      <c r="G282" s="211" t="s">
        <v>88</v>
      </c>
      <c r="H282" s="186" t="s">
        <v>464</v>
      </c>
      <c r="I282" s="500">
        <v>24</v>
      </c>
      <c r="J282" s="491">
        <f t="shared" si="24"/>
        <v>255</v>
      </c>
      <c r="K282" s="492">
        <v>255</v>
      </c>
      <c r="L282" s="492"/>
      <c r="M282" s="492"/>
      <c r="N282" s="492"/>
      <c r="O282" s="492"/>
      <c r="P282" s="492"/>
      <c r="Q282" s="493">
        <f t="shared" si="25"/>
        <v>81.599999999999994</v>
      </c>
      <c r="R282" s="493">
        <f t="shared" si="26"/>
        <v>0</v>
      </c>
      <c r="S282" s="494">
        <f>IF(K282="nio",0,IF(K282&gt;0,VLOOKUP(G282,'3-Productie normen'!A:K,VLOOKUP(K282,'3-Productie normen'!$B$30:$C$33,2,FALSE),FALSE)))*(VLOOKUP(B282,'2-Kosten per locatie'!$A$15:$C$36,3,FALSE))</f>
        <v>75</v>
      </c>
      <c r="T282" s="494">
        <f t="shared" si="27"/>
        <v>0</v>
      </c>
      <c r="U282" s="495">
        <f>VLOOKUP(G282,'3-Productie normen'!A:O,7,FALSE)</f>
        <v>806.37</v>
      </c>
      <c r="V282" s="495"/>
      <c r="X282" s="496">
        <f t="shared" si="28"/>
        <v>6120</v>
      </c>
    </row>
    <row r="283" spans="1:24" ht="14.1" customHeight="1">
      <c r="A283" s="472">
        <f t="shared" si="29"/>
        <v>283</v>
      </c>
      <c r="B283" s="211" t="s">
        <v>63</v>
      </c>
      <c r="C283" s="211" t="s">
        <v>455</v>
      </c>
      <c r="D283" s="499">
        <v>1</v>
      </c>
      <c r="E283" s="500"/>
      <c r="F283" s="499" t="s">
        <v>399</v>
      </c>
      <c r="G283" s="186" t="s">
        <v>92</v>
      </c>
      <c r="H283" s="186" t="s">
        <v>464</v>
      </c>
      <c r="I283" s="500">
        <v>12</v>
      </c>
      <c r="J283" s="491">
        <f t="shared" si="24"/>
        <v>255</v>
      </c>
      <c r="K283" s="492">
        <v>255</v>
      </c>
      <c r="L283" s="492"/>
      <c r="M283" s="492"/>
      <c r="N283" s="492"/>
      <c r="O283" s="492"/>
      <c r="P283" s="492"/>
      <c r="Q283" s="493">
        <f t="shared" si="25"/>
        <v>11.127272727272727</v>
      </c>
      <c r="R283" s="493">
        <f t="shared" si="26"/>
        <v>0</v>
      </c>
      <c r="S283" s="494">
        <f>IF(K283="nio",0,IF(K283&gt;0,VLOOKUP(G283,'3-Productie normen'!A:K,VLOOKUP(K283,'3-Productie normen'!$B$30:$C$33,2,FALSE),FALSE)))*(VLOOKUP(B283,'2-Kosten per locatie'!$A$15:$C$36,3,FALSE))</f>
        <v>275</v>
      </c>
      <c r="T283" s="494">
        <f t="shared" si="27"/>
        <v>0</v>
      </c>
      <c r="U283" s="495">
        <f>VLOOKUP(G283,'3-Productie normen'!A:O,7,FALSE)</f>
        <v>1111.75</v>
      </c>
      <c r="V283" s="495"/>
      <c r="X283" s="496">
        <f t="shared" si="28"/>
        <v>3060</v>
      </c>
    </row>
    <row r="284" spans="1:24" ht="14.1" customHeight="1">
      <c r="A284" s="472">
        <f t="shared" si="29"/>
        <v>284</v>
      </c>
      <c r="B284" s="211" t="s">
        <v>63</v>
      </c>
      <c r="C284" s="211" t="s">
        <v>455</v>
      </c>
      <c r="D284" s="499">
        <v>1</v>
      </c>
      <c r="E284" s="500"/>
      <c r="F284" s="499" t="s">
        <v>176</v>
      </c>
      <c r="G284" s="186" t="s">
        <v>92</v>
      </c>
      <c r="H284" s="186" t="s">
        <v>457</v>
      </c>
      <c r="I284" s="500">
        <v>118</v>
      </c>
      <c r="J284" s="491">
        <f t="shared" si="24"/>
        <v>255</v>
      </c>
      <c r="K284" s="492">
        <v>255</v>
      </c>
      <c r="L284" s="492"/>
      <c r="M284" s="492"/>
      <c r="N284" s="492"/>
      <c r="O284" s="492"/>
      <c r="P284" s="492"/>
      <c r="Q284" s="493">
        <f t="shared" si="25"/>
        <v>109.41818181818182</v>
      </c>
      <c r="R284" s="493">
        <f t="shared" si="26"/>
        <v>0</v>
      </c>
      <c r="S284" s="494">
        <f>IF(K284="nio",0,IF(K284&gt;0,VLOOKUP(G284,'3-Productie normen'!A:K,VLOOKUP(K284,'3-Productie normen'!$B$30:$C$33,2,FALSE),FALSE)))*(VLOOKUP(B284,'2-Kosten per locatie'!$A$15:$C$36,3,FALSE))</f>
        <v>275</v>
      </c>
      <c r="T284" s="494">
        <f t="shared" si="27"/>
        <v>0</v>
      </c>
      <c r="U284" s="495">
        <f>VLOOKUP(G284,'3-Productie normen'!A:O,7,FALSE)</f>
        <v>1111.75</v>
      </c>
      <c r="V284" s="495"/>
      <c r="X284" s="496">
        <f t="shared" si="28"/>
        <v>30090</v>
      </c>
    </row>
    <row r="285" spans="1:24" ht="14.1" customHeight="1">
      <c r="A285" s="472">
        <f t="shared" si="29"/>
        <v>285</v>
      </c>
      <c r="B285" s="211" t="s">
        <v>63</v>
      </c>
      <c r="C285" s="211" t="s">
        <v>455</v>
      </c>
      <c r="D285" s="499">
        <v>1</v>
      </c>
      <c r="E285" s="500"/>
      <c r="F285" s="499" t="s">
        <v>465</v>
      </c>
      <c r="G285" s="186" t="s">
        <v>99</v>
      </c>
      <c r="H285" s="186" t="s">
        <v>459</v>
      </c>
      <c r="I285" s="500">
        <v>79</v>
      </c>
      <c r="J285" s="491">
        <f t="shared" si="24"/>
        <v>255</v>
      </c>
      <c r="K285" s="492">
        <v>255</v>
      </c>
      <c r="L285" s="492"/>
      <c r="M285" s="492"/>
      <c r="N285" s="492"/>
      <c r="O285" s="492"/>
      <c r="P285" s="492"/>
      <c r="Q285" s="493">
        <f t="shared" si="25"/>
        <v>47.4</v>
      </c>
      <c r="R285" s="493">
        <f t="shared" si="26"/>
        <v>0</v>
      </c>
      <c r="S285" s="494">
        <f>IF(K285="nio",0,IF(K285&gt;0,VLOOKUP(G285,'3-Productie normen'!A:K,VLOOKUP(K285,'3-Productie normen'!$B$30:$C$33,2,FALSE),FALSE)))*(VLOOKUP(B285,'2-Kosten per locatie'!$A$15:$C$36,3,FALSE))</f>
        <v>425</v>
      </c>
      <c r="T285" s="494">
        <f t="shared" si="27"/>
        <v>0</v>
      </c>
      <c r="U285" s="495">
        <f>VLOOKUP(G285,'3-Productie normen'!A:O,7,FALSE)</f>
        <v>1227.5999999999999</v>
      </c>
      <c r="V285" s="495"/>
      <c r="X285" s="496">
        <f t="shared" si="28"/>
        <v>20145</v>
      </c>
    </row>
    <row r="286" spans="1:24" ht="14.1" customHeight="1">
      <c r="A286" s="472">
        <f t="shared" si="29"/>
        <v>286</v>
      </c>
      <c r="B286" s="211" t="s">
        <v>63</v>
      </c>
      <c r="C286" s="211" t="s">
        <v>455</v>
      </c>
      <c r="D286" s="499">
        <v>1</v>
      </c>
      <c r="E286" s="500"/>
      <c r="F286" s="499" t="s">
        <v>462</v>
      </c>
      <c r="G286" s="144" t="s">
        <v>95</v>
      </c>
      <c r="H286" s="186" t="s">
        <v>464</v>
      </c>
      <c r="I286" s="500">
        <v>40</v>
      </c>
      <c r="J286" s="491">
        <f t="shared" si="24"/>
        <v>12</v>
      </c>
      <c r="K286" s="492">
        <v>12</v>
      </c>
      <c r="L286" s="492"/>
      <c r="M286" s="492"/>
      <c r="N286" s="492"/>
      <c r="O286" s="492"/>
      <c r="P286" s="492"/>
      <c r="Q286" s="493">
        <f t="shared" si="25"/>
        <v>1.0105263157894737</v>
      </c>
      <c r="R286" s="493">
        <f t="shared" si="26"/>
        <v>0</v>
      </c>
      <c r="S286" s="494">
        <f>IF(K286="nio",0,IF(K286&gt;0,VLOOKUP(G286,'3-Productie normen'!A:K,VLOOKUP(K286,'3-Productie normen'!$B$30:$C$33,2,FALSE),FALSE)))*(VLOOKUP(B286,'2-Kosten per locatie'!$A$15:$C$36,3,FALSE))</f>
        <v>475</v>
      </c>
      <c r="T286" s="494">
        <f t="shared" si="27"/>
        <v>0</v>
      </c>
      <c r="U286" s="495">
        <f>VLOOKUP(G286,'3-Productie normen'!A:O,7,FALSE)</f>
        <v>669.2</v>
      </c>
      <c r="V286" s="495"/>
      <c r="X286" s="496">
        <f t="shared" si="28"/>
        <v>480</v>
      </c>
    </row>
    <row r="287" spans="1:24" ht="14.1" customHeight="1">
      <c r="A287" s="472">
        <f t="shared" si="29"/>
        <v>287</v>
      </c>
      <c r="B287" s="211" t="s">
        <v>63</v>
      </c>
      <c r="C287" s="211" t="s">
        <v>455</v>
      </c>
      <c r="D287" s="499">
        <v>2</v>
      </c>
      <c r="E287" s="500"/>
      <c r="F287" s="499" t="s">
        <v>456</v>
      </c>
      <c r="G287" s="211" t="s">
        <v>90</v>
      </c>
      <c r="H287" s="186" t="s">
        <v>461</v>
      </c>
      <c r="I287" s="500">
        <v>113</v>
      </c>
      <c r="J287" s="491">
        <f t="shared" si="24"/>
        <v>255</v>
      </c>
      <c r="K287" s="492">
        <v>255</v>
      </c>
      <c r="L287" s="492"/>
      <c r="M287" s="492"/>
      <c r="N287" s="492"/>
      <c r="O287" s="492"/>
      <c r="P287" s="492"/>
      <c r="Q287" s="493">
        <f t="shared" si="25"/>
        <v>38.42</v>
      </c>
      <c r="R287" s="493">
        <f t="shared" si="26"/>
        <v>0</v>
      </c>
      <c r="S287" s="494">
        <f>IF(K287="nio",0,IF(K287&gt;0,VLOOKUP(G287,'3-Productie normen'!A:K,VLOOKUP(K287,'3-Productie normen'!$B$30:$C$33,2,FALSE),FALSE)))*(VLOOKUP(B287,'2-Kosten per locatie'!$A$15:$C$36,3,FALSE))</f>
        <v>750</v>
      </c>
      <c r="T287" s="494">
        <f t="shared" si="27"/>
        <v>0</v>
      </c>
      <c r="U287" s="495">
        <f>VLOOKUP(G287,'3-Productie normen'!A:O,7,FALSE)</f>
        <v>2296.1699999999996</v>
      </c>
      <c r="V287" s="495"/>
      <c r="X287" s="496">
        <f t="shared" si="28"/>
        <v>28815</v>
      </c>
    </row>
    <row r="288" spans="1:24" ht="14.1" customHeight="1">
      <c r="A288" s="472">
        <f t="shared" si="29"/>
        <v>288</v>
      </c>
      <c r="B288" s="211" t="s">
        <v>63</v>
      </c>
      <c r="C288" s="211" t="s">
        <v>455</v>
      </c>
      <c r="D288" s="499">
        <v>2</v>
      </c>
      <c r="E288" s="500"/>
      <c r="F288" s="499" t="s">
        <v>466</v>
      </c>
      <c r="G288" s="186" t="s">
        <v>96</v>
      </c>
      <c r="H288" s="186" t="s">
        <v>461</v>
      </c>
      <c r="I288" s="500">
        <v>88</v>
      </c>
      <c r="J288" s="491">
        <f t="shared" si="24"/>
        <v>255</v>
      </c>
      <c r="K288" s="492">
        <v>255</v>
      </c>
      <c r="L288" s="492"/>
      <c r="M288" s="492"/>
      <c r="N288" s="492"/>
      <c r="O288" s="492"/>
      <c r="P288" s="492"/>
      <c r="Q288" s="493">
        <f t="shared" si="25"/>
        <v>44.88</v>
      </c>
      <c r="R288" s="493">
        <f t="shared" si="26"/>
        <v>0</v>
      </c>
      <c r="S288" s="494">
        <f>IF(K288="nio",0,IF(K288&gt;0,VLOOKUP(G288,'3-Productie normen'!A:K,VLOOKUP(K288,'3-Productie normen'!$B$30:$C$33,2,FALSE),FALSE)))*(VLOOKUP(B288,'2-Kosten per locatie'!$A$15:$C$36,3,FALSE))</f>
        <v>500</v>
      </c>
      <c r="T288" s="494">
        <f t="shared" si="27"/>
        <v>0</v>
      </c>
      <c r="U288" s="495">
        <f>VLOOKUP(G288,'3-Productie normen'!A:O,7,FALSE)</f>
        <v>473.79999999999995</v>
      </c>
      <c r="V288" s="495"/>
      <c r="X288" s="496">
        <f t="shared" si="28"/>
        <v>22440</v>
      </c>
    </row>
    <row r="289" spans="1:24" ht="14.1" customHeight="1">
      <c r="A289" s="472">
        <f t="shared" si="29"/>
        <v>289</v>
      </c>
      <c r="B289" s="211" t="s">
        <v>63</v>
      </c>
      <c r="C289" s="211" t="s">
        <v>455</v>
      </c>
      <c r="D289" s="499">
        <v>2</v>
      </c>
      <c r="E289" s="500"/>
      <c r="F289" s="499" t="s">
        <v>467</v>
      </c>
      <c r="G289" s="212" t="s">
        <v>94</v>
      </c>
      <c r="H289" s="186" t="s">
        <v>459</v>
      </c>
      <c r="I289" s="500">
        <v>35</v>
      </c>
      <c r="J289" s="491">
        <f t="shared" si="24"/>
        <v>255</v>
      </c>
      <c r="K289" s="492">
        <v>255</v>
      </c>
      <c r="L289" s="492"/>
      <c r="M289" s="492"/>
      <c r="N289" s="492"/>
      <c r="O289" s="492"/>
      <c r="P289" s="492"/>
      <c r="Q289" s="493">
        <f t="shared" si="25"/>
        <v>18.789473684210527</v>
      </c>
      <c r="R289" s="493">
        <f t="shared" si="26"/>
        <v>0</v>
      </c>
      <c r="S289" s="494">
        <f>IF(K289="nio",0,IF(K289&gt;0,VLOOKUP(G289,'3-Productie normen'!A:K,VLOOKUP(K289,'3-Productie normen'!$B$30:$C$33,2,FALSE),FALSE)))*(VLOOKUP(B289,'2-Kosten per locatie'!$A$15:$C$36,3,FALSE))</f>
        <v>475</v>
      </c>
      <c r="T289" s="494">
        <f t="shared" si="27"/>
        <v>0</v>
      </c>
      <c r="U289" s="495">
        <f>VLOOKUP(G289,'3-Productie normen'!A:O,7,FALSE)</f>
        <v>606.37</v>
      </c>
      <c r="V289" s="495"/>
      <c r="X289" s="496">
        <f t="shared" si="28"/>
        <v>8925</v>
      </c>
    </row>
    <row r="290" spans="1:24" ht="14.1" customHeight="1">
      <c r="A290" s="472">
        <f t="shared" si="29"/>
        <v>290</v>
      </c>
      <c r="B290" s="211" t="s">
        <v>63</v>
      </c>
      <c r="C290" s="211" t="s">
        <v>455</v>
      </c>
      <c r="D290" s="499">
        <v>2</v>
      </c>
      <c r="E290" s="500"/>
      <c r="F290" s="499" t="s">
        <v>468</v>
      </c>
      <c r="G290" s="186" t="s">
        <v>96</v>
      </c>
      <c r="H290" s="186" t="s">
        <v>138</v>
      </c>
      <c r="I290" s="500">
        <v>66</v>
      </c>
      <c r="J290" s="491">
        <f t="shared" si="24"/>
        <v>255</v>
      </c>
      <c r="K290" s="492">
        <v>255</v>
      </c>
      <c r="L290" s="492"/>
      <c r="M290" s="492"/>
      <c r="N290" s="492"/>
      <c r="O290" s="492"/>
      <c r="P290" s="492"/>
      <c r="Q290" s="493">
        <f t="shared" si="25"/>
        <v>33.659999999999997</v>
      </c>
      <c r="R290" s="493">
        <f t="shared" si="26"/>
        <v>0</v>
      </c>
      <c r="S290" s="494">
        <f>IF(K290="nio",0,IF(K290&gt;0,VLOOKUP(G290,'3-Productie normen'!A:K,VLOOKUP(K290,'3-Productie normen'!$B$30:$C$33,2,FALSE),FALSE)))*(VLOOKUP(B290,'2-Kosten per locatie'!$A$15:$C$36,3,FALSE))</f>
        <v>500</v>
      </c>
      <c r="T290" s="494">
        <f t="shared" si="27"/>
        <v>0</v>
      </c>
      <c r="U290" s="495">
        <f>VLOOKUP(G290,'3-Productie normen'!A:O,7,FALSE)</f>
        <v>473.79999999999995</v>
      </c>
      <c r="V290" s="495"/>
      <c r="X290" s="496">
        <f t="shared" si="28"/>
        <v>16830</v>
      </c>
    </row>
    <row r="291" spans="1:24" ht="14.1" customHeight="1">
      <c r="A291" s="472">
        <f t="shared" si="29"/>
        <v>291</v>
      </c>
      <c r="B291" s="211" t="s">
        <v>63</v>
      </c>
      <c r="C291" s="211" t="s">
        <v>455</v>
      </c>
      <c r="D291" s="499">
        <v>2</v>
      </c>
      <c r="E291" s="500"/>
      <c r="F291" s="499" t="s">
        <v>469</v>
      </c>
      <c r="G291" s="212" t="s">
        <v>86</v>
      </c>
      <c r="H291" s="186" t="s">
        <v>459</v>
      </c>
      <c r="I291" s="500">
        <v>85</v>
      </c>
      <c r="J291" s="491">
        <f t="shared" si="24"/>
        <v>255</v>
      </c>
      <c r="K291" s="492">
        <v>255</v>
      </c>
      <c r="L291" s="492"/>
      <c r="M291" s="492"/>
      <c r="N291" s="492"/>
      <c r="O291" s="492"/>
      <c r="P291" s="492"/>
      <c r="Q291" s="493">
        <f t="shared" si="25"/>
        <v>57.8</v>
      </c>
      <c r="R291" s="493">
        <f t="shared" si="26"/>
        <v>0</v>
      </c>
      <c r="S291" s="494">
        <f>IF(K291="nio",0,IF(K291&gt;0,VLOOKUP(G291,'3-Productie normen'!A:K,VLOOKUP(K291,'3-Productie normen'!$B$30:$C$33,2,FALSE),FALSE)))*(VLOOKUP(B291,'2-Kosten per locatie'!$A$15:$C$36,3,FALSE))</f>
        <v>375</v>
      </c>
      <c r="T291" s="494">
        <f t="shared" si="27"/>
        <v>0</v>
      </c>
      <c r="U291" s="495">
        <f>VLOOKUP(G291,'3-Productie normen'!A:O,7,FALSE)</f>
        <v>3803.9000000000005</v>
      </c>
      <c r="V291" s="495"/>
      <c r="X291" s="496">
        <f t="shared" si="28"/>
        <v>21675</v>
      </c>
    </row>
    <row r="292" spans="1:24" ht="14.1" customHeight="1">
      <c r="A292" s="472">
        <f t="shared" si="29"/>
        <v>292</v>
      </c>
      <c r="B292" s="211" t="s">
        <v>63</v>
      </c>
      <c r="C292" s="211" t="s">
        <v>455</v>
      </c>
      <c r="D292" s="499">
        <v>2</v>
      </c>
      <c r="E292" s="500"/>
      <c r="F292" s="499" t="s">
        <v>470</v>
      </c>
      <c r="G292" s="144" t="s">
        <v>95</v>
      </c>
      <c r="H292" s="186" t="s">
        <v>138</v>
      </c>
      <c r="I292" s="500">
        <v>20</v>
      </c>
      <c r="J292" s="491">
        <f t="shared" si="24"/>
        <v>12</v>
      </c>
      <c r="K292" s="492">
        <v>12</v>
      </c>
      <c r="L292" s="492"/>
      <c r="M292" s="492"/>
      <c r="N292" s="492"/>
      <c r="O292" s="492"/>
      <c r="P292" s="492"/>
      <c r="Q292" s="493">
        <f t="shared" si="25"/>
        <v>0.50526315789473686</v>
      </c>
      <c r="R292" s="493">
        <f t="shared" si="26"/>
        <v>0</v>
      </c>
      <c r="S292" s="494">
        <f>IF(K292="nio",0,IF(K292&gt;0,VLOOKUP(G292,'3-Productie normen'!A:K,VLOOKUP(K292,'3-Productie normen'!$B$30:$C$33,2,FALSE),FALSE)))*(VLOOKUP(B292,'2-Kosten per locatie'!$A$15:$C$36,3,FALSE))</f>
        <v>475</v>
      </c>
      <c r="T292" s="494">
        <f t="shared" si="27"/>
        <v>0</v>
      </c>
      <c r="U292" s="495">
        <f>VLOOKUP(G292,'3-Productie normen'!A:O,7,FALSE)</f>
        <v>669.2</v>
      </c>
      <c r="V292" s="495"/>
      <c r="X292" s="496">
        <f t="shared" si="28"/>
        <v>240</v>
      </c>
    </row>
    <row r="293" spans="1:24" ht="14.1" customHeight="1">
      <c r="A293" s="472">
        <f t="shared" si="29"/>
        <v>293</v>
      </c>
      <c r="B293" s="211" t="s">
        <v>63</v>
      </c>
      <c r="C293" s="211" t="s">
        <v>455</v>
      </c>
      <c r="D293" s="499">
        <v>2</v>
      </c>
      <c r="E293" s="500"/>
      <c r="F293" s="499" t="s">
        <v>471</v>
      </c>
      <c r="G293" s="186" t="s">
        <v>100</v>
      </c>
      <c r="H293" s="186" t="s">
        <v>138</v>
      </c>
      <c r="I293" s="500">
        <v>60</v>
      </c>
      <c r="J293" s="491">
        <f t="shared" si="24"/>
        <v>52</v>
      </c>
      <c r="K293" s="492">
        <v>52</v>
      </c>
      <c r="L293" s="492"/>
      <c r="M293" s="492"/>
      <c r="N293" s="492"/>
      <c r="O293" s="492"/>
      <c r="P293" s="492"/>
      <c r="Q293" s="493">
        <f t="shared" si="25"/>
        <v>15.6</v>
      </c>
      <c r="R293" s="493">
        <f t="shared" si="26"/>
        <v>0</v>
      </c>
      <c r="S293" s="494">
        <f>IF(K293="nio",0,IF(K293&gt;0,VLOOKUP(G293,'3-Productie normen'!A:K,VLOOKUP(K293,'3-Productie normen'!$B$30:$C$33,2,FALSE),FALSE)))*(VLOOKUP(B293,'2-Kosten per locatie'!$A$15:$C$36,3,FALSE))</f>
        <v>200</v>
      </c>
      <c r="T293" s="494">
        <f t="shared" si="27"/>
        <v>0</v>
      </c>
      <c r="U293" s="495">
        <f>VLOOKUP(G293,'3-Productie normen'!A:O,7,FALSE)</f>
        <v>155.30000000000001</v>
      </c>
      <c r="V293" s="495"/>
      <c r="X293" s="496">
        <f t="shared" si="28"/>
        <v>3120</v>
      </c>
    </row>
    <row r="294" spans="1:24" ht="14.1" customHeight="1">
      <c r="A294" s="472">
        <f t="shared" si="29"/>
        <v>294</v>
      </c>
      <c r="B294" s="211" t="s">
        <v>63</v>
      </c>
      <c r="C294" s="211" t="s">
        <v>455</v>
      </c>
      <c r="D294" s="499">
        <v>2</v>
      </c>
      <c r="E294" s="500"/>
      <c r="F294" s="499" t="s">
        <v>472</v>
      </c>
      <c r="G294" s="211" t="s">
        <v>88</v>
      </c>
      <c r="H294" s="186" t="s">
        <v>156</v>
      </c>
      <c r="I294" s="500">
        <v>32</v>
      </c>
      <c r="J294" s="491">
        <f t="shared" si="24"/>
        <v>255</v>
      </c>
      <c r="K294" s="492">
        <v>255</v>
      </c>
      <c r="L294" s="492"/>
      <c r="M294" s="492"/>
      <c r="N294" s="492"/>
      <c r="O294" s="492"/>
      <c r="P294" s="492"/>
      <c r="Q294" s="493">
        <f t="shared" si="25"/>
        <v>108.8</v>
      </c>
      <c r="R294" s="493">
        <f t="shared" si="26"/>
        <v>0</v>
      </c>
      <c r="S294" s="494">
        <f>IF(K294="nio",0,IF(K294&gt;0,VLOOKUP(G294,'3-Productie normen'!A:K,VLOOKUP(K294,'3-Productie normen'!$B$30:$C$33,2,FALSE),FALSE)))*(VLOOKUP(B294,'2-Kosten per locatie'!$A$15:$C$36,3,FALSE))</f>
        <v>75</v>
      </c>
      <c r="T294" s="494">
        <f t="shared" si="27"/>
        <v>0</v>
      </c>
      <c r="U294" s="495">
        <f>VLOOKUP(G294,'3-Productie normen'!A:O,7,FALSE)</f>
        <v>806.37</v>
      </c>
      <c r="V294" s="495"/>
      <c r="X294" s="496">
        <f t="shared" si="28"/>
        <v>8160</v>
      </c>
    </row>
    <row r="295" spans="1:24" ht="14.1" customHeight="1">
      <c r="A295" s="472">
        <f t="shared" si="29"/>
        <v>295</v>
      </c>
      <c r="B295" s="211" t="s">
        <v>63</v>
      </c>
      <c r="C295" s="211" t="s">
        <v>455</v>
      </c>
      <c r="D295" s="489"/>
      <c r="E295" s="500"/>
      <c r="F295" s="499" t="s">
        <v>473</v>
      </c>
      <c r="G295" s="211" t="s">
        <v>98</v>
      </c>
      <c r="H295" s="186" t="s">
        <v>430</v>
      </c>
      <c r="I295" s="500">
        <v>32</v>
      </c>
      <c r="J295" s="491">
        <f t="shared" si="24"/>
        <v>255</v>
      </c>
      <c r="K295" s="492">
        <v>255</v>
      </c>
      <c r="L295" s="492"/>
      <c r="M295" s="492"/>
      <c r="N295" s="492"/>
      <c r="O295" s="492"/>
      <c r="P295" s="492"/>
      <c r="Q295" s="493">
        <f t="shared" si="25"/>
        <v>25.107692307692307</v>
      </c>
      <c r="R295" s="493">
        <f t="shared" si="26"/>
        <v>0</v>
      </c>
      <c r="S295" s="494">
        <f>IF(K295="nio",0,IF(K295&gt;0,VLOOKUP(G295,'3-Productie normen'!A:K,VLOOKUP(K295,'3-Productie normen'!$B$30:$C$33,2,FALSE),FALSE)))*(VLOOKUP(B295,'2-Kosten per locatie'!$A$15:$C$36,3,FALSE))</f>
        <v>325</v>
      </c>
      <c r="T295" s="494">
        <f t="shared" si="27"/>
        <v>0</v>
      </c>
      <c r="U295" s="495">
        <f>VLOOKUP(G295,'3-Productie normen'!A:O,7,FALSE)</f>
        <v>132.80000000000001</v>
      </c>
      <c r="V295" s="495"/>
      <c r="X295" s="496">
        <f t="shared" si="28"/>
        <v>8160</v>
      </c>
    </row>
    <row r="296" spans="1:24" ht="14.1" customHeight="1">
      <c r="A296" s="472">
        <f t="shared" si="29"/>
        <v>296</v>
      </c>
      <c r="B296" s="211" t="s">
        <v>57</v>
      </c>
      <c r="C296" s="211" t="s">
        <v>474</v>
      </c>
      <c r="D296" s="503" t="s">
        <v>134</v>
      </c>
      <c r="E296" s="504"/>
      <c r="F296" s="503" t="s">
        <v>453</v>
      </c>
      <c r="G296" s="186" t="s">
        <v>99</v>
      </c>
      <c r="H296" s="505" t="s">
        <v>221</v>
      </c>
      <c r="I296" s="504">
        <v>44</v>
      </c>
      <c r="J296" s="491">
        <f t="shared" si="24"/>
        <v>52</v>
      </c>
      <c r="K296" s="492">
        <v>52</v>
      </c>
      <c r="L296" s="492"/>
      <c r="M296" s="492"/>
      <c r="N296" s="492"/>
      <c r="O296" s="492"/>
      <c r="P296" s="492"/>
      <c r="Q296" s="493">
        <f t="shared" si="25"/>
        <v>7.6266666666666669</v>
      </c>
      <c r="R296" s="493">
        <f t="shared" si="26"/>
        <v>0</v>
      </c>
      <c r="S296" s="494">
        <f>IF(K296="nio",0,IF(K296&gt;0,VLOOKUP(G296,'3-Productie normen'!A:K,VLOOKUP(K296,'3-Productie normen'!$B$30:$C$33,2,FALSE),FALSE)))*(VLOOKUP(B296,'2-Kosten per locatie'!$A$15:$C$36,3,FALSE))</f>
        <v>300</v>
      </c>
      <c r="T296" s="494">
        <f t="shared" si="27"/>
        <v>0</v>
      </c>
      <c r="U296" s="495">
        <f>VLOOKUP(G296,'3-Productie normen'!A:O,7,FALSE)</f>
        <v>1227.5999999999999</v>
      </c>
      <c r="V296" s="495"/>
      <c r="X296" s="496">
        <f t="shared" si="28"/>
        <v>2288</v>
      </c>
    </row>
    <row r="297" spans="1:24" ht="14.1" customHeight="1">
      <c r="A297" s="472">
        <f t="shared" si="29"/>
        <v>297</v>
      </c>
      <c r="B297" s="211" t="s">
        <v>57</v>
      </c>
      <c r="C297" s="211" t="s">
        <v>474</v>
      </c>
      <c r="D297" s="503" t="s">
        <v>134</v>
      </c>
      <c r="E297" s="504"/>
      <c r="F297" s="503" t="s">
        <v>180</v>
      </c>
      <c r="G297" s="212" t="s">
        <v>86</v>
      </c>
      <c r="H297" s="505" t="s">
        <v>138</v>
      </c>
      <c r="I297" s="504">
        <v>22</v>
      </c>
      <c r="J297" s="491">
        <f t="shared" si="24"/>
        <v>52</v>
      </c>
      <c r="K297" s="492">
        <v>52</v>
      </c>
      <c r="L297" s="492"/>
      <c r="M297" s="492"/>
      <c r="N297" s="492"/>
      <c r="O297" s="492"/>
      <c r="P297" s="492"/>
      <c r="Q297" s="493">
        <f t="shared" si="25"/>
        <v>4.5759999999999996</v>
      </c>
      <c r="R297" s="493">
        <f t="shared" si="26"/>
        <v>0</v>
      </c>
      <c r="S297" s="494">
        <f>IF(K297="nio",0,IF(K297&gt;0,VLOOKUP(G297,'3-Productie normen'!A:K,VLOOKUP(K297,'3-Productie normen'!$B$30:$C$33,2,FALSE),FALSE)))*(VLOOKUP(B297,'2-Kosten per locatie'!$A$15:$C$36,3,FALSE))</f>
        <v>250</v>
      </c>
      <c r="T297" s="494">
        <f t="shared" si="27"/>
        <v>0</v>
      </c>
      <c r="U297" s="495">
        <f>VLOOKUP(G297,'3-Productie normen'!A:O,7,FALSE)</f>
        <v>3803.9000000000005</v>
      </c>
      <c r="V297" s="495"/>
      <c r="X297" s="496">
        <f t="shared" si="28"/>
        <v>1144</v>
      </c>
    </row>
    <row r="298" spans="1:24" ht="14.1" customHeight="1">
      <c r="A298" s="472">
        <f t="shared" si="29"/>
        <v>298</v>
      </c>
      <c r="B298" s="211" t="s">
        <v>57</v>
      </c>
      <c r="C298" s="211" t="s">
        <v>474</v>
      </c>
      <c r="D298" s="503" t="s">
        <v>134</v>
      </c>
      <c r="E298" s="504"/>
      <c r="F298" s="503" t="s">
        <v>399</v>
      </c>
      <c r="G298" s="186" t="s">
        <v>92</v>
      </c>
      <c r="H298" s="505" t="s">
        <v>138</v>
      </c>
      <c r="I298" s="504">
        <v>8</v>
      </c>
      <c r="J298" s="491">
        <f t="shared" si="24"/>
        <v>52</v>
      </c>
      <c r="K298" s="492">
        <v>52</v>
      </c>
      <c r="L298" s="492"/>
      <c r="M298" s="492"/>
      <c r="N298" s="492"/>
      <c r="O298" s="492"/>
      <c r="P298" s="492"/>
      <c r="Q298" s="493">
        <f t="shared" si="25"/>
        <v>2.3771428571428572</v>
      </c>
      <c r="R298" s="493">
        <f t="shared" si="26"/>
        <v>0</v>
      </c>
      <c r="S298" s="494">
        <f>IF(K298="nio",0,IF(K298&gt;0,VLOOKUP(G298,'3-Productie normen'!A:K,VLOOKUP(K298,'3-Productie normen'!$B$30:$C$33,2,FALSE),FALSE)))*(VLOOKUP(B298,'2-Kosten per locatie'!$A$15:$C$36,3,FALSE))</f>
        <v>175</v>
      </c>
      <c r="T298" s="494">
        <f t="shared" si="27"/>
        <v>0</v>
      </c>
      <c r="U298" s="495">
        <f>VLOOKUP(G298,'3-Productie normen'!A:O,7,FALSE)</f>
        <v>1111.75</v>
      </c>
      <c r="V298" s="495"/>
      <c r="X298" s="496">
        <f t="shared" si="28"/>
        <v>416</v>
      </c>
    </row>
    <row r="299" spans="1:24" ht="14.1" customHeight="1">
      <c r="A299" s="472">
        <f t="shared" si="29"/>
        <v>299</v>
      </c>
      <c r="B299" s="211" t="s">
        <v>57</v>
      </c>
      <c r="C299" s="211" t="s">
        <v>474</v>
      </c>
      <c r="D299" s="503" t="s">
        <v>134</v>
      </c>
      <c r="E299" s="504"/>
      <c r="F299" s="506" t="s">
        <v>166</v>
      </c>
      <c r="G299" s="211" t="s">
        <v>88</v>
      </c>
      <c r="H299" s="505" t="s">
        <v>156</v>
      </c>
      <c r="I299" s="504">
        <v>15</v>
      </c>
      <c r="J299" s="491">
        <f t="shared" si="24"/>
        <v>52</v>
      </c>
      <c r="K299" s="492">
        <v>52</v>
      </c>
      <c r="L299" s="492"/>
      <c r="M299" s="492"/>
      <c r="N299" s="492"/>
      <c r="O299" s="492"/>
      <c r="P299" s="492"/>
      <c r="Q299" s="493">
        <f t="shared" si="25"/>
        <v>15.6</v>
      </c>
      <c r="R299" s="493">
        <f t="shared" si="26"/>
        <v>0</v>
      </c>
      <c r="S299" s="494">
        <f>IF(K299="nio",0,IF(K299&gt;0,VLOOKUP(G299,'3-Productie normen'!A:K,VLOOKUP(K299,'3-Productie normen'!$B$30:$C$33,2,FALSE),FALSE)))*(VLOOKUP(B299,'2-Kosten per locatie'!$A$15:$C$36,3,FALSE))</f>
        <v>50</v>
      </c>
      <c r="T299" s="494">
        <f t="shared" si="27"/>
        <v>0</v>
      </c>
      <c r="U299" s="495">
        <f>VLOOKUP(G299,'3-Productie normen'!A:O,7,FALSE)</f>
        <v>806.37</v>
      </c>
      <c r="V299" s="495"/>
      <c r="X299" s="496">
        <f t="shared" si="28"/>
        <v>780</v>
      </c>
    </row>
    <row r="300" spans="1:24" ht="14.1" customHeight="1">
      <c r="A300" s="472">
        <f t="shared" si="29"/>
        <v>300</v>
      </c>
      <c r="B300" s="211" t="s">
        <v>57</v>
      </c>
      <c r="C300" s="211" t="s">
        <v>474</v>
      </c>
      <c r="D300" s="503" t="s">
        <v>134</v>
      </c>
      <c r="E300" s="504"/>
      <c r="F300" s="503" t="s">
        <v>456</v>
      </c>
      <c r="G300" s="211" t="s">
        <v>90</v>
      </c>
      <c r="H300" s="505" t="s">
        <v>138</v>
      </c>
      <c r="I300" s="504">
        <v>10</v>
      </c>
      <c r="J300" s="491">
        <f t="shared" si="24"/>
        <v>52</v>
      </c>
      <c r="K300" s="492">
        <v>52</v>
      </c>
      <c r="L300" s="492"/>
      <c r="M300" s="492"/>
      <c r="N300" s="492"/>
      <c r="O300" s="492"/>
      <c r="P300" s="492"/>
      <c r="Q300" s="493">
        <f t="shared" si="25"/>
        <v>0.8666666666666667</v>
      </c>
      <c r="R300" s="493">
        <f t="shared" si="26"/>
        <v>0</v>
      </c>
      <c r="S300" s="494">
        <f>IF(K300="nio",0,IF(K300&gt;0,VLOOKUP(G300,'3-Productie normen'!A:K,VLOOKUP(K300,'3-Productie normen'!$B$30:$C$33,2,FALSE),FALSE)))*(VLOOKUP(B300,'2-Kosten per locatie'!$A$15:$C$36,3,FALSE))</f>
        <v>600</v>
      </c>
      <c r="T300" s="494">
        <f t="shared" si="27"/>
        <v>0</v>
      </c>
      <c r="U300" s="495">
        <f>VLOOKUP(G300,'3-Productie normen'!A:O,7,FALSE)</f>
        <v>2296.1699999999996</v>
      </c>
      <c r="V300" s="495"/>
      <c r="X300" s="496">
        <f t="shared" si="28"/>
        <v>520</v>
      </c>
    </row>
    <row r="301" spans="1:24" ht="14.1" customHeight="1">
      <c r="A301" s="472">
        <f t="shared" si="29"/>
        <v>301</v>
      </c>
      <c r="B301" s="211" t="s">
        <v>60</v>
      </c>
      <c r="C301" s="211" t="s">
        <v>475</v>
      </c>
      <c r="D301" s="503">
        <v>0</v>
      </c>
      <c r="E301" s="504"/>
      <c r="F301" s="503" t="s">
        <v>476</v>
      </c>
      <c r="G301" s="186" t="s">
        <v>102</v>
      </c>
      <c r="H301" s="505" t="s">
        <v>454</v>
      </c>
      <c r="I301" s="504">
        <v>240</v>
      </c>
      <c r="J301" s="491">
        <f t="shared" si="24"/>
        <v>0</v>
      </c>
      <c r="K301" s="492" t="s">
        <v>203</v>
      </c>
      <c r="L301" s="492"/>
      <c r="M301" s="492"/>
      <c r="N301" s="492"/>
      <c r="O301" s="492"/>
      <c r="P301" s="492"/>
      <c r="Q301" s="493">
        <f t="shared" si="25"/>
        <v>0</v>
      </c>
      <c r="R301" s="493">
        <f t="shared" si="26"/>
        <v>0</v>
      </c>
      <c r="S301" s="494">
        <f>IF(K301="nio",0,IF(K301&gt;0,VLOOKUP(G301,'3-Productie normen'!A:K,VLOOKUP(K301,'3-Productie normen'!$B$30:$C$33,2,FALSE),FALSE)))*(VLOOKUP(B301,'2-Kosten per locatie'!$A$15:$C$36,3,FALSE))</f>
        <v>0</v>
      </c>
      <c r="T301" s="494">
        <f t="shared" si="27"/>
        <v>0</v>
      </c>
      <c r="U301" s="495">
        <f>VLOOKUP(G301,'3-Productie normen'!A:O,7,FALSE)</f>
        <v>1570.1</v>
      </c>
      <c r="V301" s="495"/>
      <c r="X301" s="496">
        <f t="shared" si="28"/>
        <v>0</v>
      </c>
    </row>
    <row r="302" spans="1:24" ht="14.1" customHeight="1">
      <c r="A302" s="472">
        <f t="shared" si="29"/>
        <v>302</v>
      </c>
      <c r="B302" s="211" t="s">
        <v>60</v>
      </c>
      <c r="C302" s="211" t="s">
        <v>475</v>
      </c>
      <c r="D302" s="503">
        <v>0</v>
      </c>
      <c r="E302" s="504"/>
      <c r="F302" s="503" t="s">
        <v>477</v>
      </c>
      <c r="G302" s="186" t="s">
        <v>97</v>
      </c>
      <c r="H302" s="505" t="s">
        <v>137</v>
      </c>
      <c r="I302" s="504">
        <v>50</v>
      </c>
      <c r="J302" s="491">
        <f t="shared" ref="J302:J365" si="30">SUM(K302:O302)</f>
        <v>52</v>
      </c>
      <c r="K302" s="492">
        <v>52</v>
      </c>
      <c r="L302" s="492"/>
      <c r="M302" s="492"/>
      <c r="N302" s="492"/>
      <c r="O302" s="492"/>
      <c r="P302" s="492"/>
      <c r="Q302" s="493">
        <f t="shared" si="25"/>
        <v>13</v>
      </c>
      <c r="R302" s="493">
        <f t="shared" si="26"/>
        <v>0</v>
      </c>
      <c r="S302" s="494">
        <f>IF(K302="nio",0,IF(K302&gt;0,VLOOKUP(G302,'3-Productie normen'!A:K,VLOOKUP(K302,'3-Productie normen'!$B$30:$C$33,2,FALSE),FALSE)))*(VLOOKUP(B302,'2-Kosten per locatie'!$A$15:$C$36,3,FALSE))</f>
        <v>200</v>
      </c>
      <c r="T302" s="494">
        <f t="shared" si="27"/>
        <v>0</v>
      </c>
      <c r="U302" s="495">
        <f>VLOOKUP(G302,'3-Productie normen'!A:O,7,FALSE)</f>
        <v>293.49999999999994</v>
      </c>
      <c r="V302" s="495"/>
      <c r="X302" s="496">
        <f t="shared" si="28"/>
        <v>2600</v>
      </c>
    </row>
    <row r="303" spans="1:24" ht="14.1" customHeight="1">
      <c r="A303" s="472">
        <f t="shared" si="29"/>
        <v>303</v>
      </c>
      <c r="B303" s="211" t="s">
        <v>60</v>
      </c>
      <c r="C303" s="211" t="s">
        <v>475</v>
      </c>
      <c r="D303" s="503">
        <v>0</v>
      </c>
      <c r="E303" s="504"/>
      <c r="F303" s="503" t="s">
        <v>478</v>
      </c>
      <c r="G303" s="211" t="s">
        <v>90</v>
      </c>
      <c r="H303" s="505" t="s">
        <v>479</v>
      </c>
      <c r="I303" s="504">
        <v>12</v>
      </c>
      <c r="J303" s="491">
        <f t="shared" si="30"/>
        <v>52</v>
      </c>
      <c r="K303" s="492">
        <v>52</v>
      </c>
      <c r="L303" s="492"/>
      <c r="M303" s="492"/>
      <c r="N303" s="492"/>
      <c r="O303" s="492"/>
      <c r="P303" s="492"/>
      <c r="Q303" s="493">
        <f t="shared" ref="Q303:Q366" si="31">IF(K303="nio",0,IF(K303&gt;0,K303*I303/S303,0))</f>
        <v>1.04</v>
      </c>
      <c r="R303" s="493">
        <f t="shared" ref="R303:R366" si="32">IF(L303&gt;0,L303*I303/T303,0)</f>
        <v>0</v>
      </c>
      <c r="S303" s="494">
        <f>IF(K303="nio",0,IF(K303&gt;0,VLOOKUP(G303,'3-Productie normen'!A:K,VLOOKUP(K303,'3-Productie normen'!$B$30:$C$33,2,FALSE),FALSE)))*(VLOOKUP(B303,'2-Kosten per locatie'!$A$15:$C$36,3,FALSE))</f>
        <v>600</v>
      </c>
      <c r="T303" s="494">
        <f t="shared" ref="T303:T366" si="33">IF(L303&gt;0,S303*$T$8,0)</f>
        <v>0</v>
      </c>
      <c r="U303" s="495">
        <f>VLOOKUP(G303,'3-Productie normen'!A:O,7,FALSE)</f>
        <v>2296.1699999999996</v>
      </c>
      <c r="V303" s="495"/>
      <c r="X303" s="496">
        <f t="shared" ref="X303:X366" si="34">J303*I303</f>
        <v>624</v>
      </c>
    </row>
    <row r="304" spans="1:24" ht="14.1" customHeight="1">
      <c r="A304" s="472">
        <f t="shared" si="29"/>
        <v>304</v>
      </c>
      <c r="B304" s="211" t="s">
        <v>60</v>
      </c>
      <c r="C304" s="211" t="s">
        <v>475</v>
      </c>
      <c r="D304" s="503">
        <v>0</v>
      </c>
      <c r="E304" s="504"/>
      <c r="F304" s="506" t="s">
        <v>140</v>
      </c>
      <c r="G304" s="211" t="s">
        <v>88</v>
      </c>
      <c r="H304" s="505" t="s">
        <v>137</v>
      </c>
      <c r="I304" s="504">
        <v>45</v>
      </c>
      <c r="J304" s="491">
        <f t="shared" si="30"/>
        <v>52</v>
      </c>
      <c r="K304" s="492">
        <v>52</v>
      </c>
      <c r="L304" s="492"/>
      <c r="M304" s="492"/>
      <c r="N304" s="492"/>
      <c r="O304" s="492"/>
      <c r="P304" s="492"/>
      <c r="Q304" s="493">
        <f t="shared" si="31"/>
        <v>46.8</v>
      </c>
      <c r="R304" s="493">
        <f t="shared" si="32"/>
        <v>0</v>
      </c>
      <c r="S304" s="494">
        <f>IF(K304="nio",0,IF(K304&gt;0,VLOOKUP(G304,'3-Productie normen'!A:K,VLOOKUP(K304,'3-Productie normen'!$B$30:$C$33,2,FALSE),FALSE)))*(VLOOKUP(B304,'2-Kosten per locatie'!$A$15:$C$36,3,FALSE))</f>
        <v>50</v>
      </c>
      <c r="T304" s="494">
        <f t="shared" si="33"/>
        <v>0</v>
      </c>
      <c r="U304" s="495">
        <f>VLOOKUP(G304,'3-Productie normen'!A:O,7,FALSE)</f>
        <v>806.37</v>
      </c>
      <c r="V304" s="495"/>
      <c r="X304" s="496">
        <f t="shared" si="34"/>
        <v>2340</v>
      </c>
    </row>
    <row r="305" spans="1:24" ht="14.1" customHeight="1">
      <c r="A305" s="472">
        <f t="shared" si="29"/>
        <v>305</v>
      </c>
      <c r="B305" s="211" t="s">
        <v>60</v>
      </c>
      <c r="C305" s="211" t="s">
        <v>475</v>
      </c>
      <c r="D305" s="503">
        <v>0</v>
      </c>
      <c r="E305" s="504"/>
      <c r="F305" s="503" t="s">
        <v>480</v>
      </c>
      <c r="G305" s="505" t="s">
        <v>96</v>
      </c>
      <c r="H305" s="505" t="s">
        <v>479</v>
      </c>
      <c r="I305" s="504">
        <v>40</v>
      </c>
      <c r="J305" s="491">
        <f t="shared" si="30"/>
        <v>52</v>
      </c>
      <c r="K305" s="492">
        <v>52</v>
      </c>
      <c r="L305" s="492"/>
      <c r="M305" s="492"/>
      <c r="N305" s="492"/>
      <c r="O305" s="492"/>
      <c r="P305" s="492"/>
      <c r="Q305" s="493">
        <f t="shared" si="31"/>
        <v>6.4</v>
      </c>
      <c r="R305" s="493">
        <f t="shared" si="32"/>
        <v>0</v>
      </c>
      <c r="S305" s="494">
        <f>IF(K305="nio",0,IF(K305&gt;0,VLOOKUP(G305,'3-Productie normen'!A:K,VLOOKUP(K305,'3-Productie normen'!$B$30:$C$33,2,FALSE),FALSE)))*(VLOOKUP(B305,'2-Kosten per locatie'!$A$15:$C$36,3,FALSE))</f>
        <v>325</v>
      </c>
      <c r="T305" s="494">
        <f t="shared" si="33"/>
        <v>0</v>
      </c>
      <c r="U305" s="495">
        <f>VLOOKUP(G305,'3-Productie normen'!A:O,7,FALSE)</f>
        <v>473.79999999999995</v>
      </c>
      <c r="V305" s="495"/>
      <c r="X305" s="496">
        <f t="shared" si="34"/>
        <v>2080</v>
      </c>
    </row>
    <row r="306" spans="1:24" ht="14.1" customHeight="1">
      <c r="A306" s="472">
        <f t="shared" si="29"/>
        <v>306</v>
      </c>
      <c r="B306" s="211" t="s">
        <v>60</v>
      </c>
      <c r="C306" s="211" t="s">
        <v>475</v>
      </c>
      <c r="D306" s="503">
        <v>1</v>
      </c>
      <c r="E306" s="504"/>
      <c r="F306" s="506" t="s">
        <v>166</v>
      </c>
      <c r="G306" s="211" t="s">
        <v>88</v>
      </c>
      <c r="H306" s="505" t="s">
        <v>137</v>
      </c>
      <c r="I306" s="504">
        <v>18</v>
      </c>
      <c r="J306" s="491">
        <f t="shared" si="30"/>
        <v>52</v>
      </c>
      <c r="K306" s="492">
        <v>52</v>
      </c>
      <c r="L306" s="492"/>
      <c r="M306" s="492"/>
      <c r="N306" s="492"/>
      <c r="O306" s="492"/>
      <c r="P306" s="492"/>
      <c r="Q306" s="493">
        <f t="shared" si="31"/>
        <v>18.72</v>
      </c>
      <c r="R306" s="493">
        <f t="shared" si="32"/>
        <v>0</v>
      </c>
      <c r="S306" s="494">
        <f>IF(K306="nio",0,IF(K306&gt;0,VLOOKUP(G306,'3-Productie normen'!A:K,VLOOKUP(K306,'3-Productie normen'!$B$30:$C$33,2,FALSE),FALSE)))*(VLOOKUP(B306,'2-Kosten per locatie'!$A$15:$C$36,3,FALSE))</f>
        <v>50</v>
      </c>
      <c r="T306" s="494">
        <f t="shared" si="33"/>
        <v>0</v>
      </c>
      <c r="U306" s="495">
        <f>VLOOKUP(G306,'3-Productie normen'!A:O,7,FALSE)</f>
        <v>806.37</v>
      </c>
      <c r="V306" s="495"/>
      <c r="X306" s="496">
        <f t="shared" si="34"/>
        <v>936</v>
      </c>
    </row>
    <row r="307" spans="1:24" ht="14.1" customHeight="1">
      <c r="A307" s="472">
        <f t="shared" si="29"/>
        <v>307</v>
      </c>
      <c r="B307" s="211" t="s">
        <v>60</v>
      </c>
      <c r="C307" s="211" t="s">
        <v>475</v>
      </c>
      <c r="D307" s="503">
        <v>1</v>
      </c>
      <c r="E307" s="504"/>
      <c r="F307" s="503" t="s">
        <v>481</v>
      </c>
      <c r="G307" s="186" t="s">
        <v>99</v>
      </c>
      <c r="H307" s="505" t="s">
        <v>479</v>
      </c>
      <c r="I307" s="504">
        <v>100</v>
      </c>
      <c r="J307" s="491">
        <f t="shared" si="30"/>
        <v>52</v>
      </c>
      <c r="K307" s="492">
        <v>52</v>
      </c>
      <c r="L307" s="492"/>
      <c r="M307" s="492"/>
      <c r="N307" s="492"/>
      <c r="O307" s="492"/>
      <c r="P307" s="492"/>
      <c r="Q307" s="493">
        <f t="shared" si="31"/>
        <v>17.333333333333332</v>
      </c>
      <c r="R307" s="493">
        <f t="shared" si="32"/>
        <v>0</v>
      </c>
      <c r="S307" s="494">
        <f>IF(K307="nio",0,IF(K307&gt;0,VLOOKUP(G307,'3-Productie normen'!A:K,VLOOKUP(K307,'3-Productie normen'!$B$30:$C$33,2,FALSE),FALSE)))*(VLOOKUP(B307,'2-Kosten per locatie'!$A$15:$C$36,3,FALSE))</f>
        <v>300</v>
      </c>
      <c r="T307" s="494">
        <f t="shared" si="33"/>
        <v>0</v>
      </c>
      <c r="U307" s="495">
        <f>VLOOKUP(G307,'3-Productie normen'!A:O,7,FALSE)</f>
        <v>1227.5999999999999</v>
      </c>
      <c r="V307" s="495"/>
      <c r="X307" s="496">
        <f t="shared" si="34"/>
        <v>5200</v>
      </c>
    </row>
    <row r="308" spans="1:24" ht="14.1" customHeight="1">
      <c r="A308" s="472">
        <f t="shared" si="29"/>
        <v>308</v>
      </c>
      <c r="B308" s="211" t="s">
        <v>60</v>
      </c>
      <c r="C308" s="211" t="s">
        <v>475</v>
      </c>
      <c r="D308" s="503">
        <v>1</v>
      </c>
      <c r="E308" s="504"/>
      <c r="F308" s="503" t="s">
        <v>482</v>
      </c>
      <c r="G308" s="212" t="s">
        <v>86</v>
      </c>
      <c r="H308" s="505" t="s">
        <v>479</v>
      </c>
      <c r="I308" s="504">
        <v>50</v>
      </c>
      <c r="J308" s="491">
        <f t="shared" si="30"/>
        <v>52</v>
      </c>
      <c r="K308" s="492">
        <v>52</v>
      </c>
      <c r="L308" s="492"/>
      <c r="M308" s="492"/>
      <c r="N308" s="492"/>
      <c r="O308" s="492"/>
      <c r="P308" s="492"/>
      <c r="Q308" s="493">
        <f t="shared" si="31"/>
        <v>10.4</v>
      </c>
      <c r="R308" s="493">
        <f t="shared" si="32"/>
        <v>0</v>
      </c>
      <c r="S308" s="494">
        <f>IF(K308="nio",0,IF(K308&gt;0,VLOOKUP(G308,'3-Productie normen'!A:K,VLOOKUP(K308,'3-Productie normen'!$B$30:$C$33,2,FALSE),FALSE)))*(VLOOKUP(B308,'2-Kosten per locatie'!$A$15:$C$36,3,FALSE))</f>
        <v>250</v>
      </c>
      <c r="T308" s="494">
        <f t="shared" si="33"/>
        <v>0</v>
      </c>
      <c r="U308" s="495">
        <f>VLOOKUP(G308,'3-Productie normen'!A:O,7,FALSE)</f>
        <v>3803.9000000000005</v>
      </c>
      <c r="V308" s="495"/>
      <c r="X308" s="496">
        <f t="shared" si="34"/>
        <v>2600</v>
      </c>
    </row>
    <row r="309" spans="1:24" ht="14.1" customHeight="1">
      <c r="A309" s="472">
        <f t="shared" si="29"/>
        <v>309</v>
      </c>
      <c r="B309" s="211" t="s">
        <v>60</v>
      </c>
      <c r="C309" s="211" t="s">
        <v>475</v>
      </c>
      <c r="D309" s="503">
        <v>1</v>
      </c>
      <c r="E309" s="504"/>
      <c r="F309" s="503" t="s">
        <v>483</v>
      </c>
      <c r="G309" s="211" t="s">
        <v>90</v>
      </c>
      <c r="H309" s="505" t="s">
        <v>479</v>
      </c>
      <c r="I309" s="504">
        <v>10</v>
      </c>
      <c r="J309" s="491">
        <f t="shared" si="30"/>
        <v>52</v>
      </c>
      <c r="K309" s="492">
        <v>52</v>
      </c>
      <c r="L309" s="492"/>
      <c r="M309" s="492"/>
      <c r="N309" s="492"/>
      <c r="O309" s="492"/>
      <c r="P309" s="492"/>
      <c r="Q309" s="493">
        <f t="shared" si="31"/>
        <v>0.8666666666666667</v>
      </c>
      <c r="R309" s="493">
        <f t="shared" si="32"/>
        <v>0</v>
      </c>
      <c r="S309" s="494">
        <f>IF(K309="nio",0,IF(K309&gt;0,VLOOKUP(G309,'3-Productie normen'!A:K,VLOOKUP(K309,'3-Productie normen'!$B$30:$C$33,2,FALSE),FALSE)))*(VLOOKUP(B309,'2-Kosten per locatie'!$A$15:$C$36,3,FALSE))</f>
        <v>600</v>
      </c>
      <c r="T309" s="494">
        <f t="shared" si="33"/>
        <v>0</v>
      </c>
      <c r="U309" s="495">
        <f>VLOOKUP(G309,'3-Productie normen'!A:O,7,FALSE)</f>
        <v>2296.1699999999996</v>
      </c>
      <c r="V309" s="495"/>
      <c r="X309" s="496">
        <f t="shared" si="34"/>
        <v>520</v>
      </c>
    </row>
    <row r="310" spans="1:24" ht="14.1" customHeight="1">
      <c r="A310" s="472">
        <f t="shared" si="29"/>
        <v>310</v>
      </c>
      <c r="B310" s="211" t="s">
        <v>60</v>
      </c>
      <c r="C310" s="211" t="s">
        <v>475</v>
      </c>
      <c r="D310" s="503"/>
      <c r="E310" s="504"/>
      <c r="F310" s="503" t="s">
        <v>484</v>
      </c>
      <c r="G310" s="211" t="s">
        <v>98</v>
      </c>
      <c r="H310" s="505"/>
      <c r="I310" s="504">
        <v>5</v>
      </c>
      <c r="J310" s="491">
        <f t="shared" si="30"/>
        <v>52</v>
      </c>
      <c r="K310" s="492">
        <v>52</v>
      </c>
      <c r="L310" s="492"/>
      <c r="M310" s="492"/>
      <c r="N310" s="492"/>
      <c r="O310" s="492"/>
      <c r="P310" s="492"/>
      <c r="Q310" s="493">
        <f t="shared" si="31"/>
        <v>1.04</v>
      </c>
      <c r="R310" s="493">
        <f t="shared" si="32"/>
        <v>0</v>
      </c>
      <c r="S310" s="494">
        <f>IF(K310="nio",0,IF(K310&gt;0,VLOOKUP(G310,'3-Productie normen'!A:K,VLOOKUP(K310,'3-Productie normen'!$B$30:$C$33,2,FALSE),FALSE)))*(VLOOKUP(B310,'2-Kosten per locatie'!$A$15:$C$36,3,FALSE))</f>
        <v>250</v>
      </c>
      <c r="T310" s="494">
        <f t="shared" si="33"/>
        <v>0</v>
      </c>
      <c r="U310" s="495">
        <f>VLOOKUP(G310,'3-Productie normen'!A:O,7,FALSE)</f>
        <v>132.80000000000001</v>
      </c>
      <c r="V310" s="495"/>
      <c r="X310" s="496">
        <f t="shared" si="34"/>
        <v>260</v>
      </c>
    </row>
    <row r="311" spans="1:24" ht="14.1" customHeight="1">
      <c r="A311" s="472">
        <f t="shared" si="29"/>
        <v>311</v>
      </c>
      <c r="B311" s="211" t="s">
        <v>54</v>
      </c>
      <c r="C311" s="211" t="s">
        <v>485</v>
      </c>
      <c r="D311" s="503" t="s">
        <v>134</v>
      </c>
      <c r="E311" s="504"/>
      <c r="F311" s="503" t="s">
        <v>478</v>
      </c>
      <c r="G311" s="211" t="s">
        <v>90</v>
      </c>
      <c r="H311" s="505" t="s">
        <v>486</v>
      </c>
      <c r="I311" s="504">
        <v>14</v>
      </c>
      <c r="J311" s="491">
        <f t="shared" si="30"/>
        <v>52</v>
      </c>
      <c r="K311" s="492">
        <v>52</v>
      </c>
      <c r="L311" s="492"/>
      <c r="M311" s="492"/>
      <c r="N311" s="492"/>
      <c r="O311" s="492"/>
      <c r="P311" s="492"/>
      <c r="Q311" s="493">
        <f t="shared" si="31"/>
        <v>1.2133333333333334</v>
      </c>
      <c r="R311" s="493">
        <f t="shared" si="32"/>
        <v>0</v>
      </c>
      <c r="S311" s="494">
        <f>IF(K311="nio",0,IF(K311&gt;0,VLOOKUP(G311,'3-Productie normen'!A:K,VLOOKUP(K311,'3-Productie normen'!$B$30:$C$33,2,FALSE),FALSE)))*(VLOOKUP(B311,'2-Kosten per locatie'!$A$15:$C$36,3,FALSE))</f>
        <v>600</v>
      </c>
      <c r="T311" s="494">
        <f t="shared" si="33"/>
        <v>0</v>
      </c>
      <c r="U311" s="495">
        <f>VLOOKUP(G311,'3-Productie normen'!A:O,7,FALSE)</f>
        <v>2296.1699999999996</v>
      </c>
      <c r="V311" s="495"/>
      <c r="X311" s="496">
        <f t="shared" si="34"/>
        <v>728</v>
      </c>
    </row>
    <row r="312" spans="1:24" ht="14.1" customHeight="1">
      <c r="A312" s="472">
        <f t="shared" si="29"/>
        <v>312</v>
      </c>
      <c r="B312" s="211" t="s">
        <v>54</v>
      </c>
      <c r="C312" s="211" t="s">
        <v>485</v>
      </c>
      <c r="D312" s="503" t="s">
        <v>134</v>
      </c>
      <c r="E312" s="504"/>
      <c r="F312" s="503" t="s">
        <v>97</v>
      </c>
      <c r="G312" s="186" t="s">
        <v>97</v>
      </c>
      <c r="H312" s="505" t="s">
        <v>487</v>
      </c>
      <c r="I312" s="504">
        <v>1</v>
      </c>
      <c r="J312" s="491">
        <f t="shared" si="30"/>
        <v>52</v>
      </c>
      <c r="K312" s="492">
        <v>52</v>
      </c>
      <c r="L312" s="492"/>
      <c r="M312" s="492"/>
      <c r="N312" s="492"/>
      <c r="O312" s="492"/>
      <c r="P312" s="492"/>
      <c r="Q312" s="493">
        <f t="shared" si="31"/>
        <v>0.26</v>
      </c>
      <c r="R312" s="493">
        <f t="shared" si="32"/>
        <v>0</v>
      </c>
      <c r="S312" s="494">
        <f>IF(K312="nio",0,IF(K312&gt;0,VLOOKUP(G312,'3-Productie normen'!A:K,VLOOKUP(K312,'3-Productie normen'!$B$30:$C$33,2,FALSE),FALSE)))*(VLOOKUP(B312,'2-Kosten per locatie'!$A$15:$C$36,3,FALSE))</f>
        <v>200</v>
      </c>
      <c r="T312" s="494">
        <f t="shared" si="33"/>
        <v>0</v>
      </c>
      <c r="U312" s="495">
        <f>VLOOKUP(G312,'3-Productie normen'!A:O,7,FALSE)</f>
        <v>293.49999999999994</v>
      </c>
      <c r="V312" s="495"/>
      <c r="X312" s="496">
        <f t="shared" si="34"/>
        <v>52</v>
      </c>
    </row>
    <row r="313" spans="1:24" ht="14.1" customHeight="1">
      <c r="A313" s="472">
        <f t="shared" si="29"/>
        <v>313</v>
      </c>
      <c r="B313" s="211" t="s">
        <v>54</v>
      </c>
      <c r="C313" s="211" t="s">
        <v>485</v>
      </c>
      <c r="D313" s="503" t="s">
        <v>134</v>
      </c>
      <c r="E313" s="504"/>
      <c r="F313" s="506" t="s">
        <v>166</v>
      </c>
      <c r="G313" s="211" t="s">
        <v>88</v>
      </c>
      <c r="H313" s="505" t="s">
        <v>486</v>
      </c>
      <c r="I313" s="504">
        <v>2</v>
      </c>
      <c r="J313" s="491">
        <f t="shared" si="30"/>
        <v>52</v>
      </c>
      <c r="K313" s="492">
        <v>52</v>
      </c>
      <c r="L313" s="492"/>
      <c r="M313" s="492"/>
      <c r="N313" s="492"/>
      <c r="O313" s="492"/>
      <c r="P313" s="492"/>
      <c r="Q313" s="493">
        <f t="shared" si="31"/>
        <v>2.08</v>
      </c>
      <c r="R313" s="493">
        <f t="shared" si="32"/>
        <v>0</v>
      </c>
      <c r="S313" s="494">
        <f>IF(K313="nio",0,IF(K313&gt;0,VLOOKUP(G313,'3-Productie normen'!A:K,VLOOKUP(K313,'3-Productie normen'!$B$30:$C$33,2,FALSE),FALSE)))*(VLOOKUP(B313,'2-Kosten per locatie'!$A$15:$C$36,3,FALSE))</f>
        <v>50</v>
      </c>
      <c r="T313" s="494">
        <f t="shared" si="33"/>
        <v>0</v>
      </c>
      <c r="U313" s="495">
        <f>VLOOKUP(G313,'3-Productie normen'!A:O,7,FALSE)</f>
        <v>806.37</v>
      </c>
      <c r="V313" s="495"/>
      <c r="X313" s="496">
        <f t="shared" si="34"/>
        <v>104</v>
      </c>
    </row>
    <row r="314" spans="1:24" ht="14.1" customHeight="1">
      <c r="A314" s="472">
        <f t="shared" si="29"/>
        <v>314</v>
      </c>
      <c r="B314" s="211" t="s">
        <v>54</v>
      </c>
      <c r="C314" s="211" t="s">
        <v>485</v>
      </c>
      <c r="D314" s="503" t="s">
        <v>134</v>
      </c>
      <c r="E314" s="504"/>
      <c r="F314" s="506" t="s">
        <v>166</v>
      </c>
      <c r="G314" s="211" t="s">
        <v>88</v>
      </c>
      <c r="H314" s="505" t="s">
        <v>486</v>
      </c>
      <c r="I314" s="504">
        <v>2</v>
      </c>
      <c r="J314" s="491">
        <f t="shared" si="30"/>
        <v>52</v>
      </c>
      <c r="K314" s="492">
        <v>52</v>
      </c>
      <c r="L314" s="492"/>
      <c r="M314" s="492"/>
      <c r="N314" s="492"/>
      <c r="O314" s="492"/>
      <c r="P314" s="492"/>
      <c r="Q314" s="493">
        <f t="shared" si="31"/>
        <v>2.08</v>
      </c>
      <c r="R314" s="493">
        <f t="shared" si="32"/>
        <v>0</v>
      </c>
      <c r="S314" s="494">
        <f>IF(K314="nio",0,IF(K314&gt;0,VLOOKUP(G314,'3-Productie normen'!A:K,VLOOKUP(K314,'3-Productie normen'!$B$30:$C$33,2,FALSE),FALSE)))*(VLOOKUP(B314,'2-Kosten per locatie'!$A$15:$C$36,3,FALSE))</f>
        <v>50</v>
      </c>
      <c r="T314" s="494">
        <f t="shared" si="33"/>
        <v>0</v>
      </c>
      <c r="U314" s="495">
        <f>VLOOKUP(G314,'3-Productie normen'!A:O,7,FALSE)</f>
        <v>806.37</v>
      </c>
      <c r="V314" s="495"/>
      <c r="X314" s="496">
        <f t="shared" si="34"/>
        <v>104</v>
      </c>
    </row>
    <row r="315" spans="1:24" ht="14.1" customHeight="1">
      <c r="A315" s="472">
        <f t="shared" si="29"/>
        <v>315</v>
      </c>
      <c r="B315" s="211" t="s">
        <v>54</v>
      </c>
      <c r="C315" s="211" t="s">
        <v>485</v>
      </c>
      <c r="D315" s="503" t="s">
        <v>134</v>
      </c>
      <c r="E315" s="504"/>
      <c r="F315" s="503" t="s">
        <v>488</v>
      </c>
      <c r="G315" s="144" t="s">
        <v>95</v>
      </c>
      <c r="H315" s="505" t="s">
        <v>486</v>
      </c>
      <c r="I315" s="504">
        <v>3</v>
      </c>
      <c r="J315" s="491">
        <f t="shared" si="30"/>
        <v>12</v>
      </c>
      <c r="K315" s="492">
        <v>12</v>
      </c>
      <c r="L315" s="492"/>
      <c r="M315" s="492"/>
      <c r="N315" s="492"/>
      <c r="O315" s="492"/>
      <c r="P315" s="492"/>
      <c r="Q315" s="493">
        <f t="shared" si="31"/>
        <v>7.5789473684210532E-2</v>
      </c>
      <c r="R315" s="493">
        <f t="shared" si="32"/>
        <v>0</v>
      </c>
      <c r="S315" s="494">
        <f>IF(K315="nio",0,IF(K315&gt;0,VLOOKUP(G315,'3-Productie normen'!A:K,VLOOKUP(K315,'3-Productie normen'!$B$30:$C$33,2,FALSE),FALSE)))*(VLOOKUP(B315,'2-Kosten per locatie'!$A$15:$C$36,3,FALSE))</f>
        <v>475</v>
      </c>
      <c r="T315" s="494">
        <f t="shared" si="33"/>
        <v>0</v>
      </c>
      <c r="U315" s="495">
        <f>VLOOKUP(G315,'3-Productie normen'!A:O,7,FALSE)</f>
        <v>669.2</v>
      </c>
      <c r="V315" s="495"/>
      <c r="X315" s="496">
        <f t="shared" si="34"/>
        <v>36</v>
      </c>
    </row>
    <row r="316" spans="1:24" ht="14.1" customHeight="1">
      <c r="A316" s="472">
        <f t="shared" si="29"/>
        <v>316</v>
      </c>
      <c r="B316" s="211" t="s">
        <v>54</v>
      </c>
      <c r="C316" s="211" t="s">
        <v>485</v>
      </c>
      <c r="D316" s="503" t="s">
        <v>134</v>
      </c>
      <c r="E316" s="504"/>
      <c r="F316" s="506" t="s">
        <v>201</v>
      </c>
      <c r="G316" s="504" t="s">
        <v>93</v>
      </c>
      <c r="H316" s="505" t="s">
        <v>489</v>
      </c>
      <c r="I316" s="504">
        <v>8</v>
      </c>
      <c r="J316" s="491">
        <f t="shared" si="30"/>
        <v>52</v>
      </c>
      <c r="K316" s="492">
        <v>52</v>
      </c>
      <c r="L316" s="492"/>
      <c r="M316" s="492"/>
      <c r="N316" s="492"/>
      <c r="O316" s="492"/>
      <c r="P316" s="492"/>
      <c r="Q316" s="493">
        <f t="shared" si="31"/>
        <v>4.16</v>
      </c>
      <c r="R316" s="493">
        <f t="shared" si="32"/>
        <v>0</v>
      </c>
      <c r="S316" s="494">
        <f>IF(K316="nio",0,IF(K316&gt;0,VLOOKUP(G316,'3-Productie normen'!A:K,VLOOKUP(K316,'3-Productie normen'!$B$30:$C$33,2,FALSE),FALSE)))*(VLOOKUP(B316,'2-Kosten per locatie'!$A$15:$C$36,3,FALSE))</f>
        <v>100</v>
      </c>
      <c r="T316" s="494">
        <f t="shared" si="33"/>
        <v>0</v>
      </c>
      <c r="U316" s="495">
        <f>VLOOKUP(G316,'3-Productie normen'!A:O,7,FALSE)</f>
        <v>586.5</v>
      </c>
      <c r="V316" s="495"/>
      <c r="X316" s="496">
        <f t="shared" si="34"/>
        <v>416</v>
      </c>
    </row>
    <row r="317" spans="1:24" ht="14.1" customHeight="1">
      <c r="A317" s="472">
        <f t="shared" si="29"/>
        <v>317</v>
      </c>
      <c r="B317" s="211" t="s">
        <v>54</v>
      </c>
      <c r="C317" s="211" t="s">
        <v>485</v>
      </c>
      <c r="D317" s="503" t="s">
        <v>134</v>
      </c>
      <c r="E317" s="504"/>
      <c r="F317" s="506" t="s">
        <v>155</v>
      </c>
      <c r="G317" s="211" t="s">
        <v>88</v>
      </c>
      <c r="H317" s="505" t="s">
        <v>486</v>
      </c>
      <c r="I317" s="504">
        <v>3</v>
      </c>
      <c r="J317" s="491">
        <f t="shared" si="30"/>
        <v>52</v>
      </c>
      <c r="K317" s="492">
        <v>52</v>
      </c>
      <c r="L317" s="492"/>
      <c r="M317" s="492"/>
      <c r="N317" s="492"/>
      <c r="O317" s="492"/>
      <c r="P317" s="492"/>
      <c r="Q317" s="493">
        <f t="shared" si="31"/>
        <v>3.12</v>
      </c>
      <c r="R317" s="493">
        <f t="shared" si="32"/>
        <v>0</v>
      </c>
      <c r="S317" s="494">
        <f>IF(K317="nio",0,IF(K317&gt;0,VLOOKUP(G317,'3-Productie normen'!A:K,VLOOKUP(K317,'3-Productie normen'!$B$30:$C$33,2,FALSE),FALSE)))*(VLOOKUP(B317,'2-Kosten per locatie'!$A$15:$C$36,3,FALSE))</f>
        <v>50</v>
      </c>
      <c r="T317" s="494">
        <f t="shared" si="33"/>
        <v>0</v>
      </c>
      <c r="U317" s="495">
        <f>VLOOKUP(G317,'3-Productie normen'!A:O,7,FALSE)</f>
        <v>806.37</v>
      </c>
      <c r="V317" s="495"/>
      <c r="X317" s="496">
        <f t="shared" si="34"/>
        <v>156</v>
      </c>
    </row>
    <row r="318" spans="1:24" ht="14.1" customHeight="1">
      <c r="A318" s="472">
        <f t="shared" si="29"/>
        <v>318</v>
      </c>
      <c r="B318" s="211" t="s">
        <v>54</v>
      </c>
      <c r="C318" s="211" t="s">
        <v>485</v>
      </c>
      <c r="D318" s="499" t="s">
        <v>134</v>
      </c>
      <c r="E318" s="500"/>
      <c r="F318" s="489" t="s">
        <v>155</v>
      </c>
      <c r="G318" s="211" t="s">
        <v>88</v>
      </c>
      <c r="H318" s="186" t="s">
        <v>486</v>
      </c>
      <c r="I318" s="500">
        <v>3</v>
      </c>
      <c r="J318" s="491">
        <f t="shared" si="30"/>
        <v>52</v>
      </c>
      <c r="K318" s="492">
        <v>52</v>
      </c>
      <c r="L318" s="492"/>
      <c r="M318" s="492"/>
      <c r="N318" s="492"/>
      <c r="O318" s="492"/>
      <c r="P318" s="492"/>
      <c r="Q318" s="493">
        <f t="shared" si="31"/>
        <v>3.12</v>
      </c>
      <c r="R318" s="493">
        <f t="shared" si="32"/>
        <v>0</v>
      </c>
      <c r="S318" s="494">
        <f>IF(K318="nio",0,IF(K318&gt;0,VLOOKUP(G318,'3-Productie normen'!A:K,VLOOKUP(K318,'3-Productie normen'!$B$30:$C$33,2,FALSE),FALSE)))*(VLOOKUP(B318,'2-Kosten per locatie'!$A$15:$C$36,3,FALSE))</f>
        <v>50</v>
      </c>
      <c r="T318" s="494">
        <f t="shared" si="33"/>
        <v>0</v>
      </c>
      <c r="U318" s="495">
        <f>VLOOKUP(G318,'3-Productie normen'!A:O,7,FALSE)</f>
        <v>806.37</v>
      </c>
      <c r="V318" s="495"/>
      <c r="X318" s="496">
        <f t="shared" si="34"/>
        <v>156</v>
      </c>
    </row>
    <row r="319" spans="1:24" ht="14.1" customHeight="1">
      <c r="A319" s="472">
        <f t="shared" si="29"/>
        <v>319</v>
      </c>
      <c r="B319" s="211" t="s">
        <v>54</v>
      </c>
      <c r="C319" s="211" t="s">
        <v>485</v>
      </c>
      <c r="D319" s="499">
        <v>1</v>
      </c>
      <c r="E319" s="500"/>
      <c r="F319" s="499" t="s">
        <v>176</v>
      </c>
      <c r="G319" s="186" t="s">
        <v>92</v>
      </c>
      <c r="H319" s="186" t="s">
        <v>150</v>
      </c>
      <c r="I319" s="500">
        <v>39</v>
      </c>
      <c r="J319" s="491">
        <f t="shared" si="30"/>
        <v>52</v>
      </c>
      <c r="K319" s="492">
        <v>52</v>
      </c>
      <c r="L319" s="492"/>
      <c r="M319" s="492"/>
      <c r="N319" s="492"/>
      <c r="O319" s="492"/>
      <c r="P319" s="492"/>
      <c r="Q319" s="493">
        <f t="shared" si="31"/>
        <v>11.588571428571429</v>
      </c>
      <c r="R319" s="493">
        <f t="shared" si="32"/>
        <v>0</v>
      </c>
      <c r="S319" s="494">
        <f>IF(K319="nio",0,IF(K319&gt;0,VLOOKUP(G319,'3-Productie normen'!A:K,VLOOKUP(K319,'3-Productie normen'!$B$30:$C$33,2,FALSE),FALSE)))*(VLOOKUP(B319,'2-Kosten per locatie'!$A$15:$C$36,3,FALSE))</f>
        <v>175</v>
      </c>
      <c r="T319" s="494">
        <f t="shared" si="33"/>
        <v>0</v>
      </c>
      <c r="U319" s="495">
        <f>VLOOKUP(G319,'3-Productie normen'!A:O,7,FALSE)</f>
        <v>1111.75</v>
      </c>
      <c r="V319" s="495"/>
      <c r="X319" s="496">
        <f t="shared" si="34"/>
        <v>2028</v>
      </c>
    </row>
    <row r="320" spans="1:24" ht="14.1" customHeight="1">
      <c r="A320" s="472">
        <f t="shared" si="29"/>
        <v>320</v>
      </c>
      <c r="B320" s="211" t="s">
        <v>54</v>
      </c>
      <c r="C320" s="211" t="s">
        <v>485</v>
      </c>
      <c r="D320" s="499">
        <v>1</v>
      </c>
      <c r="E320" s="500"/>
      <c r="F320" s="499" t="s">
        <v>483</v>
      </c>
      <c r="G320" s="211" t="s">
        <v>90</v>
      </c>
      <c r="H320" s="186" t="s">
        <v>150</v>
      </c>
      <c r="I320" s="500">
        <v>4</v>
      </c>
      <c r="J320" s="491">
        <f t="shared" si="30"/>
        <v>52</v>
      </c>
      <c r="K320" s="492">
        <v>52</v>
      </c>
      <c r="L320" s="492"/>
      <c r="M320" s="492"/>
      <c r="N320" s="492"/>
      <c r="O320" s="492"/>
      <c r="P320" s="492"/>
      <c r="Q320" s="493">
        <f t="shared" si="31"/>
        <v>0.34666666666666668</v>
      </c>
      <c r="R320" s="493">
        <f t="shared" si="32"/>
        <v>0</v>
      </c>
      <c r="S320" s="494">
        <f>IF(K320="nio",0,IF(K320&gt;0,VLOOKUP(G320,'3-Productie normen'!A:K,VLOOKUP(K320,'3-Productie normen'!$B$30:$C$33,2,FALSE),FALSE)))*(VLOOKUP(B320,'2-Kosten per locatie'!$A$15:$C$36,3,FALSE))</f>
        <v>600</v>
      </c>
      <c r="T320" s="494">
        <f t="shared" si="33"/>
        <v>0</v>
      </c>
      <c r="U320" s="495">
        <f>VLOOKUP(G320,'3-Productie normen'!A:O,7,FALSE)</f>
        <v>2296.1699999999996</v>
      </c>
      <c r="V320" s="495"/>
      <c r="X320" s="496">
        <f t="shared" si="34"/>
        <v>208</v>
      </c>
    </row>
    <row r="321" spans="1:24" ht="14.1" customHeight="1">
      <c r="A321" s="472">
        <f t="shared" si="29"/>
        <v>321</v>
      </c>
      <c r="B321" s="211" t="s">
        <v>54</v>
      </c>
      <c r="C321" s="211" t="s">
        <v>485</v>
      </c>
      <c r="D321" s="499">
        <v>1</v>
      </c>
      <c r="E321" s="500"/>
      <c r="F321" s="499" t="s">
        <v>378</v>
      </c>
      <c r="G321" s="212" t="s">
        <v>86</v>
      </c>
      <c r="H321" s="186" t="s">
        <v>150</v>
      </c>
      <c r="I321" s="500">
        <v>16</v>
      </c>
      <c r="J321" s="491">
        <f t="shared" si="30"/>
        <v>52</v>
      </c>
      <c r="K321" s="492">
        <v>52</v>
      </c>
      <c r="L321" s="492"/>
      <c r="M321" s="492"/>
      <c r="N321" s="492"/>
      <c r="O321" s="492"/>
      <c r="P321" s="492"/>
      <c r="Q321" s="493">
        <f t="shared" si="31"/>
        <v>3.3279999999999998</v>
      </c>
      <c r="R321" s="493">
        <f t="shared" si="32"/>
        <v>0</v>
      </c>
      <c r="S321" s="494">
        <f>IF(K321="nio",0,IF(K321&gt;0,VLOOKUP(G321,'3-Productie normen'!A:K,VLOOKUP(K321,'3-Productie normen'!$B$30:$C$33,2,FALSE),FALSE)))*(VLOOKUP(B321,'2-Kosten per locatie'!$A$15:$C$36,3,FALSE))</f>
        <v>250</v>
      </c>
      <c r="T321" s="494">
        <f t="shared" si="33"/>
        <v>0</v>
      </c>
      <c r="U321" s="495">
        <f>VLOOKUP(G321,'3-Productie normen'!A:O,7,FALSE)</f>
        <v>3803.9000000000005</v>
      </c>
      <c r="V321" s="495"/>
      <c r="X321" s="496">
        <f t="shared" si="34"/>
        <v>832</v>
      </c>
    </row>
    <row r="322" spans="1:24" ht="14.1" customHeight="1">
      <c r="A322" s="472">
        <f t="shared" si="29"/>
        <v>322</v>
      </c>
      <c r="B322" s="211" t="s">
        <v>54</v>
      </c>
      <c r="C322" s="211" t="s">
        <v>485</v>
      </c>
      <c r="D322" s="499"/>
      <c r="E322" s="500"/>
      <c r="F322" s="499" t="s">
        <v>484</v>
      </c>
      <c r="G322" s="211" t="s">
        <v>98</v>
      </c>
      <c r="H322" s="186" t="s">
        <v>490</v>
      </c>
      <c r="I322" s="500">
        <v>5</v>
      </c>
      <c r="J322" s="491">
        <f t="shared" si="30"/>
        <v>52</v>
      </c>
      <c r="K322" s="492">
        <v>52</v>
      </c>
      <c r="L322" s="492"/>
      <c r="M322" s="492"/>
      <c r="N322" s="492"/>
      <c r="O322" s="492"/>
      <c r="P322" s="492"/>
      <c r="Q322" s="493">
        <f t="shared" si="31"/>
        <v>1.04</v>
      </c>
      <c r="R322" s="493">
        <f t="shared" si="32"/>
        <v>0</v>
      </c>
      <c r="S322" s="494">
        <f>IF(K322="nio",0,IF(K322&gt;0,VLOOKUP(G322,'3-Productie normen'!A:K,VLOOKUP(K322,'3-Productie normen'!$B$30:$C$33,2,FALSE),FALSE)))*(VLOOKUP(B322,'2-Kosten per locatie'!$A$15:$C$36,3,FALSE))</f>
        <v>250</v>
      </c>
      <c r="T322" s="494">
        <f t="shared" si="33"/>
        <v>0</v>
      </c>
      <c r="U322" s="495">
        <f>VLOOKUP(G322,'3-Productie normen'!A:O,7,FALSE)</f>
        <v>132.80000000000001</v>
      </c>
      <c r="V322" s="495"/>
      <c r="X322" s="496">
        <f t="shared" si="34"/>
        <v>260</v>
      </c>
    </row>
    <row r="323" spans="1:24" ht="14.1" customHeight="1">
      <c r="A323" s="472">
        <f t="shared" si="29"/>
        <v>323</v>
      </c>
      <c r="B323" s="144" t="s">
        <v>52</v>
      </c>
      <c r="C323" s="211" t="s">
        <v>491</v>
      </c>
      <c r="D323" s="499" t="s">
        <v>134</v>
      </c>
      <c r="E323" s="500"/>
      <c r="F323" s="499" t="s">
        <v>492</v>
      </c>
      <c r="G323" s="211" t="s">
        <v>90</v>
      </c>
      <c r="H323" s="186" t="s">
        <v>138</v>
      </c>
      <c r="I323" s="500">
        <v>25</v>
      </c>
      <c r="J323" s="491">
        <f t="shared" si="30"/>
        <v>52</v>
      </c>
      <c r="K323" s="492">
        <v>52</v>
      </c>
      <c r="L323" s="492"/>
      <c r="M323" s="492"/>
      <c r="N323" s="492"/>
      <c r="O323" s="492"/>
      <c r="P323" s="492"/>
      <c r="Q323" s="493">
        <f t="shared" si="31"/>
        <v>2.1666666666666665</v>
      </c>
      <c r="R323" s="493">
        <f t="shared" si="32"/>
        <v>0</v>
      </c>
      <c r="S323" s="494">
        <f>IF(K323="nio",0,IF(K323&gt;0,VLOOKUP(G323,'3-Productie normen'!A:K,VLOOKUP(K323,'3-Productie normen'!$B$30:$C$33,2,FALSE),FALSE)))*(VLOOKUP(B323,'2-Kosten per locatie'!$A$15:$C$36,3,FALSE))</f>
        <v>600</v>
      </c>
      <c r="T323" s="494">
        <f t="shared" si="33"/>
        <v>0</v>
      </c>
      <c r="U323" s="495">
        <f>VLOOKUP(G323,'3-Productie normen'!A:O,7,FALSE)</f>
        <v>2296.1699999999996</v>
      </c>
      <c r="V323" s="495"/>
      <c r="X323" s="496">
        <f t="shared" si="34"/>
        <v>1300</v>
      </c>
    </row>
    <row r="324" spans="1:24" ht="14.1" customHeight="1">
      <c r="A324" s="472">
        <f t="shared" si="29"/>
        <v>324</v>
      </c>
      <c r="B324" s="144" t="s">
        <v>52</v>
      </c>
      <c r="C324" s="211" t="s">
        <v>491</v>
      </c>
      <c r="D324" s="499" t="s">
        <v>134</v>
      </c>
      <c r="E324" s="500"/>
      <c r="F324" s="489" t="s">
        <v>166</v>
      </c>
      <c r="G324" s="211" t="s">
        <v>88</v>
      </c>
      <c r="H324" s="186" t="s">
        <v>156</v>
      </c>
      <c r="I324" s="500">
        <v>7</v>
      </c>
      <c r="J324" s="491">
        <f t="shared" si="30"/>
        <v>52</v>
      </c>
      <c r="K324" s="492">
        <v>52</v>
      </c>
      <c r="L324" s="492"/>
      <c r="M324" s="492"/>
      <c r="N324" s="492"/>
      <c r="O324" s="492"/>
      <c r="P324" s="492"/>
      <c r="Q324" s="493">
        <f t="shared" si="31"/>
        <v>7.28</v>
      </c>
      <c r="R324" s="493">
        <f t="shared" si="32"/>
        <v>0</v>
      </c>
      <c r="S324" s="494">
        <f>IF(K324="nio",0,IF(K324&gt;0,VLOOKUP(G324,'3-Productie normen'!A:K,VLOOKUP(K324,'3-Productie normen'!$B$30:$C$33,2,FALSE),FALSE)))*(VLOOKUP(B324,'2-Kosten per locatie'!$A$15:$C$36,3,FALSE))</f>
        <v>50</v>
      </c>
      <c r="T324" s="494">
        <f t="shared" si="33"/>
        <v>0</v>
      </c>
      <c r="U324" s="495">
        <f>VLOOKUP(G324,'3-Productie normen'!A:O,7,FALSE)</f>
        <v>806.37</v>
      </c>
      <c r="V324" s="495"/>
      <c r="X324" s="496">
        <f t="shared" si="34"/>
        <v>364</v>
      </c>
    </row>
    <row r="325" spans="1:24" ht="14.1" customHeight="1">
      <c r="A325" s="472">
        <f t="shared" si="29"/>
        <v>325</v>
      </c>
      <c r="B325" s="144" t="s">
        <v>52</v>
      </c>
      <c r="C325" s="211" t="s">
        <v>491</v>
      </c>
      <c r="D325" s="499" t="s">
        <v>134</v>
      </c>
      <c r="E325" s="500"/>
      <c r="F325" s="489" t="s">
        <v>155</v>
      </c>
      <c r="G325" s="211" t="s">
        <v>88</v>
      </c>
      <c r="H325" s="186" t="s">
        <v>156</v>
      </c>
      <c r="I325" s="500">
        <v>3</v>
      </c>
      <c r="J325" s="491">
        <f t="shared" si="30"/>
        <v>52</v>
      </c>
      <c r="K325" s="492">
        <v>52</v>
      </c>
      <c r="L325" s="492"/>
      <c r="M325" s="492"/>
      <c r="N325" s="492"/>
      <c r="O325" s="492"/>
      <c r="P325" s="492"/>
      <c r="Q325" s="493">
        <f t="shared" si="31"/>
        <v>3.12</v>
      </c>
      <c r="R325" s="493">
        <f t="shared" si="32"/>
        <v>0</v>
      </c>
      <c r="S325" s="494">
        <f>IF(K325="nio",0,IF(K325&gt;0,VLOOKUP(G325,'3-Productie normen'!A:K,VLOOKUP(K325,'3-Productie normen'!$B$30:$C$33,2,FALSE),FALSE)))*(VLOOKUP(B325,'2-Kosten per locatie'!$A$15:$C$36,3,FALSE))</f>
        <v>50</v>
      </c>
      <c r="T325" s="494">
        <f t="shared" si="33"/>
        <v>0</v>
      </c>
      <c r="U325" s="495">
        <f>VLOOKUP(G325,'3-Productie normen'!A:O,7,FALSE)</f>
        <v>806.37</v>
      </c>
      <c r="V325" s="495"/>
      <c r="X325" s="496">
        <f t="shared" si="34"/>
        <v>156</v>
      </c>
    </row>
    <row r="326" spans="1:24" ht="14.1" customHeight="1">
      <c r="A326" s="472">
        <f t="shared" si="29"/>
        <v>326</v>
      </c>
      <c r="B326" s="144" t="s">
        <v>52</v>
      </c>
      <c r="C326" s="211" t="s">
        <v>491</v>
      </c>
      <c r="D326" s="499" t="s">
        <v>134</v>
      </c>
      <c r="E326" s="500"/>
      <c r="F326" s="489" t="s">
        <v>166</v>
      </c>
      <c r="G326" s="211" t="s">
        <v>88</v>
      </c>
      <c r="H326" s="186" t="s">
        <v>156</v>
      </c>
      <c r="I326" s="500">
        <v>2</v>
      </c>
      <c r="J326" s="491">
        <f t="shared" si="30"/>
        <v>52</v>
      </c>
      <c r="K326" s="492">
        <v>52</v>
      </c>
      <c r="L326" s="492"/>
      <c r="M326" s="492"/>
      <c r="N326" s="492"/>
      <c r="O326" s="492"/>
      <c r="P326" s="492"/>
      <c r="Q326" s="493">
        <f t="shared" si="31"/>
        <v>2.08</v>
      </c>
      <c r="R326" s="493">
        <f t="shared" si="32"/>
        <v>0</v>
      </c>
      <c r="S326" s="494">
        <f>IF(K326="nio",0,IF(K326&gt;0,VLOOKUP(G326,'3-Productie normen'!A:K,VLOOKUP(K326,'3-Productie normen'!$B$30:$C$33,2,FALSE),FALSE)))*(VLOOKUP(B326,'2-Kosten per locatie'!$A$15:$C$36,3,FALSE))</f>
        <v>50</v>
      </c>
      <c r="T326" s="494">
        <f t="shared" si="33"/>
        <v>0</v>
      </c>
      <c r="U326" s="495">
        <f>VLOOKUP(G326,'3-Productie normen'!A:O,7,FALSE)</f>
        <v>806.37</v>
      </c>
      <c r="V326" s="495"/>
      <c r="X326" s="496">
        <f t="shared" si="34"/>
        <v>104</v>
      </c>
    </row>
    <row r="327" spans="1:24" ht="14.1" customHeight="1">
      <c r="A327" s="472">
        <f t="shared" si="29"/>
        <v>327</v>
      </c>
      <c r="B327" s="144" t="s">
        <v>52</v>
      </c>
      <c r="C327" s="211" t="s">
        <v>491</v>
      </c>
      <c r="D327" s="499" t="s">
        <v>134</v>
      </c>
      <c r="E327" s="500"/>
      <c r="F327" s="489" t="s">
        <v>155</v>
      </c>
      <c r="G327" s="211" t="s">
        <v>88</v>
      </c>
      <c r="H327" s="186" t="s">
        <v>156</v>
      </c>
      <c r="I327" s="500">
        <v>3</v>
      </c>
      <c r="J327" s="491">
        <f t="shared" si="30"/>
        <v>52</v>
      </c>
      <c r="K327" s="492">
        <v>52</v>
      </c>
      <c r="L327" s="492"/>
      <c r="M327" s="492"/>
      <c r="N327" s="492"/>
      <c r="O327" s="492"/>
      <c r="P327" s="492"/>
      <c r="Q327" s="493">
        <f t="shared" si="31"/>
        <v>3.12</v>
      </c>
      <c r="R327" s="493">
        <f t="shared" si="32"/>
        <v>0</v>
      </c>
      <c r="S327" s="494">
        <f>IF(K327="nio",0,IF(K327&gt;0,VLOOKUP(G327,'3-Productie normen'!A:K,VLOOKUP(K327,'3-Productie normen'!$B$30:$C$33,2,FALSE),FALSE)))*(VLOOKUP(B327,'2-Kosten per locatie'!$A$15:$C$36,3,FALSE))</f>
        <v>50</v>
      </c>
      <c r="T327" s="494">
        <f t="shared" si="33"/>
        <v>0</v>
      </c>
      <c r="U327" s="495">
        <f>VLOOKUP(G327,'3-Productie normen'!A:O,7,FALSE)</f>
        <v>806.37</v>
      </c>
      <c r="V327" s="495"/>
      <c r="X327" s="496">
        <f t="shared" si="34"/>
        <v>156</v>
      </c>
    </row>
    <row r="328" spans="1:24" ht="14.1" customHeight="1">
      <c r="A328" s="472">
        <f t="shared" si="29"/>
        <v>328</v>
      </c>
      <c r="B328" s="144" t="s">
        <v>52</v>
      </c>
      <c r="C328" s="211" t="s">
        <v>491</v>
      </c>
      <c r="D328" s="499" t="s">
        <v>134</v>
      </c>
      <c r="E328" s="500"/>
      <c r="F328" s="489" t="s">
        <v>493</v>
      </c>
      <c r="G328" s="500" t="s">
        <v>93</v>
      </c>
      <c r="H328" s="186" t="s">
        <v>156</v>
      </c>
      <c r="I328" s="500">
        <v>1</v>
      </c>
      <c r="J328" s="491">
        <f t="shared" si="30"/>
        <v>52</v>
      </c>
      <c r="K328" s="492">
        <v>52</v>
      </c>
      <c r="L328" s="492"/>
      <c r="M328" s="492"/>
      <c r="N328" s="492"/>
      <c r="O328" s="492"/>
      <c r="P328" s="492"/>
      <c r="Q328" s="493">
        <f t="shared" si="31"/>
        <v>0.52</v>
      </c>
      <c r="R328" s="493">
        <f t="shared" si="32"/>
        <v>0</v>
      </c>
      <c r="S328" s="494">
        <f>IF(K328="nio",0,IF(K328&gt;0,VLOOKUP(G328,'3-Productie normen'!A:K,VLOOKUP(K328,'3-Productie normen'!$B$30:$C$33,2,FALSE),FALSE)))*(VLOOKUP(B328,'2-Kosten per locatie'!$A$15:$C$36,3,FALSE))</f>
        <v>100</v>
      </c>
      <c r="T328" s="494">
        <f t="shared" si="33"/>
        <v>0</v>
      </c>
      <c r="U328" s="495">
        <f>VLOOKUP(G328,'3-Productie normen'!A:O,7,FALSE)</f>
        <v>586.5</v>
      </c>
      <c r="V328" s="495"/>
      <c r="X328" s="496">
        <f t="shared" si="34"/>
        <v>52</v>
      </c>
    </row>
    <row r="329" spans="1:24" ht="14.1" customHeight="1">
      <c r="A329" s="472">
        <f t="shared" si="29"/>
        <v>329</v>
      </c>
      <c r="B329" s="144" t="s">
        <v>52</v>
      </c>
      <c r="C329" s="211" t="s">
        <v>491</v>
      </c>
      <c r="D329" s="499" t="s">
        <v>134</v>
      </c>
      <c r="E329" s="500"/>
      <c r="F329" s="499" t="s">
        <v>439</v>
      </c>
      <c r="G329" s="186" t="s">
        <v>99</v>
      </c>
      <c r="H329" s="186" t="s">
        <v>138</v>
      </c>
      <c r="I329" s="500">
        <v>70</v>
      </c>
      <c r="J329" s="491">
        <f t="shared" si="30"/>
        <v>52</v>
      </c>
      <c r="K329" s="492">
        <v>52</v>
      </c>
      <c r="L329" s="492"/>
      <c r="M329" s="492"/>
      <c r="N329" s="492"/>
      <c r="O329" s="492"/>
      <c r="P329" s="492"/>
      <c r="Q329" s="493">
        <f t="shared" si="31"/>
        <v>12.133333333333333</v>
      </c>
      <c r="R329" s="493">
        <f t="shared" si="32"/>
        <v>0</v>
      </c>
      <c r="S329" s="494">
        <f>IF(K329="nio",0,IF(K329&gt;0,VLOOKUP(G329,'3-Productie normen'!A:K,VLOOKUP(K329,'3-Productie normen'!$B$30:$C$33,2,FALSE),FALSE)))*(VLOOKUP(B329,'2-Kosten per locatie'!$A$15:$C$36,3,FALSE))</f>
        <v>300</v>
      </c>
      <c r="T329" s="494">
        <f t="shared" si="33"/>
        <v>0</v>
      </c>
      <c r="U329" s="495">
        <f>VLOOKUP(G329,'3-Productie normen'!A:O,7,FALSE)</f>
        <v>1227.5999999999999</v>
      </c>
      <c r="V329" s="495"/>
      <c r="X329" s="496">
        <f t="shared" si="34"/>
        <v>3640</v>
      </c>
    </row>
    <row r="330" spans="1:24" ht="14.1" customHeight="1">
      <c r="A330" s="472">
        <f t="shared" ref="A330:A393" si="35">A329+1</f>
        <v>330</v>
      </c>
      <c r="B330" s="144" t="s">
        <v>52</v>
      </c>
      <c r="C330" s="211" t="s">
        <v>491</v>
      </c>
      <c r="D330" s="499" t="s">
        <v>134</v>
      </c>
      <c r="E330" s="500"/>
      <c r="F330" s="499" t="s">
        <v>494</v>
      </c>
      <c r="G330" s="144" t="s">
        <v>95</v>
      </c>
      <c r="H330" s="186" t="s">
        <v>138</v>
      </c>
      <c r="I330" s="500">
        <v>2</v>
      </c>
      <c r="J330" s="491">
        <f t="shared" si="30"/>
        <v>12</v>
      </c>
      <c r="K330" s="492">
        <v>12</v>
      </c>
      <c r="L330" s="492"/>
      <c r="M330" s="492"/>
      <c r="N330" s="492"/>
      <c r="O330" s="492"/>
      <c r="P330" s="492"/>
      <c r="Q330" s="493">
        <f t="shared" si="31"/>
        <v>5.0526315789473683E-2</v>
      </c>
      <c r="R330" s="493">
        <f t="shared" si="32"/>
        <v>0</v>
      </c>
      <c r="S330" s="494">
        <f>IF(K330="nio",0,IF(K330&gt;0,VLOOKUP(G330,'3-Productie normen'!A:K,VLOOKUP(K330,'3-Productie normen'!$B$30:$C$33,2,FALSE),FALSE)))*(VLOOKUP(B330,'2-Kosten per locatie'!$A$15:$C$36,3,FALSE))</f>
        <v>475</v>
      </c>
      <c r="T330" s="494">
        <f t="shared" si="33"/>
        <v>0</v>
      </c>
      <c r="U330" s="495">
        <f>VLOOKUP(G330,'3-Productie normen'!A:O,7,FALSE)</f>
        <v>669.2</v>
      </c>
      <c r="V330" s="495"/>
      <c r="X330" s="496">
        <f t="shared" si="34"/>
        <v>24</v>
      </c>
    </row>
    <row r="331" spans="1:24" ht="14.1" customHeight="1">
      <c r="A331" s="472">
        <f t="shared" si="35"/>
        <v>331</v>
      </c>
      <c r="B331" s="144" t="s">
        <v>52</v>
      </c>
      <c r="C331" s="211" t="s">
        <v>491</v>
      </c>
      <c r="D331" s="499" t="s">
        <v>134</v>
      </c>
      <c r="E331" s="500"/>
      <c r="F331" s="499" t="s">
        <v>240</v>
      </c>
      <c r="G331" s="186" t="s">
        <v>92</v>
      </c>
      <c r="H331" s="186" t="s">
        <v>138</v>
      </c>
      <c r="I331" s="500">
        <v>9</v>
      </c>
      <c r="J331" s="491">
        <f t="shared" si="30"/>
        <v>52</v>
      </c>
      <c r="K331" s="492">
        <v>52</v>
      </c>
      <c r="L331" s="492"/>
      <c r="M331" s="492"/>
      <c r="N331" s="492"/>
      <c r="O331" s="492"/>
      <c r="P331" s="492"/>
      <c r="Q331" s="493">
        <f t="shared" si="31"/>
        <v>2.6742857142857144</v>
      </c>
      <c r="R331" s="493">
        <f t="shared" si="32"/>
        <v>0</v>
      </c>
      <c r="S331" s="494">
        <f>IF(K331="nio",0,IF(K331&gt;0,VLOOKUP(G331,'3-Productie normen'!A:K,VLOOKUP(K331,'3-Productie normen'!$B$30:$C$33,2,FALSE),FALSE)))*(VLOOKUP(B331,'2-Kosten per locatie'!$A$15:$C$36,3,FALSE))</f>
        <v>175</v>
      </c>
      <c r="T331" s="494">
        <f t="shared" si="33"/>
        <v>0</v>
      </c>
      <c r="U331" s="495">
        <f>VLOOKUP(G331,'3-Productie normen'!A:O,7,FALSE)</f>
        <v>1111.75</v>
      </c>
      <c r="V331" s="495"/>
      <c r="X331" s="496">
        <f t="shared" si="34"/>
        <v>468</v>
      </c>
    </row>
    <row r="332" spans="1:24" ht="14.1" customHeight="1">
      <c r="A332" s="472">
        <f t="shared" si="35"/>
        <v>332</v>
      </c>
      <c r="B332" s="144" t="s">
        <v>52</v>
      </c>
      <c r="C332" s="211" t="s">
        <v>491</v>
      </c>
      <c r="D332" s="499" t="s">
        <v>134</v>
      </c>
      <c r="E332" s="500"/>
      <c r="F332" s="499" t="s">
        <v>180</v>
      </c>
      <c r="G332" s="212" t="s">
        <v>86</v>
      </c>
      <c r="H332" s="186" t="s">
        <v>138</v>
      </c>
      <c r="I332" s="500">
        <v>9</v>
      </c>
      <c r="J332" s="491">
        <f t="shared" si="30"/>
        <v>52</v>
      </c>
      <c r="K332" s="492">
        <v>52</v>
      </c>
      <c r="L332" s="492"/>
      <c r="M332" s="492"/>
      <c r="N332" s="492"/>
      <c r="O332" s="492"/>
      <c r="P332" s="492"/>
      <c r="Q332" s="493">
        <f t="shared" si="31"/>
        <v>1.8720000000000001</v>
      </c>
      <c r="R332" s="493">
        <f t="shared" si="32"/>
        <v>0</v>
      </c>
      <c r="S332" s="494">
        <f>IF(K332="nio",0,IF(K332&gt;0,VLOOKUP(G332,'3-Productie normen'!A:K,VLOOKUP(K332,'3-Productie normen'!$B$30:$C$33,2,FALSE),FALSE)))*(VLOOKUP(B332,'2-Kosten per locatie'!$A$15:$C$36,3,FALSE))</f>
        <v>250</v>
      </c>
      <c r="T332" s="494">
        <f t="shared" si="33"/>
        <v>0</v>
      </c>
      <c r="U332" s="495">
        <f>VLOOKUP(G332,'3-Productie normen'!A:O,7,FALSE)</f>
        <v>3803.9000000000005</v>
      </c>
      <c r="V332" s="495"/>
      <c r="X332" s="496">
        <f t="shared" si="34"/>
        <v>468</v>
      </c>
    </row>
    <row r="333" spans="1:24" ht="14.1" customHeight="1">
      <c r="A333" s="472">
        <f t="shared" si="35"/>
        <v>333</v>
      </c>
      <c r="B333" s="144" t="s">
        <v>52</v>
      </c>
      <c r="C333" s="211" t="s">
        <v>491</v>
      </c>
      <c r="D333" s="499" t="s">
        <v>134</v>
      </c>
      <c r="E333" s="500"/>
      <c r="F333" s="499" t="s">
        <v>258</v>
      </c>
      <c r="G333" s="144" t="s">
        <v>95</v>
      </c>
      <c r="H333" s="186" t="s">
        <v>138</v>
      </c>
      <c r="I333" s="500">
        <v>3</v>
      </c>
      <c r="J333" s="491">
        <f t="shared" si="30"/>
        <v>12</v>
      </c>
      <c r="K333" s="492">
        <v>12</v>
      </c>
      <c r="L333" s="492"/>
      <c r="M333" s="492"/>
      <c r="N333" s="492"/>
      <c r="O333" s="492"/>
      <c r="P333" s="492"/>
      <c r="Q333" s="493">
        <f t="shared" si="31"/>
        <v>7.5789473684210532E-2</v>
      </c>
      <c r="R333" s="493">
        <f t="shared" si="32"/>
        <v>0</v>
      </c>
      <c r="S333" s="494">
        <f>IF(K333="nio",0,IF(K333&gt;0,VLOOKUP(G333,'3-Productie normen'!A:K,VLOOKUP(K333,'3-Productie normen'!$B$30:$C$33,2,FALSE),FALSE)))*(VLOOKUP(B333,'2-Kosten per locatie'!$A$15:$C$36,3,FALSE))</f>
        <v>475</v>
      </c>
      <c r="T333" s="494">
        <f t="shared" si="33"/>
        <v>0</v>
      </c>
      <c r="U333" s="495">
        <f>VLOOKUP(G333,'3-Productie normen'!A:O,7,FALSE)</f>
        <v>669.2</v>
      </c>
      <c r="V333" s="495"/>
      <c r="X333" s="496">
        <f t="shared" si="34"/>
        <v>36</v>
      </c>
    </row>
    <row r="334" spans="1:24" ht="14.1" customHeight="1">
      <c r="A334" s="472">
        <f t="shared" si="35"/>
        <v>334</v>
      </c>
      <c r="B334" s="144" t="s">
        <v>52</v>
      </c>
      <c r="C334" s="211" t="s">
        <v>491</v>
      </c>
      <c r="D334" s="499">
        <v>1</v>
      </c>
      <c r="E334" s="500"/>
      <c r="F334" s="499" t="s">
        <v>495</v>
      </c>
      <c r="G334" s="144" t="s">
        <v>95</v>
      </c>
      <c r="H334" s="186"/>
      <c r="I334" s="500">
        <v>86</v>
      </c>
      <c r="J334" s="491">
        <f t="shared" si="30"/>
        <v>12</v>
      </c>
      <c r="K334" s="492">
        <v>12</v>
      </c>
      <c r="L334" s="492"/>
      <c r="M334" s="492"/>
      <c r="N334" s="492"/>
      <c r="O334" s="492"/>
      <c r="P334" s="492"/>
      <c r="Q334" s="493">
        <f t="shared" si="31"/>
        <v>2.1726315789473682</v>
      </c>
      <c r="R334" s="493">
        <f t="shared" si="32"/>
        <v>0</v>
      </c>
      <c r="S334" s="494">
        <f>IF(K334="nio",0,IF(K334&gt;0,VLOOKUP(G334,'3-Productie normen'!A:K,VLOOKUP(K334,'3-Productie normen'!$B$30:$C$33,2,FALSE),FALSE)))*(VLOOKUP(B334,'2-Kosten per locatie'!$A$15:$C$36,3,FALSE))</f>
        <v>475</v>
      </c>
      <c r="T334" s="494">
        <f t="shared" si="33"/>
        <v>0</v>
      </c>
      <c r="U334" s="495">
        <f>VLOOKUP(G334,'3-Productie normen'!A:O,7,FALSE)</f>
        <v>669.2</v>
      </c>
      <c r="V334" s="495"/>
      <c r="X334" s="496">
        <f t="shared" si="34"/>
        <v>1032</v>
      </c>
    </row>
    <row r="335" spans="1:24" ht="14.1" customHeight="1">
      <c r="A335" s="472">
        <f t="shared" si="35"/>
        <v>335</v>
      </c>
      <c r="B335" s="211" t="s">
        <v>65</v>
      </c>
      <c r="C335" s="211" t="s">
        <v>496</v>
      </c>
      <c r="D335" s="499" t="s">
        <v>134</v>
      </c>
      <c r="E335" s="500"/>
      <c r="F335" s="499" t="s">
        <v>497</v>
      </c>
      <c r="G335" s="186" t="s">
        <v>97</v>
      </c>
      <c r="H335" s="186" t="s">
        <v>498</v>
      </c>
      <c r="I335" s="500">
        <v>26</v>
      </c>
      <c r="J335" s="491">
        <f t="shared" si="30"/>
        <v>255</v>
      </c>
      <c r="K335" s="492">
        <v>255</v>
      </c>
      <c r="L335" s="492"/>
      <c r="M335" s="492"/>
      <c r="N335" s="492"/>
      <c r="O335" s="492"/>
      <c r="P335" s="492"/>
      <c r="Q335" s="493">
        <f t="shared" si="31"/>
        <v>20.399999999999999</v>
      </c>
      <c r="R335" s="493">
        <f t="shared" si="32"/>
        <v>0</v>
      </c>
      <c r="S335" s="494">
        <f>IF(K335="nio",0,IF(K335&gt;0,VLOOKUP(G335,'3-Productie normen'!A:K,VLOOKUP(K335,'3-Productie normen'!$B$30:$C$33,2,FALSE),FALSE)))*(VLOOKUP(B335,'2-Kosten per locatie'!$A$15:$C$36,3,FALSE))</f>
        <v>325</v>
      </c>
      <c r="T335" s="494">
        <f t="shared" si="33"/>
        <v>0</v>
      </c>
      <c r="U335" s="495">
        <f>VLOOKUP(G335,'3-Productie normen'!A:O,7,FALSE)</f>
        <v>293.49999999999994</v>
      </c>
      <c r="V335" s="495"/>
      <c r="X335" s="496">
        <f t="shared" si="34"/>
        <v>6630</v>
      </c>
    </row>
    <row r="336" spans="1:24" ht="14.1" customHeight="1">
      <c r="A336" s="472">
        <f t="shared" si="35"/>
        <v>336</v>
      </c>
      <c r="B336" s="211" t="s">
        <v>65</v>
      </c>
      <c r="C336" s="211" t="s">
        <v>496</v>
      </c>
      <c r="D336" s="499" t="s">
        <v>134</v>
      </c>
      <c r="E336" s="500"/>
      <c r="F336" s="499" t="s">
        <v>499</v>
      </c>
      <c r="G336" s="212" t="s">
        <v>86</v>
      </c>
      <c r="H336" s="186" t="s">
        <v>221</v>
      </c>
      <c r="I336" s="500">
        <v>75</v>
      </c>
      <c r="J336" s="491">
        <f t="shared" si="30"/>
        <v>255</v>
      </c>
      <c r="K336" s="492">
        <v>255</v>
      </c>
      <c r="L336" s="492"/>
      <c r="M336" s="492"/>
      <c r="N336" s="492"/>
      <c r="O336" s="492"/>
      <c r="P336" s="492"/>
      <c r="Q336" s="493">
        <f t="shared" si="31"/>
        <v>51</v>
      </c>
      <c r="R336" s="493">
        <f t="shared" si="32"/>
        <v>0</v>
      </c>
      <c r="S336" s="494">
        <f>IF(K336="nio",0,IF(K336&gt;0,VLOOKUP(G336,'3-Productie normen'!A:K,VLOOKUP(K336,'3-Productie normen'!$B$30:$C$33,2,FALSE),FALSE)))*(VLOOKUP(B336,'2-Kosten per locatie'!$A$15:$C$36,3,FALSE))</f>
        <v>375</v>
      </c>
      <c r="T336" s="494">
        <f t="shared" si="33"/>
        <v>0</v>
      </c>
      <c r="U336" s="495">
        <f>VLOOKUP(G336,'3-Productie normen'!A:O,7,FALSE)</f>
        <v>3803.9000000000005</v>
      </c>
      <c r="V336" s="495"/>
      <c r="X336" s="496">
        <f t="shared" si="34"/>
        <v>19125</v>
      </c>
    </row>
    <row r="337" spans="1:24" ht="14.1" customHeight="1">
      <c r="A337" s="472">
        <f t="shared" si="35"/>
        <v>337</v>
      </c>
      <c r="B337" s="211" t="s">
        <v>65</v>
      </c>
      <c r="C337" s="211" t="s">
        <v>496</v>
      </c>
      <c r="D337" s="499" t="s">
        <v>134</v>
      </c>
      <c r="E337" s="500"/>
      <c r="F337" s="499" t="s">
        <v>500</v>
      </c>
      <c r="G337" s="212" t="s">
        <v>86</v>
      </c>
      <c r="H337" s="186" t="s">
        <v>221</v>
      </c>
      <c r="I337" s="500">
        <v>72</v>
      </c>
      <c r="J337" s="491">
        <f t="shared" si="30"/>
        <v>255</v>
      </c>
      <c r="K337" s="492">
        <v>255</v>
      </c>
      <c r="L337" s="492"/>
      <c r="M337" s="492"/>
      <c r="N337" s="492"/>
      <c r="O337" s="492"/>
      <c r="P337" s="492"/>
      <c r="Q337" s="493">
        <f t="shared" si="31"/>
        <v>48.96</v>
      </c>
      <c r="R337" s="493">
        <f t="shared" si="32"/>
        <v>0</v>
      </c>
      <c r="S337" s="494">
        <f>IF(K337="nio",0,IF(K337&gt;0,VLOOKUP(G337,'3-Productie normen'!A:K,VLOOKUP(K337,'3-Productie normen'!$B$30:$C$33,2,FALSE),FALSE)))*(VLOOKUP(B337,'2-Kosten per locatie'!$A$15:$C$36,3,FALSE))</f>
        <v>375</v>
      </c>
      <c r="T337" s="494">
        <f t="shared" si="33"/>
        <v>0</v>
      </c>
      <c r="U337" s="495">
        <f>VLOOKUP(G337,'3-Productie normen'!A:O,7,FALSE)</f>
        <v>3803.9000000000005</v>
      </c>
      <c r="V337" s="495"/>
      <c r="X337" s="496">
        <f t="shared" si="34"/>
        <v>18360</v>
      </c>
    </row>
    <row r="338" spans="1:24" ht="14.1" customHeight="1">
      <c r="A338" s="472">
        <f t="shared" si="35"/>
        <v>338</v>
      </c>
      <c r="B338" s="211" t="s">
        <v>65</v>
      </c>
      <c r="C338" s="211" t="s">
        <v>496</v>
      </c>
      <c r="D338" s="499" t="s">
        <v>134</v>
      </c>
      <c r="E338" s="500"/>
      <c r="F338" s="489" t="s">
        <v>166</v>
      </c>
      <c r="G338" s="211" t="s">
        <v>88</v>
      </c>
      <c r="H338" s="186" t="s">
        <v>156</v>
      </c>
      <c r="I338" s="500">
        <v>3</v>
      </c>
      <c r="J338" s="491">
        <f t="shared" si="30"/>
        <v>255</v>
      </c>
      <c r="K338" s="492">
        <v>255</v>
      </c>
      <c r="L338" s="492"/>
      <c r="M338" s="492"/>
      <c r="N338" s="492"/>
      <c r="O338" s="492"/>
      <c r="P338" s="492"/>
      <c r="Q338" s="493">
        <f t="shared" si="31"/>
        <v>10.199999999999999</v>
      </c>
      <c r="R338" s="493">
        <f t="shared" si="32"/>
        <v>0</v>
      </c>
      <c r="S338" s="494">
        <f>IF(K338="nio",0,IF(K338&gt;0,VLOOKUP(G338,'3-Productie normen'!A:K,VLOOKUP(K338,'3-Productie normen'!$B$30:$C$33,2,FALSE),FALSE)))*(VLOOKUP(B338,'2-Kosten per locatie'!$A$15:$C$36,3,FALSE))</f>
        <v>75</v>
      </c>
      <c r="T338" s="494">
        <f t="shared" si="33"/>
        <v>0</v>
      </c>
      <c r="U338" s="495">
        <f>VLOOKUP(G338,'3-Productie normen'!A:O,7,FALSE)</f>
        <v>806.37</v>
      </c>
      <c r="V338" s="495"/>
      <c r="X338" s="496">
        <f t="shared" si="34"/>
        <v>765</v>
      </c>
    </row>
    <row r="339" spans="1:24" ht="14.1" customHeight="1">
      <c r="A339" s="472">
        <f t="shared" si="35"/>
        <v>339</v>
      </c>
      <c r="B339" s="211" t="s">
        <v>65</v>
      </c>
      <c r="C339" s="211" t="s">
        <v>496</v>
      </c>
      <c r="D339" s="499" t="s">
        <v>134</v>
      </c>
      <c r="E339" s="500"/>
      <c r="F339" s="499" t="s">
        <v>240</v>
      </c>
      <c r="G339" s="186" t="s">
        <v>92</v>
      </c>
      <c r="H339" s="186" t="s">
        <v>156</v>
      </c>
      <c r="I339" s="500">
        <v>6</v>
      </c>
      <c r="J339" s="491">
        <f t="shared" si="30"/>
        <v>255</v>
      </c>
      <c r="K339" s="492">
        <v>255</v>
      </c>
      <c r="L339" s="492"/>
      <c r="M339" s="492"/>
      <c r="N339" s="492"/>
      <c r="O339" s="492"/>
      <c r="P339" s="492"/>
      <c r="Q339" s="493">
        <f t="shared" si="31"/>
        <v>5.5636363636363635</v>
      </c>
      <c r="R339" s="493">
        <f t="shared" si="32"/>
        <v>0</v>
      </c>
      <c r="S339" s="494">
        <f>IF(K339="nio",0,IF(K339&gt;0,VLOOKUP(G339,'3-Productie normen'!A:K,VLOOKUP(K339,'3-Productie normen'!$B$30:$C$33,2,FALSE),FALSE)))*(VLOOKUP(B339,'2-Kosten per locatie'!$A$15:$C$36,3,FALSE))</f>
        <v>275</v>
      </c>
      <c r="T339" s="494">
        <f t="shared" si="33"/>
        <v>0</v>
      </c>
      <c r="U339" s="495">
        <f>VLOOKUP(G339,'3-Productie normen'!A:O,7,FALSE)</f>
        <v>1111.75</v>
      </c>
      <c r="V339" s="495"/>
      <c r="X339" s="496">
        <f t="shared" si="34"/>
        <v>1530</v>
      </c>
    </row>
    <row r="340" spans="1:24" ht="14.1" customHeight="1">
      <c r="A340" s="472">
        <f t="shared" si="35"/>
        <v>340</v>
      </c>
      <c r="B340" s="211" t="s">
        <v>65</v>
      </c>
      <c r="C340" s="211" t="s">
        <v>496</v>
      </c>
      <c r="D340" s="499" t="s">
        <v>134</v>
      </c>
      <c r="E340" s="500"/>
      <c r="F340" s="499" t="s">
        <v>174</v>
      </c>
      <c r="G340" s="211" t="s">
        <v>90</v>
      </c>
      <c r="H340" s="186" t="s">
        <v>138</v>
      </c>
      <c r="I340" s="500">
        <v>3</v>
      </c>
      <c r="J340" s="491">
        <f t="shared" si="30"/>
        <v>255</v>
      </c>
      <c r="K340" s="492">
        <v>255</v>
      </c>
      <c r="L340" s="492"/>
      <c r="M340" s="492"/>
      <c r="N340" s="492"/>
      <c r="O340" s="492"/>
      <c r="P340" s="492"/>
      <c r="Q340" s="493">
        <f t="shared" si="31"/>
        <v>1.02</v>
      </c>
      <c r="R340" s="493">
        <f t="shared" si="32"/>
        <v>0</v>
      </c>
      <c r="S340" s="494">
        <f>IF(K340="nio",0,IF(K340&gt;0,VLOOKUP(G340,'3-Productie normen'!A:K,VLOOKUP(K340,'3-Productie normen'!$B$30:$C$33,2,FALSE),FALSE)))*(VLOOKUP(B340,'2-Kosten per locatie'!$A$15:$C$36,3,FALSE))</f>
        <v>750</v>
      </c>
      <c r="T340" s="494">
        <f t="shared" si="33"/>
        <v>0</v>
      </c>
      <c r="U340" s="495">
        <f>VLOOKUP(G340,'3-Productie normen'!A:O,7,FALSE)</f>
        <v>2296.1699999999996</v>
      </c>
      <c r="V340" s="495"/>
      <c r="X340" s="496">
        <f t="shared" si="34"/>
        <v>765</v>
      </c>
    </row>
    <row r="341" spans="1:24" ht="14.1" customHeight="1">
      <c r="A341" s="472">
        <f t="shared" si="35"/>
        <v>341</v>
      </c>
      <c r="B341" s="211" t="s">
        <v>65</v>
      </c>
      <c r="C341" s="211" t="s">
        <v>496</v>
      </c>
      <c r="D341" s="499" t="s">
        <v>134</v>
      </c>
      <c r="E341" s="500"/>
      <c r="F341" s="499" t="s">
        <v>501</v>
      </c>
      <c r="G341" s="211" t="s">
        <v>90</v>
      </c>
      <c r="H341" s="186" t="s">
        <v>502</v>
      </c>
      <c r="I341" s="500">
        <v>38</v>
      </c>
      <c r="J341" s="491">
        <f t="shared" si="30"/>
        <v>255</v>
      </c>
      <c r="K341" s="492">
        <v>255</v>
      </c>
      <c r="L341" s="492"/>
      <c r="M341" s="492"/>
      <c r="N341" s="492"/>
      <c r="O341" s="492"/>
      <c r="P341" s="492"/>
      <c r="Q341" s="493">
        <f t="shared" si="31"/>
        <v>12.92</v>
      </c>
      <c r="R341" s="493">
        <f t="shared" si="32"/>
        <v>0</v>
      </c>
      <c r="S341" s="494">
        <f>IF(K341="nio",0,IF(K341&gt;0,VLOOKUP(G341,'3-Productie normen'!A:K,VLOOKUP(K341,'3-Productie normen'!$B$30:$C$33,2,FALSE),FALSE)))*(VLOOKUP(B341,'2-Kosten per locatie'!$A$15:$C$36,3,FALSE))</f>
        <v>750</v>
      </c>
      <c r="T341" s="494">
        <f t="shared" si="33"/>
        <v>0</v>
      </c>
      <c r="U341" s="495">
        <f>VLOOKUP(G341,'3-Productie normen'!A:O,7,FALSE)</f>
        <v>2296.1699999999996</v>
      </c>
      <c r="V341" s="495"/>
      <c r="X341" s="496">
        <f t="shared" si="34"/>
        <v>9690</v>
      </c>
    </row>
    <row r="342" spans="1:24" ht="14.1" customHeight="1">
      <c r="A342" s="472">
        <f t="shared" si="35"/>
        <v>342</v>
      </c>
      <c r="B342" s="211" t="s">
        <v>65</v>
      </c>
      <c r="C342" s="211" t="s">
        <v>496</v>
      </c>
      <c r="D342" s="499" t="s">
        <v>134</v>
      </c>
      <c r="E342" s="500"/>
      <c r="F342" s="499" t="s">
        <v>503</v>
      </c>
      <c r="G342" s="186" t="s">
        <v>97</v>
      </c>
      <c r="H342" s="186" t="s">
        <v>487</v>
      </c>
      <c r="I342" s="500">
        <v>15</v>
      </c>
      <c r="J342" s="491">
        <f t="shared" si="30"/>
        <v>255</v>
      </c>
      <c r="K342" s="492">
        <v>255</v>
      </c>
      <c r="L342" s="492"/>
      <c r="M342" s="492"/>
      <c r="N342" s="492"/>
      <c r="O342" s="492"/>
      <c r="P342" s="492"/>
      <c r="Q342" s="493">
        <f t="shared" si="31"/>
        <v>11.76923076923077</v>
      </c>
      <c r="R342" s="493">
        <f t="shared" si="32"/>
        <v>0</v>
      </c>
      <c r="S342" s="494">
        <f>IF(K342="nio",0,IF(K342&gt;0,VLOOKUP(G342,'3-Productie normen'!A:K,VLOOKUP(K342,'3-Productie normen'!$B$30:$C$33,2,FALSE),FALSE)))*(VLOOKUP(B342,'2-Kosten per locatie'!$A$15:$C$36,3,FALSE))</f>
        <v>325</v>
      </c>
      <c r="T342" s="494">
        <f t="shared" si="33"/>
        <v>0</v>
      </c>
      <c r="U342" s="495">
        <f>VLOOKUP(G342,'3-Productie normen'!A:O,7,FALSE)</f>
        <v>293.49999999999994</v>
      </c>
      <c r="V342" s="495"/>
      <c r="X342" s="496">
        <f t="shared" si="34"/>
        <v>3825</v>
      </c>
    </row>
    <row r="343" spans="1:24" ht="14.1" customHeight="1">
      <c r="A343" s="472">
        <f t="shared" si="35"/>
        <v>343</v>
      </c>
      <c r="B343" s="211" t="s">
        <v>65</v>
      </c>
      <c r="C343" s="211" t="s">
        <v>496</v>
      </c>
      <c r="D343" s="499" t="s">
        <v>134</v>
      </c>
      <c r="E343" s="500"/>
      <c r="F343" s="499" t="s">
        <v>504</v>
      </c>
      <c r="G343" s="500" t="s">
        <v>93</v>
      </c>
      <c r="H343" s="186" t="s">
        <v>502</v>
      </c>
      <c r="I343" s="500">
        <v>58</v>
      </c>
      <c r="J343" s="491">
        <f t="shared" si="30"/>
        <v>255</v>
      </c>
      <c r="K343" s="492">
        <v>255</v>
      </c>
      <c r="L343" s="492"/>
      <c r="M343" s="492"/>
      <c r="N343" s="492"/>
      <c r="O343" s="492"/>
      <c r="P343" s="492"/>
      <c r="Q343" s="493">
        <f t="shared" si="31"/>
        <v>65.733333333333334</v>
      </c>
      <c r="R343" s="493">
        <f t="shared" si="32"/>
        <v>0</v>
      </c>
      <c r="S343" s="494">
        <f>IF(K343="nio",0,IF(K343&gt;0,VLOOKUP(G343,'3-Productie normen'!A:K,VLOOKUP(K343,'3-Productie normen'!$B$30:$C$33,2,FALSE),FALSE)))*(VLOOKUP(B343,'2-Kosten per locatie'!$A$15:$C$36,3,FALSE))</f>
        <v>225</v>
      </c>
      <c r="T343" s="494">
        <f t="shared" si="33"/>
        <v>0</v>
      </c>
      <c r="U343" s="495">
        <f>VLOOKUP(G343,'3-Productie normen'!A:O,7,FALSE)</f>
        <v>586.5</v>
      </c>
      <c r="V343" s="495"/>
      <c r="X343" s="496">
        <f t="shared" si="34"/>
        <v>14790</v>
      </c>
    </row>
    <row r="344" spans="1:24" ht="14.1" customHeight="1">
      <c r="A344" s="472">
        <f t="shared" si="35"/>
        <v>344</v>
      </c>
      <c r="B344" s="211" t="s">
        <v>65</v>
      </c>
      <c r="C344" s="211" t="s">
        <v>496</v>
      </c>
      <c r="D344" s="499" t="s">
        <v>134</v>
      </c>
      <c r="E344" s="500"/>
      <c r="F344" s="489" t="s">
        <v>166</v>
      </c>
      <c r="G344" s="211" t="s">
        <v>88</v>
      </c>
      <c r="H344" s="186" t="s">
        <v>464</v>
      </c>
      <c r="I344" s="500">
        <v>24</v>
      </c>
      <c r="J344" s="491">
        <f t="shared" si="30"/>
        <v>255</v>
      </c>
      <c r="K344" s="492">
        <v>255</v>
      </c>
      <c r="L344" s="492"/>
      <c r="M344" s="492"/>
      <c r="N344" s="492"/>
      <c r="O344" s="492"/>
      <c r="P344" s="492"/>
      <c r="Q344" s="493">
        <f t="shared" si="31"/>
        <v>81.599999999999994</v>
      </c>
      <c r="R344" s="493">
        <f t="shared" si="32"/>
        <v>0</v>
      </c>
      <c r="S344" s="494">
        <f>IF(K344="nio",0,IF(K344&gt;0,VLOOKUP(G344,'3-Productie normen'!A:K,VLOOKUP(K344,'3-Productie normen'!$B$30:$C$33,2,FALSE),FALSE)))*(VLOOKUP(B344,'2-Kosten per locatie'!$A$15:$C$36,3,FALSE))</f>
        <v>75</v>
      </c>
      <c r="T344" s="494">
        <f t="shared" si="33"/>
        <v>0</v>
      </c>
      <c r="U344" s="495">
        <f>VLOOKUP(G344,'3-Productie normen'!A:O,7,FALSE)</f>
        <v>806.37</v>
      </c>
      <c r="V344" s="495"/>
      <c r="X344" s="496">
        <f t="shared" si="34"/>
        <v>6120</v>
      </c>
    </row>
    <row r="345" spans="1:24" ht="14.1" customHeight="1">
      <c r="A345" s="472">
        <f t="shared" si="35"/>
        <v>345</v>
      </c>
      <c r="B345" s="211" t="s">
        <v>65</v>
      </c>
      <c r="C345" s="211" t="s">
        <v>496</v>
      </c>
      <c r="D345" s="499" t="s">
        <v>134</v>
      </c>
      <c r="E345" s="500"/>
      <c r="F345" s="489" t="s">
        <v>166</v>
      </c>
      <c r="G345" s="211" t="s">
        <v>88</v>
      </c>
      <c r="H345" s="186" t="s">
        <v>464</v>
      </c>
      <c r="I345" s="500">
        <v>20</v>
      </c>
      <c r="J345" s="491">
        <f t="shared" si="30"/>
        <v>255</v>
      </c>
      <c r="K345" s="492">
        <v>255</v>
      </c>
      <c r="L345" s="492"/>
      <c r="M345" s="492"/>
      <c r="N345" s="492"/>
      <c r="O345" s="492"/>
      <c r="P345" s="492"/>
      <c r="Q345" s="493">
        <f t="shared" si="31"/>
        <v>68</v>
      </c>
      <c r="R345" s="493">
        <f t="shared" si="32"/>
        <v>0</v>
      </c>
      <c r="S345" s="494">
        <f>IF(K345="nio",0,IF(K345&gt;0,VLOOKUP(G345,'3-Productie normen'!A:K,VLOOKUP(K345,'3-Productie normen'!$B$30:$C$33,2,FALSE),FALSE)))*(VLOOKUP(B345,'2-Kosten per locatie'!$A$15:$C$36,3,FALSE))</f>
        <v>75</v>
      </c>
      <c r="T345" s="494">
        <f t="shared" si="33"/>
        <v>0</v>
      </c>
      <c r="U345" s="495">
        <f>VLOOKUP(G345,'3-Productie normen'!A:O,7,FALSE)</f>
        <v>806.37</v>
      </c>
      <c r="V345" s="495"/>
      <c r="X345" s="496">
        <f t="shared" si="34"/>
        <v>5100</v>
      </c>
    </row>
    <row r="346" spans="1:24" ht="14.1" customHeight="1">
      <c r="A346" s="472">
        <f t="shared" si="35"/>
        <v>346</v>
      </c>
      <c r="B346" s="211" t="s">
        <v>65</v>
      </c>
      <c r="C346" s="211" t="s">
        <v>496</v>
      </c>
      <c r="D346" s="499" t="s">
        <v>134</v>
      </c>
      <c r="E346" s="500"/>
      <c r="F346" s="489" t="s">
        <v>166</v>
      </c>
      <c r="G346" s="211" t="s">
        <v>88</v>
      </c>
      <c r="H346" s="186" t="s">
        <v>464</v>
      </c>
      <c r="I346" s="500">
        <v>10</v>
      </c>
      <c r="J346" s="491">
        <f t="shared" si="30"/>
        <v>255</v>
      </c>
      <c r="K346" s="492">
        <v>255</v>
      </c>
      <c r="L346" s="492"/>
      <c r="M346" s="492"/>
      <c r="N346" s="492"/>
      <c r="O346" s="492"/>
      <c r="P346" s="492"/>
      <c r="Q346" s="493">
        <f t="shared" si="31"/>
        <v>34</v>
      </c>
      <c r="R346" s="493">
        <f t="shared" si="32"/>
        <v>0</v>
      </c>
      <c r="S346" s="494">
        <f>IF(K346="nio",0,IF(K346&gt;0,VLOOKUP(G346,'3-Productie normen'!A:K,VLOOKUP(K346,'3-Productie normen'!$B$30:$C$33,2,FALSE),FALSE)))*(VLOOKUP(B346,'2-Kosten per locatie'!$A$15:$C$36,3,FALSE))</f>
        <v>75</v>
      </c>
      <c r="T346" s="494">
        <f t="shared" si="33"/>
        <v>0</v>
      </c>
      <c r="U346" s="495">
        <f>VLOOKUP(G346,'3-Productie normen'!A:O,7,FALSE)</f>
        <v>806.37</v>
      </c>
      <c r="V346" s="495"/>
      <c r="X346" s="496">
        <f t="shared" si="34"/>
        <v>2550</v>
      </c>
    </row>
    <row r="347" spans="1:24" ht="14.1" customHeight="1">
      <c r="A347" s="472">
        <f t="shared" si="35"/>
        <v>347</v>
      </c>
      <c r="B347" s="211" t="s">
        <v>65</v>
      </c>
      <c r="C347" s="211" t="s">
        <v>496</v>
      </c>
      <c r="D347" s="499" t="s">
        <v>134</v>
      </c>
      <c r="E347" s="500"/>
      <c r="F347" s="489" t="s">
        <v>166</v>
      </c>
      <c r="G347" s="211" t="s">
        <v>88</v>
      </c>
      <c r="H347" s="186" t="s">
        <v>464</v>
      </c>
      <c r="I347" s="500">
        <v>9</v>
      </c>
      <c r="J347" s="491">
        <f t="shared" si="30"/>
        <v>255</v>
      </c>
      <c r="K347" s="492">
        <v>255</v>
      </c>
      <c r="L347" s="492"/>
      <c r="M347" s="492"/>
      <c r="N347" s="492"/>
      <c r="O347" s="492"/>
      <c r="P347" s="492"/>
      <c r="Q347" s="493">
        <f t="shared" si="31"/>
        <v>30.6</v>
      </c>
      <c r="R347" s="493">
        <f t="shared" si="32"/>
        <v>0</v>
      </c>
      <c r="S347" s="494">
        <f>IF(K347="nio",0,IF(K347&gt;0,VLOOKUP(G347,'3-Productie normen'!A:K,VLOOKUP(K347,'3-Productie normen'!$B$30:$C$33,2,FALSE),FALSE)))*(VLOOKUP(B347,'2-Kosten per locatie'!$A$15:$C$36,3,FALSE))</f>
        <v>75</v>
      </c>
      <c r="T347" s="494">
        <f t="shared" si="33"/>
        <v>0</v>
      </c>
      <c r="U347" s="495">
        <f>VLOOKUP(G347,'3-Productie normen'!A:O,7,FALSE)</f>
        <v>806.37</v>
      </c>
      <c r="V347" s="495"/>
      <c r="X347" s="496">
        <f t="shared" si="34"/>
        <v>2295</v>
      </c>
    </row>
    <row r="348" spans="1:24" ht="14.1" customHeight="1">
      <c r="A348" s="472">
        <f t="shared" si="35"/>
        <v>348</v>
      </c>
      <c r="B348" s="211" t="s">
        <v>65</v>
      </c>
      <c r="C348" s="211" t="s">
        <v>496</v>
      </c>
      <c r="D348" s="499">
        <v>1</v>
      </c>
      <c r="E348" s="500"/>
      <c r="F348" s="499" t="s">
        <v>505</v>
      </c>
      <c r="G348" s="211" t="s">
        <v>90</v>
      </c>
      <c r="H348" s="186" t="s">
        <v>138</v>
      </c>
      <c r="I348" s="500">
        <v>12</v>
      </c>
      <c r="J348" s="491">
        <v>52</v>
      </c>
      <c r="K348" s="492">
        <v>255</v>
      </c>
      <c r="L348" s="492"/>
      <c r="M348" s="492"/>
      <c r="N348" s="492"/>
      <c r="O348" s="492"/>
      <c r="P348" s="492"/>
      <c r="Q348" s="493">
        <f t="shared" si="31"/>
        <v>4.08</v>
      </c>
      <c r="R348" s="493">
        <f t="shared" si="32"/>
        <v>0</v>
      </c>
      <c r="S348" s="494">
        <f>IF(K348="nio",0,IF(K348&gt;0,VLOOKUP(G348,'3-Productie normen'!A:K,VLOOKUP(K348,'3-Productie normen'!$B$30:$C$33,2,FALSE),FALSE)))*(VLOOKUP(B348,'2-Kosten per locatie'!$A$15:$C$36,3,FALSE))</f>
        <v>750</v>
      </c>
      <c r="T348" s="494">
        <f t="shared" si="33"/>
        <v>0</v>
      </c>
      <c r="U348" s="495">
        <f>VLOOKUP(G348,'3-Productie normen'!A:O,7,FALSE)</f>
        <v>2296.1699999999996</v>
      </c>
      <c r="V348" s="495"/>
      <c r="X348" s="496">
        <f t="shared" si="34"/>
        <v>624</v>
      </c>
    </row>
    <row r="349" spans="1:24" ht="14.1" customHeight="1">
      <c r="A349" s="472">
        <f t="shared" si="35"/>
        <v>349</v>
      </c>
      <c r="B349" s="211" t="s">
        <v>65</v>
      </c>
      <c r="C349" s="211" t="s">
        <v>496</v>
      </c>
      <c r="D349" s="499">
        <v>1</v>
      </c>
      <c r="E349" s="500"/>
      <c r="F349" s="499" t="s">
        <v>399</v>
      </c>
      <c r="G349" s="186" t="s">
        <v>92</v>
      </c>
      <c r="H349" s="186" t="s">
        <v>464</v>
      </c>
      <c r="I349" s="500">
        <v>19</v>
      </c>
      <c r="J349" s="491">
        <v>52</v>
      </c>
      <c r="K349" s="492">
        <v>255</v>
      </c>
      <c r="L349" s="492"/>
      <c r="M349" s="492"/>
      <c r="N349" s="492"/>
      <c r="O349" s="492"/>
      <c r="P349" s="492"/>
      <c r="Q349" s="493">
        <f t="shared" si="31"/>
        <v>17.618181818181817</v>
      </c>
      <c r="R349" s="493">
        <f t="shared" si="32"/>
        <v>0</v>
      </c>
      <c r="S349" s="494">
        <f>IF(K349="nio",0,IF(K349&gt;0,VLOOKUP(G349,'3-Productie normen'!A:K,VLOOKUP(K349,'3-Productie normen'!$B$30:$C$33,2,FALSE),FALSE)))*(VLOOKUP(B349,'2-Kosten per locatie'!$A$15:$C$36,3,FALSE))</f>
        <v>275</v>
      </c>
      <c r="T349" s="494">
        <f t="shared" si="33"/>
        <v>0</v>
      </c>
      <c r="U349" s="495">
        <f>VLOOKUP(G349,'3-Productie normen'!A:O,7,FALSE)</f>
        <v>1111.75</v>
      </c>
      <c r="V349" s="495"/>
      <c r="X349" s="496">
        <f t="shared" si="34"/>
        <v>988</v>
      </c>
    </row>
    <row r="350" spans="1:24" ht="14.1" customHeight="1">
      <c r="A350" s="472">
        <f t="shared" si="35"/>
        <v>350</v>
      </c>
      <c r="B350" s="211" t="s">
        <v>65</v>
      </c>
      <c r="C350" s="211" t="s">
        <v>496</v>
      </c>
      <c r="D350" s="499">
        <v>1</v>
      </c>
      <c r="E350" s="500"/>
      <c r="F350" s="489" t="s">
        <v>166</v>
      </c>
      <c r="G350" s="211" t="s">
        <v>88</v>
      </c>
      <c r="H350" s="186" t="s">
        <v>156</v>
      </c>
      <c r="I350" s="500">
        <v>7</v>
      </c>
      <c r="J350" s="491">
        <v>52</v>
      </c>
      <c r="K350" s="492">
        <v>255</v>
      </c>
      <c r="L350" s="492"/>
      <c r="M350" s="492"/>
      <c r="N350" s="492"/>
      <c r="O350" s="492"/>
      <c r="P350" s="492"/>
      <c r="Q350" s="493">
        <f t="shared" si="31"/>
        <v>23.8</v>
      </c>
      <c r="R350" s="493">
        <f t="shared" si="32"/>
        <v>0</v>
      </c>
      <c r="S350" s="494">
        <f>IF(K350="nio",0,IF(K350&gt;0,VLOOKUP(G350,'3-Productie normen'!A:K,VLOOKUP(K350,'3-Productie normen'!$B$30:$C$33,2,FALSE),FALSE)))*(VLOOKUP(B350,'2-Kosten per locatie'!$A$15:$C$36,3,FALSE))</f>
        <v>75</v>
      </c>
      <c r="T350" s="494">
        <f t="shared" si="33"/>
        <v>0</v>
      </c>
      <c r="U350" s="495">
        <f>VLOOKUP(G350,'3-Productie normen'!A:O,7,FALSE)</f>
        <v>806.37</v>
      </c>
      <c r="V350" s="495"/>
      <c r="X350" s="496">
        <f t="shared" si="34"/>
        <v>364</v>
      </c>
    </row>
    <row r="351" spans="1:24" ht="14.1" customHeight="1">
      <c r="A351" s="472">
        <f t="shared" si="35"/>
        <v>351</v>
      </c>
      <c r="B351" s="211" t="s">
        <v>65</v>
      </c>
      <c r="C351" s="211" t="s">
        <v>496</v>
      </c>
      <c r="D351" s="499">
        <v>1</v>
      </c>
      <c r="E351" s="500"/>
      <c r="F351" s="499" t="s">
        <v>180</v>
      </c>
      <c r="G351" s="212" t="s">
        <v>86</v>
      </c>
      <c r="H351" s="186" t="s">
        <v>221</v>
      </c>
      <c r="I351" s="500">
        <v>38</v>
      </c>
      <c r="J351" s="491">
        <v>52</v>
      </c>
      <c r="K351" s="492">
        <v>255</v>
      </c>
      <c r="L351" s="492"/>
      <c r="M351" s="492"/>
      <c r="N351" s="492"/>
      <c r="O351" s="492"/>
      <c r="P351" s="492"/>
      <c r="Q351" s="493">
        <f t="shared" si="31"/>
        <v>25.84</v>
      </c>
      <c r="R351" s="493">
        <f t="shared" si="32"/>
        <v>0</v>
      </c>
      <c r="S351" s="494">
        <f>IF(K351="nio",0,IF(K351&gt;0,VLOOKUP(G351,'3-Productie normen'!A:K,VLOOKUP(K351,'3-Productie normen'!$B$30:$C$33,2,FALSE),FALSE)))*(VLOOKUP(B351,'2-Kosten per locatie'!$A$15:$C$36,3,FALSE))</f>
        <v>375</v>
      </c>
      <c r="T351" s="494">
        <f t="shared" si="33"/>
        <v>0</v>
      </c>
      <c r="U351" s="495">
        <f>VLOOKUP(G351,'3-Productie normen'!A:O,7,FALSE)</f>
        <v>3803.9000000000005</v>
      </c>
      <c r="V351" s="495"/>
      <c r="X351" s="496">
        <f t="shared" si="34"/>
        <v>1976</v>
      </c>
    </row>
    <row r="352" spans="1:24" ht="14.1" customHeight="1">
      <c r="A352" s="472">
        <f t="shared" si="35"/>
        <v>352</v>
      </c>
      <c r="B352" s="211" t="s">
        <v>65</v>
      </c>
      <c r="C352" s="211" t="s">
        <v>496</v>
      </c>
      <c r="D352" s="499">
        <v>1</v>
      </c>
      <c r="E352" s="500"/>
      <c r="F352" s="499" t="s">
        <v>94</v>
      </c>
      <c r="G352" s="212" t="s">
        <v>94</v>
      </c>
      <c r="H352" s="186" t="s">
        <v>221</v>
      </c>
      <c r="I352" s="500">
        <v>35</v>
      </c>
      <c r="J352" s="491">
        <v>52</v>
      </c>
      <c r="K352" s="492">
        <v>255</v>
      </c>
      <c r="L352" s="492"/>
      <c r="M352" s="492"/>
      <c r="N352" s="492"/>
      <c r="O352" s="492"/>
      <c r="P352" s="492"/>
      <c r="Q352" s="493">
        <f t="shared" si="31"/>
        <v>18.789473684210527</v>
      </c>
      <c r="R352" s="493">
        <f t="shared" si="32"/>
        <v>0</v>
      </c>
      <c r="S352" s="494">
        <f>IF(K352="nio",0,IF(K352&gt;0,VLOOKUP(G352,'3-Productie normen'!A:K,VLOOKUP(K352,'3-Productie normen'!$B$30:$C$33,2,FALSE),FALSE)))*(VLOOKUP(B352,'2-Kosten per locatie'!$A$15:$C$36,3,FALSE))</f>
        <v>475</v>
      </c>
      <c r="T352" s="494">
        <f t="shared" si="33"/>
        <v>0</v>
      </c>
      <c r="U352" s="495">
        <f>VLOOKUP(G352,'3-Productie normen'!A:O,7,FALSE)</f>
        <v>606.37</v>
      </c>
      <c r="V352" s="495"/>
      <c r="X352" s="496">
        <f t="shared" si="34"/>
        <v>1820</v>
      </c>
    </row>
    <row r="353" spans="1:24" ht="14.1" customHeight="1">
      <c r="A353" s="472">
        <f t="shared" si="35"/>
        <v>353</v>
      </c>
      <c r="B353" s="211" t="s">
        <v>65</v>
      </c>
      <c r="C353" s="211" t="s">
        <v>496</v>
      </c>
      <c r="D353" s="499">
        <v>1</v>
      </c>
      <c r="E353" s="500"/>
      <c r="F353" s="499" t="s">
        <v>176</v>
      </c>
      <c r="G353" s="186" t="s">
        <v>92</v>
      </c>
      <c r="H353" s="186" t="s">
        <v>138</v>
      </c>
      <c r="I353" s="500">
        <v>75</v>
      </c>
      <c r="J353" s="491">
        <v>52</v>
      </c>
      <c r="K353" s="492">
        <v>255</v>
      </c>
      <c r="L353" s="492"/>
      <c r="M353" s="492"/>
      <c r="N353" s="492"/>
      <c r="O353" s="492"/>
      <c r="P353" s="492"/>
      <c r="Q353" s="493">
        <f t="shared" si="31"/>
        <v>69.545454545454547</v>
      </c>
      <c r="R353" s="493">
        <f t="shared" si="32"/>
        <v>0</v>
      </c>
      <c r="S353" s="494">
        <f>IF(K353="nio",0,IF(K353&gt;0,VLOOKUP(G353,'3-Productie normen'!A:K,VLOOKUP(K353,'3-Productie normen'!$B$30:$C$33,2,FALSE),FALSE)))*(VLOOKUP(B353,'2-Kosten per locatie'!$A$15:$C$36,3,FALSE))</f>
        <v>275</v>
      </c>
      <c r="T353" s="494">
        <f t="shared" si="33"/>
        <v>0</v>
      </c>
      <c r="U353" s="495">
        <f>VLOOKUP(G353,'3-Productie normen'!A:O,7,FALSE)</f>
        <v>1111.75</v>
      </c>
      <c r="V353" s="495"/>
      <c r="X353" s="496">
        <f t="shared" si="34"/>
        <v>3900</v>
      </c>
    </row>
    <row r="354" spans="1:24" ht="14.1" customHeight="1">
      <c r="A354" s="472">
        <f t="shared" si="35"/>
        <v>354</v>
      </c>
      <c r="B354" s="211" t="s">
        <v>65</v>
      </c>
      <c r="C354" s="211" t="s">
        <v>496</v>
      </c>
      <c r="D354" s="499">
        <v>1</v>
      </c>
      <c r="E354" s="500"/>
      <c r="F354" s="499" t="s">
        <v>506</v>
      </c>
      <c r="G354" s="186" t="s">
        <v>99</v>
      </c>
      <c r="H354" s="186" t="s">
        <v>221</v>
      </c>
      <c r="I354" s="500">
        <v>128</v>
      </c>
      <c r="J354" s="491">
        <v>52</v>
      </c>
      <c r="K354" s="492">
        <v>255</v>
      </c>
      <c r="L354" s="492"/>
      <c r="M354" s="492"/>
      <c r="N354" s="492"/>
      <c r="O354" s="492"/>
      <c r="P354" s="492"/>
      <c r="Q354" s="493">
        <f t="shared" si="31"/>
        <v>76.8</v>
      </c>
      <c r="R354" s="493">
        <f t="shared" si="32"/>
        <v>0</v>
      </c>
      <c r="S354" s="494">
        <f>IF(K354="nio",0,IF(K354&gt;0,VLOOKUP(G354,'3-Productie normen'!A:K,VLOOKUP(K354,'3-Productie normen'!$B$30:$C$33,2,FALSE),FALSE)))*(VLOOKUP(B354,'2-Kosten per locatie'!$A$15:$C$36,3,FALSE))</f>
        <v>425</v>
      </c>
      <c r="T354" s="494">
        <f t="shared" si="33"/>
        <v>0</v>
      </c>
      <c r="U354" s="495">
        <f>VLOOKUP(G354,'3-Productie normen'!A:O,7,FALSE)</f>
        <v>1227.5999999999999</v>
      </c>
      <c r="V354" s="495"/>
      <c r="X354" s="496">
        <f t="shared" si="34"/>
        <v>6656</v>
      </c>
    </row>
    <row r="355" spans="1:24" ht="14.1" customHeight="1">
      <c r="A355" s="472">
        <f t="shared" si="35"/>
        <v>355</v>
      </c>
      <c r="B355" s="211" t="s">
        <v>65</v>
      </c>
      <c r="C355" s="211" t="s">
        <v>496</v>
      </c>
      <c r="D355" s="499"/>
      <c r="E355" s="500"/>
      <c r="F355" s="499" t="s">
        <v>484</v>
      </c>
      <c r="G355" s="211" t="s">
        <v>98</v>
      </c>
      <c r="H355" s="186" t="s">
        <v>443</v>
      </c>
      <c r="I355" s="500">
        <v>4</v>
      </c>
      <c r="J355" s="491">
        <v>52</v>
      </c>
      <c r="K355" s="492">
        <v>255</v>
      </c>
      <c r="L355" s="492"/>
      <c r="M355" s="492"/>
      <c r="N355" s="492"/>
      <c r="O355" s="492"/>
      <c r="P355" s="492"/>
      <c r="Q355" s="493">
        <f t="shared" si="31"/>
        <v>3.1384615384615384</v>
      </c>
      <c r="R355" s="493">
        <f t="shared" si="32"/>
        <v>0</v>
      </c>
      <c r="S355" s="494">
        <f>IF(K355="nio",0,IF(K355&gt;0,VLOOKUP(G355,'3-Productie normen'!A:K,VLOOKUP(K355,'3-Productie normen'!$B$30:$C$33,2,FALSE),FALSE)))*(VLOOKUP(B355,'2-Kosten per locatie'!$A$15:$C$36,3,FALSE))</f>
        <v>325</v>
      </c>
      <c r="T355" s="494">
        <f t="shared" si="33"/>
        <v>0</v>
      </c>
      <c r="U355" s="495">
        <f>VLOOKUP(G355,'3-Productie normen'!A:O,7,FALSE)</f>
        <v>132.80000000000001</v>
      </c>
      <c r="V355" s="495"/>
      <c r="X355" s="496">
        <f t="shared" si="34"/>
        <v>208</v>
      </c>
    </row>
    <row r="356" spans="1:24" ht="14.1" customHeight="1">
      <c r="A356" s="472">
        <f t="shared" si="35"/>
        <v>356</v>
      </c>
      <c r="B356" s="211" t="s">
        <v>65</v>
      </c>
      <c r="C356" s="211" t="s">
        <v>496</v>
      </c>
      <c r="D356" s="499"/>
      <c r="E356" s="500"/>
      <c r="F356" s="499" t="s">
        <v>484</v>
      </c>
      <c r="G356" s="211" t="s">
        <v>98</v>
      </c>
      <c r="H356" s="186" t="s">
        <v>507</v>
      </c>
      <c r="I356" s="500">
        <v>4</v>
      </c>
      <c r="J356" s="491">
        <v>52</v>
      </c>
      <c r="K356" s="492">
        <v>255</v>
      </c>
      <c r="L356" s="492"/>
      <c r="M356" s="492"/>
      <c r="N356" s="492"/>
      <c r="O356" s="492"/>
      <c r="P356" s="492"/>
      <c r="Q356" s="493">
        <f t="shared" si="31"/>
        <v>3.1384615384615384</v>
      </c>
      <c r="R356" s="493">
        <f t="shared" si="32"/>
        <v>0</v>
      </c>
      <c r="S356" s="494">
        <f>IF(K356="nio",0,IF(K356&gt;0,VLOOKUP(G356,'3-Productie normen'!A:K,VLOOKUP(K356,'3-Productie normen'!$B$30:$C$33,2,FALSE),FALSE)))*(VLOOKUP(B356,'2-Kosten per locatie'!$A$15:$C$36,3,FALSE))</f>
        <v>325</v>
      </c>
      <c r="T356" s="494">
        <f t="shared" si="33"/>
        <v>0</v>
      </c>
      <c r="U356" s="495">
        <f>VLOOKUP(G356,'3-Productie normen'!A:O,7,FALSE)</f>
        <v>132.80000000000001</v>
      </c>
      <c r="V356" s="495"/>
      <c r="X356" s="496">
        <f t="shared" si="34"/>
        <v>208</v>
      </c>
    </row>
    <row r="357" spans="1:24" ht="14.1" customHeight="1">
      <c r="A357" s="472">
        <f t="shared" si="35"/>
        <v>357</v>
      </c>
      <c r="B357" s="211" t="s">
        <v>58</v>
      </c>
      <c r="C357" s="211" t="s">
        <v>508</v>
      </c>
      <c r="D357" s="499" t="s">
        <v>134</v>
      </c>
      <c r="E357" s="500"/>
      <c r="F357" s="499" t="s">
        <v>176</v>
      </c>
      <c r="G357" s="186" t="s">
        <v>92</v>
      </c>
      <c r="H357" s="186" t="s">
        <v>138</v>
      </c>
      <c r="I357" s="500">
        <v>47</v>
      </c>
      <c r="J357" s="491">
        <f t="shared" si="30"/>
        <v>52</v>
      </c>
      <c r="K357" s="492">
        <v>52</v>
      </c>
      <c r="L357" s="492"/>
      <c r="M357" s="492"/>
      <c r="N357" s="492"/>
      <c r="O357" s="492"/>
      <c r="P357" s="492"/>
      <c r="Q357" s="493">
        <f t="shared" si="31"/>
        <v>13.965714285714286</v>
      </c>
      <c r="R357" s="493">
        <f t="shared" si="32"/>
        <v>0</v>
      </c>
      <c r="S357" s="494">
        <f>IF(K357="nio",0,IF(K357&gt;0,VLOOKUP(G357,'3-Productie normen'!A:K,VLOOKUP(K357,'3-Productie normen'!$B$30:$C$33,2,FALSE),FALSE)))*(VLOOKUP(B357,'2-Kosten per locatie'!$A$15:$C$36,3,FALSE))</f>
        <v>175</v>
      </c>
      <c r="T357" s="494">
        <f t="shared" si="33"/>
        <v>0</v>
      </c>
      <c r="U357" s="495">
        <f>VLOOKUP(G357,'3-Productie normen'!A:O,7,FALSE)</f>
        <v>1111.75</v>
      </c>
      <c r="V357" s="495"/>
      <c r="X357" s="496">
        <f t="shared" si="34"/>
        <v>2444</v>
      </c>
    </row>
    <row r="358" spans="1:24" ht="14.1" customHeight="1">
      <c r="A358" s="472">
        <f t="shared" si="35"/>
        <v>358</v>
      </c>
      <c r="B358" s="211" t="s">
        <v>58</v>
      </c>
      <c r="C358" s="211" t="s">
        <v>508</v>
      </c>
      <c r="D358" s="499" t="s">
        <v>134</v>
      </c>
      <c r="E358" s="500"/>
      <c r="F358" s="499" t="s">
        <v>399</v>
      </c>
      <c r="G358" s="186" t="s">
        <v>92</v>
      </c>
      <c r="H358" s="186" t="s">
        <v>138</v>
      </c>
      <c r="I358" s="500">
        <v>20</v>
      </c>
      <c r="J358" s="491">
        <f t="shared" si="30"/>
        <v>52</v>
      </c>
      <c r="K358" s="492">
        <v>52</v>
      </c>
      <c r="L358" s="492"/>
      <c r="M358" s="492"/>
      <c r="N358" s="492"/>
      <c r="O358" s="492"/>
      <c r="P358" s="492"/>
      <c r="Q358" s="493">
        <f t="shared" si="31"/>
        <v>5.9428571428571431</v>
      </c>
      <c r="R358" s="493">
        <f t="shared" si="32"/>
        <v>0</v>
      </c>
      <c r="S358" s="494">
        <f>IF(K358="nio",0,IF(K358&gt;0,VLOOKUP(G358,'3-Productie normen'!A:K,VLOOKUP(K358,'3-Productie normen'!$B$30:$C$33,2,FALSE),FALSE)))*(VLOOKUP(B358,'2-Kosten per locatie'!$A$15:$C$36,3,FALSE))</f>
        <v>175</v>
      </c>
      <c r="T358" s="494">
        <f t="shared" si="33"/>
        <v>0</v>
      </c>
      <c r="U358" s="495">
        <f>VLOOKUP(G358,'3-Productie normen'!A:O,7,FALSE)</f>
        <v>1111.75</v>
      </c>
      <c r="V358" s="495"/>
      <c r="X358" s="496">
        <f t="shared" si="34"/>
        <v>1040</v>
      </c>
    </row>
    <row r="359" spans="1:24" ht="14.1" customHeight="1">
      <c r="A359" s="472">
        <f t="shared" si="35"/>
        <v>359</v>
      </c>
      <c r="B359" s="211" t="s">
        <v>58</v>
      </c>
      <c r="C359" s="211" t="s">
        <v>508</v>
      </c>
      <c r="D359" s="499" t="s">
        <v>134</v>
      </c>
      <c r="E359" s="500"/>
      <c r="F359" s="499" t="s">
        <v>180</v>
      </c>
      <c r="G359" s="212" t="s">
        <v>86</v>
      </c>
      <c r="H359" s="186" t="s">
        <v>138</v>
      </c>
      <c r="I359" s="500">
        <v>18</v>
      </c>
      <c r="J359" s="491">
        <f t="shared" si="30"/>
        <v>52</v>
      </c>
      <c r="K359" s="492">
        <v>52</v>
      </c>
      <c r="L359" s="492"/>
      <c r="M359" s="492"/>
      <c r="N359" s="492"/>
      <c r="O359" s="492"/>
      <c r="P359" s="492"/>
      <c r="Q359" s="493">
        <f t="shared" si="31"/>
        <v>3.7440000000000002</v>
      </c>
      <c r="R359" s="493">
        <f t="shared" si="32"/>
        <v>0</v>
      </c>
      <c r="S359" s="494">
        <f>IF(K359="nio",0,IF(K359&gt;0,VLOOKUP(G359,'3-Productie normen'!A:K,VLOOKUP(K359,'3-Productie normen'!$B$30:$C$33,2,FALSE),FALSE)))*(VLOOKUP(B359,'2-Kosten per locatie'!$A$15:$C$36,3,FALSE))</f>
        <v>250</v>
      </c>
      <c r="T359" s="494">
        <f t="shared" si="33"/>
        <v>0</v>
      </c>
      <c r="U359" s="495">
        <f>VLOOKUP(G359,'3-Productie normen'!A:O,7,FALSE)</f>
        <v>3803.9000000000005</v>
      </c>
      <c r="V359" s="495"/>
      <c r="X359" s="496">
        <f t="shared" si="34"/>
        <v>936</v>
      </c>
    </row>
    <row r="360" spans="1:24" ht="14.1" customHeight="1">
      <c r="A360" s="472">
        <f t="shared" si="35"/>
        <v>360</v>
      </c>
      <c r="B360" s="211" t="s">
        <v>58</v>
      </c>
      <c r="C360" s="211" t="s">
        <v>508</v>
      </c>
      <c r="D360" s="499" t="s">
        <v>134</v>
      </c>
      <c r="E360" s="500"/>
      <c r="F360" s="489" t="s">
        <v>166</v>
      </c>
      <c r="G360" s="211" t="s">
        <v>88</v>
      </c>
      <c r="H360" s="186" t="s">
        <v>156</v>
      </c>
      <c r="I360" s="500">
        <v>33</v>
      </c>
      <c r="J360" s="491">
        <f t="shared" si="30"/>
        <v>52</v>
      </c>
      <c r="K360" s="492">
        <v>52</v>
      </c>
      <c r="L360" s="492"/>
      <c r="M360" s="492"/>
      <c r="N360" s="492"/>
      <c r="O360" s="492"/>
      <c r="P360" s="492"/>
      <c r="Q360" s="493">
        <f t="shared" si="31"/>
        <v>34.32</v>
      </c>
      <c r="R360" s="493">
        <f t="shared" si="32"/>
        <v>0</v>
      </c>
      <c r="S360" s="494">
        <f>IF(K360="nio",0,IF(K360&gt;0,VLOOKUP(G360,'3-Productie normen'!A:K,VLOOKUP(K360,'3-Productie normen'!$B$30:$C$33,2,FALSE),FALSE)))*(VLOOKUP(B360,'2-Kosten per locatie'!$A$15:$C$36,3,FALSE))</f>
        <v>50</v>
      </c>
      <c r="T360" s="494">
        <f t="shared" si="33"/>
        <v>0</v>
      </c>
      <c r="U360" s="495">
        <f>VLOOKUP(G360,'3-Productie normen'!A:O,7,FALSE)</f>
        <v>806.37</v>
      </c>
      <c r="V360" s="495"/>
      <c r="X360" s="496">
        <f t="shared" si="34"/>
        <v>1716</v>
      </c>
    </row>
    <row r="361" spans="1:24" ht="14.1" customHeight="1">
      <c r="A361" s="472">
        <f t="shared" si="35"/>
        <v>361</v>
      </c>
      <c r="B361" s="211" t="s">
        <v>58</v>
      </c>
      <c r="C361" s="211" t="s">
        <v>508</v>
      </c>
      <c r="D361" s="499" t="s">
        <v>134</v>
      </c>
      <c r="E361" s="500"/>
      <c r="F361" s="499" t="s">
        <v>495</v>
      </c>
      <c r="G361" s="144" t="s">
        <v>95</v>
      </c>
      <c r="H361" s="186" t="s">
        <v>296</v>
      </c>
      <c r="I361" s="500">
        <v>8</v>
      </c>
      <c r="J361" s="491">
        <f t="shared" si="30"/>
        <v>12</v>
      </c>
      <c r="K361" s="492">
        <v>12</v>
      </c>
      <c r="L361" s="492"/>
      <c r="M361" s="492"/>
      <c r="N361" s="492"/>
      <c r="O361" s="492"/>
      <c r="P361" s="492"/>
      <c r="Q361" s="493">
        <f t="shared" si="31"/>
        <v>0.20210526315789473</v>
      </c>
      <c r="R361" s="493">
        <f t="shared" si="32"/>
        <v>0</v>
      </c>
      <c r="S361" s="494">
        <f>IF(K361="nio",0,IF(K361&gt;0,VLOOKUP(G361,'3-Productie normen'!A:K,VLOOKUP(K361,'3-Productie normen'!$B$30:$C$33,2,FALSE),FALSE)))*(VLOOKUP(B361,'2-Kosten per locatie'!$A$15:$C$36,3,FALSE))</f>
        <v>475</v>
      </c>
      <c r="T361" s="494">
        <f t="shared" si="33"/>
        <v>0</v>
      </c>
      <c r="U361" s="495">
        <f>VLOOKUP(G361,'3-Productie normen'!A:O,7,FALSE)</f>
        <v>669.2</v>
      </c>
      <c r="V361" s="495"/>
      <c r="X361" s="496">
        <f t="shared" si="34"/>
        <v>96</v>
      </c>
    </row>
    <row r="362" spans="1:24" ht="14.1" customHeight="1">
      <c r="A362" s="472">
        <f t="shared" si="35"/>
        <v>362</v>
      </c>
      <c r="B362" s="211" t="s">
        <v>61</v>
      </c>
      <c r="C362" s="211" t="s">
        <v>509</v>
      </c>
      <c r="D362" s="499" t="s">
        <v>134</v>
      </c>
      <c r="E362" s="500"/>
      <c r="F362" s="499" t="s">
        <v>406</v>
      </c>
      <c r="G362" s="211" t="s">
        <v>90</v>
      </c>
      <c r="H362" s="186" t="s">
        <v>138</v>
      </c>
      <c r="I362" s="500">
        <v>12</v>
      </c>
      <c r="J362" s="491">
        <f t="shared" si="30"/>
        <v>52</v>
      </c>
      <c r="K362" s="492">
        <v>52</v>
      </c>
      <c r="L362" s="492"/>
      <c r="M362" s="492"/>
      <c r="N362" s="492"/>
      <c r="O362" s="492"/>
      <c r="P362" s="492"/>
      <c r="Q362" s="493">
        <f t="shared" si="31"/>
        <v>1.04</v>
      </c>
      <c r="R362" s="493">
        <f t="shared" si="32"/>
        <v>0</v>
      </c>
      <c r="S362" s="494">
        <f>IF(K362="nio",0,IF(K362&gt;0,VLOOKUP(G362,'3-Productie normen'!A:K,VLOOKUP(K362,'3-Productie normen'!$B$30:$C$33,2,FALSE),FALSE)))*(VLOOKUP(B362,'2-Kosten per locatie'!$A$15:$C$36,3,FALSE))</f>
        <v>600</v>
      </c>
      <c r="T362" s="494">
        <f t="shared" si="33"/>
        <v>0</v>
      </c>
      <c r="U362" s="495">
        <f>VLOOKUP(G362,'3-Productie normen'!A:O,7,FALSE)</f>
        <v>2296.1699999999996</v>
      </c>
      <c r="V362" s="495"/>
      <c r="X362" s="496">
        <f t="shared" si="34"/>
        <v>624</v>
      </c>
    </row>
    <row r="363" spans="1:24" ht="14.1" customHeight="1">
      <c r="A363" s="472">
        <f t="shared" si="35"/>
        <v>363</v>
      </c>
      <c r="B363" s="211" t="s">
        <v>61</v>
      </c>
      <c r="C363" s="211" t="s">
        <v>509</v>
      </c>
      <c r="D363" s="499" t="s">
        <v>134</v>
      </c>
      <c r="E363" s="500"/>
      <c r="F363" s="499" t="s">
        <v>174</v>
      </c>
      <c r="G363" s="211" t="s">
        <v>90</v>
      </c>
      <c r="H363" s="186" t="s">
        <v>156</v>
      </c>
      <c r="I363" s="500">
        <v>7</v>
      </c>
      <c r="J363" s="491">
        <f t="shared" si="30"/>
        <v>52</v>
      </c>
      <c r="K363" s="492">
        <v>52</v>
      </c>
      <c r="L363" s="492"/>
      <c r="M363" s="492"/>
      <c r="N363" s="492"/>
      <c r="O363" s="492"/>
      <c r="P363" s="492"/>
      <c r="Q363" s="493">
        <f t="shared" si="31"/>
        <v>0.60666666666666669</v>
      </c>
      <c r="R363" s="493">
        <f t="shared" si="32"/>
        <v>0</v>
      </c>
      <c r="S363" s="494">
        <f>IF(K363="nio",0,IF(K363&gt;0,VLOOKUP(G363,'3-Productie normen'!A:K,VLOOKUP(K363,'3-Productie normen'!$B$30:$C$33,2,FALSE),FALSE)))*(VLOOKUP(B363,'2-Kosten per locatie'!$A$15:$C$36,3,FALSE))</f>
        <v>600</v>
      </c>
      <c r="T363" s="494">
        <f t="shared" si="33"/>
        <v>0</v>
      </c>
      <c r="U363" s="495">
        <f>VLOOKUP(G363,'3-Productie normen'!A:O,7,FALSE)</f>
        <v>2296.1699999999996</v>
      </c>
      <c r="V363" s="495"/>
      <c r="X363" s="496">
        <f t="shared" si="34"/>
        <v>364</v>
      </c>
    </row>
    <row r="364" spans="1:24" ht="14.1" customHeight="1">
      <c r="A364" s="472">
        <f t="shared" si="35"/>
        <v>364</v>
      </c>
      <c r="B364" s="211" t="s">
        <v>61</v>
      </c>
      <c r="C364" s="211" t="s">
        <v>509</v>
      </c>
      <c r="D364" s="499" t="s">
        <v>134</v>
      </c>
      <c r="E364" s="500"/>
      <c r="F364" s="499" t="s">
        <v>412</v>
      </c>
      <c r="G364" s="500" t="s">
        <v>93</v>
      </c>
      <c r="H364" s="186" t="s">
        <v>156</v>
      </c>
      <c r="I364" s="500">
        <v>45</v>
      </c>
      <c r="J364" s="491">
        <f t="shared" si="30"/>
        <v>52</v>
      </c>
      <c r="K364" s="492">
        <v>52</v>
      </c>
      <c r="L364" s="492"/>
      <c r="M364" s="492"/>
      <c r="N364" s="492"/>
      <c r="O364" s="492"/>
      <c r="P364" s="492"/>
      <c r="Q364" s="493">
        <f t="shared" si="31"/>
        <v>23.4</v>
      </c>
      <c r="R364" s="493">
        <f t="shared" si="32"/>
        <v>0</v>
      </c>
      <c r="S364" s="494">
        <f>IF(K364="nio",0,IF(K364&gt;0,VLOOKUP(G364,'3-Productie normen'!A:K,VLOOKUP(K364,'3-Productie normen'!$B$30:$C$33,2,FALSE),FALSE)))*(VLOOKUP(B364,'2-Kosten per locatie'!$A$15:$C$36,3,FALSE))</f>
        <v>100</v>
      </c>
      <c r="T364" s="494">
        <f t="shared" si="33"/>
        <v>0</v>
      </c>
      <c r="U364" s="495">
        <f>VLOOKUP(G364,'3-Productie normen'!A:O,7,FALSE)</f>
        <v>586.5</v>
      </c>
      <c r="V364" s="495"/>
      <c r="X364" s="496">
        <f t="shared" si="34"/>
        <v>2340</v>
      </c>
    </row>
    <row r="365" spans="1:24" ht="14.1" customHeight="1">
      <c r="A365" s="472">
        <f t="shared" si="35"/>
        <v>365</v>
      </c>
      <c r="B365" s="211" t="s">
        <v>61</v>
      </c>
      <c r="C365" s="211" t="s">
        <v>509</v>
      </c>
      <c r="D365" s="499" t="s">
        <v>134</v>
      </c>
      <c r="E365" s="500"/>
      <c r="F365" s="499" t="s">
        <v>212</v>
      </c>
      <c r="G365" s="144" t="s">
        <v>95</v>
      </c>
      <c r="H365" s="186" t="s">
        <v>138</v>
      </c>
      <c r="I365" s="500">
        <v>1</v>
      </c>
      <c r="J365" s="491">
        <f t="shared" si="30"/>
        <v>0</v>
      </c>
      <c r="K365" s="492" t="s">
        <v>203</v>
      </c>
      <c r="L365" s="492"/>
      <c r="M365" s="492"/>
      <c r="N365" s="492"/>
      <c r="O365" s="492"/>
      <c r="P365" s="492"/>
      <c r="Q365" s="493">
        <f t="shared" si="31"/>
        <v>0</v>
      </c>
      <c r="R365" s="493">
        <f t="shared" si="32"/>
        <v>0</v>
      </c>
      <c r="S365" s="494">
        <f>IF(K365="nio",0,IF(K365&gt;0,VLOOKUP(G365,'3-Productie normen'!A:K,VLOOKUP(K365,'3-Productie normen'!$B$30:$C$33,2,FALSE),FALSE)))*(VLOOKUP(B365,'2-Kosten per locatie'!$A$15:$C$36,3,FALSE))</f>
        <v>0</v>
      </c>
      <c r="T365" s="494">
        <f t="shared" si="33"/>
        <v>0</v>
      </c>
      <c r="U365" s="495">
        <f>VLOOKUP(G365,'3-Productie normen'!A:O,7,FALSE)</f>
        <v>669.2</v>
      </c>
      <c r="V365" s="495"/>
      <c r="X365" s="496">
        <f t="shared" si="34"/>
        <v>0</v>
      </c>
    </row>
    <row r="366" spans="1:24" ht="14.1" customHeight="1">
      <c r="A366" s="472">
        <f t="shared" si="35"/>
        <v>366</v>
      </c>
      <c r="B366" s="211" t="s">
        <v>61</v>
      </c>
      <c r="C366" s="211" t="s">
        <v>509</v>
      </c>
      <c r="D366" s="499" t="s">
        <v>134</v>
      </c>
      <c r="E366" s="500"/>
      <c r="F366" s="489" t="s">
        <v>155</v>
      </c>
      <c r="G366" s="211" t="s">
        <v>88</v>
      </c>
      <c r="H366" s="186" t="s">
        <v>156</v>
      </c>
      <c r="I366" s="500">
        <v>5</v>
      </c>
      <c r="J366" s="491">
        <f t="shared" ref="J366:J411" si="36">SUM(K366:O366)</f>
        <v>52</v>
      </c>
      <c r="K366" s="492">
        <v>52</v>
      </c>
      <c r="L366" s="492"/>
      <c r="M366" s="492"/>
      <c r="N366" s="492"/>
      <c r="O366" s="492"/>
      <c r="P366" s="492"/>
      <c r="Q366" s="493">
        <f t="shared" si="31"/>
        <v>5.2</v>
      </c>
      <c r="R366" s="493">
        <f t="shared" si="32"/>
        <v>0</v>
      </c>
      <c r="S366" s="494">
        <f>IF(K366="nio",0,IF(K366&gt;0,VLOOKUP(G366,'3-Productie normen'!A:K,VLOOKUP(K366,'3-Productie normen'!$B$30:$C$33,2,FALSE),FALSE)))*(VLOOKUP(B366,'2-Kosten per locatie'!$A$15:$C$36,3,FALSE))</f>
        <v>50</v>
      </c>
      <c r="T366" s="494">
        <f t="shared" si="33"/>
        <v>0</v>
      </c>
      <c r="U366" s="495">
        <f>VLOOKUP(G366,'3-Productie normen'!A:O,7,FALSE)</f>
        <v>806.37</v>
      </c>
      <c r="V366" s="495"/>
      <c r="X366" s="496">
        <f t="shared" si="34"/>
        <v>260</v>
      </c>
    </row>
    <row r="367" spans="1:24" ht="14.1" customHeight="1">
      <c r="A367" s="472">
        <f t="shared" si="35"/>
        <v>367</v>
      </c>
      <c r="B367" s="211" t="s">
        <v>61</v>
      </c>
      <c r="C367" s="211" t="s">
        <v>509</v>
      </c>
      <c r="D367" s="499" t="s">
        <v>134</v>
      </c>
      <c r="E367" s="500"/>
      <c r="F367" s="489" t="s">
        <v>166</v>
      </c>
      <c r="G367" s="211" t="s">
        <v>88</v>
      </c>
      <c r="H367" s="186" t="s">
        <v>156</v>
      </c>
      <c r="I367" s="500">
        <v>8</v>
      </c>
      <c r="J367" s="491">
        <f t="shared" si="36"/>
        <v>52</v>
      </c>
      <c r="K367" s="492">
        <v>52</v>
      </c>
      <c r="L367" s="492"/>
      <c r="M367" s="492"/>
      <c r="N367" s="492"/>
      <c r="O367" s="492"/>
      <c r="P367" s="492"/>
      <c r="Q367" s="493">
        <f t="shared" ref="Q367:Q411" si="37">IF(K367="nio",0,IF(K367&gt;0,K367*I367/S367,0))</f>
        <v>8.32</v>
      </c>
      <c r="R367" s="493">
        <f t="shared" ref="R367:R411" si="38">IF(L367&gt;0,L367*I367/T367,0)</f>
        <v>0</v>
      </c>
      <c r="S367" s="494">
        <f>IF(K367="nio",0,IF(K367&gt;0,VLOOKUP(G367,'3-Productie normen'!A:K,VLOOKUP(K367,'3-Productie normen'!$B$30:$C$33,2,FALSE),FALSE)))*(VLOOKUP(B367,'2-Kosten per locatie'!$A$15:$C$36,3,FALSE))</f>
        <v>50</v>
      </c>
      <c r="T367" s="494">
        <f t="shared" ref="T367:T411" si="39">IF(L367&gt;0,S367*$T$8,0)</f>
        <v>0</v>
      </c>
      <c r="U367" s="495">
        <f>VLOOKUP(G367,'3-Productie normen'!A:O,7,FALSE)</f>
        <v>806.37</v>
      </c>
      <c r="V367" s="495"/>
      <c r="X367" s="496">
        <f t="shared" ref="X367:X392" si="40">J367*I367</f>
        <v>416</v>
      </c>
    </row>
    <row r="368" spans="1:24" ht="14.1" customHeight="1">
      <c r="A368" s="472">
        <f t="shared" si="35"/>
        <v>368</v>
      </c>
      <c r="B368" s="211" t="s">
        <v>61</v>
      </c>
      <c r="C368" s="211" t="s">
        <v>509</v>
      </c>
      <c r="D368" s="499" t="s">
        <v>134</v>
      </c>
      <c r="E368" s="500"/>
      <c r="F368" s="499" t="s">
        <v>240</v>
      </c>
      <c r="G368" s="186" t="s">
        <v>92</v>
      </c>
      <c r="H368" s="186" t="s">
        <v>138</v>
      </c>
      <c r="I368" s="500">
        <v>9</v>
      </c>
      <c r="J368" s="491">
        <f t="shared" si="36"/>
        <v>52</v>
      </c>
      <c r="K368" s="492">
        <v>52</v>
      </c>
      <c r="L368" s="492"/>
      <c r="M368" s="492"/>
      <c r="N368" s="492"/>
      <c r="O368" s="492"/>
      <c r="P368" s="492"/>
      <c r="Q368" s="493">
        <f t="shared" si="37"/>
        <v>2.6742857142857144</v>
      </c>
      <c r="R368" s="493">
        <f t="shared" si="38"/>
        <v>0</v>
      </c>
      <c r="S368" s="494">
        <f>IF(K368="nio",0,IF(K368&gt;0,VLOOKUP(G368,'3-Productie normen'!A:K,VLOOKUP(K368,'3-Productie normen'!$B$30:$C$33,2,FALSE),FALSE)))*(VLOOKUP(B368,'2-Kosten per locatie'!$A$15:$C$36,3,FALSE))</f>
        <v>175</v>
      </c>
      <c r="T368" s="494">
        <f t="shared" si="39"/>
        <v>0</v>
      </c>
      <c r="U368" s="495">
        <f>VLOOKUP(G368,'3-Productie normen'!A:O,7,FALSE)</f>
        <v>1111.75</v>
      </c>
      <c r="V368" s="495"/>
      <c r="X368" s="496">
        <f t="shared" si="40"/>
        <v>468</v>
      </c>
    </row>
    <row r="369" spans="1:24" ht="14.1" customHeight="1">
      <c r="A369" s="472">
        <f t="shared" si="35"/>
        <v>369</v>
      </c>
      <c r="B369" s="211" t="s">
        <v>61</v>
      </c>
      <c r="C369" s="211" t="s">
        <v>509</v>
      </c>
      <c r="D369" s="499" t="s">
        <v>134</v>
      </c>
      <c r="E369" s="500"/>
      <c r="F369" s="499" t="s">
        <v>510</v>
      </c>
      <c r="G369" s="212" t="s">
        <v>94</v>
      </c>
      <c r="H369" s="186" t="s">
        <v>138</v>
      </c>
      <c r="I369" s="500">
        <v>48</v>
      </c>
      <c r="J369" s="491">
        <f t="shared" si="36"/>
        <v>52</v>
      </c>
      <c r="K369" s="492">
        <v>52</v>
      </c>
      <c r="L369" s="492"/>
      <c r="M369" s="492"/>
      <c r="N369" s="492"/>
      <c r="O369" s="492"/>
      <c r="P369" s="492"/>
      <c r="Q369" s="493">
        <f t="shared" si="37"/>
        <v>8.32</v>
      </c>
      <c r="R369" s="493">
        <f t="shared" si="38"/>
        <v>0</v>
      </c>
      <c r="S369" s="494">
        <f>IF(K369="nio",0,IF(K369&gt;0,VLOOKUP(G369,'3-Productie normen'!A:K,VLOOKUP(K369,'3-Productie normen'!$B$30:$C$33,2,FALSE),FALSE)))*(VLOOKUP(B369,'2-Kosten per locatie'!$A$15:$C$36,3,FALSE))</f>
        <v>300</v>
      </c>
      <c r="T369" s="494">
        <f t="shared" si="39"/>
        <v>0</v>
      </c>
      <c r="U369" s="495">
        <f>VLOOKUP(G369,'3-Productie normen'!A:O,7,FALSE)</f>
        <v>606.37</v>
      </c>
      <c r="V369" s="495"/>
      <c r="X369" s="496">
        <f t="shared" si="40"/>
        <v>2496</v>
      </c>
    </row>
    <row r="370" spans="1:24" ht="14.1" customHeight="1">
      <c r="A370" s="472">
        <f t="shared" si="35"/>
        <v>370</v>
      </c>
      <c r="B370" s="211" t="s">
        <v>72</v>
      </c>
      <c r="C370" s="211" t="s">
        <v>511</v>
      </c>
      <c r="D370" s="499" t="s">
        <v>134</v>
      </c>
      <c r="E370" s="500"/>
      <c r="F370" s="499" t="s">
        <v>512</v>
      </c>
      <c r="G370" s="186" t="s">
        <v>102</v>
      </c>
      <c r="H370" s="186" t="s">
        <v>454</v>
      </c>
      <c r="I370" s="500">
        <v>74</v>
      </c>
      <c r="J370" s="491">
        <f t="shared" si="36"/>
        <v>0</v>
      </c>
      <c r="K370" s="492" t="s">
        <v>203</v>
      </c>
      <c r="L370" s="492"/>
      <c r="M370" s="492"/>
      <c r="N370" s="492"/>
      <c r="O370" s="492"/>
      <c r="P370" s="492"/>
      <c r="Q370" s="493">
        <f t="shared" si="37"/>
        <v>0</v>
      </c>
      <c r="R370" s="493">
        <f t="shared" si="38"/>
        <v>0</v>
      </c>
      <c r="S370" s="494">
        <f>IF(K370="nio",0,IF(K370&gt;0,VLOOKUP(G370,'3-Productie normen'!A:K,VLOOKUP(K370,'3-Productie normen'!$B$30:$C$33,2,FALSE),FALSE)))*(VLOOKUP(B370,'2-Kosten per locatie'!$A$15:$C$36,3,FALSE))</f>
        <v>0</v>
      </c>
      <c r="T370" s="494">
        <f t="shared" si="39"/>
        <v>0</v>
      </c>
      <c r="U370" s="495">
        <f>VLOOKUP(G370,'3-Productie normen'!A:O,7,FALSE)</f>
        <v>1570.1</v>
      </c>
      <c r="V370" s="495"/>
      <c r="X370" s="496">
        <f t="shared" si="40"/>
        <v>0</v>
      </c>
    </row>
    <row r="371" spans="1:24" ht="14.1" customHeight="1">
      <c r="A371" s="472">
        <f t="shared" si="35"/>
        <v>371</v>
      </c>
      <c r="B371" s="211" t="s">
        <v>72</v>
      </c>
      <c r="C371" s="211" t="s">
        <v>511</v>
      </c>
      <c r="D371" s="499" t="s">
        <v>134</v>
      </c>
      <c r="E371" s="500"/>
      <c r="F371" s="499" t="s">
        <v>513</v>
      </c>
      <c r="G371" s="211" t="s">
        <v>88</v>
      </c>
      <c r="H371" s="186" t="s">
        <v>296</v>
      </c>
      <c r="I371" s="500">
        <v>2</v>
      </c>
      <c r="J371" s="491">
        <f t="shared" si="36"/>
        <v>52</v>
      </c>
      <c r="K371" s="492">
        <v>52</v>
      </c>
      <c r="L371" s="492"/>
      <c r="M371" s="492"/>
      <c r="N371" s="492"/>
      <c r="O371" s="492"/>
      <c r="P371" s="492"/>
      <c r="Q371" s="493">
        <f t="shared" si="37"/>
        <v>2.08</v>
      </c>
      <c r="R371" s="493">
        <f t="shared" si="38"/>
        <v>0</v>
      </c>
      <c r="S371" s="494">
        <f>IF(K371="nio",0,IF(K371&gt;0,VLOOKUP(G371,'3-Productie normen'!A:K,VLOOKUP(K371,'3-Productie normen'!$B$30:$C$33,2,FALSE),FALSE)))*(VLOOKUP(B371,'2-Kosten per locatie'!$A$15:$C$36,3,FALSE))</f>
        <v>50</v>
      </c>
      <c r="T371" s="494">
        <f t="shared" si="39"/>
        <v>0</v>
      </c>
      <c r="U371" s="495">
        <f>VLOOKUP(G371,'3-Productie normen'!A:O,7,FALSE)</f>
        <v>806.37</v>
      </c>
      <c r="V371" s="495"/>
      <c r="X371" s="496">
        <f t="shared" si="40"/>
        <v>104</v>
      </c>
    </row>
    <row r="372" spans="1:24" ht="14.1" customHeight="1">
      <c r="A372" s="472">
        <f t="shared" si="35"/>
        <v>372</v>
      </c>
      <c r="B372" s="211" t="s">
        <v>72</v>
      </c>
      <c r="C372" s="211" t="s">
        <v>511</v>
      </c>
      <c r="D372" s="499" t="s">
        <v>514</v>
      </c>
      <c r="E372" s="500"/>
      <c r="F372" s="499" t="s">
        <v>95</v>
      </c>
      <c r="G372" s="144" t="s">
        <v>95</v>
      </c>
      <c r="H372" s="186" t="s">
        <v>296</v>
      </c>
      <c r="I372" s="500">
        <v>4</v>
      </c>
      <c r="J372" s="491">
        <f t="shared" si="36"/>
        <v>12</v>
      </c>
      <c r="K372" s="492">
        <v>12</v>
      </c>
      <c r="L372" s="492"/>
      <c r="M372" s="492"/>
      <c r="N372" s="492"/>
      <c r="O372" s="492"/>
      <c r="P372" s="492"/>
      <c r="Q372" s="493">
        <f t="shared" si="37"/>
        <v>0.10105263157894737</v>
      </c>
      <c r="R372" s="493">
        <f t="shared" si="38"/>
        <v>0</v>
      </c>
      <c r="S372" s="494">
        <f>IF(K372="nio",0,IF(K372&gt;0,VLOOKUP(G372,'3-Productie normen'!A:K,VLOOKUP(K372,'3-Productie normen'!$B$30:$C$33,2,FALSE),FALSE)))*(VLOOKUP(B372,'2-Kosten per locatie'!$A$15:$C$36,3,FALSE))</f>
        <v>475</v>
      </c>
      <c r="T372" s="494">
        <f t="shared" si="39"/>
        <v>0</v>
      </c>
      <c r="U372" s="495">
        <f>VLOOKUP(G372,'3-Productie normen'!A:O,7,FALSE)</f>
        <v>669.2</v>
      </c>
      <c r="V372" s="495"/>
      <c r="X372" s="496">
        <f t="shared" si="40"/>
        <v>48</v>
      </c>
    </row>
    <row r="373" spans="1:24" ht="14.1" customHeight="1">
      <c r="A373" s="472">
        <f t="shared" si="35"/>
        <v>373</v>
      </c>
      <c r="B373" s="211" t="s">
        <v>59</v>
      </c>
      <c r="C373" s="211" t="s">
        <v>515</v>
      </c>
      <c r="D373" s="499" t="s">
        <v>134</v>
      </c>
      <c r="E373" s="500"/>
      <c r="F373" s="499" t="s">
        <v>516</v>
      </c>
      <c r="G373" s="186" t="s">
        <v>102</v>
      </c>
      <c r="H373" s="186" t="s">
        <v>296</v>
      </c>
      <c r="I373" s="500">
        <v>247</v>
      </c>
      <c r="J373" s="491">
        <f t="shared" si="36"/>
        <v>0</v>
      </c>
      <c r="K373" s="492" t="s">
        <v>203</v>
      </c>
      <c r="L373" s="492"/>
      <c r="M373" s="492"/>
      <c r="N373" s="492"/>
      <c r="O373" s="492"/>
      <c r="P373" s="492"/>
      <c r="Q373" s="493">
        <f t="shared" si="37"/>
        <v>0</v>
      </c>
      <c r="R373" s="493">
        <f t="shared" si="38"/>
        <v>0</v>
      </c>
      <c r="S373" s="494">
        <f>IF(K373="nio",0,IF(K373&gt;0,VLOOKUP(G373,'3-Productie normen'!A:K,VLOOKUP(K373,'3-Productie normen'!$B$30:$C$33,2,FALSE),FALSE)))*(VLOOKUP(B373,'2-Kosten per locatie'!$A$15:$C$36,3,FALSE))</f>
        <v>0</v>
      </c>
      <c r="T373" s="494">
        <f t="shared" si="39"/>
        <v>0</v>
      </c>
      <c r="U373" s="495">
        <f>VLOOKUP(G373,'3-Productie normen'!A:O,7,FALSE)</f>
        <v>1570.1</v>
      </c>
      <c r="V373" s="495"/>
      <c r="X373" s="496">
        <f t="shared" si="40"/>
        <v>0</v>
      </c>
    </row>
    <row r="374" spans="1:24" ht="14.1" customHeight="1">
      <c r="A374" s="472">
        <f t="shared" si="35"/>
        <v>374</v>
      </c>
      <c r="B374" s="211" t="s">
        <v>59</v>
      </c>
      <c r="C374" s="211" t="s">
        <v>515</v>
      </c>
      <c r="D374" s="499" t="s">
        <v>134</v>
      </c>
      <c r="E374" s="500"/>
      <c r="F374" s="499" t="s">
        <v>465</v>
      </c>
      <c r="G374" s="186" t="s">
        <v>99</v>
      </c>
      <c r="H374" s="186" t="s">
        <v>138</v>
      </c>
      <c r="I374" s="500">
        <v>80</v>
      </c>
      <c r="J374" s="491">
        <f t="shared" si="36"/>
        <v>52</v>
      </c>
      <c r="K374" s="492">
        <v>52</v>
      </c>
      <c r="L374" s="492"/>
      <c r="M374" s="492"/>
      <c r="N374" s="492"/>
      <c r="O374" s="492"/>
      <c r="P374" s="492"/>
      <c r="Q374" s="493">
        <f t="shared" si="37"/>
        <v>13.866666666666667</v>
      </c>
      <c r="R374" s="493">
        <f t="shared" si="38"/>
        <v>0</v>
      </c>
      <c r="S374" s="494">
        <f>IF(K374="nio",0,IF(K374&gt;0,VLOOKUP(G374,'3-Productie normen'!A:K,VLOOKUP(K374,'3-Productie normen'!$B$30:$C$33,2,FALSE),FALSE)))*(VLOOKUP(B374,'2-Kosten per locatie'!$A$15:$C$36,3,FALSE))</f>
        <v>300</v>
      </c>
      <c r="T374" s="494">
        <f t="shared" si="39"/>
        <v>0</v>
      </c>
      <c r="U374" s="495">
        <f>VLOOKUP(G374,'3-Productie normen'!A:O,7,FALSE)</f>
        <v>1227.5999999999999</v>
      </c>
      <c r="V374" s="495"/>
      <c r="X374" s="496">
        <f t="shared" si="40"/>
        <v>4160</v>
      </c>
    </row>
    <row r="375" spans="1:24" ht="14.1" customHeight="1">
      <c r="A375" s="472">
        <f t="shared" si="35"/>
        <v>375</v>
      </c>
      <c r="B375" s="211" t="s">
        <v>59</v>
      </c>
      <c r="C375" s="211" t="s">
        <v>515</v>
      </c>
      <c r="D375" s="499" t="s">
        <v>134</v>
      </c>
      <c r="E375" s="500"/>
      <c r="F375" s="499" t="s">
        <v>180</v>
      </c>
      <c r="G375" s="212" t="s">
        <v>86</v>
      </c>
      <c r="H375" s="186" t="s">
        <v>138</v>
      </c>
      <c r="I375" s="500">
        <v>15</v>
      </c>
      <c r="J375" s="491">
        <f t="shared" si="36"/>
        <v>52</v>
      </c>
      <c r="K375" s="492">
        <v>52</v>
      </c>
      <c r="L375" s="492"/>
      <c r="M375" s="492"/>
      <c r="N375" s="492"/>
      <c r="O375" s="492"/>
      <c r="P375" s="492"/>
      <c r="Q375" s="493">
        <f t="shared" si="37"/>
        <v>3.12</v>
      </c>
      <c r="R375" s="493">
        <f t="shared" si="38"/>
        <v>0</v>
      </c>
      <c r="S375" s="494">
        <f>IF(K375="nio",0,IF(K375&gt;0,VLOOKUP(G375,'3-Productie normen'!A:K,VLOOKUP(K375,'3-Productie normen'!$B$30:$C$33,2,FALSE),FALSE)))*(VLOOKUP(B375,'2-Kosten per locatie'!$A$15:$C$36,3,FALSE))</f>
        <v>250</v>
      </c>
      <c r="T375" s="494">
        <f t="shared" si="39"/>
        <v>0</v>
      </c>
      <c r="U375" s="495">
        <f>VLOOKUP(G375,'3-Productie normen'!A:O,7,FALSE)</f>
        <v>3803.9000000000005</v>
      </c>
      <c r="V375" s="495"/>
      <c r="X375" s="496">
        <f t="shared" si="40"/>
        <v>780</v>
      </c>
    </row>
    <row r="376" spans="1:24" ht="14.1" customHeight="1">
      <c r="A376" s="472">
        <f t="shared" si="35"/>
        <v>376</v>
      </c>
      <c r="B376" s="211" t="s">
        <v>59</v>
      </c>
      <c r="C376" s="211" t="s">
        <v>515</v>
      </c>
      <c r="D376" s="499" t="s">
        <v>134</v>
      </c>
      <c r="E376" s="500"/>
      <c r="F376" s="499" t="s">
        <v>456</v>
      </c>
      <c r="G376" s="211" t="s">
        <v>90</v>
      </c>
      <c r="H376" s="186" t="s">
        <v>138</v>
      </c>
      <c r="I376" s="500">
        <v>10</v>
      </c>
      <c r="J376" s="491">
        <f t="shared" si="36"/>
        <v>52</v>
      </c>
      <c r="K376" s="492">
        <v>52</v>
      </c>
      <c r="L376" s="492"/>
      <c r="M376" s="492"/>
      <c r="N376" s="492"/>
      <c r="O376" s="492"/>
      <c r="P376" s="492"/>
      <c r="Q376" s="493">
        <f t="shared" si="37"/>
        <v>0.8666666666666667</v>
      </c>
      <c r="R376" s="493">
        <f t="shared" si="38"/>
        <v>0</v>
      </c>
      <c r="S376" s="494">
        <f>IF(K376="nio",0,IF(K376&gt;0,VLOOKUP(G376,'3-Productie normen'!A:K,VLOOKUP(K376,'3-Productie normen'!$B$30:$C$33,2,FALSE),FALSE)))*(VLOOKUP(B376,'2-Kosten per locatie'!$A$15:$C$36,3,FALSE))</f>
        <v>600</v>
      </c>
      <c r="T376" s="494">
        <f t="shared" si="39"/>
        <v>0</v>
      </c>
      <c r="U376" s="495">
        <f>VLOOKUP(G376,'3-Productie normen'!A:O,7,FALSE)</f>
        <v>2296.1699999999996</v>
      </c>
      <c r="V376" s="495"/>
      <c r="X376" s="496">
        <f t="shared" si="40"/>
        <v>520</v>
      </c>
    </row>
    <row r="377" spans="1:24" ht="14.1" customHeight="1">
      <c r="A377" s="472">
        <f t="shared" si="35"/>
        <v>377</v>
      </c>
      <c r="B377" s="211" t="s">
        <v>59</v>
      </c>
      <c r="C377" s="211" t="s">
        <v>515</v>
      </c>
      <c r="D377" s="499" t="s">
        <v>134</v>
      </c>
      <c r="E377" s="500"/>
      <c r="F377" s="489" t="s">
        <v>166</v>
      </c>
      <c r="G377" s="211" t="s">
        <v>88</v>
      </c>
      <c r="H377" s="186" t="s">
        <v>156</v>
      </c>
      <c r="I377" s="500">
        <v>20</v>
      </c>
      <c r="J377" s="491">
        <f t="shared" si="36"/>
        <v>52</v>
      </c>
      <c r="K377" s="492">
        <v>52</v>
      </c>
      <c r="L377" s="492"/>
      <c r="M377" s="492"/>
      <c r="N377" s="492"/>
      <c r="O377" s="492"/>
      <c r="P377" s="492"/>
      <c r="Q377" s="493">
        <f t="shared" si="37"/>
        <v>20.8</v>
      </c>
      <c r="R377" s="493">
        <f t="shared" si="38"/>
        <v>0</v>
      </c>
      <c r="S377" s="494">
        <f>IF(K377="nio",0,IF(K377&gt;0,VLOOKUP(G377,'3-Productie normen'!A:K,VLOOKUP(K377,'3-Productie normen'!$B$30:$C$33,2,FALSE),FALSE)))*(VLOOKUP(B377,'2-Kosten per locatie'!$A$15:$C$36,3,FALSE))</f>
        <v>50</v>
      </c>
      <c r="T377" s="494">
        <f t="shared" si="39"/>
        <v>0</v>
      </c>
      <c r="U377" s="495">
        <f>VLOOKUP(G377,'3-Productie normen'!A:O,7,FALSE)</f>
        <v>806.37</v>
      </c>
      <c r="V377" s="495"/>
      <c r="X377" s="496">
        <f t="shared" si="40"/>
        <v>1040</v>
      </c>
    </row>
    <row r="378" spans="1:24" ht="14.1" customHeight="1">
      <c r="A378" s="472">
        <f t="shared" si="35"/>
        <v>378</v>
      </c>
      <c r="B378" s="211" t="s">
        <v>59</v>
      </c>
      <c r="C378" s="211" t="s">
        <v>515</v>
      </c>
      <c r="D378" s="499" t="s">
        <v>134</v>
      </c>
      <c r="E378" s="500"/>
      <c r="F378" s="499" t="s">
        <v>494</v>
      </c>
      <c r="G378" s="144" t="s">
        <v>95</v>
      </c>
      <c r="H378" s="186" t="s">
        <v>296</v>
      </c>
      <c r="I378" s="500">
        <v>50</v>
      </c>
      <c r="J378" s="491">
        <f t="shared" si="36"/>
        <v>12</v>
      </c>
      <c r="K378" s="492">
        <v>12</v>
      </c>
      <c r="L378" s="492"/>
      <c r="M378" s="492"/>
      <c r="N378" s="492"/>
      <c r="O378" s="492"/>
      <c r="P378" s="492"/>
      <c r="Q378" s="493">
        <f t="shared" si="37"/>
        <v>1.263157894736842</v>
      </c>
      <c r="R378" s="493">
        <f t="shared" si="38"/>
        <v>0</v>
      </c>
      <c r="S378" s="494">
        <f>IF(K378="nio",0,IF(K378&gt;0,VLOOKUP(G378,'3-Productie normen'!A:K,VLOOKUP(K378,'3-Productie normen'!$B$30:$C$33,2,FALSE),FALSE)))*(VLOOKUP(B378,'2-Kosten per locatie'!$A$15:$C$36,3,FALSE))</f>
        <v>475</v>
      </c>
      <c r="T378" s="494">
        <f t="shared" si="39"/>
        <v>0</v>
      </c>
      <c r="U378" s="495">
        <f>VLOOKUP(G378,'3-Productie normen'!A:O,7,FALSE)</f>
        <v>669.2</v>
      </c>
      <c r="V378" s="495"/>
      <c r="X378" s="496">
        <f t="shared" si="40"/>
        <v>600</v>
      </c>
    </row>
    <row r="379" spans="1:24" ht="14.1" customHeight="1">
      <c r="A379" s="472">
        <f t="shared" si="35"/>
        <v>379</v>
      </c>
      <c r="B379" s="211" t="s">
        <v>59</v>
      </c>
      <c r="C379" s="211" t="s">
        <v>515</v>
      </c>
      <c r="D379" s="499">
        <v>1</v>
      </c>
      <c r="E379" s="500"/>
      <c r="F379" s="499" t="s">
        <v>180</v>
      </c>
      <c r="G379" s="212" t="s">
        <v>86</v>
      </c>
      <c r="H379" s="186" t="s">
        <v>138</v>
      </c>
      <c r="I379" s="500">
        <v>23</v>
      </c>
      <c r="J379" s="491">
        <f t="shared" si="36"/>
        <v>52</v>
      </c>
      <c r="K379" s="492">
        <v>52</v>
      </c>
      <c r="L379" s="492"/>
      <c r="M379" s="492"/>
      <c r="N379" s="492"/>
      <c r="O379" s="492"/>
      <c r="P379" s="492"/>
      <c r="Q379" s="493">
        <f t="shared" si="37"/>
        <v>4.7839999999999998</v>
      </c>
      <c r="R379" s="493">
        <f t="shared" si="38"/>
        <v>0</v>
      </c>
      <c r="S379" s="494">
        <f>IF(K379="nio",0,IF(K379&gt;0,VLOOKUP(G379,'3-Productie normen'!A:K,VLOOKUP(K379,'3-Productie normen'!$B$30:$C$33,2,FALSE),FALSE)))*(VLOOKUP(B379,'2-Kosten per locatie'!$A$15:$C$36,3,FALSE))</f>
        <v>250</v>
      </c>
      <c r="T379" s="494">
        <f t="shared" si="39"/>
        <v>0</v>
      </c>
      <c r="U379" s="495">
        <f>VLOOKUP(G379,'3-Productie normen'!A:O,7,FALSE)</f>
        <v>3803.9000000000005</v>
      </c>
      <c r="V379" s="495"/>
      <c r="X379" s="496">
        <f t="shared" si="40"/>
        <v>1196</v>
      </c>
    </row>
    <row r="380" spans="1:24" ht="14.1" customHeight="1">
      <c r="A380" s="472">
        <f t="shared" si="35"/>
        <v>380</v>
      </c>
      <c r="B380" s="211" t="s">
        <v>59</v>
      </c>
      <c r="C380" s="211" t="s">
        <v>515</v>
      </c>
      <c r="D380" s="489"/>
      <c r="E380" s="500"/>
      <c r="F380" s="499" t="s">
        <v>149</v>
      </c>
      <c r="G380" s="211" t="s">
        <v>98</v>
      </c>
      <c r="H380" s="186"/>
      <c r="I380" s="500">
        <v>4</v>
      </c>
      <c r="J380" s="491">
        <f t="shared" si="36"/>
        <v>52</v>
      </c>
      <c r="K380" s="492">
        <v>52</v>
      </c>
      <c r="L380" s="492"/>
      <c r="M380" s="492"/>
      <c r="N380" s="492"/>
      <c r="O380" s="492"/>
      <c r="P380" s="492"/>
      <c r="Q380" s="493">
        <f t="shared" si="37"/>
        <v>0.83199999999999996</v>
      </c>
      <c r="R380" s="493">
        <f t="shared" si="38"/>
        <v>0</v>
      </c>
      <c r="S380" s="494">
        <f>IF(K380="nio",0,IF(K380&gt;0,VLOOKUP(G380,'3-Productie normen'!A:K,VLOOKUP(K380,'3-Productie normen'!$B$30:$C$33,2,FALSE),FALSE)))*(VLOOKUP(B380,'2-Kosten per locatie'!$A$15:$C$36,3,FALSE))</f>
        <v>250</v>
      </c>
      <c r="T380" s="494">
        <f t="shared" si="39"/>
        <v>0</v>
      </c>
      <c r="U380" s="495">
        <f>VLOOKUP(G380,'3-Productie normen'!A:O,7,FALSE)</f>
        <v>132.80000000000001</v>
      </c>
      <c r="V380" s="495"/>
      <c r="X380" s="496">
        <f t="shared" si="40"/>
        <v>208</v>
      </c>
    </row>
    <row r="381" spans="1:24" ht="14.1" customHeight="1">
      <c r="A381" s="472">
        <f t="shared" si="35"/>
        <v>381</v>
      </c>
      <c r="B381" s="211" t="s">
        <v>64</v>
      </c>
      <c r="C381" s="211" t="s">
        <v>517</v>
      </c>
      <c r="D381" s="499" t="s">
        <v>134</v>
      </c>
      <c r="E381" s="500"/>
      <c r="F381" s="489" t="s">
        <v>166</v>
      </c>
      <c r="G381" s="211" t="s">
        <v>88</v>
      </c>
      <c r="H381" s="186" t="s">
        <v>156</v>
      </c>
      <c r="I381" s="500">
        <v>6</v>
      </c>
      <c r="J381" s="491">
        <f t="shared" si="36"/>
        <v>52</v>
      </c>
      <c r="K381" s="492">
        <v>52</v>
      </c>
      <c r="L381" s="492"/>
      <c r="M381" s="492"/>
      <c r="N381" s="492"/>
      <c r="O381" s="492"/>
      <c r="P381" s="492"/>
      <c r="Q381" s="493">
        <f t="shared" si="37"/>
        <v>6.24</v>
      </c>
      <c r="R381" s="493">
        <f t="shared" si="38"/>
        <v>0</v>
      </c>
      <c r="S381" s="494">
        <f>IF(K381="nio",0,IF(K381&gt;0,VLOOKUP(G381,'3-Productie normen'!A:K,VLOOKUP(K381,'3-Productie normen'!$B$30:$C$33,2,FALSE),FALSE)))*(VLOOKUP(B381,'2-Kosten per locatie'!$A$15:$C$36,3,FALSE))</f>
        <v>50</v>
      </c>
      <c r="T381" s="494">
        <f t="shared" si="39"/>
        <v>0</v>
      </c>
      <c r="U381" s="495">
        <f>VLOOKUP(G381,'3-Productie normen'!A:O,7,FALSE)</f>
        <v>806.37</v>
      </c>
      <c r="V381" s="495"/>
      <c r="X381" s="496">
        <f t="shared" si="40"/>
        <v>312</v>
      </c>
    </row>
    <row r="382" spans="1:24" ht="14.1" customHeight="1">
      <c r="A382" s="472">
        <f t="shared" si="35"/>
        <v>382</v>
      </c>
      <c r="B382" s="211" t="s">
        <v>64</v>
      </c>
      <c r="C382" s="211" t="s">
        <v>517</v>
      </c>
      <c r="D382" s="499" t="s">
        <v>134</v>
      </c>
      <c r="E382" s="500"/>
      <c r="F382" s="499" t="s">
        <v>518</v>
      </c>
      <c r="G382" s="186" t="s">
        <v>92</v>
      </c>
      <c r="H382" s="186" t="s">
        <v>156</v>
      </c>
      <c r="I382" s="500">
        <v>18</v>
      </c>
      <c r="J382" s="491">
        <f t="shared" si="36"/>
        <v>52</v>
      </c>
      <c r="K382" s="492">
        <v>52</v>
      </c>
      <c r="L382" s="492"/>
      <c r="M382" s="492"/>
      <c r="N382" s="492"/>
      <c r="O382" s="492"/>
      <c r="P382" s="492"/>
      <c r="Q382" s="493">
        <f t="shared" si="37"/>
        <v>5.3485714285714288</v>
      </c>
      <c r="R382" s="493">
        <f t="shared" si="38"/>
        <v>0</v>
      </c>
      <c r="S382" s="494">
        <f>IF(K382="nio",0,IF(K382&gt;0,VLOOKUP(G382,'3-Productie normen'!A:K,VLOOKUP(K382,'3-Productie normen'!$B$30:$C$33,2,FALSE),FALSE)))*(VLOOKUP(B382,'2-Kosten per locatie'!$A$15:$C$36,3,FALSE))</f>
        <v>175</v>
      </c>
      <c r="T382" s="494">
        <f t="shared" si="39"/>
        <v>0</v>
      </c>
      <c r="U382" s="495">
        <f>VLOOKUP(G382,'3-Productie normen'!A:O,7,FALSE)</f>
        <v>1111.75</v>
      </c>
      <c r="V382" s="495"/>
      <c r="X382" s="496">
        <f t="shared" si="40"/>
        <v>936</v>
      </c>
    </row>
    <row r="383" spans="1:24" ht="14.1" customHeight="1">
      <c r="A383" s="472">
        <f t="shared" si="35"/>
        <v>383</v>
      </c>
      <c r="B383" s="211" t="s">
        <v>64</v>
      </c>
      <c r="C383" s="211" t="s">
        <v>517</v>
      </c>
      <c r="D383" s="499" t="s">
        <v>134</v>
      </c>
      <c r="E383" s="500"/>
      <c r="F383" s="499" t="s">
        <v>456</v>
      </c>
      <c r="G383" s="211" t="s">
        <v>90</v>
      </c>
      <c r="H383" s="186" t="s">
        <v>138</v>
      </c>
      <c r="I383" s="500">
        <v>6</v>
      </c>
      <c r="J383" s="491">
        <f t="shared" si="36"/>
        <v>52</v>
      </c>
      <c r="K383" s="492">
        <v>52</v>
      </c>
      <c r="L383" s="492"/>
      <c r="M383" s="492"/>
      <c r="N383" s="492"/>
      <c r="O383" s="492"/>
      <c r="P383" s="492"/>
      <c r="Q383" s="493">
        <f t="shared" si="37"/>
        <v>0.52</v>
      </c>
      <c r="R383" s="493">
        <f t="shared" si="38"/>
        <v>0</v>
      </c>
      <c r="S383" s="494">
        <f>IF(K383="nio",0,IF(K383&gt;0,VLOOKUP(G383,'3-Productie normen'!A:K,VLOOKUP(K383,'3-Productie normen'!$B$30:$C$33,2,FALSE),FALSE)))*(VLOOKUP(B383,'2-Kosten per locatie'!$A$15:$C$36,3,FALSE))</f>
        <v>600</v>
      </c>
      <c r="T383" s="494">
        <f t="shared" si="39"/>
        <v>0</v>
      </c>
      <c r="U383" s="495">
        <f>VLOOKUP(G383,'3-Productie normen'!A:O,7,FALSE)</f>
        <v>2296.1699999999996</v>
      </c>
      <c r="V383" s="495"/>
      <c r="X383" s="496">
        <f t="shared" si="40"/>
        <v>312</v>
      </c>
    </row>
    <row r="384" spans="1:24" ht="14.1" customHeight="1">
      <c r="A384" s="472">
        <f t="shared" si="35"/>
        <v>384</v>
      </c>
      <c r="B384" s="211" t="s">
        <v>64</v>
      </c>
      <c r="C384" s="211" t="s">
        <v>517</v>
      </c>
      <c r="D384" s="499" t="s">
        <v>134</v>
      </c>
      <c r="E384" s="500"/>
      <c r="F384" s="499" t="s">
        <v>494</v>
      </c>
      <c r="G384" s="144" t="s">
        <v>95</v>
      </c>
      <c r="H384" s="186" t="s">
        <v>443</v>
      </c>
      <c r="I384" s="500">
        <v>24</v>
      </c>
      <c r="J384" s="491">
        <f t="shared" si="36"/>
        <v>12</v>
      </c>
      <c r="K384" s="492">
        <v>12</v>
      </c>
      <c r="L384" s="492"/>
      <c r="M384" s="492"/>
      <c r="N384" s="492"/>
      <c r="O384" s="492"/>
      <c r="P384" s="492"/>
      <c r="Q384" s="493">
        <f t="shared" si="37"/>
        <v>0.60631578947368425</v>
      </c>
      <c r="R384" s="493">
        <f t="shared" si="38"/>
        <v>0</v>
      </c>
      <c r="S384" s="494">
        <f>IF(K384="nio",0,IF(K384&gt;0,VLOOKUP(G384,'3-Productie normen'!A:K,VLOOKUP(K384,'3-Productie normen'!$B$30:$C$33,2,FALSE),FALSE)))*(VLOOKUP(B384,'2-Kosten per locatie'!$A$15:$C$36,3,FALSE))</f>
        <v>475</v>
      </c>
      <c r="T384" s="494">
        <f t="shared" si="39"/>
        <v>0</v>
      </c>
      <c r="U384" s="495">
        <f>VLOOKUP(G384,'3-Productie normen'!A:O,7,FALSE)</f>
        <v>669.2</v>
      </c>
      <c r="V384" s="495"/>
      <c r="X384" s="496">
        <f t="shared" si="40"/>
        <v>288</v>
      </c>
    </row>
    <row r="385" spans="1:25" ht="14.1" customHeight="1">
      <c r="A385" s="472">
        <f t="shared" si="35"/>
        <v>385</v>
      </c>
      <c r="B385" s="211" t="s">
        <v>64</v>
      </c>
      <c r="C385" s="211" t="s">
        <v>517</v>
      </c>
      <c r="D385" s="499" t="s">
        <v>134</v>
      </c>
      <c r="E385" s="500"/>
      <c r="F385" s="499" t="s">
        <v>516</v>
      </c>
      <c r="G385" s="186" t="s">
        <v>102</v>
      </c>
      <c r="H385" s="186" t="s">
        <v>454</v>
      </c>
      <c r="I385" s="500">
        <v>50</v>
      </c>
      <c r="J385" s="491">
        <f t="shared" si="36"/>
        <v>0</v>
      </c>
      <c r="K385" s="492" t="s">
        <v>203</v>
      </c>
      <c r="L385" s="492"/>
      <c r="M385" s="492"/>
      <c r="N385" s="492"/>
      <c r="O385" s="492"/>
      <c r="P385" s="492"/>
      <c r="Q385" s="493">
        <f t="shared" si="37"/>
        <v>0</v>
      </c>
      <c r="R385" s="493">
        <f t="shared" si="38"/>
        <v>0</v>
      </c>
      <c r="S385" s="494">
        <f>IF(K385="nio",0,IF(K385&gt;0,VLOOKUP(G385,'3-Productie normen'!A:K,VLOOKUP(K385,'3-Productie normen'!$B$30:$C$33,2,FALSE),FALSE)))*(VLOOKUP(B385,'2-Kosten per locatie'!$A$15:$C$36,3,FALSE))</f>
        <v>0</v>
      </c>
      <c r="T385" s="494">
        <f t="shared" si="39"/>
        <v>0</v>
      </c>
      <c r="U385" s="495">
        <f>VLOOKUP(G385,'3-Productie normen'!A:O,7,FALSE)</f>
        <v>1570.1</v>
      </c>
      <c r="V385" s="495"/>
      <c r="X385" s="496">
        <f t="shared" si="40"/>
        <v>0</v>
      </c>
    </row>
    <row r="386" spans="1:25" s="443" customFormat="1" ht="14.1" customHeight="1">
      <c r="A386" s="507">
        <f t="shared" si="35"/>
        <v>386</v>
      </c>
      <c r="B386" s="144" t="s">
        <v>56</v>
      </c>
      <c r="C386" s="144" t="s">
        <v>519</v>
      </c>
      <c r="D386" s="508" t="s">
        <v>134</v>
      </c>
      <c r="E386" s="501"/>
      <c r="F386" s="508" t="s">
        <v>97</v>
      </c>
      <c r="G386" s="509" t="s">
        <v>97</v>
      </c>
      <c r="H386" s="509" t="s">
        <v>138</v>
      </c>
      <c r="I386" s="501">
        <v>11.9</v>
      </c>
      <c r="J386" s="510">
        <f t="shared" si="36"/>
        <v>52</v>
      </c>
      <c r="K386" s="511">
        <v>52</v>
      </c>
      <c r="L386" s="511"/>
      <c r="M386" s="511"/>
      <c r="N386" s="511"/>
      <c r="O386" s="511"/>
      <c r="P386" s="511"/>
      <c r="Q386" s="512">
        <f t="shared" si="37"/>
        <v>3.0940000000000003</v>
      </c>
      <c r="R386" s="512">
        <f t="shared" si="38"/>
        <v>0</v>
      </c>
      <c r="S386" s="513">
        <f>IF(K386="nio",0,IF(K386&gt;0,VLOOKUP(G386,'3-Productie normen'!A:K,VLOOKUP(K386,'3-Productie normen'!$B$30:$C$33,2,FALSE),FALSE)))*(VLOOKUP(B386,'2-Kosten per locatie'!$A$15:$C$36,3,FALSE))</f>
        <v>200</v>
      </c>
      <c r="T386" s="513">
        <f t="shared" si="39"/>
        <v>0</v>
      </c>
      <c r="U386" s="514">
        <f>VLOOKUP(G386,'3-Productie normen'!A:O,7,FALSE)</f>
        <v>293.49999999999994</v>
      </c>
      <c r="V386" s="514"/>
      <c r="X386" s="515">
        <f t="shared" si="40"/>
        <v>618.80000000000007</v>
      </c>
    </row>
    <row r="387" spans="1:25" s="443" customFormat="1" ht="14.1" customHeight="1">
      <c r="A387" s="507">
        <f t="shared" si="35"/>
        <v>387</v>
      </c>
      <c r="B387" s="144" t="s">
        <v>56</v>
      </c>
      <c r="C387" s="144" t="s">
        <v>519</v>
      </c>
      <c r="D387" s="508" t="s">
        <v>134</v>
      </c>
      <c r="E387" s="501"/>
      <c r="F387" s="508" t="s">
        <v>180</v>
      </c>
      <c r="G387" s="213" t="s">
        <v>86</v>
      </c>
      <c r="H387" s="509" t="s">
        <v>138</v>
      </c>
      <c r="I387" s="501">
        <v>11.8</v>
      </c>
      <c r="J387" s="510">
        <f t="shared" si="36"/>
        <v>52</v>
      </c>
      <c r="K387" s="511">
        <v>52</v>
      </c>
      <c r="L387" s="511"/>
      <c r="M387" s="511"/>
      <c r="N387" s="511"/>
      <c r="O387" s="511"/>
      <c r="P387" s="511"/>
      <c r="Q387" s="512">
        <f t="shared" si="37"/>
        <v>2.4544000000000001</v>
      </c>
      <c r="R387" s="512">
        <f t="shared" si="38"/>
        <v>0</v>
      </c>
      <c r="S387" s="513">
        <f>IF(K387="nio",0,IF(K387&gt;0,VLOOKUP(G387,'3-Productie normen'!A:K,VLOOKUP(K387,'3-Productie normen'!$B$30:$C$33,2,FALSE),FALSE)))*(VLOOKUP(B387,'2-Kosten per locatie'!$A$15:$C$36,3,FALSE))</f>
        <v>250</v>
      </c>
      <c r="T387" s="513">
        <f t="shared" si="39"/>
        <v>0</v>
      </c>
      <c r="U387" s="514">
        <f>VLOOKUP(G387,'3-Productie normen'!A:O,7,FALSE)</f>
        <v>3803.9000000000005</v>
      </c>
      <c r="V387" s="514"/>
      <c r="X387" s="515">
        <f t="shared" si="40"/>
        <v>613.6</v>
      </c>
    </row>
    <row r="388" spans="1:25" s="443" customFormat="1" ht="14.1" customHeight="1">
      <c r="A388" s="507">
        <f t="shared" si="35"/>
        <v>388</v>
      </c>
      <c r="B388" s="144" t="s">
        <v>56</v>
      </c>
      <c r="C388" s="144" t="s">
        <v>519</v>
      </c>
      <c r="D388" s="508" t="s">
        <v>134</v>
      </c>
      <c r="E388" s="501"/>
      <c r="F388" s="508" t="s">
        <v>520</v>
      </c>
      <c r="G388" s="144" t="s">
        <v>88</v>
      </c>
      <c r="H388" s="509" t="s">
        <v>156</v>
      </c>
      <c r="I388" s="501">
        <v>4.7</v>
      </c>
      <c r="J388" s="510">
        <f t="shared" si="36"/>
        <v>52</v>
      </c>
      <c r="K388" s="511">
        <v>52</v>
      </c>
      <c r="L388" s="511"/>
      <c r="M388" s="511"/>
      <c r="N388" s="511"/>
      <c r="O388" s="511"/>
      <c r="P388" s="511"/>
      <c r="Q388" s="512">
        <f t="shared" si="37"/>
        <v>4.8879999999999999</v>
      </c>
      <c r="R388" s="512">
        <f t="shared" si="38"/>
        <v>0</v>
      </c>
      <c r="S388" s="513">
        <f>IF(K388="nio",0,IF(K388&gt;0,VLOOKUP(G388,'3-Productie normen'!A:K,VLOOKUP(K388,'3-Productie normen'!$B$30:$C$33,2,FALSE),FALSE)))*(VLOOKUP(B388,'2-Kosten per locatie'!$A$15:$C$36,3,FALSE))</f>
        <v>50</v>
      </c>
      <c r="T388" s="513">
        <f t="shared" si="39"/>
        <v>0</v>
      </c>
      <c r="U388" s="514">
        <f>VLOOKUP(G388,'3-Productie normen'!A:O,7,FALSE)</f>
        <v>806.37</v>
      </c>
      <c r="V388" s="514"/>
      <c r="X388" s="515">
        <f t="shared" si="40"/>
        <v>244.4</v>
      </c>
    </row>
    <row r="389" spans="1:25" s="443" customFormat="1" ht="14.1" customHeight="1">
      <c r="A389" s="507">
        <f t="shared" si="35"/>
        <v>389</v>
      </c>
      <c r="B389" s="144" t="s">
        <v>56</v>
      </c>
      <c r="C389" s="144" t="s">
        <v>519</v>
      </c>
      <c r="D389" s="508" t="s">
        <v>134</v>
      </c>
      <c r="E389" s="501"/>
      <c r="F389" s="144" t="s">
        <v>97</v>
      </c>
      <c r="G389" s="144" t="s">
        <v>97</v>
      </c>
      <c r="H389" s="144" t="s">
        <v>138</v>
      </c>
      <c r="I389" s="144">
        <v>11.9</v>
      </c>
      <c r="J389" s="510">
        <f t="shared" si="36"/>
        <v>52</v>
      </c>
      <c r="K389" s="511">
        <v>52</v>
      </c>
      <c r="L389" s="511"/>
      <c r="M389" s="511"/>
      <c r="N389" s="511"/>
      <c r="O389" s="511"/>
      <c r="P389" s="511"/>
      <c r="Q389" s="512">
        <f t="shared" si="37"/>
        <v>3.0940000000000003</v>
      </c>
      <c r="R389" s="512">
        <f t="shared" si="38"/>
        <v>0</v>
      </c>
      <c r="S389" s="513">
        <f>IF(K389="nio",0,IF(K389&gt;0,VLOOKUP(G389,'3-Productie normen'!A:K,VLOOKUP(K389,'3-Productie normen'!$B$30:$C$33,2,FALSE),FALSE)))*(VLOOKUP(B389,'2-Kosten per locatie'!$A$15:$C$36,3,FALSE))</f>
        <v>200</v>
      </c>
      <c r="T389" s="513">
        <f t="shared" si="39"/>
        <v>0</v>
      </c>
      <c r="U389" s="514">
        <f>VLOOKUP(G389,'3-Productie normen'!A:O,7,FALSE)</f>
        <v>293.49999999999994</v>
      </c>
      <c r="V389" s="514"/>
      <c r="X389" s="515">
        <f t="shared" si="40"/>
        <v>618.80000000000007</v>
      </c>
    </row>
    <row r="390" spans="1:25" s="443" customFormat="1" ht="14.1" customHeight="1">
      <c r="A390" s="507">
        <f t="shared" si="35"/>
        <v>390</v>
      </c>
      <c r="B390" s="144" t="s">
        <v>56</v>
      </c>
      <c r="C390" s="144" t="s">
        <v>519</v>
      </c>
      <c r="D390" s="508" t="s">
        <v>134</v>
      </c>
      <c r="E390" s="501"/>
      <c r="F390" s="144" t="s">
        <v>180</v>
      </c>
      <c r="G390" s="144" t="s">
        <v>86</v>
      </c>
      <c r="H390" s="144" t="s">
        <v>138</v>
      </c>
      <c r="I390" s="144">
        <v>11.8</v>
      </c>
      <c r="J390" s="510">
        <f t="shared" si="36"/>
        <v>52</v>
      </c>
      <c r="K390" s="511">
        <v>52</v>
      </c>
      <c r="L390" s="511"/>
      <c r="M390" s="511"/>
      <c r="N390" s="511"/>
      <c r="O390" s="511"/>
      <c r="P390" s="511"/>
      <c r="Q390" s="512">
        <f t="shared" si="37"/>
        <v>2.4544000000000001</v>
      </c>
      <c r="R390" s="512">
        <f t="shared" si="38"/>
        <v>0</v>
      </c>
      <c r="S390" s="513">
        <f>IF(K390="nio",0,IF(K390&gt;0,VLOOKUP(G390,'3-Productie normen'!A:K,VLOOKUP(K390,'3-Productie normen'!$B$30:$C$33,2,FALSE),FALSE)))*(VLOOKUP(B390,'2-Kosten per locatie'!$A$15:$C$36,3,FALSE))</f>
        <v>250</v>
      </c>
      <c r="T390" s="513">
        <f t="shared" si="39"/>
        <v>0</v>
      </c>
      <c r="U390" s="514">
        <f>VLOOKUP(G390,'3-Productie normen'!A:O,7,FALSE)</f>
        <v>3803.9000000000005</v>
      </c>
      <c r="V390" s="514"/>
      <c r="X390" s="515">
        <f t="shared" si="40"/>
        <v>613.6</v>
      </c>
    </row>
    <row r="391" spans="1:25" s="443" customFormat="1" ht="14.1" customHeight="1">
      <c r="A391" s="507">
        <f t="shared" si="35"/>
        <v>391</v>
      </c>
      <c r="B391" s="144" t="s">
        <v>56</v>
      </c>
      <c r="C391" s="144" t="s">
        <v>519</v>
      </c>
      <c r="D391" s="508" t="s">
        <v>134</v>
      </c>
      <c r="E391" s="501"/>
      <c r="F391" s="144" t="s">
        <v>520</v>
      </c>
      <c r="G391" s="144" t="s">
        <v>88</v>
      </c>
      <c r="H391" s="144" t="s">
        <v>156</v>
      </c>
      <c r="I391" s="144">
        <v>4.7</v>
      </c>
      <c r="J391" s="510">
        <f t="shared" si="36"/>
        <v>52</v>
      </c>
      <c r="K391" s="511">
        <v>52</v>
      </c>
      <c r="L391" s="511"/>
      <c r="M391" s="511"/>
      <c r="N391" s="511"/>
      <c r="O391" s="511"/>
      <c r="P391" s="511"/>
      <c r="Q391" s="512">
        <f t="shared" si="37"/>
        <v>4.8879999999999999</v>
      </c>
      <c r="R391" s="512">
        <f t="shared" si="38"/>
        <v>0</v>
      </c>
      <c r="S391" s="513">
        <f>IF(K391="nio",0,IF(K391&gt;0,VLOOKUP(G391,'3-Productie normen'!A:K,VLOOKUP(K391,'3-Productie normen'!$B$30:$C$33,2,FALSE),FALSE)))*(VLOOKUP(B391,'2-Kosten per locatie'!$A$15:$C$36,3,FALSE))</f>
        <v>50</v>
      </c>
      <c r="T391" s="513">
        <f t="shared" si="39"/>
        <v>0</v>
      </c>
      <c r="U391" s="514">
        <f>VLOOKUP(G391,'3-Productie normen'!A:O,7,FALSE)</f>
        <v>806.37</v>
      </c>
      <c r="V391" s="514"/>
      <c r="X391" s="515">
        <f t="shared" si="40"/>
        <v>244.4</v>
      </c>
    </row>
    <row r="392" spans="1:25" s="443" customFormat="1" ht="14.1" customHeight="1">
      <c r="A392" s="507">
        <f t="shared" si="35"/>
        <v>392</v>
      </c>
      <c r="B392" s="144" t="s">
        <v>56</v>
      </c>
      <c r="C392" s="144" t="s">
        <v>519</v>
      </c>
      <c r="D392" s="508" t="s">
        <v>134</v>
      </c>
      <c r="E392" s="501"/>
      <c r="F392" s="144" t="s">
        <v>460</v>
      </c>
      <c r="G392" s="144" t="s">
        <v>93</v>
      </c>
      <c r="H392" s="144" t="s">
        <v>156</v>
      </c>
      <c r="I392" s="144">
        <v>32</v>
      </c>
      <c r="J392" s="510">
        <f t="shared" si="36"/>
        <v>52</v>
      </c>
      <c r="K392" s="511">
        <v>52</v>
      </c>
      <c r="L392" s="511"/>
      <c r="M392" s="511"/>
      <c r="N392" s="511"/>
      <c r="O392" s="511"/>
      <c r="P392" s="511"/>
      <c r="Q392" s="512">
        <f>IF(K392="nio",0,IF(K392&gt;0,K392*I392/S392,0))</f>
        <v>16.64</v>
      </c>
      <c r="R392" s="512">
        <f t="shared" si="38"/>
        <v>0</v>
      </c>
      <c r="S392" s="513">
        <f>IF(K392="nio",0,IF(K392&gt;0,VLOOKUP(G392,'3-Productie normen'!A:K,VLOOKUP(K392,'3-Productie normen'!$B$30:$C$33,2,FALSE),FALSE)))*(VLOOKUP(B392,'2-Kosten per locatie'!$A$15:$C$36,3,FALSE))</f>
        <v>100</v>
      </c>
      <c r="T392" s="513">
        <f t="shared" si="39"/>
        <v>0</v>
      </c>
      <c r="U392" s="514">
        <f>VLOOKUP(G392,'3-Productie normen'!A:O,7,FALSE)</f>
        <v>586.5</v>
      </c>
      <c r="V392" s="514"/>
      <c r="X392" s="515">
        <f t="shared" si="40"/>
        <v>1664</v>
      </c>
    </row>
    <row r="393" spans="1:25" s="443" customFormat="1" ht="14.1" customHeight="1">
      <c r="A393" s="507">
        <f t="shared" si="35"/>
        <v>393</v>
      </c>
      <c r="B393" s="144" t="s">
        <v>56</v>
      </c>
      <c r="C393" s="144" t="s">
        <v>519</v>
      </c>
      <c r="D393" s="213" t="s">
        <v>134</v>
      </c>
      <c r="E393" s="516"/>
      <c r="F393" s="144" t="s">
        <v>521</v>
      </c>
      <c r="G393" s="144" t="s">
        <v>88</v>
      </c>
      <c r="H393" s="144" t="s">
        <v>156</v>
      </c>
      <c r="I393" s="144">
        <v>15.2</v>
      </c>
      <c r="J393" s="510">
        <v>52</v>
      </c>
      <c r="K393" s="511">
        <v>52</v>
      </c>
      <c r="L393" s="511"/>
      <c r="M393" s="511"/>
      <c r="N393" s="511"/>
      <c r="O393" s="511"/>
      <c r="P393" s="511"/>
      <c r="Q393" s="512">
        <f>IF(K393="nio",0,IF(K393&gt;0,K393*I393/S393,0))</f>
        <v>15.808</v>
      </c>
      <c r="R393" s="512">
        <f t="shared" si="38"/>
        <v>0</v>
      </c>
      <c r="S393" s="513">
        <f>IF(K393="nio",0,IF(K393&gt;0,VLOOKUP(G393,'3-Productie normen'!A:K,VLOOKUP(K393,'3-Productie normen'!$B$30:$C$33,2,FALSE),FALSE)))*(VLOOKUP(B393,'2-Kosten per locatie'!$A$15:$C$36,3,FALSE))</f>
        <v>50</v>
      </c>
      <c r="T393" s="513">
        <f t="shared" si="39"/>
        <v>0</v>
      </c>
      <c r="U393" s="514">
        <f>VLOOKUP(G393,'3-Productie normen'!A:O,7,FALSE)</f>
        <v>806.37</v>
      </c>
      <c r="V393" s="514"/>
      <c r="X393" s="515">
        <f t="shared" ref="X393:X411" si="41">J393*I393</f>
        <v>790.4</v>
      </c>
      <c r="Y393" s="517"/>
    </row>
    <row r="394" spans="1:25" s="443" customFormat="1" ht="14.1" customHeight="1">
      <c r="A394" s="507">
        <f t="shared" ref="A394:A457" si="42">A393+1</f>
        <v>394</v>
      </c>
      <c r="B394" s="144" t="s">
        <v>56</v>
      </c>
      <c r="C394" s="144" t="s">
        <v>519</v>
      </c>
      <c r="D394" s="213">
        <v>1</v>
      </c>
      <c r="E394" s="516"/>
      <c r="F394" s="144" t="s">
        <v>522</v>
      </c>
      <c r="G394" s="144" t="s">
        <v>102</v>
      </c>
      <c r="H394" s="144" t="s">
        <v>447</v>
      </c>
      <c r="I394" s="144">
        <v>5</v>
      </c>
      <c r="J394" s="510">
        <v>0</v>
      </c>
      <c r="K394" s="511"/>
      <c r="L394" s="511"/>
      <c r="M394" s="511"/>
      <c r="N394" s="511"/>
      <c r="O394" s="511"/>
      <c r="P394" s="511"/>
      <c r="Q394" s="512">
        <f>IF(K394="nio",0,IF(K394&gt;0,K394*I394/S394,0))</f>
        <v>0</v>
      </c>
      <c r="R394" s="512">
        <f t="shared" si="38"/>
        <v>0</v>
      </c>
      <c r="S394" s="513">
        <f>IF(K394="nio",0,IF(K394&gt;0,VLOOKUP(G394,'3-Productie normen'!A:K,VLOOKUP(K394,'3-Productie normen'!$B$30:$C$33,2,FALSE),FALSE)))*(VLOOKUP(B394,'2-Kosten per locatie'!$A$15:$C$36,3,FALSE))</f>
        <v>0</v>
      </c>
      <c r="T394" s="513">
        <f t="shared" si="39"/>
        <v>0</v>
      </c>
      <c r="U394" s="514">
        <f>VLOOKUP(G394,'3-Productie normen'!A:O,7,FALSE)</f>
        <v>1570.1</v>
      </c>
      <c r="V394" s="514"/>
      <c r="X394" s="515">
        <f t="shared" si="41"/>
        <v>0</v>
      </c>
      <c r="Y394" s="517"/>
    </row>
    <row r="395" spans="1:25" s="443" customFormat="1" ht="14.1" customHeight="1">
      <c r="A395" s="507">
        <f t="shared" si="42"/>
        <v>395</v>
      </c>
      <c r="B395" s="144" t="s">
        <v>56</v>
      </c>
      <c r="C395" s="144" t="s">
        <v>519</v>
      </c>
      <c r="D395" s="213">
        <v>1</v>
      </c>
      <c r="E395" s="516"/>
      <c r="F395" s="144" t="s">
        <v>463</v>
      </c>
      <c r="G395" s="144" t="s">
        <v>102</v>
      </c>
      <c r="H395" s="144" t="s">
        <v>447</v>
      </c>
      <c r="I395" s="144">
        <v>54</v>
      </c>
      <c r="J395" s="510">
        <v>0</v>
      </c>
      <c r="K395" s="511"/>
      <c r="L395" s="511"/>
      <c r="M395" s="511"/>
      <c r="N395" s="511"/>
      <c r="O395" s="511"/>
      <c r="P395" s="511"/>
      <c r="Q395" s="512">
        <f t="shared" si="37"/>
        <v>0</v>
      </c>
      <c r="R395" s="512">
        <f t="shared" si="38"/>
        <v>0</v>
      </c>
      <c r="S395" s="513">
        <f>IF(K395="nio",0,IF(K395&gt;0,VLOOKUP(G395,'3-Productie normen'!A:K,VLOOKUP(K395,'3-Productie normen'!$B$30:$C$33,2,FALSE),FALSE)))*(VLOOKUP(B395,'2-Kosten per locatie'!$A$15:$C$36,3,FALSE))</f>
        <v>0</v>
      </c>
      <c r="T395" s="513">
        <f t="shared" si="39"/>
        <v>0</v>
      </c>
      <c r="U395" s="514">
        <f>VLOOKUP(G395,'3-Productie normen'!A:O,7,FALSE)</f>
        <v>1570.1</v>
      </c>
      <c r="V395" s="514"/>
      <c r="X395" s="515">
        <f t="shared" si="41"/>
        <v>0</v>
      </c>
      <c r="Y395" s="517"/>
    </row>
    <row r="396" spans="1:25" s="443" customFormat="1" ht="14.1" customHeight="1">
      <c r="A396" s="507">
        <f t="shared" si="42"/>
        <v>396</v>
      </c>
      <c r="B396" s="144" t="s">
        <v>56</v>
      </c>
      <c r="C396" s="144" t="s">
        <v>519</v>
      </c>
      <c r="D396" s="213">
        <v>1</v>
      </c>
      <c r="E396" s="516"/>
      <c r="F396" s="144" t="s">
        <v>462</v>
      </c>
      <c r="G396" s="144" t="s">
        <v>95</v>
      </c>
      <c r="H396" s="144" t="s">
        <v>447</v>
      </c>
      <c r="I396" s="144">
        <v>14.3</v>
      </c>
      <c r="J396" s="510">
        <f t="shared" si="36"/>
        <v>12</v>
      </c>
      <c r="K396" s="511">
        <v>12</v>
      </c>
      <c r="L396" s="511"/>
      <c r="M396" s="511"/>
      <c r="N396" s="511"/>
      <c r="O396" s="511"/>
      <c r="P396" s="511"/>
      <c r="Q396" s="512">
        <f t="shared" si="37"/>
        <v>0.3612631578947369</v>
      </c>
      <c r="R396" s="512">
        <f t="shared" si="38"/>
        <v>0</v>
      </c>
      <c r="S396" s="513">
        <f>IF(K396="nio",0,IF(K396&gt;0,VLOOKUP(G396,'3-Productie normen'!A:K,VLOOKUP(K396,'3-Productie normen'!$B$30:$C$33,2,FALSE),FALSE)))*(VLOOKUP(B396,'2-Kosten per locatie'!$A$15:$C$36,3,FALSE))</f>
        <v>475</v>
      </c>
      <c r="T396" s="513">
        <f t="shared" si="39"/>
        <v>0</v>
      </c>
      <c r="U396" s="514">
        <f>VLOOKUP(G396,'3-Productie normen'!A:O,7,FALSE)</f>
        <v>669.2</v>
      </c>
      <c r="V396" s="514"/>
      <c r="X396" s="515">
        <f t="shared" si="41"/>
        <v>171.60000000000002</v>
      </c>
      <c r="Y396" s="517"/>
    </row>
    <row r="397" spans="1:25" s="443" customFormat="1" ht="14.1" customHeight="1">
      <c r="A397" s="507">
        <f t="shared" si="42"/>
        <v>397</v>
      </c>
      <c r="B397" s="144" t="s">
        <v>56</v>
      </c>
      <c r="C397" s="144" t="s">
        <v>519</v>
      </c>
      <c r="D397" s="213" t="s">
        <v>523</v>
      </c>
      <c r="E397" s="516"/>
      <c r="F397" s="144" t="s">
        <v>258</v>
      </c>
      <c r="G397" s="144" t="s">
        <v>95</v>
      </c>
      <c r="H397" s="144" t="s">
        <v>447</v>
      </c>
      <c r="I397" s="144">
        <v>6</v>
      </c>
      <c r="J397" s="510">
        <f t="shared" si="36"/>
        <v>12</v>
      </c>
      <c r="K397" s="511">
        <v>12</v>
      </c>
      <c r="L397" s="511"/>
      <c r="M397" s="511"/>
      <c r="N397" s="511"/>
      <c r="O397" s="511"/>
      <c r="P397" s="511"/>
      <c r="Q397" s="512">
        <f t="shared" si="37"/>
        <v>0.15157894736842106</v>
      </c>
      <c r="R397" s="512">
        <f t="shared" si="38"/>
        <v>0</v>
      </c>
      <c r="S397" s="513">
        <f>IF(K397="nio",0,IF(K397&gt;0,VLOOKUP(G397,'3-Productie normen'!A:K,VLOOKUP(K397,'3-Productie normen'!$B$30:$C$33,2,FALSE),FALSE)))*(VLOOKUP(B397,'2-Kosten per locatie'!$A$15:$C$36,3,FALSE))</f>
        <v>475</v>
      </c>
      <c r="T397" s="513">
        <f t="shared" si="39"/>
        <v>0</v>
      </c>
      <c r="U397" s="514">
        <f>VLOOKUP(G397,'3-Productie normen'!A:O,7,FALSE)</f>
        <v>669.2</v>
      </c>
      <c r="V397" s="514"/>
      <c r="X397" s="515">
        <f t="shared" si="41"/>
        <v>72</v>
      </c>
      <c r="Y397" s="517"/>
    </row>
    <row r="398" spans="1:25" s="443" customFormat="1" ht="14.1" customHeight="1">
      <c r="A398" s="507">
        <f t="shared" si="42"/>
        <v>398</v>
      </c>
      <c r="B398" s="144" t="s">
        <v>56</v>
      </c>
      <c r="C398" s="144" t="s">
        <v>519</v>
      </c>
      <c r="D398" s="213" t="s">
        <v>523</v>
      </c>
      <c r="E398" s="516"/>
      <c r="F398" s="144" t="s">
        <v>399</v>
      </c>
      <c r="G398" s="509" t="s">
        <v>92</v>
      </c>
      <c r="H398" s="144" t="s">
        <v>138</v>
      </c>
      <c r="I398" s="144">
        <v>6</v>
      </c>
      <c r="J398" s="510">
        <f t="shared" si="36"/>
        <v>52</v>
      </c>
      <c r="K398" s="511">
        <v>52</v>
      </c>
      <c r="L398" s="511"/>
      <c r="M398" s="511"/>
      <c r="N398" s="511"/>
      <c r="O398" s="511"/>
      <c r="P398" s="511"/>
      <c r="Q398" s="512">
        <f t="shared" si="37"/>
        <v>1.7828571428571429</v>
      </c>
      <c r="R398" s="512">
        <f t="shared" si="38"/>
        <v>0</v>
      </c>
      <c r="S398" s="513">
        <f>IF(K398="nio",0,IF(K398&gt;0,VLOOKUP(G398,'3-Productie normen'!A:K,VLOOKUP(K398,'3-Productie normen'!$B$30:$C$33,2,FALSE),FALSE)))*(VLOOKUP(B398,'2-Kosten per locatie'!$A$15:$C$36,3,FALSE))</f>
        <v>175</v>
      </c>
      <c r="T398" s="513">
        <f t="shared" si="39"/>
        <v>0</v>
      </c>
      <c r="U398" s="514">
        <f>VLOOKUP(G398,'3-Productie normen'!A:O,7,FALSE)</f>
        <v>1111.75</v>
      </c>
      <c r="V398" s="514"/>
      <c r="X398" s="515">
        <f t="shared" si="41"/>
        <v>312</v>
      </c>
    </row>
    <row r="399" spans="1:25" s="443" customFormat="1" ht="14.1" customHeight="1">
      <c r="A399" s="507">
        <f t="shared" si="42"/>
        <v>399</v>
      </c>
      <c r="B399" s="144" t="s">
        <v>56</v>
      </c>
      <c r="C399" s="144" t="s">
        <v>519</v>
      </c>
      <c r="D399" s="502"/>
      <c r="E399" s="516"/>
      <c r="F399" s="144" t="s">
        <v>465</v>
      </c>
      <c r="G399" s="144" t="s">
        <v>99</v>
      </c>
      <c r="H399" s="144" t="s">
        <v>138</v>
      </c>
      <c r="I399" s="144">
        <v>57</v>
      </c>
      <c r="J399" s="510">
        <f t="shared" si="36"/>
        <v>52</v>
      </c>
      <c r="K399" s="511">
        <v>52</v>
      </c>
      <c r="L399" s="511"/>
      <c r="M399" s="511"/>
      <c r="N399" s="511"/>
      <c r="O399" s="511"/>
      <c r="P399" s="511"/>
      <c r="Q399" s="512">
        <f t="shared" si="37"/>
        <v>9.8800000000000008</v>
      </c>
      <c r="R399" s="512">
        <f t="shared" si="38"/>
        <v>0</v>
      </c>
      <c r="S399" s="513">
        <f>IF(K399="nio",0,IF(K399&gt;0,VLOOKUP(G399,'3-Productie normen'!A:K,VLOOKUP(K399,'3-Productie normen'!$B$30:$C$33,2,FALSE),FALSE)))*(VLOOKUP(B399,'2-Kosten per locatie'!$A$15:$C$36,3,FALSE))</f>
        <v>300</v>
      </c>
      <c r="T399" s="513">
        <f t="shared" si="39"/>
        <v>0</v>
      </c>
      <c r="U399" s="514">
        <f>VLOOKUP(G399,'3-Productie normen'!A:O,7,FALSE)</f>
        <v>1227.5999999999999</v>
      </c>
      <c r="V399" s="514"/>
      <c r="X399" s="515">
        <f t="shared" si="41"/>
        <v>2964</v>
      </c>
    </row>
    <row r="400" spans="1:25" s="443" customFormat="1" ht="14.1" customHeight="1">
      <c r="A400" s="507">
        <f t="shared" si="42"/>
        <v>400</v>
      </c>
      <c r="B400" s="144" t="s">
        <v>56</v>
      </c>
      <c r="C400" s="144" t="s">
        <v>519</v>
      </c>
      <c r="D400" s="502"/>
      <c r="E400" s="516"/>
      <c r="F400" s="144" t="s">
        <v>180</v>
      </c>
      <c r="G400" s="144" t="s">
        <v>86</v>
      </c>
      <c r="H400" s="144" t="s">
        <v>138</v>
      </c>
      <c r="I400" s="144">
        <v>16.7</v>
      </c>
      <c r="J400" s="510">
        <f t="shared" si="36"/>
        <v>52</v>
      </c>
      <c r="K400" s="511">
        <v>52</v>
      </c>
      <c r="L400" s="511"/>
      <c r="M400" s="511"/>
      <c r="N400" s="511"/>
      <c r="O400" s="511"/>
      <c r="P400" s="511"/>
      <c r="Q400" s="512"/>
      <c r="R400" s="512"/>
      <c r="S400" s="513"/>
      <c r="T400" s="513"/>
      <c r="U400" s="514"/>
      <c r="V400" s="514"/>
      <c r="X400" s="515">
        <f t="shared" si="41"/>
        <v>868.4</v>
      </c>
    </row>
    <row r="401" spans="1:24" s="443" customFormat="1" ht="14.1" customHeight="1">
      <c r="A401" s="507">
        <f t="shared" si="42"/>
        <v>401</v>
      </c>
      <c r="B401" s="144" t="s">
        <v>56</v>
      </c>
      <c r="C401" s="144" t="s">
        <v>519</v>
      </c>
      <c r="D401" s="502"/>
      <c r="E401" s="516"/>
      <c r="F401" s="144" t="s">
        <v>524</v>
      </c>
      <c r="G401" s="213" t="s">
        <v>94</v>
      </c>
      <c r="H401" s="144" t="s">
        <v>138</v>
      </c>
      <c r="I401" s="144">
        <v>67.400000000000006</v>
      </c>
      <c r="J401" s="510">
        <f t="shared" si="36"/>
        <v>52</v>
      </c>
      <c r="K401" s="511">
        <v>52</v>
      </c>
      <c r="L401" s="511"/>
      <c r="M401" s="511"/>
      <c r="N401" s="511"/>
      <c r="O401" s="511"/>
      <c r="P401" s="511"/>
      <c r="Q401" s="512"/>
      <c r="R401" s="512"/>
      <c r="S401" s="513"/>
      <c r="T401" s="513"/>
      <c r="U401" s="514"/>
      <c r="V401" s="514"/>
      <c r="X401" s="515">
        <f t="shared" si="41"/>
        <v>3504.8</v>
      </c>
    </row>
    <row r="402" spans="1:24" s="443" customFormat="1" ht="14.1" customHeight="1">
      <c r="A402" s="507">
        <f t="shared" si="42"/>
        <v>402</v>
      </c>
      <c r="B402" s="144" t="s">
        <v>56</v>
      </c>
      <c r="C402" s="144" t="s">
        <v>519</v>
      </c>
      <c r="D402" s="502"/>
      <c r="E402" s="516"/>
      <c r="F402" s="144" t="s">
        <v>473</v>
      </c>
      <c r="G402" s="144" t="s">
        <v>98</v>
      </c>
      <c r="H402" s="144" t="s">
        <v>138</v>
      </c>
      <c r="I402" s="144">
        <v>4</v>
      </c>
      <c r="J402" s="510">
        <f t="shared" si="36"/>
        <v>52</v>
      </c>
      <c r="K402" s="511">
        <v>52</v>
      </c>
      <c r="L402" s="511"/>
      <c r="M402" s="511"/>
      <c r="N402" s="511"/>
      <c r="O402" s="511"/>
      <c r="P402" s="511"/>
      <c r="Q402" s="512"/>
      <c r="R402" s="512"/>
      <c r="S402" s="513"/>
      <c r="T402" s="513"/>
      <c r="U402" s="514"/>
      <c r="V402" s="514"/>
      <c r="X402" s="515">
        <f t="shared" si="41"/>
        <v>208</v>
      </c>
    </row>
    <row r="403" spans="1:24" s="443" customFormat="1" ht="14.1" customHeight="1">
      <c r="A403" s="507">
        <f t="shared" si="42"/>
        <v>403</v>
      </c>
      <c r="B403" s="144" t="s">
        <v>53</v>
      </c>
      <c r="C403" s="144" t="s">
        <v>525</v>
      </c>
      <c r="D403" s="213" t="s">
        <v>134</v>
      </c>
      <c r="E403" s="516" t="s">
        <v>426</v>
      </c>
      <c r="F403" s="518" t="s">
        <v>526</v>
      </c>
      <c r="G403" s="519" t="s">
        <v>93</v>
      </c>
      <c r="H403" s="509" t="s">
        <v>156</v>
      </c>
      <c r="I403" s="520">
        <v>31</v>
      </c>
      <c r="J403" s="510">
        <f t="shared" si="36"/>
        <v>52</v>
      </c>
      <c r="K403" s="511">
        <v>52</v>
      </c>
      <c r="L403" s="511"/>
      <c r="M403" s="511"/>
      <c r="N403" s="511"/>
      <c r="O403" s="511"/>
      <c r="P403" s="511"/>
      <c r="Q403" s="512">
        <f t="shared" si="37"/>
        <v>16.12</v>
      </c>
      <c r="R403" s="512">
        <f t="shared" si="38"/>
        <v>0</v>
      </c>
      <c r="S403" s="513">
        <f>IF(K403="nio",0,IF(K403&gt;0,VLOOKUP(G403,'3-Productie normen'!A:K,VLOOKUP(K403,'3-Productie normen'!$B$30:$C$33,2,FALSE),FALSE)))*(VLOOKUP(B403,'2-Kosten per locatie'!$A$15:$C$36,3,FALSE))</f>
        <v>100</v>
      </c>
      <c r="T403" s="513">
        <f t="shared" si="39"/>
        <v>0</v>
      </c>
      <c r="U403" s="514">
        <f>VLOOKUP(G403,'3-Productie normen'!A:O,7,FALSE)</f>
        <v>586.5</v>
      </c>
      <c r="V403" s="514"/>
      <c r="X403" s="515">
        <f t="shared" si="41"/>
        <v>1612</v>
      </c>
    </row>
    <row r="404" spans="1:24" s="443" customFormat="1" ht="14.1" customHeight="1">
      <c r="A404" s="507">
        <f t="shared" si="42"/>
        <v>404</v>
      </c>
      <c r="B404" s="144" t="s">
        <v>53</v>
      </c>
      <c r="C404" s="144" t="s">
        <v>525</v>
      </c>
      <c r="D404" s="213" t="s">
        <v>134</v>
      </c>
      <c r="E404" s="516" t="s">
        <v>427</v>
      </c>
      <c r="F404" s="518" t="s">
        <v>88</v>
      </c>
      <c r="G404" s="144" t="s">
        <v>88</v>
      </c>
      <c r="H404" s="509" t="s">
        <v>156</v>
      </c>
      <c r="I404" s="520">
        <v>6</v>
      </c>
      <c r="J404" s="510">
        <f t="shared" si="36"/>
        <v>52</v>
      </c>
      <c r="K404" s="511">
        <v>52</v>
      </c>
      <c r="L404" s="511"/>
      <c r="M404" s="511"/>
      <c r="N404" s="511"/>
      <c r="O404" s="511"/>
      <c r="P404" s="511"/>
      <c r="Q404" s="512">
        <f t="shared" si="37"/>
        <v>6.24</v>
      </c>
      <c r="R404" s="512">
        <f t="shared" si="38"/>
        <v>0</v>
      </c>
      <c r="S404" s="513">
        <f>IF(K404="nio",0,IF(K404&gt;0,VLOOKUP(G404,'3-Productie normen'!A:K,VLOOKUP(K404,'3-Productie normen'!$B$30:$C$33,2,FALSE),FALSE)))*(VLOOKUP(B404,'2-Kosten per locatie'!$A$15:$C$36,3,FALSE))</f>
        <v>50</v>
      </c>
      <c r="T404" s="513">
        <f t="shared" si="39"/>
        <v>0</v>
      </c>
      <c r="U404" s="514">
        <f>VLOOKUP(G404,'3-Productie normen'!A:O,7,FALSE)</f>
        <v>806.37</v>
      </c>
      <c r="V404" s="514"/>
      <c r="X404" s="515">
        <f t="shared" si="41"/>
        <v>312</v>
      </c>
    </row>
    <row r="405" spans="1:24" s="443" customFormat="1" ht="14.1" customHeight="1">
      <c r="A405" s="507">
        <f t="shared" si="42"/>
        <v>405</v>
      </c>
      <c r="B405" s="144" t="s">
        <v>53</v>
      </c>
      <c r="C405" s="144" t="s">
        <v>525</v>
      </c>
      <c r="D405" s="213" t="s">
        <v>134</v>
      </c>
      <c r="E405" s="516" t="s">
        <v>428</v>
      </c>
      <c r="F405" s="518" t="s">
        <v>527</v>
      </c>
      <c r="G405" s="144" t="s">
        <v>95</v>
      </c>
      <c r="H405" s="509" t="s">
        <v>138</v>
      </c>
      <c r="I405" s="520">
        <v>2.5</v>
      </c>
      <c r="J405" s="510">
        <f t="shared" si="36"/>
        <v>12</v>
      </c>
      <c r="K405" s="511">
        <v>12</v>
      </c>
      <c r="L405" s="511"/>
      <c r="M405" s="511"/>
      <c r="N405" s="511"/>
      <c r="O405" s="511"/>
      <c r="P405" s="511"/>
      <c r="Q405" s="512">
        <f t="shared" si="37"/>
        <v>6.3157894736842107E-2</v>
      </c>
      <c r="R405" s="512">
        <f t="shared" si="38"/>
        <v>0</v>
      </c>
      <c r="S405" s="513">
        <f>IF(K405="nio",0,IF(K405&gt;0,VLOOKUP(G405,'3-Productie normen'!A:K,VLOOKUP(K405,'3-Productie normen'!$B$30:$C$33,2,FALSE),FALSE)))*(VLOOKUP(B405,'2-Kosten per locatie'!$A$15:$C$36,3,FALSE))</f>
        <v>475</v>
      </c>
      <c r="T405" s="513">
        <f t="shared" si="39"/>
        <v>0</v>
      </c>
      <c r="U405" s="514">
        <f>VLOOKUP(G405,'3-Productie normen'!A:O,7,FALSE)</f>
        <v>669.2</v>
      </c>
      <c r="V405" s="514"/>
      <c r="X405" s="515">
        <f t="shared" si="41"/>
        <v>30</v>
      </c>
    </row>
    <row r="406" spans="1:24" s="443" customFormat="1" ht="14.1" customHeight="1">
      <c r="A406" s="507">
        <f t="shared" si="42"/>
        <v>406</v>
      </c>
      <c r="B406" s="144" t="s">
        <v>53</v>
      </c>
      <c r="C406" s="144" t="s">
        <v>525</v>
      </c>
      <c r="D406" s="213">
        <v>1</v>
      </c>
      <c r="E406" s="516" t="s">
        <v>528</v>
      </c>
      <c r="F406" s="518" t="s">
        <v>465</v>
      </c>
      <c r="G406" s="519" t="s">
        <v>99</v>
      </c>
      <c r="H406" s="509" t="s">
        <v>138</v>
      </c>
      <c r="I406" s="520">
        <v>42.5</v>
      </c>
      <c r="J406" s="510">
        <f t="shared" si="36"/>
        <v>52</v>
      </c>
      <c r="K406" s="511">
        <v>52</v>
      </c>
      <c r="L406" s="511"/>
      <c r="M406" s="511"/>
      <c r="N406" s="511"/>
      <c r="O406" s="511"/>
      <c r="P406" s="511"/>
      <c r="Q406" s="512">
        <f t="shared" si="37"/>
        <v>7.3666666666666663</v>
      </c>
      <c r="R406" s="512">
        <f t="shared" si="38"/>
        <v>0</v>
      </c>
      <c r="S406" s="513">
        <f>IF(K406="nio",0,IF(K406&gt;0,VLOOKUP(G406,'3-Productie normen'!A:K,VLOOKUP(K406,'3-Productie normen'!$B$30:$C$33,2,FALSE),FALSE)))*(VLOOKUP(B406,'2-Kosten per locatie'!$A$15:$C$36,3,FALSE))</f>
        <v>300</v>
      </c>
      <c r="T406" s="513">
        <f t="shared" si="39"/>
        <v>0</v>
      </c>
      <c r="U406" s="514">
        <f>VLOOKUP(G406,'3-Productie normen'!A:O,7,FALSE)</f>
        <v>1227.5999999999999</v>
      </c>
      <c r="V406" s="514"/>
      <c r="X406" s="515">
        <f t="shared" si="41"/>
        <v>2210</v>
      </c>
    </row>
    <row r="407" spans="1:24" s="443" customFormat="1" ht="14.1" customHeight="1">
      <c r="A407" s="507">
        <f t="shared" si="42"/>
        <v>407</v>
      </c>
      <c r="B407" s="144" t="s">
        <v>53</v>
      </c>
      <c r="C407" s="144" t="s">
        <v>525</v>
      </c>
      <c r="D407" s="213">
        <v>1</v>
      </c>
      <c r="E407" s="516" t="s">
        <v>529</v>
      </c>
      <c r="F407" s="518" t="s">
        <v>530</v>
      </c>
      <c r="G407" s="144" t="s">
        <v>95</v>
      </c>
      <c r="H407" s="509" t="s">
        <v>138</v>
      </c>
      <c r="I407" s="520">
        <v>3</v>
      </c>
      <c r="J407" s="510">
        <f t="shared" si="36"/>
        <v>12</v>
      </c>
      <c r="K407" s="511">
        <v>12</v>
      </c>
      <c r="L407" s="511"/>
      <c r="M407" s="511"/>
      <c r="N407" s="511"/>
      <c r="O407" s="511"/>
      <c r="P407" s="511"/>
      <c r="Q407" s="512">
        <f t="shared" si="37"/>
        <v>7.5789473684210532E-2</v>
      </c>
      <c r="R407" s="512">
        <f t="shared" si="38"/>
        <v>0</v>
      </c>
      <c r="S407" s="513">
        <f>IF(K407="nio",0,IF(K407&gt;0,VLOOKUP(G407,'3-Productie normen'!A:K,VLOOKUP(K407,'3-Productie normen'!$B$30:$C$33,2,FALSE),FALSE)))*(VLOOKUP(B407,'2-Kosten per locatie'!$A$15:$C$36,3,FALSE))</f>
        <v>475</v>
      </c>
      <c r="T407" s="513">
        <f t="shared" si="39"/>
        <v>0</v>
      </c>
      <c r="U407" s="514">
        <f>VLOOKUP(G407,'3-Productie normen'!A:O,7,FALSE)</f>
        <v>669.2</v>
      </c>
      <c r="V407" s="514"/>
      <c r="X407" s="515">
        <f t="shared" si="41"/>
        <v>36</v>
      </c>
    </row>
    <row r="408" spans="1:24" s="443" customFormat="1" ht="14.1" customHeight="1">
      <c r="A408" s="507">
        <f t="shared" si="42"/>
        <v>408</v>
      </c>
      <c r="B408" s="144" t="s">
        <v>53</v>
      </c>
      <c r="C408" s="144" t="s">
        <v>525</v>
      </c>
      <c r="D408" s="213">
        <v>1</v>
      </c>
      <c r="E408" s="516" t="s">
        <v>531</v>
      </c>
      <c r="F408" s="518" t="s">
        <v>532</v>
      </c>
      <c r="G408" s="144" t="s">
        <v>88</v>
      </c>
      <c r="H408" s="509" t="s">
        <v>156</v>
      </c>
      <c r="I408" s="520">
        <v>8.8000000000000007</v>
      </c>
      <c r="J408" s="510">
        <f t="shared" si="36"/>
        <v>52</v>
      </c>
      <c r="K408" s="511">
        <v>52</v>
      </c>
      <c r="L408" s="511"/>
      <c r="M408" s="511"/>
      <c r="N408" s="511"/>
      <c r="O408" s="511"/>
      <c r="P408" s="511"/>
      <c r="Q408" s="512">
        <f t="shared" si="37"/>
        <v>9.152000000000001</v>
      </c>
      <c r="R408" s="512">
        <f t="shared" si="38"/>
        <v>0</v>
      </c>
      <c r="S408" s="513">
        <f>IF(K408="nio",0,IF(K408&gt;0,VLOOKUP(G408,'3-Productie normen'!A:K,VLOOKUP(K408,'3-Productie normen'!$B$30:$C$33,2,FALSE),FALSE)))*(VLOOKUP(B408,'2-Kosten per locatie'!$A$15:$C$36,3,FALSE))</f>
        <v>50</v>
      </c>
      <c r="T408" s="513">
        <f t="shared" si="39"/>
        <v>0</v>
      </c>
      <c r="U408" s="514">
        <f>VLOOKUP(G408,'3-Productie normen'!A:O,7,FALSE)</f>
        <v>806.37</v>
      </c>
      <c r="V408" s="514"/>
      <c r="X408" s="515">
        <f t="shared" si="41"/>
        <v>457.6</v>
      </c>
    </row>
    <row r="409" spans="1:24" s="443" customFormat="1" ht="14.1" customHeight="1">
      <c r="A409" s="507">
        <f t="shared" si="42"/>
        <v>409</v>
      </c>
      <c r="B409" s="144" t="s">
        <v>53</v>
      </c>
      <c r="C409" s="144" t="s">
        <v>525</v>
      </c>
      <c r="D409" s="213">
        <v>1</v>
      </c>
      <c r="E409" s="516" t="s">
        <v>533</v>
      </c>
      <c r="F409" s="518" t="s">
        <v>534</v>
      </c>
      <c r="G409" s="509" t="s">
        <v>102</v>
      </c>
      <c r="H409" s="509" t="s">
        <v>138</v>
      </c>
      <c r="I409" s="520">
        <v>2</v>
      </c>
      <c r="J409" s="510">
        <f t="shared" si="36"/>
        <v>0</v>
      </c>
      <c r="K409" s="511"/>
      <c r="L409" s="511"/>
      <c r="M409" s="511"/>
      <c r="N409" s="511"/>
      <c r="O409" s="511"/>
      <c r="P409" s="511"/>
      <c r="Q409" s="512">
        <f t="shared" si="37"/>
        <v>0</v>
      </c>
      <c r="R409" s="512">
        <f t="shared" si="38"/>
        <v>0</v>
      </c>
      <c r="S409" s="513">
        <f>IF(K409="nio",0,IF(K409&gt;0,VLOOKUP(G409,'3-Productie normen'!A:K,VLOOKUP(K409,'3-Productie normen'!$B$30:$C$33,2,FALSE),FALSE)))*(VLOOKUP(B409,'2-Kosten per locatie'!$A$15:$C$36,3,FALSE))</f>
        <v>0</v>
      </c>
      <c r="T409" s="513">
        <f t="shared" si="39"/>
        <v>0</v>
      </c>
      <c r="U409" s="514">
        <f>VLOOKUP(G409,'3-Productie normen'!A:O,7,FALSE)</f>
        <v>1570.1</v>
      </c>
      <c r="V409" s="514"/>
      <c r="X409" s="515">
        <f t="shared" si="41"/>
        <v>0</v>
      </c>
    </row>
    <row r="410" spans="1:24" s="443" customFormat="1" ht="14.1" customHeight="1">
      <c r="A410" s="507">
        <f t="shared" si="42"/>
        <v>410</v>
      </c>
      <c r="B410" s="144" t="s">
        <v>53</v>
      </c>
      <c r="C410" s="144" t="s">
        <v>525</v>
      </c>
      <c r="D410" s="213">
        <v>1</v>
      </c>
      <c r="E410" s="516" t="s">
        <v>535</v>
      </c>
      <c r="F410" s="518" t="s">
        <v>483</v>
      </c>
      <c r="G410" s="144" t="s">
        <v>90</v>
      </c>
      <c r="H410" s="509" t="s">
        <v>138</v>
      </c>
      <c r="I410" s="520">
        <v>4</v>
      </c>
      <c r="J410" s="510">
        <f t="shared" si="36"/>
        <v>52</v>
      </c>
      <c r="K410" s="511">
        <v>52</v>
      </c>
      <c r="L410" s="511"/>
      <c r="M410" s="511"/>
      <c r="N410" s="511"/>
      <c r="O410" s="511"/>
      <c r="P410" s="511"/>
      <c r="Q410" s="512">
        <f t="shared" si="37"/>
        <v>0.34666666666666668</v>
      </c>
      <c r="R410" s="512">
        <f t="shared" si="38"/>
        <v>0</v>
      </c>
      <c r="S410" s="513">
        <f>IF(K410="nio",0,IF(K410&gt;0,VLOOKUP(G410,'3-Productie normen'!A:K,VLOOKUP(K410,'3-Productie normen'!$B$30:$C$33,2,FALSE),FALSE)))*(VLOOKUP(B410,'2-Kosten per locatie'!$A$15:$C$36,3,FALSE))</f>
        <v>600</v>
      </c>
      <c r="T410" s="513">
        <f t="shared" si="39"/>
        <v>0</v>
      </c>
      <c r="U410" s="514">
        <f>VLOOKUP(G410,'3-Productie normen'!A:O,7,FALSE)</f>
        <v>2296.1699999999996</v>
      </c>
      <c r="V410" s="514"/>
      <c r="X410" s="515">
        <f t="shared" si="41"/>
        <v>208</v>
      </c>
    </row>
    <row r="411" spans="1:24" s="443" customFormat="1" ht="14.1" customHeight="1">
      <c r="A411" s="507">
        <f t="shared" si="42"/>
        <v>411</v>
      </c>
      <c r="B411" s="144" t="s">
        <v>53</v>
      </c>
      <c r="C411" s="144" t="s">
        <v>525</v>
      </c>
      <c r="D411" s="502"/>
      <c r="E411" s="509"/>
      <c r="F411" s="213" t="s">
        <v>149</v>
      </c>
      <c r="G411" s="144" t="s">
        <v>98</v>
      </c>
      <c r="H411" s="509"/>
      <c r="I411" s="520">
        <v>4</v>
      </c>
      <c r="J411" s="510">
        <f t="shared" si="36"/>
        <v>52</v>
      </c>
      <c r="K411" s="511">
        <v>52</v>
      </c>
      <c r="L411" s="511"/>
      <c r="M411" s="511"/>
      <c r="N411" s="511"/>
      <c r="O411" s="511"/>
      <c r="P411" s="511"/>
      <c r="Q411" s="512">
        <f t="shared" si="37"/>
        <v>0.83199999999999996</v>
      </c>
      <c r="R411" s="512">
        <f t="shared" si="38"/>
        <v>0</v>
      </c>
      <c r="S411" s="513">
        <f>IF(K411="nio",0,IF(K411&gt;0,VLOOKUP(G411,'3-Productie normen'!A:K,VLOOKUP(K411,'3-Productie normen'!$B$30:$C$33,2,FALSE),FALSE)))*(VLOOKUP(B411,'2-Kosten per locatie'!$A$15:$C$36,3,FALSE))</f>
        <v>250</v>
      </c>
      <c r="T411" s="513">
        <f t="shared" si="39"/>
        <v>0</v>
      </c>
      <c r="U411" s="514">
        <f>VLOOKUP(G411,'3-Productie normen'!A:O,7,FALSE)</f>
        <v>132.80000000000001</v>
      </c>
      <c r="V411" s="514"/>
      <c r="X411" s="515">
        <f t="shared" si="41"/>
        <v>208</v>
      </c>
    </row>
    <row r="412" spans="1:24" s="443" customFormat="1" ht="14.1" customHeight="1">
      <c r="A412" s="507">
        <f t="shared" si="42"/>
        <v>412</v>
      </c>
      <c r="B412" s="213" t="s">
        <v>73</v>
      </c>
      <c r="C412" s="213" t="s">
        <v>536</v>
      </c>
      <c r="D412" s="213"/>
      <c r="E412" s="213" t="s">
        <v>424</v>
      </c>
      <c r="F412" s="213" t="s">
        <v>537</v>
      </c>
      <c r="G412" s="519" t="s">
        <v>90</v>
      </c>
      <c r="H412" s="509" t="s">
        <v>538</v>
      </c>
      <c r="I412" s="521">
        <v>10</v>
      </c>
      <c r="J412" s="510">
        <v>255</v>
      </c>
      <c r="K412" s="511">
        <v>255</v>
      </c>
      <c r="L412" s="511"/>
      <c r="M412" s="511"/>
      <c r="N412" s="511"/>
      <c r="O412" s="511"/>
      <c r="P412" s="511"/>
      <c r="Q412" s="512">
        <f t="shared" ref="Q412:Q441" si="43">IF(K412="nio",0,IF(K412&gt;0,K412*I412/S412,0))</f>
        <v>3.4</v>
      </c>
      <c r="R412" s="512">
        <f t="shared" ref="R412:R441" si="44">IF(L412&gt;0,L412*I412/T412,0)</f>
        <v>0</v>
      </c>
      <c r="S412" s="513">
        <f>IF(K412="nio",0,IF(K412&gt;0,VLOOKUP(G412,'3-Productie normen'!A:K,VLOOKUP(K412,'3-Productie normen'!$B$30:$C$33,2,FALSE),FALSE)))*(VLOOKUP(B412,'2-Kosten per locatie'!$A$15:$C$40,3,FALSE))</f>
        <v>750</v>
      </c>
      <c r="T412" s="513">
        <f t="shared" ref="T412:T441" si="45">IF(L412&gt;0,S412*$T$8,0)</f>
        <v>0</v>
      </c>
      <c r="U412" s="514">
        <f>VLOOKUP(G412,'3-Productie normen'!A:O,7,FALSE)</f>
        <v>2296.1699999999996</v>
      </c>
      <c r="V412" s="514"/>
      <c r="X412" s="515">
        <f t="shared" ref="X412:X425" si="46">J412*I412</f>
        <v>2550</v>
      </c>
    </row>
    <row r="413" spans="1:24" s="443" customFormat="1" ht="14.1" customHeight="1">
      <c r="A413" s="507">
        <f t="shared" si="42"/>
        <v>413</v>
      </c>
      <c r="B413" s="213" t="s">
        <v>73</v>
      </c>
      <c r="C413" s="213" t="s">
        <v>536</v>
      </c>
      <c r="D413" s="213"/>
      <c r="E413" s="213" t="s">
        <v>426</v>
      </c>
      <c r="F413" s="213" t="s">
        <v>396</v>
      </c>
      <c r="G413" s="519" t="s">
        <v>90</v>
      </c>
      <c r="H413" s="509" t="s">
        <v>138</v>
      </c>
      <c r="I413" s="521">
        <v>9</v>
      </c>
      <c r="J413" s="510">
        <v>255</v>
      </c>
      <c r="K413" s="511">
        <v>255</v>
      </c>
      <c r="L413" s="511"/>
      <c r="M413" s="511"/>
      <c r="N413" s="511"/>
      <c r="O413" s="511"/>
      <c r="P413" s="511"/>
      <c r="Q413" s="512">
        <f t="shared" si="43"/>
        <v>3.06</v>
      </c>
      <c r="R413" s="512">
        <f t="shared" si="44"/>
        <v>0</v>
      </c>
      <c r="S413" s="513">
        <f>IF(K413="nio",0,IF(K413&gt;0,VLOOKUP(G413,'3-Productie normen'!A:K,VLOOKUP(K413,'3-Productie normen'!$B$30:$C$33,2,FALSE),FALSE)))*(VLOOKUP(B413,'2-Kosten per locatie'!$A$15:$C$40,3,FALSE))</f>
        <v>750</v>
      </c>
      <c r="T413" s="513">
        <f t="shared" si="45"/>
        <v>0</v>
      </c>
      <c r="U413" s="514">
        <f>VLOOKUP(G413,'3-Productie normen'!A:O,7,FALSE)</f>
        <v>2296.1699999999996</v>
      </c>
      <c r="V413" s="514"/>
      <c r="X413" s="515">
        <f t="shared" si="46"/>
        <v>2295</v>
      </c>
    </row>
    <row r="414" spans="1:24" s="443" customFormat="1" ht="14.1" customHeight="1">
      <c r="A414" s="507">
        <f t="shared" si="42"/>
        <v>414</v>
      </c>
      <c r="B414" s="213" t="s">
        <v>73</v>
      </c>
      <c r="C414" s="213" t="s">
        <v>536</v>
      </c>
      <c r="D414" s="213"/>
      <c r="E414" s="213" t="s">
        <v>427</v>
      </c>
      <c r="F414" s="213" t="s">
        <v>174</v>
      </c>
      <c r="G414" s="519" t="s">
        <v>90</v>
      </c>
      <c r="H414" s="509" t="s">
        <v>138</v>
      </c>
      <c r="I414" s="521">
        <v>19</v>
      </c>
      <c r="J414" s="510">
        <v>255</v>
      </c>
      <c r="K414" s="511">
        <v>255</v>
      </c>
      <c r="L414" s="511"/>
      <c r="M414" s="511"/>
      <c r="N414" s="511"/>
      <c r="O414" s="511"/>
      <c r="P414" s="511"/>
      <c r="Q414" s="512">
        <f t="shared" si="43"/>
        <v>6.46</v>
      </c>
      <c r="R414" s="512">
        <f t="shared" si="44"/>
        <v>0</v>
      </c>
      <c r="S414" s="513">
        <f>IF(K414="nio",0,IF(K414&gt;0,VLOOKUP(G414,'3-Productie normen'!A:K,VLOOKUP(K414,'3-Productie normen'!$B$30:$C$33,2,FALSE),FALSE)))*(VLOOKUP(B414,'2-Kosten per locatie'!$A$15:$C$40,3,FALSE))</f>
        <v>750</v>
      </c>
      <c r="T414" s="513">
        <f t="shared" si="45"/>
        <v>0</v>
      </c>
      <c r="U414" s="514">
        <f>VLOOKUP(G414,'3-Productie normen'!A:O,7,FALSE)</f>
        <v>2296.1699999999996</v>
      </c>
      <c r="V414" s="514"/>
      <c r="X414" s="515">
        <f t="shared" si="46"/>
        <v>4845</v>
      </c>
    </row>
    <row r="415" spans="1:24" s="443" customFormat="1" ht="14.1" customHeight="1">
      <c r="A415" s="507">
        <f t="shared" si="42"/>
        <v>415</v>
      </c>
      <c r="B415" s="213" t="s">
        <v>73</v>
      </c>
      <c r="C415" s="213" t="s">
        <v>536</v>
      </c>
      <c r="D415" s="213"/>
      <c r="E415" s="213" t="s">
        <v>428</v>
      </c>
      <c r="F415" s="213" t="s">
        <v>539</v>
      </c>
      <c r="G415" s="519" t="s">
        <v>101</v>
      </c>
      <c r="H415" s="509" t="s">
        <v>138</v>
      </c>
      <c r="I415" s="521">
        <v>4</v>
      </c>
      <c r="J415" s="510">
        <v>255</v>
      </c>
      <c r="K415" s="511">
        <v>255</v>
      </c>
      <c r="L415" s="511"/>
      <c r="M415" s="511"/>
      <c r="N415" s="511"/>
      <c r="O415" s="511"/>
      <c r="P415" s="511"/>
      <c r="Q415" s="512">
        <f t="shared" si="43"/>
        <v>2.04</v>
      </c>
      <c r="R415" s="512">
        <f t="shared" si="44"/>
        <v>0</v>
      </c>
      <c r="S415" s="513">
        <f>IF(K415="nio",0,IF(K415&gt;0,VLOOKUP(G415,'3-Productie normen'!A:K,VLOOKUP(K415,'3-Productie normen'!$B$30:$C$33,2,FALSE),FALSE)))*(VLOOKUP(B415,'2-Kosten per locatie'!$A$15:$C$40,3,FALSE))</f>
        <v>500</v>
      </c>
      <c r="T415" s="513">
        <f t="shared" si="45"/>
        <v>0</v>
      </c>
      <c r="U415" s="514">
        <f>VLOOKUP(G415,'3-Productie normen'!A:O,7,FALSE)</f>
        <v>23</v>
      </c>
      <c r="V415" s="514"/>
      <c r="X415" s="515">
        <f t="shared" si="46"/>
        <v>1020</v>
      </c>
    </row>
    <row r="416" spans="1:24" s="443" customFormat="1" ht="14.1" customHeight="1">
      <c r="A416" s="507">
        <f t="shared" si="42"/>
        <v>416</v>
      </c>
      <c r="B416" s="213" t="s">
        <v>73</v>
      </c>
      <c r="C416" s="213" t="s">
        <v>536</v>
      </c>
      <c r="D416" s="213"/>
      <c r="E416" s="213" t="s">
        <v>432</v>
      </c>
      <c r="F416" s="213" t="s">
        <v>540</v>
      </c>
      <c r="G416" s="519" t="s">
        <v>88</v>
      </c>
      <c r="H416" s="509" t="s">
        <v>156</v>
      </c>
      <c r="I416" s="521">
        <v>2</v>
      </c>
      <c r="J416" s="510">
        <v>255</v>
      </c>
      <c r="K416" s="511">
        <v>255</v>
      </c>
      <c r="L416" s="511"/>
      <c r="M416" s="511"/>
      <c r="N416" s="511"/>
      <c r="O416" s="511"/>
      <c r="P416" s="511"/>
      <c r="Q416" s="512">
        <f t="shared" si="43"/>
        <v>6.8</v>
      </c>
      <c r="R416" s="512">
        <f t="shared" si="44"/>
        <v>0</v>
      </c>
      <c r="S416" s="513">
        <f>IF(K416="nio",0,IF(K416&gt;0,VLOOKUP(G416,'3-Productie normen'!A:K,VLOOKUP(K416,'3-Productie normen'!$B$30:$C$33,2,FALSE),FALSE)))*(VLOOKUP(B416,'2-Kosten per locatie'!$A$15:$C$40,3,FALSE))</f>
        <v>75</v>
      </c>
      <c r="T416" s="513">
        <f t="shared" si="45"/>
        <v>0</v>
      </c>
      <c r="U416" s="514">
        <f>VLOOKUP(G416,'3-Productie normen'!A:O,7,FALSE)</f>
        <v>806.37</v>
      </c>
      <c r="V416" s="514"/>
      <c r="X416" s="515">
        <f t="shared" si="46"/>
        <v>510</v>
      </c>
    </row>
    <row r="417" spans="1:24" s="443" customFormat="1" ht="14.1" customHeight="1">
      <c r="A417" s="507">
        <f t="shared" si="42"/>
        <v>417</v>
      </c>
      <c r="B417" s="213" t="s">
        <v>73</v>
      </c>
      <c r="C417" s="213" t="s">
        <v>536</v>
      </c>
      <c r="D417" s="213"/>
      <c r="E417" s="213" t="s">
        <v>433</v>
      </c>
      <c r="F417" s="213" t="s">
        <v>166</v>
      </c>
      <c r="G417" s="519" t="s">
        <v>88</v>
      </c>
      <c r="H417" s="509" t="s">
        <v>156</v>
      </c>
      <c r="I417" s="521">
        <v>2</v>
      </c>
      <c r="J417" s="510">
        <v>255</v>
      </c>
      <c r="K417" s="511">
        <v>255</v>
      </c>
      <c r="L417" s="511"/>
      <c r="M417" s="511"/>
      <c r="N417" s="511"/>
      <c r="O417" s="511"/>
      <c r="P417" s="511"/>
      <c r="Q417" s="512">
        <f t="shared" si="43"/>
        <v>6.8</v>
      </c>
      <c r="R417" s="512">
        <f t="shared" si="44"/>
        <v>0</v>
      </c>
      <c r="S417" s="513">
        <f>IF(K417="nio",0,IF(K417&gt;0,VLOOKUP(G417,'3-Productie normen'!A:K,VLOOKUP(K417,'3-Productie normen'!$B$30:$C$33,2,FALSE),FALSE)))*(VLOOKUP(B417,'2-Kosten per locatie'!$A$15:$C$40,3,FALSE))</f>
        <v>75</v>
      </c>
      <c r="T417" s="513">
        <f t="shared" si="45"/>
        <v>0</v>
      </c>
      <c r="U417" s="514">
        <f>VLOOKUP(G417,'3-Productie normen'!A:O,7,FALSE)</f>
        <v>806.37</v>
      </c>
      <c r="V417" s="514"/>
      <c r="X417" s="515">
        <f t="shared" si="46"/>
        <v>510</v>
      </c>
    </row>
    <row r="418" spans="1:24" s="443" customFormat="1" ht="14.1" customHeight="1">
      <c r="A418" s="507">
        <f t="shared" si="42"/>
        <v>418</v>
      </c>
      <c r="B418" s="213" t="s">
        <v>73</v>
      </c>
      <c r="C418" s="213" t="s">
        <v>536</v>
      </c>
      <c r="D418" s="213"/>
      <c r="E418" s="213" t="s">
        <v>434</v>
      </c>
      <c r="F418" s="213" t="s">
        <v>240</v>
      </c>
      <c r="G418" s="519" t="s">
        <v>92</v>
      </c>
      <c r="H418" s="509" t="s">
        <v>138</v>
      </c>
      <c r="I418" s="521">
        <v>7</v>
      </c>
      <c r="J418" s="510">
        <v>255</v>
      </c>
      <c r="K418" s="511">
        <v>255</v>
      </c>
      <c r="L418" s="511"/>
      <c r="M418" s="511"/>
      <c r="N418" s="511"/>
      <c r="O418" s="511"/>
      <c r="P418" s="511"/>
      <c r="Q418" s="512">
        <f t="shared" si="43"/>
        <v>6.4909090909090912</v>
      </c>
      <c r="R418" s="512">
        <f t="shared" si="44"/>
        <v>0</v>
      </c>
      <c r="S418" s="513">
        <f>IF(K418="nio",0,IF(K418&gt;0,VLOOKUP(G418,'3-Productie normen'!A:K,VLOOKUP(K418,'3-Productie normen'!$B$30:$C$33,2,FALSE),FALSE)))*(VLOOKUP(B418,'2-Kosten per locatie'!$A$15:$C$40,3,FALSE))</f>
        <v>275</v>
      </c>
      <c r="T418" s="513">
        <f t="shared" si="45"/>
        <v>0</v>
      </c>
      <c r="U418" s="514">
        <f>VLOOKUP(G418,'3-Productie normen'!A:O,7,FALSE)</f>
        <v>1111.75</v>
      </c>
      <c r="V418" s="514"/>
      <c r="X418" s="515">
        <f t="shared" si="46"/>
        <v>1785</v>
      </c>
    </row>
    <row r="419" spans="1:24" s="443" customFormat="1" ht="14.1" customHeight="1">
      <c r="A419" s="507">
        <f t="shared" si="42"/>
        <v>419</v>
      </c>
      <c r="B419" s="213" t="s">
        <v>73</v>
      </c>
      <c r="C419" s="213" t="s">
        <v>536</v>
      </c>
      <c r="D419" s="213"/>
      <c r="E419" s="213" t="s">
        <v>435</v>
      </c>
      <c r="F419" s="213" t="s">
        <v>541</v>
      </c>
      <c r="G419" s="519" t="s">
        <v>88</v>
      </c>
      <c r="H419" s="509" t="s">
        <v>156</v>
      </c>
      <c r="I419" s="521">
        <v>3</v>
      </c>
      <c r="J419" s="510">
        <v>255</v>
      </c>
      <c r="K419" s="511">
        <v>255</v>
      </c>
      <c r="L419" s="511"/>
      <c r="M419" s="511"/>
      <c r="N419" s="511"/>
      <c r="O419" s="511"/>
      <c r="P419" s="511"/>
      <c r="Q419" s="512">
        <f t="shared" si="43"/>
        <v>10.199999999999999</v>
      </c>
      <c r="R419" s="512">
        <f t="shared" si="44"/>
        <v>0</v>
      </c>
      <c r="S419" s="513">
        <f>IF(K419="nio",0,IF(K419&gt;0,VLOOKUP(G419,'3-Productie normen'!A:K,VLOOKUP(K419,'3-Productie normen'!$B$30:$C$33,2,FALSE),FALSE)))*(VLOOKUP(B419,'2-Kosten per locatie'!$A$15:$C$40,3,FALSE))</f>
        <v>75</v>
      </c>
      <c r="T419" s="513">
        <f t="shared" si="45"/>
        <v>0</v>
      </c>
      <c r="U419" s="514">
        <f>VLOOKUP(G419,'3-Productie normen'!A:O,7,FALSE)</f>
        <v>806.37</v>
      </c>
      <c r="V419" s="514"/>
      <c r="X419" s="515">
        <f t="shared" si="46"/>
        <v>765</v>
      </c>
    </row>
    <row r="420" spans="1:24" s="443" customFormat="1" ht="14.1" customHeight="1">
      <c r="A420" s="507">
        <f t="shared" si="42"/>
        <v>420</v>
      </c>
      <c r="B420" s="213" t="s">
        <v>73</v>
      </c>
      <c r="C420" s="213" t="s">
        <v>536</v>
      </c>
      <c r="D420" s="213"/>
      <c r="E420" s="213" t="s">
        <v>437</v>
      </c>
      <c r="F420" s="213" t="s">
        <v>542</v>
      </c>
      <c r="G420" s="519" t="s">
        <v>95</v>
      </c>
      <c r="H420" s="509" t="s">
        <v>138</v>
      </c>
      <c r="I420" s="521">
        <v>50</v>
      </c>
      <c r="J420" s="510">
        <v>255</v>
      </c>
      <c r="K420" s="511">
        <v>255</v>
      </c>
      <c r="L420" s="511"/>
      <c r="M420" s="511"/>
      <c r="N420" s="511"/>
      <c r="O420" s="511"/>
      <c r="P420" s="511"/>
      <c r="Q420" s="512">
        <f t="shared" si="43"/>
        <v>23.181818181818183</v>
      </c>
      <c r="R420" s="512">
        <f t="shared" si="44"/>
        <v>0</v>
      </c>
      <c r="S420" s="513">
        <f>IF(K420="nio",0,IF(K420&gt;0,VLOOKUP(G420,'3-Productie normen'!A:K,VLOOKUP(K420,'3-Productie normen'!$B$30:$C$33,2,FALSE),FALSE)))*(VLOOKUP(B420,'2-Kosten per locatie'!$A$15:$C$40,3,FALSE))</f>
        <v>550</v>
      </c>
      <c r="T420" s="513">
        <f t="shared" si="45"/>
        <v>0</v>
      </c>
      <c r="U420" s="514">
        <f>VLOOKUP(G420,'3-Productie normen'!A:O,7,FALSE)</f>
        <v>669.2</v>
      </c>
      <c r="V420" s="514"/>
      <c r="X420" s="515">
        <f t="shared" si="46"/>
        <v>12750</v>
      </c>
    </row>
    <row r="421" spans="1:24" s="443" customFormat="1" ht="14.1" customHeight="1">
      <c r="A421" s="507">
        <f t="shared" si="42"/>
        <v>421</v>
      </c>
      <c r="B421" s="213" t="s">
        <v>73</v>
      </c>
      <c r="C421" s="213" t="s">
        <v>536</v>
      </c>
      <c r="D421" s="213"/>
      <c r="E421" s="213" t="s">
        <v>438</v>
      </c>
      <c r="F421" s="213" t="s">
        <v>543</v>
      </c>
      <c r="G421" s="519" t="s">
        <v>86</v>
      </c>
      <c r="H421" s="509" t="s">
        <v>138</v>
      </c>
      <c r="I421" s="521">
        <v>13</v>
      </c>
      <c r="J421" s="510">
        <v>255</v>
      </c>
      <c r="K421" s="511">
        <v>255</v>
      </c>
      <c r="L421" s="511"/>
      <c r="M421" s="511"/>
      <c r="N421" s="511"/>
      <c r="O421" s="511"/>
      <c r="P421" s="511"/>
      <c r="Q421" s="512">
        <f t="shared" si="43"/>
        <v>8.84</v>
      </c>
      <c r="R421" s="512">
        <f t="shared" si="44"/>
        <v>0</v>
      </c>
      <c r="S421" s="513">
        <f>IF(K421="nio",0,IF(K421&gt;0,VLOOKUP(G421,'3-Productie normen'!A:K,VLOOKUP(K421,'3-Productie normen'!$B$30:$C$33,2,FALSE),FALSE)))*(VLOOKUP(B421,'2-Kosten per locatie'!$A$15:$C$40,3,FALSE))</f>
        <v>375</v>
      </c>
      <c r="T421" s="513">
        <f t="shared" si="45"/>
        <v>0</v>
      </c>
      <c r="U421" s="514">
        <f>VLOOKUP(G421,'3-Productie normen'!A:O,7,FALSE)</f>
        <v>3803.9000000000005</v>
      </c>
      <c r="V421" s="514"/>
      <c r="X421" s="515">
        <f t="shared" si="46"/>
        <v>3315</v>
      </c>
    </row>
    <row r="422" spans="1:24" s="443" customFormat="1" ht="14.1" customHeight="1">
      <c r="A422" s="507">
        <f t="shared" si="42"/>
        <v>422</v>
      </c>
      <c r="B422" s="213" t="s">
        <v>73</v>
      </c>
      <c r="C422" s="213" t="s">
        <v>536</v>
      </c>
      <c r="D422" s="213"/>
      <c r="E422" s="213" t="s">
        <v>440</v>
      </c>
      <c r="F422" s="213" t="s">
        <v>544</v>
      </c>
      <c r="G422" s="519" t="s">
        <v>86</v>
      </c>
      <c r="H422" s="509" t="s">
        <v>138</v>
      </c>
      <c r="I422" s="521">
        <v>24</v>
      </c>
      <c r="J422" s="510">
        <v>255</v>
      </c>
      <c r="K422" s="511">
        <v>255</v>
      </c>
      <c r="L422" s="511"/>
      <c r="M422" s="511"/>
      <c r="N422" s="511"/>
      <c r="O422" s="511"/>
      <c r="P422" s="511"/>
      <c r="Q422" s="512">
        <f t="shared" si="43"/>
        <v>16.32</v>
      </c>
      <c r="R422" s="512">
        <f t="shared" si="44"/>
        <v>0</v>
      </c>
      <c r="S422" s="513">
        <f>IF(K422="nio",0,IF(K422&gt;0,VLOOKUP(G422,'3-Productie normen'!A:K,VLOOKUP(K422,'3-Productie normen'!$B$30:$C$33,2,FALSE),FALSE)))*(VLOOKUP(B422,'2-Kosten per locatie'!$A$15:$C$40,3,FALSE))</f>
        <v>375</v>
      </c>
      <c r="T422" s="513">
        <f t="shared" si="45"/>
        <v>0</v>
      </c>
      <c r="U422" s="514">
        <f>VLOOKUP(G422,'3-Productie normen'!A:O,7,FALSE)</f>
        <v>3803.9000000000005</v>
      </c>
      <c r="V422" s="514"/>
      <c r="X422" s="515">
        <f t="shared" si="46"/>
        <v>6120</v>
      </c>
    </row>
    <row r="423" spans="1:24" s="443" customFormat="1" ht="14.1" customHeight="1">
      <c r="A423" s="507">
        <f t="shared" si="42"/>
        <v>423</v>
      </c>
      <c r="B423" s="213" t="s">
        <v>73</v>
      </c>
      <c r="C423" s="213" t="s">
        <v>536</v>
      </c>
      <c r="D423" s="213"/>
      <c r="E423" s="213" t="s">
        <v>545</v>
      </c>
      <c r="F423" s="213" t="s">
        <v>494</v>
      </c>
      <c r="G423" s="519" t="s">
        <v>95</v>
      </c>
      <c r="H423" s="509" t="s">
        <v>138</v>
      </c>
      <c r="I423" s="521">
        <v>5</v>
      </c>
      <c r="J423" s="510">
        <v>255</v>
      </c>
      <c r="K423" s="511">
        <v>255</v>
      </c>
      <c r="L423" s="511"/>
      <c r="M423" s="511"/>
      <c r="N423" s="511"/>
      <c r="O423" s="511"/>
      <c r="P423" s="511"/>
      <c r="Q423" s="512">
        <f t="shared" si="43"/>
        <v>2.3181818181818183</v>
      </c>
      <c r="R423" s="512">
        <f t="shared" si="44"/>
        <v>0</v>
      </c>
      <c r="S423" s="513">
        <f>IF(K423="nio",0,IF(K423&gt;0,VLOOKUP(G423,'3-Productie normen'!A:K,VLOOKUP(K423,'3-Productie normen'!$B$30:$C$33,2,FALSE),FALSE)))*(VLOOKUP(B423,'2-Kosten per locatie'!$A$15:$C$40,3,FALSE))</f>
        <v>550</v>
      </c>
      <c r="T423" s="513">
        <f t="shared" si="45"/>
        <v>0</v>
      </c>
      <c r="U423" s="514">
        <f>VLOOKUP(G423,'3-Productie normen'!A:O,7,FALSE)</f>
        <v>669.2</v>
      </c>
      <c r="V423" s="514"/>
      <c r="X423" s="515">
        <f t="shared" si="46"/>
        <v>1275</v>
      </c>
    </row>
    <row r="424" spans="1:24" s="443" customFormat="1" ht="14.1" customHeight="1">
      <c r="A424" s="507">
        <f t="shared" si="42"/>
        <v>424</v>
      </c>
      <c r="B424" s="213" t="s">
        <v>73</v>
      </c>
      <c r="C424" s="213" t="s">
        <v>536</v>
      </c>
      <c r="D424" s="213"/>
      <c r="E424" s="213" t="s">
        <v>441</v>
      </c>
      <c r="F424" s="213" t="s">
        <v>546</v>
      </c>
      <c r="G424" s="519" t="s">
        <v>86</v>
      </c>
      <c r="H424" s="509" t="s">
        <v>138</v>
      </c>
      <c r="I424" s="521">
        <v>23</v>
      </c>
      <c r="J424" s="510">
        <v>255</v>
      </c>
      <c r="K424" s="511">
        <v>255</v>
      </c>
      <c r="L424" s="511"/>
      <c r="M424" s="511"/>
      <c r="N424" s="511"/>
      <c r="O424" s="511"/>
      <c r="P424" s="511"/>
      <c r="Q424" s="512">
        <f t="shared" si="43"/>
        <v>15.64</v>
      </c>
      <c r="R424" s="512">
        <f t="shared" si="44"/>
        <v>0</v>
      </c>
      <c r="S424" s="513">
        <f>IF(K424="nio",0,IF(K424&gt;0,VLOOKUP(G424,'3-Productie normen'!A:K,VLOOKUP(K424,'3-Productie normen'!$B$30:$C$33,2,FALSE),FALSE)))*(VLOOKUP(B424,'2-Kosten per locatie'!$A$15:$C$40,3,FALSE))</f>
        <v>375</v>
      </c>
      <c r="T424" s="513">
        <f t="shared" si="45"/>
        <v>0</v>
      </c>
      <c r="U424" s="514">
        <f>VLOOKUP(G424,'3-Productie normen'!A:O,7,FALSE)</f>
        <v>3803.9000000000005</v>
      </c>
      <c r="V424" s="514"/>
      <c r="X424" s="515">
        <f t="shared" si="46"/>
        <v>5865</v>
      </c>
    </row>
    <row r="425" spans="1:24" s="443" customFormat="1" ht="14.1" customHeight="1">
      <c r="A425" s="507">
        <f t="shared" si="42"/>
        <v>425</v>
      </c>
      <c r="B425" s="213" t="s">
        <v>73</v>
      </c>
      <c r="C425" s="213" t="s">
        <v>536</v>
      </c>
      <c r="D425" s="213"/>
      <c r="E425" s="213" t="s">
        <v>547</v>
      </c>
      <c r="F425" s="213" t="s">
        <v>180</v>
      </c>
      <c r="G425" s="519" t="s">
        <v>86</v>
      </c>
      <c r="H425" s="509" t="s">
        <v>138</v>
      </c>
      <c r="I425" s="521">
        <v>6</v>
      </c>
      <c r="J425" s="510">
        <v>255</v>
      </c>
      <c r="K425" s="511">
        <v>255</v>
      </c>
      <c r="L425" s="511"/>
      <c r="M425" s="511"/>
      <c r="N425" s="511"/>
      <c r="O425" s="511"/>
      <c r="P425" s="511"/>
      <c r="Q425" s="512">
        <f t="shared" si="43"/>
        <v>4.08</v>
      </c>
      <c r="R425" s="512">
        <f t="shared" si="44"/>
        <v>0</v>
      </c>
      <c r="S425" s="513">
        <f>IF(K425="nio",0,IF(K425&gt;0,VLOOKUP(G425,'3-Productie normen'!A:K,VLOOKUP(K425,'3-Productie normen'!$B$30:$C$33,2,FALSE),FALSE)))*(VLOOKUP(B425,'2-Kosten per locatie'!$A$15:$C$40,3,FALSE))</f>
        <v>375</v>
      </c>
      <c r="T425" s="513">
        <f t="shared" si="45"/>
        <v>0</v>
      </c>
      <c r="U425" s="514">
        <f>VLOOKUP(G425,'3-Productie normen'!A:O,7,FALSE)</f>
        <v>3803.9000000000005</v>
      </c>
      <c r="V425" s="514"/>
      <c r="X425" s="515">
        <f t="shared" si="46"/>
        <v>1530</v>
      </c>
    </row>
    <row r="426" spans="1:24" s="443" customFormat="1" ht="14.1" customHeight="1">
      <c r="A426" s="507">
        <f t="shared" si="42"/>
        <v>426</v>
      </c>
      <c r="B426" s="213" t="s">
        <v>73</v>
      </c>
      <c r="C426" s="213" t="s">
        <v>536</v>
      </c>
      <c r="D426" s="213"/>
      <c r="E426" s="213" t="s">
        <v>548</v>
      </c>
      <c r="F426" s="213" t="s">
        <v>549</v>
      </c>
      <c r="G426" s="519" t="s">
        <v>86</v>
      </c>
      <c r="H426" s="509" t="s">
        <v>138</v>
      </c>
      <c r="I426" s="521">
        <v>10</v>
      </c>
      <c r="J426" s="510">
        <v>255</v>
      </c>
      <c r="K426" s="511">
        <v>255</v>
      </c>
      <c r="L426" s="511"/>
      <c r="M426" s="511"/>
      <c r="N426" s="511"/>
      <c r="O426" s="511"/>
      <c r="P426" s="511"/>
      <c r="Q426" s="512">
        <f t="shared" si="43"/>
        <v>6.8</v>
      </c>
      <c r="R426" s="512">
        <f t="shared" si="44"/>
        <v>0</v>
      </c>
      <c r="S426" s="513">
        <f>IF(K426="nio",0,IF(K426&gt;0,VLOOKUP(G426,'3-Productie normen'!A:K,VLOOKUP(K426,'3-Productie normen'!$B$30:$C$33,2,FALSE),FALSE)))*(VLOOKUP(B426,'2-Kosten per locatie'!$A$15:$C$40,3,FALSE))</f>
        <v>375</v>
      </c>
      <c r="T426" s="513">
        <f t="shared" si="45"/>
        <v>0</v>
      </c>
      <c r="U426" s="514">
        <f>VLOOKUP(G426,'3-Productie normen'!A:O,7,FALSE)</f>
        <v>3803.9000000000005</v>
      </c>
      <c r="V426" s="514"/>
      <c r="X426" s="515">
        <f t="shared" ref="X426:X488" si="47">J426*I426</f>
        <v>2550</v>
      </c>
    </row>
    <row r="427" spans="1:24" s="443" customFormat="1" ht="14.1" customHeight="1">
      <c r="A427" s="507">
        <f t="shared" si="42"/>
        <v>427</v>
      </c>
      <c r="B427" s="213" t="s">
        <v>73</v>
      </c>
      <c r="C427" s="213" t="s">
        <v>536</v>
      </c>
      <c r="D427" s="213"/>
      <c r="E427" s="213" t="s">
        <v>550</v>
      </c>
      <c r="F427" s="213" t="s">
        <v>551</v>
      </c>
      <c r="G427" s="519" t="s">
        <v>86</v>
      </c>
      <c r="H427" s="509" t="s">
        <v>221</v>
      </c>
      <c r="I427" s="521">
        <v>20</v>
      </c>
      <c r="J427" s="510">
        <v>255</v>
      </c>
      <c r="K427" s="511">
        <v>255</v>
      </c>
      <c r="L427" s="511"/>
      <c r="M427" s="511"/>
      <c r="N427" s="511"/>
      <c r="O427" s="511"/>
      <c r="P427" s="511"/>
      <c r="Q427" s="512">
        <f t="shared" si="43"/>
        <v>13.6</v>
      </c>
      <c r="R427" s="512">
        <f t="shared" si="44"/>
        <v>0</v>
      </c>
      <c r="S427" s="513">
        <f>IF(K427="nio",0,IF(K427&gt;0,VLOOKUP(G427,'3-Productie normen'!A:K,VLOOKUP(K427,'3-Productie normen'!$B$30:$C$33,2,FALSE),FALSE)))*(VLOOKUP(B427,'2-Kosten per locatie'!$A$15:$C$40,3,FALSE))</f>
        <v>375</v>
      </c>
      <c r="T427" s="513">
        <f t="shared" si="45"/>
        <v>0</v>
      </c>
      <c r="U427" s="514">
        <f>VLOOKUP(G427,'3-Productie normen'!A:O,7,FALSE)</f>
        <v>3803.9000000000005</v>
      </c>
      <c r="V427" s="514"/>
      <c r="X427" s="515">
        <f t="shared" si="47"/>
        <v>5100</v>
      </c>
    </row>
    <row r="428" spans="1:24" s="443" customFormat="1" ht="14.1" customHeight="1">
      <c r="A428" s="507">
        <f t="shared" si="42"/>
        <v>428</v>
      </c>
      <c r="B428" s="213" t="s">
        <v>73</v>
      </c>
      <c r="C428" s="213" t="s">
        <v>536</v>
      </c>
      <c r="D428" s="213"/>
      <c r="E428" s="213" t="s">
        <v>552</v>
      </c>
      <c r="F428" s="213" t="s">
        <v>551</v>
      </c>
      <c r="G428" s="519" t="s">
        <v>86</v>
      </c>
      <c r="H428" s="509" t="s">
        <v>221</v>
      </c>
      <c r="I428" s="521">
        <v>10</v>
      </c>
      <c r="J428" s="510">
        <v>255</v>
      </c>
      <c r="K428" s="511">
        <v>255</v>
      </c>
      <c r="L428" s="511"/>
      <c r="M428" s="511"/>
      <c r="N428" s="511"/>
      <c r="O428" s="511"/>
      <c r="P428" s="511"/>
      <c r="Q428" s="512">
        <f t="shared" si="43"/>
        <v>6.8</v>
      </c>
      <c r="R428" s="512">
        <f t="shared" si="44"/>
        <v>0</v>
      </c>
      <c r="S428" s="513">
        <f>IF(K428="nio",0,IF(K428&gt;0,VLOOKUP(G428,'3-Productie normen'!A:K,VLOOKUP(K428,'3-Productie normen'!$B$30:$C$33,2,FALSE),FALSE)))*(VLOOKUP(B428,'2-Kosten per locatie'!$A$15:$C$40,3,FALSE))</f>
        <v>375</v>
      </c>
      <c r="T428" s="513">
        <f t="shared" si="45"/>
        <v>0</v>
      </c>
      <c r="U428" s="514">
        <f>VLOOKUP(G428,'3-Productie normen'!A:O,7,FALSE)</f>
        <v>3803.9000000000005</v>
      </c>
      <c r="V428" s="514"/>
      <c r="X428" s="515">
        <f t="shared" si="47"/>
        <v>2550</v>
      </c>
    </row>
    <row r="429" spans="1:24" s="443" customFormat="1" ht="14.1" customHeight="1">
      <c r="A429" s="507">
        <f t="shared" si="42"/>
        <v>429</v>
      </c>
      <c r="B429" s="213" t="s">
        <v>74</v>
      </c>
      <c r="C429" s="213" t="s">
        <v>553</v>
      </c>
      <c r="D429" s="213"/>
      <c r="E429" s="213" t="s">
        <v>554</v>
      </c>
      <c r="F429" s="213" t="s">
        <v>555</v>
      </c>
      <c r="G429" s="519" t="s">
        <v>95</v>
      </c>
      <c r="H429" s="509" t="s">
        <v>138</v>
      </c>
      <c r="I429" s="521">
        <v>6</v>
      </c>
      <c r="J429" s="510">
        <v>255</v>
      </c>
      <c r="K429" s="511">
        <v>255</v>
      </c>
      <c r="L429" s="511"/>
      <c r="M429" s="511"/>
      <c r="N429" s="511"/>
      <c r="O429" s="511"/>
      <c r="P429" s="511"/>
      <c r="Q429" s="512">
        <f t="shared" si="43"/>
        <v>2.7818181818181817</v>
      </c>
      <c r="R429" s="512">
        <f t="shared" si="44"/>
        <v>0</v>
      </c>
      <c r="S429" s="513">
        <f>IF(K429="nio",0,IF(K429&gt;0,VLOOKUP(G429,'3-Productie normen'!A:K,VLOOKUP(K429,'3-Productie normen'!$B$30:$C$33,2,FALSE),FALSE)))*(VLOOKUP(B429,'2-Kosten per locatie'!$A$15:$C$40,3,FALSE))</f>
        <v>550</v>
      </c>
      <c r="T429" s="513">
        <f t="shared" si="45"/>
        <v>0</v>
      </c>
      <c r="U429" s="514">
        <f>VLOOKUP(G429,'3-Productie normen'!A:O,7,FALSE)</f>
        <v>669.2</v>
      </c>
      <c r="V429" s="514"/>
      <c r="X429" s="515">
        <f t="shared" si="47"/>
        <v>1530</v>
      </c>
    </row>
    <row r="430" spans="1:24" s="443" customFormat="1" ht="14.1" customHeight="1">
      <c r="A430" s="507">
        <f t="shared" si="42"/>
        <v>430</v>
      </c>
      <c r="B430" s="213" t="s">
        <v>74</v>
      </c>
      <c r="C430" s="213" t="s">
        <v>553</v>
      </c>
      <c r="D430" s="213"/>
      <c r="E430" s="213" t="s">
        <v>556</v>
      </c>
      <c r="F430" s="213" t="s">
        <v>557</v>
      </c>
      <c r="G430" s="519" t="s">
        <v>88</v>
      </c>
      <c r="H430" s="509" t="s">
        <v>156</v>
      </c>
      <c r="I430" s="521">
        <v>3.4</v>
      </c>
      <c r="J430" s="510">
        <v>255</v>
      </c>
      <c r="K430" s="511">
        <v>255</v>
      </c>
      <c r="L430" s="511"/>
      <c r="M430" s="511"/>
      <c r="N430" s="511"/>
      <c r="O430" s="511"/>
      <c r="P430" s="511"/>
      <c r="Q430" s="512">
        <f t="shared" si="43"/>
        <v>11.56</v>
      </c>
      <c r="R430" s="512">
        <f t="shared" si="44"/>
        <v>0</v>
      </c>
      <c r="S430" s="513">
        <f>IF(K430="nio",0,IF(K430&gt;0,VLOOKUP(G430,'3-Productie normen'!A:K,VLOOKUP(K430,'3-Productie normen'!$B$30:$C$33,2,FALSE),FALSE)))*(VLOOKUP(B430,'2-Kosten per locatie'!$A$15:$C$40,3,FALSE))</f>
        <v>75</v>
      </c>
      <c r="T430" s="513">
        <f t="shared" si="45"/>
        <v>0</v>
      </c>
      <c r="U430" s="514">
        <f>VLOOKUP(G430,'3-Productie normen'!A:O,7,FALSE)</f>
        <v>806.37</v>
      </c>
      <c r="V430" s="514"/>
      <c r="X430" s="515">
        <f t="shared" si="47"/>
        <v>867</v>
      </c>
    </row>
    <row r="431" spans="1:24" s="443" customFormat="1" ht="14.1" customHeight="1">
      <c r="A431" s="507">
        <f t="shared" si="42"/>
        <v>431</v>
      </c>
      <c r="B431" s="213" t="s">
        <v>74</v>
      </c>
      <c r="C431" s="213" t="s">
        <v>553</v>
      </c>
      <c r="D431" s="213"/>
      <c r="E431" s="213" t="s">
        <v>558</v>
      </c>
      <c r="F431" s="213" t="s">
        <v>166</v>
      </c>
      <c r="G431" s="519" t="s">
        <v>88</v>
      </c>
      <c r="H431" s="509" t="s">
        <v>156</v>
      </c>
      <c r="I431" s="521">
        <v>1.3</v>
      </c>
      <c r="J431" s="510">
        <v>255</v>
      </c>
      <c r="K431" s="511">
        <v>255</v>
      </c>
      <c r="L431" s="511"/>
      <c r="M431" s="511"/>
      <c r="N431" s="511"/>
      <c r="O431" s="511"/>
      <c r="P431" s="511"/>
      <c r="Q431" s="512">
        <f t="shared" si="43"/>
        <v>4.42</v>
      </c>
      <c r="R431" s="512">
        <f t="shared" si="44"/>
        <v>0</v>
      </c>
      <c r="S431" s="513">
        <f>IF(K431="nio",0,IF(K431&gt;0,VLOOKUP(G431,'3-Productie normen'!A:K,VLOOKUP(K431,'3-Productie normen'!$B$30:$C$33,2,FALSE),FALSE)))*(VLOOKUP(B431,'2-Kosten per locatie'!$A$15:$C$40,3,FALSE))</f>
        <v>75</v>
      </c>
      <c r="T431" s="513">
        <f t="shared" si="45"/>
        <v>0</v>
      </c>
      <c r="U431" s="514">
        <f>VLOOKUP(G431,'3-Productie normen'!A:O,7,FALSE)</f>
        <v>806.37</v>
      </c>
      <c r="V431" s="514"/>
      <c r="X431" s="515">
        <f t="shared" si="47"/>
        <v>331.5</v>
      </c>
    </row>
    <row r="432" spans="1:24" s="443" customFormat="1" ht="14.1" customHeight="1">
      <c r="A432" s="507">
        <f t="shared" si="42"/>
        <v>432</v>
      </c>
      <c r="B432" s="213" t="s">
        <v>74</v>
      </c>
      <c r="C432" s="213" t="s">
        <v>553</v>
      </c>
      <c r="D432" s="213"/>
      <c r="E432" s="213" t="s">
        <v>559</v>
      </c>
      <c r="F432" s="213" t="s">
        <v>560</v>
      </c>
      <c r="G432" s="519" t="s">
        <v>88</v>
      </c>
      <c r="H432" s="509" t="s">
        <v>156</v>
      </c>
      <c r="I432" s="521">
        <v>1.8</v>
      </c>
      <c r="J432" s="510">
        <v>255</v>
      </c>
      <c r="K432" s="511">
        <v>255</v>
      </c>
      <c r="L432" s="511"/>
      <c r="M432" s="511"/>
      <c r="N432" s="511"/>
      <c r="O432" s="511"/>
      <c r="P432" s="511"/>
      <c r="Q432" s="512">
        <f t="shared" si="43"/>
        <v>6.12</v>
      </c>
      <c r="R432" s="512">
        <f t="shared" si="44"/>
        <v>0</v>
      </c>
      <c r="S432" s="513">
        <f>IF(K432="nio",0,IF(K432&gt;0,VLOOKUP(G432,'3-Productie normen'!A:K,VLOOKUP(K432,'3-Productie normen'!$B$30:$C$33,2,FALSE),FALSE)))*(VLOOKUP(B432,'2-Kosten per locatie'!$A$15:$C$40,3,FALSE))</f>
        <v>75</v>
      </c>
      <c r="T432" s="513">
        <f t="shared" si="45"/>
        <v>0</v>
      </c>
      <c r="U432" s="514">
        <f>VLOOKUP(G432,'3-Productie normen'!A:O,7,FALSE)</f>
        <v>806.37</v>
      </c>
      <c r="V432" s="514"/>
      <c r="X432" s="515">
        <f t="shared" si="47"/>
        <v>459</v>
      </c>
    </row>
    <row r="433" spans="1:24" s="443" customFormat="1" ht="14.1" customHeight="1">
      <c r="A433" s="507">
        <f t="shared" si="42"/>
        <v>433</v>
      </c>
      <c r="B433" s="213" t="s">
        <v>74</v>
      </c>
      <c r="C433" s="213" t="s">
        <v>553</v>
      </c>
      <c r="D433" s="213"/>
      <c r="E433" s="213" t="s">
        <v>561</v>
      </c>
      <c r="F433" s="213" t="s">
        <v>562</v>
      </c>
      <c r="G433" s="519" t="s">
        <v>86</v>
      </c>
      <c r="H433" s="509" t="s">
        <v>138</v>
      </c>
      <c r="I433" s="521">
        <v>21.2</v>
      </c>
      <c r="J433" s="510">
        <v>255</v>
      </c>
      <c r="K433" s="511">
        <v>255</v>
      </c>
      <c r="L433" s="511"/>
      <c r="M433" s="511"/>
      <c r="N433" s="511"/>
      <c r="O433" s="511"/>
      <c r="P433" s="511"/>
      <c r="Q433" s="512">
        <f t="shared" si="43"/>
        <v>14.416</v>
      </c>
      <c r="R433" s="512">
        <f t="shared" si="44"/>
        <v>0</v>
      </c>
      <c r="S433" s="513">
        <f>IF(K433="nio",0,IF(K433&gt;0,VLOOKUP(G433,'3-Productie normen'!A:K,VLOOKUP(K433,'3-Productie normen'!$B$30:$C$33,2,FALSE),FALSE)))*(VLOOKUP(B433,'2-Kosten per locatie'!$A$15:$C$40,3,FALSE))</f>
        <v>375</v>
      </c>
      <c r="T433" s="513">
        <f t="shared" si="45"/>
        <v>0</v>
      </c>
      <c r="U433" s="514">
        <f>VLOOKUP(G433,'3-Productie normen'!A:O,7,FALSE)</f>
        <v>3803.9000000000005</v>
      </c>
      <c r="V433" s="514"/>
      <c r="X433" s="515">
        <f t="shared" si="47"/>
        <v>5406</v>
      </c>
    </row>
    <row r="434" spans="1:24" s="443" customFormat="1" ht="14.1" customHeight="1">
      <c r="A434" s="507">
        <f t="shared" si="42"/>
        <v>434</v>
      </c>
      <c r="B434" s="213" t="s">
        <v>74</v>
      </c>
      <c r="C434" s="213" t="s">
        <v>553</v>
      </c>
      <c r="D434" s="213"/>
      <c r="E434" s="213" t="s">
        <v>563</v>
      </c>
      <c r="F434" s="213" t="s">
        <v>564</v>
      </c>
      <c r="G434" s="519" t="s">
        <v>86</v>
      </c>
      <c r="H434" s="509" t="s">
        <v>138</v>
      </c>
      <c r="I434" s="521">
        <v>22.7</v>
      </c>
      <c r="J434" s="510">
        <v>255</v>
      </c>
      <c r="K434" s="511">
        <v>255</v>
      </c>
      <c r="L434" s="511"/>
      <c r="M434" s="511"/>
      <c r="N434" s="511"/>
      <c r="O434" s="511"/>
      <c r="P434" s="511"/>
      <c r="Q434" s="512">
        <f t="shared" si="43"/>
        <v>15.436</v>
      </c>
      <c r="R434" s="512">
        <f t="shared" si="44"/>
        <v>0</v>
      </c>
      <c r="S434" s="513">
        <f>IF(K434="nio",0,IF(K434&gt;0,VLOOKUP(G434,'3-Productie normen'!A:K,VLOOKUP(K434,'3-Productie normen'!$B$30:$C$33,2,FALSE),FALSE)))*(VLOOKUP(B434,'2-Kosten per locatie'!$A$15:$C$40,3,FALSE))</f>
        <v>375</v>
      </c>
      <c r="T434" s="513">
        <f t="shared" si="45"/>
        <v>0</v>
      </c>
      <c r="U434" s="514">
        <f>VLOOKUP(G434,'3-Productie normen'!A:O,7,FALSE)</f>
        <v>3803.9000000000005</v>
      </c>
      <c r="V434" s="514"/>
      <c r="X434" s="515">
        <f t="shared" si="47"/>
        <v>5788.5</v>
      </c>
    </row>
    <row r="435" spans="1:24" s="443" customFormat="1" ht="14.1" customHeight="1">
      <c r="A435" s="507">
        <f t="shared" si="42"/>
        <v>435</v>
      </c>
      <c r="B435" s="213" t="s">
        <v>74</v>
      </c>
      <c r="C435" s="213" t="s">
        <v>553</v>
      </c>
      <c r="D435" s="213"/>
      <c r="E435" s="213" t="s">
        <v>565</v>
      </c>
      <c r="F435" s="213" t="s">
        <v>562</v>
      </c>
      <c r="G435" s="519" t="s">
        <v>86</v>
      </c>
      <c r="H435" s="509" t="s">
        <v>138</v>
      </c>
      <c r="I435" s="521">
        <v>21.6</v>
      </c>
      <c r="J435" s="510">
        <v>255</v>
      </c>
      <c r="K435" s="511">
        <v>255</v>
      </c>
      <c r="L435" s="511"/>
      <c r="M435" s="511"/>
      <c r="N435" s="511"/>
      <c r="O435" s="511"/>
      <c r="P435" s="511"/>
      <c r="Q435" s="512">
        <f t="shared" si="43"/>
        <v>14.688000000000001</v>
      </c>
      <c r="R435" s="512">
        <f t="shared" si="44"/>
        <v>0</v>
      </c>
      <c r="S435" s="513">
        <f>IF(K435="nio",0,IF(K435&gt;0,VLOOKUP(G435,'3-Productie normen'!A:K,VLOOKUP(K435,'3-Productie normen'!$B$30:$C$33,2,FALSE),FALSE)))*(VLOOKUP(B435,'2-Kosten per locatie'!$A$15:$C$40,3,FALSE))</f>
        <v>375</v>
      </c>
      <c r="T435" s="513">
        <f t="shared" si="45"/>
        <v>0</v>
      </c>
      <c r="U435" s="514">
        <f>VLOOKUP(G435,'3-Productie normen'!A:O,7,FALSE)</f>
        <v>3803.9000000000005</v>
      </c>
      <c r="V435" s="514"/>
      <c r="X435" s="515">
        <f t="shared" si="47"/>
        <v>5508</v>
      </c>
    </row>
    <row r="436" spans="1:24" s="443" customFormat="1" ht="14.1" customHeight="1">
      <c r="A436" s="507">
        <f t="shared" si="42"/>
        <v>436</v>
      </c>
      <c r="B436" s="213" t="s">
        <v>74</v>
      </c>
      <c r="C436" s="213" t="s">
        <v>553</v>
      </c>
      <c r="D436" s="213"/>
      <c r="E436" s="213" t="s">
        <v>566</v>
      </c>
      <c r="F436" s="213" t="s">
        <v>567</v>
      </c>
      <c r="G436" s="519" t="s">
        <v>92</v>
      </c>
      <c r="H436" s="509" t="s">
        <v>138</v>
      </c>
      <c r="I436" s="521">
        <v>1.7</v>
      </c>
      <c r="J436" s="510">
        <v>255</v>
      </c>
      <c r="K436" s="511">
        <v>255</v>
      </c>
      <c r="L436" s="511"/>
      <c r="M436" s="511"/>
      <c r="N436" s="511"/>
      <c r="O436" s="511"/>
      <c r="P436" s="511"/>
      <c r="Q436" s="512">
        <f t="shared" si="43"/>
        <v>1.5763636363636364</v>
      </c>
      <c r="R436" s="512">
        <f t="shared" si="44"/>
        <v>0</v>
      </c>
      <c r="S436" s="513">
        <f>IF(K436="nio",0,IF(K436&gt;0,VLOOKUP(G436,'3-Productie normen'!A:K,VLOOKUP(K436,'3-Productie normen'!$B$30:$C$33,2,FALSE),FALSE)))*(VLOOKUP(B436,'2-Kosten per locatie'!$A$15:$C$40,3,FALSE))</f>
        <v>275</v>
      </c>
      <c r="T436" s="513">
        <f t="shared" si="45"/>
        <v>0</v>
      </c>
      <c r="U436" s="514">
        <f>VLOOKUP(G436,'3-Productie normen'!A:O,7,FALSE)</f>
        <v>1111.75</v>
      </c>
      <c r="V436" s="514"/>
      <c r="X436" s="515">
        <f t="shared" si="47"/>
        <v>433.5</v>
      </c>
    </row>
    <row r="437" spans="1:24" s="443" customFormat="1" ht="14.1" customHeight="1">
      <c r="A437" s="507">
        <f t="shared" si="42"/>
        <v>437</v>
      </c>
      <c r="B437" s="213" t="s">
        <v>74</v>
      </c>
      <c r="C437" s="213" t="s">
        <v>553</v>
      </c>
      <c r="D437" s="213"/>
      <c r="E437" s="213" t="s">
        <v>568</v>
      </c>
      <c r="F437" s="213" t="s">
        <v>542</v>
      </c>
      <c r="G437" s="519" t="s">
        <v>95</v>
      </c>
      <c r="H437" s="509" t="s">
        <v>138</v>
      </c>
      <c r="I437" s="521">
        <v>67.8</v>
      </c>
      <c r="J437" s="510">
        <v>255</v>
      </c>
      <c r="K437" s="511">
        <v>255</v>
      </c>
      <c r="L437" s="511"/>
      <c r="M437" s="511"/>
      <c r="N437" s="511"/>
      <c r="O437" s="511"/>
      <c r="P437" s="511"/>
      <c r="Q437" s="512">
        <f t="shared" si="43"/>
        <v>31.434545454545454</v>
      </c>
      <c r="R437" s="512">
        <f t="shared" si="44"/>
        <v>0</v>
      </c>
      <c r="S437" s="513">
        <f>IF(K437="nio",0,IF(K437&gt;0,VLOOKUP(G437,'3-Productie normen'!A:K,VLOOKUP(K437,'3-Productie normen'!$B$30:$C$33,2,FALSE),FALSE)))*(VLOOKUP(B437,'2-Kosten per locatie'!$A$15:$C$40,3,FALSE))</f>
        <v>550</v>
      </c>
      <c r="T437" s="513">
        <f t="shared" si="45"/>
        <v>0</v>
      </c>
      <c r="U437" s="514">
        <f>VLOOKUP(G437,'3-Productie normen'!A:O,7,FALSE)</f>
        <v>669.2</v>
      </c>
      <c r="V437" s="514"/>
      <c r="X437" s="515">
        <f t="shared" si="47"/>
        <v>17289</v>
      </c>
    </row>
    <row r="438" spans="1:24" s="443" customFormat="1" ht="14.1" customHeight="1">
      <c r="A438" s="507">
        <f t="shared" si="42"/>
        <v>438</v>
      </c>
      <c r="B438" s="213" t="s">
        <v>74</v>
      </c>
      <c r="C438" s="213" t="s">
        <v>553</v>
      </c>
      <c r="D438" s="213"/>
      <c r="E438" s="213" t="s">
        <v>569</v>
      </c>
      <c r="F438" s="213" t="s">
        <v>570</v>
      </c>
      <c r="G438" s="519" t="s">
        <v>92</v>
      </c>
      <c r="H438" s="509" t="s">
        <v>138</v>
      </c>
      <c r="I438" s="521">
        <v>9.1</v>
      </c>
      <c r="J438" s="510">
        <v>255</v>
      </c>
      <c r="K438" s="511">
        <v>255</v>
      </c>
      <c r="L438" s="511"/>
      <c r="M438" s="511"/>
      <c r="N438" s="511"/>
      <c r="O438" s="511"/>
      <c r="P438" s="511"/>
      <c r="Q438" s="512">
        <f t="shared" si="43"/>
        <v>8.4381818181818176</v>
      </c>
      <c r="R438" s="512">
        <f t="shared" si="44"/>
        <v>0</v>
      </c>
      <c r="S438" s="513">
        <f>IF(K438="nio",0,IF(K438&gt;0,VLOOKUP(G438,'3-Productie normen'!A:K,VLOOKUP(K438,'3-Productie normen'!$B$30:$C$33,2,FALSE),FALSE)))*(VLOOKUP(B438,'2-Kosten per locatie'!$A$15:$C$40,3,FALSE))</f>
        <v>275</v>
      </c>
      <c r="T438" s="513">
        <f t="shared" si="45"/>
        <v>0</v>
      </c>
      <c r="U438" s="514">
        <f>VLOOKUP(G438,'3-Productie normen'!A:O,7,FALSE)</f>
        <v>1111.75</v>
      </c>
      <c r="V438" s="514"/>
      <c r="X438" s="515">
        <f t="shared" si="47"/>
        <v>2320.5</v>
      </c>
    </row>
    <row r="439" spans="1:24" s="443" customFormat="1" ht="14.1" customHeight="1">
      <c r="A439" s="507">
        <f t="shared" si="42"/>
        <v>439</v>
      </c>
      <c r="B439" s="213" t="s">
        <v>74</v>
      </c>
      <c r="C439" s="213" t="s">
        <v>553</v>
      </c>
      <c r="D439" s="213"/>
      <c r="E439" s="213" t="s">
        <v>571</v>
      </c>
      <c r="F439" s="213" t="s">
        <v>572</v>
      </c>
      <c r="G439" s="519" t="s">
        <v>86</v>
      </c>
      <c r="H439" s="509" t="s">
        <v>138</v>
      </c>
      <c r="I439" s="521">
        <v>13.9</v>
      </c>
      <c r="J439" s="510">
        <v>255</v>
      </c>
      <c r="K439" s="511">
        <v>255</v>
      </c>
      <c r="L439" s="511"/>
      <c r="M439" s="511"/>
      <c r="N439" s="511"/>
      <c r="O439" s="511"/>
      <c r="P439" s="511"/>
      <c r="Q439" s="512">
        <f t="shared" si="43"/>
        <v>9.452</v>
      </c>
      <c r="R439" s="512">
        <f t="shared" si="44"/>
        <v>0</v>
      </c>
      <c r="S439" s="513">
        <f>IF(K439="nio",0,IF(K439&gt;0,VLOOKUP(G439,'3-Productie normen'!A:K,VLOOKUP(K439,'3-Productie normen'!$B$30:$C$33,2,FALSE),FALSE)))*(VLOOKUP(B439,'2-Kosten per locatie'!$A$15:$C$40,3,FALSE))</f>
        <v>375</v>
      </c>
      <c r="T439" s="513">
        <f t="shared" si="45"/>
        <v>0</v>
      </c>
      <c r="U439" s="514">
        <f>VLOOKUP(G439,'3-Productie normen'!A:O,7,FALSE)</f>
        <v>3803.9000000000005</v>
      </c>
      <c r="V439" s="514"/>
      <c r="X439" s="515">
        <f t="shared" si="47"/>
        <v>3544.5</v>
      </c>
    </row>
    <row r="440" spans="1:24" s="443" customFormat="1" ht="14.1" customHeight="1">
      <c r="A440" s="507">
        <f t="shared" si="42"/>
        <v>440</v>
      </c>
      <c r="B440" s="213" t="s">
        <v>74</v>
      </c>
      <c r="C440" s="213" t="s">
        <v>553</v>
      </c>
      <c r="D440" s="213"/>
      <c r="E440" s="213" t="s">
        <v>573</v>
      </c>
      <c r="F440" s="213" t="s">
        <v>574</v>
      </c>
      <c r="G440" s="519" t="s">
        <v>86</v>
      </c>
      <c r="H440" s="509" t="s">
        <v>138</v>
      </c>
      <c r="I440" s="521">
        <v>12.9</v>
      </c>
      <c r="J440" s="510">
        <v>255</v>
      </c>
      <c r="K440" s="511">
        <v>255</v>
      </c>
      <c r="L440" s="511"/>
      <c r="M440" s="511"/>
      <c r="N440" s="511"/>
      <c r="O440" s="511"/>
      <c r="P440" s="511"/>
      <c r="Q440" s="512">
        <f t="shared" si="43"/>
        <v>8.7720000000000002</v>
      </c>
      <c r="R440" s="512">
        <f t="shared" si="44"/>
        <v>0</v>
      </c>
      <c r="S440" s="513">
        <f>IF(K440="nio",0,IF(K440&gt;0,VLOOKUP(G440,'3-Productie normen'!A:K,VLOOKUP(K440,'3-Productie normen'!$B$30:$C$33,2,FALSE),FALSE)))*(VLOOKUP(B440,'2-Kosten per locatie'!$A$15:$C$40,3,FALSE))</f>
        <v>375</v>
      </c>
      <c r="T440" s="513">
        <f t="shared" si="45"/>
        <v>0</v>
      </c>
      <c r="U440" s="514">
        <f>VLOOKUP(G440,'3-Productie normen'!A:O,7,FALSE)</f>
        <v>3803.9000000000005</v>
      </c>
      <c r="V440" s="514"/>
      <c r="X440" s="515">
        <f t="shared" si="47"/>
        <v>3289.5</v>
      </c>
    </row>
    <row r="441" spans="1:24" s="443" customFormat="1" ht="14.1" customHeight="1">
      <c r="A441" s="507">
        <f t="shared" si="42"/>
        <v>441</v>
      </c>
      <c r="B441" s="213" t="s">
        <v>74</v>
      </c>
      <c r="C441" s="213" t="s">
        <v>553</v>
      </c>
      <c r="D441" s="213"/>
      <c r="E441" s="213" t="s">
        <v>575</v>
      </c>
      <c r="F441" s="213" t="s">
        <v>576</v>
      </c>
      <c r="G441" s="519" t="s">
        <v>86</v>
      </c>
      <c r="H441" s="509" t="s">
        <v>138</v>
      </c>
      <c r="I441" s="521">
        <v>9.1</v>
      </c>
      <c r="J441" s="510">
        <v>255</v>
      </c>
      <c r="K441" s="511">
        <v>255</v>
      </c>
      <c r="L441" s="511"/>
      <c r="M441" s="511"/>
      <c r="N441" s="511"/>
      <c r="O441" s="511"/>
      <c r="P441" s="511"/>
      <c r="Q441" s="512">
        <f t="shared" si="43"/>
        <v>6.1879999999999997</v>
      </c>
      <c r="R441" s="512">
        <f t="shared" si="44"/>
        <v>0</v>
      </c>
      <c r="S441" s="513">
        <f>IF(K441="nio",0,IF(K441&gt;0,VLOOKUP(G441,'3-Productie normen'!A:K,VLOOKUP(K441,'3-Productie normen'!$B$30:$C$33,2,FALSE),FALSE)))*(VLOOKUP(B441,'2-Kosten per locatie'!$A$15:$C$40,3,FALSE))</f>
        <v>375</v>
      </c>
      <c r="T441" s="513">
        <f t="shared" si="45"/>
        <v>0</v>
      </c>
      <c r="U441" s="514">
        <f>VLOOKUP(G441,'3-Productie normen'!A:O,7,FALSE)</f>
        <v>3803.9000000000005</v>
      </c>
      <c r="V441" s="514"/>
      <c r="X441" s="515">
        <f t="shared" si="47"/>
        <v>2320.5</v>
      </c>
    </row>
    <row r="442" spans="1:24" s="443" customFormat="1" ht="14.1" customHeight="1">
      <c r="A442" s="507">
        <f t="shared" si="42"/>
        <v>442</v>
      </c>
      <c r="B442" s="213" t="s">
        <v>74</v>
      </c>
      <c r="C442" s="213" t="s">
        <v>553</v>
      </c>
      <c r="D442" s="213"/>
      <c r="E442" s="213" t="s">
        <v>577</v>
      </c>
      <c r="F442" s="213" t="s">
        <v>174</v>
      </c>
      <c r="G442" s="519" t="s">
        <v>90</v>
      </c>
      <c r="H442" s="509" t="s">
        <v>138</v>
      </c>
      <c r="I442" s="521">
        <v>27.2</v>
      </c>
      <c r="J442" s="510">
        <v>255</v>
      </c>
      <c r="K442" s="511">
        <v>255</v>
      </c>
      <c r="L442" s="511"/>
      <c r="M442" s="511"/>
      <c r="N442" s="511"/>
      <c r="O442" s="511"/>
      <c r="P442" s="511"/>
      <c r="Q442" s="512">
        <f t="shared" ref="Q442:Q491" si="48">IF(K442="nio",0,IF(K442&gt;0,K442*I442/S442,0))</f>
        <v>9.2479999999999993</v>
      </c>
      <c r="R442" s="512">
        <f t="shared" ref="R442:R491" si="49">IF(L442&gt;0,L442*I442/T442,0)</f>
        <v>0</v>
      </c>
      <c r="S442" s="513">
        <f>IF(K442="nio",0,IF(K442&gt;0,VLOOKUP(G442,'3-Productie normen'!A:K,VLOOKUP(K442,'3-Productie normen'!$B$30:$C$33,2,FALSE),FALSE)))*(VLOOKUP(B442,'2-Kosten per locatie'!$A$15:$C$40,3,FALSE))</f>
        <v>750</v>
      </c>
      <c r="T442" s="513">
        <f t="shared" ref="T442:T491" si="50">IF(L442&gt;0,S442*$T$8,0)</f>
        <v>0</v>
      </c>
      <c r="U442" s="514">
        <f>VLOOKUP(G442,'3-Productie normen'!A:O,7,FALSE)</f>
        <v>2296.1699999999996</v>
      </c>
      <c r="V442" s="514"/>
      <c r="X442" s="515">
        <f t="shared" si="47"/>
        <v>6936</v>
      </c>
    </row>
    <row r="443" spans="1:24" s="443" customFormat="1" ht="14.1" customHeight="1">
      <c r="A443" s="507">
        <f t="shared" si="42"/>
        <v>443</v>
      </c>
      <c r="B443" s="213" t="s">
        <v>76</v>
      </c>
      <c r="C443" s="213" t="s">
        <v>578</v>
      </c>
      <c r="D443" s="213"/>
      <c r="E443" s="213" t="s">
        <v>424</v>
      </c>
      <c r="F443" s="213" t="s">
        <v>537</v>
      </c>
      <c r="G443" s="519" t="s">
        <v>90</v>
      </c>
      <c r="H443" s="213" t="s">
        <v>221</v>
      </c>
      <c r="I443" s="519">
        <v>15</v>
      </c>
      <c r="J443" s="510">
        <v>52</v>
      </c>
      <c r="K443" s="511">
        <v>52</v>
      </c>
      <c r="L443" s="511"/>
      <c r="M443" s="511"/>
      <c r="N443" s="511"/>
      <c r="O443" s="511"/>
      <c r="P443" s="511"/>
      <c r="Q443" s="512">
        <f t="shared" si="48"/>
        <v>1.3</v>
      </c>
      <c r="R443" s="512">
        <f t="shared" si="49"/>
        <v>0</v>
      </c>
      <c r="S443" s="513">
        <f>IF(K443="nio",0,IF(K443&gt;0,VLOOKUP(G443,'3-Productie normen'!A:K,VLOOKUP(K443,'3-Productie normen'!$B$30:$C$33,2,FALSE),FALSE)))*(VLOOKUP(B443,'2-Kosten per locatie'!$A:$C,3,FALSE))</f>
        <v>600</v>
      </c>
      <c r="T443" s="513">
        <f t="shared" si="50"/>
        <v>0</v>
      </c>
      <c r="U443" s="514">
        <f>VLOOKUP(G443,'3-Productie normen'!A:O,7,FALSE)</f>
        <v>2296.1699999999996</v>
      </c>
      <c r="V443" s="514"/>
      <c r="X443" s="515">
        <f t="shared" si="47"/>
        <v>780</v>
      </c>
    </row>
    <row r="444" spans="1:24" s="443" customFormat="1" ht="14.1" customHeight="1">
      <c r="A444" s="507">
        <f t="shared" si="42"/>
        <v>444</v>
      </c>
      <c r="B444" s="213" t="s">
        <v>76</v>
      </c>
      <c r="C444" s="213" t="s">
        <v>578</v>
      </c>
      <c r="D444" s="213"/>
      <c r="E444" s="213" t="s">
        <v>426</v>
      </c>
      <c r="F444" s="213" t="s">
        <v>542</v>
      </c>
      <c r="G444" s="213" t="s">
        <v>95</v>
      </c>
      <c r="H444" s="213" t="s">
        <v>138</v>
      </c>
      <c r="I444" s="519">
        <v>56</v>
      </c>
      <c r="J444" s="510">
        <v>52</v>
      </c>
      <c r="K444" s="511">
        <v>52</v>
      </c>
      <c r="L444" s="511"/>
      <c r="M444" s="511"/>
      <c r="N444" s="511"/>
      <c r="O444" s="511"/>
      <c r="P444" s="511"/>
      <c r="Q444" s="512">
        <f t="shared" si="48"/>
        <v>7.28</v>
      </c>
      <c r="R444" s="512">
        <f t="shared" si="49"/>
        <v>0</v>
      </c>
      <c r="S444" s="513">
        <f>IF(K444="nio",0,IF(K444&gt;0,VLOOKUP(G444,'3-Productie normen'!A:K,VLOOKUP(K444,'3-Productie normen'!$B$30:$C$33,2,FALSE),FALSE)))*(VLOOKUP(B444,'2-Kosten per locatie'!$A$15:$C$40,3,FALSE))</f>
        <v>400</v>
      </c>
      <c r="T444" s="513">
        <f t="shared" si="50"/>
        <v>0</v>
      </c>
      <c r="U444" s="514">
        <f>VLOOKUP(G444,'3-Productie normen'!A:O,7,FALSE)</f>
        <v>669.2</v>
      </c>
      <c r="V444" s="514"/>
      <c r="X444" s="515">
        <f t="shared" si="47"/>
        <v>2912</v>
      </c>
    </row>
    <row r="445" spans="1:24" s="443" customFormat="1" ht="14.1" customHeight="1">
      <c r="A445" s="507">
        <f t="shared" si="42"/>
        <v>445</v>
      </c>
      <c r="B445" s="213" t="s">
        <v>76</v>
      </c>
      <c r="C445" s="213" t="s">
        <v>578</v>
      </c>
      <c r="D445" s="213"/>
      <c r="E445" s="213" t="s">
        <v>427</v>
      </c>
      <c r="F445" s="213" t="s">
        <v>396</v>
      </c>
      <c r="G445" s="213" t="s">
        <v>90</v>
      </c>
      <c r="H445" s="213" t="s">
        <v>138</v>
      </c>
      <c r="I445" s="519">
        <v>47</v>
      </c>
      <c r="J445" s="510">
        <v>52</v>
      </c>
      <c r="K445" s="511">
        <v>52</v>
      </c>
      <c r="L445" s="511"/>
      <c r="M445" s="511"/>
      <c r="N445" s="511"/>
      <c r="O445" s="511"/>
      <c r="P445" s="511"/>
      <c r="Q445" s="512">
        <f t="shared" si="48"/>
        <v>4.0733333333333333</v>
      </c>
      <c r="R445" s="512">
        <f t="shared" si="49"/>
        <v>0</v>
      </c>
      <c r="S445" s="513">
        <f>IF(K445="nio",0,IF(K445&gt;0,VLOOKUP(G445,'3-Productie normen'!A:K,VLOOKUP(K445,'3-Productie normen'!$B$30:$C$33,2,FALSE),FALSE)))*(VLOOKUP(B445,'2-Kosten per locatie'!$A$15:$C$40,3,FALSE))</f>
        <v>600</v>
      </c>
      <c r="T445" s="513">
        <f t="shared" si="50"/>
        <v>0</v>
      </c>
      <c r="U445" s="514">
        <f>VLOOKUP(G445,'3-Productie normen'!A:O,7,FALSE)</f>
        <v>2296.1699999999996</v>
      </c>
      <c r="V445" s="514"/>
      <c r="X445" s="515">
        <f t="shared" si="47"/>
        <v>2444</v>
      </c>
    </row>
    <row r="446" spans="1:24" s="443" customFormat="1" ht="14.1" customHeight="1">
      <c r="A446" s="507">
        <f t="shared" si="42"/>
        <v>446</v>
      </c>
      <c r="B446" s="213" t="s">
        <v>76</v>
      </c>
      <c r="C446" s="213" t="s">
        <v>578</v>
      </c>
      <c r="D446" s="213"/>
      <c r="E446" s="213" t="s">
        <v>428</v>
      </c>
      <c r="F446" s="213" t="s">
        <v>543</v>
      </c>
      <c r="G446" s="519" t="s">
        <v>86</v>
      </c>
      <c r="H446" s="213" t="s">
        <v>138</v>
      </c>
      <c r="I446" s="519">
        <v>19</v>
      </c>
      <c r="J446" s="510">
        <v>52</v>
      </c>
      <c r="K446" s="511">
        <v>52</v>
      </c>
      <c r="L446" s="511"/>
      <c r="M446" s="511"/>
      <c r="N446" s="511"/>
      <c r="O446" s="511"/>
      <c r="P446" s="511"/>
      <c r="Q446" s="512">
        <f t="shared" si="48"/>
        <v>3.952</v>
      </c>
      <c r="R446" s="512">
        <f t="shared" si="49"/>
        <v>0</v>
      </c>
      <c r="S446" s="513">
        <f>IF(K446="nio",0,IF(K446&gt;0,VLOOKUP(G446,'3-Productie normen'!A:K,VLOOKUP(K446,'3-Productie normen'!$B$30:$C$33,2,FALSE),FALSE)))*(VLOOKUP(B446,'2-Kosten per locatie'!$A$15:$C$40,3,FALSE))</f>
        <v>250</v>
      </c>
      <c r="T446" s="513">
        <f t="shared" si="50"/>
        <v>0</v>
      </c>
      <c r="U446" s="514">
        <f>VLOOKUP(G446,'3-Productie normen'!A:O,7,FALSE)</f>
        <v>3803.9000000000005</v>
      </c>
      <c r="V446" s="514"/>
      <c r="X446" s="515">
        <f t="shared" si="47"/>
        <v>988</v>
      </c>
    </row>
    <row r="447" spans="1:24" s="443" customFormat="1" ht="14.1" customHeight="1">
      <c r="A447" s="507">
        <f t="shared" si="42"/>
        <v>447</v>
      </c>
      <c r="B447" s="213" t="s">
        <v>76</v>
      </c>
      <c r="C447" s="213" t="s">
        <v>578</v>
      </c>
      <c r="D447" s="213"/>
      <c r="E447" s="213" t="s">
        <v>432</v>
      </c>
      <c r="F447" s="213" t="s">
        <v>579</v>
      </c>
      <c r="G447" s="519" t="s">
        <v>86</v>
      </c>
      <c r="H447" s="213" t="s">
        <v>138</v>
      </c>
      <c r="I447" s="519">
        <v>18</v>
      </c>
      <c r="J447" s="510">
        <v>52</v>
      </c>
      <c r="K447" s="511">
        <v>52</v>
      </c>
      <c r="L447" s="511"/>
      <c r="M447" s="511"/>
      <c r="N447" s="511"/>
      <c r="O447" s="511"/>
      <c r="P447" s="511"/>
      <c r="Q447" s="512">
        <f t="shared" si="48"/>
        <v>3.7440000000000002</v>
      </c>
      <c r="R447" s="512">
        <f t="shared" si="49"/>
        <v>0</v>
      </c>
      <c r="S447" s="513">
        <f>IF(K447="nio",0,IF(K447&gt;0,VLOOKUP(G447,'3-Productie normen'!A:K,VLOOKUP(K447,'3-Productie normen'!$B$30:$C$33,2,FALSE),FALSE)))*(VLOOKUP(B447,'2-Kosten per locatie'!$A$15:$C$40,3,FALSE))</f>
        <v>250</v>
      </c>
      <c r="T447" s="513">
        <f t="shared" si="50"/>
        <v>0</v>
      </c>
      <c r="U447" s="514">
        <f>VLOOKUP(G447,'3-Productie normen'!A:O,7,FALSE)</f>
        <v>3803.9000000000005</v>
      </c>
      <c r="V447" s="514"/>
      <c r="X447" s="515">
        <f t="shared" si="47"/>
        <v>936</v>
      </c>
    </row>
    <row r="448" spans="1:24" s="443" customFormat="1" ht="14.1" customHeight="1">
      <c r="A448" s="507">
        <f t="shared" si="42"/>
        <v>448</v>
      </c>
      <c r="B448" s="213" t="s">
        <v>76</v>
      </c>
      <c r="C448" s="213" t="s">
        <v>578</v>
      </c>
      <c r="D448" s="213"/>
      <c r="E448" s="213" t="s">
        <v>433</v>
      </c>
      <c r="F448" s="213" t="s">
        <v>580</v>
      </c>
      <c r="G448" s="519" t="s">
        <v>86</v>
      </c>
      <c r="H448" s="213" t="s">
        <v>138</v>
      </c>
      <c r="I448" s="519">
        <v>19</v>
      </c>
      <c r="J448" s="510">
        <v>52</v>
      </c>
      <c r="K448" s="511">
        <v>52</v>
      </c>
      <c r="L448" s="511"/>
      <c r="M448" s="511"/>
      <c r="N448" s="511"/>
      <c r="O448" s="511"/>
      <c r="P448" s="511"/>
      <c r="Q448" s="512">
        <f t="shared" si="48"/>
        <v>3.952</v>
      </c>
      <c r="R448" s="512">
        <f t="shared" si="49"/>
        <v>0</v>
      </c>
      <c r="S448" s="513">
        <f>IF(K448="nio",0,IF(K448&gt;0,VLOOKUP(G448,'3-Productie normen'!A:K,VLOOKUP(K448,'3-Productie normen'!$B$30:$C$33,2,FALSE),FALSE)))*(VLOOKUP(B448,'2-Kosten per locatie'!$A$15:$C$40,3,FALSE))</f>
        <v>250</v>
      </c>
      <c r="T448" s="513">
        <f t="shared" si="50"/>
        <v>0</v>
      </c>
      <c r="U448" s="514">
        <f>VLOOKUP(G448,'3-Productie normen'!A:O,7,FALSE)</f>
        <v>3803.9000000000005</v>
      </c>
      <c r="V448" s="514"/>
      <c r="X448" s="515">
        <f t="shared" si="47"/>
        <v>988</v>
      </c>
    </row>
    <row r="449" spans="1:24" s="443" customFormat="1" ht="14.1" customHeight="1">
      <c r="A449" s="507">
        <f t="shared" si="42"/>
        <v>449</v>
      </c>
      <c r="B449" s="213" t="s">
        <v>76</v>
      </c>
      <c r="C449" s="213" t="s">
        <v>578</v>
      </c>
      <c r="D449" s="213"/>
      <c r="E449" s="213" t="s">
        <v>434</v>
      </c>
      <c r="F449" s="213" t="s">
        <v>581</v>
      </c>
      <c r="G449" s="519" t="s">
        <v>86</v>
      </c>
      <c r="H449" s="213" t="s">
        <v>138</v>
      </c>
      <c r="I449" s="519">
        <v>20</v>
      </c>
      <c r="J449" s="510">
        <v>52</v>
      </c>
      <c r="K449" s="511">
        <v>52</v>
      </c>
      <c r="L449" s="511"/>
      <c r="M449" s="511"/>
      <c r="N449" s="511"/>
      <c r="O449" s="511"/>
      <c r="P449" s="511"/>
      <c r="Q449" s="512">
        <f t="shared" si="48"/>
        <v>4.16</v>
      </c>
      <c r="R449" s="512">
        <f t="shared" si="49"/>
        <v>0</v>
      </c>
      <c r="S449" s="513">
        <f>IF(K449="nio",0,IF(K449&gt;0,VLOOKUP(G449,'3-Productie normen'!A:K,VLOOKUP(K449,'3-Productie normen'!$B$30:$C$33,2,FALSE),FALSE)))*(VLOOKUP(B449,'2-Kosten per locatie'!$A$15:$C$40,3,FALSE))</f>
        <v>250</v>
      </c>
      <c r="T449" s="513">
        <f t="shared" si="50"/>
        <v>0</v>
      </c>
      <c r="U449" s="514">
        <f>VLOOKUP(G449,'3-Productie normen'!A:O,7,FALSE)</f>
        <v>3803.9000000000005</v>
      </c>
      <c r="V449" s="514"/>
      <c r="X449" s="515">
        <f t="shared" si="47"/>
        <v>1040</v>
      </c>
    </row>
    <row r="450" spans="1:24" s="443" customFormat="1" ht="14.1" customHeight="1">
      <c r="A450" s="507">
        <f t="shared" si="42"/>
        <v>450</v>
      </c>
      <c r="B450" s="213" t="s">
        <v>76</v>
      </c>
      <c r="C450" s="213" t="s">
        <v>578</v>
      </c>
      <c r="D450" s="213"/>
      <c r="E450" s="213" t="s">
        <v>435</v>
      </c>
      <c r="F450" s="213" t="s">
        <v>582</v>
      </c>
      <c r="G450" s="213" t="s">
        <v>86</v>
      </c>
      <c r="H450" s="213" t="s">
        <v>138</v>
      </c>
      <c r="I450" s="519">
        <v>6</v>
      </c>
      <c r="J450" s="510">
        <v>52</v>
      </c>
      <c r="K450" s="511">
        <v>52</v>
      </c>
      <c r="L450" s="511"/>
      <c r="M450" s="511"/>
      <c r="N450" s="511"/>
      <c r="O450" s="511"/>
      <c r="P450" s="511"/>
      <c r="Q450" s="512">
        <f t="shared" si="48"/>
        <v>1.248</v>
      </c>
      <c r="R450" s="512">
        <f t="shared" si="49"/>
        <v>0</v>
      </c>
      <c r="S450" s="513">
        <f>IF(K450="nio",0,IF(K450&gt;0,VLOOKUP(G450,'3-Productie normen'!A:K,VLOOKUP(K450,'3-Productie normen'!$B$30:$C$33,2,FALSE),FALSE)))*(VLOOKUP(B450,'2-Kosten per locatie'!$A$15:$C$40,3,FALSE))</f>
        <v>250</v>
      </c>
      <c r="T450" s="513">
        <f t="shared" si="50"/>
        <v>0</v>
      </c>
      <c r="U450" s="514">
        <f>VLOOKUP(G450,'3-Productie normen'!A:O,7,FALSE)</f>
        <v>3803.9000000000005</v>
      </c>
      <c r="V450" s="514"/>
      <c r="X450" s="515">
        <f t="shared" si="47"/>
        <v>312</v>
      </c>
    </row>
    <row r="451" spans="1:24" s="443" customFormat="1" ht="14.1" customHeight="1">
      <c r="A451" s="507">
        <f t="shared" si="42"/>
        <v>451</v>
      </c>
      <c r="B451" s="213" t="s">
        <v>76</v>
      </c>
      <c r="C451" s="213" t="s">
        <v>578</v>
      </c>
      <c r="D451" s="213"/>
      <c r="E451" s="213" t="s">
        <v>437</v>
      </c>
      <c r="F451" s="213" t="s">
        <v>101</v>
      </c>
      <c r="G451" s="213" t="s">
        <v>101</v>
      </c>
      <c r="H451" s="213" t="s">
        <v>156</v>
      </c>
      <c r="I451" s="519">
        <v>3</v>
      </c>
      <c r="J451" s="510">
        <v>52</v>
      </c>
      <c r="K451" s="511">
        <v>52</v>
      </c>
      <c r="L451" s="511"/>
      <c r="M451" s="511"/>
      <c r="N451" s="511"/>
      <c r="O451" s="511"/>
      <c r="P451" s="511"/>
      <c r="Q451" s="512">
        <f t="shared" si="48"/>
        <v>0.44571428571428573</v>
      </c>
      <c r="R451" s="512">
        <f t="shared" si="49"/>
        <v>0</v>
      </c>
      <c r="S451" s="513">
        <f>IF(K451="nio",0,IF(K451&gt;0,VLOOKUP(G451,'3-Productie normen'!A:K,VLOOKUP(K451,'3-Productie normen'!$B$30:$C$33,2,FALSE),FALSE)))*(VLOOKUP(B451,'2-Kosten per locatie'!$A$15:$C$40,3,FALSE))</f>
        <v>350</v>
      </c>
      <c r="T451" s="513">
        <f t="shared" si="50"/>
        <v>0</v>
      </c>
      <c r="U451" s="514">
        <f>VLOOKUP(G451,'3-Productie normen'!A:O,7,FALSE)</f>
        <v>23</v>
      </c>
      <c r="V451" s="514"/>
      <c r="X451" s="515">
        <f t="shared" si="47"/>
        <v>156</v>
      </c>
    </row>
    <row r="452" spans="1:24" s="443" customFormat="1" ht="14.1" customHeight="1">
      <c r="A452" s="507">
        <f t="shared" si="42"/>
        <v>452</v>
      </c>
      <c r="B452" s="213" t="s">
        <v>76</v>
      </c>
      <c r="C452" s="213" t="s">
        <v>578</v>
      </c>
      <c r="D452" s="213"/>
      <c r="E452" s="213" t="s">
        <v>438</v>
      </c>
      <c r="F452" s="213" t="s">
        <v>406</v>
      </c>
      <c r="G452" s="519" t="s">
        <v>90</v>
      </c>
      <c r="H452" s="213" t="s">
        <v>138</v>
      </c>
      <c r="I452" s="519">
        <v>3</v>
      </c>
      <c r="J452" s="510">
        <v>52</v>
      </c>
      <c r="K452" s="511">
        <v>52</v>
      </c>
      <c r="L452" s="511"/>
      <c r="M452" s="511"/>
      <c r="N452" s="511"/>
      <c r="O452" s="511"/>
      <c r="P452" s="511"/>
      <c r="Q452" s="512">
        <f t="shared" si="48"/>
        <v>0.26</v>
      </c>
      <c r="R452" s="512">
        <f t="shared" si="49"/>
        <v>0</v>
      </c>
      <c r="S452" s="513">
        <f>IF(K452="nio",0,IF(K452&gt;0,VLOOKUP(G452,'3-Productie normen'!A:K,VLOOKUP(K452,'3-Productie normen'!$B$30:$C$33,2,FALSE),FALSE)))*(VLOOKUP(B452,'2-Kosten per locatie'!$A$15:$C$40,3,FALSE))</f>
        <v>600</v>
      </c>
      <c r="T452" s="513">
        <f t="shared" si="50"/>
        <v>0</v>
      </c>
      <c r="U452" s="514">
        <f>VLOOKUP(G452,'3-Productie normen'!A:O,7,FALSE)</f>
        <v>2296.1699999999996</v>
      </c>
      <c r="V452" s="514"/>
      <c r="X452" s="515">
        <f t="shared" si="47"/>
        <v>156</v>
      </c>
    </row>
    <row r="453" spans="1:24" s="443" customFormat="1" ht="14.1" customHeight="1">
      <c r="A453" s="507">
        <f t="shared" si="42"/>
        <v>453</v>
      </c>
      <c r="B453" s="213" t="s">
        <v>76</v>
      </c>
      <c r="C453" s="213" t="s">
        <v>578</v>
      </c>
      <c r="D453" s="213"/>
      <c r="E453" s="213" t="s">
        <v>440</v>
      </c>
      <c r="F453" s="213" t="s">
        <v>406</v>
      </c>
      <c r="G453" s="519" t="s">
        <v>90</v>
      </c>
      <c r="H453" s="213" t="s">
        <v>138</v>
      </c>
      <c r="I453" s="519">
        <v>11</v>
      </c>
      <c r="J453" s="510">
        <v>52</v>
      </c>
      <c r="K453" s="511">
        <v>52</v>
      </c>
      <c r="L453" s="511"/>
      <c r="M453" s="511"/>
      <c r="N453" s="511"/>
      <c r="O453" s="511"/>
      <c r="P453" s="511"/>
      <c r="Q453" s="512">
        <f t="shared" si="48"/>
        <v>0.95333333333333337</v>
      </c>
      <c r="R453" s="512">
        <f t="shared" si="49"/>
        <v>0</v>
      </c>
      <c r="S453" s="513">
        <f>IF(K453="nio",0,IF(K453&gt;0,VLOOKUP(G453,'3-Productie normen'!A:K,VLOOKUP(K453,'3-Productie normen'!$B$30:$C$33,2,FALSE),FALSE)))*(VLOOKUP(B453,'2-Kosten per locatie'!$A$15:$C$40,3,FALSE))</f>
        <v>600</v>
      </c>
      <c r="T453" s="513">
        <f t="shared" si="50"/>
        <v>0</v>
      </c>
      <c r="U453" s="514">
        <f>VLOOKUP(G453,'3-Productie normen'!A:O,7,FALSE)</f>
        <v>2296.1699999999996</v>
      </c>
      <c r="V453" s="514"/>
      <c r="X453" s="515">
        <f t="shared" si="47"/>
        <v>572</v>
      </c>
    </row>
    <row r="454" spans="1:24" s="443" customFormat="1" ht="14.1" customHeight="1">
      <c r="A454" s="507">
        <f t="shared" si="42"/>
        <v>454</v>
      </c>
      <c r="B454" s="213" t="s">
        <v>76</v>
      </c>
      <c r="C454" s="213" t="s">
        <v>578</v>
      </c>
      <c r="D454" s="213"/>
      <c r="E454" s="213" t="s">
        <v>545</v>
      </c>
      <c r="F454" s="213" t="s">
        <v>549</v>
      </c>
      <c r="G454" s="519" t="s">
        <v>86</v>
      </c>
      <c r="H454" s="213" t="s">
        <v>138</v>
      </c>
      <c r="I454" s="519">
        <v>18</v>
      </c>
      <c r="J454" s="510">
        <v>52</v>
      </c>
      <c r="K454" s="511">
        <v>52</v>
      </c>
      <c r="L454" s="511"/>
      <c r="M454" s="511"/>
      <c r="N454" s="511"/>
      <c r="O454" s="511"/>
      <c r="P454" s="511"/>
      <c r="Q454" s="512">
        <f t="shared" si="48"/>
        <v>3.7440000000000002</v>
      </c>
      <c r="R454" s="512">
        <f t="shared" si="49"/>
        <v>0</v>
      </c>
      <c r="S454" s="513">
        <f>IF(K454="nio",0,IF(K454&gt;0,VLOOKUP(G454,'3-Productie normen'!A:K,VLOOKUP(K454,'3-Productie normen'!$B$30:$C$33,2,FALSE),FALSE)))*(VLOOKUP(B454,'2-Kosten per locatie'!$A$15:$C$40,3,FALSE))</f>
        <v>250</v>
      </c>
      <c r="T454" s="513">
        <f t="shared" si="50"/>
        <v>0</v>
      </c>
      <c r="U454" s="514">
        <f>VLOOKUP(G454,'3-Productie normen'!A:O,7,FALSE)</f>
        <v>3803.9000000000005</v>
      </c>
      <c r="V454" s="514"/>
      <c r="X454" s="515">
        <f t="shared" si="47"/>
        <v>936</v>
      </c>
    </row>
    <row r="455" spans="1:24" s="443" customFormat="1" ht="14.1" customHeight="1">
      <c r="A455" s="507">
        <f t="shared" si="42"/>
        <v>455</v>
      </c>
      <c r="B455" s="213" t="s">
        <v>76</v>
      </c>
      <c r="C455" s="213" t="s">
        <v>578</v>
      </c>
      <c r="D455" s="213"/>
      <c r="E455" s="213" t="s">
        <v>441</v>
      </c>
      <c r="F455" s="213" t="s">
        <v>583</v>
      </c>
      <c r="G455" s="519" t="s">
        <v>86</v>
      </c>
      <c r="H455" s="213" t="s">
        <v>138</v>
      </c>
      <c r="I455" s="519">
        <v>18</v>
      </c>
      <c r="J455" s="510">
        <v>52</v>
      </c>
      <c r="K455" s="511">
        <v>52</v>
      </c>
      <c r="L455" s="511"/>
      <c r="M455" s="511"/>
      <c r="N455" s="511"/>
      <c r="O455" s="511"/>
      <c r="P455" s="511"/>
      <c r="Q455" s="512">
        <f t="shared" si="48"/>
        <v>3.7440000000000002</v>
      </c>
      <c r="R455" s="512">
        <f t="shared" si="49"/>
        <v>0</v>
      </c>
      <c r="S455" s="513">
        <f>IF(K455="nio",0,IF(K455&gt;0,VLOOKUP(G455,'3-Productie normen'!A:K,VLOOKUP(K455,'3-Productie normen'!$B$30:$C$33,2,FALSE),FALSE)))*(VLOOKUP(B455,'2-Kosten per locatie'!$A$15:$C$40,3,FALSE))</f>
        <v>250</v>
      </c>
      <c r="T455" s="513">
        <f t="shared" si="50"/>
        <v>0</v>
      </c>
      <c r="U455" s="514">
        <f>VLOOKUP(G455,'3-Productie normen'!A:O,7,FALSE)</f>
        <v>3803.9000000000005</v>
      </c>
      <c r="V455" s="514"/>
      <c r="X455" s="515">
        <f t="shared" si="47"/>
        <v>936</v>
      </c>
    </row>
    <row r="456" spans="1:24" s="443" customFormat="1" ht="14.1" customHeight="1">
      <c r="A456" s="507">
        <f t="shared" si="42"/>
        <v>456</v>
      </c>
      <c r="B456" s="213" t="s">
        <v>76</v>
      </c>
      <c r="C456" s="213" t="s">
        <v>578</v>
      </c>
      <c r="D456" s="213"/>
      <c r="E456" s="213" t="s">
        <v>547</v>
      </c>
      <c r="F456" s="213" t="s">
        <v>584</v>
      </c>
      <c r="G456" s="213" t="s">
        <v>90</v>
      </c>
      <c r="H456" s="213" t="s">
        <v>138</v>
      </c>
      <c r="I456" s="519">
        <v>6</v>
      </c>
      <c r="J456" s="510">
        <v>52</v>
      </c>
      <c r="K456" s="511">
        <v>52</v>
      </c>
      <c r="L456" s="511"/>
      <c r="M456" s="511"/>
      <c r="N456" s="511"/>
      <c r="O456" s="511"/>
      <c r="P456" s="511"/>
      <c r="Q456" s="512">
        <f t="shared" si="48"/>
        <v>0.52</v>
      </c>
      <c r="R456" s="512">
        <f t="shared" si="49"/>
        <v>0</v>
      </c>
      <c r="S456" s="513">
        <f>IF(K456="nio",0,IF(K456&gt;0,VLOOKUP(G456,'3-Productie normen'!A:K,VLOOKUP(K456,'3-Productie normen'!$B$30:$C$33,2,FALSE),FALSE)))*(VLOOKUP(B456,'2-Kosten per locatie'!$A$15:$C$40,3,FALSE))</f>
        <v>600</v>
      </c>
      <c r="T456" s="513">
        <f t="shared" si="50"/>
        <v>0</v>
      </c>
      <c r="U456" s="514">
        <f>VLOOKUP(G456,'3-Productie normen'!A:O,7,FALSE)</f>
        <v>2296.1699999999996</v>
      </c>
      <c r="V456" s="514"/>
      <c r="X456" s="515">
        <f t="shared" si="47"/>
        <v>312</v>
      </c>
    </row>
    <row r="457" spans="1:24" s="443" customFormat="1" ht="14.1" customHeight="1">
      <c r="A457" s="507">
        <f t="shared" si="42"/>
        <v>457</v>
      </c>
      <c r="B457" s="213" t="s">
        <v>76</v>
      </c>
      <c r="C457" s="213" t="s">
        <v>578</v>
      </c>
      <c r="D457" s="213"/>
      <c r="E457" s="213" t="s">
        <v>548</v>
      </c>
      <c r="F457" s="213" t="s">
        <v>101</v>
      </c>
      <c r="G457" s="213" t="s">
        <v>101</v>
      </c>
      <c r="H457" s="213" t="s">
        <v>138</v>
      </c>
      <c r="I457" s="519">
        <v>10</v>
      </c>
      <c r="J457" s="510">
        <v>52</v>
      </c>
      <c r="K457" s="511">
        <v>52</v>
      </c>
      <c r="L457" s="511"/>
      <c r="M457" s="511"/>
      <c r="N457" s="511"/>
      <c r="O457" s="511"/>
      <c r="P457" s="511"/>
      <c r="Q457" s="512">
        <f t="shared" si="48"/>
        <v>1.4857142857142858</v>
      </c>
      <c r="R457" s="512">
        <f t="shared" si="49"/>
        <v>0</v>
      </c>
      <c r="S457" s="513">
        <f>IF(K457="nio",0,IF(K457&gt;0,VLOOKUP(G457,'3-Productie normen'!A:K,VLOOKUP(K457,'3-Productie normen'!$B$30:$C$33,2,FALSE),FALSE)))*(VLOOKUP(B457,'2-Kosten per locatie'!$A$15:$C$40,3,FALSE))</f>
        <v>350</v>
      </c>
      <c r="T457" s="513">
        <f t="shared" si="50"/>
        <v>0</v>
      </c>
      <c r="U457" s="514">
        <f>VLOOKUP(G457,'3-Productie normen'!A:O,7,FALSE)</f>
        <v>23</v>
      </c>
      <c r="V457" s="514"/>
      <c r="X457" s="515">
        <f t="shared" si="47"/>
        <v>520</v>
      </c>
    </row>
    <row r="458" spans="1:24" s="443" customFormat="1" ht="14.1" customHeight="1">
      <c r="A458" s="507">
        <f t="shared" ref="A458:A491" si="51">A457+1</f>
        <v>458</v>
      </c>
      <c r="B458" s="213" t="s">
        <v>76</v>
      </c>
      <c r="C458" s="213" t="s">
        <v>578</v>
      </c>
      <c r="D458" s="213"/>
      <c r="E458" s="213" t="s">
        <v>550</v>
      </c>
      <c r="F458" s="213" t="s">
        <v>494</v>
      </c>
      <c r="G458" s="213" t="s">
        <v>95</v>
      </c>
      <c r="H458" s="213" t="s">
        <v>138</v>
      </c>
      <c r="I458" s="519">
        <v>8</v>
      </c>
      <c r="J458" s="510">
        <v>52</v>
      </c>
      <c r="K458" s="511">
        <v>52</v>
      </c>
      <c r="L458" s="511"/>
      <c r="M458" s="511"/>
      <c r="N458" s="511"/>
      <c r="O458" s="511"/>
      <c r="P458" s="511"/>
      <c r="Q458" s="512">
        <f t="shared" si="48"/>
        <v>1.04</v>
      </c>
      <c r="R458" s="512">
        <f t="shared" si="49"/>
        <v>0</v>
      </c>
      <c r="S458" s="513">
        <f>IF(K458="nio",0,IF(K458&gt;0,VLOOKUP(G458,'3-Productie normen'!A:K,VLOOKUP(K458,'3-Productie normen'!$B$30:$C$33,2,FALSE),FALSE)))*(VLOOKUP(B458,'2-Kosten per locatie'!$A$15:$C$40,3,FALSE))</f>
        <v>400</v>
      </c>
      <c r="T458" s="513">
        <f t="shared" si="50"/>
        <v>0</v>
      </c>
      <c r="U458" s="514">
        <f>VLOOKUP(G458,'3-Productie normen'!A:O,7,FALSE)</f>
        <v>669.2</v>
      </c>
      <c r="V458" s="514"/>
      <c r="X458" s="515">
        <f t="shared" si="47"/>
        <v>416</v>
      </c>
    </row>
    <row r="459" spans="1:24" s="443" customFormat="1" ht="14.1" customHeight="1">
      <c r="A459" s="507">
        <f t="shared" si="51"/>
        <v>459</v>
      </c>
      <c r="B459" s="213" t="s">
        <v>76</v>
      </c>
      <c r="C459" s="213" t="s">
        <v>578</v>
      </c>
      <c r="D459" s="213"/>
      <c r="E459" s="213" t="s">
        <v>552</v>
      </c>
      <c r="F459" s="213" t="s">
        <v>585</v>
      </c>
      <c r="G459" s="213" t="s">
        <v>88</v>
      </c>
      <c r="H459" s="213" t="s">
        <v>156</v>
      </c>
      <c r="I459" s="519">
        <v>4</v>
      </c>
      <c r="J459" s="510">
        <v>52</v>
      </c>
      <c r="K459" s="511">
        <v>52</v>
      </c>
      <c r="L459" s="511"/>
      <c r="M459" s="511"/>
      <c r="N459" s="511"/>
      <c r="O459" s="511"/>
      <c r="P459" s="511"/>
      <c r="Q459" s="512">
        <f t="shared" si="48"/>
        <v>4.16</v>
      </c>
      <c r="R459" s="512">
        <f t="shared" si="49"/>
        <v>0</v>
      </c>
      <c r="S459" s="513">
        <f>IF(K459="nio",0,IF(K459&gt;0,VLOOKUP(G459,'3-Productie normen'!A:K,VLOOKUP(K459,'3-Productie normen'!$B$30:$C$33,2,FALSE),FALSE)))*(VLOOKUP(B459,'2-Kosten per locatie'!$A$15:$C$40,3,FALSE))</f>
        <v>50</v>
      </c>
      <c r="T459" s="513">
        <f t="shared" si="50"/>
        <v>0</v>
      </c>
      <c r="U459" s="514">
        <f>VLOOKUP(G459,'3-Productie normen'!A:O,7,FALSE)</f>
        <v>806.37</v>
      </c>
      <c r="V459" s="514"/>
      <c r="X459" s="515">
        <f t="shared" si="47"/>
        <v>208</v>
      </c>
    </row>
    <row r="460" spans="1:24" s="443" customFormat="1" ht="14.1" customHeight="1">
      <c r="A460" s="507">
        <f t="shared" si="51"/>
        <v>460</v>
      </c>
      <c r="B460" s="213" t="s">
        <v>76</v>
      </c>
      <c r="C460" s="213" t="s">
        <v>578</v>
      </c>
      <c r="D460" s="213"/>
      <c r="E460" s="213" t="s">
        <v>586</v>
      </c>
      <c r="F460" s="213" t="s">
        <v>166</v>
      </c>
      <c r="G460" s="213" t="s">
        <v>88</v>
      </c>
      <c r="H460" s="213" t="s">
        <v>156</v>
      </c>
      <c r="I460" s="519">
        <v>2</v>
      </c>
      <c r="J460" s="510">
        <v>52</v>
      </c>
      <c r="K460" s="511">
        <v>52</v>
      </c>
      <c r="L460" s="511"/>
      <c r="M460" s="511"/>
      <c r="N460" s="511"/>
      <c r="O460" s="511"/>
      <c r="P460" s="511"/>
      <c r="Q460" s="512">
        <f t="shared" si="48"/>
        <v>2.08</v>
      </c>
      <c r="R460" s="512">
        <f t="shared" si="49"/>
        <v>0</v>
      </c>
      <c r="S460" s="513">
        <f>IF(K460="nio",0,IF(K460&gt;0,VLOOKUP(G460,'3-Productie normen'!A:K,VLOOKUP(K460,'3-Productie normen'!$B$30:$C$33,2,FALSE),FALSE)))*(VLOOKUP(B460,'2-Kosten per locatie'!$A$15:$C$40,3,FALSE))</f>
        <v>50</v>
      </c>
      <c r="T460" s="513">
        <f t="shared" si="50"/>
        <v>0</v>
      </c>
      <c r="U460" s="514">
        <f>VLOOKUP(G460,'3-Productie normen'!A:O,7,FALSE)</f>
        <v>806.37</v>
      </c>
      <c r="V460" s="514"/>
      <c r="X460" s="515">
        <f t="shared" si="47"/>
        <v>104</v>
      </c>
    </row>
    <row r="461" spans="1:24" s="443" customFormat="1" ht="14.1" customHeight="1">
      <c r="A461" s="507">
        <f t="shared" si="51"/>
        <v>461</v>
      </c>
      <c r="B461" s="213" t="s">
        <v>76</v>
      </c>
      <c r="C461" s="213" t="s">
        <v>578</v>
      </c>
      <c r="D461" s="213"/>
      <c r="E461" s="213" t="s">
        <v>587</v>
      </c>
      <c r="F461" s="213" t="s">
        <v>406</v>
      </c>
      <c r="G461" s="519" t="s">
        <v>90</v>
      </c>
      <c r="H461" s="213" t="s">
        <v>138</v>
      </c>
      <c r="I461" s="519">
        <v>18</v>
      </c>
      <c r="J461" s="510">
        <v>52</v>
      </c>
      <c r="K461" s="511">
        <v>52</v>
      </c>
      <c r="L461" s="511"/>
      <c r="M461" s="511"/>
      <c r="N461" s="511"/>
      <c r="O461" s="511"/>
      <c r="P461" s="511"/>
      <c r="Q461" s="512">
        <f t="shared" si="48"/>
        <v>1.56</v>
      </c>
      <c r="R461" s="512">
        <f t="shared" si="49"/>
        <v>0</v>
      </c>
      <c r="S461" s="513">
        <f>IF(K461="nio",0,IF(K461&gt;0,VLOOKUP(G461,'3-Productie normen'!A:K,VLOOKUP(K461,'3-Productie normen'!$B$30:$C$33,2,FALSE),FALSE)))*(VLOOKUP(B461,'2-Kosten per locatie'!$A$15:$C$40,3,FALSE))</f>
        <v>600</v>
      </c>
      <c r="T461" s="513">
        <f t="shared" si="50"/>
        <v>0</v>
      </c>
      <c r="U461" s="514">
        <f>VLOOKUP(G461,'3-Productie normen'!A:O,7,FALSE)</f>
        <v>2296.1699999999996</v>
      </c>
      <c r="V461" s="514"/>
      <c r="X461" s="515">
        <f t="shared" si="47"/>
        <v>936</v>
      </c>
    </row>
    <row r="462" spans="1:24" s="443" customFormat="1" ht="14.1" customHeight="1">
      <c r="A462" s="507">
        <f t="shared" si="51"/>
        <v>462</v>
      </c>
      <c r="B462" s="213" t="s">
        <v>76</v>
      </c>
      <c r="C462" s="213" t="s">
        <v>578</v>
      </c>
      <c r="D462" s="213"/>
      <c r="E462" s="213" t="s">
        <v>588</v>
      </c>
      <c r="F462" s="213" t="s">
        <v>240</v>
      </c>
      <c r="G462" s="213" t="s">
        <v>92</v>
      </c>
      <c r="H462" s="213" t="s">
        <v>138</v>
      </c>
      <c r="I462" s="519">
        <v>9</v>
      </c>
      <c r="J462" s="510">
        <v>52</v>
      </c>
      <c r="K462" s="511">
        <v>52</v>
      </c>
      <c r="L462" s="511"/>
      <c r="M462" s="511"/>
      <c r="N462" s="511"/>
      <c r="O462" s="511"/>
      <c r="P462" s="511"/>
      <c r="Q462" s="512">
        <f t="shared" si="48"/>
        <v>2.6742857142857144</v>
      </c>
      <c r="R462" s="512">
        <f t="shared" si="49"/>
        <v>0</v>
      </c>
      <c r="S462" s="513">
        <f>IF(K462="nio",0,IF(K462&gt;0,VLOOKUP(G462,'3-Productie normen'!A:K,VLOOKUP(K462,'3-Productie normen'!$B$30:$C$33,2,FALSE),FALSE)))*(VLOOKUP(B462,'2-Kosten per locatie'!$A$15:$C$40,3,FALSE))</f>
        <v>175</v>
      </c>
      <c r="T462" s="513">
        <f t="shared" si="50"/>
        <v>0</v>
      </c>
      <c r="U462" s="514">
        <f>VLOOKUP(G462,'3-Productie normen'!A:O,7,FALSE)</f>
        <v>1111.75</v>
      </c>
      <c r="V462" s="514"/>
      <c r="X462" s="515">
        <f t="shared" si="47"/>
        <v>468</v>
      </c>
    </row>
    <row r="463" spans="1:24" s="443" customFormat="1" ht="14.1" customHeight="1">
      <c r="A463" s="507">
        <f t="shared" si="51"/>
        <v>463</v>
      </c>
      <c r="B463" s="213" t="s">
        <v>76</v>
      </c>
      <c r="C463" s="213" t="s">
        <v>578</v>
      </c>
      <c r="D463" s="213"/>
      <c r="E463" s="213" t="s">
        <v>589</v>
      </c>
      <c r="F463" s="213" t="s">
        <v>590</v>
      </c>
      <c r="G463" s="213" t="s">
        <v>86</v>
      </c>
      <c r="H463" s="213" t="s">
        <v>221</v>
      </c>
      <c r="I463" s="519">
        <v>26</v>
      </c>
      <c r="J463" s="510">
        <v>52</v>
      </c>
      <c r="K463" s="511">
        <v>52</v>
      </c>
      <c r="L463" s="511"/>
      <c r="M463" s="511"/>
      <c r="N463" s="511"/>
      <c r="O463" s="511"/>
      <c r="P463" s="511"/>
      <c r="Q463" s="512">
        <f t="shared" si="48"/>
        <v>5.4080000000000004</v>
      </c>
      <c r="R463" s="512">
        <f t="shared" si="49"/>
        <v>0</v>
      </c>
      <c r="S463" s="513">
        <f>IF(K463="nio",0,IF(K463&gt;0,VLOOKUP(G463,'3-Productie normen'!A:K,VLOOKUP(K463,'3-Productie normen'!$B$30:$C$33,2,FALSE),FALSE)))*(VLOOKUP(B463,'2-Kosten per locatie'!$A$15:$C$40,3,FALSE))</f>
        <v>250</v>
      </c>
      <c r="T463" s="513">
        <f t="shared" si="50"/>
        <v>0</v>
      </c>
      <c r="U463" s="514">
        <f>VLOOKUP(G463,'3-Productie normen'!A:O,7,FALSE)</f>
        <v>3803.9000000000005</v>
      </c>
      <c r="V463" s="514"/>
      <c r="X463" s="515">
        <f t="shared" si="47"/>
        <v>1352</v>
      </c>
    </row>
    <row r="464" spans="1:24" s="443" customFormat="1" ht="14.1" customHeight="1">
      <c r="A464" s="507">
        <f t="shared" si="51"/>
        <v>464</v>
      </c>
      <c r="B464" s="213" t="s">
        <v>76</v>
      </c>
      <c r="C464" s="213" t="s">
        <v>578</v>
      </c>
      <c r="D464" s="213"/>
      <c r="E464" s="213" t="s">
        <v>591</v>
      </c>
      <c r="F464" s="213" t="s">
        <v>592</v>
      </c>
      <c r="G464" s="213" t="s">
        <v>86</v>
      </c>
      <c r="H464" s="213" t="s">
        <v>221</v>
      </c>
      <c r="I464" s="519">
        <v>20</v>
      </c>
      <c r="J464" s="510">
        <v>52</v>
      </c>
      <c r="K464" s="511">
        <v>52</v>
      </c>
      <c r="L464" s="511"/>
      <c r="M464" s="511"/>
      <c r="N464" s="511"/>
      <c r="O464" s="511"/>
      <c r="P464" s="511"/>
      <c r="Q464" s="512">
        <f t="shared" si="48"/>
        <v>4.16</v>
      </c>
      <c r="R464" s="512">
        <f t="shared" si="49"/>
        <v>0</v>
      </c>
      <c r="S464" s="513">
        <f>IF(K464="nio",0,IF(K464&gt;0,VLOOKUP(G464,'3-Productie normen'!A:K,VLOOKUP(K464,'3-Productie normen'!$B$30:$C$33,2,FALSE),FALSE)))*(VLOOKUP(B464,'2-Kosten per locatie'!$A$15:$C$40,3,FALSE))</f>
        <v>250</v>
      </c>
      <c r="T464" s="513">
        <f t="shared" si="50"/>
        <v>0</v>
      </c>
      <c r="U464" s="514">
        <f>VLOOKUP(G464,'3-Productie normen'!A:O,7,FALSE)</f>
        <v>3803.9000000000005</v>
      </c>
      <c r="V464" s="514"/>
      <c r="X464" s="515">
        <f t="shared" si="47"/>
        <v>1040</v>
      </c>
    </row>
    <row r="465" spans="1:24" s="443" customFormat="1" ht="14.1" customHeight="1">
      <c r="A465" s="507">
        <f t="shared" si="51"/>
        <v>465</v>
      </c>
      <c r="B465" s="213" t="s">
        <v>76</v>
      </c>
      <c r="C465" s="213" t="s">
        <v>578</v>
      </c>
      <c r="D465" s="213"/>
      <c r="E465" s="213" t="s">
        <v>593</v>
      </c>
      <c r="F465" s="213" t="s">
        <v>594</v>
      </c>
      <c r="G465" s="213" t="s">
        <v>86</v>
      </c>
      <c r="H465" s="213" t="s">
        <v>221</v>
      </c>
      <c r="I465" s="519">
        <v>20</v>
      </c>
      <c r="J465" s="510">
        <v>52</v>
      </c>
      <c r="K465" s="511">
        <v>52</v>
      </c>
      <c r="L465" s="511"/>
      <c r="M465" s="511"/>
      <c r="N465" s="511"/>
      <c r="O465" s="511"/>
      <c r="P465" s="511"/>
      <c r="Q465" s="512">
        <f t="shared" si="48"/>
        <v>4.16</v>
      </c>
      <c r="R465" s="512">
        <f t="shared" si="49"/>
        <v>0</v>
      </c>
      <c r="S465" s="513">
        <f>IF(K465="nio",0,IF(K465&gt;0,VLOOKUP(G465,'3-Productie normen'!A:K,VLOOKUP(K465,'3-Productie normen'!$B$30:$C$33,2,FALSE),FALSE)))*(VLOOKUP(B465,'2-Kosten per locatie'!$A$15:$C$40,3,FALSE))</f>
        <v>250</v>
      </c>
      <c r="T465" s="513">
        <f t="shared" si="50"/>
        <v>0</v>
      </c>
      <c r="U465" s="514">
        <f>VLOOKUP(G465,'3-Productie normen'!A:O,7,FALSE)</f>
        <v>3803.9000000000005</v>
      </c>
      <c r="V465" s="514"/>
      <c r="X465" s="515">
        <f t="shared" si="47"/>
        <v>1040</v>
      </c>
    </row>
    <row r="466" spans="1:24" s="443" customFormat="1" ht="14.1" customHeight="1">
      <c r="A466" s="507">
        <f t="shared" si="51"/>
        <v>466</v>
      </c>
      <c r="B466" s="213" t="s">
        <v>76</v>
      </c>
      <c r="C466" s="213" t="s">
        <v>578</v>
      </c>
      <c r="D466" s="213"/>
      <c r="E466" s="213" t="s">
        <v>595</v>
      </c>
      <c r="F466" s="213" t="s">
        <v>596</v>
      </c>
      <c r="G466" s="213" t="s">
        <v>86</v>
      </c>
      <c r="H466" s="213" t="s">
        <v>221</v>
      </c>
      <c r="I466" s="519">
        <v>16</v>
      </c>
      <c r="J466" s="510">
        <v>52</v>
      </c>
      <c r="K466" s="511">
        <v>52</v>
      </c>
      <c r="L466" s="511"/>
      <c r="M466" s="511"/>
      <c r="N466" s="511"/>
      <c r="O466" s="511"/>
      <c r="P466" s="511"/>
      <c r="Q466" s="512">
        <f t="shared" si="48"/>
        <v>3.3279999999999998</v>
      </c>
      <c r="R466" s="512">
        <f t="shared" si="49"/>
        <v>0</v>
      </c>
      <c r="S466" s="513">
        <f>IF(K466="nio",0,IF(K466&gt;0,VLOOKUP(G466,'3-Productie normen'!A:K,VLOOKUP(K466,'3-Productie normen'!$B$30:$C$33,2,FALSE),FALSE)))*(VLOOKUP(B466,'2-Kosten per locatie'!$A$15:$C$40,3,FALSE))</f>
        <v>250</v>
      </c>
      <c r="T466" s="513">
        <f t="shared" si="50"/>
        <v>0</v>
      </c>
      <c r="U466" s="514">
        <f>VLOOKUP(G466,'3-Productie normen'!A:O,7,FALSE)</f>
        <v>3803.9000000000005</v>
      </c>
      <c r="V466" s="514"/>
      <c r="X466" s="515">
        <f t="shared" si="47"/>
        <v>832</v>
      </c>
    </row>
    <row r="467" spans="1:24" s="443" customFormat="1" ht="14.1" customHeight="1">
      <c r="A467" s="507">
        <f t="shared" si="51"/>
        <v>467</v>
      </c>
      <c r="B467" s="213" t="s">
        <v>76</v>
      </c>
      <c r="C467" s="213" t="s">
        <v>578</v>
      </c>
      <c r="D467" s="213"/>
      <c r="E467" s="213" t="s">
        <v>597</v>
      </c>
      <c r="F467" s="213" t="s">
        <v>598</v>
      </c>
      <c r="G467" s="213" t="s">
        <v>94</v>
      </c>
      <c r="H467" s="213" t="s">
        <v>221</v>
      </c>
      <c r="I467" s="519">
        <v>28</v>
      </c>
      <c r="J467" s="510">
        <v>52</v>
      </c>
      <c r="K467" s="511">
        <v>52</v>
      </c>
      <c r="L467" s="511"/>
      <c r="M467" s="511"/>
      <c r="N467" s="511"/>
      <c r="O467" s="511"/>
      <c r="P467" s="511"/>
      <c r="Q467" s="512">
        <f t="shared" si="48"/>
        <v>4.8533333333333335</v>
      </c>
      <c r="R467" s="512">
        <f t="shared" si="49"/>
        <v>0</v>
      </c>
      <c r="S467" s="513">
        <f>IF(K467="nio",0,IF(K467&gt;0,VLOOKUP(G467,'3-Productie normen'!A:K,VLOOKUP(K467,'3-Productie normen'!$B$30:$C$33,2,FALSE),FALSE)))*(VLOOKUP(B467,'2-Kosten per locatie'!$A$15:$C$40,3,FALSE))</f>
        <v>300</v>
      </c>
      <c r="T467" s="513">
        <f t="shared" si="50"/>
        <v>0</v>
      </c>
      <c r="U467" s="514">
        <f>VLOOKUP(G467,'3-Productie normen'!A:O,7,FALSE)</f>
        <v>606.37</v>
      </c>
      <c r="V467" s="514"/>
      <c r="X467" s="515">
        <f t="shared" si="47"/>
        <v>1456</v>
      </c>
    </row>
    <row r="468" spans="1:24" s="443" customFormat="1" ht="14.1" customHeight="1">
      <c r="A468" s="507">
        <f t="shared" si="51"/>
        <v>468</v>
      </c>
      <c r="B468" s="213" t="s">
        <v>76</v>
      </c>
      <c r="C468" s="213" t="s">
        <v>578</v>
      </c>
      <c r="D468" s="213"/>
      <c r="E468" s="213" t="s">
        <v>599</v>
      </c>
      <c r="F468" s="213" t="s">
        <v>406</v>
      </c>
      <c r="G468" s="519" t="s">
        <v>90</v>
      </c>
      <c r="H468" s="213" t="s">
        <v>221</v>
      </c>
      <c r="I468" s="519">
        <v>5</v>
      </c>
      <c r="J468" s="510">
        <v>52</v>
      </c>
      <c r="K468" s="511">
        <v>52</v>
      </c>
      <c r="L468" s="511"/>
      <c r="M468" s="511"/>
      <c r="N468" s="511"/>
      <c r="O468" s="511"/>
      <c r="P468" s="511"/>
      <c r="Q468" s="512">
        <f t="shared" si="48"/>
        <v>0.43333333333333335</v>
      </c>
      <c r="R468" s="512">
        <f t="shared" si="49"/>
        <v>0</v>
      </c>
      <c r="S468" s="513">
        <f>IF(K468="nio",0,IF(K468&gt;0,VLOOKUP(G468,'3-Productie normen'!A:K,VLOOKUP(K468,'3-Productie normen'!$B$30:$C$33,2,FALSE),FALSE)))*(VLOOKUP(B468,'2-Kosten per locatie'!$A$15:$C$40,3,FALSE))</f>
        <v>600</v>
      </c>
      <c r="T468" s="513">
        <f t="shared" si="50"/>
        <v>0</v>
      </c>
      <c r="U468" s="514">
        <f>VLOOKUP(G468,'3-Productie normen'!A:O,7,FALSE)</f>
        <v>2296.1699999999996</v>
      </c>
      <c r="V468" s="514"/>
      <c r="X468" s="515">
        <f t="shared" si="47"/>
        <v>260</v>
      </c>
    </row>
    <row r="469" spans="1:24" s="443" customFormat="1" ht="14.1" customHeight="1">
      <c r="A469" s="507">
        <f t="shared" si="51"/>
        <v>469</v>
      </c>
      <c r="B469" s="213" t="s">
        <v>76</v>
      </c>
      <c r="C469" s="213" t="s">
        <v>578</v>
      </c>
      <c r="D469" s="213"/>
      <c r="E469" s="213" t="s">
        <v>600</v>
      </c>
      <c r="F469" s="213" t="s">
        <v>601</v>
      </c>
      <c r="G469" s="213" t="s">
        <v>90</v>
      </c>
      <c r="H469" s="213" t="s">
        <v>156</v>
      </c>
      <c r="I469" s="519">
        <v>20</v>
      </c>
      <c r="J469" s="510">
        <v>52</v>
      </c>
      <c r="K469" s="511">
        <v>52</v>
      </c>
      <c r="L469" s="511"/>
      <c r="M469" s="511"/>
      <c r="N469" s="511"/>
      <c r="O469" s="511"/>
      <c r="P469" s="511"/>
      <c r="Q469" s="512">
        <f t="shared" si="48"/>
        <v>1.7333333333333334</v>
      </c>
      <c r="R469" s="512">
        <f t="shared" si="49"/>
        <v>0</v>
      </c>
      <c r="S469" s="513">
        <f>IF(K469="nio",0,IF(K469&gt;0,VLOOKUP(G469,'3-Productie normen'!A:K,VLOOKUP(K469,'3-Productie normen'!$B$30:$C$33,2,FALSE),FALSE)))*(VLOOKUP(B469,'2-Kosten per locatie'!$A$15:$C$40,3,FALSE))</f>
        <v>600</v>
      </c>
      <c r="T469" s="513">
        <f t="shared" si="50"/>
        <v>0</v>
      </c>
      <c r="U469" s="514">
        <f>VLOOKUP(G469,'3-Productie normen'!A:O,7,FALSE)</f>
        <v>2296.1699999999996</v>
      </c>
      <c r="V469" s="514"/>
      <c r="X469" s="515">
        <f t="shared" si="47"/>
        <v>1040</v>
      </c>
    </row>
    <row r="470" spans="1:24" s="443" customFormat="1" ht="14.1" customHeight="1">
      <c r="A470" s="507">
        <f t="shared" si="51"/>
        <v>470</v>
      </c>
      <c r="B470" s="213" t="s">
        <v>75</v>
      </c>
      <c r="C470" s="213" t="s">
        <v>602</v>
      </c>
      <c r="D470" s="213"/>
      <c r="E470" s="213" t="s">
        <v>603</v>
      </c>
      <c r="F470" s="213" t="s">
        <v>97</v>
      </c>
      <c r="G470" s="519" t="s">
        <v>90</v>
      </c>
      <c r="H470" s="509" t="s">
        <v>221</v>
      </c>
      <c r="I470" s="521">
        <v>30</v>
      </c>
      <c r="J470" s="510">
        <v>156</v>
      </c>
      <c r="K470" s="511">
        <v>156</v>
      </c>
      <c r="L470" s="511"/>
      <c r="M470" s="511"/>
      <c r="N470" s="511"/>
      <c r="O470" s="511"/>
      <c r="P470" s="511"/>
      <c r="Q470" s="512">
        <f t="shared" si="48"/>
        <v>7.8</v>
      </c>
      <c r="R470" s="512">
        <f t="shared" si="49"/>
        <v>0</v>
      </c>
      <c r="S470" s="513">
        <f>IF(K470="nio",0,IF(K470&gt;0,VLOOKUP(G470,'3-Productie normen'!A:K,VLOOKUP(K470,'3-Productie normen'!$B$30:$C$33,2,FALSE),FALSE)))*(VLOOKUP(B470,'2-Kosten per locatie'!$A$15:$C$40,3,FALSE))</f>
        <v>600</v>
      </c>
      <c r="T470" s="513">
        <f t="shared" si="50"/>
        <v>0</v>
      </c>
      <c r="U470" s="514">
        <f>VLOOKUP(G470,'3-Productie normen'!A:O,7,FALSE)</f>
        <v>2296.1699999999996</v>
      </c>
      <c r="V470" s="514"/>
      <c r="X470" s="515">
        <f t="shared" si="47"/>
        <v>4680</v>
      </c>
    </row>
    <row r="471" spans="1:24" s="443" customFormat="1" ht="14.1" customHeight="1">
      <c r="A471" s="507">
        <f t="shared" si="51"/>
        <v>471</v>
      </c>
      <c r="B471" s="213" t="s">
        <v>75</v>
      </c>
      <c r="C471" s="213" t="s">
        <v>602</v>
      </c>
      <c r="D471" s="213"/>
      <c r="E471" s="213" t="s">
        <v>424</v>
      </c>
      <c r="F471" s="213" t="s">
        <v>604</v>
      </c>
      <c r="G471" s="519" t="s">
        <v>90</v>
      </c>
      <c r="H471" s="509" t="s">
        <v>138</v>
      </c>
      <c r="I471" s="521">
        <v>19</v>
      </c>
      <c r="J471" s="510">
        <v>156</v>
      </c>
      <c r="K471" s="511">
        <v>156</v>
      </c>
      <c r="L471" s="511"/>
      <c r="M471" s="511"/>
      <c r="N471" s="511"/>
      <c r="O471" s="511"/>
      <c r="P471" s="511"/>
      <c r="Q471" s="512">
        <f t="shared" si="48"/>
        <v>4.9400000000000004</v>
      </c>
      <c r="R471" s="512">
        <f t="shared" si="49"/>
        <v>0</v>
      </c>
      <c r="S471" s="513">
        <f>IF(K471="nio",0,IF(K471&gt;0,VLOOKUP(G471,'3-Productie normen'!A:K,VLOOKUP(K471,'3-Productie normen'!$B$30:$C$33,2,FALSE),FALSE)))*(VLOOKUP(B471,'2-Kosten per locatie'!$A$15:$C$40,3,FALSE))</f>
        <v>600</v>
      </c>
      <c r="T471" s="513">
        <f t="shared" si="50"/>
        <v>0</v>
      </c>
      <c r="U471" s="514">
        <f>VLOOKUP(G471,'3-Productie normen'!A:O,7,FALSE)</f>
        <v>2296.1699999999996</v>
      </c>
      <c r="V471" s="514"/>
      <c r="X471" s="515">
        <f t="shared" si="47"/>
        <v>2964</v>
      </c>
    </row>
    <row r="472" spans="1:24" s="443" customFormat="1" ht="14.1" customHeight="1">
      <c r="A472" s="507">
        <f t="shared" si="51"/>
        <v>472</v>
      </c>
      <c r="B472" s="213" t="s">
        <v>75</v>
      </c>
      <c r="C472" s="213" t="s">
        <v>602</v>
      </c>
      <c r="D472" s="213"/>
      <c r="E472" s="213" t="s">
        <v>426</v>
      </c>
      <c r="F472" s="213" t="s">
        <v>605</v>
      </c>
      <c r="G472" s="519" t="s">
        <v>95</v>
      </c>
      <c r="H472" s="509" t="s">
        <v>138</v>
      </c>
      <c r="I472" s="521">
        <v>38</v>
      </c>
      <c r="J472" s="510">
        <v>156</v>
      </c>
      <c r="K472" s="511">
        <v>156</v>
      </c>
      <c r="L472" s="511"/>
      <c r="M472" s="511"/>
      <c r="N472" s="511"/>
      <c r="O472" s="511"/>
      <c r="P472" s="511"/>
      <c r="Q472" s="512">
        <f t="shared" si="48"/>
        <v>14.82</v>
      </c>
      <c r="R472" s="512">
        <f t="shared" si="49"/>
        <v>0</v>
      </c>
      <c r="S472" s="513">
        <f>IF(K472="nio",0,IF(K472&gt;0,VLOOKUP(G472,'3-Productie normen'!A:K,VLOOKUP(K472,'3-Productie normen'!$B$30:$C$33,2,FALSE),FALSE)))*(VLOOKUP(B472,'2-Kosten per locatie'!$A$15:$C$40,3,FALSE))</f>
        <v>400</v>
      </c>
      <c r="T472" s="513">
        <f t="shared" si="50"/>
        <v>0</v>
      </c>
      <c r="U472" s="514">
        <f>VLOOKUP(G472,'3-Productie normen'!A:O,7,FALSE)</f>
        <v>669.2</v>
      </c>
      <c r="V472" s="514"/>
      <c r="X472" s="515">
        <f t="shared" si="47"/>
        <v>5928</v>
      </c>
    </row>
    <row r="473" spans="1:24" s="443" customFormat="1" ht="14.1" customHeight="1">
      <c r="A473" s="507">
        <f t="shared" si="51"/>
        <v>473</v>
      </c>
      <c r="B473" s="213" t="s">
        <v>75</v>
      </c>
      <c r="C473" s="213" t="s">
        <v>602</v>
      </c>
      <c r="D473" s="213"/>
      <c r="E473" s="213" t="s">
        <v>427</v>
      </c>
      <c r="F473" s="213" t="s">
        <v>583</v>
      </c>
      <c r="G473" s="519" t="s">
        <v>86</v>
      </c>
      <c r="H473" s="509" t="s">
        <v>138</v>
      </c>
      <c r="I473" s="521">
        <v>18</v>
      </c>
      <c r="J473" s="510">
        <v>156</v>
      </c>
      <c r="K473" s="511">
        <v>156</v>
      </c>
      <c r="L473" s="511"/>
      <c r="M473" s="511"/>
      <c r="N473" s="511"/>
      <c r="O473" s="511"/>
      <c r="P473" s="511"/>
      <c r="Q473" s="512">
        <f t="shared" si="48"/>
        <v>11.231999999999999</v>
      </c>
      <c r="R473" s="512">
        <f t="shared" si="49"/>
        <v>0</v>
      </c>
      <c r="S473" s="513">
        <f>IF(K473="nio",0,IF(K473&gt;0,VLOOKUP(G473,'3-Productie normen'!A:K,VLOOKUP(K473,'3-Productie normen'!$B$30:$C$33,2,FALSE),FALSE)))*(VLOOKUP(B473,'2-Kosten per locatie'!$A$15:$C$40,3,FALSE))</f>
        <v>250</v>
      </c>
      <c r="T473" s="513">
        <f t="shared" si="50"/>
        <v>0</v>
      </c>
      <c r="U473" s="514">
        <f>VLOOKUP(G473,'3-Productie normen'!A:O,7,FALSE)</f>
        <v>3803.9000000000005</v>
      </c>
      <c r="V473" s="514"/>
      <c r="X473" s="515">
        <f t="shared" si="47"/>
        <v>2808</v>
      </c>
    </row>
    <row r="474" spans="1:24" s="443" customFormat="1" ht="14.1" customHeight="1">
      <c r="A474" s="507">
        <f t="shared" si="51"/>
        <v>474</v>
      </c>
      <c r="B474" s="213" t="s">
        <v>75</v>
      </c>
      <c r="C474" s="213" t="s">
        <v>602</v>
      </c>
      <c r="D474" s="213"/>
      <c r="E474" s="213" t="s">
        <v>428</v>
      </c>
      <c r="F474" s="213" t="s">
        <v>549</v>
      </c>
      <c r="G474" s="519" t="s">
        <v>86</v>
      </c>
      <c r="H474" s="509" t="s">
        <v>138</v>
      </c>
      <c r="I474" s="521">
        <v>17</v>
      </c>
      <c r="J474" s="510">
        <v>156</v>
      </c>
      <c r="K474" s="511">
        <v>156</v>
      </c>
      <c r="L474" s="511"/>
      <c r="M474" s="511"/>
      <c r="N474" s="511"/>
      <c r="O474" s="511"/>
      <c r="P474" s="511"/>
      <c r="Q474" s="512">
        <f t="shared" si="48"/>
        <v>10.608000000000001</v>
      </c>
      <c r="R474" s="512">
        <f t="shared" si="49"/>
        <v>0</v>
      </c>
      <c r="S474" s="513">
        <f>IF(K474="nio",0,IF(K474&gt;0,VLOOKUP(G474,'3-Productie normen'!A:K,VLOOKUP(K474,'3-Productie normen'!$B$30:$C$33,2,FALSE),FALSE)))*(VLOOKUP(B474,'2-Kosten per locatie'!$A$15:$C$40,3,FALSE))</f>
        <v>250</v>
      </c>
      <c r="T474" s="513">
        <f t="shared" si="50"/>
        <v>0</v>
      </c>
      <c r="U474" s="514">
        <f>VLOOKUP(G474,'3-Productie normen'!A:O,7,FALSE)</f>
        <v>3803.9000000000005</v>
      </c>
      <c r="V474" s="514"/>
      <c r="X474" s="515">
        <f t="shared" si="47"/>
        <v>2652</v>
      </c>
    </row>
    <row r="475" spans="1:24" s="443" customFormat="1" ht="14.1" customHeight="1">
      <c r="A475" s="507">
        <f t="shared" si="51"/>
        <v>475</v>
      </c>
      <c r="B475" s="213" t="s">
        <v>75</v>
      </c>
      <c r="C475" s="213" t="s">
        <v>602</v>
      </c>
      <c r="D475" s="213"/>
      <c r="E475" s="213" t="s">
        <v>432</v>
      </c>
      <c r="F475" s="213" t="s">
        <v>606</v>
      </c>
      <c r="G475" s="519" t="s">
        <v>88</v>
      </c>
      <c r="H475" s="509" t="s">
        <v>156</v>
      </c>
      <c r="I475" s="521">
        <v>1</v>
      </c>
      <c r="J475" s="510">
        <v>156</v>
      </c>
      <c r="K475" s="511">
        <v>156</v>
      </c>
      <c r="L475" s="511"/>
      <c r="M475" s="511"/>
      <c r="N475" s="511"/>
      <c r="O475" s="511"/>
      <c r="P475" s="511"/>
      <c r="Q475" s="512">
        <f t="shared" si="48"/>
        <v>3.12</v>
      </c>
      <c r="R475" s="512">
        <f t="shared" si="49"/>
        <v>0</v>
      </c>
      <c r="S475" s="513">
        <f>IF(K475="nio",0,IF(K475&gt;0,VLOOKUP(G475,'3-Productie normen'!A:K,VLOOKUP(K475,'3-Productie normen'!$B$30:$C$33,2,FALSE),FALSE)))*(VLOOKUP(B475,'2-Kosten per locatie'!$A$15:$C$40,3,FALSE))</f>
        <v>50</v>
      </c>
      <c r="T475" s="513">
        <f t="shared" si="50"/>
        <v>0</v>
      </c>
      <c r="U475" s="514">
        <f>VLOOKUP(G475,'3-Productie normen'!A:O,7,FALSE)</f>
        <v>806.37</v>
      </c>
      <c r="V475" s="514"/>
      <c r="X475" s="515">
        <f t="shared" si="47"/>
        <v>156</v>
      </c>
    </row>
    <row r="476" spans="1:24" s="443" customFormat="1" ht="14.1" customHeight="1">
      <c r="A476" s="507">
        <f t="shared" si="51"/>
        <v>476</v>
      </c>
      <c r="B476" s="213" t="s">
        <v>75</v>
      </c>
      <c r="C476" s="213" t="s">
        <v>602</v>
      </c>
      <c r="D476" s="213"/>
      <c r="E476" s="213" t="s">
        <v>433</v>
      </c>
      <c r="F476" s="213" t="s">
        <v>494</v>
      </c>
      <c r="G476" s="519" t="s">
        <v>95</v>
      </c>
      <c r="H476" s="509" t="s">
        <v>138</v>
      </c>
      <c r="I476" s="521">
        <v>4</v>
      </c>
      <c r="J476" s="510">
        <v>156</v>
      </c>
      <c r="K476" s="511">
        <v>156</v>
      </c>
      <c r="L476" s="511"/>
      <c r="M476" s="511"/>
      <c r="N476" s="511"/>
      <c r="O476" s="511"/>
      <c r="P476" s="511"/>
      <c r="Q476" s="512">
        <f t="shared" si="48"/>
        <v>1.56</v>
      </c>
      <c r="R476" s="512">
        <f t="shared" si="49"/>
        <v>0</v>
      </c>
      <c r="S476" s="513">
        <f>IF(K476="nio",0,IF(K476&gt;0,VLOOKUP(G476,'3-Productie normen'!A:K,VLOOKUP(K476,'3-Productie normen'!$B$30:$C$33,2,FALSE),FALSE)))*(VLOOKUP(B476,'2-Kosten per locatie'!$A$15:$C$40,3,FALSE))</f>
        <v>400</v>
      </c>
      <c r="T476" s="513">
        <f t="shared" si="50"/>
        <v>0</v>
      </c>
      <c r="U476" s="514">
        <f>VLOOKUP(G476,'3-Productie normen'!A:O,7,FALSE)</f>
        <v>669.2</v>
      </c>
      <c r="V476" s="514"/>
      <c r="X476" s="515">
        <f t="shared" si="47"/>
        <v>624</v>
      </c>
    </row>
    <row r="477" spans="1:24" s="443" customFormat="1" ht="14.1" customHeight="1">
      <c r="A477" s="507">
        <f t="shared" si="51"/>
        <v>477</v>
      </c>
      <c r="B477" s="213" t="s">
        <v>75</v>
      </c>
      <c r="C477" s="213" t="s">
        <v>602</v>
      </c>
      <c r="D477" s="213"/>
      <c r="E477" s="213" t="s">
        <v>434</v>
      </c>
      <c r="F477" s="213" t="s">
        <v>607</v>
      </c>
      <c r="G477" s="519" t="s">
        <v>88</v>
      </c>
      <c r="H477" s="509" t="s">
        <v>138</v>
      </c>
      <c r="I477" s="521">
        <v>3</v>
      </c>
      <c r="J477" s="510">
        <v>156</v>
      </c>
      <c r="K477" s="511">
        <v>156</v>
      </c>
      <c r="L477" s="511"/>
      <c r="M477" s="511"/>
      <c r="N477" s="511"/>
      <c r="O477" s="511"/>
      <c r="P477" s="511"/>
      <c r="Q477" s="512">
        <f t="shared" si="48"/>
        <v>9.36</v>
      </c>
      <c r="R477" s="512">
        <f t="shared" si="49"/>
        <v>0</v>
      </c>
      <c r="S477" s="513">
        <f>IF(K477="nio",0,IF(K477&gt;0,VLOOKUP(G477,'3-Productie normen'!A:K,VLOOKUP(K477,'3-Productie normen'!$B$30:$C$33,2,FALSE),FALSE)))*(VLOOKUP(B477,'2-Kosten per locatie'!$A$15:$C$40,3,FALSE))</f>
        <v>50</v>
      </c>
      <c r="T477" s="513">
        <f t="shared" si="50"/>
        <v>0</v>
      </c>
      <c r="U477" s="514">
        <f>VLOOKUP(G477,'3-Productie normen'!A:O,7,FALSE)</f>
        <v>806.37</v>
      </c>
      <c r="V477" s="514"/>
      <c r="X477" s="515">
        <f t="shared" si="47"/>
        <v>468</v>
      </c>
    </row>
    <row r="478" spans="1:24" s="443" customFormat="1" ht="14.1" customHeight="1">
      <c r="A478" s="507">
        <f t="shared" si="51"/>
        <v>478</v>
      </c>
      <c r="B478" s="213" t="s">
        <v>75</v>
      </c>
      <c r="C478" s="213" t="s">
        <v>602</v>
      </c>
      <c r="D478" s="213"/>
      <c r="E478" s="213" t="s">
        <v>435</v>
      </c>
      <c r="F478" s="213" t="s">
        <v>608</v>
      </c>
      <c r="G478" s="519" t="s">
        <v>88</v>
      </c>
      <c r="H478" s="509" t="s">
        <v>156</v>
      </c>
      <c r="I478" s="521">
        <v>1</v>
      </c>
      <c r="J478" s="510">
        <v>156</v>
      </c>
      <c r="K478" s="511">
        <v>156</v>
      </c>
      <c r="L478" s="511"/>
      <c r="M478" s="511"/>
      <c r="N478" s="511"/>
      <c r="O478" s="511"/>
      <c r="P478" s="511"/>
      <c r="Q478" s="512">
        <f t="shared" si="48"/>
        <v>3.12</v>
      </c>
      <c r="R478" s="512">
        <f t="shared" si="49"/>
        <v>0</v>
      </c>
      <c r="S478" s="513">
        <f>IF(K478="nio",0,IF(K478&gt;0,VLOOKUP(G478,'3-Productie normen'!A:K,VLOOKUP(K478,'3-Productie normen'!$B$30:$C$33,2,FALSE),FALSE)))*(VLOOKUP(B478,'2-Kosten per locatie'!$A$15:$C$40,3,FALSE))</f>
        <v>50</v>
      </c>
      <c r="T478" s="513">
        <f t="shared" si="50"/>
        <v>0</v>
      </c>
      <c r="U478" s="514">
        <f>VLOOKUP(G478,'3-Productie normen'!A:O,7,FALSE)</f>
        <v>806.37</v>
      </c>
      <c r="V478" s="514"/>
      <c r="X478" s="515">
        <f t="shared" si="47"/>
        <v>156</v>
      </c>
    </row>
    <row r="479" spans="1:24" s="443" customFormat="1" ht="14.1" customHeight="1">
      <c r="A479" s="507">
        <f t="shared" si="51"/>
        <v>479</v>
      </c>
      <c r="B479" s="213" t="s">
        <v>75</v>
      </c>
      <c r="C479" s="213" t="s">
        <v>602</v>
      </c>
      <c r="D479" s="213"/>
      <c r="E479" s="213" t="s">
        <v>437</v>
      </c>
      <c r="F479" s="213" t="s">
        <v>609</v>
      </c>
      <c r="G479" s="519" t="s">
        <v>88</v>
      </c>
      <c r="H479" s="509" t="s">
        <v>156</v>
      </c>
      <c r="I479" s="521">
        <v>1</v>
      </c>
      <c r="J479" s="510">
        <v>156</v>
      </c>
      <c r="K479" s="511">
        <v>156</v>
      </c>
      <c r="L479" s="511"/>
      <c r="M479" s="511"/>
      <c r="N479" s="511"/>
      <c r="O479" s="511"/>
      <c r="P479" s="511"/>
      <c r="Q479" s="512">
        <f t="shared" si="48"/>
        <v>3.12</v>
      </c>
      <c r="R479" s="512">
        <f t="shared" si="49"/>
        <v>0</v>
      </c>
      <c r="S479" s="513">
        <f>IF(K479="nio",0,IF(K479&gt;0,VLOOKUP(G479,'3-Productie normen'!A:K,VLOOKUP(K479,'3-Productie normen'!$B$30:$C$33,2,FALSE),FALSE)))*(VLOOKUP(B479,'2-Kosten per locatie'!$A$15:$C$40,3,FALSE))</f>
        <v>50</v>
      </c>
      <c r="T479" s="513">
        <f t="shared" si="50"/>
        <v>0</v>
      </c>
      <c r="U479" s="514">
        <f>VLOOKUP(G479,'3-Productie normen'!A:O,7,FALSE)</f>
        <v>806.37</v>
      </c>
      <c r="V479" s="514"/>
      <c r="X479" s="515">
        <f t="shared" si="47"/>
        <v>156</v>
      </c>
    </row>
    <row r="480" spans="1:24" s="443" customFormat="1" ht="14.1" customHeight="1">
      <c r="A480" s="507">
        <f t="shared" si="51"/>
        <v>480</v>
      </c>
      <c r="B480" s="213" t="s">
        <v>75</v>
      </c>
      <c r="C480" s="213" t="s">
        <v>602</v>
      </c>
      <c r="D480" s="213"/>
      <c r="E480" s="213" t="s">
        <v>438</v>
      </c>
      <c r="F480" s="213" t="s">
        <v>610</v>
      </c>
      <c r="G480" s="519" t="s">
        <v>88</v>
      </c>
      <c r="H480" s="509" t="s">
        <v>156</v>
      </c>
      <c r="I480" s="521">
        <v>4</v>
      </c>
      <c r="J480" s="510">
        <v>156</v>
      </c>
      <c r="K480" s="511">
        <v>156</v>
      </c>
      <c r="L480" s="511"/>
      <c r="M480" s="511"/>
      <c r="N480" s="511"/>
      <c r="O480" s="511"/>
      <c r="P480" s="511"/>
      <c r="Q480" s="512">
        <f t="shared" si="48"/>
        <v>12.48</v>
      </c>
      <c r="R480" s="512">
        <f t="shared" si="49"/>
        <v>0</v>
      </c>
      <c r="S480" s="513">
        <f>IF(K480="nio",0,IF(K480&gt;0,VLOOKUP(G480,'3-Productie normen'!A:K,VLOOKUP(K480,'3-Productie normen'!$B$30:$C$33,2,FALSE),FALSE)))*(VLOOKUP(B480,'2-Kosten per locatie'!$A$15:$C$40,3,FALSE))</f>
        <v>50</v>
      </c>
      <c r="T480" s="513">
        <f t="shared" si="50"/>
        <v>0</v>
      </c>
      <c r="U480" s="514">
        <f>VLOOKUP(G480,'3-Productie normen'!A:O,7,FALSE)</f>
        <v>806.37</v>
      </c>
      <c r="V480" s="514"/>
      <c r="X480" s="515">
        <f t="shared" si="47"/>
        <v>624</v>
      </c>
    </row>
    <row r="481" spans="1:24" s="443" customFormat="1" ht="14.1" customHeight="1">
      <c r="A481" s="507">
        <f t="shared" si="51"/>
        <v>481</v>
      </c>
      <c r="B481" s="213" t="s">
        <v>75</v>
      </c>
      <c r="C481" s="213" t="s">
        <v>602</v>
      </c>
      <c r="D481" s="213"/>
      <c r="E481" s="213" t="s">
        <v>440</v>
      </c>
      <c r="F481" s="213" t="s">
        <v>101</v>
      </c>
      <c r="G481" s="519" t="s">
        <v>101</v>
      </c>
      <c r="H481" s="509" t="s">
        <v>296</v>
      </c>
      <c r="I481" s="521">
        <v>4</v>
      </c>
      <c r="J481" s="510">
        <v>156</v>
      </c>
      <c r="K481" s="511">
        <v>156</v>
      </c>
      <c r="L481" s="511"/>
      <c r="M481" s="511"/>
      <c r="N481" s="511"/>
      <c r="O481" s="511"/>
      <c r="P481" s="511"/>
      <c r="Q481" s="512">
        <f t="shared" si="48"/>
        <v>1.7828571428571429</v>
      </c>
      <c r="R481" s="512">
        <f t="shared" si="49"/>
        <v>0</v>
      </c>
      <c r="S481" s="513">
        <f>IF(K481="nio",0,IF(K481&gt;0,VLOOKUP(G481,'3-Productie normen'!A:K,VLOOKUP(K481,'3-Productie normen'!$B$30:$C$33,2,FALSE),FALSE)))*(VLOOKUP(B481,'2-Kosten per locatie'!$A$15:$C$40,3,FALSE))</f>
        <v>350</v>
      </c>
      <c r="T481" s="513">
        <f t="shared" si="50"/>
        <v>0</v>
      </c>
      <c r="U481" s="514">
        <f>VLOOKUP(G481,'3-Productie normen'!A:O,7,FALSE)</f>
        <v>23</v>
      </c>
      <c r="V481" s="514"/>
      <c r="X481" s="515">
        <f t="shared" si="47"/>
        <v>624</v>
      </c>
    </row>
    <row r="482" spans="1:24" s="443" customFormat="1" ht="14.1" customHeight="1">
      <c r="A482" s="507">
        <f t="shared" si="51"/>
        <v>482</v>
      </c>
      <c r="B482" s="213" t="s">
        <v>75</v>
      </c>
      <c r="C482" s="213" t="s">
        <v>602</v>
      </c>
      <c r="D482" s="213"/>
      <c r="E482" s="213" t="s">
        <v>545</v>
      </c>
      <c r="F482" s="213" t="s">
        <v>240</v>
      </c>
      <c r="G482" s="519" t="s">
        <v>92</v>
      </c>
      <c r="H482" s="509" t="s">
        <v>138</v>
      </c>
      <c r="I482" s="521">
        <v>5</v>
      </c>
      <c r="J482" s="510">
        <v>156</v>
      </c>
      <c r="K482" s="511">
        <v>156</v>
      </c>
      <c r="L482" s="511"/>
      <c r="M482" s="511"/>
      <c r="N482" s="511"/>
      <c r="O482" s="511"/>
      <c r="P482" s="511"/>
      <c r="Q482" s="512">
        <f t="shared" si="48"/>
        <v>4.4571428571428573</v>
      </c>
      <c r="R482" s="512">
        <f t="shared" si="49"/>
        <v>0</v>
      </c>
      <c r="S482" s="513">
        <f>IF(K482="nio",0,IF(K482&gt;0,VLOOKUP(G482,'3-Productie normen'!A:K,VLOOKUP(K482,'3-Productie normen'!$B$30:$C$33,2,FALSE),FALSE)))*(VLOOKUP(B482,'2-Kosten per locatie'!$A$15:$C$40,3,FALSE))</f>
        <v>175</v>
      </c>
      <c r="T482" s="513">
        <f t="shared" si="50"/>
        <v>0</v>
      </c>
      <c r="U482" s="514">
        <f>VLOOKUP(G482,'3-Productie normen'!A:O,7,FALSE)</f>
        <v>1111.75</v>
      </c>
      <c r="V482" s="514"/>
      <c r="X482" s="515">
        <f t="shared" si="47"/>
        <v>780</v>
      </c>
    </row>
    <row r="483" spans="1:24" s="443" customFormat="1" ht="14.1" customHeight="1">
      <c r="A483" s="507">
        <f t="shared" si="51"/>
        <v>483</v>
      </c>
      <c r="B483" s="213" t="s">
        <v>75</v>
      </c>
      <c r="C483" s="213" t="s">
        <v>602</v>
      </c>
      <c r="D483" s="213"/>
      <c r="E483" s="213" t="s">
        <v>441</v>
      </c>
      <c r="F483" s="213" t="s">
        <v>174</v>
      </c>
      <c r="G483" s="519" t="s">
        <v>90</v>
      </c>
      <c r="H483" s="509" t="s">
        <v>138</v>
      </c>
      <c r="I483" s="521">
        <v>17</v>
      </c>
      <c r="J483" s="510">
        <v>156</v>
      </c>
      <c r="K483" s="511">
        <v>156</v>
      </c>
      <c r="L483" s="511"/>
      <c r="M483" s="511"/>
      <c r="N483" s="511"/>
      <c r="O483" s="511"/>
      <c r="P483" s="511"/>
      <c r="Q483" s="512">
        <f t="shared" si="48"/>
        <v>4.42</v>
      </c>
      <c r="R483" s="512">
        <f t="shared" si="49"/>
        <v>0</v>
      </c>
      <c r="S483" s="513">
        <f>IF(K483="nio",0,IF(K483&gt;0,VLOOKUP(G483,'3-Productie normen'!A:K,VLOOKUP(K483,'3-Productie normen'!$B$30:$C$33,2,FALSE),FALSE)))*(VLOOKUP(B483,'2-Kosten per locatie'!$A$15:$C$40,3,FALSE))</f>
        <v>600</v>
      </c>
      <c r="T483" s="513">
        <f t="shared" si="50"/>
        <v>0</v>
      </c>
      <c r="U483" s="514">
        <f>VLOOKUP(G483,'3-Productie normen'!A:O,7,FALSE)</f>
        <v>2296.1699999999996</v>
      </c>
      <c r="V483" s="514"/>
      <c r="X483" s="515">
        <f t="shared" si="47"/>
        <v>2652</v>
      </c>
    </row>
    <row r="484" spans="1:24" s="443" customFormat="1" ht="14.1" customHeight="1">
      <c r="A484" s="507">
        <f t="shared" si="51"/>
        <v>484</v>
      </c>
      <c r="B484" s="213" t="s">
        <v>75</v>
      </c>
      <c r="C484" s="213" t="s">
        <v>602</v>
      </c>
      <c r="D484" s="213"/>
      <c r="E484" s="213" t="s">
        <v>547</v>
      </c>
      <c r="F484" s="213" t="s">
        <v>611</v>
      </c>
      <c r="G484" s="519" t="s">
        <v>86</v>
      </c>
      <c r="H484" s="509" t="s">
        <v>138</v>
      </c>
      <c r="I484" s="521">
        <v>19</v>
      </c>
      <c r="J484" s="510">
        <v>156</v>
      </c>
      <c r="K484" s="511">
        <v>156</v>
      </c>
      <c r="L484" s="511"/>
      <c r="M484" s="511"/>
      <c r="N484" s="511"/>
      <c r="O484" s="511"/>
      <c r="P484" s="511"/>
      <c r="Q484" s="512">
        <f t="shared" si="48"/>
        <v>11.856</v>
      </c>
      <c r="R484" s="512">
        <f t="shared" si="49"/>
        <v>0</v>
      </c>
      <c r="S484" s="513">
        <f>IF(K484="nio",0,IF(K484&gt;0,VLOOKUP(G484,'3-Productie normen'!A:K,VLOOKUP(K484,'3-Productie normen'!$B$30:$C$33,2,FALSE),FALSE)))*(VLOOKUP(B484,'2-Kosten per locatie'!$A$15:$C$40,3,FALSE))</f>
        <v>250</v>
      </c>
      <c r="T484" s="513">
        <f t="shared" si="50"/>
        <v>0</v>
      </c>
      <c r="U484" s="514">
        <f>VLOOKUP(G484,'3-Productie normen'!A:O,7,FALSE)</f>
        <v>3803.9000000000005</v>
      </c>
      <c r="V484" s="514"/>
      <c r="X484" s="515">
        <f t="shared" si="47"/>
        <v>2964</v>
      </c>
    </row>
    <row r="485" spans="1:24" s="443" customFormat="1" ht="14.1" customHeight="1">
      <c r="A485" s="507">
        <f t="shared" si="51"/>
        <v>485</v>
      </c>
      <c r="B485" s="213" t="s">
        <v>75</v>
      </c>
      <c r="C485" s="213" t="s">
        <v>602</v>
      </c>
      <c r="D485" s="213"/>
      <c r="E485" s="213" t="s">
        <v>548</v>
      </c>
      <c r="F485" s="213" t="s">
        <v>612</v>
      </c>
      <c r="G485" s="519" t="s">
        <v>86</v>
      </c>
      <c r="H485" s="509" t="s">
        <v>138</v>
      </c>
      <c r="I485" s="521">
        <v>20</v>
      </c>
      <c r="J485" s="510">
        <v>156</v>
      </c>
      <c r="K485" s="511">
        <v>156</v>
      </c>
      <c r="L485" s="511"/>
      <c r="M485" s="511"/>
      <c r="N485" s="511"/>
      <c r="O485" s="511"/>
      <c r="P485" s="511"/>
      <c r="Q485" s="512">
        <f t="shared" si="48"/>
        <v>12.48</v>
      </c>
      <c r="R485" s="512">
        <f t="shared" si="49"/>
        <v>0</v>
      </c>
      <c r="S485" s="513">
        <f>IF(K485="nio",0,IF(K485&gt;0,VLOOKUP(G485,'3-Productie normen'!A:K,VLOOKUP(K485,'3-Productie normen'!$B$30:$C$33,2,FALSE),FALSE)))*(VLOOKUP(B485,'2-Kosten per locatie'!$A$15:$C$40,3,FALSE))</f>
        <v>250</v>
      </c>
      <c r="T485" s="513">
        <f t="shared" si="50"/>
        <v>0</v>
      </c>
      <c r="U485" s="514">
        <f>VLOOKUP(G485,'3-Productie normen'!A:O,7,FALSE)</f>
        <v>3803.9000000000005</v>
      </c>
      <c r="V485" s="514"/>
      <c r="X485" s="515">
        <f t="shared" si="47"/>
        <v>3120</v>
      </c>
    </row>
    <row r="486" spans="1:24" s="443" customFormat="1" ht="14.1" customHeight="1">
      <c r="A486" s="507">
        <f t="shared" si="51"/>
        <v>486</v>
      </c>
      <c r="B486" s="213" t="s">
        <v>75</v>
      </c>
      <c r="C486" s="213" t="s">
        <v>602</v>
      </c>
      <c r="D486" s="213"/>
      <c r="E486" s="213" t="s">
        <v>550</v>
      </c>
      <c r="F486" s="213" t="s">
        <v>613</v>
      </c>
      <c r="G486" s="519" t="s">
        <v>101</v>
      </c>
      <c r="H486" s="509" t="s">
        <v>138</v>
      </c>
      <c r="I486" s="521">
        <v>2</v>
      </c>
      <c r="J486" s="510">
        <v>156</v>
      </c>
      <c r="K486" s="511">
        <v>156</v>
      </c>
      <c r="L486" s="511"/>
      <c r="M486" s="511"/>
      <c r="N486" s="511"/>
      <c r="O486" s="511"/>
      <c r="P486" s="511"/>
      <c r="Q486" s="512">
        <f t="shared" si="48"/>
        <v>0.89142857142857146</v>
      </c>
      <c r="R486" s="512">
        <f t="shared" si="49"/>
        <v>0</v>
      </c>
      <c r="S486" s="513">
        <f>IF(K486="nio",0,IF(K486&gt;0,VLOOKUP(G486,'3-Productie normen'!A:K,VLOOKUP(K486,'3-Productie normen'!$B$30:$C$33,2,FALSE),FALSE)))*(VLOOKUP(B486,'2-Kosten per locatie'!$A$15:$C$40,3,FALSE))</f>
        <v>350</v>
      </c>
      <c r="T486" s="513">
        <f t="shared" si="50"/>
        <v>0</v>
      </c>
      <c r="U486" s="514">
        <f>VLOOKUP(G486,'3-Productie normen'!A:O,7,FALSE)</f>
        <v>23</v>
      </c>
      <c r="V486" s="514"/>
      <c r="X486" s="515">
        <f t="shared" si="47"/>
        <v>312</v>
      </c>
    </row>
    <row r="487" spans="1:24" s="443" customFormat="1" ht="14.1" customHeight="1">
      <c r="A487" s="507">
        <f t="shared" si="51"/>
        <v>487</v>
      </c>
      <c r="B487" s="213" t="s">
        <v>75</v>
      </c>
      <c r="C487" s="213" t="s">
        <v>602</v>
      </c>
      <c r="D487" s="213"/>
      <c r="E487" s="213" t="s">
        <v>552</v>
      </c>
      <c r="F487" s="213" t="s">
        <v>614</v>
      </c>
      <c r="G487" s="519" t="s">
        <v>94</v>
      </c>
      <c r="H487" s="509" t="s">
        <v>138</v>
      </c>
      <c r="I487" s="521">
        <v>17</v>
      </c>
      <c r="J487" s="510">
        <v>156</v>
      </c>
      <c r="K487" s="511">
        <v>156</v>
      </c>
      <c r="L487" s="511"/>
      <c r="M487" s="511"/>
      <c r="N487" s="511"/>
      <c r="O487" s="511"/>
      <c r="P487" s="511"/>
      <c r="Q487" s="512">
        <f t="shared" si="48"/>
        <v>8.84</v>
      </c>
      <c r="R487" s="512">
        <f t="shared" si="49"/>
        <v>0</v>
      </c>
      <c r="S487" s="513">
        <f>IF(K487="nio",0,IF(K487&gt;0,VLOOKUP(G487,'3-Productie normen'!A:K,VLOOKUP(K487,'3-Productie normen'!$B$30:$C$33,2,FALSE),FALSE)))*(VLOOKUP(B487,'2-Kosten per locatie'!$A$15:$C$40,3,FALSE))</f>
        <v>300</v>
      </c>
      <c r="T487" s="513">
        <f t="shared" si="50"/>
        <v>0</v>
      </c>
      <c r="U487" s="514">
        <f>VLOOKUP(G487,'3-Productie normen'!A:O,7,FALSE)</f>
        <v>606.37</v>
      </c>
      <c r="V487" s="514"/>
      <c r="X487" s="515">
        <f t="shared" si="47"/>
        <v>2652</v>
      </c>
    </row>
    <row r="488" spans="1:24" s="443" customFormat="1" ht="14.1" customHeight="1">
      <c r="A488" s="507">
        <f t="shared" si="51"/>
        <v>488</v>
      </c>
      <c r="B488" s="213" t="s">
        <v>75</v>
      </c>
      <c r="C488" s="213" t="s">
        <v>602</v>
      </c>
      <c r="D488" s="213"/>
      <c r="E488" s="213" t="s">
        <v>586</v>
      </c>
      <c r="F488" s="213" t="s">
        <v>615</v>
      </c>
      <c r="G488" s="519" t="s">
        <v>94</v>
      </c>
      <c r="H488" s="509" t="s">
        <v>138</v>
      </c>
      <c r="I488" s="521">
        <v>18</v>
      </c>
      <c r="J488" s="510">
        <v>156</v>
      </c>
      <c r="K488" s="511">
        <v>156</v>
      </c>
      <c r="L488" s="511"/>
      <c r="M488" s="511"/>
      <c r="N488" s="511"/>
      <c r="O488" s="511"/>
      <c r="P488" s="511"/>
      <c r="Q488" s="512">
        <f t="shared" si="48"/>
        <v>9.36</v>
      </c>
      <c r="R488" s="512">
        <f t="shared" si="49"/>
        <v>0</v>
      </c>
      <c r="S488" s="513">
        <f>IF(K488="nio",0,IF(K488&gt;0,VLOOKUP(G488,'3-Productie normen'!A:K,VLOOKUP(K488,'3-Productie normen'!$B$30:$C$33,2,FALSE),FALSE)))*(VLOOKUP(B488,'2-Kosten per locatie'!$A$15:$C$40,3,FALSE))</f>
        <v>300</v>
      </c>
      <c r="T488" s="513">
        <f t="shared" si="50"/>
        <v>0</v>
      </c>
      <c r="U488" s="514">
        <f>VLOOKUP(G488,'3-Productie normen'!A:O,7,FALSE)</f>
        <v>606.37</v>
      </c>
      <c r="V488" s="514"/>
      <c r="X488" s="515">
        <f t="shared" si="47"/>
        <v>2808</v>
      </c>
    </row>
    <row r="489" spans="1:24" s="443" customFormat="1" ht="14.1" customHeight="1">
      <c r="A489" s="507">
        <f t="shared" si="51"/>
        <v>489</v>
      </c>
      <c r="B489" s="213" t="s">
        <v>75</v>
      </c>
      <c r="C489" s="213" t="s">
        <v>602</v>
      </c>
      <c r="D489" s="213"/>
      <c r="E489" s="213" t="s">
        <v>587</v>
      </c>
      <c r="F489" s="213" t="s">
        <v>616</v>
      </c>
      <c r="G489" s="519" t="s">
        <v>86</v>
      </c>
      <c r="H489" s="509" t="s">
        <v>138</v>
      </c>
      <c r="I489" s="521">
        <v>20</v>
      </c>
      <c r="J489" s="510">
        <v>156</v>
      </c>
      <c r="K489" s="511">
        <v>156</v>
      </c>
      <c r="L489" s="511"/>
      <c r="M489" s="511"/>
      <c r="N489" s="511"/>
      <c r="O489" s="511"/>
      <c r="P489" s="511"/>
      <c r="Q489" s="512">
        <f t="shared" si="48"/>
        <v>12.48</v>
      </c>
      <c r="R489" s="512">
        <f t="shared" si="49"/>
        <v>0</v>
      </c>
      <c r="S489" s="513">
        <f>IF(K489="nio",0,IF(K489&gt;0,VLOOKUP(G489,'3-Productie normen'!A:K,VLOOKUP(K489,'3-Productie normen'!$B$30:$C$33,2,FALSE),FALSE)))*(VLOOKUP(B489,'2-Kosten per locatie'!$A$15:$C$40,3,FALSE))</f>
        <v>250</v>
      </c>
      <c r="T489" s="513">
        <f t="shared" si="50"/>
        <v>0</v>
      </c>
      <c r="U489" s="514">
        <f>VLOOKUP(G489,'3-Productie normen'!A:O,7,FALSE)</f>
        <v>3803.9000000000005</v>
      </c>
      <c r="V489" s="514"/>
      <c r="X489" s="515">
        <f>J489*I489</f>
        <v>3120</v>
      </c>
    </row>
    <row r="490" spans="1:24" s="443" customFormat="1" ht="14.1" customHeight="1">
      <c r="A490" s="507">
        <f t="shared" si="51"/>
        <v>490</v>
      </c>
      <c r="B490" s="213" t="s">
        <v>75</v>
      </c>
      <c r="C490" s="213" t="s">
        <v>602</v>
      </c>
      <c r="D490" s="213"/>
      <c r="E490" s="213" t="s">
        <v>588</v>
      </c>
      <c r="F490" s="213" t="s">
        <v>617</v>
      </c>
      <c r="G490" s="519" t="s">
        <v>86</v>
      </c>
      <c r="H490" s="509" t="s">
        <v>138</v>
      </c>
      <c r="I490" s="521">
        <v>20</v>
      </c>
      <c r="J490" s="510">
        <v>156</v>
      </c>
      <c r="K490" s="511">
        <v>156</v>
      </c>
      <c r="L490" s="511"/>
      <c r="M490" s="511"/>
      <c r="N490" s="511"/>
      <c r="O490" s="511"/>
      <c r="P490" s="511"/>
      <c r="Q490" s="512">
        <f t="shared" si="48"/>
        <v>12.48</v>
      </c>
      <c r="R490" s="512">
        <f t="shared" si="49"/>
        <v>0</v>
      </c>
      <c r="S490" s="513">
        <f>IF(K490="nio",0,IF(K490&gt;0,VLOOKUP(G490,'3-Productie normen'!A:K,VLOOKUP(K490,'3-Productie normen'!$B$30:$C$33,2,FALSE),FALSE)))*(VLOOKUP(B490,'2-Kosten per locatie'!$A$15:$C$40,3,FALSE))</f>
        <v>250</v>
      </c>
      <c r="T490" s="513">
        <f t="shared" si="50"/>
        <v>0</v>
      </c>
      <c r="U490" s="514">
        <f>VLOOKUP(G490,'3-Productie normen'!A:O,7,FALSE)</f>
        <v>3803.9000000000005</v>
      </c>
      <c r="V490" s="514"/>
      <c r="X490" s="515">
        <f t="shared" ref="X490:X491" si="52">J490*I490</f>
        <v>3120</v>
      </c>
    </row>
    <row r="491" spans="1:24" s="443" customFormat="1" ht="14.1" customHeight="1">
      <c r="A491" s="507">
        <f t="shared" si="51"/>
        <v>491</v>
      </c>
      <c r="B491" s="213" t="s">
        <v>75</v>
      </c>
      <c r="C491" s="213" t="s">
        <v>602</v>
      </c>
      <c r="D491" s="213"/>
      <c r="E491" s="213" t="s">
        <v>589</v>
      </c>
      <c r="F491" s="213" t="s">
        <v>618</v>
      </c>
      <c r="G491" s="519" t="s">
        <v>86</v>
      </c>
      <c r="H491" s="509" t="s">
        <v>156</v>
      </c>
      <c r="I491" s="521">
        <v>15</v>
      </c>
      <c r="J491" s="510">
        <v>156</v>
      </c>
      <c r="K491" s="511">
        <v>156</v>
      </c>
      <c r="L491" s="511"/>
      <c r="M491" s="511"/>
      <c r="N491" s="511"/>
      <c r="O491" s="511"/>
      <c r="P491" s="511"/>
      <c r="Q491" s="512">
        <f t="shared" si="48"/>
        <v>9.36</v>
      </c>
      <c r="R491" s="512">
        <f t="shared" si="49"/>
        <v>0</v>
      </c>
      <c r="S491" s="513">
        <f>IF(K491="nio",0,IF(K491&gt;0,VLOOKUP(G491,'3-Productie normen'!A:K,VLOOKUP(K491,'3-Productie normen'!$B$30:$C$33,2,FALSE),FALSE)))*(VLOOKUP(B491,'2-Kosten per locatie'!$A$15:$C$40,3,FALSE))</f>
        <v>250</v>
      </c>
      <c r="T491" s="513">
        <f t="shared" si="50"/>
        <v>0</v>
      </c>
      <c r="U491" s="514">
        <f>VLOOKUP(G491,'3-Productie normen'!A:O,7,FALSE)</f>
        <v>3803.9000000000005</v>
      </c>
      <c r="V491" s="514"/>
      <c r="X491" s="515">
        <f t="shared" si="52"/>
        <v>2340</v>
      </c>
    </row>
    <row r="492" spans="1:24" ht="14.1" customHeight="1">
      <c r="B492" s="3"/>
      <c r="C492" s="3"/>
      <c r="D492" s="4"/>
      <c r="E492" s="522"/>
      <c r="F492" s="523"/>
      <c r="G492" s="523"/>
      <c r="I492" s="524"/>
      <c r="J492" s="525"/>
      <c r="K492" s="526"/>
      <c r="L492" s="526"/>
      <c r="M492" s="526"/>
      <c r="N492" s="526"/>
      <c r="O492" s="526"/>
      <c r="P492" s="526"/>
      <c r="Q492" s="527"/>
      <c r="R492" s="527"/>
      <c r="S492" s="528"/>
      <c r="T492" s="528"/>
      <c r="U492" s="529"/>
      <c r="V492" s="529"/>
    </row>
    <row r="493" spans="1:24" ht="14.1" customHeight="1">
      <c r="B493" s="3"/>
      <c r="C493" s="3"/>
      <c r="D493" s="4"/>
      <c r="E493" s="522"/>
      <c r="F493" s="523"/>
      <c r="G493" s="523"/>
      <c r="I493" s="524"/>
      <c r="J493" s="525"/>
      <c r="K493" s="526"/>
      <c r="L493" s="526"/>
      <c r="M493" s="526"/>
      <c r="N493" s="526"/>
      <c r="O493" s="526"/>
      <c r="P493" s="526"/>
      <c r="Q493" s="527"/>
      <c r="R493" s="527"/>
      <c r="S493" s="528"/>
      <c r="T493" s="528"/>
      <c r="U493" s="529"/>
      <c r="V493" s="529"/>
    </row>
    <row r="494" spans="1:24" ht="14.1" customHeight="1">
      <c r="B494" s="3"/>
      <c r="C494" s="3"/>
      <c r="D494" s="4"/>
      <c r="E494" s="522"/>
      <c r="F494" s="523"/>
      <c r="G494" s="523"/>
      <c r="I494" s="524"/>
      <c r="J494" s="525"/>
      <c r="K494" s="526"/>
      <c r="L494" s="526"/>
      <c r="M494" s="526"/>
      <c r="N494" s="526"/>
      <c r="O494" s="526"/>
      <c r="P494" s="526"/>
      <c r="Q494" s="527"/>
      <c r="R494" s="527"/>
      <c r="S494" s="528"/>
      <c r="T494" s="528"/>
      <c r="U494" s="529"/>
      <c r="V494" s="529"/>
    </row>
    <row r="495" spans="1:24" ht="14.1" customHeight="1">
      <c r="B495" s="3"/>
      <c r="C495" s="3"/>
      <c r="D495" s="4"/>
      <c r="E495" s="522"/>
      <c r="F495" s="523"/>
      <c r="G495" s="523"/>
      <c r="I495" s="524"/>
      <c r="J495" s="525"/>
      <c r="K495" s="526"/>
      <c r="L495" s="526"/>
      <c r="M495" s="526"/>
      <c r="N495" s="526"/>
      <c r="O495" s="526"/>
      <c r="P495" s="526"/>
      <c r="Q495" s="527"/>
      <c r="R495" s="527"/>
      <c r="S495" s="528"/>
      <c r="T495" s="528"/>
      <c r="U495" s="529"/>
      <c r="V495" s="529"/>
    </row>
    <row r="496" spans="1:24" ht="14.1" customHeight="1">
      <c r="B496" s="3"/>
      <c r="C496" s="3"/>
      <c r="D496" s="4"/>
      <c r="E496" s="522"/>
      <c r="F496" s="523"/>
      <c r="G496" s="523"/>
      <c r="I496" s="524"/>
      <c r="J496" s="525"/>
      <c r="K496" s="526"/>
      <c r="L496" s="526"/>
      <c r="M496" s="526"/>
      <c r="N496" s="526"/>
      <c r="O496" s="526"/>
      <c r="P496" s="526"/>
      <c r="Q496" s="527"/>
      <c r="R496" s="527"/>
      <c r="S496" s="528"/>
      <c r="T496" s="528"/>
      <c r="U496" s="529"/>
      <c r="V496" s="529"/>
    </row>
    <row r="497" spans="2:22" ht="14.1" customHeight="1">
      <c r="B497" s="3"/>
      <c r="C497" s="3"/>
      <c r="D497" s="4"/>
      <c r="E497" s="522"/>
      <c r="F497" s="523"/>
      <c r="G497" s="523"/>
      <c r="I497" s="524"/>
      <c r="J497" s="525"/>
      <c r="K497" s="526"/>
      <c r="L497" s="526"/>
      <c r="M497" s="526"/>
      <c r="N497" s="526"/>
      <c r="O497" s="526"/>
      <c r="P497" s="526"/>
      <c r="Q497" s="527"/>
      <c r="R497" s="527"/>
      <c r="S497" s="528"/>
      <c r="T497" s="528"/>
      <c r="U497" s="529"/>
      <c r="V497" s="529"/>
    </row>
    <row r="498" spans="2:22" ht="14.1" customHeight="1">
      <c r="B498" s="3"/>
      <c r="C498" s="3"/>
      <c r="D498" s="4"/>
      <c r="E498" s="522"/>
      <c r="F498" s="523"/>
      <c r="G498" s="523"/>
      <c r="I498" s="524"/>
      <c r="J498" s="525"/>
      <c r="K498" s="526"/>
      <c r="L498" s="526"/>
      <c r="M498" s="526"/>
      <c r="N498" s="526"/>
      <c r="O498" s="526"/>
      <c r="P498" s="526"/>
      <c r="Q498" s="527"/>
      <c r="R498" s="527"/>
      <c r="S498" s="528"/>
      <c r="T498" s="528"/>
      <c r="U498" s="529"/>
      <c r="V498" s="529"/>
    </row>
    <row r="499" spans="2:22" ht="14.1" customHeight="1">
      <c r="B499" s="3"/>
      <c r="C499" s="3"/>
      <c r="D499" s="4"/>
      <c r="E499" s="522"/>
      <c r="F499" s="523"/>
      <c r="G499" s="523"/>
      <c r="I499" s="524"/>
      <c r="J499" s="525"/>
      <c r="K499" s="526"/>
      <c r="L499" s="526"/>
      <c r="M499" s="526"/>
      <c r="N499" s="526"/>
      <c r="O499" s="526"/>
      <c r="P499" s="526"/>
      <c r="Q499" s="527"/>
      <c r="R499" s="527"/>
      <c r="S499" s="528"/>
      <c r="T499" s="528"/>
      <c r="U499" s="529"/>
      <c r="V499" s="529"/>
    </row>
    <row r="500" spans="2:22" ht="14.1" customHeight="1">
      <c r="B500" s="3"/>
      <c r="C500" s="3"/>
      <c r="D500" s="4"/>
      <c r="E500" s="522"/>
      <c r="F500" s="523"/>
      <c r="G500" s="523"/>
      <c r="I500" s="524"/>
      <c r="J500" s="525"/>
      <c r="K500" s="526"/>
      <c r="L500" s="526"/>
      <c r="M500" s="526"/>
      <c r="N500" s="526"/>
      <c r="O500" s="526"/>
      <c r="P500" s="526"/>
      <c r="Q500" s="527"/>
      <c r="R500" s="527"/>
      <c r="S500" s="528"/>
      <c r="T500" s="528"/>
      <c r="U500" s="529"/>
      <c r="V500" s="529"/>
    </row>
    <row r="501" spans="2:22" ht="14.1" customHeight="1">
      <c r="B501" s="3"/>
      <c r="C501" s="3"/>
      <c r="D501" s="4"/>
      <c r="E501" s="522"/>
      <c r="F501" s="523"/>
      <c r="G501" s="523"/>
      <c r="I501" s="524"/>
      <c r="J501" s="525"/>
      <c r="K501" s="526"/>
      <c r="L501" s="526"/>
      <c r="M501" s="526"/>
      <c r="N501" s="526"/>
      <c r="O501" s="526"/>
      <c r="P501" s="526"/>
      <c r="Q501" s="527"/>
      <c r="R501" s="527"/>
      <c r="S501" s="528"/>
      <c r="T501" s="528"/>
      <c r="U501" s="529"/>
      <c r="V501" s="529"/>
    </row>
    <row r="502" spans="2:22" ht="14.1" customHeight="1">
      <c r="B502" s="3"/>
      <c r="C502" s="3"/>
      <c r="D502" s="4"/>
      <c r="E502" s="522"/>
      <c r="F502" s="523"/>
      <c r="G502" s="523"/>
      <c r="I502" s="524"/>
      <c r="J502" s="525"/>
      <c r="K502" s="526"/>
      <c r="L502" s="526"/>
      <c r="M502" s="526"/>
      <c r="N502" s="526"/>
      <c r="O502" s="526"/>
      <c r="P502" s="526"/>
      <c r="Q502" s="527"/>
      <c r="R502" s="527"/>
      <c r="S502" s="528"/>
      <c r="T502" s="528"/>
      <c r="U502" s="529"/>
      <c r="V502" s="529"/>
    </row>
    <row r="503" spans="2:22" ht="14.1" customHeight="1">
      <c r="B503" s="3"/>
      <c r="C503" s="3"/>
      <c r="D503" s="4"/>
      <c r="E503" s="522"/>
      <c r="F503" s="523"/>
      <c r="G503" s="523"/>
      <c r="I503" s="524"/>
      <c r="J503" s="525"/>
      <c r="K503" s="526"/>
      <c r="L503" s="526"/>
      <c r="M503" s="526"/>
      <c r="N503" s="526"/>
      <c r="O503" s="526"/>
      <c r="P503" s="526"/>
      <c r="Q503" s="527"/>
      <c r="R503" s="527"/>
      <c r="S503" s="528"/>
      <c r="T503" s="528"/>
      <c r="U503" s="529"/>
      <c r="V503" s="529"/>
    </row>
    <row r="504" spans="2:22" ht="14.1" customHeight="1">
      <c r="B504" s="3"/>
      <c r="C504" s="3"/>
      <c r="D504" s="4"/>
      <c r="E504" s="522"/>
      <c r="F504" s="523"/>
      <c r="G504" s="523"/>
      <c r="I504" s="524"/>
      <c r="J504" s="525"/>
      <c r="K504" s="526"/>
      <c r="L504" s="526"/>
      <c r="M504" s="526"/>
      <c r="N504" s="526"/>
      <c r="O504" s="526"/>
      <c r="P504" s="526"/>
      <c r="Q504" s="527"/>
      <c r="R504" s="527"/>
      <c r="S504" s="528"/>
      <c r="T504" s="528"/>
      <c r="U504" s="529"/>
      <c r="V504" s="529"/>
    </row>
    <row r="505" spans="2:22" ht="14.1" customHeight="1">
      <c r="B505" s="3"/>
      <c r="C505" s="3"/>
      <c r="D505" s="4"/>
      <c r="E505" s="522"/>
      <c r="F505" s="523"/>
      <c r="G505" s="523"/>
      <c r="I505" s="524"/>
      <c r="J505" s="525"/>
      <c r="K505" s="526"/>
      <c r="L505" s="526"/>
      <c r="M505" s="526"/>
      <c r="N505" s="526"/>
      <c r="O505" s="526"/>
      <c r="P505" s="526"/>
      <c r="Q505" s="527"/>
      <c r="R505" s="527"/>
      <c r="S505" s="528"/>
      <c r="T505" s="528"/>
      <c r="U505" s="529"/>
      <c r="V505" s="529"/>
    </row>
    <row r="506" spans="2:22" ht="14.1" customHeight="1">
      <c r="B506" s="3"/>
      <c r="C506" s="3"/>
      <c r="D506" s="4"/>
      <c r="E506" s="522"/>
      <c r="F506" s="523"/>
      <c r="G506" s="523"/>
      <c r="I506" s="524"/>
      <c r="J506" s="525"/>
      <c r="K506" s="526"/>
      <c r="L506" s="526"/>
      <c r="M506" s="526"/>
      <c r="N506" s="526"/>
      <c r="O506" s="526"/>
      <c r="P506" s="526"/>
      <c r="Q506" s="527"/>
      <c r="R506" s="527"/>
      <c r="S506" s="528"/>
      <c r="T506" s="528"/>
      <c r="U506" s="529"/>
      <c r="V506" s="529"/>
    </row>
    <row r="507" spans="2:22" ht="14.1" customHeight="1">
      <c r="B507" s="3"/>
      <c r="C507" s="3"/>
      <c r="D507" s="4"/>
      <c r="E507" s="522"/>
      <c r="F507" s="523"/>
      <c r="G507" s="523"/>
      <c r="I507" s="524"/>
      <c r="J507" s="525"/>
      <c r="K507" s="526"/>
      <c r="L507" s="526"/>
      <c r="M507" s="526"/>
      <c r="N507" s="526"/>
      <c r="O507" s="526"/>
      <c r="P507" s="526"/>
      <c r="Q507" s="527"/>
      <c r="R507" s="527"/>
      <c r="S507" s="528"/>
      <c r="T507" s="528"/>
      <c r="U507" s="529"/>
      <c r="V507" s="529"/>
    </row>
    <row r="508" spans="2:22" ht="14.1" customHeight="1">
      <c r="B508" s="3"/>
      <c r="C508" s="3"/>
      <c r="D508" s="4"/>
      <c r="E508" s="522"/>
      <c r="F508" s="523"/>
      <c r="G508" s="523"/>
      <c r="I508" s="524"/>
      <c r="J508" s="525"/>
      <c r="K508" s="526"/>
      <c r="L508" s="526"/>
      <c r="M508" s="526"/>
      <c r="N508" s="526"/>
      <c r="O508" s="526"/>
      <c r="P508" s="526"/>
      <c r="Q508" s="527"/>
      <c r="R508" s="527"/>
      <c r="S508" s="528"/>
      <c r="T508" s="528"/>
      <c r="U508" s="529"/>
      <c r="V508" s="529"/>
    </row>
    <row r="509" spans="2:22" ht="14.1" customHeight="1">
      <c r="B509" s="3"/>
      <c r="C509" s="3"/>
      <c r="D509" s="4"/>
      <c r="E509" s="522"/>
      <c r="F509" s="523"/>
      <c r="G509" s="523"/>
      <c r="I509" s="524"/>
      <c r="J509" s="525"/>
      <c r="K509" s="526"/>
      <c r="L509" s="526"/>
      <c r="M509" s="526"/>
      <c r="N509" s="526"/>
      <c r="O509" s="526"/>
      <c r="P509" s="526"/>
      <c r="Q509" s="527"/>
      <c r="R509" s="527"/>
      <c r="S509" s="528"/>
      <c r="T509" s="528"/>
      <c r="U509" s="529"/>
      <c r="V509" s="529"/>
    </row>
    <row r="510" spans="2:22" ht="14.1" customHeight="1">
      <c r="B510" s="3"/>
      <c r="C510" s="3"/>
      <c r="D510" s="4"/>
      <c r="E510" s="522"/>
      <c r="F510" s="523"/>
      <c r="G510" s="523"/>
      <c r="I510" s="524"/>
      <c r="J510" s="525"/>
      <c r="K510" s="526"/>
      <c r="L510" s="526"/>
      <c r="M510" s="526"/>
      <c r="N510" s="526"/>
      <c r="O510" s="526"/>
      <c r="P510" s="526"/>
      <c r="Q510" s="527"/>
      <c r="R510" s="527"/>
      <c r="S510" s="528"/>
      <c r="T510" s="528"/>
      <c r="U510" s="529"/>
      <c r="V510" s="529"/>
    </row>
  </sheetData>
  <sheetProtection algorithmName="SHA-512" hashValue="+gy/3V29vQX3gJmifajIKkS1dLWWx67R6VuhOolj/h2mCULaOeTCebXhky4BXiYHLpYC12nvC0GcljuiUKWuag==" saltValue="fWsXSuRncj2SeoQhDahcVw==" spinCount="100000" sheet="1" objects="1" scenarios="1" selectLockedCells="1"/>
  <autoFilter ref="B9:X491" xr:uid="{00000000-0009-0000-0000-000004000000}"/>
  <mergeCells count="1">
    <mergeCell ref="T6:T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7" manualBreakCount="7">
    <brk id="26" min="1" max="21" man="1"/>
    <brk id="76" min="1" max="21" man="1"/>
    <brk id="136" min="1" max="21" man="1"/>
    <brk id="185" min="1" max="21" man="1"/>
    <brk id="235" min="1" max="21" man="1"/>
    <brk id="286" min="1" max="21" man="1"/>
    <brk id="335"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80"/>
  <sheetViews>
    <sheetView showGridLines="0" showZeros="0" showOutlineSymbols="0" zoomScaleNormal="100" zoomScaleSheetLayoutView="100" workbookViewId="0">
      <pane ySplit="9" topLeftCell="A36" activePane="bottomLeft" state="frozen"/>
      <selection activeCell="B1" sqref="B1"/>
      <selection pane="bottomLeft" activeCell="B43" sqref="B43"/>
    </sheetView>
  </sheetViews>
  <sheetFormatPr defaultColWidth="9.28515625" defaultRowHeight="15"/>
  <cols>
    <col min="1" max="1" width="45.5703125" style="12" customWidth="1"/>
    <col min="2" max="2" width="18.28515625" style="12" customWidth="1"/>
    <col min="3" max="3" width="18.42578125" style="12" customWidth="1"/>
    <col min="4" max="4" width="10.7109375" style="12" customWidth="1"/>
    <col min="5" max="5" width="11.140625" style="12" customWidth="1"/>
    <col min="6" max="6" width="2.140625" style="12" customWidth="1"/>
    <col min="7" max="7" width="7.85546875" style="12" customWidth="1"/>
    <col min="8" max="8" width="27" style="12" bestFit="1" customWidth="1"/>
    <col min="9" max="16384" width="9.28515625" style="12"/>
  </cols>
  <sheetData>
    <row r="1" spans="1:8">
      <c r="A1" s="9" t="s">
        <v>4</v>
      </c>
      <c r="B1" s="10"/>
      <c r="C1" s="11"/>
      <c r="D1" s="11"/>
      <c r="E1" s="11"/>
      <c r="F1" s="11"/>
      <c r="G1" s="11"/>
    </row>
    <row r="2" spans="1:8">
      <c r="A2" s="11"/>
      <c r="B2" s="11"/>
      <c r="C2" s="11"/>
      <c r="D2" s="11"/>
      <c r="E2" s="11"/>
      <c r="F2" s="11"/>
      <c r="G2" s="11"/>
    </row>
    <row r="3" spans="1:8">
      <c r="A3" s="113" t="str">
        <f>'2-Kosten per locatie'!A3</f>
        <v xml:space="preserve">Naam opdrachtgever </v>
      </c>
      <c r="B3" s="117" t="str">
        <f>'2-Kosten per locatie'!B3</f>
        <v>VrZW en GGDZW</v>
      </c>
      <c r="C3" s="11"/>
      <c r="D3" s="11"/>
      <c r="E3" s="217"/>
      <c r="F3" s="11"/>
      <c r="G3" s="11"/>
    </row>
    <row r="4" spans="1:8">
      <c r="A4" s="113" t="str">
        <f>'2-Kosten per locatie'!A4</f>
        <v>Calculatie onderdeel</v>
      </c>
      <c r="B4" s="117" t="str">
        <f ca="1">MID(CELL("bestandsnaam",$C$9),SEARCH("]",CELL("bestandsnaam",$C$9),1)+1,256)</f>
        <v>5-Premies en opslagen</v>
      </c>
      <c r="C4" s="218"/>
      <c r="D4" s="219"/>
      <c r="E4" s="220"/>
      <c r="F4" s="220"/>
      <c r="G4" s="220"/>
    </row>
    <row r="5" spans="1:8">
      <c r="A5" s="113" t="str">
        <f>'2-Kosten per locatie'!A5</f>
        <v>Gebouw/plaats</v>
      </c>
      <c r="B5" s="117" t="str">
        <f>'2-Kosten per locatie'!B5</f>
        <v>Diverse</v>
      </c>
      <c r="C5" s="113"/>
      <c r="D5" s="221"/>
      <c r="E5" s="222"/>
      <c r="F5" s="223"/>
      <c r="G5" s="220"/>
    </row>
    <row r="6" spans="1:8">
      <c r="A6" s="113" t="str">
        <f>'2-Kosten per locatie'!A6</f>
        <v>Referentie nummer</v>
      </c>
      <c r="B6" s="117" t="str">
        <f>'2-Kosten per locatie'!B6</f>
        <v>VrZW/GGDZW-EA-2027</v>
      </c>
      <c r="C6" s="224"/>
      <c r="D6" s="221"/>
      <c r="E6" s="225"/>
      <c r="F6" s="226"/>
      <c r="G6" s="227"/>
      <c r="H6" s="209"/>
    </row>
    <row r="7" spans="1:8">
      <c r="A7" s="113" t="str">
        <f>'2-Kosten per locatie'!A7</f>
        <v>Naam dienstverlener</v>
      </c>
      <c r="B7" s="117">
        <f>'2-Kosten per locatie'!B7</f>
        <v>0</v>
      </c>
      <c r="C7" s="224"/>
      <c r="D7" s="221"/>
      <c r="E7" s="222"/>
      <c r="F7" s="223"/>
      <c r="G7" s="220"/>
    </row>
    <row r="8" spans="1:8">
      <c r="A8" s="113" t="str">
        <f>'2-Kosten per locatie'!A8</f>
        <v>Prijspeil</v>
      </c>
      <c r="B8" s="214">
        <f>'2-Kosten per locatie'!B8</f>
        <v>46388</v>
      </c>
      <c r="C8" s="222"/>
      <c r="D8" s="222"/>
      <c r="E8" s="222"/>
      <c r="F8" s="223"/>
      <c r="G8" s="220"/>
    </row>
    <row r="9" spans="1:8">
      <c r="A9" s="215"/>
      <c r="B9" s="222"/>
      <c r="C9" s="222"/>
      <c r="D9" s="222"/>
      <c r="E9" s="222"/>
      <c r="F9" s="223"/>
      <c r="G9" s="220"/>
    </row>
    <row r="10" spans="1:8">
      <c r="A10" s="228" t="s">
        <v>619</v>
      </c>
      <c r="B10" s="229"/>
      <c r="C10" s="230"/>
      <c r="D10" s="222"/>
      <c r="E10" s="222"/>
      <c r="F10" s="223"/>
      <c r="G10" s="220"/>
    </row>
    <row r="11" spans="1:8">
      <c r="A11" s="231"/>
      <c r="B11" s="232"/>
      <c r="C11" s="232"/>
      <c r="D11" s="222"/>
      <c r="E11" s="222"/>
      <c r="F11" s="220"/>
      <c r="G11" s="220"/>
    </row>
    <row r="12" spans="1:8">
      <c r="A12" s="233"/>
      <c r="B12" s="234"/>
      <c r="C12" s="235" t="s">
        <v>620</v>
      </c>
      <c r="D12" s="222"/>
      <c r="E12" s="222"/>
      <c r="F12" s="223"/>
      <c r="G12" s="220"/>
    </row>
    <row r="13" spans="1:8">
      <c r="A13" s="236" t="s">
        <v>621</v>
      </c>
      <c r="B13" s="234"/>
      <c r="C13" s="237">
        <v>7.6300000000000007E-2</v>
      </c>
      <c r="D13" s="222"/>
      <c r="E13" s="222"/>
      <c r="F13" s="238"/>
      <c r="G13" s="220"/>
    </row>
    <row r="14" spans="1:8">
      <c r="A14" s="236" t="s">
        <v>622</v>
      </c>
      <c r="B14" s="234"/>
      <c r="C14" s="237">
        <v>9.5999999999999992E-3</v>
      </c>
      <c r="D14" s="222"/>
      <c r="E14" s="222"/>
      <c r="F14" s="238"/>
      <c r="G14" s="220"/>
    </row>
    <row r="15" spans="1:8">
      <c r="A15" s="236" t="s">
        <v>623</v>
      </c>
      <c r="B15" s="234"/>
      <c r="C15" s="237">
        <v>5.5999999999999999E-3</v>
      </c>
      <c r="D15" s="222"/>
      <c r="E15" s="222"/>
      <c r="F15" s="238"/>
      <c r="G15" s="220"/>
    </row>
    <row r="16" spans="1:8">
      <c r="A16" s="239" t="s">
        <v>77</v>
      </c>
      <c r="B16" s="240"/>
      <c r="C16" s="241">
        <f>SUM(C13:C15)</f>
        <v>9.1499999999999998E-2</v>
      </c>
      <c r="D16" s="222"/>
      <c r="E16" s="222"/>
      <c r="F16" s="220"/>
    </row>
    <row r="17" spans="1:7">
      <c r="A17" s="239"/>
      <c r="B17" s="240"/>
      <c r="C17" s="241"/>
      <c r="D17" s="222"/>
      <c r="E17" s="222"/>
      <c r="F17" s="220"/>
    </row>
    <row r="18" spans="1:7">
      <c r="A18" s="571" t="s">
        <v>624</v>
      </c>
      <c r="B18" s="572"/>
      <c r="C18" s="237">
        <v>2.7400000000000001E-2</v>
      </c>
      <c r="D18" s="222"/>
      <c r="E18" s="222"/>
      <c r="F18" s="220"/>
    </row>
    <row r="19" spans="1:7">
      <c r="A19" s="236" t="s">
        <v>625</v>
      </c>
      <c r="B19" s="242"/>
      <c r="C19" s="237">
        <v>7.4000000000000003E-3</v>
      </c>
      <c r="D19" s="222"/>
      <c r="E19" s="222"/>
      <c r="F19" s="220"/>
    </row>
    <row r="20" spans="1:7">
      <c r="A20" s="571" t="s">
        <v>626</v>
      </c>
      <c r="B20" s="572"/>
      <c r="C20" s="237">
        <v>6.0999999999999999E-2</v>
      </c>
      <c r="D20" s="222"/>
      <c r="E20" s="222"/>
      <c r="F20" s="220"/>
    </row>
    <row r="21" spans="1:7">
      <c r="A21" s="571" t="s">
        <v>627</v>
      </c>
      <c r="B21" s="572"/>
      <c r="C21" s="243">
        <v>5.4100000000000002E-2</v>
      </c>
      <c r="D21" s="222"/>
      <c r="E21" s="222"/>
      <c r="F21" s="220"/>
    </row>
    <row r="22" spans="1:7">
      <c r="A22" s="571" t="s">
        <v>628</v>
      </c>
      <c r="B22" s="572"/>
      <c r="C22" s="237">
        <v>5.0000000000000001E-3</v>
      </c>
      <c r="D22" s="222"/>
      <c r="E22" s="222"/>
      <c r="F22" s="220"/>
    </row>
    <row r="23" spans="1:7">
      <c r="A23" s="571" t="s">
        <v>629</v>
      </c>
      <c r="B23" s="572"/>
      <c r="C23" s="237">
        <v>1.2E-2</v>
      </c>
      <c r="D23" s="222"/>
      <c r="E23" s="222"/>
      <c r="F23" s="220"/>
    </row>
    <row r="24" spans="1:7">
      <c r="A24" s="573" t="s">
        <v>630</v>
      </c>
      <c r="B24" s="574"/>
      <c r="C24" s="244">
        <f>SUM(C16:C23)</f>
        <v>0.25840000000000002</v>
      </c>
      <c r="D24" s="222"/>
      <c r="E24" s="222"/>
      <c r="F24" s="220"/>
    </row>
    <row r="25" spans="1:7">
      <c r="A25" s="245"/>
      <c r="B25" s="219"/>
      <c r="C25" s="246"/>
      <c r="D25" s="222"/>
      <c r="E25" s="222"/>
      <c r="F25" s="247"/>
      <c r="G25" s="220"/>
    </row>
    <row r="26" spans="1:7">
      <c r="A26" s="228" t="s">
        <v>631</v>
      </c>
      <c r="B26" s="229"/>
      <c r="C26" s="230"/>
      <c r="D26" s="222"/>
      <c r="E26" s="222"/>
      <c r="F26" s="223"/>
      <c r="G26" s="220"/>
    </row>
    <row r="27" spans="1:7">
      <c r="A27" s="231"/>
      <c r="B27" s="232"/>
      <c r="C27" s="232"/>
      <c r="D27" s="222"/>
      <c r="E27" s="222"/>
      <c r="F27" s="220"/>
      <c r="G27" s="220"/>
    </row>
    <row r="28" spans="1:7">
      <c r="A28" s="232"/>
      <c r="B28" s="232"/>
      <c r="C28" s="248" t="s">
        <v>632</v>
      </c>
      <c r="D28" s="222"/>
      <c r="E28" s="222"/>
      <c r="F28" s="220"/>
      <c r="G28" s="220"/>
    </row>
    <row r="29" spans="1:7">
      <c r="A29" s="236" t="s">
        <v>633</v>
      </c>
      <c r="B29" s="234"/>
      <c r="C29" s="249">
        <v>16.87</v>
      </c>
      <c r="D29" s="222"/>
      <c r="E29" s="222"/>
      <c r="G29" s="220"/>
    </row>
    <row r="30" spans="1:7">
      <c r="A30" s="236" t="s">
        <v>634</v>
      </c>
      <c r="B30" s="250" t="s">
        <v>635</v>
      </c>
      <c r="C30" s="251">
        <v>-5.57</v>
      </c>
      <c r="D30" s="222"/>
      <c r="E30" s="222"/>
      <c r="F30" s="223"/>
      <c r="G30" s="220"/>
    </row>
    <row r="31" spans="1:7">
      <c r="A31" s="236" t="s">
        <v>636</v>
      </c>
      <c r="B31" s="234"/>
      <c r="C31" s="252">
        <f>C29+C30</f>
        <v>11.3</v>
      </c>
      <c r="D31" s="222"/>
      <c r="E31" s="222"/>
      <c r="F31" s="223"/>
      <c r="G31" s="220"/>
    </row>
    <row r="32" spans="1:7">
      <c r="A32" s="253" t="s">
        <v>637</v>
      </c>
      <c r="B32" s="254"/>
      <c r="C32" s="255">
        <v>0.107</v>
      </c>
      <c r="E32" s="256"/>
      <c r="F32" s="223"/>
      <c r="G32" s="220"/>
    </row>
    <row r="33" spans="1:7">
      <c r="A33" s="231"/>
      <c r="B33" s="257"/>
      <c r="C33" s="258"/>
      <c r="E33" s="232"/>
      <c r="F33" s="220"/>
      <c r="G33" s="220"/>
    </row>
    <row r="34" spans="1:7">
      <c r="A34" s="259" t="s">
        <v>638</v>
      </c>
      <c r="B34" s="260"/>
      <c r="C34" s="261">
        <f>(C31/C29)*C32</f>
        <v>7.1671606401896848E-2</v>
      </c>
      <c r="E34" s="262"/>
      <c r="F34" s="223"/>
      <c r="G34" s="263"/>
    </row>
    <row r="35" spans="1:7">
      <c r="A35" s="231"/>
      <c r="B35" s="232"/>
      <c r="C35" s="232"/>
      <c r="E35" s="262"/>
      <c r="F35" s="223"/>
      <c r="G35" s="220"/>
    </row>
    <row r="36" spans="1:7">
      <c r="A36" s="264" t="s">
        <v>639</v>
      </c>
      <c r="B36" s="216"/>
      <c r="C36" s="265"/>
      <c r="E36" s="262"/>
      <c r="F36" s="223"/>
      <c r="G36" s="220"/>
    </row>
    <row r="37" spans="1:7">
      <c r="A37" s="245"/>
      <c r="B37" s="219"/>
      <c r="C37" s="246"/>
      <c r="E37" s="262"/>
      <c r="F37" s="223"/>
      <c r="G37" s="220"/>
    </row>
    <row r="38" spans="1:7">
      <c r="A38" s="245"/>
      <c r="B38" s="266" t="s">
        <v>640</v>
      </c>
      <c r="C38" s="246"/>
      <c r="E38" s="262"/>
      <c r="F38" s="223"/>
      <c r="G38" s="220"/>
    </row>
    <row r="39" spans="1:7">
      <c r="A39" s="267" t="s">
        <v>641</v>
      </c>
      <c r="B39" s="268">
        <v>365</v>
      </c>
      <c r="C39" s="246"/>
      <c r="E39" s="262"/>
      <c r="F39" s="223"/>
      <c r="G39" s="269"/>
    </row>
    <row r="40" spans="1:7">
      <c r="A40" s="267" t="s">
        <v>642</v>
      </c>
      <c r="B40" s="268">
        <v>104</v>
      </c>
      <c r="C40" s="246"/>
      <c r="E40" s="262"/>
      <c r="F40" s="223"/>
      <c r="G40" s="269"/>
    </row>
    <row r="41" spans="1:7">
      <c r="A41" s="270" t="s">
        <v>643</v>
      </c>
      <c r="B41" s="271">
        <f>B39-B40</f>
        <v>261</v>
      </c>
      <c r="C41" s="246"/>
      <c r="E41" s="262"/>
      <c r="F41" s="223"/>
      <c r="G41" s="272"/>
    </row>
    <row r="42" spans="1:7">
      <c r="A42" s="273"/>
      <c r="B42" s="192"/>
      <c r="C42" s="246"/>
      <c r="E42" s="262"/>
      <c r="F42" s="223"/>
      <c r="G42" s="272"/>
    </row>
    <row r="43" spans="1:7">
      <c r="A43" s="267" t="s">
        <v>644</v>
      </c>
      <c r="B43" s="274"/>
      <c r="C43" s="246"/>
      <c r="E43" s="262"/>
      <c r="F43" s="223"/>
      <c r="G43" s="272"/>
    </row>
    <row r="44" spans="1:7">
      <c r="A44" s="267" t="s">
        <v>645</v>
      </c>
      <c r="B44" s="274"/>
      <c r="C44" s="246"/>
      <c r="E44" s="262"/>
      <c r="F44" s="223"/>
      <c r="G44" s="272"/>
    </row>
    <row r="45" spans="1:7">
      <c r="A45" s="267" t="s">
        <v>646</v>
      </c>
      <c r="B45" s="274"/>
      <c r="C45" s="246"/>
      <c r="E45" s="262"/>
      <c r="F45" s="223"/>
      <c r="G45" s="272"/>
    </row>
    <row r="46" spans="1:7">
      <c r="A46" s="267" t="s">
        <v>647</v>
      </c>
      <c r="B46" s="274"/>
      <c r="C46" s="246"/>
      <c r="E46" s="262"/>
      <c r="F46" s="223"/>
      <c r="G46" s="272"/>
    </row>
    <row r="47" spans="1:7">
      <c r="A47" s="270" t="s">
        <v>648</v>
      </c>
      <c r="B47" s="271">
        <f>B41-SUM(B43:B46)</f>
        <v>261</v>
      </c>
      <c r="C47" s="246"/>
      <c r="E47" s="262"/>
      <c r="F47" s="223"/>
      <c r="G47" s="272"/>
    </row>
    <row r="48" spans="1:7">
      <c r="A48" s="275"/>
      <c r="B48" s="192"/>
      <c r="C48" s="246"/>
      <c r="E48" s="262"/>
      <c r="F48" s="223"/>
      <c r="G48" s="272"/>
    </row>
    <row r="49" spans="1:7">
      <c r="A49" s="276" t="s">
        <v>649</v>
      </c>
      <c r="B49" s="277">
        <f>IF(B43=0,0,B43/$B$47)</f>
        <v>0</v>
      </c>
      <c r="C49" s="246"/>
      <c r="E49" s="262"/>
      <c r="F49" s="223"/>
      <c r="G49" s="272"/>
    </row>
    <row r="50" spans="1:7">
      <c r="A50" s="276" t="s">
        <v>645</v>
      </c>
      <c r="B50" s="277">
        <f>IF(B44=0,0,B44/$B$47)</f>
        <v>0</v>
      </c>
      <c r="C50" s="246"/>
      <c r="E50" s="262"/>
      <c r="F50" s="223"/>
      <c r="G50" s="272"/>
    </row>
    <row r="51" spans="1:7">
      <c r="A51" s="267" t="s">
        <v>646</v>
      </c>
      <c r="B51" s="277">
        <f>IF(B45=0,0,B45/$B$47)</f>
        <v>0</v>
      </c>
      <c r="C51" s="246"/>
      <c r="E51" s="262"/>
      <c r="F51" s="223"/>
      <c r="G51" s="272"/>
    </row>
    <row r="52" spans="1:7">
      <c r="A52" s="276" t="s">
        <v>647</v>
      </c>
      <c r="B52" s="277">
        <f>IF(B46=0,0,B46/$B$47)</f>
        <v>0</v>
      </c>
      <c r="C52" s="246"/>
      <c r="E52" s="262"/>
      <c r="F52" s="223"/>
      <c r="G52" s="278"/>
    </row>
    <row r="53" spans="1:7">
      <c r="A53" s="270" t="s">
        <v>650</v>
      </c>
      <c r="B53" s="279">
        <f>SUM(B49:B52)</f>
        <v>0</v>
      </c>
      <c r="C53" s="246"/>
      <c r="E53" s="262"/>
      <c r="F53" s="223"/>
      <c r="G53" s="280"/>
    </row>
    <row r="54" spans="1:7">
      <c r="A54" s="281"/>
      <c r="B54" s="281"/>
      <c r="C54" s="281"/>
      <c r="E54" s="262"/>
      <c r="F54" s="223"/>
      <c r="G54" s="11"/>
    </row>
    <row r="55" spans="1:7" ht="31.15" customHeight="1">
      <c r="A55" s="568" t="s">
        <v>651</v>
      </c>
      <c r="B55" s="569"/>
      <c r="C55" s="570"/>
      <c r="E55" s="262"/>
      <c r="F55" s="223"/>
      <c r="G55" s="11"/>
    </row>
    <row r="58" spans="1:7">
      <c r="A58" s="282"/>
    </row>
    <row r="59" spans="1:7">
      <c r="A59" s="282"/>
    </row>
    <row r="60" spans="1:7">
      <c r="A60" s="282"/>
    </row>
    <row r="61" spans="1:7">
      <c r="A61" s="282"/>
    </row>
    <row r="62" spans="1:7">
      <c r="A62" s="283"/>
    </row>
    <row r="70" spans="1:3">
      <c r="B70" s="284"/>
    </row>
    <row r="74" spans="1:3">
      <c r="A74" s="285"/>
      <c r="C74" s="285"/>
    </row>
    <row r="78" spans="1:3">
      <c r="A78" s="285"/>
      <c r="C78" s="285"/>
    </row>
    <row r="79" spans="1:3">
      <c r="A79" s="285"/>
      <c r="C79" s="285"/>
    </row>
    <row r="80" spans="1:3">
      <c r="A80" s="285"/>
      <c r="C80" s="285"/>
    </row>
  </sheetData>
  <sheetProtection algorithmName="SHA-512" hashValue="3u1tiHv5+UTBI4mvhSL177AMLAm1U3+8+Qj2LhXuyfZgXU4HF08uPTRbdilrWDpAfj5+euyfBn9Yv3kDfJ23nw==" saltValue="xSEKKgcUa5499N4QVbkskQ==" spinCount="100000" sheet="1" objects="1" scenarios="1" selectLockedCells="1"/>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ignoredErrors>
    <ignoredError sqref="C24"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V75"/>
  <sheetViews>
    <sheetView showGridLines="0" showZeros="0" showOutlineSymbols="0" zoomScale="55" zoomScaleNormal="55" zoomScalePageLayoutView="50" workbookViewId="0">
      <pane ySplit="10" topLeftCell="A11" activePane="bottomLeft" state="frozen"/>
      <selection activeCell="B1" sqref="B1"/>
      <selection pane="bottomLeft" activeCell="I29" sqref="I29"/>
    </sheetView>
  </sheetViews>
  <sheetFormatPr defaultColWidth="11.42578125" defaultRowHeight="15"/>
  <cols>
    <col min="1" max="1" width="35.85546875" style="12" customWidth="1"/>
    <col min="2" max="2" width="19.42578125" style="12" customWidth="1"/>
    <col min="3" max="3" width="19.42578125" style="12" bestFit="1" customWidth="1"/>
    <col min="4" max="4" width="2" style="12" customWidth="1"/>
    <col min="5" max="5" width="14.42578125" style="12" customWidth="1"/>
    <col min="6" max="6" width="10.7109375" style="12" customWidth="1"/>
    <col min="7" max="7" width="6" style="12" customWidth="1"/>
    <col min="8" max="8" width="27.5703125" style="12" customWidth="1"/>
    <col min="9" max="9" width="11.85546875" style="12" bestFit="1" customWidth="1"/>
    <col min="10" max="10" width="11.5703125" style="12" bestFit="1" customWidth="1"/>
    <col min="11" max="11" width="11.85546875" style="12" bestFit="1" customWidth="1"/>
    <col min="12" max="15" width="11.5703125" style="12" bestFit="1" customWidth="1"/>
    <col min="16" max="16" width="31.140625" style="12" customWidth="1"/>
    <col min="17" max="16384" width="11.42578125" style="12"/>
  </cols>
  <sheetData>
    <row r="1" spans="1:15" ht="12.75" customHeight="1">
      <c r="A1" s="9" t="s">
        <v>4</v>
      </c>
      <c r="B1" s="10"/>
      <c r="C1" s="11"/>
      <c r="D1" s="11"/>
      <c r="E1" s="11"/>
      <c r="F1" s="11"/>
      <c r="H1" s="551"/>
      <c r="I1" s="551"/>
      <c r="J1" s="551"/>
      <c r="K1" s="551"/>
      <c r="L1" s="551"/>
      <c r="M1" s="551"/>
      <c r="N1" s="551"/>
    </row>
    <row r="2" spans="1:15">
      <c r="A2" s="13"/>
      <c r="B2" s="14"/>
      <c r="C2" s="15"/>
      <c r="D2" s="14"/>
      <c r="E2" s="16"/>
      <c r="F2" s="17"/>
      <c r="H2" s="551"/>
      <c r="I2" s="551"/>
      <c r="J2" s="551"/>
      <c r="K2" s="551"/>
      <c r="L2" s="551"/>
      <c r="M2" s="551"/>
      <c r="N2" s="551"/>
    </row>
    <row r="3" spans="1:15" ht="14.25" customHeight="1">
      <c r="A3" s="2" t="str">
        <f>'2-Kosten per locatie'!A3</f>
        <v xml:space="preserve">Naam opdrachtgever </v>
      </c>
      <c r="B3" s="3" t="str">
        <f>'2-Kosten per locatie'!B3</f>
        <v>VrZW en GGDZW</v>
      </c>
      <c r="C3" s="18"/>
      <c r="D3" s="14"/>
      <c r="E3" s="19"/>
      <c r="F3" s="20"/>
      <c r="H3" s="551"/>
      <c r="I3" s="551"/>
      <c r="J3" s="551"/>
      <c r="K3" s="551"/>
      <c r="L3" s="551"/>
      <c r="M3" s="551"/>
      <c r="N3" s="551"/>
    </row>
    <row r="4" spans="1:15" ht="15.75" customHeight="1">
      <c r="A4" s="2" t="str">
        <f>'2-Kosten per locatie'!A4</f>
        <v>Calculatie onderdeel</v>
      </c>
      <c r="B4" s="4" t="str">
        <f ca="1">MID(CELL("bestandsnaam",$C$9),SEARCH("]",CELL("bestandsnaam",$C$9),1)+1,256)</f>
        <v>6-Opbouw uurtarief productie</v>
      </c>
      <c r="C4" s="21"/>
      <c r="D4" s="22"/>
      <c r="H4" s="551"/>
      <c r="I4" s="551"/>
      <c r="J4" s="551"/>
      <c r="K4" s="551"/>
      <c r="L4" s="551"/>
      <c r="M4" s="551"/>
      <c r="N4" s="551"/>
    </row>
    <row r="5" spans="1:15">
      <c r="A5" s="2" t="str">
        <f>'2-Kosten per locatie'!A5</f>
        <v>Gebouw/plaats</v>
      </c>
      <c r="B5" s="3" t="str">
        <f>'2-Kosten per locatie'!B5</f>
        <v>Diverse</v>
      </c>
      <c r="C5" s="21"/>
      <c r="D5" s="22"/>
      <c r="H5" s="551"/>
      <c r="I5" s="551"/>
      <c r="J5" s="551"/>
      <c r="K5" s="551"/>
      <c r="L5" s="551"/>
      <c r="M5" s="551"/>
      <c r="N5" s="551"/>
    </row>
    <row r="6" spans="1:15">
      <c r="A6" s="2" t="str">
        <f>'2-Kosten per locatie'!A6</f>
        <v>Referentie nummer</v>
      </c>
      <c r="B6" s="3" t="str">
        <f>'2-Kosten per locatie'!B6</f>
        <v>VrZW/GGDZW-EA-2027</v>
      </c>
      <c r="C6" s="21"/>
      <c r="D6" s="22"/>
      <c r="H6" s="23"/>
      <c r="I6" s="23"/>
      <c r="J6" s="23"/>
      <c r="K6" s="23"/>
      <c r="L6" s="23"/>
      <c r="M6" s="23"/>
      <c r="N6" s="23"/>
    </row>
    <row r="7" spans="1:15">
      <c r="A7" s="2" t="str">
        <f>'2-Kosten per locatie'!A7</f>
        <v>Naam dienstverlener</v>
      </c>
      <c r="B7" s="3">
        <f>'2-Kosten per locatie'!B7</f>
        <v>0</v>
      </c>
      <c r="C7" s="21"/>
      <c r="D7" s="22"/>
      <c r="H7" s="23"/>
      <c r="I7" s="23"/>
      <c r="J7" s="23"/>
      <c r="K7" s="23"/>
      <c r="L7" s="23"/>
      <c r="M7" s="23"/>
      <c r="N7" s="23"/>
    </row>
    <row r="8" spans="1:15">
      <c r="A8" s="2" t="str">
        <f>'2-Kosten per locatie'!A8</f>
        <v>Prijspeil</v>
      </c>
      <c r="B8" s="5">
        <f>'2-Kosten per locatie'!B8</f>
        <v>46388</v>
      </c>
      <c r="C8" s="21"/>
      <c r="D8" s="22"/>
      <c r="J8" s="23"/>
      <c r="K8" s="23"/>
      <c r="L8" s="23"/>
      <c r="M8" s="23"/>
      <c r="N8" s="23"/>
      <c r="O8" s="24"/>
    </row>
    <row r="9" spans="1:15">
      <c r="A9" s="6"/>
      <c r="B9" s="7"/>
      <c r="C9" s="25"/>
      <c r="D9" s="22"/>
      <c r="E9" s="26"/>
      <c r="F9" s="27"/>
    </row>
    <row r="10" spans="1:15" s="24" customFormat="1" ht="30.75" customHeight="1">
      <c r="A10" s="8" t="s">
        <v>652</v>
      </c>
      <c r="B10" s="28"/>
      <c r="C10" s="29"/>
      <c r="D10" s="30"/>
      <c r="E10" s="549" t="s">
        <v>653</v>
      </c>
      <c r="F10" s="550"/>
      <c r="H10" s="8" t="s">
        <v>654</v>
      </c>
      <c r="I10" s="548" t="s">
        <v>655</v>
      </c>
      <c r="J10" s="548"/>
      <c r="K10" s="548"/>
      <c r="L10" s="548"/>
      <c r="M10" s="548"/>
      <c r="N10" s="548"/>
    </row>
    <row r="11" spans="1:15" ht="30" customHeight="1">
      <c r="A11" s="31"/>
      <c r="B11" s="32" t="s">
        <v>656</v>
      </c>
      <c r="C11" s="33" t="s">
        <v>656</v>
      </c>
      <c r="D11" s="22"/>
      <c r="E11" s="34"/>
      <c r="F11" s="35"/>
      <c r="H11" s="31"/>
      <c r="I11" s="36">
        <v>1</v>
      </c>
      <c r="J11" s="36">
        <v>2</v>
      </c>
      <c r="K11" s="36">
        <v>3</v>
      </c>
      <c r="L11" s="36">
        <v>4</v>
      </c>
      <c r="M11" s="36">
        <v>5</v>
      </c>
      <c r="N11" s="36">
        <v>6</v>
      </c>
    </row>
    <row r="12" spans="1:15">
      <c r="A12" s="31" t="s">
        <v>657</v>
      </c>
      <c r="B12" s="37"/>
      <c r="C12" s="38"/>
      <c r="D12" s="22"/>
      <c r="E12" s="39">
        <f>SUM(I43:N43)</f>
        <v>0</v>
      </c>
      <c r="F12" s="40"/>
      <c r="H12" s="31" t="s">
        <v>658</v>
      </c>
      <c r="I12" s="41">
        <v>12.37</v>
      </c>
      <c r="J12" s="41">
        <v>12.82</v>
      </c>
      <c r="K12" s="41">
        <v>13.31</v>
      </c>
      <c r="L12" s="41">
        <v>13.98</v>
      </c>
      <c r="M12" s="41">
        <v>14.51</v>
      </c>
      <c r="N12" s="41">
        <v>15.24</v>
      </c>
    </row>
    <row r="13" spans="1:15">
      <c r="A13" s="31" t="s">
        <v>659</v>
      </c>
      <c r="B13" s="42"/>
      <c r="C13" s="43" t="s">
        <v>660</v>
      </c>
      <c r="D13" s="22"/>
      <c r="E13" s="44">
        <v>0</v>
      </c>
      <c r="F13" s="40"/>
      <c r="H13" s="31" t="s">
        <v>661</v>
      </c>
      <c r="I13" s="41">
        <v>13.14</v>
      </c>
      <c r="J13" s="41">
        <v>13.61</v>
      </c>
      <c r="K13" s="41">
        <v>14.14</v>
      </c>
      <c r="L13" s="41">
        <v>14.84</v>
      </c>
      <c r="M13" s="41">
        <v>15.41</v>
      </c>
      <c r="N13" s="41">
        <v>16.18</v>
      </c>
    </row>
    <row r="14" spans="1:15">
      <c r="A14" s="45" t="s">
        <v>662</v>
      </c>
      <c r="B14" s="46"/>
      <c r="C14" s="47"/>
      <c r="D14" s="22"/>
      <c r="E14" s="44">
        <v>0</v>
      </c>
      <c r="F14" s="40"/>
      <c r="H14" s="31" t="s">
        <v>663</v>
      </c>
      <c r="I14" s="41">
        <v>13.9</v>
      </c>
      <c r="J14" s="41">
        <v>14.41</v>
      </c>
      <c r="K14" s="41">
        <v>14.96</v>
      </c>
      <c r="L14" s="41">
        <v>15.71</v>
      </c>
      <c r="M14" s="41">
        <v>16.309999999999999</v>
      </c>
      <c r="N14" s="41">
        <v>17.13</v>
      </c>
    </row>
    <row r="15" spans="1:15">
      <c r="A15" s="48" t="s">
        <v>664</v>
      </c>
      <c r="B15" s="49"/>
      <c r="C15" s="50"/>
      <c r="D15" s="51"/>
      <c r="E15" s="52">
        <f>SUM(E12:E14)</f>
        <v>0</v>
      </c>
      <c r="F15" s="40"/>
      <c r="H15" s="53" t="s">
        <v>665</v>
      </c>
      <c r="I15" s="54"/>
      <c r="J15" s="54"/>
      <c r="K15" s="54"/>
      <c r="L15" s="54"/>
      <c r="M15" s="54"/>
      <c r="N15" s="54"/>
    </row>
    <row r="16" spans="1:15">
      <c r="A16" s="45"/>
      <c r="B16" s="55"/>
      <c r="C16" s="56"/>
      <c r="D16" s="22"/>
      <c r="E16" s="57"/>
      <c r="F16" s="40"/>
      <c r="H16" s="31" t="s">
        <v>666</v>
      </c>
      <c r="I16" s="41">
        <v>16</v>
      </c>
      <c r="J16" s="41">
        <v>16.579999999999998</v>
      </c>
      <c r="K16" s="41">
        <v>17.22</v>
      </c>
      <c r="L16" s="41">
        <v>18.079999999999998</v>
      </c>
      <c r="M16" s="41">
        <v>18.77</v>
      </c>
      <c r="N16" s="41">
        <v>19.71</v>
      </c>
    </row>
    <row r="17" spans="1:15">
      <c r="A17" s="58" t="s">
        <v>667</v>
      </c>
      <c r="B17" s="59"/>
      <c r="C17" s="468"/>
      <c r="D17" s="22"/>
      <c r="E17" s="60">
        <f>$C17*E15</f>
        <v>0</v>
      </c>
      <c r="F17" s="40"/>
      <c r="H17" s="31" t="s">
        <v>668</v>
      </c>
      <c r="I17" s="41">
        <v>16.57</v>
      </c>
      <c r="J17" s="41">
        <v>17.149999999999999</v>
      </c>
      <c r="K17" s="41">
        <v>17.84</v>
      </c>
      <c r="L17" s="41">
        <v>18.7</v>
      </c>
      <c r="M17" s="41">
        <v>19.399999999999999</v>
      </c>
      <c r="N17" s="41">
        <v>20.39</v>
      </c>
    </row>
    <row r="18" spans="1:15">
      <c r="A18" s="58" t="s">
        <v>669</v>
      </c>
      <c r="B18" s="59"/>
      <c r="C18" s="468"/>
      <c r="D18" s="22"/>
      <c r="E18" s="61">
        <v>0</v>
      </c>
      <c r="F18" s="40"/>
      <c r="H18" s="31" t="s">
        <v>670</v>
      </c>
      <c r="I18" s="41">
        <v>17.07</v>
      </c>
      <c r="J18" s="41">
        <v>17.71</v>
      </c>
      <c r="K18" s="41">
        <v>18.399999999999999</v>
      </c>
      <c r="L18" s="41">
        <v>19.309999999999999</v>
      </c>
      <c r="M18" s="41">
        <v>20.05</v>
      </c>
      <c r="N18" s="41">
        <v>21.05</v>
      </c>
    </row>
    <row r="19" spans="1:15">
      <c r="A19" s="48" t="s">
        <v>671</v>
      </c>
      <c r="B19" s="62"/>
      <c r="C19" s="47"/>
      <c r="D19" s="22"/>
      <c r="E19" s="52">
        <f>SUM(E15:E18)</f>
        <v>0</v>
      </c>
      <c r="F19" s="63">
        <f>IF(E19=0,0,E19/E$47)</f>
        <v>0</v>
      </c>
      <c r="H19" s="31" t="s">
        <v>672</v>
      </c>
      <c r="I19" s="41">
        <v>17.579999999999998</v>
      </c>
      <c r="J19" s="41">
        <v>18.25</v>
      </c>
      <c r="K19" s="41">
        <v>19.010000000000002</v>
      </c>
      <c r="L19" s="41">
        <v>19.91</v>
      </c>
      <c r="M19" s="41">
        <v>20.68</v>
      </c>
      <c r="N19" s="41">
        <v>21.73</v>
      </c>
    </row>
    <row r="20" spans="1:15">
      <c r="A20" s="45"/>
      <c r="B20" s="55"/>
      <c r="C20" s="56"/>
      <c r="D20" s="22"/>
      <c r="E20" s="57"/>
      <c r="F20" s="40"/>
    </row>
    <row r="21" spans="1:15">
      <c r="A21" s="64" t="s">
        <v>673</v>
      </c>
      <c r="B21" s="59"/>
      <c r="C21" s="56"/>
      <c r="D21" s="65"/>
      <c r="E21" s="66">
        <f>E19*0.96</f>
        <v>0</v>
      </c>
      <c r="F21" s="67"/>
      <c r="G21" s="68"/>
      <c r="H21" s="8" t="s">
        <v>654</v>
      </c>
      <c r="I21" s="552" t="s">
        <v>674</v>
      </c>
      <c r="J21" s="553"/>
      <c r="K21" s="553"/>
      <c r="L21" s="553"/>
      <c r="M21" s="553"/>
      <c r="N21" s="554"/>
    </row>
    <row r="22" spans="1:15" s="68" customFormat="1">
      <c r="A22" s="58" t="s">
        <v>675</v>
      </c>
      <c r="B22" s="59"/>
      <c r="C22" s="69" t="s">
        <v>676</v>
      </c>
      <c r="D22" s="22"/>
      <c r="E22" s="60">
        <f>E21*'5-Premies en opslagen'!$C24</f>
        <v>0</v>
      </c>
      <c r="F22" s="40"/>
      <c r="G22" s="12"/>
      <c r="H22" s="31"/>
      <c r="I22" s="36">
        <v>1</v>
      </c>
      <c r="J22" s="36">
        <v>2</v>
      </c>
      <c r="K22" s="36">
        <v>3</v>
      </c>
      <c r="L22" s="36">
        <v>4</v>
      </c>
      <c r="M22" s="36">
        <v>5</v>
      </c>
      <c r="N22" s="36">
        <v>6</v>
      </c>
    </row>
    <row r="23" spans="1:15" ht="14.25" customHeight="1">
      <c r="A23" s="48" t="s">
        <v>677</v>
      </c>
      <c r="B23" s="70"/>
      <c r="C23" s="47"/>
      <c r="D23" s="22"/>
      <c r="E23" s="52">
        <f>E22+E19</f>
        <v>0</v>
      </c>
      <c r="F23" s="63">
        <f>IF(E23=0,0,E23/E$47)</f>
        <v>0</v>
      </c>
      <c r="H23" s="31" t="s">
        <v>658</v>
      </c>
      <c r="I23" s="71"/>
      <c r="J23" s="71"/>
      <c r="K23" s="71"/>
      <c r="L23" s="71"/>
      <c r="M23" s="71"/>
      <c r="N23" s="71"/>
    </row>
    <row r="24" spans="1:15" ht="12.75" customHeight="1">
      <c r="A24" s="45"/>
      <c r="B24" s="62"/>
      <c r="C24" s="47"/>
      <c r="D24" s="22"/>
      <c r="E24" s="34"/>
      <c r="F24" s="40"/>
      <c r="H24" s="31" t="s">
        <v>661</v>
      </c>
      <c r="I24" s="71"/>
      <c r="J24" s="71"/>
      <c r="K24" s="71"/>
      <c r="L24" s="71"/>
      <c r="M24" s="71"/>
      <c r="N24" s="71"/>
    </row>
    <row r="25" spans="1:15" ht="12.75" customHeight="1">
      <c r="A25" s="58" t="s">
        <v>678</v>
      </c>
      <c r="B25" s="59"/>
      <c r="C25" s="69" t="s">
        <v>676</v>
      </c>
      <c r="D25" s="22"/>
      <c r="E25" s="60">
        <f>E23*'5-Premies en opslagen'!$B53</f>
        <v>0</v>
      </c>
      <c r="F25" s="40"/>
      <c r="H25" s="31" t="s">
        <v>663</v>
      </c>
      <c r="I25" s="71"/>
      <c r="J25" s="71"/>
      <c r="K25" s="71"/>
      <c r="L25" s="71"/>
      <c r="M25" s="71"/>
      <c r="N25" s="71"/>
    </row>
    <row r="26" spans="1:15">
      <c r="A26" s="48" t="s">
        <v>679</v>
      </c>
      <c r="B26" s="62"/>
      <c r="C26" s="47"/>
      <c r="D26" s="22"/>
      <c r="E26" s="52">
        <f>SUM(E23:E25)</f>
        <v>0</v>
      </c>
      <c r="F26" s="63">
        <f>IF(E26=0,0,E26/E$47)</f>
        <v>0</v>
      </c>
      <c r="H26" s="53" t="s">
        <v>665</v>
      </c>
      <c r="I26" s="72"/>
      <c r="J26" s="72"/>
      <c r="K26" s="72"/>
      <c r="L26" s="72"/>
      <c r="M26" s="72"/>
      <c r="N26" s="72"/>
    </row>
    <row r="27" spans="1:15">
      <c r="A27" s="45"/>
      <c r="B27" s="62"/>
      <c r="C27" s="47"/>
      <c r="D27" s="22"/>
      <c r="E27" s="34"/>
      <c r="F27" s="40"/>
      <c r="H27" s="31" t="s">
        <v>666</v>
      </c>
      <c r="I27" s="71"/>
      <c r="J27" s="71"/>
      <c r="K27" s="71"/>
      <c r="L27" s="71"/>
      <c r="M27" s="71"/>
      <c r="N27" s="71"/>
    </row>
    <row r="28" spans="1:15">
      <c r="A28" s="45" t="s">
        <v>680</v>
      </c>
      <c r="B28" s="73"/>
      <c r="C28" s="43" t="s">
        <v>660</v>
      </c>
      <c r="D28" s="22"/>
      <c r="E28" s="44"/>
      <c r="F28" s="40">
        <v>0</v>
      </c>
      <c r="H28" s="31" t="s">
        <v>668</v>
      </c>
      <c r="I28" s="71"/>
      <c r="J28" s="71"/>
      <c r="K28" s="71"/>
      <c r="L28" s="71"/>
      <c r="M28" s="71"/>
      <c r="N28" s="71"/>
    </row>
    <row r="29" spans="1:15">
      <c r="A29" s="45" t="s">
        <v>681</v>
      </c>
      <c r="B29" s="74"/>
      <c r="C29" s="43" t="s">
        <v>660</v>
      </c>
      <c r="D29" s="22"/>
      <c r="E29" s="44"/>
      <c r="F29" s="40">
        <v>0</v>
      </c>
      <c r="H29" s="31" t="s">
        <v>670</v>
      </c>
      <c r="I29" s="71"/>
      <c r="J29" s="71"/>
      <c r="K29" s="71"/>
      <c r="L29" s="71"/>
      <c r="M29" s="71"/>
      <c r="N29" s="71"/>
    </row>
    <row r="30" spans="1:15">
      <c r="A30" s="45" t="s">
        <v>682</v>
      </c>
      <c r="B30" s="62"/>
      <c r="C30" s="47" t="s">
        <v>656</v>
      </c>
      <c r="D30" s="22"/>
      <c r="E30" s="44"/>
      <c r="F30" s="40"/>
      <c r="H30" s="31" t="s">
        <v>672</v>
      </c>
      <c r="I30" s="71"/>
      <c r="J30" s="71"/>
      <c r="K30" s="71"/>
      <c r="L30" s="71"/>
      <c r="M30" s="71"/>
      <c r="N30" s="71"/>
    </row>
    <row r="31" spans="1:15" ht="12.75" customHeight="1">
      <c r="A31" s="545" t="s">
        <v>656</v>
      </c>
      <c r="B31" s="546"/>
      <c r="C31" s="547"/>
      <c r="D31" s="22"/>
      <c r="E31" s="44"/>
      <c r="F31" s="40"/>
      <c r="H31" s="75" t="s">
        <v>683</v>
      </c>
      <c r="I31" s="76">
        <f t="shared" ref="I31:N31" si="0">SUM(I23:I30)</f>
        <v>0</v>
      </c>
      <c r="J31" s="76">
        <f t="shared" si="0"/>
        <v>0</v>
      </c>
      <c r="K31" s="76">
        <f t="shared" si="0"/>
        <v>0</v>
      </c>
      <c r="L31" s="76">
        <f t="shared" si="0"/>
        <v>0</v>
      </c>
      <c r="M31" s="76">
        <f t="shared" si="0"/>
        <v>0</v>
      </c>
      <c r="N31" s="76">
        <f t="shared" si="0"/>
        <v>0</v>
      </c>
      <c r="O31" s="77">
        <f>SUM(I31:N31)</f>
        <v>0</v>
      </c>
    </row>
    <row r="32" spans="1:15" ht="12.75" customHeight="1">
      <c r="A32" s="48" t="s">
        <v>684</v>
      </c>
      <c r="B32" s="62"/>
      <c r="C32" s="47"/>
      <c r="D32" s="22"/>
      <c r="E32" s="52">
        <f>SUM(E26:E31)</f>
        <v>0</v>
      </c>
      <c r="F32" s="63">
        <f>IF(E32=0,0,E32/E$47)</f>
        <v>0</v>
      </c>
      <c r="H32" s="68"/>
      <c r="I32" s="68"/>
      <c r="J32" s="68"/>
      <c r="K32" s="68"/>
      <c r="L32" s="68"/>
      <c r="M32" s="68"/>
      <c r="N32" s="68"/>
    </row>
    <row r="33" spans="1:22" ht="12.75" customHeight="1">
      <c r="A33" s="45"/>
      <c r="B33" s="62"/>
      <c r="C33" s="47"/>
      <c r="D33" s="22"/>
      <c r="E33" s="34"/>
      <c r="F33" s="40"/>
      <c r="H33" s="8" t="s">
        <v>654</v>
      </c>
      <c r="I33" s="548" t="s">
        <v>685</v>
      </c>
      <c r="J33" s="548"/>
      <c r="K33" s="548"/>
      <c r="L33" s="548"/>
      <c r="M33" s="548"/>
      <c r="N33" s="548"/>
      <c r="V33" s="93"/>
    </row>
    <row r="34" spans="1:22" ht="12.75" customHeight="1">
      <c r="A34" s="45" t="s">
        <v>686</v>
      </c>
      <c r="B34" s="62"/>
      <c r="C34" s="78"/>
      <c r="D34" s="22"/>
      <c r="E34" s="44"/>
      <c r="F34" s="79" t="e">
        <f t="shared" ref="F34:F42" si="1">E34/$E$47</f>
        <v>#DIV/0!</v>
      </c>
      <c r="H34" s="31"/>
      <c r="I34" s="36">
        <v>1</v>
      </c>
      <c r="J34" s="36">
        <v>2</v>
      </c>
      <c r="K34" s="36">
        <v>3</v>
      </c>
      <c r="L34" s="36">
        <v>4</v>
      </c>
      <c r="M34" s="36">
        <v>5</v>
      </c>
      <c r="N34" s="36">
        <v>6</v>
      </c>
    </row>
    <row r="35" spans="1:22" ht="12.75" customHeight="1">
      <c r="A35" s="45" t="s">
        <v>687</v>
      </c>
      <c r="B35" s="62"/>
      <c r="C35" s="78"/>
      <c r="D35" s="22"/>
      <c r="E35" s="44"/>
      <c r="F35" s="79" t="e">
        <f t="shared" si="1"/>
        <v>#DIV/0!</v>
      </c>
      <c r="H35" s="31" t="s">
        <v>658</v>
      </c>
      <c r="I35" s="80">
        <f t="shared" ref="I35:N35" si="2">I23*I12</f>
        <v>0</v>
      </c>
      <c r="J35" s="80">
        <f t="shared" si="2"/>
        <v>0</v>
      </c>
      <c r="K35" s="80">
        <f t="shared" si="2"/>
        <v>0</v>
      </c>
      <c r="L35" s="80">
        <f t="shared" si="2"/>
        <v>0</v>
      </c>
      <c r="M35" s="80">
        <f t="shared" si="2"/>
        <v>0</v>
      </c>
      <c r="N35" s="81">
        <f t="shared" si="2"/>
        <v>0</v>
      </c>
    </row>
    <row r="36" spans="1:22" ht="14.25" customHeight="1">
      <c r="A36" s="45" t="s">
        <v>688</v>
      </c>
      <c r="B36" s="62"/>
      <c r="C36" s="78"/>
      <c r="D36" s="22"/>
      <c r="E36" s="44"/>
      <c r="F36" s="79" t="e">
        <f t="shared" si="1"/>
        <v>#DIV/0!</v>
      </c>
      <c r="H36" s="31" t="s">
        <v>661</v>
      </c>
      <c r="I36" s="80">
        <f t="shared" ref="I36:N36" si="3">I24*I13</f>
        <v>0</v>
      </c>
      <c r="J36" s="80">
        <f t="shared" si="3"/>
        <v>0</v>
      </c>
      <c r="K36" s="80">
        <f t="shared" si="3"/>
        <v>0</v>
      </c>
      <c r="L36" s="80">
        <f t="shared" si="3"/>
        <v>0</v>
      </c>
      <c r="M36" s="80">
        <f t="shared" si="3"/>
        <v>0</v>
      </c>
      <c r="N36" s="81">
        <f t="shared" si="3"/>
        <v>0</v>
      </c>
    </row>
    <row r="37" spans="1:22">
      <c r="A37" s="45" t="s">
        <v>689</v>
      </c>
      <c r="B37" s="62"/>
      <c r="C37" s="82"/>
      <c r="D37" s="22"/>
      <c r="E37" s="44"/>
      <c r="F37" s="79" t="e">
        <f t="shared" si="1"/>
        <v>#DIV/0!</v>
      </c>
      <c r="H37" s="31" t="s">
        <v>663</v>
      </c>
      <c r="I37" s="80">
        <f t="shared" ref="I37:N37" si="4">I25*I14</f>
        <v>0</v>
      </c>
      <c r="J37" s="80">
        <f t="shared" si="4"/>
        <v>0</v>
      </c>
      <c r="K37" s="80">
        <f t="shared" si="4"/>
        <v>0</v>
      </c>
      <c r="L37" s="80">
        <f t="shared" si="4"/>
        <v>0</v>
      </c>
      <c r="M37" s="80">
        <f t="shared" si="4"/>
        <v>0</v>
      </c>
      <c r="N37" s="81">
        <f t="shared" si="4"/>
        <v>0</v>
      </c>
      <c r="O37" s="68"/>
    </row>
    <row r="38" spans="1:22">
      <c r="A38" s="45" t="s">
        <v>690</v>
      </c>
      <c r="B38" s="62"/>
      <c r="C38" s="78"/>
      <c r="D38" s="22"/>
      <c r="E38" s="44"/>
      <c r="F38" s="79" t="e">
        <f t="shared" si="1"/>
        <v>#DIV/0!</v>
      </c>
      <c r="H38" s="53" t="s">
        <v>665</v>
      </c>
      <c r="I38" s="83">
        <f t="shared" ref="I38:N38" si="5">I26*I15</f>
        <v>0</v>
      </c>
      <c r="J38" s="83">
        <f t="shared" si="5"/>
        <v>0</v>
      </c>
      <c r="K38" s="83">
        <f t="shared" si="5"/>
        <v>0</v>
      </c>
      <c r="L38" s="83">
        <f t="shared" si="5"/>
        <v>0</v>
      </c>
      <c r="M38" s="83">
        <f t="shared" si="5"/>
        <v>0</v>
      </c>
      <c r="N38" s="84">
        <f t="shared" si="5"/>
        <v>0</v>
      </c>
      <c r="O38" s="68"/>
    </row>
    <row r="39" spans="1:22">
      <c r="A39" s="45" t="s">
        <v>691</v>
      </c>
      <c r="B39" s="62"/>
      <c r="C39" s="82"/>
      <c r="D39" s="22"/>
      <c r="E39" s="44"/>
      <c r="F39" s="79" t="e">
        <f t="shared" si="1"/>
        <v>#DIV/0!</v>
      </c>
      <c r="H39" s="31" t="s">
        <v>666</v>
      </c>
      <c r="I39" s="80">
        <f t="shared" ref="I39:N39" si="6">I27*I16</f>
        <v>0</v>
      </c>
      <c r="J39" s="80">
        <f t="shared" si="6"/>
        <v>0</v>
      </c>
      <c r="K39" s="80">
        <f t="shared" si="6"/>
        <v>0</v>
      </c>
      <c r="L39" s="80">
        <f t="shared" si="6"/>
        <v>0</v>
      </c>
      <c r="M39" s="80">
        <f t="shared" si="6"/>
        <v>0</v>
      </c>
      <c r="N39" s="81">
        <f t="shared" si="6"/>
        <v>0</v>
      </c>
      <c r="O39" s="68"/>
    </row>
    <row r="40" spans="1:22">
      <c r="A40" s="45" t="s">
        <v>692</v>
      </c>
      <c r="B40" s="62"/>
      <c r="C40" s="43" t="s">
        <v>660</v>
      </c>
      <c r="D40" s="22"/>
      <c r="E40" s="44"/>
      <c r="F40" s="79" t="e">
        <f t="shared" si="1"/>
        <v>#DIV/0!</v>
      </c>
      <c r="H40" s="31" t="s">
        <v>668</v>
      </c>
      <c r="I40" s="80">
        <f t="shared" ref="I40:N40" si="7">I28*I17</f>
        <v>0</v>
      </c>
      <c r="J40" s="80">
        <f t="shared" si="7"/>
        <v>0</v>
      </c>
      <c r="K40" s="80">
        <f t="shared" si="7"/>
        <v>0</v>
      </c>
      <c r="L40" s="80">
        <f t="shared" si="7"/>
        <v>0</v>
      </c>
      <c r="M40" s="80">
        <f t="shared" si="7"/>
        <v>0</v>
      </c>
      <c r="N40" s="81">
        <f t="shared" si="7"/>
        <v>0</v>
      </c>
      <c r="O40" s="68"/>
    </row>
    <row r="41" spans="1:22">
      <c r="A41" s="45" t="s">
        <v>693</v>
      </c>
      <c r="B41" s="62"/>
      <c r="C41" s="43"/>
      <c r="D41" s="22"/>
      <c r="E41" s="44"/>
      <c r="F41" s="79" t="e">
        <f t="shared" si="1"/>
        <v>#DIV/0!</v>
      </c>
      <c r="H41" s="31" t="s">
        <v>670</v>
      </c>
      <c r="I41" s="80">
        <f t="shared" ref="I41:N41" si="8">I29*I18</f>
        <v>0</v>
      </c>
      <c r="J41" s="80">
        <f t="shared" si="8"/>
        <v>0</v>
      </c>
      <c r="K41" s="80">
        <f t="shared" si="8"/>
        <v>0</v>
      </c>
      <c r="L41" s="80">
        <f t="shared" si="8"/>
        <v>0</v>
      </c>
      <c r="M41" s="80">
        <f t="shared" si="8"/>
        <v>0</v>
      </c>
      <c r="N41" s="81">
        <f t="shared" si="8"/>
        <v>0</v>
      </c>
      <c r="O41" s="68"/>
    </row>
    <row r="42" spans="1:22" ht="14.25" customHeight="1">
      <c r="A42" s="542"/>
      <c r="B42" s="543"/>
      <c r="C42" s="544"/>
      <c r="D42" s="22"/>
      <c r="E42" s="44">
        <v>0</v>
      </c>
      <c r="F42" s="40" t="e">
        <f t="shared" si="1"/>
        <v>#DIV/0!</v>
      </c>
      <c r="H42" s="31" t="s">
        <v>672</v>
      </c>
      <c r="I42" s="80">
        <f t="shared" ref="I42:N42" si="9">I30*I19</f>
        <v>0</v>
      </c>
      <c r="J42" s="80">
        <f t="shared" si="9"/>
        <v>0</v>
      </c>
      <c r="K42" s="80">
        <f t="shared" si="9"/>
        <v>0</v>
      </c>
      <c r="L42" s="80">
        <f t="shared" si="9"/>
        <v>0</v>
      </c>
      <c r="M42" s="80">
        <f t="shared" si="9"/>
        <v>0</v>
      </c>
      <c r="N42" s="81">
        <f t="shared" si="9"/>
        <v>0</v>
      </c>
      <c r="O42" s="68"/>
    </row>
    <row r="43" spans="1:22">
      <c r="A43" s="48" t="s">
        <v>694</v>
      </c>
      <c r="B43" s="62"/>
      <c r="C43" s="47"/>
      <c r="D43" s="22"/>
      <c r="E43" s="52">
        <f>SUM(E32:E42)</f>
        <v>0</v>
      </c>
      <c r="F43" s="63">
        <f>IF(E43=0,0,E43/E$47)</f>
        <v>0</v>
      </c>
      <c r="H43" s="75" t="s">
        <v>683</v>
      </c>
      <c r="I43" s="85">
        <f t="shared" ref="I43:N43" si="10">SUM(I35:I42)</f>
        <v>0</v>
      </c>
      <c r="J43" s="85">
        <f t="shared" si="10"/>
        <v>0</v>
      </c>
      <c r="K43" s="85">
        <f t="shared" si="10"/>
        <v>0</v>
      </c>
      <c r="L43" s="85">
        <f t="shared" si="10"/>
        <v>0</v>
      </c>
      <c r="M43" s="85">
        <f t="shared" si="10"/>
        <v>0</v>
      </c>
      <c r="N43" s="85">
        <f t="shared" si="10"/>
        <v>0</v>
      </c>
      <c r="O43" s="68"/>
    </row>
    <row r="44" spans="1:22">
      <c r="A44" s="45"/>
      <c r="B44" s="62"/>
      <c r="C44" s="47"/>
      <c r="D44" s="22"/>
      <c r="E44" s="34"/>
      <c r="F44" s="86"/>
      <c r="H44" s="68"/>
      <c r="I44" s="68"/>
      <c r="J44" s="68"/>
      <c r="K44" s="68"/>
      <c r="L44" s="68"/>
      <c r="M44" s="68"/>
      <c r="N44" s="68"/>
      <c r="O44" s="68"/>
    </row>
    <row r="45" spans="1:22">
      <c r="A45" s="45" t="s">
        <v>695</v>
      </c>
      <c r="B45" s="62"/>
      <c r="C45" s="82"/>
      <c r="D45" s="22"/>
      <c r="E45" s="44"/>
      <c r="F45" s="63">
        <f>(IF(E45=0,0,E45/E$47))</f>
        <v>0</v>
      </c>
      <c r="H45" s="68"/>
      <c r="I45" s="68"/>
      <c r="J45" s="68"/>
      <c r="K45" s="68"/>
      <c r="L45" s="68"/>
      <c r="M45" s="68"/>
      <c r="N45" s="68"/>
      <c r="O45" s="68"/>
    </row>
    <row r="46" spans="1:22" ht="30" customHeight="1">
      <c r="A46" s="45"/>
      <c r="B46" s="46"/>
      <c r="C46" s="47"/>
      <c r="D46" s="22"/>
      <c r="E46" s="34"/>
      <c r="F46" s="40"/>
      <c r="H46" s="8" t="s">
        <v>696</v>
      </c>
      <c r="I46" s="28"/>
      <c r="J46" s="29"/>
      <c r="K46" s="87" t="s">
        <v>653</v>
      </c>
      <c r="L46" s="68"/>
      <c r="M46" s="68"/>
      <c r="N46" s="68"/>
    </row>
    <row r="47" spans="1:22">
      <c r="A47" s="48" t="s">
        <v>697</v>
      </c>
      <c r="B47" s="88"/>
      <c r="C47" s="89"/>
      <c r="D47" s="22"/>
      <c r="E47" s="90">
        <f>SUM(E43:E46)</f>
        <v>0</v>
      </c>
      <c r="F47" s="91">
        <f>SUM(F43:F46)</f>
        <v>0</v>
      </c>
      <c r="H47" s="31"/>
      <c r="I47" s="32" t="s">
        <v>656</v>
      </c>
      <c r="J47" s="33" t="s">
        <v>656</v>
      </c>
      <c r="K47" s="34"/>
      <c r="L47" s="68"/>
      <c r="M47" s="68"/>
      <c r="N47" s="68"/>
    </row>
    <row r="48" spans="1:22">
      <c r="C48" s="92"/>
      <c r="D48" s="22"/>
      <c r="E48" s="93"/>
      <c r="F48" s="94"/>
      <c r="H48" s="95" t="s">
        <v>664</v>
      </c>
      <c r="I48" s="96"/>
      <c r="J48" s="97"/>
      <c r="K48" s="98">
        <f>E15</f>
        <v>0</v>
      </c>
      <c r="L48" s="68"/>
      <c r="M48" s="68"/>
      <c r="N48" s="68"/>
    </row>
    <row r="49" spans="1:14">
      <c r="A49" s="99" t="s">
        <v>698</v>
      </c>
      <c r="B49" s="100"/>
      <c r="C49" s="101"/>
      <c r="D49" s="68"/>
      <c r="E49" s="102">
        <f>(E$26*1.3)+($E$47-$E$26)</f>
        <v>0</v>
      </c>
      <c r="F49" s="103"/>
      <c r="G49" s="68"/>
      <c r="H49" s="104" t="s">
        <v>667</v>
      </c>
      <c r="I49" s="105"/>
      <c r="J49" s="106"/>
      <c r="K49" s="60">
        <f>E17</f>
        <v>0</v>
      </c>
      <c r="L49" s="68"/>
      <c r="M49" s="68"/>
      <c r="N49" s="68"/>
    </row>
    <row r="50" spans="1:14" s="68" customFormat="1">
      <c r="C50" s="107"/>
      <c r="E50" s="108"/>
      <c r="H50" s="58" t="s">
        <v>669</v>
      </c>
      <c r="I50" s="105"/>
      <c r="J50" s="106"/>
      <c r="K50" s="60">
        <f>E18</f>
        <v>0</v>
      </c>
    </row>
    <row r="51" spans="1:14" s="68" customFormat="1">
      <c r="A51" s="99" t="s">
        <v>699</v>
      </c>
      <c r="B51" s="100"/>
      <c r="C51" s="101"/>
      <c r="E51" s="102">
        <f>(E$26*1.5)+($E$47-$E$26)</f>
        <v>0</v>
      </c>
      <c r="F51" s="103"/>
      <c r="H51" s="58" t="s">
        <v>675</v>
      </c>
      <c r="I51" s="105"/>
      <c r="J51" s="106"/>
      <c r="K51" s="60">
        <f>E22</f>
        <v>0</v>
      </c>
    </row>
    <row r="52" spans="1:14" s="68" customFormat="1">
      <c r="C52" s="107"/>
      <c r="E52" s="108"/>
      <c r="H52" s="58" t="s">
        <v>678</v>
      </c>
      <c r="I52" s="59"/>
      <c r="J52" s="69"/>
      <c r="K52" s="60">
        <f>E25</f>
        <v>0</v>
      </c>
    </row>
    <row r="53" spans="1:14" s="68" customFormat="1">
      <c r="A53" s="99" t="s">
        <v>700</v>
      </c>
      <c r="B53" s="100"/>
      <c r="C53" s="101"/>
      <c r="E53" s="102">
        <f>(E$26*2.5)+($E$47-$E$26)</f>
        <v>0</v>
      </c>
      <c r="H53" s="45" t="s">
        <v>680</v>
      </c>
      <c r="I53" s="73"/>
      <c r="J53" s="43"/>
      <c r="K53" s="39">
        <f>E28</f>
        <v>0</v>
      </c>
    </row>
    <row r="54" spans="1:14" s="68" customFormat="1">
      <c r="C54" s="109"/>
      <c r="F54" s="110"/>
      <c r="H54" s="45" t="s">
        <v>681</v>
      </c>
      <c r="I54" s="74"/>
      <c r="J54" s="43"/>
      <c r="K54" s="39">
        <f t="shared" ref="K54:K55" si="11">E29</f>
        <v>0</v>
      </c>
      <c r="M54" s="12"/>
    </row>
    <row r="55" spans="1:14" s="68" customFormat="1">
      <c r="C55" s="109"/>
      <c r="F55" s="110"/>
      <c r="H55" s="45" t="s">
        <v>682</v>
      </c>
      <c r="I55" s="62"/>
      <c r="J55" s="47" t="s">
        <v>656</v>
      </c>
      <c r="K55" s="39">
        <f t="shared" si="11"/>
        <v>0</v>
      </c>
      <c r="M55" s="12"/>
    </row>
    <row r="56" spans="1:14" s="68" customFormat="1">
      <c r="C56" s="109"/>
      <c r="F56" s="110"/>
      <c r="H56" s="45" t="s">
        <v>686</v>
      </c>
      <c r="I56" s="62"/>
      <c r="J56" s="78"/>
      <c r="K56" s="39">
        <f>E34</f>
        <v>0</v>
      </c>
      <c r="M56" s="12"/>
    </row>
    <row r="57" spans="1:14" s="68" customFormat="1">
      <c r="C57" s="109"/>
      <c r="F57" s="110"/>
      <c r="H57" s="45" t="s">
        <v>687</v>
      </c>
      <c r="I57" s="62"/>
      <c r="J57" s="78"/>
      <c r="K57" s="39">
        <f t="shared" ref="K57:K63" si="12">E35</f>
        <v>0</v>
      </c>
      <c r="M57" s="12"/>
    </row>
    <row r="58" spans="1:14" s="68" customFormat="1">
      <c r="A58" s="12"/>
      <c r="C58" s="109"/>
      <c r="F58" s="110"/>
      <c r="H58" s="45" t="s">
        <v>688</v>
      </c>
      <c r="I58" s="62"/>
      <c r="J58" s="78"/>
      <c r="K58" s="39">
        <f t="shared" si="12"/>
        <v>0</v>
      </c>
      <c r="M58" s="12"/>
    </row>
    <row r="59" spans="1:14" s="68" customFormat="1">
      <c r="C59" s="109"/>
      <c r="F59" s="110"/>
      <c r="H59" s="45" t="s">
        <v>689</v>
      </c>
      <c r="I59" s="62"/>
      <c r="J59" s="82"/>
      <c r="K59" s="39">
        <f t="shared" si="12"/>
        <v>0</v>
      </c>
      <c r="M59" s="12"/>
    </row>
    <row r="60" spans="1:14" s="68" customFormat="1">
      <c r="C60" s="109"/>
      <c r="F60" s="110"/>
      <c r="H60" s="45" t="s">
        <v>690</v>
      </c>
      <c r="I60" s="62"/>
      <c r="J60" s="78"/>
      <c r="K60" s="39">
        <f t="shared" si="12"/>
        <v>0</v>
      </c>
      <c r="M60" s="12"/>
    </row>
    <row r="61" spans="1:14" s="68" customFormat="1">
      <c r="C61" s="109"/>
      <c r="F61" s="110"/>
      <c r="H61" s="45" t="s">
        <v>691</v>
      </c>
      <c r="I61" s="62"/>
      <c r="J61" s="82"/>
      <c r="K61" s="39">
        <f t="shared" si="12"/>
        <v>0</v>
      </c>
      <c r="M61" s="12"/>
      <c r="N61" s="12"/>
    </row>
    <row r="62" spans="1:14" s="68" customFormat="1">
      <c r="C62" s="109"/>
      <c r="F62" s="110"/>
      <c r="H62" s="45" t="s">
        <v>692</v>
      </c>
      <c r="I62" s="62"/>
      <c r="J62" s="43"/>
      <c r="K62" s="39">
        <f t="shared" si="12"/>
        <v>0</v>
      </c>
      <c r="M62" s="12"/>
      <c r="N62" s="12"/>
    </row>
    <row r="63" spans="1:14" s="68" customFormat="1">
      <c r="C63" s="109"/>
      <c r="F63" s="110"/>
      <c r="H63" s="45" t="s">
        <v>693</v>
      </c>
      <c r="I63" s="62"/>
      <c r="J63" s="43"/>
      <c r="K63" s="39">
        <f t="shared" si="12"/>
        <v>0</v>
      </c>
      <c r="M63" s="12"/>
      <c r="N63" s="12"/>
    </row>
    <row r="64" spans="1:14" s="68" customFormat="1">
      <c r="C64" s="109"/>
      <c r="F64" s="110"/>
      <c r="H64" s="45" t="s">
        <v>695</v>
      </c>
      <c r="I64" s="62"/>
      <c r="J64" s="82"/>
      <c r="K64" s="39">
        <f>E45</f>
        <v>0</v>
      </c>
      <c r="M64" s="12"/>
      <c r="N64" s="12"/>
    </row>
    <row r="65" spans="1:14" s="68" customFormat="1">
      <c r="C65" s="109"/>
      <c r="E65" s="12"/>
      <c r="F65" s="110"/>
      <c r="H65" s="45"/>
      <c r="I65" s="46"/>
      <c r="J65" s="47"/>
      <c r="K65" s="34"/>
      <c r="M65" s="12"/>
      <c r="N65" s="12"/>
    </row>
    <row r="66" spans="1:14" s="68" customFormat="1">
      <c r="A66" s="12"/>
      <c r="B66" s="12"/>
      <c r="C66" s="12"/>
      <c r="D66" s="12"/>
      <c r="E66" s="12"/>
      <c r="F66" s="12"/>
      <c r="G66" s="12"/>
      <c r="H66" s="48" t="s">
        <v>697</v>
      </c>
      <c r="I66" s="88"/>
      <c r="J66" s="89"/>
      <c r="K66" s="111">
        <f>SUM(K48:K65)</f>
        <v>0</v>
      </c>
      <c r="M66" s="12"/>
      <c r="N66" s="12"/>
    </row>
    <row r="67" spans="1:14">
      <c r="J67" s="92"/>
      <c r="L67" s="68"/>
    </row>
    <row r="68" spans="1:14">
      <c r="H68" s="99" t="s">
        <v>698</v>
      </c>
      <c r="I68" s="100"/>
      <c r="J68" s="101"/>
      <c r="K68" s="112">
        <f>E49</f>
        <v>0</v>
      </c>
      <c r="L68" s="68"/>
    </row>
    <row r="69" spans="1:14">
      <c r="H69" s="68"/>
      <c r="I69" s="68"/>
      <c r="J69" s="107"/>
      <c r="K69" s="68"/>
      <c r="L69" s="68"/>
    </row>
    <row r="70" spans="1:14">
      <c r="H70" s="99" t="s">
        <v>699</v>
      </c>
      <c r="I70" s="100"/>
      <c r="J70" s="101"/>
      <c r="K70" s="112">
        <f>E51</f>
        <v>0</v>
      </c>
      <c r="L70" s="68"/>
    </row>
    <row r="71" spans="1:14">
      <c r="H71" s="68"/>
      <c r="I71" s="68"/>
      <c r="J71" s="107"/>
      <c r="K71" s="68"/>
      <c r="L71" s="68"/>
    </row>
    <row r="72" spans="1:14">
      <c r="H72" s="99" t="s">
        <v>700</v>
      </c>
      <c r="I72" s="100"/>
      <c r="J72" s="101"/>
      <c r="K72" s="112">
        <f>E53</f>
        <v>0</v>
      </c>
      <c r="L72" s="68"/>
    </row>
    <row r="73" spans="1:14">
      <c r="L73" s="68"/>
    </row>
    <row r="74" spans="1:14">
      <c r="L74" s="68"/>
    </row>
    <row r="75" spans="1:14">
      <c r="L75" s="68"/>
    </row>
  </sheetData>
  <sheetProtection algorithmName="SHA-512" hashValue="KNU2mxcEookvmRN12wS/JN0rC3P19BcMvAf7vnr7BFPOj2KBMAreFapPjkU0XNugvb2po53L9DPgDKfDZeaS/g==" saltValue="+32D9TYFe1nHZtVR5rlkJg==" spinCount="100000" sheet="1" objects="1" scenarios="1" selectLockedCells="1"/>
  <dataConsolidate/>
  <mergeCells count="9">
    <mergeCell ref="A42:C42"/>
    <mergeCell ref="A31:C31"/>
    <mergeCell ref="I33:N33"/>
    <mergeCell ref="E10:F10"/>
    <mergeCell ref="H1:N2"/>
    <mergeCell ref="H3:N3"/>
    <mergeCell ref="H4:N5"/>
    <mergeCell ref="I10:N10"/>
    <mergeCell ref="I21:N21"/>
  </mergeCells>
  <phoneticPr fontId="9"/>
  <conditionalFormatting sqref="O31">
    <cfRule type="cellIs" dxfId="8" priority="1" operator="greaterThan">
      <formula>1</formula>
    </cfRule>
    <cfRule type="cellIs" dxfId="7" priority="2" operator="between">
      <formula>0.999999</formula>
      <formula>0</formula>
    </cfRule>
    <cfRule type="cellIs" dxfId="6"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79"/>
  <sheetViews>
    <sheetView showGridLines="0" tabSelected="1" zoomScale="85" zoomScaleNormal="85" zoomScalePageLayoutView="50" workbookViewId="0">
      <pane ySplit="9" topLeftCell="A23" activePane="bottomLeft" state="frozen"/>
      <selection activeCell="B1" sqref="B1"/>
      <selection pane="bottomLeft" activeCell="E45" sqref="E45"/>
    </sheetView>
  </sheetViews>
  <sheetFormatPr defaultColWidth="11.42578125" defaultRowHeight="15"/>
  <cols>
    <col min="1" max="1" width="35.85546875" style="12" customWidth="1"/>
    <col min="2" max="2" width="19.42578125" style="12" customWidth="1"/>
    <col min="3" max="3" width="19.42578125" style="12" bestFit="1" customWidth="1"/>
    <col min="4" max="4" width="2" style="12" customWidth="1"/>
    <col min="5" max="5" width="14.42578125" style="12" customWidth="1"/>
    <col min="6" max="6" width="10.7109375" style="12" customWidth="1"/>
    <col min="7" max="7" width="6" style="12" customWidth="1"/>
    <col min="8" max="8" width="27.85546875" style="12" customWidth="1"/>
    <col min="9" max="10" width="11.5703125" style="12" bestFit="1" customWidth="1"/>
    <col min="11" max="11" width="11.85546875" style="12" bestFit="1" customWidth="1"/>
    <col min="12" max="15" width="11.5703125" style="12" bestFit="1" customWidth="1"/>
    <col min="16" max="16" width="33" style="12" customWidth="1"/>
    <col min="17" max="16384" width="11.42578125" style="12"/>
  </cols>
  <sheetData>
    <row r="1" spans="1:15" ht="12.75" customHeight="1">
      <c r="A1" s="9" t="s">
        <v>4</v>
      </c>
      <c r="B1" s="10"/>
      <c r="C1" s="11"/>
      <c r="D1" s="11"/>
      <c r="E1" s="11"/>
      <c r="F1" s="11"/>
      <c r="H1" s="551"/>
      <c r="I1" s="551"/>
      <c r="J1" s="551"/>
      <c r="K1" s="551"/>
      <c r="L1" s="551"/>
      <c r="M1" s="551"/>
      <c r="N1" s="551"/>
    </row>
    <row r="2" spans="1:15">
      <c r="A2" s="13"/>
      <c r="B2" s="14"/>
      <c r="C2" s="15"/>
      <c r="D2" s="14"/>
      <c r="E2" s="16"/>
      <c r="F2" s="17"/>
      <c r="H2" s="551"/>
      <c r="I2" s="551"/>
      <c r="J2" s="551"/>
      <c r="K2" s="551"/>
      <c r="L2" s="551"/>
      <c r="M2" s="551"/>
      <c r="N2" s="551"/>
    </row>
    <row r="3" spans="1:15" ht="14.25" customHeight="1">
      <c r="A3" s="2" t="str">
        <f>'2-Kosten per locatie'!A3</f>
        <v xml:space="preserve">Naam opdrachtgever </v>
      </c>
      <c r="B3" s="3" t="str">
        <f>'2-Kosten per locatie'!B3</f>
        <v>VrZW en GGDZW</v>
      </c>
      <c r="C3" s="18"/>
      <c r="D3" s="14"/>
      <c r="E3" s="19"/>
      <c r="F3" s="20"/>
      <c r="H3" s="551"/>
      <c r="I3" s="551"/>
      <c r="J3" s="551"/>
      <c r="K3" s="551"/>
      <c r="L3" s="551"/>
      <c r="M3" s="551"/>
      <c r="N3" s="551"/>
    </row>
    <row r="4" spans="1:15" ht="15.75" customHeight="1">
      <c r="A4" s="2" t="str">
        <f>'2-Kosten per locatie'!A4</f>
        <v>Calculatie onderdeel</v>
      </c>
      <c r="B4" s="4" t="str">
        <f ca="1">MID(CELL("bestandsnaam",$C$9),SEARCH("]",CELL("bestandsnaam",$C$9),1)+1,256)</f>
        <v>7-Opbouw uurtarief toezicht</v>
      </c>
      <c r="C4" s="21"/>
      <c r="D4" s="22"/>
      <c r="H4" s="551"/>
      <c r="I4" s="551"/>
      <c r="J4" s="551"/>
      <c r="K4" s="551"/>
      <c r="L4" s="551"/>
      <c r="M4" s="551"/>
      <c r="N4" s="551"/>
    </row>
    <row r="5" spans="1:15">
      <c r="A5" s="2" t="str">
        <f>'2-Kosten per locatie'!A5</f>
        <v>Gebouw/plaats</v>
      </c>
      <c r="B5" s="3" t="str">
        <f>'2-Kosten per locatie'!B5</f>
        <v>Diverse</v>
      </c>
      <c r="C5" s="21"/>
      <c r="D5" s="22"/>
      <c r="H5" s="551"/>
      <c r="I5" s="551"/>
      <c r="J5" s="551"/>
      <c r="K5" s="551"/>
      <c r="L5" s="551"/>
      <c r="M5" s="551"/>
      <c r="N5" s="551"/>
    </row>
    <row r="6" spans="1:15">
      <c r="A6" s="2" t="str">
        <f>'2-Kosten per locatie'!A6</f>
        <v>Referentie nummer</v>
      </c>
      <c r="B6" s="3" t="str">
        <f>'2-Kosten per locatie'!B6</f>
        <v>VrZW/GGDZW-EA-2027</v>
      </c>
      <c r="C6" s="21"/>
      <c r="D6" s="22"/>
      <c r="H6" s="23"/>
      <c r="I6" s="23"/>
      <c r="J6" s="23"/>
      <c r="K6" s="23"/>
      <c r="L6" s="23"/>
      <c r="M6" s="23"/>
      <c r="N6" s="23"/>
    </row>
    <row r="7" spans="1:15">
      <c r="A7" s="2" t="str">
        <f>'2-Kosten per locatie'!A7</f>
        <v>Naam dienstverlener</v>
      </c>
      <c r="B7" s="3">
        <f>'2-Kosten per locatie'!B7</f>
        <v>0</v>
      </c>
      <c r="C7" s="21"/>
      <c r="D7" s="22"/>
      <c r="H7" s="23"/>
      <c r="I7" s="23"/>
      <c r="J7" s="23"/>
      <c r="K7" s="23"/>
      <c r="L7" s="23"/>
      <c r="M7" s="23"/>
      <c r="N7" s="23"/>
      <c r="O7" s="24"/>
    </row>
    <row r="8" spans="1:15">
      <c r="A8" s="2" t="str">
        <f>'2-Kosten per locatie'!A8</f>
        <v>Prijspeil</v>
      </c>
      <c r="B8" s="5">
        <f>'2-Kosten per locatie'!B8</f>
        <v>46388</v>
      </c>
      <c r="C8" s="21"/>
      <c r="D8" s="22"/>
      <c r="L8" s="23"/>
      <c r="M8" s="23"/>
      <c r="N8" s="23"/>
    </row>
    <row r="9" spans="1:15">
      <c r="A9" s="6"/>
      <c r="B9" s="7"/>
      <c r="C9" s="25"/>
      <c r="D9" s="22"/>
      <c r="E9" s="26"/>
      <c r="F9" s="27"/>
    </row>
    <row r="10" spans="1:15" s="24" customFormat="1" ht="30.75" customHeight="1">
      <c r="A10" s="8" t="s">
        <v>701</v>
      </c>
      <c r="B10" s="28"/>
      <c r="C10" s="29"/>
      <c r="D10" s="30"/>
      <c r="E10" s="549" t="s">
        <v>702</v>
      </c>
      <c r="F10" s="575"/>
      <c r="H10" s="8" t="s">
        <v>654</v>
      </c>
      <c r="I10" s="548" t="s">
        <v>655</v>
      </c>
      <c r="J10" s="548"/>
      <c r="K10" s="548"/>
      <c r="L10" s="548"/>
      <c r="M10" s="548"/>
      <c r="N10" s="548"/>
    </row>
    <row r="11" spans="1:15" ht="30" customHeight="1">
      <c r="A11" s="31"/>
      <c r="B11" s="32" t="s">
        <v>656</v>
      </c>
      <c r="C11" s="33" t="s">
        <v>656</v>
      </c>
      <c r="D11" s="22"/>
      <c r="E11" s="34"/>
      <c r="F11" s="35"/>
      <c r="H11" s="31"/>
      <c r="I11" s="286">
        <v>1</v>
      </c>
      <c r="J11" s="286">
        <v>2</v>
      </c>
      <c r="K11" s="286">
        <v>3</v>
      </c>
      <c r="L11" s="286">
        <v>4</v>
      </c>
      <c r="M11" s="286">
        <v>5</v>
      </c>
      <c r="N11" s="286">
        <v>6</v>
      </c>
    </row>
    <row r="12" spans="1:15" ht="12.75" customHeight="1">
      <c r="A12" s="31" t="s">
        <v>657</v>
      </c>
      <c r="B12" s="37"/>
      <c r="C12" s="38"/>
      <c r="D12" s="22"/>
      <c r="E12" s="39">
        <f>SUM(I34:N34)</f>
        <v>0</v>
      </c>
      <c r="F12" s="40"/>
      <c r="H12" s="287"/>
      <c r="I12" s="41"/>
      <c r="J12" s="41"/>
      <c r="K12" s="41"/>
      <c r="L12" s="41"/>
      <c r="M12" s="41"/>
      <c r="N12" s="41"/>
    </row>
    <row r="13" spans="1:15">
      <c r="A13" s="31" t="s">
        <v>659</v>
      </c>
      <c r="B13" s="42"/>
      <c r="C13" s="43" t="s">
        <v>660</v>
      </c>
      <c r="D13" s="22"/>
      <c r="E13" s="44">
        <v>0</v>
      </c>
      <c r="F13" s="40"/>
      <c r="H13" s="287" t="s">
        <v>666</v>
      </c>
      <c r="I13" s="41">
        <v>16</v>
      </c>
      <c r="J13" s="41">
        <v>16.579999999999998</v>
      </c>
      <c r="K13" s="41">
        <v>17.22</v>
      </c>
      <c r="L13" s="41">
        <v>18.079999999999998</v>
      </c>
      <c r="M13" s="41">
        <v>18.77</v>
      </c>
      <c r="N13" s="41">
        <v>19.71</v>
      </c>
    </row>
    <row r="14" spans="1:15">
      <c r="A14" s="45" t="s">
        <v>662</v>
      </c>
      <c r="B14" s="288"/>
      <c r="C14" s="47"/>
      <c r="D14" s="22"/>
      <c r="E14" s="44">
        <v>0</v>
      </c>
      <c r="F14" s="40"/>
      <c r="H14" s="287" t="s">
        <v>668</v>
      </c>
      <c r="I14" s="41">
        <v>16.57</v>
      </c>
      <c r="J14" s="41">
        <v>17.149999999999999</v>
      </c>
      <c r="K14" s="41">
        <v>17.84</v>
      </c>
      <c r="L14" s="41">
        <v>18.7</v>
      </c>
      <c r="M14" s="41">
        <v>19.399999999999999</v>
      </c>
      <c r="N14" s="41">
        <v>20.39</v>
      </c>
    </row>
    <row r="15" spans="1:15">
      <c r="A15" s="48" t="s">
        <v>664</v>
      </c>
      <c r="B15" s="46"/>
      <c r="C15" s="47"/>
      <c r="D15" s="22"/>
      <c r="E15" s="52">
        <f>SUM(E12:E14)</f>
        <v>0</v>
      </c>
      <c r="F15" s="40"/>
      <c r="H15" s="287" t="s">
        <v>670</v>
      </c>
      <c r="I15" s="41">
        <v>17.07</v>
      </c>
      <c r="J15" s="41">
        <v>17.71</v>
      </c>
      <c r="K15" s="41">
        <v>18.399999999999999</v>
      </c>
      <c r="L15" s="41">
        <v>19.309999999999999</v>
      </c>
      <c r="M15" s="41">
        <v>20.05</v>
      </c>
      <c r="N15" s="41">
        <v>21.05</v>
      </c>
    </row>
    <row r="16" spans="1:15">
      <c r="A16" s="45"/>
      <c r="B16" s="55"/>
      <c r="C16" s="56"/>
      <c r="D16" s="22"/>
      <c r="E16" s="57"/>
      <c r="F16" s="40"/>
      <c r="H16" s="287" t="s">
        <v>672</v>
      </c>
      <c r="I16" s="41">
        <v>17.579999999999998</v>
      </c>
      <c r="J16" s="41">
        <v>18.25</v>
      </c>
      <c r="K16" s="41">
        <v>19.010000000000002</v>
      </c>
      <c r="L16" s="41">
        <v>19.91</v>
      </c>
      <c r="M16" s="41">
        <v>20.68</v>
      </c>
      <c r="N16" s="41">
        <v>21.73</v>
      </c>
    </row>
    <row r="17" spans="1:15">
      <c r="A17" s="58" t="s">
        <v>667</v>
      </c>
      <c r="B17" s="59"/>
      <c r="C17" s="468"/>
      <c r="D17" s="22"/>
      <c r="E17" s="60">
        <f>$C17*E15</f>
        <v>0</v>
      </c>
      <c r="F17" s="40"/>
      <c r="H17" s="289"/>
      <c r="I17" s="290"/>
      <c r="J17" s="290"/>
      <c r="K17" s="290"/>
      <c r="L17" s="290"/>
      <c r="M17" s="290"/>
      <c r="N17" s="290"/>
    </row>
    <row r="18" spans="1:15">
      <c r="A18" s="58" t="s">
        <v>669</v>
      </c>
      <c r="B18" s="59"/>
      <c r="C18" s="468"/>
      <c r="D18" s="22"/>
      <c r="E18" s="61">
        <f>$C18*E15</f>
        <v>0</v>
      </c>
      <c r="F18" s="40"/>
      <c r="H18" s="8" t="s">
        <v>654</v>
      </c>
      <c r="I18" s="552" t="s">
        <v>674</v>
      </c>
      <c r="J18" s="553"/>
      <c r="K18" s="553"/>
      <c r="L18" s="553"/>
      <c r="M18" s="553"/>
      <c r="N18" s="554"/>
    </row>
    <row r="19" spans="1:15">
      <c r="A19" s="48" t="s">
        <v>671</v>
      </c>
      <c r="B19" s="62"/>
      <c r="C19" s="47"/>
      <c r="D19" s="22"/>
      <c r="E19" s="52">
        <f>SUM(E15:E18)</f>
        <v>0</v>
      </c>
      <c r="F19" s="63">
        <f>IF(E19=0,0,E19/E$47)</f>
        <v>0</v>
      </c>
      <c r="H19" s="31"/>
      <c r="I19" s="36">
        <v>1</v>
      </c>
      <c r="J19" s="36">
        <v>2</v>
      </c>
      <c r="K19" s="36">
        <v>3</v>
      </c>
      <c r="L19" s="36">
        <v>4</v>
      </c>
      <c r="M19" s="36">
        <v>5</v>
      </c>
      <c r="N19" s="36">
        <v>6</v>
      </c>
    </row>
    <row r="20" spans="1:15">
      <c r="A20" s="45"/>
      <c r="B20" s="55"/>
      <c r="C20" s="56"/>
      <c r="D20" s="22"/>
      <c r="E20" s="57"/>
      <c r="F20" s="40"/>
      <c r="H20" s="31"/>
      <c r="I20" s="291"/>
      <c r="J20" s="291"/>
      <c r="K20" s="291"/>
      <c r="L20" s="291"/>
      <c r="M20" s="291"/>
      <c r="N20" s="291"/>
    </row>
    <row r="21" spans="1:15">
      <c r="A21" s="292" t="s">
        <v>673</v>
      </c>
      <c r="B21" s="59"/>
      <c r="C21" s="56"/>
      <c r="D21" s="65"/>
      <c r="E21" s="66">
        <f>E19*0.96</f>
        <v>0</v>
      </c>
      <c r="F21" s="67"/>
      <c r="G21" s="68"/>
      <c r="H21" s="31" t="s">
        <v>666</v>
      </c>
      <c r="I21" s="71"/>
      <c r="J21" s="71"/>
      <c r="K21" s="71"/>
      <c r="L21" s="71"/>
      <c r="M21" s="71"/>
      <c r="N21" s="71"/>
    </row>
    <row r="22" spans="1:15" s="68" customFormat="1">
      <c r="A22" s="58" t="s">
        <v>675</v>
      </c>
      <c r="B22" s="59"/>
      <c r="C22" s="69" t="s">
        <v>676</v>
      </c>
      <c r="D22" s="22"/>
      <c r="E22" s="60">
        <f>E21*'5-Premies en opslagen'!$C24</f>
        <v>0</v>
      </c>
      <c r="F22" s="40"/>
      <c r="G22" s="12"/>
      <c r="H22" s="31" t="s">
        <v>668</v>
      </c>
      <c r="I22" s="71"/>
      <c r="J22" s="71"/>
      <c r="K22" s="71"/>
      <c r="L22" s="71"/>
      <c r="M22" s="71"/>
      <c r="N22" s="71"/>
      <c r="O22" s="12"/>
    </row>
    <row r="23" spans="1:15" ht="14.25" customHeight="1">
      <c r="A23" s="48" t="s">
        <v>677</v>
      </c>
      <c r="B23" s="62"/>
      <c r="C23" s="47"/>
      <c r="D23" s="22"/>
      <c r="E23" s="52">
        <f>E22+E19</f>
        <v>0</v>
      </c>
      <c r="F23" s="63">
        <f>IF(E23=0,0,E23/E$47)</f>
        <v>0</v>
      </c>
      <c r="H23" s="31" t="s">
        <v>670</v>
      </c>
      <c r="I23" s="71"/>
      <c r="J23" s="71"/>
      <c r="K23" s="71"/>
      <c r="L23" s="71"/>
      <c r="M23" s="71"/>
      <c r="N23" s="71"/>
      <c r="O23" s="68"/>
    </row>
    <row r="24" spans="1:15" ht="12.75" customHeight="1">
      <c r="A24" s="45"/>
      <c r="B24" s="62"/>
      <c r="C24" s="47"/>
      <c r="D24" s="22"/>
      <c r="E24" s="34"/>
      <c r="F24" s="40"/>
      <c r="H24" s="31" t="s">
        <v>672</v>
      </c>
      <c r="I24" s="71"/>
      <c r="J24" s="71"/>
      <c r="K24" s="71"/>
      <c r="L24" s="71"/>
      <c r="M24" s="71"/>
      <c r="N24" s="71"/>
    </row>
    <row r="25" spans="1:15" ht="12.75" customHeight="1">
      <c r="A25" s="58" t="s">
        <v>678</v>
      </c>
      <c r="B25" s="59"/>
      <c r="C25" s="69" t="s">
        <v>676</v>
      </c>
      <c r="D25" s="22"/>
      <c r="E25" s="60">
        <f>E23*'5-Premies en opslagen'!$B53</f>
        <v>0</v>
      </c>
      <c r="F25" s="40"/>
      <c r="H25" s="75" t="s">
        <v>683</v>
      </c>
      <c r="I25" s="293">
        <f t="shared" ref="I25:N25" si="0">SUM(I20:I24)</f>
        <v>0</v>
      </c>
      <c r="J25" s="293">
        <f t="shared" si="0"/>
        <v>0</v>
      </c>
      <c r="K25" s="293">
        <f t="shared" si="0"/>
        <v>0</v>
      </c>
      <c r="L25" s="293">
        <f t="shared" si="0"/>
        <v>0</v>
      </c>
      <c r="M25" s="293">
        <f t="shared" si="0"/>
        <v>0</v>
      </c>
      <c r="N25" s="293">
        <f t="shared" si="0"/>
        <v>0</v>
      </c>
      <c r="O25" s="294">
        <f>SUM(I25:N25)</f>
        <v>0</v>
      </c>
    </row>
    <row r="26" spans="1:15">
      <c r="A26" s="48" t="s">
        <v>679</v>
      </c>
      <c r="B26" s="62"/>
      <c r="C26" s="47"/>
      <c r="D26" s="22"/>
      <c r="E26" s="52">
        <f>SUM(E23:E25)</f>
        <v>0</v>
      </c>
      <c r="F26" s="63">
        <f>IF(E26=0,0,E26/E$47)</f>
        <v>0</v>
      </c>
    </row>
    <row r="27" spans="1:15">
      <c r="A27" s="45"/>
      <c r="B27" s="62"/>
      <c r="C27" s="47"/>
      <c r="D27" s="22"/>
      <c r="E27" s="34"/>
      <c r="F27" s="40"/>
      <c r="H27" s="8" t="s">
        <v>654</v>
      </c>
      <c r="I27" s="548" t="s">
        <v>685</v>
      </c>
      <c r="J27" s="548"/>
      <c r="K27" s="548"/>
      <c r="L27" s="548"/>
      <c r="M27" s="548"/>
      <c r="N27" s="548"/>
    </row>
    <row r="28" spans="1:15">
      <c r="A28" s="45" t="s">
        <v>680</v>
      </c>
      <c r="B28" s="73"/>
      <c r="C28" s="43" t="s">
        <v>660</v>
      </c>
      <c r="D28" s="22"/>
      <c r="E28" s="44">
        <v>0</v>
      </c>
      <c r="F28" s="295">
        <v>0</v>
      </c>
      <c r="H28" s="31"/>
      <c r="I28" s="36">
        <v>1</v>
      </c>
      <c r="J28" s="36">
        <v>2</v>
      </c>
      <c r="K28" s="36">
        <v>3</v>
      </c>
      <c r="L28" s="36">
        <v>4</v>
      </c>
      <c r="M28" s="36">
        <v>5</v>
      </c>
      <c r="N28" s="36">
        <v>6</v>
      </c>
    </row>
    <row r="29" spans="1:15">
      <c r="A29" s="45" t="s">
        <v>681</v>
      </c>
      <c r="B29" s="74"/>
      <c r="C29" s="43" t="s">
        <v>660</v>
      </c>
      <c r="D29" s="22"/>
      <c r="E29" s="44">
        <v>0</v>
      </c>
      <c r="F29" s="295">
        <v>0</v>
      </c>
      <c r="H29" s="31"/>
      <c r="I29" s="80"/>
      <c r="J29" s="80"/>
      <c r="K29" s="80"/>
      <c r="L29" s="80"/>
      <c r="M29" s="80"/>
      <c r="N29" s="81"/>
    </row>
    <row r="30" spans="1:15">
      <c r="A30" s="45"/>
      <c r="B30" s="62"/>
      <c r="C30" s="47"/>
      <c r="D30" s="22"/>
      <c r="E30" s="34"/>
      <c r="F30" s="40"/>
      <c r="H30" s="31" t="s">
        <v>666</v>
      </c>
      <c r="I30" s="80">
        <f t="shared" ref="I30:N30" si="1">I21*I13</f>
        <v>0</v>
      </c>
      <c r="J30" s="80">
        <f t="shared" si="1"/>
        <v>0</v>
      </c>
      <c r="K30" s="80">
        <f t="shared" si="1"/>
        <v>0</v>
      </c>
      <c r="L30" s="80">
        <f t="shared" si="1"/>
        <v>0</v>
      </c>
      <c r="M30" s="80">
        <f t="shared" si="1"/>
        <v>0</v>
      </c>
      <c r="N30" s="81">
        <f t="shared" si="1"/>
        <v>0</v>
      </c>
    </row>
    <row r="31" spans="1:15" ht="12.75" customHeight="1">
      <c r="A31" s="545" t="s">
        <v>656</v>
      </c>
      <c r="B31" s="546"/>
      <c r="C31" s="547"/>
      <c r="D31" s="469"/>
      <c r="E31" s="44"/>
      <c r="F31" s="40"/>
      <c r="H31" s="31" t="s">
        <v>668</v>
      </c>
      <c r="I31" s="80">
        <f t="shared" ref="I31:N31" si="2">I22*I14</f>
        <v>0</v>
      </c>
      <c r="J31" s="80">
        <f t="shared" si="2"/>
        <v>0</v>
      </c>
      <c r="K31" s="80">
        <f t="shared" si="2"/>
        <v>0</v>
      </c>
      <c r="L31" s="80">
        <f t="shared" si="2"/>
        <v>0</v>
      </c>
      <c r="M31" s="80">
        <f t="shared" si="2"/>
        <v>0</v>
      </c>
      <c r="N31" s="81">
        <f t="shared" si="2"/>
        <v>0</v>
      </c>
    </row>
    <row r="32" spans="1:15" ht="12.75" customHeight="1">
      <c r="A32" s="48" t="s">
        <v>684</v>
      </c>
      <c r="B32" s="62"/>
      <c r="C32" s="47"/>
      <c r="D32" s="22"/>
      <c r="E32" s="52">
        <f>SUM(E26:E31)</f>
        <v>0</v>
      </c>
      <c r="F32" s="63">
        <f>IF(E32=0,0,E32/E$47)</f>
        <v>0</v>
      </c>
      <c r="H32" s="31" t="s">
        <v>670</v>
      </c>
      <c r="I32" s="80">
        <f t="shared" ref="I32:N32" si="3">I23*I15</f>
        <v>0</v>
      </c>
      <c r="J32" s="80">
        <f t="shared" si="3"/>
        <v>0</v>
      </c>
      <c r="K32" s="80">
        <f t="shared" si="3"/>
        <v>0</v>
      </c>
      <c r="L32" s="80">
        <f t="shared" si="3"/>
        <v>0</v>
      </c>
      <c r="M32" s="80">
        <f t="shared" si="3"/>
        <v>0</v>
      </c>
      <c r="N32" s="81">
        <f t="shared" si="3"/>
        <v>0</v>
      </c>
    </row>
    <row r="33" spans="1:15" ht="12.75" customHeight="1">
      <c r="A33" s="45"/>
      <c r="B33" s="62"/>
      <c r="C33" s="47"/>
      <c r="D33" s="22"/>
      <c r="E33" s="34"/>
      <c r="F33" s="40"/>
      <c r="H33" s="31" t="s">
        <v>672</v>
      </c>
      <c r="I33" s="80">
        <f t="shared" ref="I33:N33" si="4">I24*I16</f>
        <v>0</v>
      </c>
      <c r="J33" s="80">
        <f t="shared" si="4"/>
        <v>0</v>
      </c>
      <c r="K33" s="80">
        <f t="shared" si="4"/>
        <v>0</v>
      </c>
      <c r="L33" s="80">
        <f t="shared" si="4"/>
        <v>0</v>
      </c>
      <c r="M33" s="80">
        <f t="shared" si="4"/>
        <v>0</v>
      </c>
      <c r="N33" s="81">
        <f t="shared" si="4"/>
        <v>0</v>
      </c>
    </row>
    <row r="34" spans="1:15" ht="12.75" customHeight="1">
      <c r="A34" s="45" t="s">
        <v>686</v>
      </c>
      <c r="B34" s="62"/>
      <c r="C34" s="78"/>
      <c r="D34" s="22"/>
      <c r="E34" s="44"/>
      <c r="F34" s="79" t="e">
        <f>E34/$E$47</f>
        <v>#DIV/0!</v>
      </c>
      <c r="H34" s="75" t="s">
        <v>683</v>
      </c>
      <c r="I34" s="85">
        <f t="shared" ref="I34:N34" si="5">SUM(I29:I33)</f>
        <v>0</v>
      </c>
      <c r="J34" s="85">
        <f t="shared" si="5"/>
        <v>0</v>
      </c>
      <c r="K34" s="85">
        <f t="shared" si="5"/>
        <v>0</v>
      </c>
      <c r="L34" s="85">
        <f t="shared" si="5"/>
        <v>0</v>
      </c>
      <c r="M34" s="85">
        <f t="shared" si="5"/>
        <v>0</v>
      </c>
      <c r="N34" s="85">
        <f t="shared" si="5"/>
        <v>0</v>
      </c>
    </row>
    <row r="35" spans="1:15" ht="12.75" customHeight="1">
      <c r="A35" s="45" t="s">
        <v>687</v>
      </c>
      <c r="B35" s="62"/>
      <c r="C35" s="78"/>
      <c r="D35" s="22"/>
      <c r="E35" s="44"/>
      <c r="F35" s="79" t="e">
        <f t="shared" ref="F35:F41" si="6">E35/$E$47</f>
        <v>#DIV/0!</v>
      </c>
      <c r="H35" s="68"/>
      <c r="I35" s="68"/>
      <c r="J35" s="68"/>
      <c r="K35" s="68"/>
      <c r="L35" s="68"/>
      <c r="M35" s="68"/>
      <c r="N35" s="68"/>
    </row>
    <row r="36" spans="1:15" ht="14.25" customHeight="1">
      <c r="A36" s="45" t="s">
        <v>688</v>
      </c>
      <c r="B36" s="62"/>
      <c r="C36" s="78"/>
      <c r="D36" s="22"/>
      <c r="E36" s="44"/>
      <c r="F36" s="79" t="e">
        <f t="shared" si="6"/>
        <v>#DIV/0!</v>
      </c>
      <c r="H36" s="68"/>
      <c r="I36" s="68"/>
      <c r="J36" s="68"/>
      <c r="K36" s="68"/>
      <c r="L36" s="68"/>
      <c r="M36" s="68"/>
      <c r="N36" s="68"/>
    </row>
    <row r="37" spans="1:15">
      <c r="A37" s="45" t="s">
        <v>689</v>
      </c>
      <c r="B37" s="62"/>
      <c r="C37" s="82"/>
      <c r="D37" s="22"/>
      <c r="E37" s="44"/>
      <c r="F37" s="79" t="e">
        <f t="shared" si="6"/>
        <v>#DIV/0!</v>
      </c>
      <c r="H37" s="68"/>
      <c r="I37" s="68"/>
      <c r="J37" s="68"/>
      <c r="K37" s="68"/>
      <c r="L37" s="68"/>
      <c r="M37" s="68"/>
      <c r="N37" s="68"/>
    </row>
    <row r="38" spans="1:15">
      <c r="A38" s="45" t="s">
        <v>690</v>
      </c>
      <c r="B38" s="62"/>
      <c r="C38" s="78"/>
      <c r="D38" s="22"/>
      <c r="E38" s="44"/>
      <c r="F38" s="79" t="e">
        <f t="shared" si="6"/>
        <v>#DIV/0!</v>
      </c>
      <c r="H38" s="68"/>
      <c r="I38" s="68"/>
      <c r="J38" s="68"/>
      <c r="K38" s="68"/>
      <c r="L38" s="68"/>
      <c r="M38" s="68"/>
      <c r="N38" s="68"/>
    </row>
    <row r="39" spans="1:15">
      <c r="A39" s="45" t="s">
        <v>691</v>
      </c>
      <c r="B39" s="62"/>
      <c r="C39" s="82"/>
      <c r="D39" s="22"/>
      <c r="E39" s="44"/>
      <c r="F39" s="79" t="e">
        <f t="shared" si="6"/>
        <v>#DIV/0!</v>
      </c>
      <c r="H39" s="68"/>
      <c r="I39" s="68"/>
      <c r="J39" s="68"/>
      <c r="K39" s="68"/>
      <c r="L39" s="68"/>
      <c r="M39" s="68"/>
      <c r="N39" s="68"/>
    </row>
    <row r="40" spans="1:15">
      <c r="A40" s="45" t="s">
        <v>692</v>
      </c>
      <c r="B40" s="62"/>
      <c r="C40" s="43" t="s">
        <v>660</v>
      </c>
      <c r="D40" s="22"/>
      <c r="E40" s="44"/>
      <c r="F40" s="79" t="e">
        <f t="shared" si="6"/>
        <v>#DIV/0!</v>
      </c>
      <c r="H40" s="68"/>
      <c r="I40" s="68"/>
      <c r="J40" s="68"/>
      <c r="K40" s="68"/>
      <c r="L40" s="68"/>
      <c r="M40" s="68"/>
      <c r="N40" s="68"/>
    </row>
    <row r="41" spans="1:15">
      <c r="A41" s="45" t="s">
        <v>693</v>
      </c>
      <c r="B41" s="62"/>
      <c r="C41" s="43"/>
      <c r="D41" s="22"/>
      <c r="E41" s="44"/>
      <c r="F41" s="79" t="e">
        <f t="shared" si="6"/>
        <v>#DIV/0!</v>
      </c>
      <c r="H41" s="68"/>
      <c r="I41" s="68"/>
      <c r="J41" s="68"/>
      <c r="K41" s="68"/>
      <c r="L41" s="68"/>
      <c r="M41" s="68"/>
      <c r="N41" s="68"/>
    </row>
    <row r="42" spans="1:15" ht="14.25" customHeight="1">
      <c r="A42" s="542"/>
      <c r="B42" s="543"/>
      <c r="C42" s="544"/>
      <c r="D42" s="22"/>
      <c r="E42" s="44"/>
      <c r="F42" s="40"/>
      <c r="H42" s="68"/>
      <c r="I42" s="68"/>
      <c r="J42" s="68"/>
      <c r="K42" s="68"/>
      <c r="L42" s="68"/>
      <c r="M42" s="68"/>
      <c r="N42" s="68"/>
    </row>
    <row r="43" spans="1:15">
      <c r="A43" s="48" t="s">
        <v>694</v>
      </c>
      <c r="B43" s="62"/>
      <c r="C43" s="47"/>
      <c r="D43" s="22"/>
      <c r="E43" s="52">
        <f>SUM(E32:E42)</f>
        <v>0</v>
      </c>
      <c r="F43" s="63">
        <f>IF(E43=0,0,E43/E$47)</f>
        <v>0</v>
      </c>
      <c r="H43" s="68"/>
      <c r="I43" s="68"/>
      <c r="J43" s="68"/>
      <c r="K43" s="68"/>
      <c r="L43" s="68"/>
      <c r="M43" s="68"/>
      <c r="N43" s="68"/>
      <c r="O43" s="443"/>
    </row>
    <row r="44" spans="1:15">
      <c r="A44" s="45"/>
      <c r="B44" s="62"/>
      <c r="C44" s="47"/>
      <c r="D44" s="22"/>
      <c r="E44" s="34"/>
      <c r="F44" s="86"/>
      <c r="H44" s="68"/>
      <c r="I44" s="68"/>
      <c r="J44" s="68"/>
      <c r="K44" s="68"/>
      <c r="L44" s="68"/>
      <c r="M44" s="68"/>
      <c r="N44" s="68"/>
      <c r="O44" s="443"/>
    </row>
    <row r="45" spans="1:15">
      <c r="A45" s="45" t="s">
        <v>695</v>
      </c>
      <c r="B45" s="62"/>
      <c r="C45" s="82"/>
      <c r="D45" s="22"/>
      <c r="E45" s="44">
        <v>0</v>
      </c>
      <c r="F45" s="63">
        <f>(IF(E45=0,0,E45/E$47))</f>
        <v>0</v>
      </c>
      <c r="H45" s="68"/>
      <c r="I45" s="68"/>
      <c r="J45" s="68"/>
      <c r="K45" s="68"/>
      <c r="L45" s="68"/>
      <c r="M45" s="68"/>
      <c r="N45" s="68"/>
      <c r="O45" s="466"/>
    </row>
    <row r="46" spans="1:15" ht="60">
      <c r="A46" s="45"/>
      <c r="B46" s="46"/>
      <c r="C46" s="47"/>
      <c r="D46" s="22"/>
      <c r="E46" s="34"/>
      <c r="F46" s="40"/>
      <c r="H46" s="8" t="s">
        <v>696</v>
      </c>
      <c r="I46" s="28"/>
      <c r="J46" s="29"/>
      <c r="K46" s="87" t="s">
        <v>653</v>
      </c>
      <c r="L46" s="68"/>
      <c r="M46" s="68"/>
      <c r="N46" s="68"/>
      <c r="O46" s="466"/>
    </row>
    <row r="47" spans="1:15">
      <c r="A47" s="48" t="s">
        <v>697</v>
      </c>
      <c r="B47" s="296"/>
      <c r="C47" s="89"/>
      <c r="D47" s="22"/>
      <c r="E47" s="111">
        <f>SUM(E43:E46)</f>
        <v>0</v>
      </c>
      <c r="F47" s="91">
        <f>SUM(F43:F46)</f>
        <v>0</v>
      </c>
      <c r="H47" s="31"/>
      <c r="I47" s="32" t="s">
        <v>656</v>
      </c>
      <c r="J47" s="33" t="s">
        <v>656</v>
      </c>
      <c r="K47" s="34"/>
      <c r="L47" s="68"/>
      <c r="M47" s="68"/>
      <c r="N47" s="68"/>
      <c r="O47" s="466"/>
    </row>
    <row r="48" spans="1:15">
      <c r="C48" s="92"/>
      <c r="D48" s="22"/>
      <c r="F48" s="94"/>
      <c r="H48" s="95" t="s">
        <v>664</v>
      </c>
      <c r="I48" s="96"/>
      <c r="J48" s="97"/>
      <c r="K48" s="52">
        <f>E15</f>
        <v>0</v>
      </c>
      <c r="L48" s="68"/>
      <c r="M48" s="68"/>
      <c r="N48" s="68"/>
      <c r="O48" s="466"/>
    </row>
    <row r="49" spans="1:15">
      <c r="A49" s="99" t="s">
        <v>698</v>
      </c>
      <c r="B49" s="100"/>
      <c r="C49" s="101"/>
      <c r="D49" s="68"/>
      <c r="E49" s="112">
        <f>(E$26*1.3)+($E$47-$E$26)</f>
        <v>0</v>
      </c>
      <c r="F49" s="103"/>
      <c r="G49" s="68"/>
      <c r="H49" s="104" t="s">
        <v>667</v>
      </c>
      <c r="I49" s="105"/>
      <c r="J49" s="106"/>
      <c r="K49" s="60">
        <f>E17</f>
        <v>0</v>
      </c>
      <c r="L49" s="68"/>
      <c r="M49" s="68"/>
      <c r="N49" s="68"/>
      <c r="O49" s="466"/>
    </row>
    <row r="50" spans="1:15" s="68" customFormat="1">
      <c r="C50" s="107"/>
      <c r="H50" s="58" t="s">
        <v>669</v>
      </c>
      <c r="I50" s="105"/>
      <c r="J50" s="106"/>
      <c r="K50" s="61">
        <f>E18</f>
        <v>0</v>
      </c>
      <c r="O50" s="466"/>
    </row>
    <row r="51" spans="1:15" s="68" customFormat="1">
      <c r="A51" s="99" t="s">
        <v>699</v>
      </c>
      <c r="B51" s="100"/>
      <c r="C51" s="101"/>
      <c r="E51" s="112">
        <f>(E$26*1.5)+($E$47-$E$26)</f>
        <v>0</v>
      </c>
      <c r="F51" s="103"/>
      <c r="H51" s="58" t="s">
        <v>675</v>
      </c>
      <c r="I51" s="105"/>
      <c r="J51" s="106"/>
      <c r="K51" s="60">
        <f>E22</f>
        <v>0</v>
      </c>
      <c r="O51" s="466"/>
    </row>
    <row r="52" spans="1:15" s="68" customFormat="1">
      <c r="C52" s="107"/>
      <c r="H52" s="58" t="s">
        <v>678</v>
      </c>
      <c r="I52" s="59"/>
      <c r="J52" s="69"/>
      <c r="K52" s="60">
        <f>E25</f>
        <v>0</v>
      </c>
      <c r="O52" s="466"/>
    </row>
    <row r="53" spans="1:15" s="68" customFormat="1">
      <c r="A53" s="99" t="s">
        <v>700</v>
      </c>
      <c r="B53" s="100"/>
      <c r="C53" s="101"/>
      <c r="E53" s="112">
        <f>(E$26*2.5)+($E$47-$E$26)</f>
        <v>0</v>
      </c>
      <c r="H53" s="45" t="s">
        <v>680</v>
      </c>
      <c r="I53" s="73"/>
      <c r="J53" s="43"/>
      <c r="K53" s="39">
        <f>E28</f>
        <v>0</v>
      </c>
      <c r="O53" s="467"/>
    </row>
    <row r="54" spans="1:15" s="68" customFormat="1">
      <c r="C54" s="109"/>
      <c r="F54" s="110"/>
      <c r="H54" s="45" t="s">
        <v>681</v>
      </c>
      <c r="I54" s="74"/>
      <c r="J54" s="43"/>
      <c r="K54" s="39">
        <f t="shared" ref="K54:K55" si="7">E29</f>
        <v>0</v>
      </c>
      <c r="O54" s="467"/>
    </row>
    <row r="55" spans="1:15" s="68" customFormat="1">
      <c r="C55" s="109"/>
      <c r="F55" s="110"/>
      <c r="H55" s="45" t="s">
        <v>682</v>
      </c>
      <c r="I55" s="62"/>
      <c r="J55" s="47" t="s">
        <v>656</v>
      </c>
      <c r="K55" s="39">
        <f t="shared" si="7"/>
        <v>0</v>
      </c>
      <c r="O55" s="467"/>
    </row>
    <row r="56" spans="1:15" s="68" customFormat="1">
      <c r="C56" s="109"/>
      <c r="F56" s="110"/>
      <c r="H56" s="45" t="s">
        <v>686</v>
      </c>
      <c r="I56" s="62"/>
      <c r="J56" s="78"/>
      <c r="K56" s="39">
        <f>E34</f>
        <v>0</v>
      </c>
    </row>
    <row r="57" spans="1:15" s="68" customFormat="1">
      <c r="A57" s="12"/>
      <c r="C57" s="109"/>
      <c r="F57" s="110"/>
      <c r="H57" s="45" t="s">
        <v>687</v>
      </c>
      <c r="I57" s="62"/>
      <c r="J57" s="78"/>
      <c r="K57" s="39">
        <f t="shared" ref="K57:K63" si="8">E35</f>
        <v>0</v>
      </c>
    </row>
    <row r="58" spans="1:15" s="68" customFormat="1">
      <c r="C58" s="109"/>
      <c r="F58" s="110"/>
      <c r="H58" s="45" t="s">
        <v>688</v>
      </c>
      <c r="I58" s="62"/>
      <c r="J58" s="78"/>
      <c r="K58" s="39">
        <f t="shared" si="8"/>
        <v>0</v>
      </c>
    </row>
    <row r="59" spans="1:15" s="68" customFormat="1">
      <c r="C59" s="109"/>
      <c r="F59" s="110"/>
      <c r="H59" s="45" t="s">
        <v>689</v>
      </c>
      <c r="I59" s="62"/>
      <c r="J59" s="82"/>
      <c r="K59" s="39">
        <f t="shared" si="8"/>
        <v>0</v>
      </c>
    </row>
    <row r="60" spans="1:15" s="68" customFormat="1">
      <c r="C60" s="109"/>
      <c r="F60" s="110"/>
      <c r="H60" s="45" t="s">
        <v>690</v>
      </c>
      <c r="I60" s="62"/>
      <c r="J60" s="78"/>
      <c r="K60" s="39">
        <f t="shared" si="8"/>
        <v>0</v>
      </c>
    </row>
    <row r="61" spans="1:15" s="68" customFormat="1">
      <c r="C61" s="109"/>
      <c r="F61" s="110"/>
      <c r="H61" s="45" t="s">
        <v>691</v>
      </c>
      <c r="I61" s="62"/>
      <c r="J61" s="82"/>
      <c r="K61" s="39">
        <f t="shared" si="8"/>
        <v>0</v>
      </c>
      <c r="M61" s="12"/>
      <c r="N61" s="12"/>
    </row>
    <row r="62" spans="1:15" s="68" customFormat="1">
      <c r="C62" s="109"/>
      <c r="F62" s="110"/>
      <c r="H62" s="45" t="s">
        <v>692</v>
      </c>
      <c r="I62" s="62"/>
      <c r="J62" s="43"/>
      <c r="K62" s="39">
        <f t="shared" si="8"/>
        <v>0</v>
      </c>
      <c r="M62" s="12"/>
      <c r="N62" s="12"/>
    </row>
    <row r="63" spans="1:15" s="68" customFormat="1">
      <c r="C63" s="109"/>
      <c r="F63" s="110"/>
      <c r="H63" s="45" t="s">
        <v>693</v>
      </c>
      <c r="I63" s="62"/>
      <c r="J63" s="43"/>
      <c r="K63" s="39">
        <f t="shared" si="8"/>
        <v>0</v>
      </c>
      <c r="M63" s="12"/>
      <c r="N63" s="12"/>
      <c r="O63" s="12"/>
    </row>
    <row r="64" spans="1:15" s="68" customFormat="1">
      <c r="C64" s="109"/>
      <c r="F64" s="110"/>
      <c r="H64" s="45" t="s">
        <v>695</v>
      </c>
      <c r="I64" s="62"/>
      <c r="J64" s="82"/>
      <c r="K64" s="39">
        <f>E45</f>
        <v>0</v>
      </c>
      <c r="M64" s="12"/>
      <c r="N64" s="12"/>
    </row>
    <row r="65" spans="1:15" s="68" customFormat="1">
      <c r="A65" s="12"/>
      <c r="B65" s="12"/>
      <c r="C65" s="12"/>
      <c r="D65" s="12"/>
      <c r="E65" s="12"/>
      <c r="F65" s="12"/>
      <c r="H65" s="45"/>
      <c r="I65" s="46"/>
      <c r="J65" s="47"/>
      <c r="K65" s="34"/>
      <c r="M65" s="12"/>
      <c r="N65" s="12"/>
    </row>
    <row r="66" spans="1:15">
      <c r="H66" s="48" t="s">
        <v>697</v>
      </c>
      <c r="I66" s="88"/>
      <c r="J66" s="89"/>
      <c r="K66" s="111">
        <f>SUM(K48:K65)</f>
        <v>0</v>
      </c>
      <c r="L66" s="68"/>
      <c r="O66" s="68"/>
    </row>
    <row r="67" spans="1:15">
      <c r="J67" s="92"/>
      <c r="L67" s="68"/>
      <c r="O67" s="68"/>
    </row>
    <row r="68" spans="1:15">
      <c r="H68" s="99" t="s">
        <v>698</v>
      </c>
      <c r="I68" s="100"/>
      <c r="J68" s="101"/>
      <c r="K68" s="112">
        <f>E49</f>
        <v>0</v>
      </c>
      <c r="L68" s="68"/>
      <c r="O68" s="68"/>
    </row>
    <row r="69" spans="1:15">
      <c r="H69" s="68"/>
      <c r="I69" s="68"/>
      <c r="J69" s="107"/>
      <c r="K69" s="68"/>
      <c r="L69" s="68"/>
      <c r="O69" s="68"/>
    </row>
    <row r="70" spans="1:15">
      <c r="H70" s="99" t="s">
        <v>699</v>
      </c>
      <c r="I70" s="100"/>
      <c r="J70" s="101"/>
      <c r="K70" s="112">
        <f>E51</f>
        <v>0</v>
      </c>
      <c r="L70" s="68"/>
      <c r="O70" s="68"/>
    </row>
    <row r="71" spans="1:15">
      <c r="H71" s="68"/>
      <c r="I71" s="68"/>
      <c r="J71" s="107"/>
      <c r="K71" s="68"/>
      <c r="L71" s="68"/>
      <c r="O71" s="68"/>
    </row>
    <row r="72" spans="1:15">
      <c r="H72" s="99" t="s">
        <v>700</v>
      </c>
      <c r="I72" s="100"/>
      <c r="J72" s="101"/>
      <c r="K72" s="112">
        <f>E53</f>
        <v>0</v>
      </c>
      <c r="L72" s="68"/>
      <c r="O72" s="68"/>
    </row>
    <row r="73" spans="1:15">
      <c r="L73" s="68"/>
      <c r="O73" s="68"/>
    </row>
    <row r="74" spans="1:15">
      <c r="O74" s="68"/>
    </row>
    <row r="75" spans="1:15">
      <c r="O75" s="68"/>
    </row>
    <row r="76" spans="1:15">
      <c r="O76" s="68"/>
    </row>
    <row r="77" spans="1:15">
      <c r="O77" s="68"/>
    </row>
    <row r="78" spans="1:15">
      <c r="O78" s="68"/>
    </row>
    <row r="79" spans="1:15">
      <c r="O79" s="68"/>
    </row>
  </sheetData>
  <sheetProtection algorithmName="SHA-512" hashValue="XB6rofAlZZx6rCAQKZdG4fjAlaxf24xw9xZJUabB7Vqsabb0VUwETBWCmuCLnHj4qxYLF7/VAz9FaL3T5W6Exg==" saltValue="RL3a8WMr0lSqZYFgyVme0Q==" spinCount="100000" sheet="1" objects="1" scenarios="1" selectLockedCells="1"/>
  <mergeCells count="9">
    <mergeCell ref="A42:C42"/>
    <mergeCell ref="E10:F10"/>
    <mergeCell ref="I10:N10"/>
    <mergeCell ref="I27:N27"/>
    <mergeCell ref="H1:N2"/>
    <mergeCell ref="H3:N3"/>
    <mergeCell ref="H4:N5"/>
    <mergeCell ref="I18:N18"/>
    <mergeCell ref="A31:C31"/>
  </mergeCells>
  <conditionalFormatting sqref="O25">
    <cfRule type="cellIs" dxfId="5" priority="1" operator="greaterThan">
      <formula>1</formula>
    </cfRule>
    <cfRule type="cellIs" dxfId="4" priority="2" operator="between">
      <formula>0.999999</formula>
      <formula>0</formula>
    </cfRule>
    <cfRule type="cellIs" dxfId="3" priority="3" operator="equal">
      <formula>1</formula>
    </cfRule>
  </conditionalFormatting>
  <pageMargins left="0.7" right="0.7" top="0.75" bottom="0.75" header="0.3" footer="0.3"/>
  <pageSetup paperSize="9" scale="62"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I18"/>
  <sheetViews>
    <sheetView showGridLines="0" zoomScaleNormal="100" workbookViewId="0">
      <pane ySplit="10" topLeftCell="A11" activePane="bottomLeft" state="frozen"/>
      <selection activeCell="B1" sqref="B1"/>
      <selection pane="bottomLeft" activeCell="H7" sqref="H7"/>
    </sheetView>
  </sheetViews>
  <sheetFormatPr defaultColWidth="9.140625" defaultRowHeight="15"/>
  <cols>
    <col min="1" max="1" width="37.28515625" style="12" bestFit="1" customWidth="1"/>
    <col min="2" max="2" width="30.42578125" style="12" bestFit="1" customWidth="1"/>
    <col min="3" max="3" width="12.85546875" style="12" customWidth="1"/>
    <col min="4" max="4" width="11.140625" style="12" customWidth="1"/>
    <col min="5" max="5" width="15.28515625" style="12" customWidth="1"/>
    <col min="6" max="6" width="12.85546875" style="12" customWidth="1"/>
    <col min="7" max="7" width="12.140625" style="12" bestFit="1" customWidth="1"/>
    <col min="8" max="8" width="13.28515625" style="12" bestFit="1" customWidth="1"/>
    <col min="9" max="9" width="19.85546875" style="12" customWidth="1"/>
    <col min="10" max="16384" width="9.140625" style="12"/>
  </cols>
  <sheetData>
    <row r="1" spans="1:9" ht="45">
      <c r="A1" s="323" t="s">
        <v>4</v>
      </c>
      <c r="D1" s="448" t="s">
        <v>703</v>
      </c>
      <c r="E1" s="449"/>
      <c r="F1" s="449"/>
      <c r="G1" s="450"/>
      <c r="H1" s="451" t="s">
        <v>704</v>
      </c>
    </row>
    <row r="2" spans="1:9">
      <c r="D2" s="452" t="s">
        <v>705</v>
      </c>
      <c r="E2" s="300"/>
      <c r="F2" s="300"/>
      <c r="G2" s="301"/>
      <c r="H2" s="302">
        <v>0</v>
      </c>
    </row>
    <row r="3" spans="1:9">
      <c r="A3" s="297" t="str">
        <f>'2-Kosten per locatie'!A3</f>
        <v xml:space="preserve">Naam opdrachtgever </v>
      </c>
      <c r="B3" s="298" t="str">
        <f>'2-Kosten per locatie'!B3</f>
        <v>VrZW en GGDZW</v>
      </c>
      <c r="D3" s="452" t="s">
        <v>706</v>
      </c>
      <c r="E3" s="300"/>
      <c r="F3" s="300"/>
      <c r="G3" s="301"/>
      <c r="H3" s="302">
        <v>0</v>
      </c>
    </row>
    <row r="4" spans="1:9">
      <c r="A4" s="297" t="str">
        <f>'2-Kosten per locatie'!A4</f>
        <v>Calculatie onderdeel</v>
      </c>
      <c r="B4" s="117" t="str">
        <f ca="1">MID(CELL("bestandsnaam",$C$9),SEARCH("]",CELL("bestandsnaam",$C$9),1)+1,256)</f>
        <v>8-Additionele kosten</v>
      </c>
      <c r="D4" s="452" t="s">
        <v>707</v>
      </c>
      <c r="E4" s="300"/>
      <c r="F4" s="300"/>
      <c r="G4" s="301"/>
      <c r="H4" s="302">
        <v>0</v>
      </c>
    </row>
    <row r="5" spans="1:9">
      <c r="A5" s="297" t="str">
        <f>'2-Kosten per locatie'!A5</f>
        <v>Gebouw/plaats</v>
      </c>
      <c r="B5" s="298" t="str">
        <f>'2-Kosten per locatie'!B5</f>
        <v>Diverse</v>
      </c>
      <c r="D5" s="576" t="s">
        <v>708</v>
      </c>
      <c r="E5" s="577"/>
      <c r="F5" s="577"/>
      <c r="G5" s="578"/>
      <c r="H5" s="302">
        <v>0</v>
      </c>
    </row>
    <row r="6" spans="1:9">
      <c r="A6" s="297" t="str">
        <f>'2-Kosten per locatie'!A6</f>
        <v>Referentie nummer</v>
      </c>
      <c r="B6" s="298" t="str">
        <f>'2-Kosten per locatie'!B6</f>
        <v>VrZW/GGDZW-EA-2027</v>
      </c>
      <c r="D6" s="576" t="s">
        <v>708</v>
      </c>
      <c r="E6" s="577"/>
      <c r="F6" s="577"/>
      <c r="G6" s="578"/>
      <c r="H6" s="302">
        <v>0</v>
      </c>
    </row>
    <row r="7" spans="1:9" ht="15" customHeight="1">
      <c r="A7" s="297" t="str">
        <f>'2-Kosten per locatie'!A7</f>
        <v>Naam dienstverlener</v>
      </c>
      <c r="B7" s="298">
        <f>'2-Kosten per locatie'!B7</f>
        <v>0</v>
      </c>
      <c r="D7" s="576" t="s">
        <v>708</v>
      </c>
      <c r="E7" s="577"/>
      <c r="F7" s="577"/>
      <c r="G7" s="578"/>
      <c r="H7" s="302">
        <v>0</v>
      </c>
      <c r="I7" s="453"/>
    </row>
    <row r="8" spans="1:9">
      <c r="A8" s="297" t="str">
        <f>'2-Kosten per locatie'!A8</f>
        <v>Prijspeil</v>
      </c>
      <c r="B8" s="299">
        <f>'2-Kosten per locatie'!B8</f>
        <v>46388</v>
      </c>
      <c r="D8" s="576" t="s">
        <v>708</v>
      </c>
      <c r="E8" s="577"/>
      <c r="F8" s="577"/>
      <c r="G8" s="578"/>
      <c r="H8" s="302">
        <v>0</v>
      </c>
      <c r="I8" s="453"/>
    </row>
    <row r="10" spans="1:9" ht="45">
      <c r="A10" s="454" t="s">
        <v>27</v>
      </c>
      <c r="B10" s="454" t="s">
        <v>709</v>
      </c>
      <c r="C10" s="454" t="s">
        <v>710</v>
      </c>
      <c r="D10" s="454" t="s">
        <v>711</v>
      </c>
      <c r="E10" s="454" t="s">
        <v>712</v>
      </c>
      <c r="F10" s="454" t="s">
        <v>713</v>
      </c>
      <c r="G10" s="454" t="s">
        <v>714</v>
      </c>
      <c r="H10" s="454" t="s">
        <v>715</v>
      </c>
    </row>
    <row r="11" spans="1:9">
      <c r="A11" s="211" t="s">
        <v>69</v>
      </c>
      <c r="B11" s="186" t="s">
        <v>716</v>
      </c>
      <c r="C11" s="303">
        <v>7</v>
      </c>
      <c r="D11" s="303">
        <v>4</v>
      </c>
      <c r="E11" s="465">
        <v>0</v>
      </c>
      <c r="F11" s="455">
        <f>E11*D11</f>
        <v>0</v>
      </c>
      <c r="G11" s="304">
        <f>H2</f>
        <v>0</v>
      </c>
      <c r="H11" s="456">
        <f>G11*F11</f>
        <v>0</v>
      </c>
    </row>
    <row r="12" spans="1:9">
      <c r="A12" s="156" t="s">
        <v>67</v>
      </c>
      <c r="B12" s="186" t="s">
        <v>716</v>
      </c>
      <c r="C12" s="303">
        <v>1</v>
      </c>
      <c r="D12" s="303">
        <v>4</v>
      </c>
      <c r="E12" s="465">
        <v>0</v>
      </c>
      <c r="F12" s="455">
        <f t="shared" ref="F12" si="0">E12*D12</f>
        <v>0</v>
      </c>
      <c r="G12" s="304">
        <f>H2</f>
        <v>0</v>
      </c>
      <c r="H12" s="456">
        <f t="shared" ref="H12:H13" si="1">G12*F12</f>
        <v>0</v>
      </c>
    </row>
    <row r="13" spans="1:9">
      <c r="A13" s="144" t="s">
        <v>63</v>
      </c>
      <c r="B13" s="186" t="s">
        <v>716</v>
      </c>
      <c r="C13" s="303">
        <v>2</v>
      </c>
      <c r="D13" s="303">
        <v>4</v>
      </c>
      <c r="E13" s="465">
        <v>0</v>
      </c>
      <c r="F13" s="455">
        <f t="shared" ref="F13" si="2">E13*D13</f>
        <v>0</v>
      </c>
      <c r="G13" s="304">
        <f>H2</f>
        <v>0</v>
      </c>
      <c r="H13" s="456">
        <f t="shared" si="1"/>
        <v>0</v>
      </c>
    </row>
    <row r="14" spans="1:9">
      <c r="A14" s="144" t="s">
        <v>65</v>
      </c>
      <c r="B14" s="186" t="s">
        <v>716</v>
      </c>
      <c r="C14" s="303">
        <v>1</v>
      </c>
      <c r="D14" s="303">
        <v>4</v>
      </c>
      <c r="E14" s="465">
        <v>0</v>
      </c>
      <c r="F14" s="455">
        <f t="shared" ref="F14" si="3">E14*D14</f>
        <v>0</v>
      </c>
      <c r="G14" s="304">
        <f>H2</f>
        <v>0</v>
      </c>
      <c r="H14" s="456">
        <f t="shared" ref="H14" si="4">G14*F14</f>
        <v>0</v>
      </c>
      <c r="I14" s="457"/>
    </row>
    <row r="15" spans="1:9">
      <c r="A15" s="458"/>
      <c r="C15" s="210"/>
      <c r="D15" s="210"/>
      <c r="E15" s="459"/>
      <c r="F15" s="460"/>
      <c r="G15" s="305"/>
      <c r="H15" s="461"/>
      <c r="I15" s="457"/>
    </row>
    <row r="16" spans="1:9">
      <c r="A16" s="458"/>
      <c r="C16" s="210"/>
      <c r="D16" s="210"/>
      <c r="E16" s="459"/>
      <c r="F16" s="460"/>
      <c r="G16" s="305"/>
      <c r="H16" s="461"/>
      <c r="I16" s="457"/>
    </row>
    <row r="18" spans="1:8" s="464" customFormat="1">
      <c r="A18" s="239" t="s">
        <v>77</v>
      </c>
      <c r="B18" s="260"/>
      <c r="C18" s="260"/>
      <c r="D18" s="260"/>
      <c r="E18" s="260"/>
      <c r="F18" s="462">
        <f>SUM(F11:F14)</f>
        <v>0</v>
      </c>
      <c r="G18" s="260"/>
      <c r="H18" s="463">
        <f>SUM(H11:H17)</f>
        <v>0</v>
      </c>
    </row>
  </sheetData>
  <sheetProtection algorithmName="SHA-512" hashValue="HTiCy9CHnXLhw2/OED0kOIZmcJDKKAkPDxnDZ08rfEuGBOVqaHQQE55pSH+p6lMul4RkyimYFHvZ5PBxYC5oOA==" saltValue="5cSoLvuMaYlW0nsf3KlXGg==" spinCount="100000" sheet="1" objects="1" scenarios="1" selectLockedCells="1"/>
  <mergeCells count="4">
    <mergeCell ref="D5:G5"/>
    <mergeCell ref="D6:G6"/>
    <mergeCell ref="D7:G7"/>
    <mergeCell ref="D8:G8"/>
  </mergeCells>
  <pageMargins left="0.59375" right="0.7" top="0.75" bottom="0.75" header="0.3" footer="0.3"/>
  <pageSetup paperSize="9" scale="98"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F62"/>
  <sheetViews>
    <sheetView showGridLines="0" showZeros="0" zoomScale="96" zoomScaleNormal="96" zoomScaleSheetLayoutView="75" zoomScalePageLayoutView="50" workbookViewId="0">
      <pane ySplit="10" topLeftCell="A43" activePane="bottomLeft" state="frozen"/>
      <selection activeCell="B1" sqref="B1"/>
      <selection pane="bottomLeft" activeCell="F50" sqref="F50"/>
    </sheetView>
  </sheetViews>
  <sheetFormatPr defaultColWidth="11.42578125" defaultRowHeight="15"/>
  <cols>
    <col min="1" max="1" width="39" style="12" customWidth="1"/>
    <col min="2" max="2" width="49.85546875" style="12" bestFit="1" customWidth="1"/>
    <col min="3" max="6" width="17.5703125" style="12" customWidth="1"/>
    <col min="7" max="16384" width="11.42578125" style="12"/>
  </cols>
  <sheetData>
    <row r="1" spans="1:6">
      <c r="A1" s="323" t="s">
        <v>4</v>
      </c>
      <c r="B1" s="423"/>
      <c r="C1" s="423"/>
      <c r="D1" s="424"/>
    </row>
    <row r="3" spans="1:6">
      <c r="A3" s="113" t="str">
        <f>'2-Kosten per locatie'!A3</f>
        <v xml:space="preserve">Naam opdrachtgever </v>
      </c>
      <c r="B3" s="117" t="str">
        <f>'2-Kosten per locatie'!B3</f>
        <v>VrZW en GGDZW</v>
      </c>
      <c r="C3" s="425"/>
      <c r="D3" s="425"/>
    </row>
    <row r="4" spans="1:6">
      <c r="A4" s="113" t="str">
        <f>'2-Kosten per locatie'!A4</f>
        <v>Calculatie onderdeel</v>
      </c>
      <c r="B4" s="117" t="str">
        <f ca="1">MID(CELL("bestandsnaam",$C$9),SEARCH("]",CELL("bestandsnaam",$C$9),1)+1,256)</f>
        <v>9-Afroepprijs</v>
      </c>
      <c r="C4" s="426"/>
      <c r="D4" s="427"/>
    </row>
    <row r="5" spans="1:6">
      <c r="A5" s="113" t="str">
        <f>'2-Kosten per locatie'!A5</f>
        <v>Gebouw/plaats</v>
      </c>
      <c r="B5" s="117" t="str">
        <f>'2-Kosten per locatie'!B5</f>
        <v>Diverse</v>
      </c>
      <c r="C5" s="426"/>
      <c r="D5" s="427"/>
    </row>
    <row r="6" spans="1:6">
      <c r="A6" s="113" t="str">
        <f>'2-Kosten per locatie'!A6</f>
        <v>Referentie nummer</v>
      </c>
      <c r="B6" s="117" t="str">
        <f>'2-Kosten per locatie'!B6</f>
        <v>VrZW/GGDZW-EA-2027</v>
      </c>
      <c r="C6" s="426"/>
      <c r="D6" s="427"/>
    </row>
    <row r="7" spans="1:6">
      <c r="A7" s="113" t="str">
        <f>'2-Kosten per locatie'!A7</f>
        <v>Naam dienstverlener</v>
      </c>
      <c r="B7" s="117">
        <f>'2-Kosten per locatie'!B7</f>
        <v>0</v>
      </c>
      <c r="C7" s="426"/>
      <c r="D7" s="427"/>
    </row>
    <row r="8" spans="1:6">
      <c r="A8" s="113" t="str">
        <f>'2-Kosten per locatie'!A8</f>
        <v>Prijspeil</v>
      </c>
      <c r="B8" s="214">
        <f>'2-Kosten per locatie'!B8</f>
        <v>46388</v>
      </c>
      <c r="C8" s="426"/>
      <c r="D8" s="427"/>
    </row>
    <row r="9" spans="1:6">
      <c r="A9" s="428"/>
      <c r="B9" s="306"/>
      <c r="C9" s="426"/>
      <c r="D9" s="427"/>
    </row>
    <row r="10" spans="1:6">
      <c r="A10" s="429"/>
      <c r="B10" s="430"/>
      <c r="C10" s="430"/>
      <c r="D10" s="430"/>
    </row>
    <row r="11" spans="1:6">
      <c r="A11" s="307" t="s">
        <v>717</v>
      </c>
      <c r="B11" s="431"/>
      <c r="C11" s="431"/>
      <c r="D11" s="431"/>
      <c r="E11" s="431"/>
      <c r="F11" s="432"/>
    </row>
    <row r="13" spans="1:6">
      <c r="A13" s="309"/>
      <c r="B13" s="310"/>
      <c r="C13" s="579" t="s">
        <v>718</v>
      </c>
      <c r="D13" s="580"/>
      <c r="E13" s="580"/>
      <c r="F13" s="581"/>
    </row>
    <row r="14" spans="1:6">
      <c r="A14" s="311" t="s">
        <v>719</v>
      </c>
      <c r="B14" s="311" t="s">
        <v>720</v>
      </c>
      <c r="C14" s="312" t="s">
        <v>721</v>
      </c>
      <c r="D14" s="303" t="s">
        <v>722</v>
      </c>
      <c r="E14" s="303" t="s">
        <v>723</v>
      </c>
      <c r="F14" s="303" t="s">
        <v>724</v>
      </c>
    </row>
    <row r="15" spans="1:6">
      <c r="A15" s="433" t="s">
        <v>725</v>
      </c>
      <c r="B15" s="433" t="s">
        <v>726</v>
      </c>
      <c r="C15" s="434">
        <v>3.56</v>
      </c>
      <c r="D15" s="434">
        <v>3.26</v>
      </c>
      <c r="E15" s="434">
        <v>3</v>
      </c>
      <c r="F15" s="434">
        <v>2.77</v>
      </c>
    </row>
    <row r="16" spans="1:6">
      <c r="A16" s="433" t="s">
        <v>727</v>
      </c>
      <c r="B16" s="433" t="s">
        <v>726</v>
      </c>
      <c r="C16" s="434">
        <v>11.05</v>
      </c>
      <c r="D16" s="434">
        <v>10.65</v>
      </c>
      <c r="E16" s="434">
        <v>9.9600000000000009</v>
      </c>
      <c r="F16" s="434">
        <v>8.77</v>
      </c>
    </row>
    <row r="17" spans="1:6">
      <c r="A17" s="433" t="s">
        <v>728</v>
      </c>
      <c r="B17" s="433" t="s">
        <v>729</v>
      </c>
      <c r="C17" s="434">
        <v>0.85</v>
      </c>
      <c r="D17" s="434">
        <v>0.76</v>
      </c>
      <c r="E17" s="434">
        <v>0.7</v>
      </c>
      <c r="F17" s="434">
        <v>0.63</v>
      </c>
    </row>
    <row r="18" spans="1:6">
      <c r="A18" s="311" t="s">
        <v>730</v>
      </c>
      <c r="B18" s="435"/>
      <c r="C18" s="434">
        <v>1</v>
      </c>
      <c r="D18" s="434">
        <v>0.91</v>
      </c>
      <c r="E18" s="434">
        <v>0.81</v>
      </c>
      <c r="F18" s="434">
        <v>0.75</v>
      </c>
    </row>
    <row r="19" spans="1:6">
      <c r="A19" s="311" t="s">
        <v>731</v>
      </c>
      <c r="B19" s="435"/>
      <c r="C19" s="434">
        <v>5.31</v>
      </c>
      <c r="D19" s="434">
        <v>4.6100000000000003</v>
      </c>
      <c r="E19" s="434">
        <v>3.64</v>
      </c>
      <c r="F19" s="434">
        <v>3</v>
      </c>
    </row>
    <row r="20" spans="1:6">
      <c r="A20" s="313"/>
      <c r="B20" s="314"/>
      <c r="C20" s="314"/>
      <c r="D20" s="313"/>
    </row>
    <row r="21" spans="1:6">
      <c r="A21" s="307" t="s">
        <v>732</v>
      </c>
      <c r="B21" s="431"/>
      <c r="C21" s="431"/>
      <c r="D21" s="431"/>
      <c r="E21" s="431"/>
      <c r="F21" s="432"/>
    </row>
    <row r="22" spans="1:6">
      <c r="A22" s="436"/>
      <c r="B22" s="436"/>
      <c r="C22" s="436"/>
      <c r="D22" s="436"/>
    </row>
    <row r="23" spans="1:6" ht="45">
      <c r="A23" s="315" t="s">
        <v>733</v>
      </c>
      <c r="B23" s="316" t="s">
        <v>720</v>
      </c>
      <c r="C23" s="317"/>
      <c r="D23" s="318"/>
      <c r="E23" s="319" t="s">
        <v>734</v>
      </c>
      <c r="F23" s="320" t="s">
        <v>735</v>
      </c>
    </row>
    <row r="24" spans="1:6">
      <c r="A24" s="433" t="s">
        <v>736</v>
      </c>
      <c r="B24" s="435" t="s">
        <v>737</v>
      </c>
      <c r="C24" s="437"/>
      <c r="D24" s="437"/>
      <c r="E24" s="434">
        <v>2.5</v>
      </c>
      <c r="F24" s="434">
        <v>2.25</v>
      </c>
    </row>
    <row r="25" spans="1:6">
      <c r="A25" s="433" t="s">
        <v>738</v>
      </c>
      <c r="B25" s="435" t="s">
        <v>737</v>
      </c>
      <c r="C25" s="438"/>
      <c r="D25" s="438"/>
      <c r="E25" s="434">
        <v>6</v>
      </c>
      <c r="F25" s="434">
        <v>5.5</v>
      </c>
    </row>
    <row r="26" spans="1:6">
      <c r="A26" s="433" t="s">
        <v>739</v>
      </c>
      <c r="B26" s="435" t="s">
        <v>737</v>
      </c>
      <c r="C26" s="439"/>
      <c r="D26" s="438"/>
      <c r="E26" s="434">
        <v>13</v>
      </c>
      <c r="F26" s="434">
        <v>12.65</v>
      </c>
    </row>
    <row r="27" spans="1:6">
      <c r="A27" s="433" t="s">
        <v>740</v>
      </c>
      <c r="B27" s="435" t="s">
        <v>737</v>
      </c>
      <c r="C27" s="439"/>
      <c r="D27" s="438"/>
      <c r="E27" s="434">
        <v>8.9</v>
      </c>
      <c r="F27" s="434">
        <v>8.4499999999999993</v>
      </c>
    </row>
    <row r="28" spans="1:6">
      <c r="A28" s="433" t="s">
        <v>741</v>
      </c>
      <c r="B28" s="435" t="s">
        <v>737</v>
      </c>
      <c r="C28" s="439"/>
      <c r="D28" s="438"/>
      <c r="E28" s="434">
        <v>11.5</v>
      </c>
      <c r="F28" s="434">
        <v>10.9</v>
      </c>
    </row>
    <row r="30" spans="1:6">
      <c r="A30" s="307" t="s">
        <v>742</v>
      </c>
      <c r="B30" s="431"/>
      <c r="C30" s="431"/>
      <c r="D30" s="440"/>
      <c r="E30" s="431"/>
      <c r="F30" s="432"/>
    </row>
    <row r="31" spans="1:6">
      <c r="A31" s="436"/>
      <c r="B31" s="436"/>
      <c r="C31" s="436"/>
      <c r="D31" s="423"/>
    </row>
    <row r="32" spans="1:6" ht="45">
      <c r="A32" s="315" t="s">
        <v>733</v>
      </c>
      <c r="B32" s="319" t="s">
        <v>743</v>
      </c>
      <c r="C32" s="319" t="s">
        <v>744</v>
      </c>
      <c r="D32" s="423"/>
    </row>
    <row r="33" spans="1:6">
      <c r="A33" s="433" t="s">
        <v>745</v>
      </c>
      <c r="B33" s="434">
        <v>8</v>
      </c>
      <c r="C33" s="434">
        <v>5</v>
      </c>
      <c r="D33" s="423"/>
    </row>
    <row r="34" spans="1:6">
      <c r="A34" s="433" t="s">
        <v>746</v>
      </c>
      <c r="B34" s="434">
        <v>7</v>
      </c>
      <c r="C34" s="434">
        <v>4.5</v>
      </c>
      <c r="D34" s="423"/>
    </row>
    <row r="35" spans="1:6">
      <c r="A35" s="433" t="s">
        <v>747</v>
      </c>
      <c r="B35" s="434">
        <v>8</v>
      </c>
      <c r="C35" s="434">
        <v>5.5</v>
      </c>
      <c r="D35" s="423"/>
    </row>
    <row r="36" spans="1:6">
      <c r="A36" s="433" t="s">
        <v>748</v>
      </c>
      <c r="B36" s="434">
        <v>9</v>
      </c>
      <c r="C36" s="434">
        <v>6</v>
      </c>
      <c r="D36" s="423"/>
    </row>
    <row r="37" spans="1:6">
      <c r="A37" s="441"/>
      <c r="B37" s="442"/>
      <c r="C37" s="442"/>
      <c r="D37" s="423"/>
    </row>
    <row r="38" spans="1:6">
      <c r="A38" s="307" t="s">
        <v>749</v>
      </c>
      <c r="B38" s="431"/>
      <c r="C38" s="431"/>
      <c r="D38" s="440"/>
      <c r="E38" s="431"/>
      <c r="F38" s="432"/>
    </row>
    <row r="39" spans="1:6">
      <c r="A39" s="436"/>
      <c r="B39" s="436"/>
      <c r="C39" s="436"/>
      <c r="D39" s="423"/>
    </row>
    <row r="40" spans="1:6">
      <c r="A40" s="315" t="s">
        <v>733</v>
      </c>
      <c r="B40" s="319" t="s">
        <v>750</v>
      </c>
      <c r="C40" s="319" t="s">
        <v>751</v>
      </c>
      <c r="D40" s="423"/>
    </row>
    <row r="41" spans="1:6">
      <c r="A41" s="433" t="s">
        <v>752</v>
      </c>
      <c r="B41" s="186" t="s">
        <v>753</v>
      </c>
      <c r="C41" s="434">
        <v>85</v>
      </c>
      <c r="D41" s="423"/>
    </row>
    <row r="42" spans="1:6">
      <c r="A42" s="186" t="s">
        <v>754</v>
      </c>
      <c r="B42" s="186" t="s">
        <v>753</v>
      </c>
      <c r="C42" s="434">
        <v>145</v>
      </c>
      <c r="D42" s="423"/>
    </row>
    <row r="43" spans="1:6" s="443" customFormat="1">
      <c r="A43" s="441"/>
      <c r="B43" s="442"/>
      <c r="C43" s="442"/>
      <c r="D43" s="441"/>
    </row>
    <row r="44" spans="1:6">
      <c r="A44" s="307" t="s">
        <v>755</v>
      </c>
      <c r="B44" s="431"/>
      <c r="C44" s="431"/>
      <c r="D44" s="444"/>
      <c r="E44" s="431"/>
      <c r="F44" s="432"/>
    </row>
    <row r="45" spans="1:6">
      <c r="A45" s="321"/>
      <c r="B45" s="423"/>
      <c r="C45" s="423"/>
      <c r="D45" s="423"/>
    </row>
    <row r="46" spans="1:6" s="121" customFormat="1">
      <c r="A46" s="311" t="s">
        <v>719</v>
      </c>
      <c r="B46" s="309" t="s">
        <v>720</v>
      </c>
      <c r="C46" s="436"/>
      <c r="D46" s="436"/>
      <c r="E46" s="436"/>
      <c r="F46" s="322" t="s">
        <v>756</v>
      </c>
    </row>
    <row r="47" spans="1:6">
      <c r="A47" s="433" t="s">
        <v>757</v>
      </c>
      <c r="B47" s="445" t="s">
        <v>705</v>
      </c>
      <c r="C47" s="445"/>
      <c r="D47" s="445"/>
      <c r="E47" s="445"/>
      <c r="F47" s="447">
        <v>0</v>
      </c>
    </row>
    <row r="48" spans="1:6">
      <c r="A48" s="433" t="s">
        <v>757</v>
      </c>
      <c r="B48" s="445" t="s">
        <v>706</v>
      </c>
      <c r="C48" s="445"/>
      <c r="D48" s="445"/>
      <c r="E48" s="445"/>
      <c r="F48" s="447">
        <v>0</v>
      </c>
    </row>
    <row r="49" spans="1:6">
      <c r="A49" s="433" t="s">
        <v>757</v>
      </c>
      <c r="B49" s="445" t="s">
        <v>707</v>
      </c>
      <c r="C49" s="445"/>
      <c r="D49" s="445"/>
      <c r="E49" s="445"/>
      <c r="F49" s="447">
        <v>0</v>
      </c>
    </row>
    <row r="50" spans="1:6" ht="12.75" customHeight="1">
      <c r="A50" s="433" t="s">
        <v>758</v>
      </c>
      <c r="B50" s="445" t="s">
        <v>705</v>
      </c>
      <c r="C50" s="445"/>
      <c r="D50" s="445"/>
      <c r="E50" s="445"/>
      <c r="F50" s="447">
        <v>0</v>
      </c>
    </row>
    <row r="51" spans="1:6">
      <c r="A51" s="423"/>
      <c r="B51" s="423"/>
      <c r="C51" s="121"/>
      <c r="D51" s="121"/>
      <c r="E51" s="121"/>
      <c r="F51" s="121"/>
    </row>
    <row r="52" spans="1:6">
      <c r="A52" s="308" t="s">
        <v>759</v>
      </c>
      <c r="B52" s="423"/>
      <c r="C52" s="423"/>
      <c r="D52" s="423"/>
    </row>
    <row r="53" spans="1:6">
      <c r="A53" s="423" t="s">
        <v>760</v>
      </c>
    </row>
    <row r="54" spans="1:6">
      <c r="A54" s="423" t="s">
        <v>761</v>
      </c>
      <c r="B54" s="423"/>
      <c r="C54" s="423"/>
      <c r="D54" s="423"/>
    </row>
    <row r="55" spans="1:6">
      <c r="A55" s="423"/>
      <c r="B55" s="423"/>
      <c r="C55" s="423"/>
      <c r="D55" s="423"/>
    </row>
    <row r="56" spans="1:6">
      <c r="A56" s="423"/>
      <c r="B56" s="423"/>
      <c r="C56" s="423"/>
      <c r="D56" s="423"/>
    </row>
    <row r="57" spans="1:6">
      <c r="A57" s="423"/>
      <c r="B57" s="423"/>
      <c r="C57" s="423"/>
      <c r="D57" s="423"/>
    </row>
    <row r="59" spans="1:6">
      <c r="A59" s="446"/>
      <c r="B59" s="423"/>
      <c r="C59" s="423"/>
      <c r="D59" s="423"/>
    </row>
    <row r="60" spans="1:6">
      <c r="A60" s="446"/>
    </row>
    <row r="61" spans="1:6">
      <c r="A61" s="446"/>
    </row>
    <row r="62" spans="1:6">
      <c r="A62" s="446"/>
    </row>
  </sheetData>
  <sheetProtection algorithmName="SHA-512" hashValue="fA5mdnWKbX/+0xF21j58uVY9CkqxC+fHAijHkDQ+Hs7VGS/VdIlKpJcvxdYrQC8krpTOPQ609HqdfgTtE+HRNA==" saltValue="L3uuhEdy+51cXiquQg4BNw==" spinCount="100000" sheet="1" objects="1" scenarios="1" selectLockedCells="1"/>
  <mergeCells count="1">
    <mergeCell ref="C13:F13"/>
  </mergeCells>
  <phoneticPr fontId="11"/>
  <conditionalFormatting sqref="B33:C37 C41:C42 B43:C43">
    <cfRule type="cellIs" dxfId="2" priority="3" stopIfTrue="1" operator="equal">
      <formula>"nvt"</formula>
    </cfRule>
  </conditionalFormatting>
  <conditionalFormatting sqref="E24:F28">
    <cfRule type="cellIs" dxfId="1" priority="2" stopIfTrue="1" operator="equal">
      <formula>"nvt"</formula>
    </cfRule>
  </conditionalFormatting>
  <conditionalFormatting sqref="F47:F50">
    <cfRule type="cellIs" dxfId="0" priority="1"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Z101"/>
  <sheetViews>
    <sheetView showGridLines="0" zoomScale="85" zoomScaleNormal="85" zoomScaleSheetLayoutView="50" zoomScalePageLayoutView="50" workbookViewId="0">
      <pane ySplit="12" topLeftCell="A16" activePane="bottomLeft" state="frozen"/>
      <selection activeCell="B1" sqref="B1"/>
      <selection pane="bottomLeft" activeCell="F6" sqref="F6"/>
    </sheetView>
  </sheetViews>
  <sheetFormatPr defaultColWidth="13.7109375" defaultRowHeight="15"/>
  <cols>
    <col min="1" max="1" width="46.140625" style="343" customWidth="1"/>
    <col min="2" max="2" width="29.140625" style="360" customWidth="1"/>
    <col min="3" max="3" width="27.5703125" style="360" customWidth="1"/>
    <col min="4" max="4" width="12.140625" style="343" customWidth="1"/>
    <col min="5" max="5" width="28" style="361" customWidth="1"/>
    <col min="6" max="6" width="16.140625" style="362" customWidth="1"/>
    <col min="7" max="7" width="13.7109375" style="361" customWidth="1"/>
    <col min="8" max="8" width="15.85546875" style="361" customWidth="1"/>
    <col min="9" max="247" width="13.7109375" style="343"/>
    <col min="248" max="248" width="22.140625" style="343" customWidth="1"/>
    <col min="249" max="255" width="13.7109375" style="343" customWidth="1"/>
    <col min="256" max="256" width="15.85546875" style="343" customWidth="1"/>
    <col min="257" max="257" width="16.5703125" style="343" bestFit="1" customWidth="1"/>
    <col min="258" max="258" width="13.7109375" style="343" customWidth="1"/>
    <col min="259" max="259" width="17.140625" style="343" bestFit="1" customWidth="1"/>
    <col min="260" max="260" width="4" style="343" customWidth="1"/>
    <col min="261" max="261" width="13.7109375" style="343" customWidth="1"/>
    <col min="262" max="503" width="13.7109375" style="343"/>
    <col min="504" max="504" width="22.140625" style="343" customWidth="1"/>
    <col min="505" max="511" width="13.7109375" style="343" customWidth="1"/>
    <col min="512" max="512" width="15.85546875" style="343" customWidth="1"/>
    <col min="513" max="513" width="16.5703125" style="343" bestFit="1" customWidth="1"/>
    <col min="514" max="514" width="13.7109375" style="343" customWidth="1"/>
    <col min="515" max="515" width="17.140625" style="343" bestFit="1" customWidth="1"/>
    <col min="516" max="516" width="4" style="343" customWidth="1"/>
    <col min="517" max="517" width="13.7109375" style="343" customWidth="1"/>
    <col min="518" max="759" width="13.7109375" style="343"/>
    <col min="760" max="760" width="22.140625" style="343" customWidth="1"/>
    <col min="761" max="767" width="13.7109375" style="343" customWidth="1"/>
    <col min="768" max="768" width="15.85546875" style="343" customWidth="1"/>
    <col min="769" max="769" width="16.5703125" style="343" bestFit="1" customWidth="1"/>
    <col min="770" max="770" width="13.7109375" style="343" customWidth="1"/>
    <col min="771" max="771" width="17.140625" style="343" bestFit="1" customWidth="1"/>
    <col min="772" max="772" width="4" style="343" customWidth="1"/>
    <col min="773" max="773" width="13.7109375" style="343" customWidth="1"/>
    <col min="774" max="1015" width="13.7109375" style="343"/>
    <col min="1016" max="1016" width="22.140625" style="343" customWidth="1"/>
    <col min="1017" max="1023" width="13.7109375" style="343" customWidth="1"/>
    <col min="1024" max="1024" width="15.85546875" style="343" customWidth="1"/>
    <col min="1025" max="1025" width="16.5703125" style="343" bestFit="1" customWidth="1"/>
    <col min="1026" max="1026" width="13.7109375" style="343" customWidth="1"/>
    <col min="1027" max="1027" width="17.140625" style="343" bestFit="1" customWidth="1"/>
    <col min="1028" max="1028" width="4" style="343" customWidth="1"/>
    <col min="1029" max="1029" width="13.7109375" style="343" customWidth="1"/>
    <col min="1030" max="1271" width="13.7109375" style="343"/>
    <col min="1272" max="1272" width="22.140625" style="343" customWidth="1"/>
    <col min="1273" max="1279" width="13.7109375" style="343" customWidth="1"/>
    <col min="1280" max="1280" width="15.85546875" style="343" customWidth="1"/>
    <col min="1281" max="1281" width="16.5703125" style="343" bestFit="1" customWidth="1"/>
    <col min="1282" max="1282" width="13.7109375" style="343" customWidth="1"/>
    <col min="1283" max="1283" width="17.140625" style="343" bestFit="1" customWidth="1"/>
    <col min="1284" max="1284" width="4" style="343" customWidth="1"/>
    <col min="1285" max="1285" width="13.7109375" style="343" customWidth="1"/>
    <col min="1286" max="1527" width="13.7109375" style="343"/>
    <col min="1528" max="1528" width="22.140625" style="343" customWidth="1"/>
    <col min="1529" max="1535" width="13.7109375" style="343" customWidth="1"/>
    <col min="1536" max="1536" width="15.85546875" style="343" customWidth="1"/>
    <col min="1537" max="1537" width="16.5703125" style="343" bestFit="1" customWidth="1"/>
    <col min="1538" max="1538" width="13.7109375" style="343" customWidth="1"/>
    <col min="1539" max="1539" width="17.140625" style="343" bestFit="1" customWidth="1"/>
    <col min="1540" max="1540" width="4" style="343" customWidth="1"/>
    <col min="1541" max="1541" width="13.7109375" style="343" customWidth="1"/>
    <col min="1542" max="1783" width="13.7109375" style="343"/>
    <col min="1784" max="1784" width="22.140625" style="343" customWidth="1"/>
    <col min="1785" max="1791" width="13.7109375" style="343" customWidth="1"/>
    <col min="1792" max="1792" width="15.85546875" style="343" customWidth="1"/>
    <col min="1793" max="1793" width="16.5703125" style="343" bestFit="1" customWidth="1"/>
    <col min="1794" max="1794" width="13.7109375" style="343" customWidth="1"/>
    <col min="1795" max="1795" width="17.140625" style="343" bestFit="1" customWidth="1"/>
    <col min="1796" max="1796" width="4" style="343" customWidth="1"/>
    <col min="1797" max="1797" width="13.7109375" style="343" customWidth="1"/>
    <col min="1798" max="2039" width="13.7109375" style="343"/>
    <col min="2040" max="2040" width="22.140625" style="343" customWidth="1"/>
    <col min="2041" max="2047" width="13.7109375" style="343" customWidth="1"/>
    <col min="2048" max="2048" width="15.85546875" style="343" customWidth="1"/>
    <col min="2049" max="2049" width="16.5703125" style="343" bestFit="1" customWidth="1"/>
    <col min="2050" max="2050" width="13.7109375" style="343" customWidth="1"/>
    <col min="2051" max="2051" width="17.140625" style="343" bestFit="1" customWidth="1"/>
    <col min="2052" max="2052" width="4" style="343" customWidth="1"/>
    <col min="2053" max="2053" width="13.7109375" style="343" customWidth="1"/>
    <col min="2054" max="2295" width="13.7109375" style="343"/>
    <col min="2296" max="2296" width="22.140625" style="343" customWidth="1"/>
    <col min="2297" max="2303" width="13.7109375" style="343" customWidth="1"/>
    <col min="2304" max="2304" width="15.85546875" style="343" customWidth="1"/>
    <col min="2305" max="2305" width="16.5703125" style="343" bestFit="1" customWidth="1"/>
    <col min="2306" max="2306" width="13.7109375" style="343" customWidth="1"/>
    <col min="2307" max="2307" width="17.140625" style="343" bestFit="1" customWidth="1"/>
    <col min="2308" max="2308" width="4" style="343" customWidth="1"/>
    <col min="2309" max="2309" width="13.7109375" style="343" customWidth="1"/>
    <col min="2310" max="2551" width="13.7109375" style="343"/>
    <col min="2552" max="2552" width="22.140625" style="343" customWidth="1"/>
    <col min="2553" max="2559" width="13.7109375" style="343" customWidth="1"/>
    <col min="2560" max="2560" width="15.85546875" style="343" customWidth="1"/>
    <col min="2561" max="2561" width="16.5703125" style="343" bestFit="1" customWidth="1"/>
    <col min="2562" max="2562" width="13.7109375" style="343" customWidth="1"/>
    <col min="2563" max="2563" width="17.140625" style="343" bestFit="1" customWidth="1"/>
    <col min="2564" max="2564" width="4" style="343" customWidth="1"/>
    <col min="2565" max="2565" width="13.7109375" style="343" customWidth="1"/>
    <col min="2566" max="2807" width="13.7109375" style="343"/>
    <col min="2808" max="2808" width="22.140625" style="343" customWidth="1"/>
    <col min="2809" max="2815" width="13.7109375" style="343" customWidth="1"/>
    <col min="2816" max="2816" width="15.85546875" style="343" customWidth="1"/>
    <col min="2817" max="2817" width="16.5703125" style="343" bestFit="1" customWidth="1"/>
    <col min="2818" max="2818" width="13.7109375" style="343" customWidth="1"/>
    <col min="2819" max="2819" width="17.140625" style="343" bestFit="1" customWidth="1"/>
    <col min="2820" max="2820" width="4" style="343" customWidth="1"/>
    <col min="2821" max="2821" width="13.7109375" style="343" customWidth="1"/>
    <col min="2822" max="3063" width="13.7109375" style="343"/>
    <col min="3064" max="3064" width="22.140625" style="343" customWidth="1"/>
    <col min="3065" max="3071" width="13.7109375" style="343" customWidth="1"/>
    <col min="3072" max="3072" width="15.85546875" style="343" customWidth="1"/>
    <col min="3073" max="3073" width="16.5703125" style="343" bestFit="1" customWidth="1"/>
    <col min="3074" max="3074" width="13.7109375" style="343" customWidth="1"/>
    <col min="3075" max="3075" width="17.140625" style="343" bestFit="1" customWidth="1"/>
    <col min="3076" max="3076" width="4" style="343" customWidth="1"/>
    <col min="3077" max="3077" width="13.7109375" style="343" customWidth="1"/>
    <col min="3078" max="3319" width="13.7109375" style="343"/>
    <col min="3320" max="3320" width="22.140625" style="343" customWidth="1"/>
    <col min="3321" max="3327" width="13.7109375" style="343" customWidth="1"/>
    <col min="3328" max="3328" width="15.85546875" style="343" customWidth="1"/>
    <col min="3329" max="3329" width="16.5703125" style="343" bestFit="1" customWidth="1"/>
    <col min="3330" max="3330" width="13.7109375" style="343" customWidth="1"/>
    <col min="3331" max="3331" width="17.140625" style="343" bestFit="1" customWidth="1"/>
    <col min="3332" max="3332" width="4" style="343" customWidth="1"/>
    <col min="3333" max="3333" width="13.7109375" style="343" customWidth="1"/>
    <col min="3334" max="3575" width="13.7109375" style="343"/>
    <col min="3576" max="3576" width="22.140625" style="343" customWidth="1"/>
    <col min="3577" max="3583" width="13.7109375" style="343" customWidth="1"/>
    <col min="3584" max="3584" width="15.85546875" style="343" customWidth="1"/>
    <col min="3585" max="3585" width="16.5703125" style="343" bestFit="1" customWidth="1"/>
    <col min="3586" max="3586" width="13.7109375" style="343" customWidth="1"/>
    <col min="3587" max="3587" width="17.140625" style="343" bestFit="1" customWidth="1"/>
    <col min="3588" max="3588" width="4" style="343" customWidth="1"/>
    <col min="3589" max="3589" width="13.7109375" style="343" customWidth="1"/>
    <col min="3590" max="3831" width="13.7109375" style="343"/>
    <col min="3832" max="3832" width="22.140625" style="343" customWidth="1"/>
    <col min="3833" max="3839" width="13.7109375" style="343" customWidth="1"/>
    <col min="3840" max="3840" width="15.85546875" style="343" customWidth="1"/>
    <col min="3841" max="3841" width="16.5703125" style="343" bestFit="1" customWidth="1"/>
    <col min="3842" max="3842" width="13.7109375" style="343" customWidth="1"/>
    <col min="3843" max="3843" width="17.140625" style="343" bestFit="1" customWidth="1"/>
    <col min="3844" max="3844" width="4" style="343" customWidth="1"/>
    <col min="3845" max="3845" width="13.7109375" style="343" customWidth="1"/>
    <col min="3846" max="4087" width="13.7109375" style="343"/>
    <col min="4088" max="4088" width="22.140625" style="343" customWidth="1"/>
    <col min="4089" max="4095" width="13.7109375" style="343" customWidth="1"/>
    <col min="4096" max="4096" width="15.85546875" style="343" customWidth="1"/>
    <col min="4097" max="4097" width="16.5703125" style="343" bestFit="1" customWidth="1"/>
    <col min="4098" max="4098" width="13.7109375" style="343" customWidth="1"/>
    <col min="4099" max="4099" width="17.140625" style="343" bestFit="1" customWidth="1"/>
    <col min="4100" max="4100" width="4" style="343" customWidth="1"/>
    <col min="4101" max="4101" width="13.7109375" style="343" customWidth="1"/>
    <col min="4102" max="4343" width="13.7109375" style="343"/>
    <col min="4344" max="4344" width="22.140625" style="343" customWidth="1"/>
    <col min="4345" max="4351" width="13.7109375" style="343" customWidth="1"/>
    <col min="4352" max="4352" width="15.85546875" style="343" customWidth="1"/>
    <col min="4353" max="4353" width="16.5703125" style="343" bestFit="1" customWidth="1"/>
    <col min="4354" max="4354" width="13.7109375" style="343" customWidth="1"/>
    <col min="4355" max="4355" width="17.140625" style="343" bestFit="1" customWidth="1"/>
    <col min="4356" max="4356" width="4" style="343" customWidth="1"/>
    <col min="4357" max="4357" width="13.7109375" style="343" customWidth="1"/>
    <col min="4358" max="4599" width="13.7109375" style="343"/>
    <col min="4600" max="4600" width="22.140625" style="343" customWidth="1"/>
    <col min="4601" max="4607" width="13.7109375" style="343" customWidth="1"/>
    <col min="4608" max="4608" width="15.85546875" style="343" customWidth="1"/>
    <col min="4609" max="4609" width="16.5703125" style="343" bestFit="1" customWidth="1"/>
    <col min="4610" max="4610" width="13.7109375" style="343" customWidth="1"/>
    <col min="4611" max="4611" width="17.140625" style="343" bestFit="1" customWidth="1"/>
    <col min="4612" max="4612" width="4" style="343" customWidth="1"/>
    <col min="4613" max="4613" width="13.7109375" style="343" customWidth="1"/>
    <col min="4614" max="4855" width="13.7109375" style="343"/>
    <col min="4856" max="4856" width="22.140625" style="343" customWidth="1"/>
    <col min="4857" max="4863" width="13.7109375" style="343" customWidth="1"/>
    <col min="4864" max="4864" width="15.85546875" style="343" customWidth="1"/>
    <col min="4865" max="4865" width="16.5703125" style="343" bestFit="1" customWidth="1"/>
    <col min="4866" max="4866" width="13.7109375" style="343" customWidth="1"/>
    <col min="4867" max="4867" width="17.140625" style="343" bestFit="1" customWidth="1"/>
    <col min="4868" max="4868" width="4" style="343" customWidth="1"/>
    <col min="4869" max="4869" width="13.7109375" style="343" customWidth="1"/>
    <col min="4870" max="5111" width="13.7109375" style="343"/>
    <col min="5112" max="5112" width="22.140625" style="343" customWidth="1"/>
    <col min="5113" max="5119" width="13.7109375" style="343" customWidth="1"/>
    <col min="5120" max="5120" width="15.85546875" style="343" customWidth="1"/>
    <col min="5121" max="5121" width="16.5703125" style="343" bestFit="1" customWidth="1"/>
    <col min="5122" max="5122" width="13.7109375" style="343" customWidth="1"/>
    <col min="5123" max="5123" width="17.140625" style="343" bestFit="1" customWidth="1"/>
    <col min="5124" max="5124" width="4" style="343" customWidth="1"/>
    <col min="5125" max="5125" width="13.7109375" style="343" customWidth="1"/>
    <col min="5126" max="5367" width="13.7109375" style="343"/>
    <col min="5368" max="5368" width="22.140625" style="343" customWidth="1"/>
    <col min="5369" max="5375" width="13.7109375" style="343" customWidth="1"/>
    <col min="5376" max="5376" width="15.85546875" style="343" customWidth="1"/>
    <col min="5377" max="5377" width="16.5703125" style="343" bestFit="1" customWidth="1"/>
    <col min="5378" max="5378" width="13.7109375" style="343" customWidth="1"/>
    <col min="5379" max="5379" width="17.140625" style="343" bestFit="1" customWidth="1"/>
    <col min="5380" max="5380" width="4" style="343" customWidth="1"/>
    <col min="5381" max="5381" width="13.7109375" style="343" customWidth="1"/>
    <col min="5382" max="5623" width="13.7109375" style="343"/>
    <col min="5624" max="5624" width="22.140625" style="343" customWidth="1"/>
    <col min="5625" max="5631" width="13.7109375" style="343" customWidth="1"/>
    <col min="5632" max="5632" width="15.85546875" style="343" customWidth="1"/>
    <col min="5633" max="5633" width="16.5703125" style="343" bestFit="1" customWidth="1"/>
    <col min="5634" max="5634" width="13.7109375" style="343" customWidth="1"/>
    <col min="5635" max="5635" width="17.140625" style="343" bestFit="1" customWidth="1"/>
    <col min="5636" max="5636" width="4" style="343" customWidth="1"/>
    <col min="5637" max="5637" width="13.7109375" style="343" customWidth="1"/>
    <col min="5638" max="5879" width="13.7109375" style="343"/>
    <col min="5880" max="5880" width="22.140625" style="343" customWidth="1"/>
    <col min="5881" max="5887" width="13.7109375" style="343" customWidth="1"/>
    <col min="5888" max="5888" width="15.85546875" style="343" customWidth="1"/>
    <col min="5889" max="5889" width="16.5703125" style="343" bestFit="1" customWidth="1"/>
    <col min="5890" max="5890" width="13.7109375" style="343" customWidth="1"/>
    <col min="5891" max="5891" width="17.140625" style="343" bestFit="1" customWidth="1"/>
    <col min="5892" max="5892" width="4" style="343" customWidth="1"/>
    <col min="5893" max="5893" width="13.7109375" style="343" customWidth="1"/>
    <col min="5894" max="6135" width="13.7109375" style="343"/>
    <col min="6136" max="6136" width="22.140625" style="343" customWidth="1"/>
    <col min="6137" max="6143" width="13.7109375" style="343" customWidth="1"/>
    <col min="6144" max="6144" width="15.85546875" style="343" customWidth="1"/>
    <col min="6145" max="6145" width="16.5703125" style="343" bestFit="1" customWidth="1"/>
    <col min="6146" max="6146" width="13.7109375" style="343" customWidth="1"/>
    <col min="6147" max="6147" width="17.140625" style="343" bestFit="1" customWidth="1"/>
    <col min="6148" max="6148" width="4" style="343" customWidth="1"/>
    <col min="6149" max="6149" width="13.7109375" style="343" customWidth="1"/>
    <col min="6150" max="6391" width="13.7109375" style="343"/>
    <col min="6392" max="6392" width="22.140625" style="343" customWidth="1"/>
    <col min="6393" max="6399" width="13.7109375" style="343" customWidth="1"/>
    <col min="6400" max="6400" width="15.85546875" style="343" customWidth="1"/>
    <col min="6401" max="6401" width="16.5703125" style="343" bestFit="1" customWidth="1"/>
    <col min="6402" max="6402" width="13.7109375" style="343" customWidth="1"/>
    <col min="6403" max="6403" width="17.140625" style="343" bestFit="1" customWidth="1"/>
    <col min="6404" max="6404" width="4" style="343" customWidth="1"/>
    <col min="6405" max="6405" width="13.7109375" style="343" customWidth="1"/>
    <col min="6406" max="6647" width="13.7109375" style="343"/>
    <col min="6648" max="6648" width="22.140625" style="343" customWidth="1"/>
    <col min="6649" max="6655" width="13.7109375" style="343" customWidth="1"/>
    <col min="6656" max="6656" width="15.85546875" style="343" customWidth="1"/>
    <col min="6657" max="6657" width="16.5703125" style="343" bestFit="1" customWidth="1"/>
    <col min="6658" max="6658" width="13.7109375" style="343" customWidth="1"/>
    <col min="6659" max="6659" width="17.140625" style="343" bestFit="1" customWidth="1"/>
    <col min="6660" max="6660" width="4" style="343" customWidth="1"/>
    <col min="6661" max="6661" width="13.7109375" style="343" customWidth="1"/>
    <col min="6662" max="6903" width="13.7109375" style="343"/>
    <col min="6904" max="6904" width="22.140625" style="343" customWidth="1"/>
    <col min="6905" max="6911" width="13.7109375" style="343" customWidth="1"/>
    <col min="6912" max="6912" width="15.85546875" style="343" customWidth="1"/>
    <col min="6913" max="6913" width="16.5703125" style="343" bestFit="1" customWidth="1"/>
    <col min="6914" max="6914" width="13.7109375" style="343" customWidth="1"/>
    <col min="6915" max="6915" width="17.140625" style="343" bestFit="1" customWidth="1"/>
    <col min="6916" max="6916" width="4" style="343" customWidth="1"/>
    <col min="6917" max="6917" width="13.7109375" style="343" customWidth="1"/>
    <col min="6918" max="7159" width="13.7109375" style="343"/>
    <col min="7160" max="7160" width="22.140625" style="343" customWidth="1"/>
    <col min="7161" max="7167" width="13.7109375" style="343" customWidth="1"/>
    <col min="7168" max="7168" width="15.85546875" style="343" customWidth="1"/>
    <col min="7169" max="7169" width="16.5703125" style="343" bestFit="1" customWidth="1"/>
    <col min="7170" max="7170" width="13.7109375" style="343" customWidth="1"/>
    <col min="7171" max="7171" width="17.140625" style="343" bestFit="1" customWidth="1"/>
    <col min="7172" max="7172" width="4" style="343" customWidth="1"/>
    <col min="7173" max="7173" width="13.7109375" style="343" customWidth="1"/>
    <col min="7174" max="7415" width="13.7109375" style="343"/>
    <col min="7416" max="7416" width="22.140625" style="343" customWidth="1"/>
    <col min="7417" max="7423" width="13.7109375" style="343" customWidth="1"/>
    <col min="7424" max="7424" width="15.85546875" style="343" customWidth="1"/>
    <col min="7425" max="7425" width="16.5703125" style="343" bestFit="1" customWidth="1"/>
    <col min="7426" max="7426" width="13.7109375" style="343" customWidth="1"/>
    <col min="7427" max="7427" width="17.140625" style="343" bestFit="1" customWidth="1"/>
    <col min="7428" max="7428" width="4" style="343" customWidth="1"/>
    <col min="7429" max="7429" width="13.7109375" style="343" customWidth="1"/>
    <col min="7430" max="7671" width="13.7109375" style="343"/>
    <col min="7672" max="7672" width="22.140625" style="343" customWidth="1"/>
    <col min="7673" max="7679" width="13.7109375" style="343" customWidth="1"/>
    <col min="7680" max="7680" width="15.85546875" style="343" customWidth="1"/>
    <col min="7681" max="7681" width="16.5703125" style="343" bestFit="1" customWidth="1"/>
    <col min="7682" max="7682" width="13.7109375" style="343" customWidth="1"/>
    <col min="7683" max="7683" width="17.140625" style="343" bestFit="1" customWidth="1"/>
    <col min="7684" max="7684" width="4" style="343" customWidth="1"/>
    <col min="7685" max="7685" width="13.7109375" style="343" customWidth="1"/>
    <col min="7686" max="7927" width="13.7109375" style="343"/>
    <col min="7928" max="7928" width="22.140625" style="343" customWidth="1"/>
    <col min="7929" max="7935" width="13.7109375" style="343" customWidth="1"/>
    <col min="7936" max="7936" width="15.85546875" style="343" customWidth="1"/>
    <col min="7937" max="7937" width="16.5703125" style="343" bestFit="1" customWidth="1"/>
    <col min="7938" max="7938" width="13.7109375" style="343" customWidth="1"/>
    <col min="7939" max="7939" width="17.140625" style="343" bestFit="1" customWidth="1"/>
    <col min="7940" max="7940" width="4" style="343" customWidth="1"/>
    <col min="7941" max="7941" width="13.7109375" style="343" customWidth="1"/>
    <col min="7942" max="8183" width="13.7109375" style="343"/>
    <col min="8184" max="8184" width="22.140625" style="343" customWidth="1"/>
    <col min="8185" max="8191" width="13.7109375" style="343" customWidth="1"/>
    <col min="8192" max="8192" width="15.85546875" style="343" customWidth="1"/>
    <col min="8193" max="8193" width="16.5703125" style="343" bestFit="1" customWidth="1"/>
    <col min="8194" max="8194" width="13.7109375" style="343" customWidth="1"/>
    <col min="8195" max="8195" width="17.140625" style="343" bestFit="1" customWidth="1"/>
    <col min="8196" max="8196" width="4" style="343" customWidth="1"/>
    <col min="8197" max="8197" width="13.7109375" style="343" customWidth="1"/>
    <col min="8198" max="8439" width="13.7109375" style="343"/>
    <col min="8440" max="8440" width="22.140625" style="343" customWidth="1"/>
    <col min="8441" max="8447" width="13.7109375" style="343" customWidth="1"/>
    <col min="8448" max="8448" width="15.85546875" style="343" customWidth="1"/>
    <col min="8449" max="8449" width="16.5703125" style="343" bestFit="1" customWidth="1"/>
    <col min="8450" max="8450" width="13.7109375" style="343" customWidth="1"/>
    <col min="8451" max="8451" width="17.140625" style="343" bestFit="1" customWidth="1"/>
    <col min="8452" max="8452" width="4" style="343" customWidth="1"/>
    <col min="8453" max="8453" width="13.7109375" style="343" customWidth="1"/>
    <col min="8454" max="8695" width="13.7109375" style="343"/>
    <col min="8696" max="8696" width="22.140625" style="343" customWidth="1"/>
    <col min="8697" max="8703" width="13.7109375" style="343" customWidth="1"/>
    <col min="8704" max="8704" width="15.85546875" style="343" customWidth="1"/>
    <col min="8705" max="8705" width="16.5703125" style="343" bestFit="1" customWidth="1"/>
    <col min="8706" max="8706" width="13.7109375" style="343" customWidth="1"/>
    <col min="8707" max="8707" width="17.140625" style="343" bestFit="1" customWidth="1"/>
    <col min="8708" max="8708" width="4" style="343" customWidth="1"/>
    <col min="8709" max="8709" width="13.7109375" style="343" customWidth="1"/>
    <col min="8710" max="8951" width="13.7109375" style="343"/>
    <col min="8952" max="8952" width="22.140625" style="343" customWidth="1"/>
    <col min="8953" max="8959" width="13.7109375" style="343" customWidth="1"/>
    <col min="8960" max="8960" width="15.85546875" style="343" customWidth="1"/>
    <col min="8961" max="8961" width="16.5703125" style="343" bestFit="1" customWidth="1"/>
    <col min="8962" max="8962" width="13.7109375" style="343" customWidth="1"/>
    <col min="8963" max="8963" width="17.140625" style="343" bestFit="1" customWidth="1"/>
    <col min="8964" max="8964" width="4" style="343" customWidth="1"/>
    <col min="8965" max="8965" width="13.7109375" style="343" customWidth="1"/>
    <col min="8966" max="9207" width="13.7109375" style="343"/>
    <col min="9208" max="9208" width="22.140625" style="343" customWidth="1"/>
    <col min="9209" max="9215" width="13.7109375" style="343" customWidth="1"/>
    <col min="9216" max="9216" width="15.85546875" style="343" customWidth="1"/>
    <col min="9217" max="9217" width="16.5703125" style="343" bestFit="1" customWidth="1"/>
    <col min="9218" max="9218" width="13.7109375" style="343" customWidth="1"/>
    <col min="9219" max="9219" width="17.140625" style="343" bestFit="1" customWidth="1"/>
    <col min="9220" max="9220" width="4" style="343" customWidth="1"/>
    <col min="9221" max="9221" width="13.7109375" style="343" customWidth="1"/>
    <col min="9222" max="9463" width="13.7109375" style="343"/>
    <col min="9464" max="9464" width="22.140625" style="343" customWidth="1"/>
    <col min="9465" max="9471" width="13.7109375" style="343" customWidth="1"/>
    <col min="9472" max="9472" width="15.85546875" style="343" customWidth="1"/>
    <col min="9473" max="9473" width="16.5703125" style="343" bestFit="1" customWidth="1"/>
    <col min="9474" max="9474" width="13.7109375" style="343" customWidth="1"/>
    <col min="9475" max="9475" width="17.140625" style="343" bestFit="1" customWidth="1"/>
    <col min="9476" max="9476" width="4" style="343" customWidth="1"/>
    <col min="9477" max="9477" width="13.7109375" style="343" customWidth="1"/>
    <col min="9478" max="9719" width="13.7109375" style="343"/>
    <col min="9720" max="9720" width="22.140625" style="343" customWidth="1"/>
    <col min="9721" max="9727" width="13.7109375" style="343" customWidth="1"/>
    <col min="9728" max="9728" width="15.85546875" style="343" customWidth="1"/>
    <col min="9729" max="9729" width="16.5703125" style="343" bestFit="1" customWidth="1"/>
    <col min="9730" max="9730" width="13.7109375" style="343" customWidth="1"/>
    <col min="9731" max="9731" width="17.140625" style="343" bestFit="1" customWidth="1"/>
    <col min="9732" max="9732" width="4" style="343" customWidth="1"/>
    <col min="9733" max="9733" width="13.7109375" style="343" customWidth="1"/>
    <col min="9734" max="9975" width="13.7109375" style="343"/>
    <col min="9976" max="9976" width="22.140625" style="343" customWidth="1"/>
    <col min="9977" max="9983" width="13.7109375" style="343" customWidth="1"/>
    <col min="9984" max="9984" width="15.85546875" style="343" customWidth="1"/>
    <col min="9985" max="9985" width="16.5703125" style="343" bestFit="1" customWidth="1"/>
    <col min="9986" max="9986" width="13.7109375" style="343" customWidth="1"/>
    <col min="9987" max="9987" width="17.140625" style="343" bestFit="1" customWidth="1"/>
    <col min="9988" max="9988" width="4" style="343" customWidth="1"/>
    <col min="9989" max="9989" width="13.7109375" style="343" customWidth="1"/>
    <col min="9990" max="10231" width="13.7109375" style="343"/>
    <col min="10232" max="10232" width="22.140625" style="343" customWidth="1"/>
    <col min="10233" max="10239" width="13.7109375" style="343" customWidth="1"/>
    <col min="10240" max="10240" width="15.85546875" style="343" customWidth="1"/>
    <col min="10241" max="10241" width="16.5703125" style="343" bestFit="1" customWidth="1"/>
    <col min="10242" max="10242" width="13.7109375" style="343" customWidth="1"/>
    <col min="10243" max="10243" width="17.140625" style="343" bestFit="1" customWidth="1"/>
    <col min="10244" max="10244" width="4" style="343" customWidth="1"/>
    <col min="10245" max="10245" width="13.7109375" style="343" customWidth="1"/>
    <col min="10246" max="10487" width="13.7109375" style="343"/>
    <col min="10488" max="10488" width="22.140625" style="343" customWidth="1"/>
    <col min="10489" max="10495" width="13.7109375" style="343" customWidth="1"/>
    <col min="10496" max="10496" width="15.85546875" style="343" customWidth="1"/>
    <col min="10497" max="10497" width="16.5703125" style="343" bestFit="1" customWidth="1"/>
    <col min="10498" max="10498" width="13.7109375" style="343" customWidth="1"/>
    <col min="10499" max="10499" width="17.140625" style="343" bestFit="1" customWidth="1"/>
    <col min="10500" max="10500" width="4" style="343" customWidth="1"/>
    <col min="10501" max="10501" width="13.7109375" style="343" customWidth="1"/>
    <col min="10502" max="10743" width="13.7109375" style="343"/>
    <col min="10744" max="10744" width="22.140625" style="343" customWidth="1"/>
    <col min="10745" max="10751" width="13.7109375" style="343" customWidth="1"/>
    <col min="10752" max="10752" width="15.85546875" style="343" customWidth="1"/>
    <col min="10753" max="10753" width="16.5703125" style="343" bestFit="1" customWidth="1"/>
    <col min="10754" max="10754" width="13.7109375" style="343" customWidth="1"/>
    <col min="10755" max="10755" width="17.140625" style="343" bestFit="1" customWidth="1"/>
    <col min="10756" max="10756" width="4" style="343" customWidth="1"/>
    <col min="10757" max="10757" width="13.7109375" style="343" customWidth="1"/>
    <col min="10758" max="10999" width="13.7109375" style="343"/>
    <col min="11000" max="11000" width="22.140625" style="343" customWidth="1"/>
    <col min="11001" max="11007" width="13.7109375" style="343" customWidth="1"/>
    <col min="11008" max="11008" width="15.85546875" style="343" customWidth="1"/>
    <col min="11009" max="11009" width="16.5703125" style="343" bestFit="1" customWidth="1"/>
    <col min="11010" max="11010" width="13.7109375" style="343" customWidth="1"/>
    <col min="11011" max="11011" width="17.140625" style="343" bestFit="1" customWidth="1"/>
    <col min="11012" max="11012" width="4" style="343" customWidth="1"/>
    <col min="11013" max="11013" width="13.7109375" style="343" customWidth="1"/>
    <col min="11014" max="11255" width="13.7109375" style="343"/>
    <col min="11256" max="11256" width="22.140625" style="343" customWidth="1"/>
    <col min="11257" max="11263" width="13.7109375" style="343" customWidth="1"/>
    <col min="11264" max="11264" width="15.85546875" style="343" customWidth="1"/>
    <col min="11265" max="11265" width="16.5703125" style="343" bestFit="1" customWidth="1"/>
    <col min="11266" max="11266" width="13.7109375" style="343" customWidth="1"/>
    <col min="11267" max="11267" width="17.140625" style="343" bestFit="1" customWidth="1"/>
    <col min="11268" max="11268" width="4" style="343" customWidth="1"/>
    <col min="11269" max="11269" width="13.7109375" style="343" customWidth="1"/>
    <col min="11270" max="11511" width="13.7109375" style="343"/>
    <col min="11512" max="11512" width="22.140625" style="343" customWidth="1"/>
    <col min="11513" max="11519" width="13.7109375" style="343" customWidth="1"/>
    <col min="11520" max="11520" width="15.85546875" style="343" customWidth="1"/>
    <col min="11521" max="11521" width="16.5703125" style="343" bestFit="1" customWidth="1"/>
    <col min="11522" max="11522" width="13.7109375" style="343" customWidth="1"/>
    <col min="11523" max="11523" width="17.140625" style="343" bestFit="1" customWidth="1"/>
    <col min="11524" max="11524" width="4" style="343" customWidth="1"/>
    <col min="11525" max="11525" width="13.7109375" style="343" customWidth="1"/>
    <col min="11526" max="11767" width="13.7109375" style="343"/>
    <col min="11768" max="11768" width="22.140625" style="343" customWidth="1"/>
    <col min="11769" max="11775" width="13.7109375" style="343" customWidth="1"/>
    <col min="11776" max="11776" width="15.85546875" style="343" customWidth="1"/>
    <col min="11777" max="11777" width="16.5703125" style="343" bestFit="1" customWidth="1"/>
    <col min="11778" max="11778" width="13.7109375" style="343" customWidth="1"/>
    <col min="11779" max="11779" width="17.140625" style="343" bestFit="1" customWidth="1"/>
    <col min="11780" max="11780" width="4" style="343" customWidth="1"/>
    <col min="11781" max="11781" width="13.7109375" style="343" customWidth="1"/>
    <col min="11782" max="12023" width="13.7109375" style="343"/>
    <col min="12024" max="12024" width="22.140625" style="343" customWidth="1"/>
    <col min="12025" max="12031" width="13.7109375" style="343" customWidth="1"/>
    <col min="12032" max="12032" width="15.85546875" style="343" customWidth="1"/>
    <col min="12033" max="12033" width="16.5703125" style="343" bestFit="1" customWidth="1"/>
    <col min="12034" max="12034" width="13.7109375" style="343" customWidth="1"/>
    <col min="12035" max="12035" width="17.140625" style="343" bestFit="1" customWidth="1"/>
    <col min="12036" max="12036" width="4" style="343" customWidth="1"/>
    <col min="12037" max="12037" width="13.7109375" style="343" customWidth="1"/>
    <col min="12038" max="12279" width="13.7109375" style="343"/>
    <col min="12280" max="12280" width="22.140625" style="343" customWidth="1"/>
    <col min="12281" max="12287" width="13.7109375" style="343" customWidth="1"/>
    <col min="12288" max="12288" width="15.85546875" style="343" customWidth="1"/>
    <col min="12289" max="12289" width="16.5703125" style="343" bestFit="1" customWidth="1"/>
    <col min="12290" max="12290" width="13.7109375" style="343" customWidth="1"/>
    <col min="12291" max="12291" width="17.140625" style="343" bestFit="1" customWidth="1"/>
    <col min="12292" max="12292" width="4" style="343" customWidth="1"/>
    <col min="12293" max="12293" width="13.7109375" style="343" customWidth="1"/>
    <col min="12294" max="12535" width="13.7109375" style="343"/>
    <col min="12536" max="12536" width="22.140625" style="343" customWidth="1"/>
    <col min="12537" max="12543" width="13.7109375" style="343" customWidth="1"/>
    <col min="12544" max="12544" width="15.85546875" style="343" customWidth="1"/>
    <col min="12545" max="12545" width="16.5703125" style="343" bestFit="1" customWidth="1"/>
    <col min="12546" max="12546" width="13.7109375" style="343" customWidth="1"/>
    <col min="12547" max="12547" width="17.140625" style="343" bestFit="1" customWidth="1"/>
    <col min="12548" max="12548" width="4" style="343" customWidth="1"/>
    <col min="12549" max="12549" width="13.7109375" style="343" customWidth="1"/>
    <col min="12550" max="12791" width="13.7109375" style="343"/>
    <col min="12792" max="12792" width="22.140625" style="343" customWidth="1"/>
    <col min="12793" max="12799" width="13.7109375" style="343" customWidth="1"/>
    <col min="12800" max="12800" width="15.85546875" style="343" customWidth="1"/>
    <col min="12801" max="12801" width="16.5703125" style="343" bestFit="1" customWidth="1"/>
    <col min="12802" max="12802" width="13.7109375" style="343" customWidth="1"/>
    <col min="12803" max="12803" width="17.140625" style="343" bestFit="1" customWidth="1"/>
    <col min="12804" max="12804" width="4" style="343" customWidth="1"/>
    <col min="12805" max="12805" width="13.7109375" style="343" customWidth="1"/>
    <col min="12806" max="13047" width="13.7109375" style="343"/>
    <col min="13048" max="13048" width="22.140625" style="343" customWidth="1"/>
    <col min="13049" max="13055" width="13.7109375" style="343" customWidth="1"/>
    <col min="13056" max="13056" width="15.85546875" style="343" customWidth="1"/>
    <col min="13057" max="13057" width="16.5703125" style="343" bestFit="1" customWidth="1"/>
    <col min="13058" max="13058" width="13.7109375" style="343" customWidth="1"/>
    <col min="13059" max="13059" width="17.140625" style="343" bestFit="1" customWidth="1"/>
    <col min="13060" max="13060" width="4" style="343" customWidth="1"/>
    <col min="13061" max="13061" width="13.7109375" style="343" customWidth="1"/>
    <col min="13062" max="13303" width="13.7109375" style="343"/>
    <col min="13304" max="13304" width="22.140625" style="343" customWidth="1"/>
    <col min="13305" max="13311" width="13.7109375" style="343" customWidth="1"/>
    <col min="13312" max="13312" width="15.85546875" style="343" customWidth="1"/>
    <col min="13313" max="13313" width="16.5703125" style="343" bestFit="1" customWidth="1"/>
    <col min="13314" max="13314" width="13.7109375" style="343" customWidth="1"/>
    <col min="13315" max="13315" width="17.140625" style="343" bestFit="1" customWidth="1"/>
    <col min="13316" max="13316" width="4" style="343" customWidth="1"/>
    <col min="13317" max="13317" width="13.7109375" style="343" customWidth="1"/>
    <col min="13318" max="13559" width="13.7109375" style="343"/>
    <col min="13560" max="13560" width="22.140625" style="343" customWidth="1"/>
    <col min="13561" max="13567" width="13.7109375" style="343" customWidth="1"/>
    <col min="13568" max="13568" width="15.85546875" style="343" customWidth="1"/>
    <col min="13569" max="13569" width="16.5703125" style="343" bestFit="1" customWidth="1"/>
    <col min="13570" max="13570" width="13.7109375" style="343" customWidth="1"/>
    <col min="13571" max="13571" width="17.140625" style="343" bestFit="1" customWidth="1"/>
    <col min="13572" max="13572" width="4" style="343" customWidth="1"/>
    <col min="13573" max="13573" width="13.7109375" style="343" customWidth="1"/>
    <col min="13574" max="13815" width="13.7109375" style="343"/>
    <col min="13816" max="13816" width="22.140625" style="343" customWidth="1"/>
    <col min="13817" max="13823" width="13.7109375" style="343" customWidth="1"/>
    <col min="13824" max="13824" width="15.85546875" style="343" customWidth="1"/>
    <col min="13825" max="13825" width="16.5703125" style="343" bestFit="1" customWidth="1"/>
    <col min="13826" max="13826" width="13.7109375" style="343" customWidth="1"/>
    <col min="13827" max="13827" width="17.140625" style="343" bestFit="1" customWidth="1"/>
    <col min="13828" max="13828" width="4" style="343" customWidth="1"/>
    <col min="13829" max="13829" width="13.7109375" style="343" customWidth="1"/>
    <col min="13830" max="14071" width="13.7109375" style="343"/>
    <col min="14072" max="14072" width="22.140625" style="343" customWidth="1"/>
    <col min="14073" max="14079" width="13.7109375" style="343" customWidth="1"/>
    <col min="14080" max="14080" width="15.85546875" style="343" customWidth="1"/>
    <col min="14081" max="14081" width="16.5703125" style="343" bestFit="1" customWidth="1"/>
    <col min="14082" max="14082" width="13.7109375" style="343" customWidth="1"/>
    <col min="14083" max="14083" width="17.140625" style="343" bestFit="1" customWidth="1"/>
    <col min="14084" max="14084" width="4" style="343" customWidth="1"/>
    <col min="14085" max="14085" width="13.7109375" style="343" customWidth="1"/>
    <col min="14086" max="14327" width="13.7109375" style="343"/>
    <col min="14328" max="14328" width="22.140625" style="343" customWidth="1"/>
    <col min="14329" max="14335" width="13.7109375" style="343" customWidth="1"/>
    <col min="14336" max="14336" width="15.85546875" style="343" customWidth="1"/>
    <col min="14337" max="14337" width="16.5703125" style="343" bestFit="1" customWidth="1"/>
    <col min="14338" max="14338" width="13.7109375" style="343" customWidth="1"/>
    <col min="14339" max="14339" width="17.140625" style="343" bestFit="1" customWidth="1"/>
    <col min="14340" max="14340" width="4" style="343" customWidth="1"/>
    <col min="14341" max="14341" width="13.7109375" style="343" customWidth="1"/>
    <col min="14342" max="14583" width="13.7109375" style="343"/>
    <col min="14584" max="14584" width="22.140625" style="343" customWidth="1"/>
    <col min="14585" max="14591" width="13.7109375" style="343" customWidth="1"/>
    <col min="14592" max="14592" width="15.85546875" style="343" customWidth="1"/>
    <col min="14593" max="14593" width="16.5703125" style="343" bestFit="1" customWidth="1"/>
    <col min="14594" max="14594" width="13.7109375" style="343" customWidth="1"/>
    <col min="14595" max="14595" width="17.140625" style="343" bestFit="1" customWidth="1"/>
    <col min="14596" max="14596" width="4" style="343" customWidth="1"/>
    <col min="14597" max="14597" width="13.7109375" style="343" customWidth="1"/>
    <col min="14598" max="14839" width="13.7109375" style="343"/>
    <col min="14840" max="14840" width="22.140625" style="343" customWidth="1"/>
    <col min="14841" max="14847" width="13.7109375" style="343" customWidth="1"/>
    <col min="14848" max="14848" width="15.85546875" style="343" customWidth="1"/>
    <col min="14849" max="14849" width="16.5703125" style="343" bestFit="1" customWidth="1"/>
    <col min="14850" max="14850" width="13.7109375" style="343" customWidth="1"/>
    <col min="14851" max="14851" width="17.140625" style="343" bestFit="1" customWidth="1"/>
    <col min="14852" max="14852" width="4" style="343" customWidth="1"/>
    <col min="14853" max="14853" width="13.7109375" style="343" customWidth="1"/>
    <col min="14854" max="15095" width="13.7109375" style="343"/>
    <col min="15096" max="15096" width="22.140625" style="343" customWidth="1"/>
    <col min="15097" max="15103" width="13.7109375" style="343" customWidth="1"/>
    <col min="15104" max="15104" width="15.85546875" style="343" customWidth="1"/>
    <col min="15105" max="15105" width="16.5703125" style="343" bestFit="1" customWidth="1"/>
    <col min="15106" max="15106" width="13.7109375" style="343" customWidth="1"/>
    <col min="15107" max="15107" width="17.140625" style="343" bestFit="1" customWidth="1"/>
    <col min="15108" max="15108" width="4" style="343" customWidth="1"/>
    <col min="15109" max="15109" width="13.7109375" style="343" customWidth="1"/>
    <col min="15110" max="15351" width="13.7109375" style="343"/>
    <col min="15352" max="15352" width="22.140625" style="343" customWidth="1"/>
    <col min="15353" max="15359" width="13.7109375" style="343" customWidth="1"/>
    <col min="15360" max="15360" width="15.85546875" style="343" customWidth="1"/>
    <col min="15361" max="15361" width="16.5703125" style="343" bestFit="1" customWidth="1"/>
    <col min="15362" max="15362" width="13.7109375" style="343" customWidth="1"/>
    <col min="15363" max="15363" width="17.140625" style="343" bestFit="1" customWidth="1"/>
    <col min="15364" max="15364" width="4" style="343" customWidth="1"/>
    <col min="15365" max="15365" width="13.7109375" style="343" customWidth="1"/>
    <col min="15366" max="15607" width="13.7109375" style="343"/>
    <col min="15608" max="15608" width="22.140625" style="343" customWidth="1"/>
    <col min="15609" max="15615" width="13.7109375" style="343" customWidth="1"/>
    <col min="15616" max="15616" width="15.85546875" style="343" customWidth="1"/>
    <col min="15617" max="15617" width="16.5703125" style="343" bestFit="1" customWidth="1"/>
    <col min="15618" max="15618" width="13.7109375" style="343" customWidth="1"/>
    <col min="15619" max="15619" width="17.140625" style="343" bestFit="1" customWidth="1"/>
    <col min="15620" max="15620" width="4" style="343" customWidth="1"/>
    <col min="15621" max="15621" width="13.7109375" style="343" customWidth="1"/>
    <col min="15622" max="15863" width="13.7109375" style="343"/>
    <col min="15864" max="15864" width="22.140625" style="343" customWidth="1"/>
    <col min="15865" max="15871" width="13.7109375" style="343" customWidth="1"/>
    <col min="15872" max="15872" width="15.85546875" style="343" customWidth="1"/>
    <col min="15873" max="15873" width="16.5703125" style="343" bestFit="1" customWidth="1"/>
    <col min="15874" max="15874" width="13.7109375" style="343" customWidth="1"/>
    <col min="15875" max="15875" width="17.140625" style="343" bestFit="1" customWidth="1"/>
    <col min="15876" max="15876" width="4" style="343" customWidth="1"/>
    <col min="15877" max="15877" width="13.7109375" style="343" customWidth="1"/>
    <col min="15878" max="16119" width="13.7109375" style="343"/>
    <col min="16120" max="16120" width="22.140625" style="343" customWidth="1"/>
    <col min="16121" max="16127" width="13.7109375" style="343" customWidth="1"/>
    <col min="16128" max="16128" width="15.85546875" style="343" customWidth="1"/>
    <col min="16129" max="16129" width="16.5703125" style="343" bestFit="1" customWidth="1"/>
    <col min="16130" max="16130" width="13.7109375" style="343" customWidth="1"/>
    <col min="16131" max="16131" width="17.140625" style="343" bestFit="1" customWidth="1"/>
    <col min="16132" max="16132" width="4" style="343" customWidth="1"/>
    <col min="16133" max="16133" width="13.7109375" style="343" customWidth="1"/>
    <col min="16134" max="16384" width="13.7109375" style="343"/>
  </cols>
  <sheetData>
    <row r="1" spans="1:26" s="328" customFormat="1">
      <c r="A1" s="9" t="s">
        <v>4</v>
      </c>
      <c r="B1" s="326"/>
      <c r="C1" s="326"/>
      <c r="D1" s="11"/>
      <c r="E1" s="11"/>
      <c r="F1" s="327"/>
      <c r="G1" s="11"/>
      <c r="H1" s="11"/>
    </row>
    <row r="2" spans="1:26" s="328" customFormat="1">
      <c r="A2" s="13"/>
      <c r="B2" s="326"/>
      <c r="C2" s="326"/>
      <c r="E2" s="329" t="s">
        <v>762</v>
      </c>
      <c r="F2" s="329" t="s">
        <v>763</v>
      </c>
      <c r="H2" s="11"/>
    </row>
    <row r="3" spans="1:26" s="328" customFormat="1">
      <c r="A3" s="297" t="str">
        <f>'2-Kosten per locatie'!A3</f>
        <v xml:space="preserve">Naam opdrachtgever </v>
      </c>
      <c r="B3" s="298" t="str">
        <f>'2-Kosten per locatie'!B3</f>
        <v>VrZW en GGDZW</v>
      </c>
      <c r="C3" s="298"/>
      <c r="E3" s="330" t="s">
        <v>764</v>
      </c>
      <c r="F3" s="331">
        <v>0</v>
      </c>
      <c r="H3" s="11"/>
    </row>
    <row r="4" spans="1:26" s="328" customFormat="1">
      <c r="A4" s="297" t="str">
        <f>'2-Kosten per locatie'!A4</f>
        <v>Calculatie onderdeel</v>
      </c>
      <c r="B4" s="298" t="str">
        <f ca="1">MID(CELL("bestandsnaam",$C$9),SEARCH("]",CELL("bestandsnaam",$C$9),1)+1,256)</f>
        <v>10-Glasbewassing</v>
      </c>
      <c r="C4" s="298"/>
      <c r="E4" s="330" t="s">
        <v>765</v>
      </c>
      <c r="F4" s="331">
        <v>0</v>
      </c>
      <c r="H4" s="11"/>
    </row>
    <row r="5" spans="1:26" s="328" customFormat="1">
      <c r="A5" s="297" t="str">
        <f>'2-Kosten per locatie'!A5</f>
        <v>Gebouw/plaats</v>
      </c>
      <c r="B5" s="298" t="str">
        <f>'2-Kosten per locatie'!B5</f>
        <v>Diverse</v>
      </c>
      <c r="C5" s="298"/>
      <c r="E5" s="332" t="s">
        <v>766</v>
      </c>
      <c r="F5" s="331">
        <v>0</v>
      </c>
      <c r="H5" s="11"/>
      <c r="M5" s="16"/>
      <c r="N5" s="17"/>
      <c r="O5" s="14"/>
      <c r="P5" s="16"/>
      <c r="Q5" s="17"/>
      <c r="R5" s="16"/>
      <c r="S5" s="16"/>
      <c r="T5" s="17"/>
      <c r="U5" s="16"/>
      <c r="V5" s="16"/>
      <c r="W5" s="17"/>
      <c r="X5" s="16"/>
      <c r="Y5" s="16"/>
      <c r="Z5" s="17"/>
    </row>
    <row r="6" spans="1:26" s="328" customFormat="1" ht="17.25" customHeight="1">
      <c r="A6" s="297" t="str">
        <f>'2-Kosten per locatie'!A6</f>
        <v>Referentie nummer</v>
      </c>
      <c r="B6" s="298" t="str">
        <f>'2-Kosten per locatie'!B6</f>
        <v>VrZW/GGDZW-EA-2027</v>
      </c>
      <c r="C6" s="298"/>
      <c r="E6" s="330" t="s">
        <v>767</v>
      </c>
      <c r="F6" s="331">
        <v>0</v>
      </c>
      <c r="H6" s="11"/>
      <c r="M6" s="333"/>
      <c r="N6" s="334"/>
      <c r="O6" s="14"/>
      <c r="P6" s="333"/>
      <c r="Q6" s="334"/>
      <c r="R6" s="16"/>
      <c r="S6" s="333"/>
      <c r="T6" s="334"/>
      <c r="U6" s="16"/>
      <c r="V6" s="333"/>
      <c r="W6" s="334"/>
      <c r="X6" s="16"/>
      <c r="Y6" s="333"/>
      <c r="Z6" s="334"/>
    </row>
    <row r="7" spans="1:26" s="328" customFormat="1" ht="17.25" customHeight="1">
      <c r="A7" s="297" t="str">
        <f>'2-Kosten per locatie'!A7</f>
        <v>Naam dienstverlener</v>
      </c>
      <c r="B7" s="298">
        <f>'2-Kosten per locatie'!B7</f>
        <v>0</v>
      </c>
      <c r="C7" s="3"/>
      <c r="E7" s="330" t="s">
        <v>768</v>
      </c>
      <c r="F7" s="331">
        <v>0</v>
      </c>
      <c r="H7" s="11"/>
    </row>
    <row r="8" spans="1:26" s="328" customFormat="1" ht="17.25" customHeight="1">
      <c r="A8" s="297" t="str">
        <f>'2-Kosten per locatie'!A8</f>
        <v>Prijspeil</v>
      </c>
      <c r="B8" s="299">
        <f>'2-Kosten per locatie'!B8</f>
        <v>46388</v>
      </c>
      <c r="C8" s="119"/>
      <c r="E8" s="330" t="s">
        <v>769</v>
      </c>
      <c r="F8" s="331">
        <v>0</v>
      </c>
      <c r="H8" s="11"/>
    </row>
    <row r="9" spans="1:26" s="328" customFormat="1" ht="17.25" customHeight="1">
      <c r="E9" s="330" t="s">
        <v>770</v>
      </c>
      <c r="F9" s="331">
        <v>0</v>
      </c>
      <c r="H9" s="11"/>
    </row>
    <row r="10" spans="1:26" s="328" customFormat="1" ht="17.25" customHeight="1">
      <c r="E10" s="421" t="s">
        <v>771</v>
      </c>
      <c r="F10" s="331">
        <v>0</v>
      </c>
      <c r="H10" s="17"/>
    </row>
    <row r="11" spans="1:26" s="328" customFormat="1">
      <c r="A11" s="325"/>
      <c r="D11" s="16"/>
      <c r="F11" s="335"/>
      <c r="G11" s="16"/>
      <c r="H11" s="17"/>
    </row>
    <row r="12" spans="1:26" s="338" customFormat="1" ht="43.5" customHeight="1">
      <c r="A12" s="336" t="s">
        <v>27</v>
      </c>
      <c r="B12" s="337" t="s">
        <v>762</v>
      </c>
      <c r="C12" s="337" t="s">
        <v>772</v>
      </c>
      <c r="D12" s="329" t="s">
        <v>773</v>
      </c>
      <c r="E12" s="337" t="s">
        <v>774</v>
      </c>
      <c r="F12" s="337" t="s">
        <v>775</v>
      </c>
      <c r="G12" s="337" t="s">
        <v>776</v>
      </c>
      <c r="H12" s="337" t="s">
        <v>777</v>
      </c>
    </row>
    <row r="13" spans="1:26">
      <c r="A13" s="339" t="s">
        <v>70</v>
      </c>
      <c r="B13" s="330" t="s">
        <v>764</v>
      </c>
      <c r="C13" s="330"/>
      <c r="D13" s="145">
        <v>21</v>
      </c>
      <c r="E13" s="340">
        <f t="shared" ref="E13:E19" si="0">VLOOKUP(B13,$E$3:$F$10,2,FALSE)</f>
        <v>0</v>
      </c>
      <c r="F13" s="341">
        <f t="shared" ref="F13:F81" si="1">(D13*E13)</f>
        <v>0</v>
      </c>
      <c r="G13" s="342" t="s">
        <v>778</v>
      </c>
      <c r="H13" s="341">
        <f t="shared" ref="H13:H81" si="2">G13*F13</f>
        <v>0</v>
      </c>
    </row>
    <row r="14" spans="1:26">
      <c r="A14" s="339" t="s">
        <v>70</v>
      </c>
      <c r="B14" s="330" t="s">
        <v>765</v>
      </c>
      <c r="C14" s="330"/>
      <c r="D14" s="145">
        <v>21</v>
      </c>
      <c r="E14" s="340">
        <f t="shared" si="0"/>
        <v>0</v>
      </c>
      <c r="F14" s="341">
        <f t="shared" si="1"/>
        <v>0</v>
      </c>
      <c r="G14" s="342" t="s">
        <v>779</v>
      </c>
      <c r="H14" s="341">
        <f t="shared" si="2"/>
        <v>0</v>
      </c>
    </row>
    <row r="15" spans="1:26">
      <c r="A15" s="339" t="s">
        <v>70</v>
      </c>
      <c r="B15" s="332" t="s">
        <v>766</v>
      </c>
      <c r="C15" s="332"/>
      <c r="D15" s="145">
        <v>2</v>
      </c>
      <c r="E15" s="340">
        <f t="shared" si="0"/>
        <v>0</v>
      </c>
      <c r="F15" s="341">
        <f t="shared" si="1"/>
        <v>0</v>
      </c>
      <c r="G15" s="342" t="s">
        <v>779</v>
      </c>
      <c r="H15" s="341">
        <f t="shared" si="2"/>
        <v>0</v>
      </c>
    </row>
    <row r="16" spans="1:26">
      <c r="A16" s="344" t="s">
        <v>69</v>
      </c>
      <c r="B16" s="330" t="s">
        <v>764</v>
      </c>
      <c r="C16" s="330"/>
      <c r="D16" s="145">
        <v>2050</v>
      </c>
      <c r="E16" s="340">
        <f t="shared" si="0"/>
        <v>0</v>
      </c>
      <c r="F16" s="341">
        <f t="shared" si="1"/>
        <v>0</v>
      </c>
      <c r="G16" s="342" t="s">
        <v>778</v>
      </c>
      <c r="H16" s="341">
        <f t="shared" si="2"/>
        <v>0</v>
      </c>
    </row>
    <row r="17" spans="1:8">
      <c r="A17" s="344" t="s">
        <v>69</v>
      </c>
      <c r="B17" s="330" t="s">
        <v>765</v>
      </c>
      <c r="C17" s="330"/>
      <c r="D17" s="145">
        <v>2050</v>
      </c>
      <c r="E17" s="340">
        <f t="shared" si="0"/>
        <v>0</v>
      </c>
      <c r="F17" s="341">
        <f t="shared" si="1"/>
        <v>0</v>
      </c>
      <c r="G17" s="342" t="s">
        <v>779</v>
      </c>
      <c r="H17" s="341">
        <f t="shared" si="2"/>
        <v>0</v>
      </c>
    </row>
    <row r="18" spans="1:8">
      <c r="A18" s="344" t="s">
        <v>69</v>
      </c>
      <c r="B18" s="332" t="s">
        <v>766</v>
      </c>
      <c r="C18" s="332"/>
      <c r="D18" s="145">
        <v>353</v>
      </c>
      <c r="E18" s="340">
        <f t="shared" si="0"/>
        <v>0</v>
      </c>
      <c r="F18" s="341">
        <f t="shared" si="1"/>
        <v>0</v>
      </c>
      <c r="G18" s="342" t="s">
        <v>779</v>
      </c>
      <c r="H18" s="341">
        <f t="shared" si="2"/>
        <v>0</v>
      </c>
    </row>
    <row r="19" spans="1:8">
      <c r="A19" s="344" t="s">
        <v>69</v>
      </c>
      <c r="B19" s="330" t="s">
        <v>767</v>
      </c>
      <c r="C19" s="330" t="s">
        <v>780</v>
      </c>
      <c r="D19" s="145">
        <v>210</v>
      </c>
      <c r="E19" s="340">
        <f t="shared" si="0"/>
        <v>0</v>
      </c>
      <c r="F19" s="341">
        <f t="shared" si="1"/>
        <v>0</v>
      </c>
      <c r="G19" s="345" t="s">
        <v>779</v>
      </c>
      <c r="H19" s="341">
        <f t="shared" si="2"/>
        <v>0</v>
      </c>
    </row>
    <row r="20" spans="1:8">
      <c r="A20" s="344" t="s">
        <v>69</v>
      </c>
      <c r="B20" s="332" t="s">
        <v>781</v>
      </c>
      <c r="C20" s="332" t="s">
        <v>782</v>
      </c>
      <c r="D20" s="145">
        <v>0</v>
      </c>
      <c r="E20" s="340"/>
      <c r="F20" s="422">
        <v>0</v>
      </c>
      <c r="G20" s="342" t="s">
        <v>778</v>
      </c>
      <c r="H20" s="341">
        <f t="shared" si="2"/>
        <v>0</v>
      </c>
    </row>
    <row r="21" spans="1:8">
      <c r="A21" s="339" t="s">
        <v>68</v>
      </c>
      <c r="B21" s="330" t="s">
        <v>764</v>
      </c>
      <c r="C21" s="330"/>
      <c r="D21" s="145">
        <v>133</v>
      </c>
      <c r="E21" s="340">
        <f t="shared" ref="E21:E52" si="3">VLOOKUP(B21,$E$3:$F$10,2,FALSE)</f>
        <v>0</v>
      </c>
      <c r="F21" s="341">
        <f t="shared" si="1"/>
        <v>0</v>
      </c>
      <c r="G21" s="342" t="s">
        <v>778</v>
      </c>
      <c r="H21" s="341">
        <f t="shared" si="2"/>
        <v>0</v>
      </c>
    </row>
    <row r="22" spans="1:8">
      <c r="A22" s="339" t="s">
        <v>68</v>
      </c>
      <c r="B22" s="330" t="s">
        <v>765</v>
      </c>
      <c r="C22" s="330"/>
      <c r="D22" s="145">
        <v>133</v>
      </c>
      <c r="E22" s="340">
        <f t="shared" si="3"/>
        <v>0</v>
      </c>
      <c r="F22" s="341">
        <f t="shared" si="1"/>
        <v>0</v>
      </c>
      <c r="G22" s="342" t="s">
        <v>779</v>
      </c>
      <c r="H22" s="341">
        <f t="shared" si="2"/>
        <v>0</v>
      </c>
    </row>
    <row r="23" spans="1:8">
      <c r="A23" s="339" t="s">
        <v>68</v>
      </c>
      <c r="B23" s="332" t="s">
        <v>766</v>
      </c>
      <c r="C23" s="332"/>
      <c r="D23" s="145">
        <v>21</v>
      </c>
      <c r="E23" s="340">
        <f t="shared" si="3"/>
        <v>0</v>
      </c>
      <c r="F23" s="341">
        <f t="shared" si="1"/>
        <v>0</v>
      </c>
      <c r="G23" s="342" t="s">
        <v>779</v>
      </c>
      <c r="H23" s="341">
        <f t="shared" si="2"/>
        <v>0</v>
      </c>
    </row>
    <row r="24" spans="1:8">
      <c r="A24" s="144" t="s">
        <v>51</v>
      </c>
      <c r="B24" s="330" t="s">
        <v>764</v>
      </c>
      <c r="C24" s="330"/>
      <c r="D24" s="145">
        <v>47</v>
      </c>
      <c r="E24" s="340">
        <f t="shared" si="3"/>
        <v>0</v>
      </c>
      <c r="F24" s="341">
        <f t="shared" si="1"/>
        <v>0</v>
      </c>
      <c r="G24" s="342" t="s">
        <v>778</v>
      </c>
      <c r="H24" s="341">
        <f t="shared" si="2"/>
        <v>0</v>
      </c>
    </row>
    <row r="25" spans="1:8">
      <c r="A25" s="144" t="s">
        <v>51</v>
      </c>
      <c r="B25" s="332" t="s">
        <v>765</v>
      </c>
      <c r="C25" s="332"/>
      <c r="D25" s="145">
        <v>47</v>
      </c>
      <c r="E25" s="340">
        <f t="shared" si="3"/>
        <v>0</v>
      </c>
      <c r="F25" s="341">
        <f t="shared" si="1"/>
        <v>0</v>
      </c>
      <c r="G25" s="342" t="s">
        <v>779</v>
      </c>
      <c r="H25" s="341">
        <f t="shared" si="2"/>
        <v>0</v>
      </c>
    </row>
    <row r="26" spans="1:8">
      <c r="A26" s="144" t="s">
        <v>51</v>
      </c>
      <c r="B26" s="330" t="s">
        <v>766</v>
      </c>
      <c r="C26" s="330"/>
      <c r="D26" s="145">
        <v>4</v>
      </c>
      <c r="E26" s="340">
        <f t="shared" si="3"/>
        <v>0</v>
      </c>
      <c r="F26" s="341">
        <f t="shared" si="1"/>
        <v>0</v>
      </c>
      <c r="G26" s="342" t="s">
        <v>779</v>
      </c>
      <c r="H26" s="341">
        <f t="shared" si="2"/>
        <v>0</v>
      </c>
    </row>
    <row r="27" spans="1:8">
      <c r="A27" s="346" t="s">
        <v>55</v>
      </c>
      <c r="B27" s="330" t="s">
        <v>764</v>
      </c>
      <c r="C27" s="330"/>
      <c r="D27" s="145">
        <v>62</v>
      </c>
      <c r="E27" s="340">
        <f t="shared" si="3"/>
        <v>0</v>
      </c>
      <c r="F27" s="341">
        <f t="shared" si="1"/>
        <v>0</v>
      </c>
      <c r="G27" s="342" t="s">
        <v>778</v>
      </c>
      <c r="H27" s="341">
        <f t="shared" si="2"/>
        <v>0</v>
      </c>
    </row>
    <row r="28" spans="1:8">
      <c r="A28" s="346" t="s">
        <v>55</v>
      </c>
      <c r="B28" s="330" t="s">
        <v>765</v>
      </c>
      <c r="C28" s="330"/>
      <c r="D28" s="145">
        <v>62</v>
      </c>
      <c r="E28" s="340">
        <f t="shared" si="3"/>
        <v>0</v>
      </c>
      <c r="F28" s="341">
        <f t="shared" si="1"/>
        <v>0</v>
      </c>
      <c r="G28" s="342" t="s">
        <v>779</v>
      </c>
      <c r="H28" s="341">
        <f t="shared" si="2"/>
        <v>0</v>
      </c>
    </row>
    <row r="29" spans="1:8">
      <c r="A29" s="346" t="s">
        <v>55</v>
      </c>
      <c r="B29" s="330" t="s">
        <v>766</v>
      </c>
      <c r="C29" s="330"/>
      <c r="D29" s="145">
        <v>6</v>
      </c>
      <c r="E29" s="340">
        <f t="shared" si="3"/>
        <v>0</v>
      </c>
      <c r="F29" s="341">
        <f t="shared" si="1"/>
        <v>0</v>
      </c>
      <c r="G29" s="342" t="s">
        <v>779</v>
      </c>
      <c r="H29" s="341">
        <f t="shared" si="2"/>
        <v>0</v>
      </c>
    </row>
    <row r="30" spans="1:8">
      <c r="A30" s="156" t="s">
        <v>71</v>
      </c>
      <c r="B30" s="330" t="s">
        <v>764</v>
      </c>
      <c r="C30" s="330"/>
      <c r="D30" s="145">
        <v>185</v>
      </c>
      <c r="E30" s="340">
        <f t="shared" si="3"/>
        <v>0</v>
      </c>
      <c r="F30" s="341">
        <f t="shared" si="1"/>
        <v>0</v>
      </c>
      <c r="G30" s="342" t="s">
        <v>778</v>
      </c>
      <c r="H30" s="341">
        <f t="shared" si="2"/>
        <v>0</v>
      </c>
    </row>
    <row r="31" spans="1:8">
      <c r="A31" s="156" t="s">
        <v>71</v>
      </c>
      <c r="B31" s="330" t="s">
        <v>765</v>
      </c>
      <c r="C31" s="330"/>
      <c r="D31" s="145">
        <v>182</v>
      </c>
      <c r="E31" s="340">
        <f t="shared" si="3"/>
        <v>0</v>
      </c>
      <c r="F31" s="341">
        <f t="shared" si="1"/>
        <v>0</v>
      </c>
      <c r="G31" s="342" t="s">
        <v>779</v>
      </c>
      <c r="H31" s="341">
        <f t="shared" si="2"/>
        <v>0</v>
      </c>
    </row>
    <row r="32" spans="1:8">
      <c r="A32" s="156" t="s">
        <v>71</v>
      </c>
      <c r="B32" s="330" t="s">
        <v>766</v>
      </c>
      <c r="C32" s="330"/>
      <c r="D32" s="145">
        <v>62</v>
      </c>
      <c r="E32" s="340">
        <f t="shared" si="3"/>
        <v>0</v>
      </c>
      <c r="F32" s="341">
        <f t="shared" si="1"/>
        <v>0</v>
      </c>
      <c r="G32" s="342" t="s">
        <v>779</v>
      </c>
      <c r="H32" s="341">
        <f t="shared" si="2"/>
        <v>0</v>
      </c>
    </row>
    <row r="33" spans="1:8">
      <c r="A33" s="339" t="s">
        <v>67</v>
      </c>
      <c r="B33" s="330" t="s">
        <v>764</v>
      </c>
      <c r="C33" s="330"/>
      <c r="D33" s="145">
        <v>181</v>
      </c>
      <c r="E33" s="340">
        <f t="shared" si="3"/>
        <v>0</v>
      </c>
      <c r="F33" s="341">
        <f t="shared" si="1"/>
        <v>0</v>
      </c>
      <c r="G33" s="342" t="s">
        <v>778</v>
      </c>
      <c r="H33" s="341">
        <f t="shared" si="2"/>
        <v>0</v>
      </c>
    </row>
    <row r="34" spans="1:8">
      <c r="A34" s="339" t="s">
        <v>67</v>
      </c>
      <c r="B34" s="330" t="s">
        <v>765</v>
      </c>
      <c r="C34" s="330"/>
      <c r="D34" s="145">
        <v>181</v>
      </c>
      <c r="E34" s="340">
        <f t="shared" si="3"/>
        <v>0</v>
      </c>
      <c r="F34" s="341">
        <f t="shared" si="1"/>
        <v>0</v>
      </c>
      <c r="G34" s="342" t="s">
        <v>779</v>
      </c>
      <c r="H34" s="341">
        <f t="shared" si="2"/>
        <v>0</v>
      </c>
    </row>
    <row r="35" spans="1:8">
      <c r="A35" s="339" t="s">
        <v>67</v>
      </c>
      <c r="B35" s="330" t="s">
        <v>766</v>
      </c>
      <c r="C35" s="330"/>
      <c r="D35" s="145">
        <v>80</v>
      </c>
      <c r="E35" s="340">
        <f t="shared" si="3"/>
        <v>0</v>
      </c>
      <c r="F35" s="341">
        <f t="shared" si="1"/>
        <v>0</v>
      </c>
      <c r="G35" s="342" t="s">
        <v>779</v>
      </c>
      <c r="H35" s="341">
        <f t="shared" si="2"/>
        <v>0</v>
      </c>
    </row>
    <row r="36" spans="1:8">
      <c r="A36" s="339" t="s">
        <v>62</v>
      </c>
      <c r="B36" s="330" t="s">
        <v>764</v>
      </c>
      <c r="C36" s="330"/>
      <c r="D36" s="145">
        <v>81</v>
      </c>
      <c r="E36" s="340">
        <f t="shared" si="3"/>
        <v>0</v>
      </c>
      <c r="F36" s="341">
        <f t="shared" si="1"/>
        <v>0</v>
      </c>
      <c r="G36" s="342" t="s">
        <v>778</v>
      </c>
      <c r="H36" s="341">
        <f t="shared" si="2"/>
        <v>0</v>
      </c>
    </row>
    <row r="37" spans="1:8">
      <c r="A37" s="339" t="s">
        <v>62</v>
      </c>
      <c r="B37" s="330" t="s">
        <v>765</v>
      </c>
      <c r="C37" s="330"/>
      <c r="D37" s="145">
        <v>81</v>
      </c>
      <c r="E37" s="340">
        <f t="shared" si="3"/>
        <v>0</v>
      </c>
      <c r="F37" s="341">
        <f t="shared" si="1"/>
        <v>0</v>
      </c>
      <c r="G37" s="342" t="s">
        <v>779</v>
      </c>
      <c r="H37" s="341">
        <f t="shared" si="2"/>
        <v>0</v>
      </c>
    </row>
    <row r="38" spans="1:8">
      <c r="A38" s="339" t="s">
        <v>62</v>
      </c>
      <c r="B38" s="330" t="s">
        <v>766</v>
      </c>
      <c r="C38" s="330"/>
      <c r="D38" s="145"/>
      <c r="E38" s="340">
        <f t="shared" si="3"/>
        <v>0</v>
      </c>
      <c r="F38" s="341">
        <f t="shared" si="1"/>
        <v>0</v>
      </c>
      <c r="G38" s="342" t="s">
        <v>779</v>
      </c>
      <c r="H38" s="341">
        <f t="shared" si="2"/>
        <v>0</v>
      </c>
    </row>
    <row r="39" spans="1:8">
      <c r="A39" s="339" t="s">
        <v>66</v>
      </c>
      <c r="B39" s="330" t="s">
        <v>764</v>
      </c>
      <c r="C39" s="330"/>
      <c r="D39" s="145">
        <v>20</v>
      </c>
      <c r="E39" s="340">
        <f t="shared" si="3"/>
        <v>0</v>
      </c>
      <c r="F39" s="341">
        <f t="shared" si="1"/>
        <v>0</v>
      </c>
      <c r="G39" s="342" t="s">
        <v>778</v>
      </c>
      <c r="H39" s="341">
        <f t="shared" si="2"/>
        <v>0</v>
      </c>
    </row>
    <row r="40" spans="1:8">
      <c r="A40" s="339" t="s">
        <v>66</v>
      </c>
      <c r="B40" s="330" t="s">
        <v>765</v>
      </c>
      <c r="C40" s="330"/>
      <c r="D40" s="145">
        <v>20</v>
      </c>
      <c r="E40" s="340">
        <f t="shared" si="3"/>
        <v>0</v>
      </c>
      <c r="F40" s="341">
        <f t="shared" si="1"/>
        <v>0</v>
      </c>
      <c r="G40" s="342" t="s">
        <v>779</v>
      </c>
      <c r="H40" s="341">
        <f t="shared" si="2"/>
        <v>0</v>
      </c>
    </row>
    <row r="41" spans="1:8">
      <c r="A41" s="339" t="s">
        <v>66</v>
      </c>
      <c r="B41" s="330" t="s">
        <v>766</v>
      </c>
      <c r="C41" s="330"/>
      <c r="D41" s="145"/>
      <c r="E41" s="340">
        <f t="shared" si="3"/>
        <v>0</v>
      </c>
      <c r="F41" s="341">
        <f t="shared" si="1"/>
        <v>0</v>
      </c>
      <c r="G41" s="342" t="s">
        <v>779</v>
      </c>
      <c r="H41" s="341">
        <f t="shared" si="2"/>
        <v>0</v>
      </c>
    </row>
    <row r="42" spans="1:8">
      <c r="A42" s="339" t="s">
        <v>63</v>
      </c>
      <c r="B42" s="330" t="s">
        <v>764</v>
      </c>
      <c r="C42" s="330"/>
      <c r="D42" s="145">
        <v>249</v>
      </c>
      <c r="E42" s="340">
        <f t="shared" si="3"/>
        <v>0</v>
      </c>
      <c r="F42" s="341">
        <f t="shared" si="1"/>
        <v>0</v>
      </c>
      <c r="G42" s="342" t="s">
        <v>778</v>
      </c>
      <c r="H42" s="341">
        <f t="shared" si="2"/>
        <v>0</v>
      </c>
    </row>
    <row r="43" spans="1:8">
      <c r="A43" s="339" t="s">
        <v>63</v>
      </c>
      <c r="B43" s="330" t="s">
        <v>765</v>
      </c>
      <c r="C43" s="330"/>
      <c r="D43" s="145">
        <v>249</v>
      </c>
      <c r="E43" s="340">
        <f t="shared" si="3"/>
        <v>0</v>
      </c>
      <c r="F43" s="341">
        <f t="shared" si="1"/>
        <v>0</v>
      </c>
      <c r="G43" s="342" t="s">
        <v>779</v>
      </c>
      <c r="H43" s="341">
        <f t="shared" si="2"/>
        <v>0</v>
      </c>
    </row>
    <row r="44" spans="1:8">
      <c r="A44" s="339" t="s">
        <v>63</v>
      </c>
      <c r="B44" s="330" t="s">
        <v>766</v>
      </c>
      <c r="C44" s="330"/>
      <c r="D44" s="145"/>
      <c r="E44" s="340">
        <f t="shared" si="3"/>
        <v>0</v>
      </c>
      <c r="F44" s="341">
        <f t="shared" si="1"/>
        <v>0</v>
      </c>
      <c r="G44" s="342" t="s">
        <v>779</v>
      </c>
      <c r="H44" s="341">
        <f t="shared" si="2"/>
        <v>0</v>
      </c>
    </row>
    <row r="45" spans="1:8">
      <c r="A45" s="339" t="s">
        <v>57</v>
      </c>
      <c r="B45" s="330" t="s">
        <v>764</v>
      </c>
      <c r="C45" s="330"/>
      <c r="D45" s="145">
        <v>8</v>
      </c>
      <c r="E45" s="340">
        <f t="shared" si="3"/>
        <v>0</v>
      </c>
      <c r="F45" s="341">
        <f t="shared" si="1"/>
        <v>0</v>
      </c>
      <c r="G45" s="342" t="s">
        <v>778</v>
      </c>
      <c r="H45" s="341">
        <f t="shared" si="2"/>
        <v>0</v>
      </c>
    </row>
    <row r="46" spans="1:8">
      <c r="A46" s="339" t="s">
        <v>57</v>
      </c>
      <c r="B46" s="330" t="s">
        <v>765</v>
      </c>
      <c r="C46" s="330"/>
      <c r="D46" s="145">
        <v>8</v>
      </c>
      <c r="E46" s="340">
        <f t="shared" si="3"/>
        <v>0</v>
      </c>
      <c r="F46" s="341">
        <f t="shared" si="1"/>
        <v>0</v>
      </c>
      <c r="G46" s="342" t="s">
        <v>779</v>
      </c>
      <c r="H46" s="341">
        <f t="shared" si="2"/>
        <v>0</v>
      </c>
    </row>
    <row r="47" spans="1:8">
      <c r="A47" s="339" t="s">
        <v>57</v>
      </c>
      <c r="B47" s="330" t="s">
        <v>766</v>
      </c>
      <c r="C47" s="330"/>
      <c r="D47" s="145"/>
      <c r="E47" s="340">
        <f t="shared" si="3"/>
        <v>0</v>
      </c>
      <c r="F47" s="341">
        <f t="shared" si="1"/>
        <v>0</v>
      </c>
      <c r="G47" s="342" t="s">
        <v>779</v>
      </c>
      <c r="H47" s="341">
        <f t="shared" si="2"/>
        <v>0</v>
      </c>
    </row>
    <row r="48" spans="1:8">
      <c r="A48" s="339" t="s">
        <v>60</v>
      </c>
      <c r="B48" s="330" t="s">
        <v>764</v>
      </c>
      <c r="C48" s="330"/>
      <c r="D48" s="145">
        <v>185</v>
      </c>
      <c r="E48" s="340">
        <f t="shared" si="3"/>
        <v>0</v>
      </c>
      <c r="F48" s="341">
        <f t="shared" si="1"/>
        <v>0</v>
      </c>
      <c r="G48" s="342" t="s">
        <v>778</v>
      </c>
      <c r="H48" s="341">
        <f t="shared" si="2"/>
        <v>0</v>
      </c>
    </row>
    <row r="49" spans="1:8">
      <c r="A49" s="339" t="s">
        <v>60</v>
      </c>
      <c r="B49" s="330" t="s">
        <v>765</v>
      </c>
      <c r="C49" s="330"/>
      <c r="D49" s="145">
        <v>185</v>
      </c>
      <c r="E49" s="340">
        <f t="shared" si="3"/>
        <v>0</v>
      </c>
      <c r="F49" s="341">
        <f t="shared" si="1"/>
        <v>0</v>
      </c>
      <c r="G49" s="342" t="s">
        <v>779</v>
      </c>
      <c r="H49" s="341">
        <f t="shared" si="2"/>
        <v>0</v>
      </c>
    </row>
    <row r="50" spans="1:8">
      <c r="A50" s="339" t="s">
        <v>60</v>
      </c>
      <c r="B50" s="330" t="s">
        <v>766</v>
      </c>
      <c r="C50" s="330"/>
      <c r="D50" s="145"/>
      <c r="E50" s="340">
        <f t="shared" si="3"/>
        <v>0</v>
      </c>
      <c r="F50" s="341">
        <f t="shared" si="1"/>
        <v>0</v>
      </c>
      <c r="G50" s="342" t="s">
        <v>779</v>
      </c>
      <c r="H50" s="341">
        <f t="shared" si="2"/>
        <v>0</v>
      </c>
    </row>
    <row r="51" spans="1:8">
      <c r="A51" s="346" t="s">
        <v>54</v>
      </c>
      <c r="B51" s="330" t="s">
        <v>764</v>
      </c>
      <c r="C51" s="330"/>
      <c r="D51" s="145">
        <v>20</v>
      </c>
      <c r="E51" s="340">
        <f t="shared" si="3"/>
        <v>0</v>
      </c>
      <c r="F51" s="341">
        <f t="shared" si="1"/>
        <v>0</v>
      </c>
      <c r="G51" s="342" t="s">
        <v>778</v>
      </c>
      <c r="H51" s="341">
        <f t="shared" si="2"/>
        <v>0</v>
      </c>
    </row>
    <row r="52" spans="1:8">
      <c r="A52" s="346" t="s">
        <v>54</v>
      </c>
      <c r="B52" s="330" t="s">
        <v>765</v>
      </c>
      <c r="C52" s="330"/>
      <c r="D52" s="145">
        <v>20</v>
      </c>
      <c r="E52" s="340">
        <f t="shared" si="3"/>
        <v>0</v>
      </c>
      <c r="F52" s="341">
        <f t="shared" si="1"/>
        <v>0</v>
      </c>
      <c r="G52" s="342" t="s">
        <v>779</v>
      </c>
      <c r="H52" s="341">
        <f t="shared" si="2"/>
        <v>0</v>
      </c>
    </row>
    <row r="53" spans="1:8">
      <c r="A53" s="346" t="s">
        <v>54</v>
      </c>
      <c r="B53" s="330" t="s">
        <v>766</v>
      </c>
      <c r="C53" s="330"/>
      <c r="D53" s="145">
        <v>50</v>
      </c>
      <c r="E53" s="340">
        <f t="shared" ref="E53:E81" si="4">VLOOKUP(B53,$E$3:$F$10,2,FALSE)</f>
        <v>0</v>
      </c>
      <c r="F53" s="341">
        <f t="shared" si="1"/>
        <v>0</v>
      </c>
      <c r="G53" s="342" t="s">
        <v>779</v>
      </c>
      <c r="H53" s="341">
        <f t="shared" si="2"/>
        <v>0</v>
      </c>
    </row>
    <row r="54" spans="1:8">
      <c r="A54" s="346" t="s">
        <v>783</v>
      </c>
      <c r="B54" s="330" t="s">
        <v>764</v>
      </c>
      <c r="C54" s="330"/>
      <c r="D54" s="145">
        <v>110</v>
      </c>
      <c r="E54" s="340">
        <f t="shared" si="4"/>
        <v>0</v>
      </c>
      <c r="F54" s="341">
        <f t="shared" si="1"/>
        <v>0</v>
      </c>
      <c r="G54" s="342" t="s">
        <v>778</v>
      </c>
      <c r="H54" s="341">
        <f t="shared" si="2"/>
        <v>0</v>
      </c>
    </row>
    <row r="55" spans="1:8">
      <c r="A55" s="346" t="s">
        <v>783</v>
      </c>
      <c r="B55" s="330" t="s">
        <v>765</v>
      </c>
      <c r="C55" s="330"/>
      <c r="D55" s="145">
        <v>110</v>
      </c>
      <c r="E55" s="340">
        <f t="shared" si="4"/>
        <v>0</v>
      </c>
      <c r="F55" s="341">
        <f t="shared" si="1"/>
        <v>0</v>
      </c>
      <c r="G55" s="342" t="s">
        <v>779</v>
      </c>
      <c r="H55" s="341">
        <f t="shared" si="2"/>
        <v>0</v>
      </c>
    </row>
    <row r="56" spans="1:8">
      <c r="A56" s="346" t="s">
        <v>783</v>
      </c>
      <c r="B56" s="330" t="s">
        <v>766</v>
      </c>
      <c r="C56" s="330"/>
      <c r="D56" s="145">
        <v>5</v>
      </c>
      <c r="E56" s="340">
        <f t="shared" si="4"/>
        <v>0</v>
      </c>
      <c r="F56" s="341">
        <f t="shared" si="1"/>
        <v>0</v>
      </c>
      <c r="G56" s="342" t="s">
        <v>779</v>
      </c>
      <c r="H56" s="341">
        <f t="shared" si="2"/>
        <v>0</v>
      </c>
    </row>
    <row r="57" spans="1:8">
      <c r="A57" s="339" t="s">
        <v>65</v>
      </c>
      <c r="B57" s="330" t="s">
        <v>764</v>
      </c>
      <c r="C57" s="330"/>
      <c r="D57" s="145">
        <v>100</v>
      </c>
      <c r="E57" s="340">
        <f t="shared" si="4"/>
        <v>0</v>
      </c>
      <c r="F57" s="341">
        <f t="shared" si="1"/>
        <v>0</v>
      </c>
      <c r="G57" s="342" t="s">
        <v>778</v>
      </c>
      <c r="H57" s="341">
        <f t="shared" si="2"/>
        <v>0</v>
      </c>
    </row>
    <row r="58" spans="1:8">
      <c r="A58" s="339" t="s">
        <v>65</v>
      </c>
      <c r="B58" s="330" t="s">
        <v>765</v>
      </c>
      <c r="C58" s="330"/>
      <c r="D58" s="145">
        <v>100</v>
      </c>
      <c r="E58" s="340">
        <f t="shared" si="4"/>
        <v>0</v>
      </c>
      <c r="F58" s="341">
        <f t="shared" si="1"/>
        <v>0</v>
      </c>
      <c r="G58" s="342" t="s">
        <v>779</v>
      </c>
      <c r="H58" s="341">
        <f t="shared" si="2"/>
        <v>0</v>
      </c>
    </row>
    <row r="59" spans="1:8">
      <c r="A59" s="339" t="s">
        <v>65</v>
      </c>
      <c r="B59" s="330" t="s">
        <v>766</v>
      </c>
      <c r="C59" s="330"/>
      <c r="D59" s="145">
        <v>16</v>
      </c>
      <c r="E59" s="340">
        <f t="shared" si="4"/>
        <v>0</v>
      </c>
      <c r="F59" s="341">
        <f t="shared" si="1"/>
        <v>0</v>
      </c>
      <c r="G59" s="342" t="s">
        <v>779</v>
      </c>
      <c r="H59" s="341">
        <f t="shared" si="2"/>
        <v>0</v>
      </c>
    </row>
    <row r="60" spans="1:8">
      <c r="A60" s="144" t="s">
        <v>784</v>
      </c>
      <c r="B60" s="330" t="s">
        <v>764</v>
      </c>
      <c r="C60" s="330"/>
      <c r="D60" s="145">
        <v>4.8</v>
      </c>
      <c r="E60" s="340">
        <f t="shared" si="4"/>
        <v>0</v>
      </c>
      <c r="F60" s="341">
        <f t="shared" si="1"/>
        <v>0</v>
      </c>
      <c r="G60" s="342" t="s">
        <v>778</v>
      </c>
      <c r="H60" s="341">
        <f t="shared" si="2"/>
        <v>0</v>
      </c>
    </row>
    <row r="61" spans="1:8">
      <c r="A61" s="144" t="s">
        <v>784</v>
      </c>
      <c r="B61" s="330" t="s">
        <v>765</v>
      </c>
      <c r="C61" s="330"/>
      <c r="D61" s="145">
        <v>4.8</v>
      </c>
      <c r="E61" s="340">
        <f t="shared" si="4"/>
        <v>0</v>
      </c>
      <c r="F61" s="341">
        <f t="shared" si="1"/>
        <v>0</v>
      </c>
      <c r="G61" s="342" t="s">
        <v>779</v>
      </c>
      <c r="H61" s="341">
        <f t="shared" si="2"/>
        <v>0</v>
      </c>
    </row>
    <row r="62" spans="1:8">
      <c r="A62" s="144" t="s">
        <v>784</v>
      </c>
      <c r="B62" s="330" t="s">
        <v>766</v>
      </c>
      <c r="C62" s="330"/>
      <c r="D62" s="145"/>
      <c r="E62" s="340">
        <f t="shared" si="4"/>
        <v>0</v>
      </c>
      <c r="F62" s="341">
        <f t="shared" si="1"/>
        <v>0</v>
      </c>
      <c r="G62" s="342" t="s">
        <v>779</v>
      </c>
      <c r="H62" s="341">
        <f t="shared" si="2"/>
        <v>0</v>
      </c>
    </row>
    <row r="63" spans="1:8">
      <c r="A63" s="144" t="s">
        <v>784</v>
      </c>
      <c r="B63" s="330" t="s">
        <v>768</v>
      </c>
      <c r="C63" s="330"/>
      <c r="D63" s="145">
        <v>390</v>
      </c>
      <c r="E63" s="340">
        <f t="shared" si="4"/>
        <v>0</v>
      </c>
      <c r="F63" s="341">
        <f t="shared" si="1"/>
        <v>0</v>
      </c>
      <c r="G63" s="342" t="s">
        <v>785</v>
      </c>
      <c r="H63" s="341">
        <f t="shared" si="2"/>
        <v>0</v>
      </c>
    </row>
    <row r="64" spans="1:8">
      <c r="A64" s="339" t="s">
        <v>58</v>
      </c>
      <c r="B64" s="330" t="s">
        <v>764</v>
      </c>
      <c r="C64" s="330"/>
      <c r="D64" s="145">
        <v>5</v>
      </c>
      <c r="E64" s="340">
        <f t="shared" si="4"/>
        <v>0</v>
      </c>
      <c r="F64" s="341">
        <f t="shared" si="1"/>
        <v>0</v>
      </c>
      <c r="G64" s="342" t="s">
        <v>778</v>
      </c>
      <c r="H64" s="341">
        <f t="shared" si="2"/>
        <v>0</v>
      </c>
    </row>
    <row r="65" spans="1:8">
      <c r="A65" s="339" t="s">
        <v>58</v>
      </c>
      <c r="B65" s="330" t="s">
        <v>765</v>
      </c>
      <c r="C65" s="330"/>
      <c r="D65" s="145">
        <v>5</v>
      </c>
      <c r="E65" s="340">
        <f t="shared" si="4"/>
        <v>0</v>
      </c>
      <c r="F65" s="341">
        <f t="shared" si="1"/>
        <v>0</v>
      </c>
      <c r="G65" s="342" t="s">
        <v>779</v>
      </c>
      <c r="H65" s="341">
        <f t="shared" si="2"/>
        <v>0</v>
      </c>
    </row>
    <row r="66" spans="1:8">
      <c r="A66" s="339" t="s">
        <v>58</v>
      </c>
      <c r="B66" s="330" t="s">
        <v>766</v>
      </c>
      <c r="C66" s="330"/>
      <c r="D66" s="145"/>
      <c r="E66" s="340">
        <f t="shared" si="4"/>
        <v>0</v>
      </c>
      <c r="F66" s="341">
        <f t="shared" si="1"/>
        <v>0</v>
      </c>
      <c r="G66" s="342" t="s">
        <v>779</v>
      </c>
      <c r="H66" s="341">
        <f t="shared" si="2"/>
        <v>0</v>
      </c>
    </row>
    <row r="67" spans="1:8">
      <c r="A67" s="339" t="s">
        <v>61</v>
      </c>
      <c r="B67" s="330" t="s">
        <v>764</v>
      </c>
      <c r="C67" s="330"/>
      <c r="D67" s="145">
        <v>35</v>
      </c>
      <c r="E67" s="340">
        <f t="shared" si="4"/>
        <v>0</v>
      </c>
      <c r="F67" s="341">
        <f t="shared" si="1"/>
        <v>0</v>
      </c>
      <c r="G67" s="342" t="s">
        <v>778</v>
      </c>
      <c r="H67" s="341">
        <f t="shared" si="2"/>
        <v>0</v>
      </c>
    </row>
    <row r="68" spans="1:8">
      <c r="A68" s="339" t="s">
        <v>61</v>
      </c>
      <c r="B68" s="330" t="s">
        <v>765</v>
      </c>
      <c r="C68" s="330"/>
      <c r="D68" s="145">
        <v>35</v>
      </c>
      <c r="E68" s="340">
        <f t="shared" si="4"/>
        <v>0</v>
      </c>
      <c r="F68" s="341">
        <f t="shared" si="1"/>
        <v>0</v>
      </c>
      <c r="G68" s="342" t="s">
        <v>779</v>
      </c>
      <c r="H68" s="341">
        <f t="shared" si="2"/>
        <v>0</v>
      </c>
    </row>
    <row r="69" spans="1:8">
      <c r="A69" s="339" t="s">
        <v>61</v>
      </c>
      <c r="B69" s="330" t="s">
        <v>766</v>
      </c>
      <c r="C69" s="330"/>
      <c r="D69" s="145"/>
      <c r="E69" s="340">
        <f t="shared" si="4"/>
        <v>0</v>
      </c>
      <c r="F69" s="341">
        <f t="shared" si="1"/>
        <v>0</v>
      </c>
      <c r="G69" s="342" t="s">
        <v>779</v>
      </c>
      <c r="H69" s="341">
        <f t="shared" si="2"/>
        <v>0</v>
      </c>
    </row>
    <row r="70" spans="1:8">
      <c r="A70" s="339" t="s">
        <v>72</v>
      </c>
      <c r="B70" s="330" t="s">
        <v>764</v>
      </c>
      <c r="C70" s="330"/>
      <c r="D70" s="145">
        <v>60</v>
      </c>
      <c r="E70" s="340">
        <f t="shared" si="4"/>
        <v>0</v>
      </c>
      <c r="F70" s="341">
        <f t="shared" si="1"/>
        <v>0</v>
      </c>
      <c r="G70" s="342" t="s">
        <v>778</v>
      </c>
      <c r="H70" s="341">
        <f t="shared" si="2"/>
        <v>0</v>
      </c>
    </row>
    <row r="71" spans="1:8">
      <c r="A71" s="339" t="s">
        <v>72</v>
      </c>
      <c r="B71" s="330" t="s">
        <v>765</v>
      </c>
      <c r="C71" s="330"/>
      <c r="D71" s="145">
        <v>60</v>
      </c>
      <c r="E71" s="340">
        <f t="shared" si="4"/>
        <v>0</v>
      </c>
      <c r="F71" s="341">
        <f t="shared" si="1"/>
        <v>0</v>
      </c>
      <c r="G71" s="342" t="s">
        <v>779</v>
      </c>
      <c r="H71" s="341">
        <f t="shared" si="2"/>
        <v>0</v>
      </c>
    </row>
    <row r="72" spans="1:8">
      <c r="A72" s="339" t="s">
        <v>59</v>
      </c>
      <c r="B72" s="330" t="s">
        <v>764</v>
      </c>
      <c r="C72" s="330"/>
      <c r="D72" s="145">
        <v>24</v>
      </c>
      <c r="E72" s="340">
        <f t="shared" si="4"/>
        <v>0</v>
      </c>
      <c r="F72" s="341">
        <f t="shared" si="1"/>
        <v>0</v>
      </c>
      <c r="G72" s="342" t="s">
        <v>778</v>
      </c>
      <c r="H72" s="341">
        <f t="shared" si="2"/>
        <v>0</v>
      </c>
    </row>
    <row r="73" spans="1:8">
      <c r="A73" s="339" t="s">
        <v>59</v>
      </c>
      <c r="B73" s="330" t="s">
        <v>765</v>
      </c>
      <c r="C73" s="330"/>
      <c r="D73" s="145">
        <v>24</v>
      </c>
      <c r="E73" s="340">
        <f t="shared" si="4"/>
        <v>0</v>
      </c>
      <c r="F73" s="341">
        <f t="shared" si="1"/>
        <v>0</v>
      </c>
      <c r="G73" s="342" t="s">
        <v>779</v>
      </c>
      <c r="H73" s="341">
        <f t="shared" si="2"/>
        <v>0</v>
      </c>
    </row>
    <row r="74" spans="1:8">
      <c r="A74" s="339" t="s">
        <v>59</v>
      </c>
      <c r="B74" s="330" t="s">
        <v>766</v>
      </c>
      <c r="C74" s="330"/>
      <c r="D74" s="145"/>
      <c r="E74" s="340">
        <f t="shared" si="4"/>
        <v>0</v>
      </c>
      <c r="F74" s="341">
        <f t="shared" si="1"/>
        <v>0</v>
      </c>
      <c r="G74" s="342" t="s">
        <v>779</v>
      </c>
      <c r="H74" s="341">
        <f t="shared" si="2"/>
        <v>0</v>
      </c>
    </row>
    <row r="75" spans="1:8">
      <c r="A75" s="339" t="s">
        <v>64</v>
      </c>
      <c r="B75" s="330" t="s">
        <v>764</v>
      </c>
      <c r="C75" s="330"/>
      <c r="D75" s="145">
        <v>3</v>
      </c>
      <c r="E75" s="340">
        <f t="shared" si="4"/>
        <v>0</v>
      </c>
      <c r="F75" s="341">
        <f t="shared" si="1"/>
        <v>0</v>
      </c>
      <c r="G75" s="342" t="s">
        <v>778</v>
      </c>
      <c r="H75" s="341">
        <f t="shared" si="2"/>
        <v>0</v>
      </c>
    </row>
    <row r="76" spans="1:8">
      <c r="A76" s="339" t="s">
        <v>64</v>
      </c>
      <c r="B76" s="330" t="s">
        <v>765</v>
      </c>
      <c r="C76" s="330"/>
      <c r="D76" s="145">
        <v>3</v>
      </c>
      <c r="E76" s="340">
        <f t="shared" si="4"/>
        <v>0</v>
      </c>
      <c r="F76" s="341">
        <f t="shared" si="1"/>
        <v>0</v>
      </c>
      <c r="G76" s="342" t="s">
        <v>779</v>
      </c>
      <c r="H76" s="341">
        <f t="shared" si="2"/>
        <v>0</v>
      </c>
    </row>
    <row r="77" spans="1:8">
      <c r="A77" s="339" t="s">
        <v>64</v>
      </c>
      <c r="B77" s="330" t="s">
        <v>766</v>
      </c>
      <c r="C77" s="330"/>
      <c r="D77" s="145"/>
      <c r="E77" s="340">
        <f t="shared" si="4"/>
        <v>0</v>
      </c>
      <c r="F77" s="341">
        <f t="shared" si="1"/>
        <v>0</v>
      </c>
      <c r="G77" s="342" t="s">
        <v>779</v>
      </c>
      <c r="H77" s="341">
        <f t="shared" si="2"/>
        <v>0</v>
      </c>
    </row>
    <row r="78" spans="1:8">
      <c r="A78" s="144" t="s">
        <v>53</v>
      </c>
      <c r="B78" s="330" t="s">
        <v>764</v>
      </c>
      <c r="C78" s="330"/>
      <c r="D78" s="145">
        <v>34</v>
      </c>
      <c r="E78" s="340">
        <f t="shared" si="4"/>
        <v>0</v>
      </c>
      <c r="F78" s="341">
        <f t="shared" si="1"/>
        <v>0</v>
      </c>
      <c r="G78" s="342" t="s">
        <v>778</v>
      </c>
      <c r="H78" s="341">
        <f t="shared" si="2"/>
        <v>0</v>
      </c>
    </row>
    <row r="79" spans="1:8">
      <c r="A79" s="144" t="s">
        <v>53</v>
      </c>
      <c r="B79" s="330" t="s">
        <v>765</v>
      </c>
      <c r="C79" s="330"/>
      <c r="D79" s="145">
        <v>34</v>
      </c>
      <c r="E79" s="340">
        <f t="shared" si="4"/>
        <v>0</v>
      </c>
      <c r="F79" s="341">
        <f t="shared" si="1"/>
        <v>0</v>
      </c>
      <c r="G79" s="342" t="s">
        <v>779</v>
      </c>
      <c r="H79" s="341">
        <f t="shared" si="2"/>
        <v>0</v>
      </c>
    </row>
    <row r="80" spans="1:8">
      <c r="A80" s="144" t="s">
        <v>53</v>
      </c>
      <c r="B80" s="330" t="s">
        <v>766</v>
      </c>
      <c r="C80" s="330"/>
      <c r="D80" s="145">
        <v>6</v>
      </c>
      <c r="E80" s="340">
        <f t="shared" si="4"/>
        <v>0</v>
      </c>
      <c r="F80" s="341">
        <f t="shared" si="1"/>
        <v>0</v>
      </c>
      <c r="G80" s="342" t="s">
        <v>779</v>
      </c>
      <c r="H80" s="341">
        <f t="shared" si="2"/>
        <v>0</v>
      </c>
    </row>
    <row r="81" spans="1:8">
      <c r="A81" s="144" t="s">
        <v>53</v>
      </c>
      <c r="B81" s="330" t="s">
        <v>768</v>
      </c>
      <c r="C81" s="330"/>
      <c r="D81" s="145">
        <v>68</v>
      </c>
      <c r="E81" s="340">
        <f t="shared" si="4"/>
        <v>0</v>
      </c>
      <c r="F81" s="341">
        <f t="shared" si="1"/>
        <v>0</v>
      </c>
      <c r="G81" s="342" t="s">
        <v>779</v>
      </c>
      <c r="H81" s="341">
        <f t="shared" si="2"/>
        <v>0</v>
      </c>
    </row>
    <row r="82" spans="1:8">
      <c r="A82" s="212" t="s">
        <v>73</v>
      </c>
      <c r="B82" s="330" t="s">
        <v>764</v>
      </c>
      <c r="C82" s="330"/>
      <c r="D82" s="347">
        <v>39.5</v>
      </c>
      <c r="E82" s="340">
        <f t="shared" ref="E82:E97" si="5">VLOOKUP(B82,$E$3:$F$10,2,FALSE)</f>
        <v>0</v>
      </c>
      <c r="F82" s="341">
        <f t="shared" ref="F82:F97" si="6">(D82*E82)</f>
        <v>0</v>
      </c>
      <c r="G82" s="342" t="s">
        <v>779</v>
      </c>
      <c r="H82" s="341">
        <f t="shared" ref="H82:H97" si="7">G82*F82</f>
        <v>0</v>
      </c>
    </row>
    <row r="83" spans="1:8">
      <c r="A83" s="212" t="s">
        <v>73</v>
      </c>
      <c r="B83" s="330" t="s">
        <v>765</v>
      </c>
      <c r="C83" s="330"/>
      <c r="D83" s="347">
        <v>39.5</v>
      </c>
      <c r="E83" s="340">
        <f t="shared" si="5"/>
        <v>0</v>
      </c>
      <c r="F83" s="341">
        <f t="shared" si="6"/>
        <v>0</v>
      </c>
      <c r="G83" s="342" t="s">
        <v>779</v>
      </c>
      <c r="H83" s="341">
        <f t="shared" si="7"/>
        <v>0</v>
      </c>
    </row>
    <row r="84" spans="1:8">
      <c r="A84" s="212" t="s">
        <v>73</v>
      </c>
      <c r="B84" s="330" t="s">
        <v>766</v>
      </c>
      <c r="C84" s="330"/>
      <c r="D84" s="347">
        <v>43.25</v>
      </c>
      <c r="E84" s="340">
        <f t="shared" si="5"/>
        <v>0</v>
      </c>
      <c r="F84" s="341">
        <f t="shared" si="6"/>
        <v>0</v>
      </c>
      <c r="G84" s="342" t="s">
        <v>779</v>
      </c>
      <c r="H84" s="341">
        <f t="shared" si="7"/>
        <v>0</v>
      </c>
    </row>
    <row r="85" spans="1:8">
      <c r="A85" s="212" t="s">
        <v>73</v>
      </c>
      <c r="B85" s="330" t="s">
        <v>768</v>
      </c>
      <c r="C85" s="330"/>
      <c r="D85" s="347">
        <v>0</v>
      </c>
      <c r="E85" s="340">
        <f t="shared" si="5"/>
        <v>0</v>
      </c>
      <c r="F85" s="341">
        <f t="shared" si="6"/>
        <v>0</v>
      </c>
      <c r="G85" s="342" t="s">
        <v>779</v>
      </c>
      <c r="H85" s="341">
        <f t="shared" si="7"/>
        <v>0</v>
      </c>
    </row>
    <row r="86" spans="1:8">
      <c r="A86" s="212" t="s">
        <v>74</v>
      </c>
      <c r="B86" s="330" t="s">
        <v>764</v>
      </c>
      <c r="C86" s="330"/>
      <c r="D86" s="347">
        <v>75</v>
      </c>
      <c r="E86" s="340">
        <f t="shared" si="5"/>
        <v>0</v>
      </c>
      <c r="F86" s="341">
        <f t="shared" si="6"/>
        <v>0</v>
      </c>
      <c r="G86" s="342" t="s">
        <v>779</v>
      </c>
      <c r="H86" s="341">
        <f t="shared" si="7"/>
        <v>0</v>
      </c>
    </row>
    <row r="87" spans="1:8">
      <c r="A87" s="212" t="s">
        <v>74</v>
      </c>
      <c r="B87" s="330" t="s">
        <v>765</v>
      </c>
      <c r="C87" s="330"/>
      <c r="D87" s="347">
        <v>75</v>
      </c>
      <c r="E87" s="340">
        <f t="shared" si="5"/>
        <v>0</v>
      </c>
      <c r="F87" s="341">
        <f t="shared" si="6"/>
        <v>0</v>
      </c>
      <c r="G87" s="342" t="s">
        <v>779</v>
      </c>
      <c r="H87" s="341">
        <f t="shared" si="7"/>
        <v>0</v>
      </c>
    </row>
    <row r="88" spans="1:8">
      <c r="A88" s="212" t="s">
        <v>74</v>
      </c>
      <c r="B88" s="330" t="s">
        <v>766</v>
      </c>
      <c r="C88" s="330"/>
      <c r="D88" s="347">
        <v>8</v>
      </c>
      <c r="E88" s="340">
        <f t="shared" si="5"/>
        <v>0</v>
      </c>
      <c r="F88" s="341">
        <f t="shared" si="6"/>
        <v>0</v>
      </c>
      <c r="G88" s="342" t="s">
        <v>779</v>
      </c>
      <c r="H88" s="341">
        <f t="shared" si="7"/>
        <v>0</v>
      </c>
    </row>
    <row r="89" spans="1:8">
      <c r="A89" s="212" t="s">
        <v>74</v>
      </c>
      <c r="B89" s="330" t="s">
        <v>768</v>
      </c>
      <c r="C89" s="330"/>
      <c r="D89" s="347">
        <v>0</v>
      </c>
      <c r="E89" s="340">
        <f t="shared" si="5"/>
        <v>0</v>
      </c>
      <c r="F89" s="341">
        <f t="shared" si="6"/>
        <v>0</v>
      </c>
      <c r="G89" s="342" t="s">
        <v>779</v>
      </c>
      <c r="H89" s="341">
        <f t="shared" si="7"/>
        <v>0</v>
      </c>
    </row>
    <row r="90" spans="1:8">
      <c r="A90" s="212" t="s">
        <v>76</v>
      </c>
      <c r="B90" s="330" t="s">
        <v>764</v>
      </c>
      <c r="C90" s="330"/>
      <c r="D90" s="347">
        <v>63.25</v>
      </c>
      <c r="E90" s="340">
        <f t="shared" si="5"/>
        <v>0</v>
      </c>
      <c r="F90" s="341">
        <f t="shared" si="6"/>
        <v>0</v>
      </c>
      <c r="G90" s="342" t="s">
        <v>779</v>
      </c>
      <c r="H90" s="341">
        <f t="shared" si="7"/>
        <v>0</v>
      </c>
    </row>
    <row r="91" spans="1:8">
      <c r="A91" s="212" t="s">
        <v>76</v>
      </c>
      <c r="B91" s="330" t="s">
        <v>765</v>
      </c>
      <c r="C91" s="330"/>
      <c r="D91" s="347">
        <v>63.25</v>
      </c>
      <c r="E91" s="340">
        <f t="shared" si="5"/>
        <v>0</v>
      </c>
      <c r="F91" s="341">
        <f t="shared" si="6"/>
        <v>0</v>
      </c>
      <c r="G91" s="342" t="s">
        <v>779</v>
      </c>
      <c r="H91" s="341">
        <f t="shared" si="7"/>
        <v>0</v>
      </c>
    </row>
    <row r="92" spans="1:8">
      <c r="A92" s="212" t="s">
        <v>76</v>
      </c>
      <c r="B92" s="330" t="s">
        <v>766</v>
      </c>
      <c r="C92" s="330"/>
      <c r="D92" s="347">
        <v>33</v>
      </c>
      <c r="E92" s="340">
        <f t="shared" si="5"/>
        <v>0</v>
      </c>
      <c r="F92" s="341">
        <f t="shared" si="6"/>
        <v>0</v>
      </c>
      <c r="G92" s="342" t="s">
        <v>779</v>
      </c>
      <c r="H92" s="341">
        <f t="shared" si="7"/>
        <v>0</v>
      </c>
    </row>
    <row r="93" spans="1:8">
      <c r="A93" s="212" t="s">
        <v>76</v>
      </c>
      <c r="B93" s="330" t="s">
        <v>768</v>
      </c>
      <c r="C93" s="330"/>
      <c r="D93" s="347">
        <v>0</v>
      </c>
      <c r="E93" s="340">
        <f t="shared" si="5"/>
        <v>0</v>
      </c>
      <c r="F93" s="341">
        <f t="shared" si="6"/>
        <v>0</v>
      </c>
      <c r="G93" s="342" t="s">
        <v>779</v>
      </c>
      <c r="H93" s="341">
        <f t="shared" si="7"/>
        <v>0</v>
      </c>
    </row>
    <row r="94" spans="1:8">
      <c r="A94" s="212" t="s">
        <v>75</v>
      </c>
      <c r="B94" s="330" t="s">
        <v>764</v>
      </c>
      <c r="C94" s="330"/>
      <c r="D94" s="347">
        <v>125</v>
      </c>
      <c r="E94" s="340">
        <f t="shared" si="5"/>
        <v>0</v>
      </c>
      <c r="F94" s="341">
        <f t="shared" si="6"/>
        <v>0</v>
      </c>
      <c r="G94" s="342" t="s">
        <v>779</v>
      </c>
      <c r="H94" s="341">
        <f t="shared" si="7"/>
        <v>0</v>
      </c>
    </row>
    <row r="95" spans="1:8">
      <c r="A95" s="212" t="s">
        <v>75</v>
      </c>
      <c r="B95" s="330" t="s">
        <v>765</v>
      </c>
      <c r="C95" s="330"/>
      <c r="D95" s="347">
        <v>125</v>
      </c>
      <c r="E95" s="340">
        <f t="shared" si="5"/>
        <v>0</v>
      </c>
      <c r="F95" s="341">
        <f t="shared" si="6"/>
        <v>0</v>
      </c>
      <c r="G95" s="342" t="s">
        <v>779</v>
      </c>
      <c r="H95" s="341">
        <f t="shared" si="7"/>
        <v>0</v>
      </c>
    </row>
    <row r="96" spans="1:8">
      <c r="A96" s="212" t="s">
        <v>75</v>
      </c>
      <c r="B96" s="330" t="s">
        <v>766</v>
      </c>
      <c r="C96" s="330"/>
      <c r="D96" s="347">
        <v>52</v>
      </c>
      <c r="E96" s="340">
        <f t="shared" si="5"/>
        <v>0</v>
      </c>
      <c r="F96" s="341">
        <f t="shared" si="6"/>
        <v>0</v>
      </c>
      <c r="G96" s="342" t="s">
        <v>779</v>
      </c>
      <c r="H96" s="341">
        <f t="shared" si="7"/>
        <v>0</v>
      </c>
    </row>
    <row r="97" spans="1:8">
      <c r="A97" s="212" t="s">
        <v>75</v>
      </c>
      <c r="B97" s="330" t="s">
        <v>768</v>
      </c>
      <c r="C97" s="330"/>
      <c r="D97" s="347">
        <v>0</v>
      </c>
      <c r="E97" s="340">
        <f t="shared" si="5"/>
        <v>0</v>
      </c>
      <c r="F97" s="341">
        <f t="shared" si="6"/>
        <v>0</v>
      </c>
      <c r="G97" s="342" t="s">
        <v>779</v>
      </c>
      <c r="H97" s="341">
        <f t="shared" si="7"/>
        <v>0</v>
      </c>
    </row>
    <row r="98" spans="1:8">
      <c r="A98" s="348"/>
      <c r="B98" s="349"/>
      <c r="C98" s="349"/>
      <c r="D98" s="350"/>
      <c r="E98" s="351"/>
      <c r="F98" s="352"/>
      <c r="G98" s="353"/>
      <c r="H98" s="352"/>
    </row>
    <row r="99" spans="1:8">
      <c r="A99" s="348"/>
      <c r="B99" s="349"/>
      <c r="C99" s="349"/>
      <c r="D99" s="350"/>
      <c r="E99" s="351"/>
      <c r="F99" s="352"/>
      <c r="G99" s="353"/>
      <c r="H99" s="352"/>
    </row>
    <row r="100" spans="1:8">
      <c r="B100" s="343"/>
      <c r="C100" s="343"/>
      <c r="E100" s="343"/>
      <c r="F100" s="343"/>
      <c r="G100" s="343"/>
      <c r="H100" s="343"/>
    </row>
    <row r="101" spans="1:8">
      <c r="A101" s="354" t="s">
        <v>77</v>
      </c>
      <c r="B101" s="355"/>
      <c r="C101" s="356"/>
      <c r="D101" s="357">
        <f>SUM(D13:D97)</f>
        <v>9247.35</v>
      </c>
      <c r="E101" s="355"/>
      <c r="F101" s="358"/>
      <c r="G101" s="356"/>
      <c r="H101" s="359">
        <f>SUM(H13:H81)</f>
        <v>0</v>
      </c>
    </row>
  </sheetData>
  <sheetProtection algorithmName="SHA-512" hashValue="ax0bmTPEvyqqY9iAfMqsdaIFqcWHTC1+QbFWRON3NBOXj2tNrylhDbxhM7eHNNa0av3IUy3FlqCtJIml3Ndwew==" saltValue="tKzEy+FnAeF5mgBaILZt7A==" spinCount="100000" sheet="1" objects="1" scenarios="1" selectLockedCells="1"/>
  <phoneticPr fontId="64" type="noConversion"/>
  <printOptions horizontalCentered="1"/>
  <pageMargins left="0.7" right="0.7" top="0.75" bottom="0.75" header="0.3" footer="0.3"/>
  <pageSetup paperSize="9" scale="55" fitToHeight="0" orientation="landscape" r:id="rId1"/>
  <headerFooter alignWithMargins="0">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DA45-7CF5-4DCE-8280-BFB80A24DE20}">
  <sheetPr>
    <tabColor theme="0" tint="-0.14999847407452621"/>
    <pageSetUpPr fitToPage="1"/>
  </sheetPr>
  <dimension ref="A1:Z62"/>
  <sheetViews>
    <sheetView showGridLines="0" zoomScale="85" zoomScaleNormal="85" zoomScaleSheetLayoutView="50" zoomScalePageLayoutView="50" workbookViewId="0">
      <pane ySplit="10" topLeftCell="A29" activePane="bottomLeft" state="frozen"/>
      <selection activeCell="B1" sqref="B1"/>
      <selection pane="bottomLeft" activeCell="F7" sqref="F7"/>
    </sheetView>
  </sheetViews>
  <sheetFormatPr defaultColWidth="13.7109375" defaultRowHeight="12.75"/>
  <cols>
    <col min="1" max="1" width="46.140625" style="406" customWidth="1"/>
    <col min="2" max="2" width="36.28515625" style="418" bestFit="1" customWidth="1"/>
    <col min="3" max="3" width="27.5703125" style="418" customWidth="1"/>
    <col min="4" max="4" width="12.140625" style="406" customWidth="1"/>
    <col min="5" max="5" width="24.28515625" style="419" customWidth="1"/>
    <col min="6" max="6" width="16.140625" style="420" customWidth="1"/>
    <col min="7" max="7" width="13.7109375" style="419" customWidth="1"/>
    <col min="8" max="8" width="15.85546875" style="419" customWidth="1"/>
    <col min="9" max="247" width="13.7109375" style="406"/>
    <col min="248" max="248" width="22.140625" style="406" customWidth="1"/>
    <col min="249" max="255" width="13.7109375" style="406" customWidth="1"/>
    <col min="256" max="256" width="15.85546875" style="406" customWidth="1"/>
    <col min="257" max="257" width="16.5703125" style="406" bestFit="1" customWidth="1"/>
    <col min="258" max="258" width="13.7109375" style="406" customWidth="1"/>
    <col min="259" max="259" width="17.140625" style="406" bestFit="1" customWidth="1"/>
    <col min="260" max="260" width="4" style="406" customWidth="1"/>
    <col min="261" max="261" width="13.7109375" style="406" customWidth="1"/>
    <col min="262" max="503" width="13.7109375" style="406"/>
    <col min="504" max="504" width="22.140625" style="406" customWidth="1"/>
    <col min="505" max="511" width="13.7109375" style="406" customWidth="1"/>
    <col min="512" max="512" width="15.85546875" style="406" customWidth="1"/>
    <col min="513" max="513" width="16.5703125" style="406" bestFit="1" customWidth="1"/>
    <col min="514" max="514" width="13.7109375" style="406" customWidth="1"/>
    <col min="515" max="515" width="17.140625" style="406" bestFit="1" customWidth="1"/>
    <col min="516" max="516" width="4" style="406" customWidth="1"/>
    <col min="517" max="517" width="13.7109375" style="406" customWidth="1"/>
    <col min="518" max="759" width="13.7109375" style="406"/>
    <col min="760" max="760" width="22.140625" style="406" customWidth="1"/>
    <col min="761" max="767" width="13.7109375" style="406" customWidth="1"/>
    <col min="768" max="768" width="15.85546875" style="406" customWidth="1"/>
    <col min="769" max="769" width="16.5703125" style="406" bestFit="1" customWidth="1"/>
    <col min="770" max="770" width="13.7109375" style="406" customWidth="1"/>
    <col min="771" max="771" width="17.140625" style="406" bestFit="1" customWidth="1"/>
    <col min="772" max="772" width="4" style="406" customWidth="1"/>
    <col min="773" max="773" width="13.7109375" style="406" customWidth="1"/>
    <col min="774" max="1015" width="13.7109375" style="406"/>
    <col min="1016" max="1016" width="22.140625" style="406" customWidth="1"/>
    <col min="1017" max="1023" width="13.7109375" style="406" customWidth="1"/>
    <col min="1024" max="1024" width="15.85546875" style="406" customWidth="1"/>
    <col min="1025" max="1025" width="16.5703125" style="406" bestFit="1" customWidth="1"/>
    <col min="1026" max="1026" width="13.7109375" style="406" customWidth="1"/>
    <col min="1027" max="1027" width="17.140625" style="406" bestFit="1" customWidth="1"/>
    <col min="1028" max="1028" width="4" style="406" customWidth="1"/>
    <col min="1029" max="1029" width="13.7109375" style="406" customWidth="1"/>
    <col min="1030" max="1271" width="13.7109375" style="406"/>
    <col min="1272" max="1272" width="22.140625" style="406" customWidth="1"/>
    <col min="1273" max="1279" width="13.7109375" style="406" customWidth="1"/>
    <col min="1280" max="1280" width="15.85546875" style="406" customWidth="1"/>
    <col min="1281" max="1281" width="16.5703125" style="406" bestFit="1" customWidth="1"/>
    <col min="1282" max="1282" width="13.7109375" style="406" customWidth="1"/>
    <col min="1283" max="1283" width="17.140625" style="406" bestFit="1" customWidth="1"/>
    <col min="1284" max="1284" width="4" style="406" customWidth="1"/>
    <col min="1285" max="1285" width="13.7109375" style="406" customWidth="1"/>
    <col min="1286" max="1527" width="13.7109375" style="406"/>
    <col min="1528" max="1528" width="22.140625" style="406" customWidth="1"/>
    <col min="1529" max="1535" width="13.7109375" style="406" customWidth="1"/>
    <col min="1536" max="1536" width="15.85546875" style="406" customWidth="1"/>
    <col min="1537" max="1537" width="16.5703125" style="406" bestFit="1" customWidth="1"/>
    <col min="1538" max="1538" width="13.7109375" style="406" customWidth="1"/>
    <col min="1539" max="1539" width="17.140625" style="406" bestFit="1" customWidth="1"/>
    <col min="1540" max="1540" width="4" style="406" customWidth="1"/>
    <col min="1541" max="1541" width="13.7109375" style="406" customWidth="1"/>
    <col min="1542" max="1783" width="13.7109375" style="406"/>
    <col min="1784" max="1784" width="22.140625" style="406" customWidth="1"/>
    <col min="1785" max="1791" width="13.7109375" style="406" customWidth="1"/>
    <col min="1792" max="1792" width="15.85546875" style="406" customWidth="1"/>
    <col min="1793" max="1793" width="16.5703125" style="406" bestFit="1" customWidth="1"/>
    <col min="1794" max="1794" width="13.7109375" style="406" customWidth="1"/>
    <col min="1795" max="1795" width="17.140625" style="406" bestFit="1" customWidth="1"/>
    <col min="1796" max="1796" width="4" style="406" customWidth="1"/>
    <col min="1797" max="1797" width="13.7109375" style="406" customWidth="1"/>
    <col min="1798" max="2039" width="13.7109375" style="406"/>
    <col min="2040" max="2040" width="22.140625" style="406" customWidth="1"/>
    <col min="2041" max="2047" width="13.7109375" style="406" customWidth="1"/>
    <col min="2048" max="2048" width="15.85546875" style="406" customWidth="1"/>
    <col min="2049" max="2049" width="16.5703125" style="406" bestFit="1" customWidth="1"/>
    <col min="2050" max="2050" width="13.7109375" style="406" customWidth="1"/>
    <col min="2051" max="2051" width="17.140625" style="406" bestFit="1" customWidth="1"/>
    <col min="2052" max="2052" width="4" style="406" customWidth="1"/>
    <col min="2053" max="2053" width="13.7109375" style="406" customWidth="1"/>
    <col min="2054" max="2295" width="13.7109375" style="406"/>
    <col min="2296" max="2296" width="22.140625" style="406" customWidth="1"/>
    <col min="2297" max="2303" width="13.7109375" style="406" customWidth="1"/>
    <col min="2304" max="2304" width="15.85546875" style="406" customWidth="1"/>
    <col min="2305" max="2305" width="16.5703125" style="406" bestFit="1" customWidth="1"/>
    <col min="2306" max="2306" width="13.7109375" style="406" customWidth="1"/>
    <col min="2307" max="2307" width="17.140625" style="406" bestFit="1" customWidth="1"/>
    <col min="2308" max="2308" width="4" style="406" customWidth="1"/>
    <col min="2309" max="2309" width="13.7109375" style="406" customWidth="1"/>
    <col min="2310" max="2551" width="13.7109375" style="406"/>
    <col min="2552" max="2552" width="22.140625" style="406" customWidth="1"/>
    <col min="2553" max="2559" width="13.7109375" style="406" customWidth="1"/>
    <col min="2560" max="2560" width="15.85546875" style="406" customWidth="1"/>
    <col min="2561" max="2561" width="16.5703125" style="406" bestFit="1" customWidth="1"/>
    <col min="2562" max="2562" width="13.7109375" style="406" customWidth="1"/>
    <col min="2563" max="2563" width="17.140625" style="406" bestFit="1" customWidth="1"/>
    <col min="2564" max="2564" width="4" style="406" customWidth="1"/>
    <col min="2565" max="2565" width="13.7109375" style="406" customWidth="1"/>
    <col min="2566" max="2807" width="13.7109375" style="406"/>
    <col min="2808" max="2808" width="22.140625" style="406" customWidth="1"/>
    <col min="2809" max="2815" width="13.7109375" style="406" customWidth="1"/>
    <col min="2816" max="2816" width="15.85546875" style="406" customWidth="1"/>
    <col min="2817" max="2817" width="16.5703125" style="406" bestFit="1" customWidth="1"/>
    <col min="2818" max="2818" width="13.7109375" style="406" customWidth="1"/>
    <col min="2819" max="2819" width="17.140625" style="406" bestFit="1" customWidth="1"/>
    <col min="2820" max="2820" width="4" style="406" customWidth="1"/>
    <col min="2821" max="2821" width="13.7109375" style="406" customWidth="1"/>
    <col min="2822" max="3063" width="13.7109375" style="406"/>
    <col min="3064" max="3064" width="22.140625" style="406" customWidth="1"/>
    <col min="3065" max="3071" width="13.7109375" style="406" customWidth="1"/>
    <col min="3072" max="3072" width="15.85546875" style="406" customWidth="1"/>
    <col min="3073" max="3073" width="16.5703125" style="406" bestFit="1" customWidth="1"/>
    <col min="3074" max="3074" width="13.7109375" style="406" customWidth="1"/>
    <col min="3075" max="3075" width="17.140625" style="406" bestFit="1" customWidth="1"/>
    <col min="3076" max="3076" width="4" style="406" customWidth="1"/>
    <col min="3077" max="3077" width="13.7109375" style="406" customWidth="1"/>
    <col min="3078" max="3319" width="13.7109375" style="406"/>
    <col min="3320" max="3320" width="22.140625" style="406" customWidth="1"/>
    <col min="3321" max="3327" width="13.7109375" style="406" customWidth="1"/>
    <col min="3328" max="3328" width="15.85546875" style="406" customWidth="1"/>
    <col min="3329" max="3329" width="16.5703125" style="406" bestFit="1" customWidth="1"/>
    <col min="3330" max="3330" width="13.7109375" style="406" customWidth="1"/>
    <col min="3331" max="3331" width="17.140625" style="406" bestFit="1" customWidth="1"/>
    <col min="3332" max="3332" width="4" style="406" customWidth="1"/>
    <col min="3333" max="3333" width="13.7109375" style="406" customWidth="1"/>
    <col min="3334" max="3575" width="13.7109375" style="406"/>
    <col min="3576" max="3576" width="22.140625" style="406" customWidth="1"/>
    <col min="3577" max="3583" width="13.7109375" style="406" customWidth="1"/>
    <col min="3584" max="3584" width="15.85546875" style="406" customWidth="1"/>
    <col min="3585" max="3585" width="16.5703125" style="406" bestFit="1" customWidth="1"/>
    <col min="3586" max="3586" width="13.7109375" style="406" customWidth="1"/>
    <col min="3587" max="3587" width="17.140625" style="406" bestFit="1" customWidth="1"/>
    <col min="3588" max="3588" width="4" style="406" customWidth="1"/>
    <col min="3589" max="3589" width="13.7109375" style="406" customWidth="1"/>
    <col min="3590" max="3831" width="13.7109375" style="406"/>
    <col min="3832" max="3832" width="22.140625" style="406" customWidth="1"/>
    <col min="3833" max="3839" width="13.7109375" style="406" customWidth="1"/>
    <col min="3840" max="3840" width="15.85546875" style="406" customWidth="1"/>
    <col min="3841" max="3841" width="16.5703125" style="406" bestFit="1" customWidth="1"/>
    <col min="3842" max="3842" width="13.7109375" style="406" customWidth="1"/>
    <col min="3843" max="3843" width="17.140625" style="406" bestFit="1" customWidth="1"/>
    <col min="3844" max="3844" width="4" style="406" customWidth="1"/>
    <col min="3845" max="3845" width="13.7109375" style="406" customWidth="1"/>
    <col min="3846" max="4087" width="13.7109375" style="406"/>
    <col min="4088" max="4088" width="22.140625" style="406" customWidth="1"/>
    <col min="4089" max="4095" width="13.7109375" style="406" customWidth="1"/>
    <col min="4096" max="4096" width="15.85546875" style="406" customWidth="1"/>
    <col min="4097" max="4097" width="16.5703125" style="406" bestFit="1" customWidth="1"/>
    <col min="4098" max="4098" width="13.7109375" style="406" customWidth="1"/>
    <col min="4099" max="4099" width="17.140625" style="406" bestFit="1" customWidth="1"/>
    <col min="4100" max="4100" width="4" style="406" customWidth="1"/>
    <col min="4101" max="4101" width="13.7109375" style="406" customWidth="1"/>
    <col min="4102" max="4343" width="13.7109375" style="406"/>
    <col min="4344" max="4344" width="22.140625" style="406" customWidth="1"/>
    <col min="4345" max="4351" width="13.7109375" style="406" customWidth="1"/>
    <col min="4352" max="4352" width="15.85546875" style="406" customWidth="1"/>
    <col min="4353" max="4353" width="16.5703125" style="406" bestFit="1" customWidth="1"/>
    <col min="4354" max="4354" width="13.7109375" style="406" customWidth="1"/>
    <col min="4355" max="4355" width="17.140625" style="406" bestFit="1" customWidth="1"/>
    <col min="4356" max="4356" width="4" style="406" customWidth="1"/>
    <col min="4357" max="4357" width="13.7109375" style="406" customWidth="1"/>
    <col min="4358" max="4599" width="13.7109375" style="406"/>
    <col min="4600" max="4600" width="22.140625" style="406" customWidth="1"/>
    <col min="4601" max="4607" width="13.7109375" style="406" customWidth="1"/>
    <col min="4608" max="4608" width="15.85546875" style="406" customWidth="1"/>
    <col min="4609" max="4609" width="16.5703125" style="406" bestFit="1" customWidth="1"/>
    <col min="4610" max="4610" width="13.7109375" style="406" customWidth="1"/>
    <col min="4611" max="4611" width="17.140625" style="406" bestFit="1" customWidth="1"/>
    <col min="4612" max="4612" width="4" style="406" customWidth="1"/>
    <col min="4613" max="4613" width="13.7109375" style="406" customWidth="1"/>
    <col min="4614" max="4855" width="13.7109375" style="406"/>
    <col min="4856" max="4856" width="22.140625" style="406" customWidth="1"/>
    <col min="4857" max="4863" width="13.7109375" style="406" customWidth="1"/>
    <col min="4864" max="4864" width="15.85546875" style="406" customWidth="1"/>
    <col min="4865" max="4865" width="16.5703125" style="406" bestFit="1" customWidth="1"/>
    <col min="4866" max="4866" width="13.7109375" style="406" customWidth="1"/>
    <col min="4867" max="4867" width="17.140625" style="406" bestFit="1" customWidth="1"/>
    <col min="4868" max="4868" width="4" style="406" customWidth="1"/>
    <col min="4869" max="4869" width="13.7109375" style="406" customWidth="1"/>
    <col min="4870" max="5111" width="13.7109375" style="406"/>
    <col min="5112" max="5112" width="22.140625" style="406" customWidth="1"/>
    <col min="5113" max="5119" width="13.7109375" style="406" customWidth="1"/>
    <col min="5120" max="5120" width="15.85546875" style="406" customWidth="1"/>
    <col min="5121" max="5121" width="16.5703125" style="406" bestFit="1" customWidth="1"/>
    <col min="5122" max="5122" width="13.7109375" style="406" customWidth="1"/>
    <col min="5123" max="5123" width="17.140625" style="406" bestFit="1" customWidth="1"/>
    <col min="5124" max="5124" width="4" style="406" customWidth="1"/>
    <col min="5125" max="5125" width="13.7109375" style="406" customWidth="1"/>
    <col min="5126" max="5367" width="13.7109375" style="406"/>
    <col min="5368" max="5368" width="22.140625" style="406" customWidth="1"/>
    <col min="5369" max="5375" width="13.7109375" style="406" customWidth="1"/>
    <col min="5376" max="5376" width="15.85546875" style="406" customWidth="1"/>
    <col min="5377" max="5377" width="16.5703125" style="406" bestFit="1" customWidth="1"/>
    <col min="5378" max="5378" width="13.7109375" style="406" customWidth="1"/>
    <col min="5379" max="5379" width="17.140625" style="406" bestFit="1" customWidth="1"/>
    <col min="5380" max="5380" width="4" style="406" customWidth="1"/>
    <col min="5381" max="5381" width="13.7109375" style="406" customWidth="1"/>
    <col min="5382" max="5623" width="13.7109375" style="406"/>
    <col min="5624" max="5624" width="22.140625" style="406" customWidth="1"/>
    <col min="5625" max="5631" width="13.7109375" style="406" customWidth="1"/>
    <col min="5632" max="5632" width="15.85546875" style="406" customWidth="1"/>
    <col min="5633" max="5633" width="16.5703125" style="406" bestFit="1" customWidth="1"/>
    <col min="5634" max="5634" width="13.7109375" style="406" customWidth="1"/>
    <col min="5635" max="5635" width="17.140625" style="406" bestFit="1" customWidth="1"/>
    <col min="5636" max="5636" width="4" style="406" customWidth="1"/>
    <col min="5637" max="5637" width="13.7109375" style="406" customWidth="1"/>
    <col min="5638" max="5879" width="13.7109375" style="406"/>
    <col min="5880" max="5880" width="22.140625" style="406" customWidth="1"/>
    <col min="5881" max="5887" width="13.7109375" style="406" customWidth="1"/>
    <col min="5888" max="5888" width="15.85546875" style="406" customWidth="1"/>
    <col min="5889" max="5889" width="16.5703125" style="406" bestFit="1" customWidth="1"/>
    <col min="5890" max="5890" width="13.7109375" style="406" customWidth="1"/>
    <col min="5891" max="5891" width="17.140625" style="406" bestFit="1" customWidth="1"/>
    <col min="5892" max="5892" width="4" style="406" customWidth="1"/>
    <col min="5893" max="5893" width="13.7109375" style="406" customWidth="1"/>
    <col min="5894" max="6135" width="13.7109375" style="406"/>
    <col min="6136" max="6136" width="22.140625" style="406" customWidth="1"/>
    <col min="6137" max="6143" width="13.7109375" style="406" customWidth="1"/>
    <col min="6144" max="6144" width="15.85546875" style="406" customWidth="1"/>
    <col min="6145" max="6145" width="16.5703125" style="406" bestFit="1" customWidth="1"/>
    <col min="6146" max="6146" width="13.7109375" style="406" customWidth="1"/>
    <col min="6147" max="6147" width="17.140625" style="406" bestFit="1" customWidth="1"/>
    <col min="6148" max="6148" width="4" style="406" customWidth="1"/>
    <col min="6149" max="6149" width="13.7109375" style="406" customWidth="1"/>
    <col min="6150" max="6391" width="13.7109375" style="406"/>
    <col min="6392" max="6392" width="22.140625" style="406" customWidth="1"/>
    <col min="6393" max="6399" width="13.7109375" style="406" customWidth="1"/>
    <col min="6400" max="6400" width="15.85546875" style="406" customWidth="1"/>
    <col min="6401" max="6401" width="16.5703125" style="406" bestFit="1" customWidth="1"/>
    <col min="6402" max="6402" width="13.7109375" style="406" customWidth="1"/>
    <col min="6403" max="6403" width="17.140625" style="406" bestFit="1" customWidth="1"/>
    <col min="6404" max="6404" width="4" style="406" customWidth="1"/>
    <col min="6405" max="6405" width="13.7109375" style="406" customWidth="1"/>
    <col min="6406" max="6647" width="13.7109375" style="406"/>
    <col min="6648" max="6648" width="22.140625" style="406" customWidth="1"/>
    <col min="6649" max="6655" width="13.7109375" style="406" customWidth="1"/>
    <col min="6656" max="6656" width="15.85546875" style="406" customWidth="1"/>
    <col min="6657" max="6657" width="16.5703125" style="406" bestFit="1" customWidth="1"/>
    <col min="6658" max="6658" width="13.7109375" style="406" customWidth="1"/>
    <col min="6659" max="6659" width="17.140625" style="406" bestFit="1" customWidth="1"/>
    <col min="6660" max="6660" width="4" style="406" customWidth="1"/>
    <col min="6661" max="6661" width="13.7109375" style="406" customWidth="1"/>
    <col min="6662" max="6903" width="13.7109375" style="406"/>
    <col min="6904" max="6904" width="22.140625" style="406" customWidth="1"/>
    <col min="6905" max="6911" width="13.7109375" style="406" customWidth="1"/>
    <col min="6912" max="6912" width="15.85546875" style="406" customWidth="1"/>
    <col min="6913" max="6913" width="16.5703125" style="406" bestFit="1" customWidth="1"/>
    <col min="6914" max="6914" width="13.7109375" style="406" customWidth="1"/>
    <col min="6915" max="6915" width="17.140625" style="406" bestFit="1" customWidth="1"/>
    <col min="6916" max="6916" width="4" style="406" customWidth="1"/>
    <col min="6917" max="6917" width="13.7109375" style="406" customWidth="1"/>
    <col min="6918" max="7159" width="13.7109375" style="406"/>
    <col min="7160" max="7160" width="22.140625" style="406" customWidth="1"/>
    <col min="7161" max="7167" width="13.7109375" style="406" customWidth="1"/>
    <col min="7168" max="7168" width="15.85546875" style="406" customWidth="1"/>
    <col min="7169" max="7169" width="16.5703125" style="406" bestFit="1" customWidth="1"/>
    <col min="7170" max="7170" width="13.7109375" style="406" customWidth="1"/>
    <col min="7171" max="7171" width="17.140625" style="406" bestFit="1" customWidth="1"/>
    <col min="7172" max="7172" width="4" style="406" customWidth="1"/>
    <col min="7173" max="7173" width="13.7109375" style="406" customWidth="1"/>
    <col min="7174" max="7415" width="13.7109375" style="406"/>
    <col min="7416" max="7416" width="22.140625" style="406" customWidth="1"/>
    <col min="7417" max="7423" width="13.7109375" style="406" customWidth="1"/>
    <col min="7424" max="7424" width="15.85546875" style="406" customWidth="1"/>
    <col min="7425" max="7425" width="16.5703125" style="406" bestFit="1" customWidth="1"/>
    <col min="7426" max="7426" width="13.7109375" style="406" customWidth="1"/>
    <col min="7427" max="7427" width="17.140625" style="406" bestFit="1" customWidth="1"/>
    <col min="7428" max="7428" width="4" style="406" customWidth="1"/>
    <col min="7429" max="7429" width="13.7109375" style="406" customWidth="1"/>
    <col min="7430" max="7671" width="13.7109375" style="406"/>
    <col min="7672" max="7672" width="22.140625" style="406" customWidth="1"/>
    <col min="7673" max="7679" width="13.7109375" style="406" customWidth="1"/>
    <col min="7680" max="7680" width="15.85546875" style="406" customWidth="1"/>
    <col min="7681" max="7681" width="16.5703125" style="406" bestFit="1" customWidth="1"/>
    <col min="7682" max="7682" width="13.7109375" style="406" customWidth="1"/>
    <col min="7683" max="7683" width="17.140625" style="406" bestFit="1" customWidth="1"/>
    <col min="7684" max="7684" width="4" style="406" customWidth="1"/>
    <col min="7685" max="7685" width="13.7109375" style="406" customWidth="1"/>
    <col min="7686" max="7927" width="13.7109375" style="406"/>
    <col min="7928" max="7928" width="22.140625" style="406" customWidth="1"/>
    <col min="7929" max="7935" width="13.7109375" style="406" customWidth="1"/>
    <col min="7936" max="7936" width="15.85546875" style="406" customWidth="1"/>
    <col min="7937" max="7937" width="16.5703125" style="406" bestFit="1" customWidth="1"/>
    <col min="7938" max="7938" width="13.7109375" style="406" customWidth="1"/>
    <col min="7939" max="7939" width="17.140625" style="406" bestFit="1" customWidth="1"/>
    <col min="7940" max="7940" width="4" style="406" customWidth="1"/>
    <col min="7941" max="7941" width="13.7109375" style="406" customWidth="1"/>
    <col min="7942" max="8183" width="13.7109375" style="406"/>
    <col min="8184" max="8184" width="22.140625" style="406" customWidth="1"/>
    <col min="8185" max="8191" width="13.7109375" style="406" customWidth="1"/>
    <col min="8192" max="8192" width="15.85546875" style="406" customWidth="1"/>
    <col min="8193" max="8193" width="16.5703125" style="406" bestFit="1" customWidth="1"/>
    <col min="8194" max="8194" width="13.7109375" style="406" customWidth="1"/>
    <col min="8195" max="8195" width="17.140625" style="406" bestFit="1" customWidth="1"/>
    <col min="8196" max="8196" width="4" style="406" customWidth="1"/>
    <col min="8197" max="8197" width="13.7109375" style="406" customWidth="1"/>
    <col min="8198" max="8439" width="13.7109375" style="406"/>
    <col min="8440" max="8440" width="22.140625" style="406" customWidth="1"/>
    <col min="8441" max="8447" width="13.7109375" style="406" customWidth="1"/>
    <col min="8448" max="8448" width="15.85546875" style="406" customWidth="1"/>
    <col min="8449" max="8449" width="16.5703125" style="406" bestFit="1" customWidth="1"/>
    <col min="8450" max="8450" width="13.7109375" style="406" customWidth="1"/>
    <col min="8451" max="8451" width="17.140625" style="406" bestFit="1" customWidth="1"/>
    <col min="8452" max="8452" width="4" style="406" customWidth="1"/>
    <col min="8453" max="8453" width="13.7109375" style="406" customWidth="1"/>
    <col min="8454" max="8695" width="13.7109375" style="406"/>
    <col min="8696" max="8696" width="22.140625" style="406" customWidth="1"/>
    <col min="8697" max="8703" width="13.7109375" style="406" customWidth="1"/>
    <col min="8704" max="8704" width="15.85546875" style="406" customWidth="1"/>
    <col min="8705" max="8705" width="16.5703125" style="406" bestFit="1" customWidth="1"/>
    <col min="8706" max="8706" width="13.7109375" style="406" customWidth="1"/>
    <col min="8707" max="8707" width="17.140625" style="406" bestFit="1" customWidth="1"/>
    <col min="8708" max="8708" width="4" style="406" customWidth="1"/>
    <col min="8709" max="8709" width="13.7109375" style="406" customWidth="1"/>
    <col min="8710" max="8951" width="13.7109375" style="406"/>
    <col min="8952" max="8952" width="22.140625" style="406" customWidth="1"/>
    <col min="8953" max="8959" width="13.7109375" style="406" customWidth="1"/>
    <col min="8960" max="8960" width="15.85546875" style="406" customWidth="1"/>
    <col min="8961" max="8961" width="16.5703125" style="406" bestFit="1" customWidth="1"/>
    <col min="8962" max="8962" width="13.7109375" style="406" customWidth="1"/>
    <col min="8963" max="8963" width="17.140625" style="406" bestFit="1" customWidth="1"/>
    <col min="8964" max="8964" width="4" style="406" customWidth="1"/>
    <col min="8965" max="8965" width="13.7109375" style="406" customWidth="1"/>
    <col min="8966" max="9207" width="13.7109375" style="406"/>
    <col min="9208" max="9208" width="22.140625" style="406" customWidth="1"/>
    <col min="9209" max="9215" width="13.7109375" style="406" customWidth="1"/>
    <col min="9216" max="9216" width="15.85546875" style="406" customWidth="1"/>
    <col min="9217" max="9217" width="16.5703125" style="406" bestFit="1" customWidth="1"/>
    <col min="9218" max="9218" width="13.7109375" style="406" customWidth="1"/>
    <col min="9219" max="9219" width="17.140625" style="406" bestFit="1" customWidth="1"/>
    <col min="9220" max="9220" width="4" style="406" customWidth="1"/>
    <col min="9221" max="9221" width="13.7109375" style="406" customWidth="1"/>
    <col min="9222" max="9463" width="13.7109375" style="406"/>
    <col min="9464" max="9464" width="22.140625" style="406" customWidth="1"/>
    <col min="9465" max="9471" width="13.7109375" style="406" customWidth="1"/>
    <col min="9472" max="9472" width="15.85546875" style="406" customWidth="1"/>
    <col min="9473" max="9473" width="16.5703125" style="406" bestFit="1" customWidth="1"/>
    <col min="9474" max="9474" width="13.7109375" style="406" customWidth="1"/>
    <col min="9475" max="9475" width="17.140625" style="406" bestFit="1" customWidth="1"/>
    <col min="9476" max="9476" width="4" style="406" customWidth="1"/>
    <col min="9477" max="9477" width="13.7109375" style="406" customWidth="1"/>
    <col min="9478" max="9719" width="13.7109375" style="406"/>
    <col min="9720" max="9720" width="22.140625" style="406" customWidth="1"/>
    <col min="9721" max="9727" width="13.7109375" style="406" customWidth="1"/>
    <col min="9728" max="9728" width="15.85546875" style="406" customWidth="1"/>
    <col min="9729" max="9729" width="16.5703125" style="406" bestFit="1" customWidth="1"/>
    <col min="9730" max="9730" width="13.7109375" style="406" customWidth="1"/>
    <col min="9731" max="9731" width="17.140625" style="406" bestFit="1" customWidth="1"/>
    <col min="9732" max="9732" width="4" style="406" customWidth="1"/>
    <col min="9733" max="9733" width="13.7109375" style="406" customWidth="1"/>
    <col min="9734" max="9975" width="13.7109375" style="406"/>
    <col min="9976" max="9976" width="22.140625" style="406" customWidth="1"/>
    <col min="9977" max="9983" width="13.7109375" style="406" customWidth="1"/>
    <col min="9984" max="9984" width="15.85546875" style="406" customWidth="1"/>
    <col min="9985" max="9985" width="16.5703125" style="406" bestFit="1" customWidth="1"/>
    <col min="9986" max="9986" width="13.7109375" style="406" customWidth="1"/>
    <col min="9987" max="9987" width="17.140625" style="406" bestFit="1" customWidth="1"/>
    <col min="9988" max="9988" width="4" style="406" customWidth="1"/>
    <col min="9989" max="9989" width="13.7109375" style="406" customWidth="1"/>
    <col min="9990" max="10231" width="13.7109375" style="406"/>
    <col min="10232" max="10232" width="22.140625" style="406" customWidth="1"/>
    <col min="10233" max="10239" width="13.7109375" style="406" customWidth="1"/>
    <col min="10240" max="10240" width="15.85546875" style="406" customWidth="1"/>
    <col min="10241" max="10241" width="16.5703125" style="406" bestFit="1" customWidth="1"/>
    <col min="10242" max="10242" width="13.7109375" style="406" customWidth="1"/>
    <col min="10243" max="10243" width="17.140625" style="406" bestFit="1" customWidth="1"/>
    <col min="10244" max="10244" width="4" style="406" customWidth="1"/>
    <col min="10245" max="10245" width="13.7109375" style="406" customWidth="1"/>
    <col min="10246" max="10487" width="13.7109375" style="406"/>
    <col min="10488" max="10488" width="22.140625" style="406" customWidth="1"/>
    <col min="10489" max="10495" width="13.7109375" style="406" customWidth="1"/>
    <col min="10496" max="10496" width="15.85546875" style="406" customWidth="1"/>
    <col min="10497" max="10497" width="16.5703125" style="406" bestFit="1" customWidth="1"/>
    <col min="10498" max="10498" width="13.7109375" style="406" customWidth="1"/>
    <col min="10499" max="10499" width="17.140625" style="406" bestFit="1" customWidth="1"/>
    <col min="10500" max="10500" width="4" style="406" customWidth="1"/>
    <col min="10501" max="10501" width="13.7109375" style="406" customWidth="1"/>
    <col min="10502" max="10743" width="13.7109375" style="406"/>
    <col min="10744" max="10744" width="22.140625" style="406" customWidth="1"/>
    <col min="10745" max="10751" width="13.7109375" style="406" customWidth="1"/>
    <col min="10752" max="10752" width="15.85546875" style="406" customWidth="1"/>
    <col min="10753" max="10753" width="16.5703125" style="406" bestFit="1" customWidth="1"/>
    <col min="10754" max="10754" width="13.7109375" style="406" customWidth="1"/>
    <col min="10755" max="10755" width="17.140625" style="406" bestFit="1" customWidth="1"/>
    <col min="10756" max="10756" width="4" style="406" customWidth="1"/>
    <col min="10757" max="10757" width="13.7109375" style="406" customWidth="1"/>
    <col min="10758" max="10999" width="13.7109375" style="406"/>
    <col min="11000" max="11000" width="22.140625" style="406" customWidth="1"/>
    <col min="11001" max="11007" width="13.7109375" style="406" customWidth="1"/>
    <col min="11008" max="11008" width="15.85546875" style="406" customWidth="1"/>
    <col min="11009" max="11009" width="16.5703125" style="406" bestFit="1" customWidth="1"/>
    <col min="11010" max="11010" width="13.7109375" style="406" customWidth="1"/>
    <col min="11011" max="11011" width="17.140625" style="406" bestFit="1" customWidth="1"/>
    <col min="11012" max="11012" width="4" style="406" customWidth="1"/>
    <col min="11013" max="11013" width="13.7109375" style="406" customWidth="1"/>
    <col min="11014" max="11255" width="13.7109375" style="406"/>
    <col min="11256" max="11256" width="22.140625" style="406" customWidth="1"/>
    <col min="11257" max="11263" width="13.7109375" style="406" customWidth="1"/>
    <col min="11264" max="11264" width="15.85546875" style="406" customWidth="1"/>
    <col min="11265" max="11265" width="16.5703125" style="406" bestFit="1" customWidth="1"/>
    <col min="11266" max="11266" width="13.7109375" style="406" customWidth="1"/>
    <col min="11267" max="11267" width="17.140625" style="406" bestFit="1" customWidth="1"/>
    <col min="11268" max="11268" width="4" style="406" customWidth="1"/>
    <col min="11269" max="11269" width="13.7109375" style="406" customWidth="1"/>
    <col min="11270" max="11511" width="13.7109375" style="406"/>
    <col min="11512" max="11512" width="22.140625" style="406" customWidth="1"/>
    <col min="11513" max="11519" width="13.7109375" style="406" customWidth="1"/>
    <col min="11520" max="11520" width="15.85546875" style="406" customWidth="1"/>
    <col min="11521" max="11521" width="16.5703125" style="406" bestFit="1" customWidth="1"/>
    <col min="11522" max="11522" width="13.7109375" style="406" customWidth="1"/>
    <col min="11523" max="11523" width="17.140625" style="406" bestFit="1" customWidth="1"/>
    <col min="11524" max="11524" width="4" style="406" customWidth="1"/>
    <col min="11525" max="11525" width="13.7109375" style="406" customWidth="1"/>
    <col min="11526" max="11767" width="13.7109375" style="406"/>
    <col min="11768" max="11768" width="22.140625" style="406" customWidth="1"/>
    <col min="11769" max="11775" width="13.7109375" style="406" customWidth="1"/>
    <col min="11776" max="11776" width="15.85546875" style="406" customWidth="1"/>
    <col min="11777" max="11777" width="16.5703125" style="406" bestFit="1" customWidth="1"/>
    <col min="11778" max="11778" width="13.7109375" style="406" customWidth="1"/>
    <col min="11779" max="11779" width="17.140625" style="406" bestFit="1" customWidth="1"/>
    <col min="11780" max="11780" width="4" style="406" customWidth="1"/>
    <col min="11781" max="11781" width="13.7109375" style="406" customWidth="1"/>
    <col min="11782" max="12023" width="13.7109375" style="406"/>
    <col min="12024" max="12024" width="22.140625" style="406" customWidth="1"/>
    <col min="12025" max="12031" width="13.7109375" style="406" customWidth="1"/>
    <col min="12032" max="12032" width="15.85546875" style="406" customWidth="1"/>
    <col min="12033" max="12033" width="16.5703125" style="406" bestFit="1" customWidth="1"/>
    <col min="12034" max="12034" width="13.7109375" style="406" customWidth="1"/>
    <col min="12035" max="12035" width="17.140625" style="406" bestFit="1" customWidth="1"/>
    <col min="12036" max="12036" width="4" style="406" customWidth="1"/>
    <col min="12037" max="12037" width="13.7109375" style="406" customWidth="1"/>
    <col min="12038" max="12279" width="13.7109375" style="406"/>
    <col min="12280" max="12280" width="22.140625" style="406" customWidth="1"/>
    <col min="12281" max="12287" width="13.7109375" style="406" customWidth="1"/>
    <col min="12288" max="12288" width="15.85546875" style="406" customWidth="1"/>
    <col min="12289" max="12289" width="16.5703125" style="406" bestFit="1" customWidth="1"/>
    <col min="12290" max="12290" width="13.7109375" style="406" customWidth="1"/>
    <col min="12291" max="12291" width="17.140625" style="406" bestFit="1" customWidth="1"/>
    <col min="12292" max="12292" width="4" style="406" customWidth="1"/>
    <col min="12293" max="12293" width="13.7109375" style="406" customWidth="1"/>
    <col min="12294" max="12535" width="13.7109375" style="406"/>
    <col min="12536" max="12536" width="22.140625" style="406" customWidth="1"/>
    <col min="12537" max="12543" width="13.7109375" style="406" customWidth="1"/>
    <col min="12544" max="12544" width="15.85546875" style="406" customWidth="1"/>
    <col min="12545" max="12545" width="16.5703125" style="406" bestFit="1" customWidth="1"/>
    <col min="12546" max="12546" width="13.7109375" style="406" customWidth="1"/>
    <col min="12547" max="12547" width="17.140625" style="406" bestFit="1" customWidth="1"/>
    <col min="12548" max="12548" width="4" style="406" customWidth="1"/>
    <col min="12549" max="12549" width="13.7109375" style="406" customWidth="1"/>
    <col min="12550" max="12791" width="13.7109375" style="406"/>
    <col min="12792" max="12792" width="22.140625" style="406" customWidth="1"/>
    <col min="12793" max="12799" width="13.7109375" style="406" customWidth="1"/>
    <col min="12800" max="12800" width="15.85546875" style="406" customWidth="1"/>
    <col min="12801" max="12801" width="16.5703125" style="406" bestFit="1" customWidth="1"/>
    <col min="12802" max="12802" width="13.7109375" style="406" customWidth="1"/>
    <col min="12803" max="12803" width="17.140625" style="406" bestFit="1" customWidth="1"/>
    <col min="12804" max="12804" width="4" style="406" customWidth="1"/>
    <col min="12805" max="12805" width="13.7109375" style="406" customWidth="1"/>
    <col min="12806" max="13047" width="13.7109375" style="406"/>
    <col min="13048" max="13048" width="22.140625" style="406" customWidth="1"/>
    <col min="13049" max="13055" width="13.7109375" style="406" customWidth="1"/>
    <col min="13056" max="13056" width="15.85546875" style="406" customWidth="1"/>
    <col min="13057" max="13057" width="16.5703125" style="406" bestFit="1" customWidth="1"/>
    <col min="13058" max="13058" width="13.7109375" style="406" customWidth="1"/>
    <col min="13059" max="13059" width="17.140625" style="406" bestFit="1" customWidth="1"/>
    <col min="13060" max="13060" width="4" style="406" customWidth="1"/>
    <col min="13061" max="13061" width="13.7109375" style="406" customWidth="1"/>
    <col min="13062" max="13303" width="13.7109375" style="406"/>
    <col min="13304" max="13304" width="22.140625" style="406" customWidth="1"/>
    <col min="13305" max="13311" width="13.7109375" style="406" customWidth="1"/>
    <col min="13312" max="13312" width="15.85546875" style="406" customWidth="1"/>
    <col min="13313" max="13313" width="16.5703125" style="406" bestFit="1" customWidth="1"/>
    <col min="13314" max="13314" width="13.7109375" style="406" customWidth="1"/>
    <col min="13315" max="13315" width="17.140625" style="406" bestFit="1" customWidth="1"/>
    <col min="13316" max="13316" width="4" style="406" customWidth="1"/>
    <col min="13317" max="13317" width="13.7109375" style="406" customWidth="1"/>
    <col min="13318" max="13559" width="13.7109375" style="406"/>
    <col min="13560" max="13560" width="22.140625" style="406" customWidth="1"/>
    <col min="13561" max="13567" width="13.7109375" style="406" customWidth="1"/>
    <col min="13568" max="13568" width="15.85546875" style="406" customWidth="1"/>
    <col min="13569" max="13569" width="16.5703125" style="406" bestFit="1" customWidth="1"/>
    <col min="13570" max="13570" width="13.7109375" style="406" customWidth="1"/>
    <col min="13571" max="13571" width="17.140625" style="406" bestFit="1" customWidth="1"/>
    <col min="13572" max="13572" width="4" style="406" customWidth="1"/>
    <col min="13573" max="13573" width="13.7109375" style="406" customWidth="1"/>
    <col min="13574" max="13815" width="13.7109375" style="406"/>
    <col min="13816" max="13816" width="22.140625" style="406" customWidth="1"/>
    <col min="13817" max="13823" width="13.7109375" style="406" customWidth="1"/>
    <col min="13824" max="13824" width="15.85546875" style="406" customWidth="1"/>
    <col min="13825" max="13825" width="16.5703125" style="406" bestFit="1" customWidth="1"/>
    <col min="13826" max="13826" width="13.7109375" style="406" customWidth="1"/>
    <col min="13827" max="13827" width="17.140625" style="406" bestFit="1" customWidth="1"/>
    <col min="13828" max="13828" width="4" style="406" customWidth="1"/>
    <col min="13829" max="13829" width="13.7109375" style="406" customWidth="1"/>
    <col min="13830" max="14071" width="13.7109375" style="406"/>
    <col min="14072" max="14072" width="22.140625" style="406" customWidth="1"/>
    <col min="14073" max="14079" width="13.7109375" style="406" customWidth="1"/>
    <col min="14080" max="14080" width="15.85546875" style="406" customWidth="1"/>
    <col min="14081" max="14081" width="16.5703125" style="406" bestFit="1" customWidth="1"/>
    <col min="14082" max="14082" width="13.7109375" style="406" customWidth="1"/>
    <col min="14083" max="14083" width="17.140625" style="406" bestFit="1" customWidth="1"/>
    <col min="14084" max="14084" width="4" style="406" customWidth="1"/>
    <col min="14085" max="14085" width="13.7109375" style="406" customWidth="1"/>
    <col min="14086" max="14327" width="13.7109375" style="406"/>
    <col min="14328" max="14328" width="22.140625" style="406" customWidth="1"/>
    <col min="14329" max="14335" width="13.7109375" style="406" customWidth="1"/>
    <col min="14336" max="14336" width="15.85546875" style="406" customWidth="1"/>
    <col min="14337" max="14337" width="16.5703125" style="406" bestFit="1" customWidth="1"/>
    <col min="14338" max="14338" width="13.7109375" style="406" customWidth="1"/>
    <col min="14339" max="14339" width="17.140625" style="406" bestFit="1" customWidth="1"/>
    <col min="14340" max="14340" width="4" style="406" customWidth="1"/>
    <col min="14341" max="14341" width="13.7109375" style="406" customWidth="1"/>
    <col min="14342" max="14583" width="13.7109375" style="406"/>
    <col min="14584" max="14584" width="22.140625" style="406" customWidth="1"/>
    <col min="14585" max="14591" width="13.7109375" style="406" customWidth="1"/>
    <col min="14592" max="14592" width="15.85546875" style="406" customWidth="1"/>
    <col min="14593" max="14593" width="16.5703125" style="406" bestFit="1" customWidth="1"/>
    <col min="14594" max="14594" width="13.7109375" style="406" customWidth="1"/>
    <col min="14595" max="14595" width="17.140625" style="406" bestFit="1" customWidth="1"/>
    <col min="14596" max="14596" width="4" style="406" customWidth="1"/>
    <col min="14597" max="14597" width="13.7109375" style="406" customWidth="1"/>
    <col min="14598" max="14839" width="13.7109375" style="406"/>
    <col min="14840" max="14840" width="22.140625" style="406" customWidth="1"/>
    <col min="14841" max="14847" width="13.7109375" style="406" customWidth="1"/>
    <col min="14848" max="14848" width="15.85546875" style="406" customWidth="1"/>
    <col min="14849" max="14849" width="16.5703125" style="406" bestFit="1" customWidth="1"/>
    <col min="14850" max="14850" width="13.7109375" style="406" customWidth="1"/>
    <col min="14851" max="14851" width="17.140625" style="406" bestFit="1" customWidth="1"/>
    <col min="14852" max="14852" width="4" style="406" customWidth="1"/>
    <col min="14853" max="14853" width="13.7109375" style="406" customWidth="1"/>
    <col min="14854" max="15095" width="13.7109375" style="406"/>
    <col min="15096" max="15096" width="22.140625" style="406" customWidth="1"/>
    <col min="15097" max="15103" width="13.7109375" style="406" customWidth="1"/>
    <col min="15104" max="15104" width="15.85546875" style="406" customWidth="1"/>
    <col min="15105" max="15105" width="16.5703125" style="406" bestFit="1" customWidth="1"/>
    <col min="15106" max="15106" width="13.7109375" style="406" customWidth="1"/>
    <col min="15107" max="15107" width="17.140625" style="406" bestFit="1" customWidth="1"/>
    <col min="15108" max="15108" width="4" style="406" customWidth="1"/>
    <col min="15109" max="15109" width="13.7109375" style="406" customWidth="1"/>
    <col min="15110" max="15351" width="13.7109375" style="406"/>
    <col min="15352" max="15352" width="22.140625" style="406" customWidth="1"/>
    <col min="15353" max="15359" width="13.7109375" style="406" customWidth="1"/>
    <col min="15360" max="15360" width="15.85546875" style="406" customWidth="1"/>
    <col min="15361" max="15361" width="16.5703125" style="406" bestFit="1" customWidth="1"/>
    <col min="15362" max="15362" width="13.7109375" style="406" customWidth="1"/>
    <col min="15363" max="15363" width="17.140625" style="406" bestFit="1" customWidth="1"/>
    <col min="15364" max="15364" width="4" style="406" customWidth="1"/>
    <col min="15365" max="15365" width="13.7109375" style="406" customWidth="1"/>
    <col min="15366" max="15607" width="13.7109375" style="406"/>
    <col min="15608" max="15608" width="22.140625" style="406" customWidth="1"/>
    <col min="15609" max="15615" width="13.7109375" style="406" customWidth="1"/>
    <col min="15616" max="15616" width="15.85546875" style="406" customWidth="1"/>
    <col min="15617" max="15617" width="16.5703125" style="406" bestFit="1" customWidth="1"/>
    <col min="15618" max="15618" width="13.7109375" style="406" customWidth="1"/>
    <col min="15619" max="15619" width="17.140625" style="406" bestFit="1" customWidth="1"/>
    <col min="15620" max="15620" width="4" style="406" customWidth="1"/>
    <col min="15621" max="15621" width="13.7109375" style="406" customWidth="1"/>
    <col min="15622" max="15863" width="13.7109375" style="406"/>
    <col min="15864" max="15864" width="22.140625" style="406" customWidth="1"/>
    <col min="15865" max="15871" width="13.7109375" style="406" customWidth="1"/>
    <col min="15872" max="15872" width="15.85546875" style="406" customWidth="1"/>
    <col min="15873" max="15873" width="16.5703125" style="406" bestFit="1" customWidth="1"/>
    <col min="15874" max="15874" width="13.7109375" style="406" customWidth="1"/>
    <col min="15875" max="15875" width="17.140625" style="406" bestFit="1" customWidth="1"/>
    <col min="15876" max="15876" width="4" style="406" customWidth="1"/>
    <col min="15877" max="15877" width="13.7109375" style="406" customWidth="1"/>
    <col min="15878" max="16119" width="13.7109375" style="406"/>
    <col min="16120" max="16120" width="22.140625" style="406" customWidth="1"/>
    <col min="16121" max="16127" width="13.7109375" style="406" customWidth="1"/>
    <col min="16128" max="16128" width="15.85546875" style="406" customWidth="1"/>
    <col min="16129" max="16129" width="16.5703125" style="406" bestFit="1" customWidth="1"/>
    <col min="16130" max="16130" width="13.7109375" style="406" customWidth="1"/>
    <col min="16131" max="16131" width="17.140625" style="406" bestFit="1" customWidth="1"/>
    <col min="16132" max="16132" width="4" style="406" customWidth="1"/>
    <col min="16133" max="16133" width="13.7109375" style="406" customWidth="1"/>
    <col min="16134" max="16384" width="13.7109375" style="406"/>
  </cols>
  <sheetData>
    <row r="1" spans="1:26" s="388" customFormat="1">
      <c r="A1" s="384" t="s">
        <v>4</v>
      </c>
      <c r="B1" s="385"/>
      <c r="C1" s="385"/>
      <c r="D1" s="386"/>
      <c r="E1" s="386"/>
      <c r="F1" s="387"/>
      <c r="G1" s="386"/>
      <c r="H1" s="386"/>
    </row>
    <row r="2" spans="1:26" s="388" customFormat="1" ht="38.25">
      <c r="A2" s="389"/>
      <c r="B2" s="385"/>
      <c r="C2" s="385"/>
      <c r="E2" s="390" t="s">
        <v>786</v>
      </c>
      <c r="F2" s="390" t="s">
        <v>787</v>
      </c>
      <c r="H2" s="386"/>
    </row>
    <row r="3" spans="1:26" s="388" customFormat="1" ht="15">
      <c r="A3" s="297" t="str">
        <f>'2-Kosten per locatie'!A3</f>
        <v xml:space="preserve">Naam opdrachtgever </v>
      </c>
      <c r="B3" s="298" t="str">
        <f>'2-Kosten per locatie'!B3</f>
        <v>VrZW en GGDZW</v>
      </c>
      <c r="C3" s="298"/>
      <c r="E3" s="391" t="s">
        <v>788</v>
      </c>
      <c r="F3" s="324">
        <v>0</v>
      </c>
      <c r="H3" s="386"/>
    </row>
    <row r="4" spans="1:26" s="388" customFormat="1" ht="15">
      <c r="A4" s="297" t="str">
        <f>'2-Kosten per locatie'!A4</f>
        <v>Calculatie onderdeel</v>
      </c>
      <c r="B4" s="298" t="str">
        <f ca="1">MID(CELL("bestandsnaam",$C$9),SEARCH("]",CELL("bestandsnaam",$C$9),1)+1,256)</f>
        <v>11-Vloeronderhoud</v>
      </c>
      <c r="C4" s="298"/>
      <c r="E4" s="391" t="s">
        <v>789</v>
      </c>
      <c r="F4" s="324">
        <v>0</v>
      </c>
      <c r="H4" s="386"/>
    </row>
    <row r="5" spans="1:26" s="388" customFormat="1" ht="15">
      <c r="A5" s="297" t="str">
        <f>'2-Kosten per locatie'!A5</f>
        <v>Gebouw/plaats</v>
      </c>
      <c r="B5" s="298" t="str">
        <f>'2-Kosten per locatie'!B5</f>
        <v>Diverse</v>
      </c>
      <c r="C5" s="298"/>
      <c r="E5" s="392" t="s">
        <v>790</v>
      </c>
      <c r="F5" s="324">
        <v>0</v>
      </c>
      <c r="H5" s="393"/>
      <c r="J5" s="394"/>
      <c r="K5" s="393"/>
      <c r="L5" s="394"/>
      <c r="M5" s="394"/>
      <c r="N5" s="393"/>
      <c r="O5" s="395"/>
      <c r="P5" s="394"/>
      <c r="Q5" s="393"/>
      <c r="R5" s="394"/>
      <c r="S5" s="394"/>
      <c r="T5" s="393"/>
      <c r="U5" s="394"/>
      <c r="V5" s="394"/>
      <c r="W5" s="393"/>
      <c r="X5" s="394"/>
      <c r="Y5" s="394"/>
      <c r="Z5" s="393"/>
    </row>
    <row r="6" spans="1:26" s="388" customFormat="1" ht="17.25" customHeight="1">
      <c r="A6" s="297" t="str">
        <f>'2-Kosten per locatie'!A6</f>
        <v>Referentie nummer</v>
      </c>
      <c r="B6" s="298" t="str">
        <f>'2-Kosten per locatie'!B6</f>
        <v>VrZW/GGDZW-EA-2027</v>
      </c>
      <c r="C6" s="298"/>
      <c r="E6" s="391" t="s">
        <v>791</v>
      </c>
      <c r="F6" s="324">
        <v>0</v>
      </c>
      <c r="H6" s="393"/>
      <c r="J6" s="396"/>
      <c r="K6" s="397"/>
      <c r="L6" s="394"/>
      <c r="M6" s="396"/>
      <c r="N6" s="397"/>
      <c r="O6" s="395"/>
      <c r="P6" s="396"/>
      <c r="Q6" s="397"/>
      <c r="R6" s="394"/>
      <c r="S6" s="396"/>
      <c r="T6" s="397"/>
      <c r="U6" s="394"/>
      <c r="V6" s="396"/>
      <c r="W6" s="397"/>
      <c r="X6" s="394"/>
      <c r="Y6" s="396"/>
      <c r="Z6" s="397"/>
    </row>
    <row r="7" spans="1:26" s="388" customFormat="1" ht="17.25" customHeight="1">
      <c r="A7" s="297" t="str">
        <f>'2-Kosten per locatie'!A7</f>
        <v>Naam dienstverlener</v>
      </c>
      <c r="B7" s="298">
        <f>'2-Kosten per locatie'!B7</f>
        <v>0</v>
      </c>
      <c r="C7" s="3"/>
      <c r="E7" s="391" t="s">
        <v>792</v>
      </c>
      <c r="F7" s="324">
        <v>0</v>
      </c>
      <c r="H7" s="393"/>
    </row>
    <row r="8" spans="1:26" s="388" customFormat="1" ht="17.25" customHeight="1">
      <c r="A8" s="297" t="str">
        <f>'2-Kosten per locatie'!A8</f>
        <v>Prijspeil</v>
      </c>
      <c r="B8" s="299">
        <f>'2-Kosten per locatie'!B8</f>
        <v>46388</v>
      </c>
      <c r="C8" s="119"/>
      <c r="H8" s="393"/>
    </row>
    <row r="9" spans="1:26" s="388" customFormat="1" ht="17.25" customHeight="1">
      <c r="H9" s="393"/>
    </row>
    <row r="10" spans="1:26" s="400" customFormat="1" ht="43.5" customHeight="1">
      <c r="A10" s="398" t="s">
        <v>27</v>
      </c>
      <c r="B10" s="399" t="s">
        <v>793</v>
      </c>
      <c r="C10" s="399" t="s">
        <v>786</v>
      </c>
      <c r="D10" s="390" t="s">
        <v>773</v>
      </c>
      <c r="E10" s="399" t="s">
        <v>794</v>
      </c>
      <c r="F10" s="399" t="s">
        <v>775</v>
      </c>
      <c r="G10" s="399" t="s">
        <v>776</v>
      </c>
      <c r="H10" s="399" t="s">
        <v>777</v>
      </c>
    </row>
    <row r="11" spans="1:26">
      <c r="A11" s="401" t="s">
        <v>51</v>
      </c>
      <c r="B11" s="391" t="s">
        <v>138</v>
      </c>
      <c r="C11" s="391" t="s">
        <v>789</v>
      </c>
      <c r="D11" s="402">
        <f>SUMIFS('4-Basis ruimtestaat'!I:I,'4-Basis ruimtestaat'!B:B,'11-Vloeronderhoud'!A11,'4-Basis ruimtestaat'!H:H,"Linoleum")</f>
        <v>158</v>
      </c>
      <c r="E11" s="403">
        <f t="shared" ref="E11:E60" si="0">VLOOKUP(C11,$E$3:$F$9,2,FALSE)</f>
        <v>0</v>
      </c>
      <c r="F11" s="404">
        <f t="shared" ref="F11" si="1">(D11*E11)</f>
        <v>0</v>
      </c>
      <c r="G11" s="405" t="s">
        <v>785</v>
      </c>
      <c r="H11" s="404">
        <f t="shared" ref="H11:H60" si="2">G11*F11</f>
        <v>0</v>
      </c>
    </row>
    <row r="12" spans="1:26">
      <c r="A12" s="401" t="s">
        <v>51</v>
      </c>
      <c r="B12" s="391" t="s">
        <v>138</v>
      </c>
      <c r="C12" s="391" t="s">
        <v>788</v>
      </c>
      <c r="D12" s="402">
        <f>D11</f>
        <v>158</v>
      </c>
      <c r="E12" s="403">
        <f t="shared" si="0"/>
        <v>0</v>
      </c>
      <c r="F12" s="404">
        <f t="shared" ref="F12:F60" si="3">(D12*E12)</f>
        <v>0</v>
      </c>
      <c r="G12" s="405" t="s">
        <v>778</v>
      </c>
      <c r="H12" s="404">
        <f t="shared" si="2"/>
        <v>0</v>
      </c>
    </row>
    <row r="13" spans="1:26">
      <c r="A13" s="401" t="s">
        <v>52</v>
      </c>
      <c r="B13" s="391" t="s">
        <v>138</v>
      </c>
      <c r="C13" s="391" t="s">
        <v>789</v>
      </c>
      <c r="D13" s="402">
        <f>SUMIFS('4-Basis ruimtestaat'!I:I,'4-Basis ruimtestaat'!B:B,'11-Vloeronderhoud'!A13,'4-Basis ruimtestaat'!H:H,"Linoleum")</f>
        <v>118</v>
      </c>
      <c r="E13" s="403">
        <f t="shared" si="0"/>
        <v>0</v>
      </c>
      <c r="F13" s="404">
        <f t="shared" si="3"/>
        <v>0</v>
      </c>
      <c r="G13" s="405" t="s">
        <v>785</v>
      </c>
      <c r="H13" s="404">
        <f t="shared" si="2"/>
        <v>0</v>
      </c>
    </row>
    <row r="14" spans="1:26">
      <c r="A14" s="401" t="s">
        <v>783</v>
      </c>
      <c r="B14" s="391" t="s">
        <v>138</v>
      </c>
      <c r="C14" s="391" t="s">
        <v>788</v>
      </c>
      <c r="D14" s="402">
        <f>D13</f>
        <v>118</v>
      </c>
      <c r="E14" s="403">
        <f t="shared" si="0"/>
        <v>0</v>
      </c>
      <c r="F14" s="404">
        <f t="shared" si="3"/>
        <v>0</v>
      </c>
      <c r="G14" s="405" t="s">
        <v>778</v>
      </c>
      <c r="H14" s="404">
        <f t="shared" si="2"/>
        <v>0</v>
      </c>
    </row>
    <row r="15" spans="1:26">
      <c r="A15" s="407" t="s">
        <v>53</v>
      </c>
      <c r="B15" s="391" t="s">
        <v>138</v>
      </c>
      <c r="C15" s="391" t="s">
        <v>789</v>
      </c>
      <c r="D15" s="402">
        <f>SUMIFS('4-Basis ruimtestaat'!I:I,'4-Basis ruimtestaat'!B:B,'11-Vloeronderhoud'!A15,'4-Basis ruimtestaat'!H:H,"Linoleum")</f>
        <v>54</v>
      </c>
      <c r="E15" s="403">
        <f t="shared" si="0"/>
        <v>0</v>
      </c>
      <c r="F15" s="404">
        <f t="shared" si="3"/>
        <v>0</v>
      </c>
      <c r="G15" s="405" t="s">
        <v>785</v>
      </c>
      <c r="H15" s="404">
        <f t="shared" si="2"/>
        <v>0</v>
      </c>
    </row>
    <row r="16" spans="1:26">
      <c r="A16" s="407" t="s">
        <v>53</v>
      </c>
      <c r="B16" s="391" t="s">
        <v>138</v>
      </c>
      <c r="C16" s="391" t="s">
        <v>788</v>
      </c>
      <c r="D16" s="402">
        <f>D15</f>
        <v>54</v>
      </c>
      <c r="E16" s="403">
        <f t="shared" si="0"/>
        <v>0</v>
      </c>
      <c r="F16" s="404">
        <f t="shared" si="3"/>
        <v>0</v>
      </c>
      <c r="G16" s="405" t="s">
        <v>778</v>
      </c>
      <c r="H16" s="404">
        <f t="shared" si="2"/>
        <v>0</v>
      </c>
    </row>
    <row r="17" spans="1:8">
      <c r="A17" s="401" t="s">
        <v>54</v>
      </c>
      <c r="B17" s="391" t="s">
        <v>138</v>
      </c>
      <c r="C17" s="391" t="s">
        <v>789</v>
      </c>
      <c r="D17" s="402">
        <f>SUMIFS('4-Basis ruimtestaat'!I:I,'4-Basis ruimtestaat'!B:B,'11-Vloeronderhoud'!A17,'4-Basis ruimtestaat'!H:H,"Linoleum")</f>
        <v>0</v>
      </c>
      <c r="E17" s="403">
        <f t="shared" si="0"/>
        <v>0</v>
      </c>
      <c r="F17" s="404">
        <f t="shared" si="3"/>
        <v>0</v>
      </c>
      <c r="G17" s="405" t="s">
        <v>785</v>
      </c>
      <c r="H17" s="404">
        <f t="shared" si="2"/>
        <v>0</v>
      </c>
    </row>
    <row r="18" spans="1:8">
      <c r="A18" s="401" t="s">
        <v>54</v>
      </c>
      <c r="B18" s="391" t="s">
        <v>138</v>
      </c>
      <c r="C18" s="391" t="s">
        <v>788</v>
      </c>
      <c r="D18" s="402">
        <f>D17</f>
        <v>0</v>
      </c>
      <c r="E18" s="403">
        <f t="shared" si="0"/>
        <v>0</v>
      </c>
      <c r="F18" s="404">
        <f t="shared" si="3"/>
        <v>0</v>
      </c>
      <c r="G18" s="405" t="s">
        <v>778</v>
      </c>
      <c r="H18" s="404">
        <f t="shared" si="2"/>
        <v>0</v>
      </c>
    </row>
    <row r="19" spans="1:8">
      <c r="A19" s="401" t="s">
        <v>55</v>
      </c>
      <c r="B19" s="391" t="s">
        <v>138</v>
      </c>
      <c r="C19" s="391" t="s">
        <v>789</v>
      </c>
      <c r="D19" s="402">
        <f>SUMIFS('4-Basis ruimtestaat'!I:I,'4-Basis ruimtestaat'!B:B,'11-Vloeronderhoud'!A19,'4-Basis ruimtestaat'!H:H,"Linoleum")</f>
        <v>152.17000000000002</v>
      </c>
      <c r="E19" s="403">
        <f t="shared" si="0"/>
        <v>0</v>
      </c>
      <c r="F19" s="404">
        <f t="shared" si="3"/>
        <v>0</v>
      </c>
      <c r="G19" s="405" t="s">
        <v>785</v>
      </c>
      <c r="H19" s="404">
        <f t="shared" si="2"/>
        <v>0</v>
      </c>
    </row>
    <row r="20" spans="1:8">
      <c r="A20" s="401" t="s">
        <v>55</v>
      </c>
      <c r="B20" s="391" t="s">
        <v>138</v>
      </c>
      <c r="C20" s="391" t="s">
        <v>788</v>
      </c>
      <c r="D20" s="402">
        <f>D19</f>
        <v>152.17000000000002</v>
      </c>
      <c r="E20" s="403">
        <f t="shared" si="0"/>
        <v>0</v>
      </c>
      <c r="F20" s="404">
        <f t="shared" si="3"/>
        <v>0</v>
      </c>
      <c r="G20" s="405" t="s">
        <v>778</v>
      </c>
      <c r="H20" s="404">
        <f t="shared" si="2"/>
        <v>0</v>
      </c>
    </row>
    <row r="21" spans="1:8">
      <c r="A21" s="407" t="s">
        <v>784</v>
      </c>
      <c r="B21" s="391" t="s">
        <v>138</v>
      </c>
      <c r="C21" s="391" t="s">
        <v>789</v>
      </c>
      <c r="D21" s="402">
        <f>SUMIFS('4-Basis ruimtestaat'!I:I,'4-Basis ruimtestaat'!B:B,'11-Vloeronderhoud'!A21,'4-Basis ruimtestaat'!H:H,"Linoleum")</f>
        <v>0</v>
      </c>
      <c r="E21" s="403">
        <f t="shared" si="0"/>
        <v>0</v>
      </c>
      <c r="F21" s="404">
        <f t="shared" si="3"/>
        <v>0</v>
      </c>
      <c r="G21" s="405" t="s">
        <v>785</v>
      </c>
      <c r="H21" s="404">
        <f t="shared" si="2"/>
        <v>0</v>
      </c>
    </row>
    <row r="22" spans="1:8">
      <c r="A22" s="407" t="s">
        <v>784</v>
      </c>
      <c r="B22" s="391" t="s">
        <v>138</v>
      </c>
      <c r="C22" s="391" t="s">
        <v>788</v>
      </c>
      <c r="D22" s="402">
        <f>D21</f>
        <v>0</v>
      </c>
      <c r="E22" s="403">
        <f t="shared" si="0"/>
        <v>0</v>
      </c>
      <c r="F22" s="404">
        <f t="shared" si="3"/>
        <v>0</v>
      </c>
      <c r="G22" s="405" t="s">
        <v>778</v>
      </c>
      <c r="H22" s="404">
        <f t="shared" si="2"/>
        <v>0</v>
      </c>
    </row>
    <row r="23" spans="1:8">
      <c r="A23" s="408" t="s">
        <v>57</v>
      </c>
      <c r="B23" s="391" t="s">
        <v>138</v>
      </c>
      <c r="C23" s="391" t="s">
        <v>789</v>
      </c>
      <c r="D23" s="402">
        <f>SUMIFS('4-Basis ruimtestaat'!I:I,'4-Basis ruimtestaat'!B:B,'11-Vloeronderhoud'!A23,'4-Basis ruimtestaat'!H:H,"Linoleum")</f>
        <v>40</v>
      </c>
      <c r="E23" s="403">
        <f t="shared" si="0"/>
        <v>0</v>
      </c>
      <c r="F23" s="404">
        <f t="shared" si="3"/>
        <v>0</v>
      </c>
      <c r="G23" s="405" t="s">
        <v>785</v>
      </c>
      <c r="H23" s="404">
        <f t="shared" si="2"/>
        <v>0</v>
      </c>
    </row>
    <row r="24" spans="1:8">
      <c r="A24" s="408" t="s">
        <v>57</v>
      </c>
      <c r="B24" s="391" t="s">
        <v>138</v>
      </c>
      <c r="C24" s="391" t="s">
        <v>788</v>
      </c>
      <c r="D24" s="402">
        <f>D23</f>
        <v>40</v>
      </c>
      <c r="E24" s="403">
        <f t="shared" si="0"/>
        <v>0</v>
      </c>
      <c r="F24" s="404">
        <f t="shared" si="3"/>
        <v>0</v>
      </c>
      <c r="G24" s="405" t="s">
        <v>778</v>
      </c>
      <c r="H24" s="404">
        <f t="shared" si="2"/>
        <v>0</v>
      </c>
    </row>
    <row r="25" spans="1:8">
      <c r="A25" s="408" t="s">
        <v>58</v>
      </c>
      <c r="B25" s="391" t="s">
        <v>138</v>
      </c>
      <c r="C25" s="391" t="s">
        <v>789</v>
      </c>
      <c r="D25" s="402">
        <f>SUMIFS('4-Basis ruimtestaat'!I:I,'4-Basis ruimtestaat'!B:B,'11-Vloeronderhoud'!A25,'4-Basis ruimtestaat'!H:H,"Linoleum")</f>
        <v>85</v>
      </c>
      <c r="E25" s="403">
        <f t="shared" si="0"/>
        <v>0</v>
      </c>
      <c r="F25" s="404">
        <f t="shared" si="3"/>
        <v>0</v>
      </c>
      <c r="G25" s="405" t="s">
        <v>785</v>
      </c>
      <c r="H25" s="404">
        <f t="shared" si="2"/>
        <v>0</v>
      </c>
    </row>
    <row r="26" spans="1:8">
      <c r="A26" s="408" t="s">
        <v>58</v>
      </c>
      <c r="B26" s="391" t="s">
        <v>138</v>
      </c>
      <c r="C26" s="391" t="s">
        <v>788</v>
      </c>
      <c r="D26" s="402">
        <f>D25</f>
        <v>85</v>
      </c>
      <c r="E26" s="403">
        <f t="shared" si="0"/>
        <v>0</v>
      </c>
      <c r="F26" s="404">
        <f t="shared" si="3"/>
        <v>0</v>
      </c>
      <c r="G26" s="405" t="s">
        <v>778</v>
      </c>
      <c r="H26" s="404">
        <f t="shared" si="2"/>
        <v>0</v>
      </c>
    </row>
    <row r="27" spans="1:8">
      <c r="A27" s="408" t="s">
        <v>59</v>
      </c>
      <c r="B27" s="391" t="s">
        <v>138</v>
      </c>
      <c r="C27" s="391" t="s">
        <v>789</v>
      </c>
      <c r="D27" s="402">
        <f>SUMIFS('4-Basis ruimtestaat'!I:I,'4-Basis ruimtestaat'!B:B,'11-Vloeronderhoud'!A27,'4-Basis ruimtestaat'!H:H,"Linoleum")</f>
        <v>128</v>
      </c>
      <c r="E27" s="403">
        <f t="shared" si="0"/>
        <v>0</v>
      </c>
      <c r="F27" s="404">
        <f t="shared" si="3"/>
        <v>0</v>
      </c>
      <c r="G27" s="405" t="s">
        <v>785</v>
      </c>
      <c r="H27" s="404">
        <f t="shared" si="2"/>
        <v>0</v>
      </c>
    </row>
    <row r="28" spans="1:8">
      <c r="A28" s="408" t="s">
        <v>59</v>
      </c>
      <c r="B28" s="391" t="s">
        <v>138</v>
      </c>
      <c r="C28" s="391" t="s">
        <v>788</v>
      </c>
      <c r="D28" s="402">
        <f>D27</f>
        <v>128</v>
      </c>
      <c r="E28" s="403">
        <f t="shared" si="0"/>
        <v>0</v>
      </c>
      <c r="F28" s="404">
        <f t="shared" si="3"/>
        <v>0</v>
      </c>
      <c r="G28" s="405" t="s">
        <v>778</v>
      </c>
      <c r="H28" s="404">
        <f t="shared" si="2"/>
        <v>0</v>
      </c>
    </row>
    <row r="29" spans="1:8">
      <c r="A29" s="408" t="s">
        <v>60</v>
      </c>
      <c r="B29" s="391" t="s">
        <v>138</v>
      </c>
      <c r="C29" s="391" t="s">
        <v>789</v>
      </c>
      <c r="D29" s="402">
        <f>SUMIFS('4-Basis ruimtestaat'!I:I,'4-Basis ruimtestaat'!B:B,'11-Vloeronderhoud'!A29,'4-Basis ruimtestaat'!H:H,"Linoleum")</f>
        <v>0</v>
      </c>
      <c r="E29" s="403">
        <f t="shared" si="0"/>
        <v>0</v>
      </c>
      <c r="F29" s="404">
        <f t="shared" si="3"/>
        <v>0</v>
      </c>
      <c r="G29" s="405" t="s">
        <v>785</v>
      </c>
      <c r="H29" s="404">
        <f t="shared" si="2"/>
        <v>0</v>
      </c>
    </row>
    <row r="30" spans="1:8">
      <c r="A30" s="408" t="s">
        <v>60</v>
      </c>
      <c r="B30" s="391" t="s">
        <v>138</v>
      </c>
      <c r="C30" s="391" t="s">
        <v>788</v>
      </c>
      <c r="D30" s="402">
        <f>D29</f>
        <v>0</v>
      </c>
      <c r="E30" s="403">
        <f t="shared" si="0"/>
        <v>0</v>
      </c>
      <c r="F30" s="404">
        <f t="shared" si="3"/>
        <v>0</v>
      </c>
      <c r="G30" s="405" t="s">
        <v>778</v>
      </c>
      <c r="H30" s="404">
        <f t="shared" si="2"/>
        <v>0</v>
      </c>
    </row>
    <row r="31" spans="1:8">
      <c r="A31" s="408" t="s">
        <v>61</v>
      </c>
      <c r="B31" s="391" t="s">
        <v>138</v>
      </c>
      <c r="C31" s="391" t="s">
        <v>789</v>
      </c>
      <c r="D31" s="402">
        <f>SUMIFS('4-Basis ruimtestaat'!I:I,'4-Basis ruimtestaat'!B:B,'11-Vloeronderhoud'!A31,'4-Basis ruimtestaat'!H:H,"Linoleum")</f>
        <v>70</v>
      </c>
      <c r="E31" s="403">
        <f t="shared" si="0"/>
        <v>0</v>
      </c>
      <c r="F31" s="404">
        <f t="shared" si="3"/>
        <v>0</v>
      </c>
      <c r="G31" s="405" t="s">
        <v>785</v>
      </c>
      <c r="H31" s="404">
        <f t="shared" si="2"/>
        <v>0</v>
      </c>
    </row>
    <row r="32" spans="1:8">
      <c r="A32" s="408" t="s">
        <v>61</v>
      </c>
      <c r="B32" s="391" t="s">
        <v>138</v>
      </c>
      <c r="C32" s="391" t="s">
        <v>788</v>
      </c>
      <c r="D32" s="402">
        <f>D31</f>
        <v>70</v>
      </c>
      <c r="E32" s="403">
        <f t="shared" si="0"/>
        <v>0</v>
      </c>
      <c r="F32" s="404">
        <f t="shared" si="3"/>
        <v>0</v>
      </c>
      <c r="G32" s="405" t="s">
        <v>778</v>
      </c>
      <c r="H32" s="404">
        <f t="shared" si="2"/>
        <v>0</v>
      </c>
    </row>
    <row r="33" spans="1:8">
      <c r="A33" s="408" t="s">
        <v>62</v>
      </c>
      <c r="B33" s="391" t="s">
        <v>138</v>
      </c>
      <c r="C33" s="391" t="s">
        <v>789</v>
      </c>
      <c r="D33" s="402">
        <f>SUMIFS('4-Basis ruimtestaat'!I:I,'4-Basis ruimtestaat'!B:B,'11-Vloeronderhoud'!A33,'4-Basis ruimtestaat'!H:H,"Linoleum")</f>
        <v>105</v>
      </c>
      <c r="E33" s="403">
        <f t="shared" si="0"/>
        <v>0</v>
      </c>
      <c r="F33" s="404">
        <f t="shared" si="3"/>
        <v>0</v>
      </c>
      <c r="G33" s="405" t="s">
        <v>785</v>
      </c>
      <c r="H33" s="404">
        <f t="shared" si="2"/>
        <v>0</v>
      </c>
    </row>
    <row r="34" spans="1:8">
      <c r="A34" s="408" t="s">
        <v>62</v>
      </c>
      <c r="B34" s="391" t="s">
        <v>138</v>
      </c>
      <c r="C34" s="391" t="s">
        <v>788</v>
      </c>
      <c r="D34" s="402">
        <f>D33</f>
        <v>105</v>
      </c>
      <c r="E34" s="403">
        <f t="shared" si="0"/>
        <v>0</v>
      </c>
      <c r="F34" s="404">
        <f t="shared" si="3"/>
        <v>0</v>
      </c>
      <c r="G34" s="405" t="s">
        <v>778</v>
      </c>
      <c r="H34" s="404">
        <f t="shared" si="2"/>
        <v>0</v>
      </c>
    </row>
    <row r="35" spans="1:8">
      <c r="A35" s="408" t="s">
        <v>63</v>
      </c>
      <c r="B35" s="391" t="s">
        <v>138</v>
      </c>
      <c r="C35" s="391" t="s">
        <v>789</v>
      </c>
      <c r="D35" s="402">
        <f>SUMIFS('4-Basis ruimtestaat'!I:I,'4-Basis ruimtestaat'!B:B,'11-Vloeronderhoud'!A35,'4-Basis ruimtestaat'!H:H,"Linoleum")</f>
        <v>146</v>
      </c>
      <c r="E35" s="403">
        <f t="shared" si="0"/>
        <v>0</v>
      </c>
      <c r="F35" s="404">
        <f t="shared" si="3"/>
        <v>0</v>
      </c>
      <c r="G35" s="405" t="s">
        <v>785</v>
      </c>
      <c r="H35" s="404">
        <f t="shared" si="2"/>
        <v>0</v>
      </c>
    </row>
    <row r="36" spans="1:8">
      <c r="A36" s="408" t="s">
        <v>63</v>
      </c>
      <c r="B36" s="391" t="s">
        <v>138</v>
      </c>
      <c r="C36" s="391" t="s">
        <v>788</v>
      </c>
      <c r="D36" s="402">
        <f>D35</f>
        <v>146</v>
      </c>
      <c r="E36" s="403">
        <f t="shared" si="0"/>
        <v>0</v>
      </c>
      <c r="F36" s="404">
        <f t="shared" si="3"/>
        <v>0</v>
      </c>
      <c r="G36" s="405" t="s">
        <v>778</v>
      </c>
      <c r="H36" s="404">
        <f t="shared" si="2"/>
        <v>0</v>
      </c>
    </row>
    <row r="37" spans="1:8">
      <c r="A37" s="408" t="s">
        <v>64</v>
      </c>
      <c r="B37" s="391" t="s">
        <v>138</v>
      </c>
      <c r="C37" s="391" t="s">
        <v>789</v>
      </c>
      <c r="D37" s="402">
        <f>SUMIFS('4-Basis ruimtestaat'!I:I,'4-Basis ruimtestaat'!B:B,'11-Vloeronderhoud'!A37,'4-Basis ruimtestaat'!H:H,"Linoleum")</f>
        <v>6</v>
      </c>
      <c r="E37" s="403">
        <f t="shared" si="0"/>
        <v>0</v>
      </c>
      <c r="F37" s="404">
        <f t="shared" si="3"/>
        <v>0</v>
      </c>
      <c r="G37" s="405" t="s">
        <v>785</v>
      </c>
      <c r="H37" s="404">
        <f t="shared" si="2"/>
        <v>0</v>
      </c>
    </row>
    <row r="38" spans="1:8">
      <c r="A38" s="408" t="s">
        <v>64</v>
      </c>
      <c r="B38" s="391" t="s">
        <v>138</v>
      </c>
      <c r="C38" s="391" t="s">
        <v>788</v>
      </c>
      <c r="D38" s="402">
        <f>D37</f>
        <v>6</v>
      </c>
      <c r="E38" s="403">
        <f t="shared" si="0"/>
        <v>0</v>
      </c>
      <c r="F38" s="404">
        <f t="shared" si="3"/>
        <v>0</v>
      </c>
      <c r="G38" s="405" t="s">
        <v>778</v>
      </c>
      <c r="H38" s="404">
        <f t="shared" si="2"/>
        <v>0</v>
      </c>
    </row>
    <row r="39" spans="1:8">
      <c r="A39" s="408" t="s">
        <v>65</v>
      </c>
      <c r="B39" s="391" t="s">
        <v>138</v>
      </c>
      <c r="C39" s="391" t="s">
        <v>789</v>
      </c>
      <c r="D39" s="402">
        <f>SUMIFS('4-Basis ruimtestaat'!I:I,'4-Basis ruimtestaat'!B:B,'11-Vloeronderhoud'!A39,'4-Basis ruimtestaat'!H:H,"Linoleum")</f>
        <v>90</v>
      </c>
      <c r="E39" s="403">
        <f t="shared" si="0"/>
        <v>0</v>
      </c>
      <c r="F39" s="404">
        <f t="shared" si="3"/>
        <v>0</v>
      </c>
      <c r="G39" s="405" t="s">
        <v>785</v>
      </c>
      <c r="H39" s="404">
        <f t="shared" si="2"/>
        <v>0</v>
      </c>
    </row>
    <row r="40" spans="1:8">
      <c r="A40" s="408" t="s">
        <v>65</v>
      </c>
      <c r="B40" s="391" t="s">
        <v>138</v>
      </c>
      <c r="C40" s="391" t="s">
        <v>788</v>
      </c>
      <c r="D40" s="402">
        <f>D39</f>
        <v>90</v>
      </c>
      <c r="E40" s="403">
        <f t="shared" si="0"/>
        <v>0</v>
      </c>
      <c r="F40" s="404">
        <f t="shared" si="3"/>
        <v>0</v>
      </c>
      <c r="G40" s="405" t="s">
        <v>778</v>
      </c>
      <c r="H40" s="404">
        <f t="shared" si="2"/>
        <v>0</v>
      </c>
    </row>
    <row r="41" spans="1:8">
      <c r="A41" s="408" t="s">
        <v>66</v>
      </c>
      <c r="B41" s="391" t="s">
        <v>138</v>
      </c>
      <c r="C41" s="391" t="s">
        <v>789</v>
      </c>
      <c r="D41" s="402">
        <f>SUMIFS('4-Basis ruimtestaat'!I:I,'4-Basis ruimtestaat'!B:B,'11-Vloeronderhoud'!A41,'4-Basis ruimtestaat'!H:H,"Linoleum")</f>
        <v>542.5</v>
      </c>
      <c r="E41" s="403">
        <f t="shared" si="0"/>
        <v>0</v>
      </c>
      <c r="F41" s="404">
        <f t="shared" si="3"/>
        <v>0</v>
      </c>
      <c r="G41" s="405" t="s">
        <v>785</v>
      </c>
      <c r="H41" s="404">
        <f t="shared" si="2"/>
        <v>0</v>
      </c>
    </row>
    <row r="42" spans="1:8">
      <c r="A42" s="408" t="s">
        <v>66</v>
      </c>
      <c r="B42" s="391" t="s">
        <v>138</v>
      </c>
      <c r="C42" s="391" t="s">
        <v>788</v>
      </c>
      <c r="D42" s="402">
        <f>D41</f>
        <v>542.5</v>
      </c>
      <c r="E42" s="403">
        <f t="shared" si="0"/>
        <v>0</v>
      </c>
      <c r="F42" s="404">
        <f t="shared" si="3"/>
        <v>0</v>
      </c>
      <c r="G42" s="405" t="s">
        <v>778</v>
      </c>
      <c r="H42" s="404">
        <f t="shared" si="2"/>
        <v>0</v>
      </c>
    </row>
    <row r="43" spans="1:8">
      <c r="A43" s="408" t="s">
        <v>67</v>
      </c>
      <c r="B43" s="391" t="s">
        <v>138</v>
      </c>
      <c r="C43" s="391" t="s">
        <v>789</v>
      </c>
      <c r="D43" s="402">
        <f>SUMIFS('4-Basis ruimtestaat'!I:I,'4-Basis ruimtestaat'!B:B,'11-Vloeronderhoud'!A43,'4-Basis ruimtestaat'!H:H,"Linoleum")</f>
        <v>111</v>
      </c>
      <c r="E43" s="403">
        <f t="shared" si="0"/>
        <v>0</v>
      </c>
      <c r="F43" s="404">
        <f t="shared" si="3"/>
        <v>0</v>
      </c>
      <c r="G43" s="405" t="s">
        <v>785</v>
      </c>
      <c r="H43" s="404">
        <f t="shared" si="2"/>
        <v>0</v>
      </c>
    </row>
    <row r="44" spans="1:8">
      <c r="A44" s="408" t="s">
        <v>67</v>
      </c>
      <c r="B44" s="391" t="s">
        <v>138</v>
      </c>
      <c r="C44" s="391" t="s">
        <v>788</v>
      </c>
      <c r="D44" s="402">
        <f>D43</f>
        <v>111</v>
      </c>
      <c r="E44" s="403">
        <f t="shared" si="0"/>
        <v>0</v>
      </c>
      <c r="F44" s="404">
        <f t="shared" si="3"/>
        <v>0</v>
      </c>
      <c r="G44" s="405" t="s">
        <v>778</v>
      </c>
      <c r="H44" s="404">
        <f t="shared" si="2"/>
        <v>0</v>
      </c>
    </row>
    <row r="45" spans="1:8">
      <c r="A45" s="408" t="s">
        <v>68</v>
      </c>
      <c r="B45" s="391" t="s">
        <v>138</v>
      </c>
      <c r="C45" s="391" t="s">
        <v>789</v>
      </c>
      <c r="D45" s="402">
        <f>SUMIFS('4-Basis ruimtestaat'!I:I,'4-Basis ruimtestaat'!B:B,'11-Vloeronderhoud'!A45,'4-Basis ruimtestaat'!H:H,"Linoleum")</f>
        <v>149.79999999999998</v>
      </c>
      <c r="E45" s="403">
        <f t="shared" si="0"/>
        <v>0</v>
      </c>
      <c r="F45" s="404">
        <f t="shared" si="3"/>
        <v>0</v>
      </c>
      <c r="G45" s="405" t="s">
        <v>785</v>
      </c>
      <c r="H45" s="404">
        <f t="shared" si="2"/>
        <v>0</v>
      </c>
    </row>
    <row r="46" spans="1:8">
      <c r="A46" s="408" t="s">
        <v>68</v>
      </c>
      <c r="B46" s="391" t="s">
        <v>138</v>
      </c>
      <c r="C46" s="391" t="s">
        <v>788</v>
      </c>
      <c r="D46" s="402">
        <f>D45</f>
        <v>149.79999999999998</v>
      </c>
      <c r="E46" s="403">
        <f t="shared" si="0"/>
        <v>0</v>
      </c>
      <c r="F46" s="404">
        <f t="shared" si="3"/>
        <v>0</v>
      </c>
      <c r="G46" s="405" t="s">
        <v>778</v>
      </c>
      <c r="H46" s="404">
        <f t="shared" si="2"/>
        <v>0</v>
      </c>
    </row>
    <row r="47" spans="1:8">
      <c r="A47" s="409" t="s">
        <v>69</v>
      </c>
      <c r="B47" s="391" t="s">
        <v>138</v>
      </c>
      <c r="C47" s="391" t="s">
        <v>789</v>
      </c>
      <c r="D47" s="402">
        <f>SUMIFS('4-Basis ruimtestaat'!I:I,'4-Basis ruimtestaat'!B:B,'11-Vloeronderhoud'!A47,'4-Basis ruimtestaat'!H:H,"Linoleum")</f>
        <v>2258.6000000000004</v>
      </c>
      <c r="E47" s="403">
        <f t="shared" si="0"/>
        <v>0</v>
      </c>
      <c r="F47" s="404">
        <f t="shared" si="3"/>
        <v>0</v>
      </c>
      <c r="G47" s="405" t="s">
        <v>785</v>
      </c>
      <c r="H47" s="404">
        <f t="shared" si="2"/>
        <v>0</v>
      </c>
    </row>
    <row r="48" spans="1:8">
      <c r="A48" s="409" t="s">
        <v>69</v>
      </c>
      <c r="B48" s="391" t="s">
        <v>138</v>
      </c>
      <c r="C48" s="391" t="s">
        <v>788</v>
      </c>
      <c r="D48" s="402">
        <f>D47</f>
        <v>2258.6000000000004</v>
      </c>
      <c r="E48" s="403">
        <f t="shared" si="0"/>
        <v>0</v>
      </c>
      <c r="F48" s="404">
        <f t="shared" si="3"/>
        <v>0</v>
      </c>
      <c r="G48" s="405" t="s">
        <v>778</v>
      </c>
      <c r="H48" s="404">
        <f t="shared" si="2"/>
        <v>0</v>
      </c>
    </row>
    <row r="49" spans="1:8">
      <c r="A49" s="408" t="s">
        <v>70</v>
      </c>
      <c r="B49" s="391" t="s">
        <v>138</v>
      </c>
      <c r="C49" s="391" t="s">
        <v>789</v>
      </c>
      <c r="D49" s="402">
        <f>SUMIFS('4-Basis ruimtestaat'!I:I,'4-Basis ruimtestaat'!B:B,'11-Vloeronderhoud'!A49,'4-Basis ruimtestaat'!H:H,"Linoleum")</f>
        <v>135</v>
      </c>
      <c r="E49" s="403">
        <f t="shared" si="0"/>
        <v>0</v>
      </c>
      <c r="F49" s="404">
        <f t="shared" si="3"/>
        <v>0</v>
      </c>
      <c r="G49" s="405" t="s">
        <v>785</v>
      </c>
      <c r="H49" s="404">
        <f t="shared" si="2"/>
        <v>0</v>
      </c>
    </row>
    <row r="50" spans="1:8">
      <c r="A50" s="408" t="s">
        <v>70</v>
      </c>
      <c r="B50" s="391" t="s">
        <v>138</v>
      </c>
      <c r="C50" s="391" t="s">
        <v>788</v>
      </c>
      <c r="D50" s="402">
        <f>D49</f>
        <v>135</v>
      </c>
      <c r="E50" s="403">
        <f t="shared" si="0"/>
        <v>0</v>
      </c>
      <c r="F50" s="404">
        <f t="shared" si="3"/>
        <v>0</v>
      </c>
      <c r="G50" s="405" t="s">
        <v>778</v>
      </c>
      <c r="H50" s="404">
        <f t="shared" si="2"/>
        <v>0</v>
      </c>
    </row>
    <row r="51" spans="1:8">
      <c r="A51" s="408" t="s">
        <v>71</v>
      </c>
      <c r="B51" s="391" t="s">
        <v>138</v>
      </c>
      <c r="C51" s="391" t="s">
        <v>789</v>
      </c>
      <c r="D51" s="402">
        <f>SUMIFS('4-Basis ruimtestaat'!I:I,'4-Basis ruimtestaat'!B:B,'11-Vloeronderhoud'!A51,'4-Basis ruimtestaat'!H:H,"Linoleum")</f>
        <v>101.99999999999999</v>
      </c>
      <c r="E51" s="403">
        <f t="shared" si="0"/>
        <v>0</v>
      </c>
      <c r="F51" s="404">
        <f t="shared" si="3"/>
        <v>0</v>
      </c>
      <c r="G51" s="405" t="s">
        <v>785</v>
      </c>
      <c r="H51" s="404">
        <f t="shared" si="2"/>
        <v>0</v>
      </c>
    </row>
    <row r="52" spans="1:8">
      <c r="A52" s="408" t="s">
        <v>71</v>
      </c>
      <c r="B52" s="391" t="s">
        <v>138</v>
      </c>
      <c r="C52" s="391" t="s">
        <v>788</v>
      </c>
      <c r="D52" s="402">
        <f>D51</f>
        <v>101.99999999999999</v>
      </c>
      <c r="E52" s="403">
        <f t="shared" si="0"/>
        <v>0</v>
      </c>
      <c r="F52" s="404">
        <f t="shared" si="3"/>
        <v>0</v>
      </c>
      <c r="G52" s="405" t="s">
        <v>778</v>
      </c>
      <c r="H52" s="404">
        <f t="shared" si="2"/>
        <v>0</v>
      </c>
    </row>
    <row r="53" spans="1:8">
      <c r="A53" s="410" t="s">
        <v>73</v>
      </c>
      <c r="B53" s="391" t="s">
        <v>138</v>
      </c>
      <c r="C53" s="391" t="s">
        <v>789</v>
      </c>
      <c r="D53" s="402">
        <f>SUMIFS('4-Basis ruimtestaat'!I:I,'4-Basis ruimtestaat'!B:B,'11-Vloeronderhoud'!A53,'4-Basis ruimtestaat'!H:H,"Linoleum")</f>
        <v>170</v>
      </c>
      <c r="E53" s="403">
        <f t="shared" si="0"/>
        <v>0</v>
      </c>
      <c r="F53" s="404">
        <f t="shared" si="3"/>
        <v>0</v>
      </c>
      <c r="G53" s="405" t="s">
        <v>785</v>
      </c>
      <c r="H53" s="404">
        <f t="shared" si="2"/>
        <v>0</v>
      </c>
    </row>
    <row r="54" spans="1:8">
      <c r="A54" s="410" t="s">
        <v>73</v>
      </c>
      <c r="B54" s="391" t="s">
        <v>138</v>
      </c>
      <c r="C54" s="391" t="s">
        <v>788</v>
      </c>
      <c r="D54" s="411">
        <f>D53</f>
        <v>170</v>
      </c>
      <c r="E54" s="403">
        <f t="shared" si="0"/>
        <v>0</v>
      </c>
      <c r="F54" s="404">
        <f t="shared" si="3"/>
        <v>0</v>
      </c>
      <c r="G54" s="405" t="s">
        <v>778</v>
      </c>
      <c r="H54" s="404">
        <f t="shared" si="2"/>
        <v>0</v>
      </c>
    </row>
    <row r="55" spans="1:8">
      <c r="A55" s="410" t="s">
        <v>74</v>
      </c>
      <c r="B55" s="391" t="s">
        <v>138</v>
      </c>
      <c r="C55" s="391" t="s">
        <v>789</v>
      </c>
      <c r="D55" s="402">
        <f>SUMIFS('4-Basis ruimtestaat'!I:I,'4-Basis ruimtestaat'!B:B,'11-Vloeronderhoud'!A55,'4-Basis ruimtestaat'!H:H,"Linoleum")</f>
        <v>213.2</v>
      </c>
      <c r="E55" s="403">
        <f t="shared" si="0"/>
        <v>0</v>
      </c>
      <c r="F55" s="404">
        <f t="shared" si="3"/>
        <v>0</v>
      </c>
      <c r="G55" s="405" t="s">
        <v>785</v>
      </c>
      <c r="H55" s="404">
        <f t="shared" si="2"/>
        <v>0</v>
      </c>
    </row>
    <row r="56" spans="1:8">
      <c r="A56" s="410" t="s">
        <v>74</v>
      </c>
      <c r="B56" s="391" t="s">
        <v>138</v>
      </c>
      <c r="C56" s="391" t="s">
        <v>788</v>
      </c>
      <c r="D56" s="411">
        <f>D55</f>
        <v>213.2</v>
      </c>
      <c r="E56" s="403">
        <f t="shared" si="0"/>
        <v>0</v>
      </c>
      <c r="F56" s="404">
        <f t="shared" si="3"/>
        <v>0</v>
      </c>
      <c r="G56" s="405" t="s">
        <v>778</v>
      </c>
      <c r="H56" s="404">
        <f t="shared" si="2"/>
        <v>0</v>
      </c>
    </row>
    <row r="57" spans="1:8">
      <c r="A57" s="410" t="s">
        <v>76</v>
      </c>
      <c r="B57" s="391" t="s">
        <v>138</v>
      </c>
      <c r="C57" s="391" t="s">
        <v>789</v>
      </c>
      <c r="D57" s="402">
        <f>SUMIFS('4-Basis ruimtestaat'!I:I,'4-Basis ruimtestaat'!B:B,'11-Vloeronderhoud'!A57,'4-Basis ruimtestaat'!H:H,"Linoleum")</f>
        <v>286</v>
      </c>
      <c r="E57" s="403">
        <f t="shared" si="0"/>
        <v>0</v>
      </c>
      <c r="F57" s="404">
        <f t="shared" si="3"/>
        <v>0</v>
      </c>
      <c r="G57" s="405" t="s">
        <v>785</v>
      </c>
      <c r="H57" s="404">
        <f t="shared" si="2"/>
        <v>0</v>
      </c>
    </row>
    <row r="58" spans="1:8">
      <c r="A58" s="410" t="s">
        <v>76</v>
      </c>
      <c r="B58" s="391" t="s">
        <v>138</v>
      </c>
      <c r="C58" s="391" t="s">
        <v>788</v>
      </c>
      <c r="D58" s="411">
        <f>D57</f>
        <v>286</v>
      </c>
      <c r="E58" s="403">
        <f t="shared" si="0"/>
        <v>0</v>
      </c>
      <c r="F58" s="404">
        <f t="shared" si="3"/>
        <v>0</v>
      </c>
      <c r="G58" s="405" t="s">
        <v>778</v>
      </c>
      <c r="H58" s="404">
        <f t="shared" si="2"/>
        <v>0</v>
      </c>
    </row>
    <row r="59" spans="1:8">
      <c r="A59" s="410" t="s">
        <v>75</v>
      </c>
      <c r="B59" s="391" t="s">
        <v>138</v>
      </c>
      <c r="C59" s="391" t="s">
        <v>789</v>
      </c>
      <c r="D59" s="402">
        <f>SUMIFS('4-Basis ruimtestaat'!I:I,'4-Basis ruimtestaat'!B:B,'11-Vloeronderhoud'!A59,'4-Basis ruimtestaat'!H:H,"Linoleum")</f>
        <v>237</v>
      </c>
      <c r="E59" s="403">
        <f t="shared" si="0"/>
        <v>0</v>
      </c>
      <c r="F59" s="404">
        <f t="shared" si="3"/>
        <v>0</v>
      </c>
      <c r="G59" s="405" t="s">
        <v>785</v>
      </c>
      <c r="H59" s="404">
        <f t="shared" si="2"/>
        <v>0</v>
      </c>
    </row>
    <row r="60" spans="1:8">
      <c r="A60" s="410" t="s">
        <v>75</v>
      </c>
      <c r="B60" s="391" t="s">
        <v>138</v>
      </c>
      <c r="C60" s="391" t="s">
        <v>788</v>
      </c>
      <c r="D60" s="402">
        <f>D59</f>
        <v>237</v>
      </c>
      <c r="E60" s="403">
        <f t="shared" si="0"/>
        <v>0</v>
      </c>
      <c r="F60" s="404">
        <f t="shared" si="3"/>
        <v>0</v>
      </c>
      <c r="G60" s="405" t="s">
        <v>778</v>
      </c>
      <c r="H60" s="404">
        <f t="shared" si="2"/>
        <v>0</v>
      </c>
    </row>
    <row r="61" spans="1:8">
      <c r="B61" s="406"/>
      <c r="C61" s="406"/>
      <c r="E61" s="406"/>
      <c r="F61" s="406"/>
      <c r="G61" s="406"/>
      <c r="H61" s="406"/>
    </row>
    <row r="62" spans="1:8">
      <c r="A62" s="412" t="s">
        <v>77</v>
      </c>
      <c r="B62" s="413"/>
      <c r="C62" s="414"/>
      <c r="D62" s="415">
        <f>SUM(D11:D60)</f>
        <v>10714.540000000003</v>
      </c>
      <c r="E62" s="413"/>
      <c r="F62" s="416"/>
      <c r="G62" s="414"/>
      <c r="H62" s="417">
        <f>SUM(H11:H60)</f>
        <v>0</v>
      </c>
    </row>
  </sheetData>
  <sheetProtection algorithmName="SHA-512" hashValue="181cjWiapCakSv9bynxT4EsJx5egmYiXZfpgJ++xMt1ULIZCisIK92t7HNqcdPonNnH6JOBNDCwSc9IUmPpn1A==" saltValue="RhtCj6lCe+5AArsca3strQ==" spinCount="100000" sheet="1" objects="1" scenarios="1" selectLockedCells="1"/>
  <autoFilter ref="A10:Z62" xr:uid="{00000000-0009-0000-0000-00000A000000}"/>
  <phoneticPr fontId="64" type="noConversion"/>
  <dataValidations count="1">
    <dataValidation type="list" allowBlank="1" showInputMessage="1" showErrorMessage="1" sqref="C11:C12 C15:C28 C31:C60" xr:uid="{C736CBFC-1565-48E2-8F22-639725E5CCC0}">
      <formula1>$E$3:$E$9</formula1>
    </dataValidation>
  </dataValidations>
  <printOptions horizontalCentered="1"/>
  <pageMargins left="0.7" right="0.7" top="0.75" bottom="0.75" header="0.3" footer="0.3"/>
  <pageSetup paperSize="9" scale="69" fitToHeight="0" orientation="landscape" r:id="rId1"/>
  <headerFooter alignWithMargins="0">
    <oddFooter>&amp;L&amp;F-&amp;A
Atir b.v. ©&amp;Rprintversie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E1F65-9E3C-4A8C-AA3A-99E0B01B9149}">
  <dimension ref="A1:R80"/>
  <sheetViews>
    <sheetView showGridLines="0" workbookViewId="0">
      <pane xSplit="1" ySplit="12" topLeftCell="B13" activePane="bottomRight" state="frozen"/>
      <selection pane="topRight" activeCell="B1" sqref="B1"/>
      <selection pane="bottomLeft" activeCell="A13" sqref="A13"/>
      <selection pane="bottomRight" activeCell="H3" sqref="H3:O3"/>
    </sheetView>
  </sheetViews>
  <sheetFormatPr defaultColWidth="8.85546875" defaultRowHeight="15"/>
  <cols>
    <col min="1" max="1" width="50.7109375" style="363" bestFit="1" customWidth="1"/>
    <col min="2" max="2" width="22.7109375" style="363" customWidth="1"/>
    <col min="3" max="3" width="15.42578125" style="363" customWidth="1"/>
    <col min="4" max="4" width="14.7109375" style="363" customWidth="1"/>
    <col min="5" max="5" width="10.7109375" style="363" customWidth="1"/>
    <col min="6" max="10" width="10" style="363" customWidth="1"/>
    <col min="11" max="11" width="3.28515625" style="363" customWidth="1"/>
    <col min="12" max="12" width="12.42578125" style="363" customWidth="1"/>
    <col min="13" max="13" width="12.140625" style="363" customWidth="1"/>
    <col min="14" max="19" width="12.140625" style="364" customWidth="1"/>
    <col min="20" max="16384" width="8.85546875" style="364"/>
  </cols>
  <sheetData>
    <row r="1" spans="1:18">
      <c r="A1" s="323" t="s">
        <v>4</v>
      </c>
      <c r="B1" s="121"/>
    </row>
    <row r="2" spans="1:18" ht="45">
      <c r="A2" s="365"/>
      <c r="B2" s="121"/>
      <c r="E2" s="590" t="s">
        <v>795</v>
      </c>
      <c r="F2" s="590"/>
      <c r="G2" s="366" t="s">
        <v>796</v>
      </c>
      <c r="H2" s="582" t="s">
        <v>797</v>
      </c>
      <c r="I2" s="583"/>
      <c r="J2" s="583"/>
      <c r="K2" s="583"/>
      <c r="L2" s="583"/>
      <c r="M2" s="583"/>
      <c r="N2" s="583"/>
      <c r="O2" s="584"/>
    </row>
    <row r="3" spans="1:18" ht="14.45" customHeight="1">
      <c r="A3" s="298" t="str">
        <f>'2-Kosten per locatie'!A3</f>
        <v xml:space="preserve">Naam opdrachtgever </v>
      </c>
      <c r="B3" s="298" t="str">
        <f>'2-Kosten per locatie'!B3</f>
        <v>VrZW en GGDZW</v>
      </c>
      <c r="E3" s="588" t="s">
        <v>798</v>
      </c>
      <c r="F3" s="589"/>
      <c r="G3" s="331">
        <v>0</v>
      </c>
      <c r="H3" s="585"/>
      <c r="I3" s="586"/>
      <c r="J3" s="586"/>
      <c r="K3" s="586"/>
      <c r="L3" s="586"/>
      <c r="M3" s="586"/>
      <c r="N3" s="586"/>
      <c r="O3" s="587"/>
    </row>
    <row r="4" spans="1:18">
      <c r="A4" s="298" t="str">
        <f>'2-Kosten per locatie'!A4</f>
        <v>Calculatie onderdeel</v>
      </c>
      <c r="B4" s="298" t="str">
        <f ca="1">MID(CELL("bestandsnaam",$C$9),SEARCH("]",CELL("bestandsnaam",$C$9),1)+1,256)</f>
        <v>12-Sanitaire voorzieningen</v>
      </c>
      <c r="E4" s="588" t="s">
        <v>799</v>
      </c>
      <c r="F4" s="589"/>
      <c r="G4" s="331">
        <v>0</v>
      </c>
      <c r="H4" s="585"/>
      <c r="I4" s="586"/>
      <c r="J4" s="586"/>
      <c r="K4" s="586"/>
      <c r="L4" s="586"/>
      <c r="M4" s="586"/>
      <c r="N4" s="586"/>
      <c r="O4" s="587"/>
    </row>
    <row r="5" spans="1:18">
      <c r="A5" s="298" t="str">
        <f>'2-Kosten per locatie'!A5</f>
        <v>Gebouw/plaats</v>
      </c>
      <c r="B5" s="298" t="str">
        <f>'2-Kosten per locatie'!B5</f>
        <v>Diverse</v>
      </c>
      <c r="E5" s="588" t="s">
        <v>800</v>
      </c>
      <c r="F5" s="589"/>
      <c r="G5" s="331">
        <v>0</v>
      </c>
      <c r="H5" s="585"/>
      <c r="I5" s="586"/>
      <c r="J5" s="586"/>
      <c r="K5" s="586"/>
      <c r="L5" s="586"/>
      <c r="M5" s="586"/>
      <c r="N5" s="586"/>
      <c r="O5" s="587"/>
    </row>
    <row r="6" spans="1:18">
      <c r="A6" s="298" t="str">
        <f>'2-Kosten per locatie'!A6</f>
        <v>Referentie nummer</v>
      </c>
      <c r="B6" s="298" t="str">
        <f>'2-Kosten per locatie'!B6</f>
        <v>VrZW/GGDZW-EA-2027</v>
      </c>
      <c r="E6" s="588" t="s">
        <v>801</v>
      </c>
      <c r="F6" s="589"/>
      <c r="G6" s="331">
        <v>0</v>
      </c>
      <c r="H6" s="585"/>
      <c r="I6" s="586"/>
      <c r="J6" s="586"/>
      <c r="K6" s="586"/>
      <c r="L6" s="586"/>
      <c r="M6" s="586"/>
      <c r="N6" s="586"/>
      <c r="O6" s="587"/>
    </row>
    <row r="7" spans="1:18">
      <c r="A7" s="298" t="str">
        <f>'2-Kosten per locatie'!A7</f>
        <v>Naam dienstverlener</v>
      </c>
      <c r="B7" s="298">
        <f>'2-Kosten per locatie'!B7</f>
        <v>0</v>
      </c>
      <c r="E7" s="588" t="s">
        <v>802</v>
      </c>
      <c r="F7" s="589"/>
      <c r="G7" s="331">
        <v>0</v>
      </c>
      <c r="H7" s="585"/>
      <c r="I7" s="586"/>
      <c r="J7" s="586"/>
      <c r="K7" s="586"/>
      <c r="L7" s="586"/>
      <c r="M7" s="586"/>
      <c r="N7" s="586"/>
      <c r="O7" s="587"/>
    </row>
    <row r="8" spans="1:18">
      <c r="A8" s="298" t="str">
        <f>'2-Kosten per locatie'!A8</f>
        <v>Prijspeil</v>
      </c>
      <c r="B8" s="299">
        <f>'2-Kosten per locatie'!B8</f>
        <v>46388</v>
      </c>
      <c r="E8" s="588" t="s">
        <v>803</v>
      </c>
      <c r="F8" s="589"/>
      <c r="G8" s="331">
        <v>0</v>
      </c>
      <c r="H8" s="585"/>
      <c r="I8" s="586"/>
      <c r="J8" s="586"/>
      <c r="K8" s="586"/>
      <c r="L8" s="586"/>
      <c r="M8" s="586"/>
      <c r="N8" s="586"/>
      <c r="O8" s="587"/>
    </row>
    <row r="9" spans="1:18">
      <c r="A9" s="306"/>
    </row>
    <row r="12" spans="1:18" ht="51.6" customHeight="1">
      <c r="A12" s="367" t="s">
        <v>27</v>
      </c>
      <c r="B12" s="368" t="s">
        <v>114</v>
      </c>
      <c r="C12" s="368" t="s">
        <v>804</v>
      </c>
      <c r="D12" s="368" t="s">
        <v>805</v>
      </c>
      <c r="E12" s="368" t="s">
        <v>806</v>
      </c>
      <c r="F12" s="368" t="s">
        <v>807</v>
      </c>
      <c r="G12" s="368" t="s">
        <v>808</v>
      </c>
      <c r="H12" s="368" t="s">
        <v>809</v>
      </c>
      <c r="I12" s="368" t="s">
        <v>810</v>
      </c>
      <c r="J12" s="368" t="s">
        <v>811</v>
      </c>
      <c r="L12" s="368" t="s">
        <v>812</v>
      </c>
      <c r="M12" s="368" t="s">
        <v>813</v>
      </c>
      <c r="N12" s="368" t="s">
        <v>814</v>
      </c>
      <c r="O12" s="368" t="s">
        <v>815</v>
      </c>
      <c r="P12" s="368" t="s">
        <v>816</v>
      </c>
      <c r="Q12" s="368" t="s">
        <v>817</v>
      </c>
      <c r="R12" s="368" t="s">
        <v>818</v>
      </c>
    </row>
    <row r="13" spans="1:18">
      <c r="A13" s="211" t="s">
        <v>69</v>
      </c>
      <c r="B13" s="369">
        <v>-1</v>
      </c>
      <c r="C13" s="369" t="s">
        <v>819</v>
      </c>
      <c r="D13" s="370" t="s">
        <v>520</v>
      </c>
      <c r="E13" s="371">
        <v>4</v>
      </c>
      <c r="F13" s="371">
        <v>4</v>
      </c>
      <c r="G13" s="371">
        <v>4</v>
      </c>
      <c r="H13" s="371">
        <v>6</v>
      </c>
      <c r="I13" s="371">
        <v>4</v>
      </c>
      <c r="J13" s="371"/>
      <c r="L13" s="372">
        <f t="shared" ref="L13:L73" si="0">E13*$G$3*52</f>
        <v>0</v>
      </c>
      <c r="M13" s="372">
        <f t="shared" ref="M13:M73" si="1">F13*$G$4*52</f>
        <v>0</v>
      </c>
      <c r="N13" s="372">
        <f t="shared" ref="N13:N73" si="2">G13*$G$5*52</f>
        <v>0</v>
      </c>
      <c r="O13" s="372">
        <f t="shared" ref="O13:O73" si="3">H13*$G$6*52</f>
        <v>0</v>
      </c>
      <c r="P13" s="372">
        <f t="shared" ref="P13:P73" si="4">I13*$G$7*52</f>
        <v>0</v>
      </c>
      <c r="Q13" s="372">
        <f t="shared" ref="Q13:Q73" si="5">J13*$G$8*52</f>
        <v>0</v>
      </c>
      <c r="R13" s="372">
        <f t="shared" ref="R13:R73" si="6">SUM(L13:Q13)</f>
        <v>0</v>
      </c>
    </row>
    <row r="14" spans="1:18">
      <c r="A14" s="211" t="s">
        <v>69</v>
      </c>
      <c r="B14" s="369">
        <v>-1</v>
      </c>
      <c r="C14" s="369" t="s">
        <v>820</v>
      </c>
      <c r="D14" s="370" t="s">
        <v>240</v>
      </c>
      <c r="E14" s="371"/>
      <c r="F14" s="371"/>
      <c r="G14" s="371"/>
      <c r="H14" s="371"/>
      <c r="I14" s="371"/>
      <c r="J14" s="371">
        <v>1</v>
      </c>
      <c r="L14" s="372">
        <f t="shared" si="0"/>
        <v>0</v>
      </c>
      <c r="M14" s="372">
        <f t="shared" si="1"/>
        <v>0</v>
      </c>
      <c r="N14" s="372">
        <f t="shared" si="2"/>
        <v>0</v>
      </c>
      <c r="O14" s="372">
        <f t="shared" si="3"/>
        <v>0</v>
      </c>
      <c r="P14" s="372">
        <f t="shared" si="4"/>
        <v>0</v>
      </c>
      <c r="Q14" s="372">
        <f t="shared" si="5"/>
        <v>0</v>
      </c>
      <c r="R14" s="372">
        <f t="shared" si="6"/>
        <v>0</v>
      </c>
    </row>
    <row r="15" spans="1:18">
      <c r="A15" s="211" t="s">
        <v>69</v>
      </c>
      <c r="B15" s="369">
        <v>0</v>
      </c>
      <c r="C15" s="369"/>
      <c r="D15" s="370" t="s">
        <v>520</v>
      </c>
      <c r="E15" s="371">
        <v>2</v>
      </c>
      <c r="F15" s="371">
        <v>2</v>
      </c>
      <c r="G15" s="371">
        <v>2</v>
      </c>
      <c r="H15" s="371">
        <v>2</v>
      </c>
      <c r="I15" s="371">
        <v>1</v>
      </c>
      <c r="J15" s="371"/>
      <c r="L15" s="372">
        <f t="shared" si="0"/>
        <v>0</v>
      </c>
      <c r="M15" s="372">
        <f t="shared" si="1"/>
        <v>0</v>
      </c>
      <c r="N15" s="372">
        <f t="shared" si="2"/>
        <v>0</v>
      </c>
      <c r="O15" s="372">
        <f t="shared" si="3"/>
        <v>0</v>
      </c>
      <c r="P15" s="372">
        <f t="shared" si="4"/>
        <v>0</v>
      </c>
      <c r="Q15" s="372">
        <f t="shared" si="5"/>
        <v>0</v>
      </c>
      <c r="R15" s="372">
        <f t="shared" si="6"/>
        <v>0</v>
      </c>
    </row>
    <row r="16" spans="1:18">
      <c r="A16" s="211" t="s">
        <v>69</v>
      </c>
      <c r="B16" s="369">
        <v>0</v>
      </c>
      <c r="C16" s="369"/>
      <c r="D16" s="370" t="s">
        <v>240</v>
      </c>
      <c r="E16" s="371"/>
      <c r="F16" s="371"/>
      <c r="G16" s="371"/>
      <c r="H16" s="371"/>
      <c r="I16" s="371"/>
      <c r="J16" s="371">
        <v>1</v>
      </c>
      <c r="L16" s="372">
        <f t="shared" si="0"/>
        <v>0</v>
      </c>
      <c r="M16" s="372">
        <f t="shared" si="1"/>
        <v>0</v>
      </c>
      <c r="N16" s="372">
        <f t="shared" si="2"/>
        <v>0</v>
      </c>
      <c r="O16" s="372">
        <f t="shared" si="3"/>
        <v>0</v>
      </c>
      <c r="P16" s="372">
        <f t="shared" si="4"/>
        <v>0</v>
      </c>
      <c r="Q16" s="372">
        <f t="shared" si="5"/>
        <v>0</v>
      </c>
      <c r="R16" s="372">
        <f t="shared" si="6"/>
        <v>0</v>
      </c>
    </row>
    <row r="17" spans="1:18">
      <c r="A17" s="211" t="s">
        <v>69</v>
      </c>
      <c r="B17" s="369">
        <v>1</v>
      </c>
      <c r="C17" s="369"/>
      <c r="D17" s="370" t="s">
        <v>520</v>
      </c>
      <c r="E17" s="371">
        <v>2</v>
      </c>
      <c r="F17" s="371">
        <v>2</v>
      </c>
      <c r="G17" s="371">
        <v>2</v>
      </c>
      <c r="H17" s="371">
        <v>2</v>
      </c>
      <c r="I17" s="371">
        <v>1</v>
      </c>
      <c r="J17" s="371"/>
      <c r="L17" s="372">
        <f t="shared" si="0"/>
        <v>0</v>
      </c>
      <c r="M17" s="372">
        <f t="shared" si="1"/>
        <v>0</v>
      </c>
      <c r="N17" s="372">
        <f t="shared" si="2"/>
        <v>0</v>
      </c>
      <c r="O17" s="372">
        <f t="shared" si="3"/>
        <v>0</v>
      </c>
      <c r="P17" s="372">
        <f t="shared" si="4"/>
        <v>0</v>
      </c>
      <c r="Q17" s="372">
        <f t="shared" si="5"/>
        <v>0</v>
      </c>
      <c r="R17" s="372">
        <f t="shared" si="6"/>
        <v>0</v>
      </c>
    </row>
    <row r="18" spans="1:18">
      <c r="A18" s="211" t="s">
        <v>69</v>
      </c>
      <c r="B18" s="369">
        <v>1</v>
      </c>
      <c r="C18" s="369"/>
      <c r="D18" s="370" t="s">
        <v>240</v>
      </c>
      <c r="E18" s="371"/>
      <c r="F18" s="371"/>
      <c r="G18" s="371"/>
      <c r="H18" s="371"/>
      <c r="I18" s="371"/>
      <c r="J18" s="371">
        <v>1</v>
      </c>
      <c r="L18" s="372">
        <f t="shared" si="0"/>
        <v>0</v>
      </c>
      <c r="M18" s="372">
        <f t="shared" si="1"/>
        <v>0</v>
      </c>
      <c r="N18" s="372">
        <f t="shared" si="2"/>
        <v>0</v>
      </c>
      <c r="O18" s="372">
        <f t="shared" si="3"/>
        <v>0</v>
      </c>
      <c r="P18" s="372">
        <f t="shared" si="4"/>
        <v>0</v>
      </c>
      <c r="Q18" s="372">
        <f t="shared" si="5"/>
        <v>0</v>
      </c>
      <c r="R18" s="372">
        <f t="shared" si="6"/>
        <v>0</v>
      </c>
    </row>
    <row r="19" spans="1:18">
      <c r="A19" s="211" t="s">
        <v>69</v>
      </c>
      <c r="B19" s="369">
        <v>2</v>
      </c>
      <c r="C19" s="369"/>
      <c r="D19" s="370" t="s">
        <v>520</v>
      </c>
      <c r="E19" s="371">
        <v>2</v>
      </c>
      <c r="F19" s="371">
        <v>2</v>
      </c>
      <c r="G19" s="371">
        <v>2</v>
      </c>
      <c r="H19" s="371">
        <v>2</v>
      </c>
      <c r="I19" s="371">
        <v>1</v>
      </c>
      <c r="J19" s="371"/>
      <c r="L19" s="372">
        <f t="shared" si="0"/>
        <v>0</v>
      </c>
      <c r="M19" s="372">
        <f t="shared" si="1"/>
        <v>0</v>
      </c>
      <c r="N19" s="372">
        <f t="shared" si="2"/>
        <v>0</v>
      </c>
      <c r="O19" s="372">
        <f t="shared" si="3"/>
        <v>0</v>
      </c>
      <c r="P19" s="372">
        <f t="shared" si="4"/>
        <v>0</v>
      </c>
      <c r="Q19" s="372">
        <f t="shared" si="5"/>
        <v>0</v>
      </c>
      <c r="R19" s="372">
        <f t="shared" si="6"/>
        <v>0</v>
      </c>
    </row>
    <row r="20" spans="1:18">
      <c r="A20" s="211" t="s">
        <v>69</v>
      </c>
      <c r="B20" s="369">
        <v>2</v>
      </c>
      <c r="C20" s="369"/>
      <c r="D20" s="370" t="s">
        <v>240</v>
      </c>
      <c r="E20" s="371"/>
      <c r="F20" s="371"/>
      <c r="G20" s="371"/>
      <c r="H20" s="371"/>
      <c r="I20" s="371"/>
      <c r="J20" s="371">
        <v>1</v>
      </c>
      <c r="L20" s="372">
        <f t="shared" si="0"/>
        <v>0</v>
      </c>
      <c r="M20" s="372">
        <f t="shared" si="1"/>
        <v>0</v>
      </c>
      <c r="N20" s="372">
        <f t="shared" si="2"/>
        <v>0</v>
      </c>
      <c r="O20" s="372">
        <f t="shared" si="3"/>
        <v>0</v>
      </c>
      <c r="P20" s="372">
        <f t="shared" si="4"/>
        <v>0</v>
      </c>
      <c r="Q20" s="372">
        <f t="shared" si="5"/>
        <v>0</v>
      </c>
      <c r="R20" s="372">
        <f t="shared" si="6"/>
        <v>0</v>
      </c>
    </row>
    <row r="21" spans="1:18">
      <c r="A21" s="211" t="s">
        <v>69</v>
      </c>
      <c r="B21" s="369">
        <v>3</v>
      </c>
      <c r="C21" s="369"/>
      <c r="D21" s="370" t="s">
        <v>520</v>
      </c>
      <c r="E21" s="371">
        <v>2</v>
      </c>
      <c r="F21" s="371">
        <v>2</v>
      </c>
      <c r="G21" s="371">
        <v>2</v>
      </c>
      <c r="H21" s="371">
        <v>2</v>
      </c>
      <c r="I21" s="371">
        <v>1</v>
      </c>
      <c r="J21" s="371"/>
      <c r="L21" s="372">
        <f t="shared" si="0"/>
        <v>0</v>
      </c>
      <c r="M21" s="372">
        <f t="shared" si="1"/>
        <v>0</v>
      </c>
      <c r="N21" s="372">
        <f t="shared" si="2"/>
        <v>0</v>
      </c>
      <c r="O21" s="372">
        <f t="shared" si="3"/>
        <v>0</v>
      </c>
      <c r="P21" s="372">
        <f t="shared" si="4"/>
        <v>0</v>
      </c>
      <c r="Q21" s="372">
        <f t="shared" si="5"/>
        <v>0</v>
      </c>
      <c r="R21" s="372">
        <f t="shared" si="6"/>
        <v>0</v>
      </c>
    </row>
    <row r="22" spans="1:18">
      <c r="A22" s="211" t="s">
        <v>69</v>
      </c>
      <c r="B22" s="369">
        <v>3</v>
      </c>
      <c r="C22" s="369"/>
      <c r="D22" s="370" t="s">
        <v>240</v>
      </c>
      <c r="E22" s="371"/>
      <c r="F22" s="371"/>
      <c r="G22" s="371"/>
      <c r="H22" s="371"/>
      <c r="I22" s="371"/>
      <c r="J22" s="371">
        <v>1</v>
      </c>
      <c r="L22" s="372">
        <f t="shared" si="0"/>
        <v>0</v>
      </c>
      <c r="M22" s="372">
        <f t="shared" si="1"/>
        <v>0</v>
      </c>
      <c r="N22" s="372">
        <f t="shared" si="2"/>
        <v>0</v>
      </c>
      <c r="O22" s="372">
        <f t="shared" si="3"/>
        <v>0</v>
      </c>
      <c r="P22" s="372">
        <f t="shared" si="4"/>
        <v>0</v>
      </c>
      <c r="Q22" s="372">
        <f t="shared" si="5"/>
        <v>0</v>
      </c>
      <c r="R22" s="372">
        <f t="shared" si="6"/>
        <v>0</v>
      </c>
    </row>
    <row r="23" spans="1:18">
      <c r="A23" s="211" t="s">
        <v>69</v>
      </c>
      <c r="B23" s="369">
        <v>4</v>
      </c>
      <c r="C23" s="369"/>
      <c r="D23" s="370" t="s">
        <v>520</v>
      </c>
      <c r="E23" s="371">
        <v>2</v>
      </c>
      <c r="F23" s="371">
        <v>2</v>
      </c>
      <c r="G23" s="371">
        <v>2</v>
      </c>
      <c r="H23" s="371">
        <v>2</v>
      </c>
      <c r="I23" s="371">
        <v>1</v>
      </c>
      <c r="J23" s="371"/>
      <c r="L23" s="372">
        <f t="shared" si="0"/>
        <v>0</v>
      </c>
      <c r="M23" s="372">
        <f t="shared" si="1"/>
        <v>0</v>
      </c>
      <c r="N23" s="372">
        <f t="shared" si="2"/>
        <v>0</v>
      </c>
      <c r="O23" s="372">
        <f t="shared" si="3"/>
        <v>0</v>
      </c>
      <c r="P23" s="372">
        <f t="shared" si="4"/>
        <v>0</v>
      </c>
      <c r="Q23" s="372">
        <f t="shared" si="5"/>
        <v>0</v>
      </c>
      <c r="R23" s="372">
        <f t="shared" si="6"/>
        <v>0</v>
      </c>
    </row>
    <row r="24" spans="1:18">
      <c r="A24" s="211" t="s">
        <v>69</v>
      </c>
      <c r="B24" s="369">
        <v>4</v>
      </c>
      <c r="C24" s="369"/>
      <c r="D24" s="370" t="s">
        <v>240</v>
      </c>
      <c r="E24" s="371"/>
      <c r="F24" s="371"/>
      <c r="G24" s="371"/>
      <c r="H24" s="371"/>
      <c r="I24" s="371"/>
      <c r="J24" s="371">
        <v>1</v>
      </c>
      <c r="L24" s="372">
        <f t="shared" si="0"/>
        <v>0</v>
      </c>
      <c r="M24" s="372">
        <f t="shared" si="1"/>
        <v>0</v>
      </c>
      <c r="N24" s="372">
        <f t="shared" si="2"/>
        <v>0</v>
      </c>
      <c r="O24" s="372">
        <f t="shared" si="3"/>
        <v>0</v>
      </c>
      <c r="P24" s="372">
        <f t="shared" si="4"/>
        <v>0</v>
      </c>
      <c r="Q24" s="372">
        <f t="shared" si="5"/>
        <v>0</v>
      </c>
      <c r="R24" s="372">
        <f t="shared" si="6"/>
        <v>0</v>
      </c>
    </row>
    <row r="25" spans="1:18">
      <c r="A25" s="211" t="s">
        <v>69</v>
      </c>
      <c r="B25" s="369">
        <v>5</v>
      </c>
      <c r="C25" s="369"/>
      <c r="D25" s="370" t="s">
        <v>520</v>
      </c>
      <c r="E25" s="371">
        <v>2</v>
      </c>
      <c r="F25" s="371">
        <v>2</v>
      </c>
      <c r="G25" s="371">
        <v>2</v>
      </c>
      <c r="H25" s="371">
        <v>2</v>
      </c>
      <c r="I25" s="371">
        <v>1</v>
      </c>
      <c r="J25" s="371"/>
      <c r="L25" s="372">
        <f t="shared" si="0"/>
        <v>0</v>
      </c>
      <c r="M25" s="372">
        <f t="shared" si="1"/>
        <v>0</v>
      </c>
      <c r="N25" s="372">
        <f t="shared" si="2"/>
        <v>0</v>
      </c>
      <c r="O25" s="372">
        <f t="shared" si="3"/>
        <v>0</v>
      </c>
      <c r="P25" s="372">
        <f t="shared" si="4"/>
        <v>0</v>
      </c>
      <c r="Q25" s="372">
        <f t="shared" si="5"/>
        <v>0</v>
      </c>
      <c r="R25" s="372">
        <f t="shared" si="6"/>
        <v>0</v>
      </c>
    </row>
    <row r="26" spans="1:18">
      <c r="A26" s="211" t="s">
        <v>69</v>
      </c>
      <c r="B26" s="369">
        <v>5</v>
      </c>
      <c r="C26" s="369"/>
      <c r="D26" s="370" t="s">
        <v>240</v>
      </c>
      <c r="E26" s="371"/>
      <c r="F26" s="371"/>
      <c r="G26" s="371"/>
      <c r="H26" s="371"/>
      <c r="I26" s="371"/>
      <c r="J26" s="371">
        <v>1</v>
      </c>
      <c r="L26" s="372">
        <f t="shared" si="0"/>
        <v>0</v>
      </c>
      <c r="M26" s="372">
        <f t="shared" si="1"/>
        <v>0</v>
      </c>
      <c r="N26" s="372">
        <f t="shared" si="2"/>
        <v>0</v>
      </c>
      <c r="O26" s="372">
        <f t="shared" si="3"/>
        <v>0</v>
      </c>
      <c r="P26" s="372">
        <f t="shared" si="4"/>
        <v>0</v>
      </c>
      <c r="Q26" s="372">
        <f t="shared" si="5"/>
        <v>0</v>
      </c>
      <c r="R26" s="372">
        <f t="shared" si="6"/>
        <v>0</v>
      </c>
    </row>
    <row r="27" spans="1:18">
      <c r="A27" s="211" t="s">
        <v>69</v>
      </c>
      <c r="B27" s="369">
        <v>6</v>
      </c>
      <c r="C27" s="369"/>
      <c r="D27" s="370" t="s">
        <v>520</v>
      </c>
      <c r="E27" s="371">
        <v>2</v>
      </c>
      <c r="F27" s="371">
        <v>2</v>
      </c>
      <c r="G27" s="371">
        <v>2</v>
      </c>
      <c r="H27" s="371">
        <v>2</v>
      </c>
      <c r="I27" s="371">
        <v>1</v>
      </c>
      <c r="J27" s="371"/>
      <c r="L27" s="372">
        <f t="shared" si="0"/>
        <v>0</v>
      </c>
      <c r="M27" s="372">
        <f t="shared" si="1"/>
        <v>0</v>
      </c>
      <c r="N27" s="372">
        <f t="shared" si="2"/>
        <v>0</v>
      </c>
      <c r="O27" s="372">
        <f t="shared" si="3"/>
        <v>0</v>
      </c>
      <c r="P27" s="372">
        <f t="shared" si="4"/>
        <v>0</v>
      </c>
      <c r="Q27" s="372">
        <f t="shared" si="5"/>
        <v>0</v>
      </c>
      <c r="R27" s="372">
        <f t="shared" si="6"/>
        <v>0</v>
      </c>
    </row>
    <row r="28" spans="1:18">
      <c r="A28" s="211" t="s">
        <v>69</v>
      </c>
      <c r="B28" s="369">
        <v>6</v>
      </c>
      <c r="C28" s="369"/>
      <c r="D28" s="370" t="s">
        <v>240</v>
      </c>
      <c r="E28" s="371"/>
      <c r="F28" s="371"/>
      <c r="G28" s="371"/>
      <c r="H28" s="371"/>
      <c r="I28" s="371"/>
      <c r="J28" s="371">
        <v>1</v>
      </c>
      <c r="L28" s="372">
        <f t="shared" si="0"/>
        <v>0</v>
      </c>
      <c r="M28" s="372">
        <f t="shared" si="1"/>
        <v>0</v>
      </c>
      <c r="N28" s="372">
        <f t="shared" si="2"/>
        <v>0</v>
      </c>
      <c r="O28" s="372">
        <f t="shared" si="3"/>
        <v>0</v>
      </c>
      <c r="P28" s="372">
        <f t="shared" si="4"/>
        <v>0</v>
      </c>
      <c r="Q28" s="372">
        <f t="shared" si="5"/>
        <v>0</v>
      </c>
      <c r="R28" s="372">
        <f t="shared" si="6"/>
        <v>0</v>
      </c>
    </row>
    <row r="29" spans="1:18">
      <c r="A29" s="211" t="s">
        <v>69</v>
      </c>
      <c r="B29" s="369">
        <v>7</v>
      </c>
      <c r="C29" s="369"/>
      <c r="D29" s="370" t="s">
        <v>520</v>
      </c>
      <c r="E29" s="371">
        <v>2</v>
      </c>
      <c r="F29" s="371">
        <v>2</v>
      </c>
      <c r="G29" s="371">
        <v>2</v>
      </c>
      <c r="H29" s="371">
        <v>2</v>
      </c>
      <c r="I29" s="371">
        <v>1</v>
      </c>
      <c r="J29" s="371"/>
      <c r="L29" s="372">
        <f t="shared" si="0"/>
        <v>0</v>
      </c>
      <c r="M29" s="372">
        <f t="shared" si="1"/>
        <v>0</v>
      </c>
      <c r="N29" s="372">
        <f t="shared" si="2"/>
        <v>0</v>
      </c>
      <c r="O29" s="372">
        <f t="shared" si="3"/>
        <v>0</v>
      </c>
      <c r="P29" s="372">
        <f t="shared" si="4"/>
        <v>0</v>
      </c>
      <c r="Q29" s="372">
        <f t="shared" si="5"/>
        <v>0</v>
      </c>
      <c r="R29" s="372">
        <f t="shared" si="6"/>
        <v>0</v>
      </c>
    </row>
    <row r="30" spans="1:18">
      <c r="A30" s="211" t="s">
        <v>69</v>
      </c>
      <c r="B30" s="369">
        <v>7</v>
      </c>
      <c r="C30" s="369"/>
      <c r="D30" s="370" t="s">
        <v>240</v>
      </c>
      <c r="E30" s="371"/>
      <c r="F30" s="371"/>
      <c r="G30" s="371"/>
      <c r="H30" s="371"/>
      <c r="I30" s="371"/>
      <c r="J30" s="371">
        <v>1</v>
      </c>
      <c r="L30" s="372">
        <f t="shared" si="0"/>
        <v>0</v>
      </c>
      <c r="M30" s="372">
        <f t="shared" si="1"/>
        <v>0</v>
      </c>
      <c r="N30" s="372">
        <f t="shared" si="2"/>
        <v>0</v>
      </c>
      <c r="O30" s="372">
        <f t="shared" si="3"/>
        <v>0</v>
      </c>
      <c r="P30" s="372">
        <f t="shared" si="4"/>
        <v>0</v>
      </c>
      <c r="Q30" s="372">
        <f t="shared" si="5"/>
        <v>0</v>
      </c>
      <c r="R30" s="372">
        <f t="shared" si="6"/>
        <v>0</v>
      </c>
    </row>
    <row r="31" spans="1:18">
      <c r="A31" s="339" t="s">
        <v>68</v>
      </c>
      <c r="B31" s="369">
        <v>0</v>
      </c>
      <c r="C31" s="369"/>
      <c r="D31" s="370" t="s">
        <v>520</v>
      </c>
      <c r="E31" s="371">
        <v>2</v>
      </c>
      <c r="F31" s="371">
        <v>2</v>
      </c>
      <c r="G31" s="371">
        <v>2</v>
      </c>
      <c r="H31" s="371">
        <v>2</v>
      </c>
      <c r="I31" s="371">
        <v>1</v>
      </c>
      <c r="J31" s="371"/>
      <c r="L31" s="372">
        <f t="shared" si="0"/>
        <v>0</v>
      </c>
      <c r="M31" s="372">
        <f t="shared" si="1"/>
        <v>0</v>
      </c>
      <c r="N31" s="372">
        <f t="shared" si="2"/>
        <v>0</v>
      </c>
      <c r="O31" s="372">
        <f t="shared" si="3"/>
        <v>0</v>
      </c>
      <c r="P31" s="372">
        <f t="shared" si="4"/>
        <v>0</v>
      </c>
      <c r="Q31" s="372">
        <f t="shared" si="5"/>
        <v>0</v>
      </c>
      <c r="R31" s="372">
        <f t="shared" si="6"/>
        <v>0</v>
      </c>
    </row>
    <row r="32" spans="1:18">
      <c r="A32" s="339" t="s">
        <v>68</v>
      </c>
      <c r="B32" s="369">
        <v>0</v>
      </c>
      <c r="C32" s="369"/>
      <c r="D32" s="370" t="s">
        <v>240</v>
      </c>
      <c r="E32" s="371"/>
      <c r="F32" s="371"/>
      <c r="G32" s="371"/>
      <c r="H32" s="371"/>
      <c r="I32" s="371"/>
      <c r="J32" s="371">
        <v>1</v>
      </c>
      <c r="L32" s="372">
        <f t="shared" si="0"/>
        <v>0</v>
      </c>
      <c r="M32" s="372">
        <f t="shared" si="1"/>
        <v>0</v>
      </c>
      <c r="N32" s="372">
        <f t="shared" si="2"/>
        <v>0</v>
      </c>
      <c r="O32" s="372">
        <f t="shared" si="3"/>
        <v>0</v>
      </c>
      <c r="P32" s="372">
        <f t="shared" si="4"/>
        <v>0</v>
      </c>
      <c r="Q32" s="372">
        <f t="shared" si="5"/>
        <v>0</v>
      </c>
      <c r="R32" s="372">
        <f t="shared" si="6"/>
        <v>0</v>
      </c>
    </row>
    <row r="33" spans="1:18">
      <c r="A33" s="339" t="s">
        <v>68</v>
      </c>
      <c r="B33" s="369">
        <v>1</v>
      </c>
      <c r="C33" s="369"/>
      <c r="D33" s="370" t="s">
        <v>520</v>
      </c>
      <c r="E33" s="371">
        <v>1</v>
      </c>
      <c r="F33" s="371">
        <v>1</v>
      </c>
      <c r="G33" s="371">
        <v>1</v>
      </c>
      <c r="H33" s="371">
        <v>1</v>
      </c>
      <c r="I33" s="371">
        <v>1</v>
      </c>
      <c r="J33" s="371"/>
      <c r="L33" s="372">
        <f t="shared" si="0"/>
        <v>0</v>
      </c>
      <c r="M33" s="372">
        <f t="shared" si="1"/>
        <v>0</v>
      </c>
      <c r="N33" s="372">
        <f t="shared" si="2"/>
        <v>0</v>
      </c>
      <c r="O33" s="372">
        <f t="shared" si="3"/>
        <v>0</v>
      </c>
      <c r="P33" s="372">
        <f t="shared" si="4"/>
        <v>0</v>
      </c>
      <c r="Q33" s="372">
        <f t="shared" si="5"/>
        <v>0</v>
      </c>
      <c r="R33" s="372">
        <f t="shared" si="6"/>
        <v>0</v>
      </c>
    </row>
    <row r="34" spans="1:18">
      <c r="A34" s="346" t="s">
        <v>51</v>
      </c>
      <c r="B34" s="369">
        <v>0</v>
      </c>
      <c r="C34" s="369"/>
      <c r="D34" s="370" t="s">
        <v>520</v>
      </c>
      <c r="E34" s="371">
        <v>2</v>
      </c>
      <c r="F34" s="371">
        <v>2</v>
      </c>
      <c r="G34" s="371">
        <v>2</v>
      </c>
      <c r="H34" s="371">
        <v>3</v>
      </c>
      <c r="I34" s="371">
        <v>1</v>
      </c>
      <c r="J34" s="371"/>
      <c r="L34" s="372">
        <f t="shared" si="0"/>
        <v>0</v>
      </c>
      <c r="M34" s="372">
        <f t="shared" si="1"/>
        <v>0</v>
      </c>
      <c r="N34" s="372">
        <f t="shared" si="2"/>
        <v>0</v>
      </c>
      <c r="O34" s="372">
        <f t="shared" si="3"/>
        <v>0</v>
      </c>
      <c r="P34" s="372">
        <f t="shared" si="4"/>
        <v>0</v>
      </c>
      <c r="Q34" s="372">
        <f t="shared" si="5"/>
        <v>0</v>
      </c>
      <c r="R34" s="372">
        <f t="shared" si="6"/>
        <v>0</v>
      </c>
    </row>
    <row r="35" spans="1:18">
      <c r="A35" s="346" t="s">
        <v>51</v>
      </c>
      <c r="B35" s="369">
        <v>0</v>
      </c>
      <c r="C35" s="369"/>
      <c r="D35" s="370" t="s">
        <v>240</v>
      </c>
      <c r="E35" s="371"/>
      <c r="F35" s="371"/>
      <c r="G35" s="371"/>
      <c r="H35" s="371"/>
      <c r="I35" s="371"/>
      <c r="J35" s="371">
        <v>1</v>
      </c>
      <c r="L35" s="372">
        <f t="shared" si="0"/>
        <v>0</v>
      </c>
      <c r="M35" s="372">
        <f t="shared" si="1"/>
        <v>0</v>
      </c>
      <c r="N35" s="372">
        <f t="shared" si="2"/>
        <v>0</v>
      </c>
      <c r="O35" s="372">
        <f t="shared" si="3"/>
        <v>0</v>
      </c>
      <c r="P35" s="372">
        <f t="shared" si="4"/>
        <v>0</v>
      </c>
      <c r="Q35" s="372">
        <f t="shared" si="5"/>
        <v>0</v>
      </c>
      <c r="R35" s="372">
        <f t="shared" si="6"/>
        <v>0</v>
      </c>
    </row>
    <row r="36" spans="1:18">
      <c r="A36" s="346" t="s">
        <v>55</v>
      </c>
      <c r="B36" s="369">
        <v>0</v>
      </c>
      <c r="C36" s="369"/>
      <c r="D36" s="370" t="s">
        <v>520</v>
      </c>
      <c r="E36" s="371">
        <v>2</v>
      </c>
      <c r="F36" s="371">
        <v>2</v>
      </c>
      <c r="G36" s="371">
        <v>2</v>
      </c>
      <c r="H36" s="371">
        <v>2</v>
      </c>
      <c r="I36" s="371">
        <v>1</v>
      </c>
      <c r="J36" s="371"/>
      <c r="L36" s="372">
        <f t="shared" si="0"/>
        <v>0</v>
      </c>
      <c r="M36" s="372">
        <f t="shared" si="1"/>
        <v>0</v>
      </c>
      <c r="N36" s="372">
        <f t="shared" si="2"/>
        <v>0</v>
      </c>
      <c r="O36" s="372">
        <f t="shared" si="3"/>
        <v>0</v>
      </c>
      <c r="P36" s="372">
        <f t="shared" si="4"/>
        <v>0</v>
      </c>
      <c r="Q36" s="372">
        <f t="shared" si="5"/>
        <v>0</v>
      </c>
      <c r="R36" s="372">
        <f t="shared" si="6"/>
        <v>0</v>
      </c>
    </row>
    <row r="37" spans="1:18">
      <c r="A37" s="346" t="s">
        <v>55</v>
      </c>
      <c r="B37" s="369">
        <v>1</v>
      </c>
      <c r="C37" s="369"/>
      <c r="D37" s="370" t="s">
        <v>399</v>
      </c>
      <c r="E37" s="371"/>
      <c r="F37" s="371"/>
      <c r="G37" s="371"/>
      <c r="H37" s="371"/>
      <c r="I37" s="371"/>
      <c r="J37" s="371">
        <v>1</v>
      </c>
      <c r="L37" s="372">
        <f t="shared" si="0"/>
        <v>0</v>
      </c>
      <c r="M37" s="372">
        <f t="shared" si="1"/>
        <v>0</v>
      </c>
      <c r="N37" s="372">
        <f t="shared" si="2"/>
        <v>0</v>
      </c>
      <c r="O37" s="372">
        <f t="shared" si="3"/>
        <v>0</v>
      </c>
      <c r="P37" s="372">
        <f t="shared" si="4"/>
        <v>0</v>
      </c>
      <c r="Q37" s="372">
        <f t="shared" si="5"/>
        <v>0</v>
      </c>
      <c r="R37" s="372">
        <f t="shared" si="6"/>
        <v>0</v>
      </c>
    </row>
    <row r="38" spans="1:18">
      <c r="A38" s="339" t="s">
        <v>71</v>
      </c>
      <c r="B38" s="369">
        <v>0</v>
      </c>
      <c r="C38" s="369"/>
      <c r="D38" s="370" t="s">
        <v>520</v>
      </c>
      <c r="E38" s="371">
        <v>4</v>
      </c>
      <c r="F38" s="371">
        <v>4</v>
      </c>
      <c r="G38" s="371">
        <v>4</v>
      </c>
      <c r="H38" s="371">
        <v>4</v>
      </c>
      <c r="I38" s="371">
        <v>2</v>
      </c>
      <c r="J38" s="371"/>
      <c r="L38" s="372">
        <f t="shared" si="0"/>
        <v>0</v>
      </c>
      <c r="M38" s="372">
        <f t="shared" si="1"/>
        <v>0</v>
      </c>
      <c r="N38" s="372">
        <f t="shared" si="2"/>
        <v>0</v>
      </c>
      <c r="O38" s="372">
        <f t="shared" si="3"/>
        <v>0</v>
      </c>
      <c r="P38" s="372">
        <f t="shared" si="4"/>
        <v>0</v>
      </c>
      <c r="Q38" s="372">
        <f t="shared" si="5"/>
        <v>0</v>
      </c>
      <c r="R38" s="372">
        <f t="shared" si="6"/>
        <v>0</v>
      </c>
    </row>
    <row r="39" spans="1:18">
      <c r="A39" s="339" t="s">
        <v>71</v>
      </c>
      <c r="B39" s="369">
        <v>2</v>
      </c>
      <c r="C39" s="369"/>
      <c r="D39" s="370" t="s">
        <v>520</v>
      </c>
      <c r="E39" s="371">
        <v>2</v>
      </c>
      <c r="F39" s="371">
        <v>2</v>
      </c>
      <c r="G39" s="371">
        <v>2</v>
      </c>
      <c r="H39" s="371">
        <v>2</v>
      </c>
      <c r="I39" s="371">
        <v>1</v>
      </c>
      <c r="J39" s="371"/>
      <c r="L39" s="372">
        <f t="shared" si="0"/>
        <v>0</v>
      </c>
      <c r="M39" s="372">
        <f t="shared" si="1"/>
        <v>0</v>
      </c>
      <c r="N39" s="372">
        <f t="shared" si="2"/>
        <v>0</v>
      </c>
      <c r="O39" s="372">
        <f t="shared" si="3"/>
        <v>0</v>
      </c>
      <c r="P39" s="372">
        <f t="shared" si="4"/>
        <v>0</v>
      </c>
      <c r="Q39" s="372">
        <f t="shared" si="5"/>
        <v>0</v>
      </c>
      <c r="R39" s="372">
        <f t="shared" si="6"/>
        <v>0</v>
      </c>
    </row>
    <row r="40" spans="1:18">
      <c r="A40" s="339" t="s">
        <v>71</v>
      </c>
      <c r="B40" s="369">
        <v>2</v>
      </c>
      <c r="C40" s="369"/>
      <c r="D40" s="370" t="s">
        <v>399</v>
      </c>
      <c r="E40" s="371"/>
      <c r="F40" s="371"/>
      <c r="G40" s="371"/>
      <c r="H40" s="371"/>
      <c r="I40" s="371"/>
      <c r="J40" s="371">
        <v>1</v>
      </c>
      <c r="L40" s="372">
        <f t="shared" si="0"/>
        <v>0</v>
      </c>
      <c r="M40" s="372">
        <f t="shared" si="1"/>
        <v>0</v>
      </c>
      <c r="N40" s="372">
        <f t="shared" si="2"/>
        <v>0</v>
      </c>
      <c r="O40" s="372">
        <f t="shared" si="3"/>
        <v>0</v>
      </c>
      <c r="P40" s="372">
        <f t="shared" si="4"/>
        <v>0</v>
      </c>
      <c r="Q40" s="372">
        <f t="shared" si="5"/>
        <v>0</v>
      </c>
      <c r="R40" s="372">
        <f t="shared" si="6"/>
        <v>0</v>
      </c>
    </row>
    <row r="41" spans="1:18">
      <c r="A41" s="339" t="s">
        <v>67</v>
      </c>
      <c r="B41" s="369">
        <v>0</v>
      </c>
      <c r="C41" s="369"/>
      <c r="D41" s="370" t="s">
        <v>520</v>
      </c>
      <c r="E41" s="371">
        <v>4</v>
      </c>
      <c r="F41" s="371">
        <v>4</v>
      </c>
      <c r="G41" s="371">
        <v>4</v>
      </c>
      <c r="H41" s="371">
        <v>4</v>
      </c>
      <c r="I41" s="371">
        <v>2</v>
      </c>
      <c r="J41" s="371"/>
      <c r="L41" s="372">
        <f t="shared" si="0"/>
        <v>0</v>
      </c>
      <c r="M41" s="372">
        <f t="shared" si="1"/>
        <v>0</v>
      </c>
      <c r="N41" s="372">
        <f t="shared" si="2"/>
        <v>0</v>
      </c>
      <c r="O41" s="372">
        <f t="shared" si="3"/>
        <v>0</v>
      </c>
      <c r="P41" s="372">
        <f t="shared" si="4"/>
        <v>0</v>
      </c>
      <c r="Q41" s="372">
        <f t="shared" si="5"/>
        <v>0</v>
      </c>
      <c r="R41" s="372">
        <f t="shared" si="6"/>
        <v>0</v>
      </c>
    </row>
    <row r="42" spans="1:18">
      <c r="A42" s="339" t="s">
        <v>67</v>
      </c>
      <c r="B42" s="369">
        <v>0</v>
      </c>
      <c r="C42" s="369"/>
      <c r="D42" s="370" t="s">
        <v>399</v>
      </c>
      <c r="E42" s="371"/>
      <c r="F42" s="371"/>
      <c r="G42" s="371"/>
      <c r="H42" s="371"/>
      <c r="I42" s="371"/>
      <c r="J42" s="371">
        <v>1</v>
      </c>
      <c r="L42" s="372">
        <f t="shared" si="0"/>
        <v>0</v>
      </c>
      <c r="M42" s="372">
        <f t="shared" si="1"/>
        <v>0</v>
      </c>
      <c r="N42" s="372">
        <f t="shared" si="2"/>
        <v>0</v>
      </c>
      <c r="O42" s="372">
        <f t="shared" si="3"/>
        <v>0</v>
      </c>
      <c r="P42" s="372">
        <f t="shared" si="4"/>
        <v>0</v>
      </c>
      <c r="Q42" s="372">
        <f t="shared" si="5"/>
        <v>0</v>
      </c>
      <c r="R42" s="372">
        <f t="shared" si="6"/>
        <v>0</v>
      </c>
    </row>
    <row r="43" spans="1:18">
      <c r="A43" s="339" t="s">
        <v>62</v>
      </c>
      <c r="B43" s="369">
        <v>0</v>
      </c>
      <c r="C43" s="369"/>
      <c r="D43" s="370" t="s">
        <v>520</v>
      </c>
      <c r="E43" s="371">
        <v>3</v>
      </c>
      <c r="F43" s="371">
        <v>3</v>
      </c>
      <c r="G43" s="371">
        <v>3</v>
      </c>
      <c r="H43" s="371">
        <v>4</v>
      </c>
      <c r="I43" s="371">
        <v>2</v>
      </c>
      <c r="J43" s="371"/>
      <c r="L43" s="372">
        <f t="shared" si="0"/>
        <v>0</v>
      </c>
      <c r="M43" s="372">
        <f t="shared" si="1"/>
        <v>0</v>
      </c>
      <c r="N43" s="372">
        <f t="shared" si="2"/>
        <v>0</v>
      </c>
      <c r="O43" s="372">
        <f t="shared" si="3"/>
        <v>0</v>
      </c>
      <c r="P43" s="372">
        <f t="shared" si="4"/>
        <v>0</v>
      </c>
      <c r="Q43" s="372">
        <f t="shared" si="5"/>
        <v>0</v>
      </c>
      <c r="R43" s="372">
        <f t="shared" si="6"/>
        <v>0</v>
      </c>
    </row>
    <row r="44" spans="1:18">
      <c r="A44" s="339" t="s">
        <v>62</v>
      </c>
      <c r="B44" s="369">
        <v>1</v>
      </c>
      <c r="C44" s="369"/>
      <c r="D44" s="370" t="s">
        <v>399</v>
      </c>
      <c r="E44" s="371"/>
      <c r="F44" s="371"/>
      <c r="G44" s="371"/>
      <c r="H44" s="371"/>
      <c r="I44" s="371"/>
      <c r="J44" s="371">
        <v>1</v>
      </c>
      <c r="L44" s="372">
        <f t="shared" si="0"/>
        <v>0</v>
      </c>
      <c r="M44" s="372">
        <f t="shared" si="1"/>
        <v>0</v>
      </c>
      <c r="N44" s="372">
        <f t="shared" si="2"/>
        <v>0</v>
      </c>
      <c r="O44" s="372">
        <f t="shared" si="3"/>
        <v>0</v>
      </c>
      <c r="P44" s="372">
        <f t="shared" si="4"/>
        <v>0</v>
      </c>
      <c r="Q44" s="372">
        <f t="shared" si="5"/>
        <v>0</v>
      </c>
      <c r="R44" s="372">
        <f t="shared" si="6"/>
        <v>0</v>
      </c>
    </row>
    <row r="45" spans="1:18">
      <c r="A45" s="339" t="s">
        <v>66</v>
      </c>
      <c r="B45" s="369">
        <v>0</v>
      </c>
      <c r="C45" s="369"/>
      <c r="D45" s="370" t="s">
        <v>520</v>
      </c>
      <c r="E45" s="371">
        <v>3</v>
      </c>
      <c r="F45" s="371">
        <v>3</v>
      </c>
      <c r="G45" s="371">
        <v>3</v>
      </c>
      <c r="H45" s="371">
        <v>6</v>
      </c>
      <c r="I45" s="371">
        <v>3</v>
      </c>
      <c r="J45" s="371"/>
      <c r="L45" s="372">
        <f t="shared" si="0"/>
        <v>0</v>
      </c>
      <c r="M45" s="372">
        <f t="shared" si="1"/>
        <v>0</v>
      </c>
      <c r="N45" s="372">
        <f t="shared" si="2"/>
        <v>0</v>
      </c>
      <c r="O45" s="372">
        <f t="shared" si="3"/>
        <v>0</v>
      </c>
      <c r="P45" s="372">
        <f t="shared" si="4"/>
        <v>0</v>
      </c>
      <c r="Q45" s="372">
        <f t="shared" si="5"/>
        <v>0</v>
      </c>
      <c r="R45" s="372">
        <f t="shared" si="6"/>
        <v>0</v>
      </c>
    </row>
    <row r="46" spans="1:18">
      <c r="A46" s="339" t="s">
        <v>66</v>
      </c>
      <c r="B46" s="369">
        <v>1</v>
      </c>
      <c r="C46" s="369"/>
      <c r="D46" s="370" t="s">
        <v>520</v>
      </c>
      <c r="E46" s="371">
        <v>4</v>
      </c>
      <c r="F46" s="371">
        <v>4</v>
      </c>
      <c r="G46" s="371">
        <v>4</v>
      </c>
      <c r="H46" s="371">
        <v>4</v>
      </c>
      <c r="I46" s="371">
        <v>2</v>
      </c>
      <c r="J46" s="371"/>
      <c r="L46" s="372">
        <f t="shared" si="0"/>
        <v>0</v>
      </c>
      <c r="M46" s="372">
        <f t="shared" si="1"/>
        <v>0</v>
      </c>
      <c r="N46" s="372">
        <f t="shared" si="2"/>
        <v>0</v>
      </c>
      <c r="O46" s="372">
        <f t="shared" si="3"/>
        <v>0</v>
      </c>
      <c r="P46" s="372">
        <f t="shared" si="4"/>
        <v>0</v>
      </c>
      <c r="Q46" s="372">
        <f t="shared" si="5"/>
        <v>0</v>
      </c>
      <c r="R46" s="372">
        <f t="shared" si="6"/>
        <v>0</v>
      </c>
    </row>
    <row r="47" spans="1:18">
      <c r="A47" s="339" t="s">
        <v>66</v>
      </c>
      <c r="B47" s="369">
        <v>1</v>
      </c>
      <c r="C47" s="369"/>
      <c r="D47" s="370" t="s">
        <v>399</v>
      </c>
      <c r="E47" s="371"/>
      <c r="F47" s="371"/>
      <c r="G47" s="371"/>
      <c r="H47" s="371"/>
      <c r="I47" s="371"/>
      <c r="J47" s="371">
        <v>1</v>
      </c>
      <c r="L47" s="372">
        <f t="shared" si="0"/>
        <v>0</v>
      </c>
      <c r="M47" s="372">
        <f t="shared" si="1"/>
        <v>0</v>
      </c>
      <c r="N47" s="372">
        <f t="shared" si="2"/>
        <v>0</v>
      </c>
      <c r="O47" s="372">
        <f t="shared" si="3"/>
        <v>0</v>
      </c>
      <c r="P47" s="372">
        <f t="shared" si="4"/>
        <v>0</v>
      </c>
      <c r="Q47" s="372">
        <f t="shared" si="5"/>
        <v>0</v>
      </c>
      <c r="R47" s="372">
        <f t="shared" si="6"/>
        <v>0</v>
      </c>
    </row>
    <row r="48" spans="1:18">
      <c r="A48" s="339" t="s">
        <v>63</v>
      </c>
      <c r="B48" s="369" t="s">
        <v>134</v>
      </c>
      <c r="C48" s="369"/>
      <c r="D48" s="370" t="s">
        <v>520</v>
      </c>
      <c r="E48" s="371">
        <v>4</v>
      </c>
      <c r="F48" s="371">
        <v>4</v>
      </c>
      <c r="G48" s="371">
        <v>4</v>
      </c>
      <c r="H48" s="371">
        <v>5</v>
      </c>
      <c r="I48" s="371">
        <v>3</v>
      </c>
      <c r="J48" s="371"/>
      <c r="L48" s="372">
        <f t="shared" si="0"/>
        <v>0</v>
      </c>
      <c r="M48" s="372">
        <f t="shared" si="1"/>
        <v>0</v>
      </c>
      <c r="N48" s="372">
        <f t="shared" si="2"/>
        <v>0</v>
      </c>
      <c r="O48" s="372">
        <f t="shared" si="3"/>
        <v>0</v>
      </c>
      <c r="P48" s="372">
        <f t="shared" si="4"/>
        <v>0</v>
      </c>
      <c r="Q48" s="372">
        <f t="shared" si="5"/>
        <v>0</v>
      </c>
      <c r="R48" s="372">
        <f t="shared" si="6"/>
        <v>0</v>
      </c>
    </row>
    <row r="49" spans="1:18">
      <c r="A49" s="339" t="s">
        <v>63</v>
      </c>
      <c r="B49" s="369" t="s">
        <v>134</v>
      </c>
      <c r="C49" s="369"/>
      <c r="D49" s="370" t="s">
        <v>399</v>
      </c>
      <c r="E49" s="371"/>
      <c r="F49" s="371"/>
      <c r="G49" s="371"/>
      <c r="H49" s="371"/>
      <c r="I49" s="371"/>
      <c r="J49" s="371">
        <v>1</v>
      </c>
      <c r="L49" s="372">
        <f t="shared" si="0"/>
        <v>0</v>
      </c>
      <c r="M49" s="372">
        <f t="shared" si="1"/>
        <v>0</v>
      </c>
      <c r="N49" s="372">
        <f t="shared" si="2"/>
        <v>0</v>
      </c>
      <c r="O49" s="372">
        <f t="shared" si="3"/>
        <v>0</v>
      </c>
      <c r="P49" s="372">
        <f t="shared" si="4"/>
        <v>0</v>
      </c>
      <c r="Q49" s="372">
        <f t="shared" si="5"/>
        <v>0</v>
      </c>
      <c r="R49" s="372">
        <f t="shared" si="6"/>
        <v>0</v>
      </c>
    </row>
    <row r="50" spans="1:18">
      <c r="A50" s="339" t="s">
        <v>63</v>
      </c>
      <c r="B50" s="369">
        <v>1</v>
      </c>
      <c r="C50" s="369"/>
      <c r="D50" s="370" t="s">
        <v>520</v>
      </c>
      <c r="E50" s="371">
        <v>3</v>
      </c>
      <c r="F50" s="371">
        <v>3</v>
      </c>
      <c r="G50" s="371">
        <v>3</v>
      </c>
      <c r="H50" s="371">
        <v>4</v>
      </c>
      <c r="I50" s="371">
        <v>3</v>
      </c>
      <c r="J50" s="371"/>
      <c r="L50" s="372">
        <f t="shared" si="0"/>
        <v>0</v>
      </c>
      <c r="M50" s="372">
        <f t="shared" si="1"/>
        <v>0</v>
      </c>
      <c r="N50" s="372">
        <f t="shared" si="2"/>
        <v>0</v>
      </c>
      <c r="O50" s="372">
        <f t="shared" si="3"/>
        <v>0</v>
      </c>
      <c r="P50" s="372">
        <f t="shared" si="4"/>
        <v>0</v>
      </c>
      <c r="Q50" s="372">
        <f t="shared" si="5"/>
        <v>0</v>
      </c>
      <c r="R50" s="372">
        <f t="shared" si="6"/>
        <v>0</v>
      </c>
    </row>
    <row r="51" spans="1:18">
      <c r="A51" s="339" t="s">
        <v>63</v>
      </c>
      <c r="B51" s="369">
        <v>2</v>
      </c>
      <c r="C51" s="369"/>
      <c r="D51" s="370" t="s">
        <v>520</v>
      </c>
      <c r="E51" s="371">
        <v>2</v>
      </c>
      <c r="F51" s="371">
        <v>2</v>
      </c>
      <c r="G51" s="371">
        <v>2</v>
      </c>
      <c r="H51" s="371">
        <v>2</v>
      </c>
      <c r="I51" s="371">
        <v>1</v>
      </c>
      <c r="J51" s="371"/>
      <c r="L51" s="372">
        <f t="shared" si="0"/>
        <v>0</v>
      </c>
      <c r="M51" s="372">
        <f t="shared" si="1"/>
        <v>0</v>
      </c>
      <c r="N51" s="372">
        <f t="shared" si="2"/>
        <v>0</v>
      </c>
      <c r="O51" s="372">
        <f t="shared" si="3"/>
        <v>0</v>
      </c>
      <c r="P51" s="372">
        <f t="shared" si="4"/>
        <v>0</v>
      </c>
      <c r="Q51" s="372">
        <f t="shared" si="5"/>
        <v>0</v>
      </c>
      <c r="R51" s="372">
        <f t="shared" si="6"/>
        <v>0</v>
      </c>
    </row>
    <row r="52" spans="1:18">
      <c r="A52" s="339" t="s">
        <v>57</v>
      </c>
      <c r="B52" s="369" t="s">
        <v>134</v>
      </c>
      <c r="C52" s="369"/>
      <c r="D52" s="370" t="s">
        <v>520</v>
      </c>
      <c r="E52" s="371">
        <v>3</v>
      </c>
      <c r="F52" s="371">
        <v>3</v>
      </c>
      <c r="G52" s="371">
        <v>3</v>
      </c>
      <c r="H52" s="371">
        <v>3</v>
      </c>
      <c r="I52" s="371">
        <v>2</v>
      </c>
      <c r="J52" s="371"/>
      <c r="L52" s="372">
        <f t="shared" si="0"/>
        <v>0</v>
      </c>
      <c r="M52" s="372">
        <f t="shared" si="1"/>
        <v>0</v>
      </c>
      <c r="N52" s="372">
        <f t="shared" si="2"/>
        <v>0</v>
      </c>
      <c r="O52" s="372">
        <f t="shared" si="3"/>
        <v>0</v>
      </c>
      <c r="P52" s="372">
        <f t="shared" si="4"/>
        <v>0</v>
      </c>
      <c r="Q52" s="372">
        <f t="shared" si="5"/>
        <v>0</v>
      </c>
      <c r="R52" s="372">
        <f t="shared" si="6"/>
        <v>0</v>
      </c>
    </row>
    <row r="53" spans="1:18">
      <c r="A53" s="339" t="s">
        <v>57</v>
      </c>
      <c r="B53" s="369" t="s">
        <v>134</v>
      </c>
      <c r="C53" s="369"/>
      <c r="D53" s="370" t="s">
        <v>399</v>
      </c>
      <c r="E53" s="371"/>
      <c r="F53" s="371"/>
      <c r="G53" s="371"/>
      <c r="H53" s="371"/>
      <c r="I53" s="371"/>
      <c r="J53" s="371">
        <v>1</v>
      </c>
      <c r="L53" s="372">
        <f t="shared" si="0"/>
        <v>0</v>
      </c>
      <c r="M53" s="372">
        <f t="shared" si="1"/>
        <v>0</v>
      </c>
      <c r="N53" s="372">
        <f t="shared" si="2"/>
        <v>0</v>
      </c>
      <c r="O53" s="372">
        <f t="shared" si="3"/>
        <v>0</v>
      </c>
      <c r="P53" s="372">
        <f t="shared" si="4"/>
        <v>0</v>
      </c>
      <c r="Q53" s="372">
        <f t="shared" si="5"/>
        <v>0</v>
      </c>
      <c r="R53" s="372">
        <f t="shared" si="6"/>
        <v>0</v>
      </c>
    </row>
    <row r="54" spans="1:18">
      <c r="A54" s="339" t="s">
        <v>60</v>
      </c>
      <c r="B54" s="369" t="s">
        <v>134</v>
      </c>
      <c r="C54" s="369"/>
      <c r="D54" s="370" t="s">
        <v>520</v>
      </c>
      <c r="E54" s="371">
        <v>2</v>
      </c>
      <c r="F54" s="371">
        <v>2</v>
      </c>
      <c r="G54" s="371">
        <v>2</v>
      </c>
      <c r="H54" s="371">
        <v>1</v>
      </c>
      <c r="I54" s="371">
        <v>1</v>
      </c>
      <c r="J54" s="371"/>
      <c r="L54" s="372">
        <f t="shared" si="0"/>
        <v>0</v>
      </c>
      <c r="M54" s="372">
        <f t="shared" si="1"/>
        <v>0</v>
      </c>
      <c r="N54" s="372">
        <f t="shared" si="2"/>
        <v>0</v>
      </c>
      <c r="O54" s="372">
        <f t="shared" si="3"/>
        <v>0</v>
      </c>
      <c r="P54" s="372">
        <f t="shared" si="4"/>
        <v>0</v>
      </c>
      <c r="Q54" s="372">
        <f t="shared" si="5"/>
        <v>0</v>
      </c>
      <c r="R54" s="372">
        <f t="shared" si="6"/>
        <v>0</v>
      </c>
    </row>
    <row r="55" spans="1:18">
      <c r="A55" s="339" t="s">
        <v>60</v>
      </c>
      <c r="B55" s="369" t="s">
        <v>134</v>
      </c>
      <c r="C55" s="369"/>
      <c r="D55" s="370" t="s">
        <v>399</v>
      </c>
      <c r="E55" s="371"/>
      <c r="F55" s="371"/>
      <c r="G55" s="371"/>
      <c r="H55" s="371"/>
      <c r="I55" s="371"/>
      <c r="J55" s="371">
        <v>1</v>
      </c>
      <c r="L55" s="372">
        <f t="shared" si="0"/>
        <v>0</v>
      </c>
      <c r="M55" s="372">
        <f t="shared" si="1"/>
        <v>0</v>
      </c>
      <c r="N55" s="372">
        <f t="shared" si="2"/>
        <v>0</v>
      </c>
      <c r="O55" s="372">
        <f t="shared" si="3"/>
        <v>0</v>
      </c>
      <c r="P55" s="372">
        <f t="shared" si="4"/>
        <v>0</v>
      </c>
      <c r="Q55" s="372">
        <f t="shared" si="5"/>
        <v>0</v>
      </c>
      <c r="R55" s="372">
        <f t="shared" si="6"/>
        <v>0</v>
      </c>
    </row>
    <row r="56" spans="1:18">
      <c r="A56" s="346" t="s">
        <v>54</v>
      </c>
      <c r="B56" s="369" t="s">
        <v>134</v>
      </c>
      <c r="C56" s="369"/>
      <c r="D56" s="370" t="s">
        <v>520</v>
      </c>
      <c r="E56" s="371">
        <v>2</v>
      </c>
      <c r="F56" s="371">
        <v>2</v>
      </c>
      <c r="G56" s="371">
        <v>2</v>
      </c>
      <c r="H56" s="371">
        <v>2</v>
      </c>
      <c r="I56" s="371">
        <v>1</v>
      </c>
      <c r="J56" s="371"/>
      <c r="L56" s="372">
        <f t="shared" si="0"/>
        <v>0</v>
      </c>
      <c r="M56" s="372">
        <f t="shared" si="1"/>
        <v>0</v>
      </c>
      <c r="N56" s="372">
        <f t="shared" si="2"/>
        <v>0</v>
      </c>
      <c r="O56" s="372">
        <f t="shared" si="3"/>
        <v>0</v>
      </c>
      <c r="P56" s="372">
        <f t="shared" si="4"/>
        <v>0</v>
      </c>
      <c r="Q56" s="372">
        <f t="shared" si="5"/>
        <v>0</v>
      </c>
      <c r="R56" s="372">
        <f t="shared" si="6"/>
        <v>0</v>
      </c>
    </row>
    <row r="57" spans="1:18">
      <c r="A57" s="346" t="s">
        <v>54</v>
      </c>
      <c r="B57" s="369">
        <v>1</v>
      </c>
      <c r="C57" s="369"/>
      <c r="D57" s="370" t="s">
        <v>399</v>
      </c>
      <c r="E57" s="371"/>
      <c r="F57" s="371"/>
      <c r="G57" s="371"/>
      <c r="H57" s="371"/>
      <c r="I57" s="371"/>
      <c r="J57" s="371">
        <v>1</v>
      </c>
      <c r="L57" s="372">
        <f t="shared" si="0"/>
        <v>0</v>
      </c>
      <c r="M57" s="372">
        <f t="shared" si="1"/>
        <v>0</v>
      </c>
      <c r="N57" s="372">
        <f t="shared" si="2"/>
        <v>0</v>
      </c>
      <c r="O57" s="372">
        <f t="shared" si="3"/>
        <v>0</v>
      </c>
      <c r="P57" s="372">
        <f t="shared" si="4"/>
        <v>0</v>
      </c>
      <c r="Q57" s="372">
        <f t="shared" si="5"/>
        <v>0</v>
      </c>
      <c r="R57" s="372">
        <f t="shared" si="6"/>
        <v>0</v>
      </c>
    </row>
    <row r="58" spans="1:18">
      <c r="A58" s="346" t="s">
        <v>783</v>
      </c>
      <c r="B58" s="369" t="s">
        <v>134</v>
      </c>
      <c r="C58" s="369"/>
      <c r="D58" s="370" t="s">
        <v>520</v>
      </c>
      <c r="E58" s="371">
        <v>2</v>
      </c>
      <c r="F58" s="371">
        <v>2</v>
      </c>
      <c r="G58" s="371">
        <v>2</v>
      </c>
      <c r="H58" s="371">
        <v>2</v>
      </c>
      <c r="I58" s="371">
        <v>1</v>
      </c>
      <c r="J58" s="371"/>
      <c r="L58" s="372">
        <f t="shared" si="0"/>
        <v>0</v>
      </c>
      <c r="M58" s="372">
        <f t="shared" si="1"/>
        <v>0</v>
      </c>
      <c r="N58" s="372">
        <f t="shared" si="2"/>
        <v>0</v>
      </c>
      <c r="O58" s="372">
        <f t="shared" si="3"/>
        <v>0</v>
      </c>
      <c r="P58" s="372">
        <f t="shared" si="4"/>
        <v>0</v>
      </c>
      <c r="Q58" s="372">
        <f t="shared" si="5"/>
        <v>0</v>
      </c>
      <c r="R58" s="372">
        <f t="shared" si="6"/>
        <v>0</v>
      </c>
    </row>
    <row r="59" spans="1:18">
      <c r="A59" s="346" t="s">
        <v>783</v>
      </c>
      <c r="B59" s="369" t="s">
        <v>134</v>
      </c>
      <c r="C59" s="369"/>
      <c r="D59" s="370" t="s">
        <v>240</v>
      </c>
      <c r="E59" s="371"/>
      <c r="F59" s="371"/>
      <c r="G59" s="371"/>
      <c r="H59" s="371"/>
      <c r="I59" s="371"/>
      <c r="J59" s="371">
        <v>1</v>
      </c>
      <c r="L59" s="372">
        <f t="shared" si="0"/>
        <v>0</v>
      </c>
      <c r="M59" s="372">
        <f t="shared" si="1"/>
        <v>0</v>
      </c>
      <c r="N59" s="372">
        <f t="shared" si="2"/>
        <v>0</v>
      </c>
      <c r="O59" s="372">
        <f t="shared" si="3"/>
        <v>0</v>
      </c>
      <c r="P59" s="372">
        <f t="shared" si="4"/>
        <v>0</v>
      </c>
      <c r="Q59" s="372">
        <f t="shared" si="5"/>
        <v>0</v>
      </c>
      <c r="R59" s="372">
        <f t="shared" si="6"/>
        <v>0</v>
      </c>
    </row>
    <row r="60" spans="1:18">
      <c r="A60" s="339" t="s">
        <v>65</v>
      </c>
      <c r="B60" s="369" t="s">
        <v>134</v>
      </c>
      <c r="C60" s="369"/>
      <c r="D60" s="370" t="s">
        <v>520</v>
      </c>
      <c r="E60" s="371">
        <v>4</v>
      </c>
      <c r="F60" s="371">
        <v>4</v>
      </c>
      <c r="G60" s="371">
        <v>4</v>
      </c>
      <c r="H60" s="371">
        <v>6</v>
      </c>
      <c r="I60" s="371">
        <v>3</v>
      </c>
      <c r="J60" s="371"/>
      <c r="L60" s="372">
        <f t="shared" si="0"/>
        <v>0</v>
      </c>
      <c r="M60" s="372">
        <f t="shared" si="1"/>
        <v>0</v>
      </c>
      <c r="N60" s="372">
        <f t="shared" si="2"/>
        <v>0</v>
      </c>
      <c r="O60" s="372">
        <f t="shared" si="3"/>
        <v>0</v>
      </c>
      <c r="P60" s="372">
        <f t="shared" si="4"/>
        <v>0</v>
      </c>
      <c r="Q60" s="372">
        <f t="shared" si="5"/>
        <v>0</v>
      </c>
      <c r="R60" s="372">
        <f t="shared" si="6"/>
        <v>0</v>
      </c>
    </row>
    <row r="61" spans="1:18">
      <c r="A61" s="339" t="s">
        <v>65</v>
      </c>
      <c r="B61" s="369">
        <v>1</v>
      </c>
      <c r="C61" s="369"/>
      <c r="D61" s="370" t="s">
        <v>520</v>
      </c>
      <c r="E61" s="371">
        <v>2</v>
      </c>
      <c r="F61" s="371">
        <v>2</v>
      </c>
      <c r="G61" s="371">
        <v>2</v>
      </c>
      <c r="H61" s="371">
        <v>2</v>
      </c>
      <c r="I61" s="371">
        <v>1</v>
      </c>
      <c r="J61" s="371"/>
      <c r="L61" s="372">
        <f t="shared" si="0"/>
        <v>0</v>
      </c>
      <c r="M61" s="372">
        <f t="shared" si="1"/>
        <v>0</v>
      </c>
      <c r="N61" s="372">
        <f t="shared" si="2"/>
        <v>0</v>
      </c>
      <c r="O61" s="372">
        <f t="shared" si="3"/>
        <v>0</v>
      </c>
      <c r="P61" s="372">
        <f t="shared" si="4"/>
        <v>0</v>
      </c>
      <c r="Q61" s="372">
        <f t="shared" si="5"/>
        <v>0</v>
      </c>
      <c r="R61" s="372">
        <f t="shared" si="6"/>
        <v>0</v>
      </c>
    </row>
    <row r="62" spans="1:18">
      <c r="A62" s="339" t="s">
        <v>65</v>
      </c>
      <c r="B62" s="369">
        <v>1</v>
      </c>
      <c r="C62" s="369"/>
      <c r="D62" s="370" t="s">
        <v>399</v>
      </c>
      <c r="E62" s="371"/>
      <c r="F62" s="371"/>
      <c r="G62" s="371"/>
      <c r="H62" s="371"/>
      <c r="I62" s="371"/>
      <c r="J62" s="371">
        <v>1</v>
      </c>
      <c r="L62" s="372">
        <f t="shared" si="0"/>
        <v>0</v>
      </c>
      <c r="M62" s="372">
        <f t="shared" si="1"/>
        <v>0</v>
      </c>
      <c r="N62" s="372">
        <f t="shared" si="2"/>
        <v>0</v>
      </c>
      <c r="O62" s="372">
        <f t="shared" si="3"/>
        <v>0</v>
      </c>
      <c r="P62" s="372">
        <f t="shared" si="4"/>
        <v>0</v>
      </c>
      <c r="Q62" s="372">
        <f t="shared" si="5"/>
        <v>0</v>
      </c>
      <c r="R62" s="372">
        <f t="shared" si="6"/>
        <v>0</v>
      </c>
    </row>
    <row r="63" spans="1:18" s="374" customFormat="1">
      <c r="A63" s="144" t="s">
        <v>784</v>
      </c>
      <c r="B63" s="369" t="s">
        <v>134</v>
      </c>
      <c r="C63" s="369"/>
      <c r="D63" s="370" t="s">
        <v>520</v>
      </c>
      <c r="E63" s="371">
        <v>1</v>
      </c>
      <c r="F63" s="371">
        <v>1</v>
      </c>
      <c r="G63" s="371">
        <v>1</v>
      </c>
      <c r="H63" s="371">
        <v>2</v>
      </c>
      <c r="I63" s="371">
        <v>1</v>
      </c>
      <c r="J63" s="371"/>
      <c r="K63" s="373"/>
      <c r="L63" s="372">
        <f t="shared" si="0"/>
        <v>0</v>
      </c>
      <c r="M63" s="372">
        <f t="shared" si="1"/>
        <v>0</v>
      </c>
      <c r="N63" s="372">
        <f t="shared" si="2"/>
        <v>0</v>
      </c>
      <c r="O63" s="372">
        <f t="shared" si="3"/>
        <v>0</v>
      </c>
      <c r="P63" s="372">
        <f t="shared" si="4"/>
        <v>0</v>
      </c>
      <c r="Q63" s="372">
        <f t="shared" si="5"/>
        <v>0</v>
      </c>
      <c r="R63" s="372">
        <f t="shared" si="6"/>
        <v>0</v>
      </c>
    </row>
    <row r="64" spans="1:18" s="374" customFormat="1">
      <c r="A64" s="144" t="s">
        <v>784</v>
      </c>
      <c r="B64" s="369" t="s">
        <v>134</v>
      </c>
      <c r="C64" s="369"/>
      <c r="D64" s="370" t="s">
        <v>399</v>
      </c>
      <c r="E64" s="371"/>
      <c r="F64" s="371"/>
      <c r="G64" s="371"/>
      <c r="H64" s="371"/>
      <c r="I64" s="371"/>
      <c r="J64" s="371">
        <v>1</v>
      </c>
      <c r="K64" s="373"/>
      <c r="L64" s="372">
        <f t="shared" si="0"/>
        <v>0</v>
      </c>
      <c r="M64" s="372">
        <f t="shared" si="1"/>
        <v>0</v>
      </c>
      <c r="N64" s="372">
        <f t="shared" si="2"/>
        <v>0</v>
      </c>
      <c r="O64" s="372">
        <f t="shared" si="3"/>
        <v>0</v>
      </c>
      <c r="P64" s="372">
        <f t="shared" si="4"/>
        <v>0</v>
      </c>
      <c r="Q64" s="372">
        <f t="shared" si="5"/>
        <v>0</v>
      </c>
      <c r="R64" s="372">
        <f t="shared" si="6"/>
        <v>0</v>
      </c>
    </row>
    <row r="65" spans="1:18" s="374" customFormat="1">
      <c r="A65" s="144" t="s">
        <v>53</v>
      </c>
      <c r="B65" s="369" t="s">
        <v>134</v>
      </c>
      <c r="C65" s="369"/>
      <c r="D65" s="370" t="s">
        <v>520</v>
      </c>
      <c r="E65" s="371">
        <v>2</v>
      </c>
      <c r="F65" s="371">
        <v>2</v>
      </c>
      <c r="G65" s="371">
        <v>2</v>
      </c>
      <c r="H65" s="371">
        <v>2</v>
      </c>
      <c r="I65" s="371">
        <v>1</v>
      </c>
      <c r="J65" s="371"/>
      <c r="K65" s="373"/>
      <c r="L65" s="372">
        <f t="shared" ref="L65:L66" si="7">E65*$G$3*52</f>
        <v>0</v>
      </c>
      <c r="M65" s="372">
        <f t="shared" ref="M65:M66" si="8">F65*$G$4*52</f>
        <v>0</v>
      </c>
      <c r="N65" s="372">
        <f t="shared" ref="N65:N66" si="9">G65*$G$5*52</f>
        <v>0</v>
      </c>
      <c r="O65" s="372">
        <f t="shared" ref="O65:O66" si="10">H65*$G$6*52</f>
        <v>0</v>
      </c>
      <c r="P65" s="372">
        <f t="shared" ref="P65:P66" si="11">I65*$G$7*52</f>
        <v>0</v>
      </c>
      <c r="Q65" s="372">
        <f t="shared" ref="Q65:Q66" si="12">J65*$G$8*52</f>
        <v>0</v>
      </c>
      <c r="R65" s="372">
        <f t="shared" ref="R65:R66" si="13">SUM(L65:Q65)</f>
        <v>0</v>
      </c>
    </row>
    <row r="66" spans="1:18" s="374" customFormat="1">
      <c r="A66" s="144" t="s">
        <v>53</v>
      </c>
      <c r="B66" s="369" t="s">
        <v>134</v>
      </c>
      <c r="C66" s="369"/>
      <c r="D66" s="370" t="s">
        <v>399</v>
      </c>
      <c r="E66" s="371">
        <v>1</v>
      </c>
      <c r="F66" s="371"/>
      <c r="G66" s="371"/>
      <c r="H66" s="371"/>
      <c r="I66" s="371"/>
      <c r="J66" s="371">
        <v>1</v>
      </c>
      <c r="K66" s="373"/>
      <c r="L66" s="372">
        <f t="shared" si="7"/>
        <v>0</v>
      </c>
      <c r="M66" s="372">
        <f t="shared" si="8"/>
        <v>0</v>
      </c>
      <c r="N66" s="372">
        <f t="shared" si="9"/>
        <v>0</v>
      </c>
      <c r="O66" s="372">
        <f t="shared" si="10"/>
        <v>0</v>
      </c>
      <c r="P66" s="372">
        <f t="shared" si="11"/>
        <v>0</v>
      </c>
      <c r="Q66" s="372">
        <f t="shared" si="12"/>
        <v>0</v>
      </c>
      <c r="R66" s="372">
        <f t="shared" si="13"/>
        <v>0</v>
      </c>
    </row>
    <row r="67" spans="1:18" s="374" customFormat="1">
      <c r="A67" s="344" t="s">
        <v>58</v>
      </c>
      <c r="B67" s="369" t="s">
        <v>134</v>
      </c>
      <c r="C67" s="369"/>
      <c r="D67" s="370" t="s">
        <v>399</v>
      </c>
      <c r="E67" s="371"/>
      <c r="F67" s="371"/>
      <c r="G67" s="371"/>
      <c r="H67" s="371"/>
      <c r="I67" s="371"/>
      <c r="J67" s="371">
        <v>1</v>
      </c>
      <c r="K67" s="373"/>
      <c r="L67" s="372">
        <f t="shared" si="0"/>
        <v>0</v>
      </c>
      <c r="M67" s="372">
        <f t="shared" si="1"/>
        <v>0</v>
      </c>
      <c r="N67" s="372">
        <f t="shared" si="2"/>
        <v>0</v>
      </c>
      <c r="O67" s="372">
        <f t="shared" si="3"/>
        <v>0</v>
      </c>
      <c r="P67" s="372">
        <f t="shared" si="4"/>
        <v>0</v>
      </c>
      <c r="Q67" s="372">
        <f t="shared" si="5"/>
        <v>0</v>
      </c>
      <c r="R67" s="372">
        <f t="shared" si="6"/>
        <v>0</v>
      </c>
    </row>
    <row r="68" spans="1:18">
      <c r="A68" s="339" t="s">
        <v>58</v>
      </c>
      <c r="B68" s="369" t="s">
        <v>134</v>
      </c>
      <c r="C68" s="369"/>
      <c r="D68" s="370" t="s">
        <v>520</v>
      </c>
      <c r="E68" s="371">
        <v>1</v>
      </c>
      <c r="F68" s="371">
        <v>1</v>
      </c>
      <c r="G68" s="371">
        <v>1</v>
      </c>
      <c r="H68" s="371">
        <v>2</v>
      </c>
      <c r="I68" s="371">
        <v>1</v>
      </c>
      <c r="J68" s="371"/>
      <c r="L68" s="372">
        <f t="shared" si="0"/>
        <v>0</v>
      </c>
      <c r="M68" s="372">
        <f t="shared" si="1"/>
        <v>0</v>
      </c>
      <c r="N68" s="372">
        <f t="shared" si="2"/>
        <v>0</v>
      </c>
      <c r="O68" s="372">
        <f t="shared" si="3"/>
        <v>0</v>
      </c>
      <c r="P68" s="372">
        <f t="shared" si="4"/>
        <v>0</v>
      </c>
      <c r="Q68" s="372">
        <f t="shared" si="5"/>
        <v>0</v>
      </c>
      <c r="R68" s="372">
        <f t="shared" si="6"/>
        <v>0</v>
      </c>
    </row>
    <row r="69" spans="1:18">
      <c r="A69" s="339" t="s">
        <v>61</v>
      </c>
      <c r="B69" s="369" t="s">
        <v>134</v>
      </c>
      <c r="C69" s="369"/>
      <c r="D69" s="370" t="s">
        <v>520</v>
      </c>
      <c r="E69" s="371">
        <v>2</v>
      </c>
      <c r="F69" s="371">
        <v>2</v>
      </c>
      <c r="G69" s="371">
        <v>2</v>
      </c>
      <c r="H69" s="371">
        <v>3</v>
      </c>
      <c r="I69" s="371">
        <v>1</v>
      </c>
      <c r="J69" s="371"/>
      <c r="L69" s="372">
        <f t="shared" si="0"/>
        <v>0</v>
      </c>
      <c r="M69" s="372">
        <f t="shared" si="1"/>
        <v>0</v>
      </c>
      <c r="N69" s="372">
        <f t="shared" si="2"/>
        <v>0</v>
      </c>
      <c r="O69" s="372">
        <f t="shared" si="3"/>
        <v>0</v>
      </c>
      <c r="P69" s="372">
        <f t="shared" si="4"/>
        <v>0</v>
      </c>
      <c r="Q69" s="372">
        <f t="shared" si="5"/>
        <v>0</v>
      </c>
      <c r="R69" s="372">
        <f t="shared" si="6"/>
        <v>0</v>
      </c>
    </row>
    <row r="70" spans="1:18">
      <c r="A70" s="339" t="s">
        <v>61</v>
      </c>
      <c r="B70" s="369" t="s">
        <v>134</v>
      </c>
      <c r="C70" s="369"/>
      <c r="D70" s="370" t="s">
        <v>240</v>
      </c>
      <c r="E70" s="371"/>
      <c r="F70" s="371"/>
      <c r="G70" s="371"/>
      <c r="H70" s="371"/>
      <c r="I70" s="371"/>
      <c r="J70" s="371">
        <v>1</v>
      </c>
      <c r="L70" s="372">
        <f t="shared" si="0"/>
        <v>0</v>
      </c>
      <c r="M70" s="372">
        <f t="shared" si="1"/>
        <v>0</v>
      </c>
      <c r="N70" s="372">
        <f t="shared" si="2"/>
        <v>0</v>
      </c>
      <c r="O70" s="372">
        <f t="shared" si="3"/>
        <v>0</v>
      </c>
      <c r="P70" s="372">
        <f t="shared" si="4"/>
        <v>0</v>
      </c>
      <c r="Q70" s="372">
        <f t="shared" si="5"/>
        <v>0</v>
      </c>
      <c r="R70" s="372">
        <f t="shared" si="6"/>
        <v>0</v>
      </c>
    </row>
    <row r="71" spans="1:18">
      <c r="A71" s="339" t="s">
        <v>72</v>
      </c>
      <c r="B71" s="369" t="s">
        <v>134</v>
      </c>
      <c r="C71" s="369"/>
      <c r="D71" s="370" t="s">
        <v>166</v>
      </c>
      <c r="E71" s="371">
        <v>1</v>
      </c>
      <c r="F71" s="371">
        <v>1</v>
      </c>
      <c r="G71" s="371">
        <v>1</v>
      </c>
      <c r="H71" s="371">
        <v>1</v>
      </c>
      <c r="I71" s="371">
        <v>1</v>
      </c>
      <c r="J71" s="371"/>
      <c r="L71" s="372">
        <f t="shared" si="0"/>
        <v>0</v>
      </c>
      <c r="M71" s="372">
        <f t="shared" si="1"/>
        <v>0</v>
      </c>
      <c r="N71" s="372">
        <f t="shared" si="2"/>
        <v>0</v>
      </c>
      <c r="O71" s="372">
        <f t="shared" si="3"/>
        <v>0</v>
      </c>
      <c r="P71" s="372">
        <f t="shared" si="4"/>
        <v>0</v>
      </c>
      <c r="Q71" s="372">
        <f t="shared" si="5"/>
        <v>0</v>
      </c>
      <c r="R71" s="372">
        <f t="shared" si="6"/>
        <v>0</v>
      </c>
    </row>
    <row r="72" spans="1:18">
      <c r="A72" s="339" t="s">
        <v>72</v>
      </c>
      <c r="B72" s="369" t="s">
        <v>134</v>
      </c>
      <c r="C72" s="369"/>
      <c r="D72" s="370" t="s">
        <v>240</v>
      </c>
      <c r="E72" s="371"/>
      <c r="F72" s="371"/>
      <c r="G72" s="371"/>
      <c r="H72" s="371"/>
      <c r="I72" s="371"/>
      <c r="J72" s="371">
        <v>1</v>
      </c>
      <c r="L72" s="372">
        <f t="shared" si="0"/>
        <v>0</v>
      </c>
      <c r="M72" s="372">
        <f t="shared" si="1"/>
        <v>0</v>
      </c>
      <c r="N72" s="372">
        <f t="shared" si="2"/>
        <v>0</v>
      </c>
      <c r="O72" s="372">
        <f t="shared" si="3"/>
        <v>0</v>
      </c>
      <c r="P72" s="372">
        <f t="shared" si="4"/>
        <v>0</v>
      </c>
      <c r="Q72" s="372">
        <f t="shared" si="5"/>
        <v>0</v>
      </c>
      <c r="R72" s="372">
        <f t="shared" si="6"/>
        <v>0</v>
      </c>
    </row>
    <row r="73" spans="1:18">
      <c r="A73" s="339" t="s">
        <v>59</v>
      </c>
      <c r="B73" s="369" t="s">
        <v>134</v>
      </c>
      <c r="C73" s="369"/>
      <c r="D73" s="370" t="s">
        <v>520</v>
      </c>
      <c r="E73" s="371">
        <v>2</v>
      </c>
      <c r="F73" s="371">
        <v>2</v>
      </c>
      <c r="G73" s="371">
        <v>2</v>
      </c>
      <c r="H73" s="371">
        <v>2</v>
      </c>
      <c r="I73" s="371">
        <v>1</v>
      </c>
      <c r="J73" s="371"/>
      <c r="L73" s="372">
        <f t="shared" si="0"/>
        <v>0</v>
      </c>
      <c r="M73" s="372">
        <f t="shared" si="1"/>
        <v>0</v>
      </c>
      <c r="N73" s="372">
        <f t="shared" si="2"/>
        <v>0</v>
      </c>
      <c r="O73" s="372">
        <f t="shared" si="3"/>
        <v>0</v>
      </c>
      <c r="P73" s="372">
        <f t="shared" si="4"/>
        <v>0</v>
      </c>
      <c r="Q73" s="372">
        <f t="shared" si="5"/>
        <v>0</v>
      </c>
      <c r="R73" s="372">
        <f t="shared" si="6"/>
        <v>0</v>
      </c>
    </row>
    <row r="74" spans="1:18">
      <c r="A74" s="339" t="s">
        <v>59</v>
      </c>
      <c r="B74" s="369" t="s">
        <v>134</v>
      </c>
      <c r="C74" s="369"/>
      <c r="D74" s="370" t="s">
        <v>399</v>
      </c>
      <c r="E74" s="371"/>
      <c r="F74" s="371"/>
      <c r="G74" s="371"/>
      <c r="H74" s="371"/>
      <c r="I74" s="371"/>
      <c r="J74" s="371">
        <v>1</v>
      </c>
      <c r="L74" s="372">
        <f t="shared" ref="L74:L76" si="14">E74*$G$3*52</f>
        <v>0</v>
      </c>
      <c r="M74" s="372">
        <f t="shared" ref="M74:M76" si="15">F74*$G$4*52</f>
        <v>0</v>
      </c>
      <c r="N74" s="372">
        <f t="shared" ref="N74:N76" si="16">G74*$G$5*52</f>
        <v>0</v>
      </c>
      <c r="O74" s="372">
        <f t="shared" ref="O74:O76" si="17">H74*$G$6*52</f>
        <v>0</v>
      </c>
      <c r="P74" s="372">
        <f t="shared" ref="P74:P76" si="18">I74*$G$7*52</f>
        <v>0</v>
      </c>
      <c r="Q74" s="372">
        <f t="shared" ref="Q74:Q76" si="19">J74*$G$8*52</f>
        <v>0</v>
      </c>
      <c r="R74" s="372">
        <f t="shared" ref="R74:R76" si="20">SUM(L74:Q74)</f>
        <v>0</v>
      </c>
    </row>
    <row r="75" spans="1:18">
      <c r="A75" s="339" t="s">
        <v>64</v>
      </c>
      <c r="B75" s="369" t="s">
        <v>134</v>
      </c>
      <c r="C75" s="369"/>
      <c r="D75" s="370" t="s">
        <v>520</v>
      </c>
      <c r="E75" s="371">
        <v>1</v>
      </c>
      <c r="F75" s="371">
        <v>1</v>
      </c>
      <c r="G75" s="371">
        <v>1</v>
      </c>
      <c r="H75" s="371">
        <v>1</v>
      </c>
      <c r="I75" s="371">
        <v>1</v>
      </c>
      <c r="J75" s="371"/>
      <c r="L75" s="372">
        <f t="shared" si="14"/>
        <v>0</v>
      </c>
      <c r="M75" s="372">
        <f t="shared" si="15"/>
        <v>0</v>
      </c>
      <c r="N75" s="372">
        <f t="shared" si="16"/>
        <v>0</v>
      </c>
      <c r="O75" s="372">
        <f t="shared" si="17"/>
        <v>0</v>
      </c>
      <c r="P75" s="372">
        <f t="shared" si="18"/>
        <v>0</v>
      </c>
      <c r="Q75" s="372">
        <f t="shared" si="19"/>
        <v>0</v>
      </c>
      <c r="R75" s="372">
        <f t="shared" si="20"/>
        <v>0</v>
      </c>
    </row>
    <row r="76" spans="1:18">
      <c r="A76" s="339" t="s">
        <v>64</v>
      </c>
      <c r="B76" s="369" t="s">
        <v>134</v>
      </c>
      <c r="C76" s="369"/>
      <c r="D76" s="370" t="s">
        <v>399</v>
      </c>
      <c r="E76" s="371"/>
      <c r="F76" s="371"/>
      <c r="G76" s="371"/>
      <c r="H76" s="371"/>
      <c r="I76" s="371"/>
      <c r="J76" s="371">
        <v>1</v>
      </c>
      <c r="L76" s="372">
        <f t="shared" si="14"/>
        <v>0</v>
      </c>
      <c r="M76" s="372">
        <f t="shared" si="15"/>
        <v>0</v>
      </c>
      <c r="N76" s="372">
        <f t="shared" si="16"/>
        <v>0</v>
      </c>
      <c r="O76" s="372">
        <f t="shared" si="17"/>
        <v>0</v>
      </c>
      <c r="P76" s="372">
        <f t="shared" si="18"/>
        <v>0</v>
      </c>
      <c r="Q76" s="372">
        <f t="shared" si="19"/>
        <v>0</v>
      </c>
      <c r="R76" s="372">
        <f t="shared" si="20"/>
        <v>0</v>
      </c>
    </row>
    <row r="77" spans="1:18" s="374" customFormat="1">
      <c r="A77" s="213" t="s">
        <v>73</v>
      </c>
      <c r="B77" s="371" t="s">
        <v>134</v>
      </c>
      <c r="C77" s="371"/>
      <c r="D77" s="370" t="s">
        <v>520</v>
      </c>
      <c r="E77" s="371">
        <v>0</v>
      </c>
      <c r="F77" s="371">
        <v>0</v>
      </c>
      <c r="G77" s="371">
        <v>0</v>
      </c>
      <c r="H77" s="371">
        <v>2</v>
      </c>
      <c r="I77" s="371">
        <v>0</v>
      </c>
      <c r="J77" s="371">
        <v>0</v>
      </c>
      <c r="K77" s="373"/>
      <c r="L77" s="372">
        <f t="shared" ref="L77:L80" si="21">E77*$G$3*52</f>
        <v>0</v>
      </c>
      <c r="M77" s="372">
        <f t="shared" ref="M77:M80" si="22">F77*$G$4*52</f>
        <v>0</v>
      </c>
      <c r="N77" s="372">
        <f t="shared" ref="N77:N80" si="23">G77*$G$5*52</f>
        <v>0</v>
      </c>
      <c r="O77" s="372">
        <f t="shared" ref="O77:O80" si="24">H77*$G$6*52</f>
        <v>0</v>
      </c>
      <c r="P77" s="372">
        <f t="shared" ref="P77:P80" si="25">I77*$G$7*52</f>
        <v>0</v>
      </c>
      <c r="Q77" s="372">
        <f t="shared" ref="Q77:Q80" si="26">J77*$G$8*52</f>
        <v>0</v>
      </c>
      <c r="R77" s="372">
        <f t="shared" ref="R77:R80" si="27">SUM(L77:Q77)</f>
        <v>0</v>
      </c>
    </row>
    <row r="78" spans="1:18" s="374" customFormat="1">
      <c r="A78" s="213" t="s">
        <v>74</v>
      </c>
      <c r="B78" s="371" t="s">
        <v>134</v>
      </c>
      <c r="C78" s="371"/>
      <c r="D78" s="370" t="s">
        <v>520</v>
      </c>
      <c r="E78" s="371">
        <v>0</v>
      </c>
      <c r="F78" s="371">
        <v>0</v>
      </c>
      <c r="G78" s="371">
        <v>1</v>
      </c>
      <c r="H78" s="371">
        <v>2</v>
      </c>
      <c r="I78" s="371">
        <v>2</v>
      </c>
      <c r="J78" s="371">
        <v>0</v>
      </c>
      <c r="K78" s="373"/>
      <c r="L78" s="372">
        <f t="shared" si="21"/>
        <v>0</v>
      </c>
      <c r="M78" s="372">
        <f t="shared" si="22"/>
        <v>0</v>
      </c>
      <c r="N78" s="372">
        <f t="shared" si="23"/>
        <v>0</v>
      </c>
      <c r="O78" s="372">
        <f t="shared" si="24"/>
        <v>0</v>
      </c>
      <c r="P78" s="372">
        <f t="shared" si="25"/>
        <v>0</v>
      </c>
      <c r="Q78" s="372">
        <f t="shared" si="26"/>
        <v>0</v>
      </c>
      <c r="R78" s="372">
        <f t="shared" si="27"/>
        <v>0</v>
      </c>
    </row>
    <row r="79" spans="1:18" s="374" customFormat="1">
      <c r="A79" s="213" t="s">
        <v>76</v>
      </c>
      <c r="B79" s="371" t="s">
        <v>134</v>
      </c>
      <c r="C79" s="371"/>
      <c r="D79" s="370" t="s">
        <v>520</v>
      </c>
      <c r="E79" s="371">
        <v>0</v>
      </c>
      <c r="F79" s="371">
        <v>0</v>
      </c>
      <c r="G79" s="371">
        <v>0</v>
      </c>
      <c r="H79" s="371">
        <v>2</v>
      </c>
      <c r="I79" s="371">
        <v>0</v>
      </c>
      <c r="J79" s="371">
        <v>1</v>
      </c>
      <c r="K79" s="373"/>
      <c r="L79" s="372">
        <f t="shared" si="21"/>
        <v>0</v>
      </c>
      <c r="M79" s="372">
        <f t="shared" si="22"/>
        <v>0</v>
      </c>
      <c r="N79" s="372">
        <f t="shared" si="23"/>
        <v>0</v>
      </c>
      <c r="O79" s="372">
        <f t="shared" si="24"/>
        <v>0</v>
      </c>
      <c r="P79" s="372">
        <f t="shared" si="25"/>
        <v>0</v>
      </c>
      <c r="Q79" s="372">
        <f t="shared" si="26"/>
        <v>0</v>
      </c>
      <c r="R79" s="372">
        <f t="shared" si="27"/>
        <v>0</v>
      </c>
    </row>
    <row r="80" spans="1:18" s="374" customFormat="1">
      <c r="A80" s="213" t="s">
        <v>75</v>
      </c>
      <c r="B80" s="371" t="s">
        <v>134</v>
      </c>
      <c r="C80" s="371"/>
      <c r="D80" s="370" t="s">
        <v>520</v>
      </c>
      <c r="E80" s="371">
        <v>0</v>
      </c>
      <c r="F80" s="371">
        <v>0</v>
      </c>
      <c r="G80" s="371">
        <v>0</v>
      </c>
      <c r="H80" s="371">
        <v>3</v>
      </c>
      <c r="I80" s="371">
        <v>3</v>
      </c>
      <c r="J80" s="371">
        <v>0</v>
      </c>
      <c r="K80" s="373"/>
      <c r="L80" s="372">
        <f t="shared" si="21"/>
        <v>0</v>
      </c>
      <c r="M80" s="372">
        <f t="shared" si="22"/>
        <v>0</v>
      </c>
      <c r="N80" s="372">
        <f t="shared" si="23"/>
        <v>0</v>
      </c>
      <c r="O80" s="372">
        <f t="shared" si="24"/>
        <v>0</v>
      </c>
      <c r="P80" s="372">
        <f t="shared" si="25"/>
        <v>0</v>
      </c>
      <c r="Q80" s="372">
        <f t="shared" si="26"/>
        <v>0</v>
      </c>
      <c r="R80" s="372">
        <f t="shared" si="27"/>
        <v>0</v>
      </c>
    </row>
  </sheetData>
  <sheetProtection algorithmName="SHA-512" hashValue="q0uu3nJSGbwWihFocYwJcaO+A/rf3NFZ3TLvC0699Ug8CWTxm0PL0eY9VjUO5NgI87j3UQIoNMSicNqeYfYesQ==" saltValue="4j7iXYKNbvnluU2DZEMRVg==" spinCount="100000" sheet="1" objects="1" scenarios="1" selectLockedCells="1"/>
  <autoFilter ref="A12:M80" xr:uid="{4B4E1F65-9E3C-4A8C-AA3A-99E0B01B9149}"/>
  <mergeCells count="14">
    <mergeCell ref="H2:O2"/>
    <mergeCell ref="H3:O3"/>
    <mergeCell ref="E8:F8"/>
    <mergeCell ref="E2:F2"/>
    <mergeCell ref="E3:F3"/>
    <mergeCell ref="E4:F4"/>
    <mergeCell ref="E5:F5"/>
    <mergeCell ref="E6:F6"/>
    <mergeCell ref="E7:F7"/>
    <mergeCell ref="H4:O4"/>
    <mergeCell ref="H5:O5"/>
    <mergeCell ref="H6:O6"/>
    <mergeCell ref="H7:O7"/>
    <mergeCell ref="H8:O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DF49A-81C9-4DD9-8AF4-ACF16EC3F9D5}">
  <dimension ref="A1:G36"/>
  <sheetViews>
    <sheetView workbookViewId="0">
      <selection activeCell="F2" sqref="F2:F15"/>
    </sheetView>
  </sheetViews>
  <sheetFormatPr defaultColWidth="8.85546875" defaultRowHeight="15"/>
  <cols>
    <col min="1" max="1" width="8.85546875" style="12"/>
    <col min="2" max="2" width="73.28515625" style="12" customWidth="1"/>
    <col min="3" max="3" width="19.85546875" style="12" customWidth="1"/>
    <col min="4" max="4" width="21.85546875" style="12" bestFit="1" customWidth="1"/>
    <col min="5" max="5" width="44.28515625" style="381" customWidth="1"/>
    <col min="6" max="6" width="18.85546875" style="210" customWidth="1"/>
    <col min="7" max="7" width="17.28515625" style="210" customWidth="1"/>
    <col min="8" max="16384" width="8.85546875" style="12"/>
  </cols>
  <sheetData>
    <row r="1" spans="1:7" ht="30">
      <c r="A1" s="367"/>
      <c r="B1" s="368" t="s">
        <v>821</v>
      </c>
      <c r="C1" s="368" t="s">
        <v>750</v>
      </c>
      <c r="D1" s="368" t="s">
        <v>822</v>
      </c>
      <c r="E1" s="375" t="s">
        <v>823</v>
      </c>
      <c r="F1" s="375" t="s">
        <v>824</v>
      </c>
      <c r="G1" s="375" t="s">
        <v>825</v>
      </c>
    </row>
    <row r="2" spans="1:7">
      <c r="A2" s="186">
        <v>1</v>
      </c>
      <c r="B2" s="186" t="s">
        <v>826</v>
      </c>
      <c r="C2" s="186" t="s">
        <v>827</v>
      </c>
      <c r="D2" s="303">
        <v>900</v>
      </c>
      <c r="E2" s="376">
        <v>48</v>
      </c>
      <c r="F2" s="382">
        <v>0</v>
      </c>
      <c r="G2" s="377">
        <f>D2*F2</f>
        <v>0</v>
      </c>
    </row>
    <row r="3" spans="1:7">
      <c r="A3" s="186">
        <v>2</v>
      </c>
      <c r="B3" s="378" t="s">
        <v>828</v>
      </c>
      <c r="C3" s="186" t="s">
        <v>827</v>
      </c>
      <c r="D3" s="303">
        <v>40</v>
      </c>
      <c r="E3" s="376">
        <v>60</v>
      </c>
      <c r="F3" s="382">
        <v>0</v>
      </c>
      <c r="G3" s="377">
        <f t="shared" ref="G3:G15" si="0">D3*F3</f>
        <v>0</v>
      </c>
    </row>
    <row r="4" spans="1:7" ht="30">
      <c r="A4" s="186">
        <v>3</v>
      </c>
      <c r="B4" s="378" t="s">
        <v>829</v>
      </c>
      <c r="C4" s="186" t="s">
        <v>827</v>
      </c>
      <c r="D4" s="303">
        <v>40</v>
      </c>
      <c r="E4" s="377">
        <v>48</v>
      </c>
      <c r="F4" s="383">
        <v>0</v>
      </c>
      <c r="G4" s="377">
        <f>D4*F4</f>
        <v>0</v>
      </c>
    </row>
    <row r="5" spans="1:7">
      <c r="A5" s="186">
        <v>4</v>
      </c>
      <c r="B5" s="186" t="s">
        <v>830</v>
      </c>
      <c r="C5" s="186" t="s">
        <v>831</v>
      </c>
      <c r="D5" s="303">
        <v>20</v>
      </c>
      <c r="E5" s="376">
        <v>60</v>
      </c>
      <c r="F5" s="382">
        <v>0</v>
      </c>
      <c r="G5" s="377">
        <f t="shared" si="0"/>
        <v>0</v>
      </c>
    </row>
    <row r="6" spans="1:7">
      <c r="A6" s="186">
        <v>5</v>
      </c>
      <c r="B6" s="186" t="s">
        <v>832</v>
      </c>
      <c r="C6" s="186" t="s">
        <v>831</v>
      </c>
      <c r="D6" s="303">
        <v>20</v>
      </c>
      <c r="E6" s="376">
        <v>75</v>
      </c>
      <c r="F6" s="382">
        <v>0</v>
      </c>
      <c r="G6" s="377">
        <f t="shared" si="0"/>
        <v>0</v>
      </c>
    </row>
    <row r="7" spans="1:7">
      <c r="A7" s="186">
        <v>6</v>
      </c>
      <c r="B7" s="378" t="s">
        <v>833</v>
      </c>
      <c r="C7" s="186" t="s">
        <v>831</v>
      </c>
      <c r="D7" s="303">
        <v>20</v>
      </c>
      <c r="E7" s="376">
        <v>65</v>
      </c>
      <c r="F7" s="382">
        <v>0</v>
      </c>
      <c r="G7" s="377">
        <f t="shared" si="0"/>
        <v>0</v>
      </c>
    </row>
    <row r="8" spans="1:7">
      <c r="A8" s="186">
        <v>7</v>
      </c>
      <c r="B8" s="378" t="s">
        <v>834</v>
      </c>
      <c r="C8" s="186" t="s">
        <v>835</v>
      </c>
      <c r="D8" s="303">
        <v>200</v>
      </c>
      <c r="E8" s="376">
        <v>2</v>
      </c>
      <c r="F8" s="382">
        <v>0</v>
      </c>
      <c r="G8" s="377">
        <f t="shared" si="0"/>
        <v>0</v>
      </c>
    </row>
    <row r="9" spans="1:7">
      <c r="A9" s="186">
        <v>8</v>
      </c>
      <c r="B9" s="378" t="s">
        <v>836</v>
      </c>
      <c r="C9" s="186" t="s">
        <v>837</v>
      </c>
      <c r="D9" s="303">
        <v>20</v>
      </c>
      <c r="E9" s="376">
        <v>160</v>
      </c>
      <c r="F9" s="382">
        <v>0</v>
      </c>
      <c r="G9" s="377">
        <f t="shared" si="0"/>
        <v>0</v>
      </c>
    </row>
    <row r="10" spans="1:7">
      <c r="A10" s="186">
        <v>9</v>
      </c>
      <c r="B10" s="186" t="s">
        <v>838</v>
      </c>
      <c r="C10" s="186" t="s">
        <v>837</v>
      </c>
      <c r="D10" s="303">
        <v>20</v>
      </c>
      <c r="E10" s="376">
        <v>410</v>
      </c>
      <c r="F10" s="382">
        <v>0</v>
      </c>
      <c r="G10" s="377">
        <f t="shared" si="0"/>
        <v>0</v>
      </c>
    </row>
    <row r="11" spans="1:7">
      <c r="A11" s="186">
        <v>10</v>
      </c>
      <c r="B11" s="186" t="s">
        <v>839</v>
      </c>
      <c r="C11" s="186" t="s">
        <v>837</v>
      </c>
      <c r="D11" s="303">
        <v>5</v>
      </c>
      <c r="E11" s="376">
        <v>190</v>
      </c>
      <c r="F11" s="382">
        <v>0</v>
      </c>
      <c r="G11" s="377">
        <f t="shared" si="0"/>
        <v>0</v>
      </c>
    </row>
    <row r="12" spans="1:7">
      <c r="A12" s="186">
        <v>11</v>
      </c>
      <c r="B12" s="186" t="s">
        <v>840</v>
      </c>
      <c r="C12" s="186" t="s">
        <v>837</v>
      </c>
      <c r="D12" s="303">
        <v>5</v>
      </c>
      <c r="E12" s="376">
        <v>525</v>
      </c>
      <c r="F12" s="382">
        <v>0</v>
      </c>
      <c r="G12" s="377">
        <f t="shared" si="0"/>
        <v>0</v>
      </c>
    </row>
    <row r="13" spans="1:7">
      <c r="A13" s="186">
        <v>12</v>
      </c>
      <c r="B13" s="186" t="s">
        <v>841</v>
      </c>
      <c r="C13" s="186" t="s">
        <v>837</v>
      </c>
      <c r="D13" s="303">
        <v>3</v>
      </c>
      <c r="E13" s="376">
        <v>275</v>
      </c>
      <c r="F13" s="382">
        <v>0</v>
      </c>
      <c r="G13" s="377">
        <f t="shared" si="0"/>
        <v>0</v>
      </c>
    </row>
    <row r="14" spans="1:7">
      <c r="A14" s="186">
        <v>13</v>
      </c>
      <c r="B14" s="186" t="s">
        <v>842</v>
      </c>
      <c r="C14" s="186" t="s">
        <v>837</v>
      </c>
      <c r="D14" s="303">
        <v>3</v>
      </c>
      <c r="E14" s="376">
        <v>750</v>
      </c>
      <c r="F14" s="382">
        <v>0</v>
      </c>
      <c r="G14" s="377">
        <f t="shared" si="0"/>
        <v>0</v>
      </c>
    </row>
    <row r="15" spans="1:7">
      <c r="A15" s="186">
        <v>14</v>
      </c>
      <c r="B15" s="186" t="s">
        <v>843</v>
      </c>
      <c r="C15" s="186" t="s">
        <v>844</v>
      </c>
      <c r="D15" s="303">
        <v>60</v>
      </c>
      <c r="E15" s="376">
        <v>48</v>
      </c>
      <c r="F15" s="382">
        <v>0</v>
      </c>
      <c r="G15" s="377">
        <f t="shared" si="0"/>
        <v>0</v>
      </c>
    </row>
    <row r="16" spans="1:7">
      <c r="A16" s="186">
        <v>15</v>
      </c>
      <c r="B16" s="186" t="s">
        <v>845</v>
      </c>
      <c r="C16" s="186" t="s">
        <v>846</v>
      </c>
      <c r="D16" s="303" t="s">
        <v>447</v>
      </c>
      <c r="E16" s="376" t="s">
        <v>447</v>
      </c>
      <c r="F16" s="376" t="s">
        <v>447</v>
      </c>
      <c r="G16" s="376" t="s">
        <v>447</v>
      </c>
    </row>
    <row r="17" spans="1:7">
      <c r="A17" s="186">
        <v>16</v>
      </c>
      <c r="B17" s="186" t="s">
        <v>847</v>
      </c>
      <c r="C17" s="186" t="s">
        <v>848</v>
      </c>
      <c r="D17" s="303">
        <v>1</v>
      </c>
      <c r="E17" s="376">
        <v>1000</v>
      </c>
      <c r="F17" s="376">
        <v>1000</v>
      </c>
      <c r="G17" s="377">
        <f>F17</f>
        <v>1000</v>
      </c>
    </row>
    <row r="18" spans="1:7" ht="30">
      <c r="A18" s="186">
        <v>17</v>
      </c>
      <c r="B18" s="186" t="s">
        <v>849</v>
      </c>
      <c r="C18" s="186" t="s">
        <v>850</v>
      </c>
      <c r="D18" s="303">
        <v>15</v>
      </c>
      <c r="E18" s="379" t="s">
        <v>851</v>
      </c>
      <c r="F18" s="303" t="s">
        <v>447</v>
      </c>
      <c r="G18" s="303" t="s">
        <v>447</v>
      </c>
    </row>
    <row r="19" spans="1:7" ht="30">
      <c r="A19" s="186">
        <v>18</v>
      </c>
      <c r="B19" s="186" t="s">
        <v>852</v>
      </c>
      <c r="C19" s="186" t="s">
        <v>853</v>
      </c>
      <c r="D19" s="303">
        <v>15</v>
      </c>
      <c r="E19" s="379" t="s">
        <v>851</v>
      </c>
      <c r="F19" s="303" t="s">
        <v>447</v>
      </c>
      <c r="G19" s="303" t="s">
        <v>447</v>
      </c>
    </row>
    <row r="20" spans="1:7" ht="30">
      <c r="A20" s="186">
        <v>19</v>
      </c>
      <c r="B20" s="186" t="s">
        <v>854</v>
      </c>
      <c r="C20" s="186" t="s">
        <v>853</v>
      </c>
      <c r="D20" s="303">
        <v>5</v>
      </c>
      <c r="E20" s="379" t="s">
        <v>851</v>
      </c>
      <c r="F20" s="303" t="s">
        <v>447</v>
      </c>
      <c r="G20" s="303" t="s">
        <v>447</v>
      </c>
    </row>
    <row r="22" spans="1:7">
      <c r="A22" s="186"/>
      <c r="B22" s="186"/>
      <c r="C22" s="186"/>
      <c r="D22" s="186"/>
      <c r="E22" s="75" t="s">
        <v>77</v>
      </c>
      <c r="F22" s="75"/>
      <c r="G22" s="380">
        <f>SUM(G2:G21)</f>
        <v>1000</v>
      </c>
    </row>
    <row r="23" spans="1:7">
      <c r="B23" s="12" t="s">
        <v>855</v>
      </c>
    </row>
    <row r="29" spans="1:7" ht="64.5" customHeight="1">
      <c r="A29" s="551" t="s">
        <v>856</v>
      </c>
      <c r="B29" s="551"/>
      <c r="C29" s="551"/>
      <c r="D29" s="551"/>
      <c r="E29" s="551"/>
      <c r="F29" s="23"/>
      <c r="G29" s="23"/>
    </row>
    <row r="31" spans="1:7">
      <c r="A31" s="551" t="s">
        <v>857</v>
      </c>
      <c r="B31" s="551"/>
      <c r="C31" s="551"/>
      <c r="D31" s="551"/>
      <c r="E31" s="551"/>
    </row>
    <row r="32" spans="1:7">
      <c r="A32" s="551"/>
      <c r="B32" s="551"/>
      <c r="C32" s="551"/>
      <c r="D32" s="551"/>
      <c r="E32" s="551"/>
    </row>
    <row r="33" spans="1:5">
      <c r="A33" s="551"/>
      <c r="B33" s="551"/>
      <c r="C33" s="551"/>
      <c r="D33" s="551"/>
      <c r="E33" s="551"/>
    </row>
    <row r="34" spans="1:5">
      <c r="A34" s="551"/>
      <c r="B34" s="551"/>
      <c r="C34" s="551"/>
      <c r="D34" s="551"/>
      <c r="E34" s="551"/>
    </row>
    <row r="36" spans="1:5" ht="120" customHeight="1">
      <c r="A36" s="551" t="s">
        <v>858</v>
      </c>
      <c r="B36" s="551"/>
      <c r="C36" s="551"/>
      <c r="D36" s="551"/>
      <c r="E36" s="551"/>
    </row>
  </sheetData>
  <sheetProtection algorithmName="SHA-512" hashValue="1eBrGIjDDVWl3yLkIDLdIdpuR2S7i9MIy5Ba/lY/8HJGRFNBbVFF3h126hz90Zw68oevFuQ+XvzmkPqsgnF4mg==" saltValue="qYHBXVQK+AICQsKeCMeAmg==" spinCount="100000" sheet="1" objects="1" scenarios="1" selectLockedCells="1"/>
  <mergeCells count="3">
    <mergeCell ref="A29:E29"/>
    <mergeCell ref="A31:E34"/>
    <mergeCell ref="A36:E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db4626-f8e7-41fe-8e9c-f4111a6fa56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56EDB8D298A84B81D6746BFC25AE62" ma:contentTypeVersion="10" ma:contentTypeDescription="Een nieuw document maken." ma:contentTypeScope="" ma:versionID="45a33cbfa43ec979af02cf0bd93ef576">
  <xsd:schema xmlns:xsd="http://www.w3.org/2001/XMLSchema" xmlns:xs="http://www.w3.org/2001/XMLSchema" xmlns:p="http://schemas.microsoft.com/office/2006/metadata/properties" xmlns:ns2="20db4626-f8e7-41fe-8e9c-f4111a6fa561" targetNamespace="http://schemas.microsoft.com/office/2006/metadata/properties" ma:root="true" ma:fieldsID="f642c0d42bb2b3bb11e533b2ebb438e6" ns2:_="">
    <xsd:import namespace="20db4626-f8e7-41fe-8e9c-f4111a6fa5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b4626-f8e7-41fe-8e9c-f4111a6fa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a07bd16-b9b6-4854-be03-36f3fdd17d0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E939C8-93C5-46F2-BDEE-8E04968B9FD6}">
  <ds:schemaRefs>
    <ds:schemaRef ds:uri="http://schemas.microsoft.com/office/2006/metadata/properties"/>
    <ds:schemaRef ds:uri="http://schemas.microsoft.com/office/infopath/2007/PartnerControls"/>
    <ds:schemaRef ds:uri="20db4626-f8e7-41fe-8e9c-f4111a6fa561"/>
  </ds:schemaRefs>
</ds:datastoreItem>
</file>

<file path=customXml/itemProps2.xml><?xml version="1.0" encoding="utf-8"?>
<ds:datastoreItem xmlns:ds="http://schemas.openxmlformats.org/officeDocument/2006/customXml" ds:itemID="{90F8E004-7586-4D99-86E9-0410CCE807DF}">
  <ds:schemaRefs>
    <ds:schemaRef ds:uri="http://schemas.microsoft.com/sharepoint/v3/contenttype/forms"/>
  </ds:schemaRefs>
</ds:datastoreItem>
</file>

<file path=customXml/itemProps3.xml><?xml version="1.0" encoding="utf-8"?>
<ds:datastoreItem xmlns:ds="http://schemas.openxmlformats.org/officeDocument/2006/customXml" ds:itemID="{E715CBCF-A420-40F0-9BF6-433CF86A1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b4626-f8e7-41fe-8e9c-f4111a6fa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17</vt:i4>
      </vt:variant>
    </vt:vector>
  </HeadingPairs>
  <TitlesOfParts>
    <vt:vector size="30"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11-Vloeronderhoud</vt:lpstr>
      <vt:lpstr>12-Sanitaire voorzieningen</vt:lpstr>
      <vt:lpstr>13- Specialistische reiniging</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'11-Vloeronderhoud'!Afdruktitels</vt:lpstr>
      <vt:lpstr>'2-Kosten per locatie'!Afdruktitels</vt:lpstr>
      <vt:lpstr>'4-Basis ruimtestaat'!Afdruktitels</vt:lpstr>
      <vt:lpstr>'6-Opbouw uurtarief productie'!Afdruktitels</vt:lpstr>
      <vt:lpstr>'9-Afroepprijs'!Afdruktitels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2026-05-07T07:55:31Z</dcterms:created>
  <dcterms:modified xsi:type="dcterms:W3CDTF">2026-10-22T11:55:52Z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0x0101005856EDB8D298A84B81D6746BFC25AE62</vt:lpwstr>
  </property>
  <property fmtid="{D5CDD505-2E9C-101B-9397-08002B2CF9AE}" pid="3" name="MediaServiceImageTags">
    <vt:lpwstr/>
  </property>
</Properties>
</file>