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o2g2.sharepoint.com/teams/OB-MDW-Inkoop/Gedeelde documenten/Inkoop/03 Aanbestedingen 2012-2026/2026 Afval/04 Beschrijvend document/Definitief/"/>
    </mc:Choice>
  </mc:AlternateContent>
  <xr:revisionPtr revIDLastSave="1993" documentId="8_{D1B7BBED-A114-483D-87DC-E21369CC2554}" xr6:coauthVersionLast="47" xr6:coauthVersionMax="47" xr10:uidLastSave="{5827D603-C96F-4B4C-AE1F-2C3B625AA097}"/>
  <bookViews>
    <workbookView xWindow="-120" yWindow="-120" windowWidth="29040" windowHeight="15720" xr2:uid="{D620935F-9A5E-4987-9676-A302E25CD188}"/>
  </bookViews>
  <sheets>
    <sheet name="Invulinstructie" sheetId="5" r:id="rId1"/>
    <sheet name="Totaal overzicht" sheetId="1" r:id="rId2"/>
    <sheet name="Restafval" sheetId="7" r:id="rId3"/>
    <sheet name="Oud papier" sheetId="6" r:id="rId4"/>
    <sheet name="Vertrouwelijk papier" sheetId="2" r:id="rId5"/>
    <sheet name="Buiten scope" sheetId="8" r:id="rId6"/>
  </sheets>
  <definedNames>
    <definedName name="_xlnm._FilterDatabase" localSheetId="4" hidden="1">'Vertrouwelijk papier'!$A$1:$U$32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T12" i="8" l="1"/>
  <c r="O12" i="8"/>
  <c r="Q12" i="8" s="1"/>
  <c r="R12" i="8" s="1"/>
  <c r="N12" i="8"/>
  <c r="N11" i="8"/>
  <c r="O11" i="8" s="1"/>
  <c r="T10" i="8"/>
  <c r="N10" i="8"/>
  <c r="O10" i="8" s="1"/>
  <c r="Q10" i="8" s="1"/>
  <c r="R10" i="8" s="1"/>
  <c r="T9" i="8"/>
  <c r="N9" i="8"/>
  <c r="O9" i="8" s="1"/>
  <c r="Q9" i="8" s="1"/>
  <c r="R9" i="8" s="1"/>
  <c r="N8" i="8"/>
  <c r="O8" i="8" s="1"/>
  <c r="N7" i="8"/>
  <c r="O7" i="8" s="1"/>
  <c r="N6" i="8"/>
  <c r="O6" i="8" s="1"/>
  <c r="N5" i="8"/>
  <c r="O5" i="8" s="1"/>
  <c r="T4" i="8"/>
  <c r="N4" i="8"/>
  <c r="O4" i="8" s="1"/>
  <c r="Q4" i="8" s="1"/>
  <c r="R4" i="8" s="1"/>
  <c r="N3" i="8"/>
  <c r="O3" i="8" s="1"/>
  <c r="N2" i="8"/>
  <c r="O2" i="8" s="1"/>
  <c r="T25" i="2"/>
  <c r="N25" i="2"/>
  <c r="N5" i="2"/>
  <c r="O5" i="2"/>
  <c r="Q5" i="2" s="1"/>
  <c r="R5" i="2"/>
  <c r="T5" i="2"/>
  <c r="T22" i="6"/>
  <c r="N22" i="6"/>
  <c r="O22" i="6" s="1"/>
  <c r="Q22" i="6" s="1"/>
  <c r="R22" i="6" s="1"/>
  <c r="T21" i="6"/>
  <c r="N21" i="6"/>
  <c r="O21" i="6" s="1"/>
  <c r="Q21" i="6" s="1"/>
  <c r="R21" i="6" s="1"/>
  <c r="T26" i="6"/>
  <c r="N26" i="6"/>
  <c r="O26" i="6" s="1"/>
  <c r="Q26" i="6" s="1"/>
  <c r="R26" i="6" s="1"/>
  <c r="T19" i="6"/>
  <c r="N19" i="6"/>
  <c r="O19" i="6" s="1"/>
  <c r="Q19" i="6" s="1"/>
  <c r="R19" i="6" s="1"/>
  <c r="T12" i="6"/>
  <c r="N12" i="6"/>
  <c r="O12" i="6" s="1"/>
  <c r="Q12" i="6" s="1"/>
  <c r="R12" i="6" s="1"/>
  <c r="T44" i="7"/>
  <c r="N44" i="7"/>
  <c r="O44" i="7" s="1"/>
  <c r="Q44" i="7" s="1"/>
  <c r="R44" i="7" s="1"/>
  <c r="T13" i="7"/>
  <c r="N13" i="7"/>
  <c r="O13" i="7" s="1"/>
  <c r="Q13" i="7" s="1"/>
  <c r="R13" i="7" s="1"/>
  <c r="T12" i="7"/>
  <c r="N12" i="7"/>
  <c r="O12" i="7" s="1"/>
  <c r="Q12" i="7" s="1"/>
  <c r="R12" i="7" s="1"/>
  <c r="T11" i="7"/>
  <c r="N11" i="7"/>
  <c r="O11" i="7" s="1"/>
  <c r="Q11" i="7" s="1"/>
  <c r="R11" i="7" s="1"/>
  <c r="T10" i="7"/>
  <c r="N10" i="7"/>
  <c r="O10" i="7" s="1"/>
  <c r="Q10" i="7" s="1"/>
  <c r="R10" i="7" s="1"/>
  <c r="T8" i="7"/>
  <c r="N8" i="7"/>
  <c r="O8" i="7" s="1"/>
  <c r="Q8" i="7" s="1"/>
  <c r="R8" i="7" s="1"/>
  <c r="T9" i="7"/>
  <c r="N9" i="7"/>
  <c r="O9" i="7" s="1"/>
  <c r="Q9" i="7" s="1"/>
  <c r="R9" i="7" s="1"/>
  <c r="T46" i="7"/>
  <c r="N46" i="7"/>
  <c r="O46" i="7" s="1"/>
  <c r="Q46" i="7" s="1"/>
  <c r="R46" i="7" s="1"/>
  <c r="T45" i="7"/>
  <c r="N45" i="7"/>
  <c r="O45" i="7" s="1"/>
  <c r="Q45" i="7" s="1"/>
  <c r="R45" i="7" s="1"/>
  <c r="T26" i="7"/>
  <c r="N26" i="7"/>
  <c r="O26" i="7" s="1"/>
  <c r="Q26" i="7" s="1"/>
  <c r="R26" i="7" s="1"/>
  <c r="T43" i="7"/>
  <c r="N43" i="7"/>
  <c r="O43" i="7" s="1"/>
  <c r="Q43" i="7" s="1"/>
  <c r="R43" i="7" s="1"/>
  <c r="T42" i="7"/>
  <c r="N42" i="7"/>
  <c r="O42" i="7" s="1"/>
  <c r="Q42" i="7" s="1"/>
  <c r="R42" i="7" s="1"/>
  <c r="T7" i="7"/>
  <c r="N7" i="7"/>
  <c r="O7" i="7" s="1"/>
  <c r="Q7" i="7" s="1"/>
  <c r="R7" i="7" s="1"/>
  <c r="T6" i="7"/>
  <c r="N6" i="7"/>
  <c r="O6" i="7" s="1"/>
  <c r="Q6" i="7" s="1"/>
  <c r="R6" i="7" s="1"/>
  <c r="T5" i="7"/>
  <c r="N5" i="7"/>
  <c r="O5" i="7" s="1"/>
  <c r="Q5" i="7" s="1"/>
  <c r="R5" i="7" s="1"/>
  <c r="T4" i="7"/>
  <c r="N4" i="7"/>
  <c r="O4" i="7" s="1"/>
  <c r="Q4" i="7" s="1"/>
  <c r="R4" i="7" s="1"/>
  <c r="T3" i="7"/>
  <c r="N3" i="7"/>
  <c r="O3" i="7" s="1"/>
  <c r="Q3" i="7" s="1"/>
  <c r="R3" i="7" s="1"/>
  <c r="T2" i="7"/>
  <c r="N2" i="7"/>
  <c r="O2" i="7" s="1"/>
  <c r="Q2" i="7" s="1"/>
  <c r="R2" i="7" s="1"/>
  <c r="T41" i="7"/>
  <c r="N41" i="7"/>
  <c r="O41" i="7" s="1"/>
  <c r="Q41" i="7" s="1"/>
  <c r="R41" i="7" s="1"/>
  <c r="T47" i="7"/>
  <c r="N47" i="7"/>
  <c r="O47" i="7" s="1"/>
  <c r="Q47" i="7" s="1"/>
  <c r="R47" i="7" s="1"/>
  <c r="T40" i="7"/>
  <c r="N40" i="7"/>
  <c r="O40" i="7" s="1"/>
  <c r="Q40" i="7" s="1"/>
  <c r="R40" i="7" s="1"/>
  <c r="T39" i="7"/>
  <c r="N39" i="7"/>
  <c r="O39" i="7" s="1"/>
  <c r="Q39" i="7" s="1"/>
  <c r="R39" i="7" s="1"/>
  <c r="T38" i="7"/>
  <c r="N38" i="7"/>
  <c r="O38" i="7" s="1"/>
  <c r="Q38" i="7" s="1"/>
  <c r="R38" i="7" s="1"/>
  <c r="T37" i="7"/>
  <c r="N37" i="7"/>
  <c r="O37" i="7" s="1"/>
  <c r="Q37" i="7" s="1"/>
  <c r="R37" i="7" s="1"/>
  <c r="T36" i="7"/>
  <c r="N36" i="7"/>
  <c r="O36" i="7" s="1"/>
  <c r="Q36" i="7" s="1"/>
  <c r="R36" i="7" s="1"/>
  <c r="T35" i="7"/>
  <c r="N35" i="7"/>
  <c r="O35" i="7" s="1"/>
  <c r="Q35" i="7" s="1"/>
  <c r="R35" i="7" s="1"/>
  <c r="T34" i="7"/>
  <c r="N34" i="7"/>
  <c r="O34" i="7" s="1"/>
  <c r="Q34" i="7" s="1"/>
  <c r="R34" i="7" s="1"/>
  <c r="T33" i="7"/>
  <c r="N33" i="7"/>
  <c r="O33" i="7" s="1"/>
  <c r="Q33" i="7" s="1"/>
  <c r="R33" i="7" s="1"/>
  <c r="T32" i="7"/>
  <c r="N32" i="7"/>
  <c r="O32" i="7" s="1"/>
  <c r="Q32" i="7" s="1"/>
  <c r="R32" i="7" s="1"/>
  <c r="T14" i="7"/>
  <c r="N14" i="7"/>
  <c r="O14" i="7" s="1"/>
  <c r="Q14" i="7" s="1"/>
  <c r="R14" i="7" s="1"/>
  <c r="T15" i="7"/>
  <c r="N15" i="7"/>
  <c r="O15" i="7" s="1"/>
  <c r="Q15" i="7" s="1"/>
  <c r="R15" i="7" s="1"/>
  <c r="T31" i="7"/>
  <c r="N31" i="7"/>
  <c r="O31" i="7" s="1"/>
  <c r="Q31" i="7" s="1"/>
  <c r="R31" i="7" s="1"/>
  <c r="T30" i="7"/>
  <c r="N30" i="7"/>
  <c r="O30" i="7" s="1"/>
  <c r="Q30" i="7" s="1"/>
  <c r="R30" i="7" s="1"/>
  <c r="T29" i="7"/>
  <c r="N29" i="7"/>
  <c r="O29" i="7" s="1"/>
  <c r="Q29" i="7" s="1"/>
  <c r="R29" i="7" s="1"/>
  <c r="T28" i="7"/>
  <c r="N28" i="7"/>
  <c r="O28" i="7" s="1"/>
  <c r="Q28" i="7" s="1"/>
  <c r="R28" i="7" s="1"/>
  <c r="T27" i="7"/>
  <c r="N27" i="7"/>
  <c r="O27" i="7" s="1"/>
  <c r="Q27" i="7" s="1"/>
  <c r="R27" i="7" s="1"/>
  <c r="T25" i="7"/>
  <c r="N25" i="7"/>
  <c r="O25" i="7" s="1"/>
  <c r="Q25" i="7" s="1"/>
  <c r="R25" i="7" s="1"/>
  <c r="T24" i="7"/>
  <c r="N24" i="7"/>
  <c r="O24" i="7" s="1"/>
  <c r="Q24" i="7" s="1"/>
  <c r="R24" i="7" s="1"/>
  <c r="T23" i="7"/>
  <c r="N23" i="7"/>
  <c r="O23" i="7" s="1"/>
  <c r="Q23" i="7" s="1"/>
  <c r="R23" i="7" s="1"/>
  <c r="T22" i="7"/>
  <c r="N22" i="7"/>
  <c r="O22" i="7" s="1"/>
  <c r="Q22" i="7" s="1"/>
  <c r="R22" i="7" s="1"/>
  <c r="T21" i="7"/>
  <c r="N21" i="7"/>
  <c r="O21" i="7" s="1"/>
  <c r="Q21" i="7" s="1"/>
  <c r="R21" i="7" s="1"/>
  <c r="T20" i="7"/>
  <c r="N20" i="7"/>
  <c r="O20" i="7" s="1"/>
  <c r="Q20" i="7" s="1"/>
  <c r="R20" i="7" s="1"/>
  <c r="T19" i="7"/>
  <c r="N19" i="7"/>
  <c r="O19" i="7" s="1"/>
  <c r="Q19" i="7" s="1"/>
  <c r="R19" i="7" s="1"/>
  <c r="T18" i="7"/>
  <c r="N18" i="7"/>
  <c r="O18" i="7" s="1"/>
  <c r="Q18" i="7" s="1"/>
  <c r="R18" i="7" s="1"/>
  <c r="T17" i="7"/>
  <c r="N17" i="7"/>
  <c r="O17" i="7" s="1"/>
  <c r="Q17" i="7" s="1"/>
  <c r="R17" i="7" s="1"/>
  <c r="T16" i="7"/>
  <c r="N16" i="7"/>
  <c r="O16" i="7" s="1"/>
  <c r="Q16" i="7" s="1"/>
  <c r="R16" i="7" s="1"/>
  <c r="T6" i="6"/>
  <c r="N6" i="6"/>
  <c r="O6" i="6" s="1"/>
  <c r="Q6" i="6" s="1"/>
  <c r="R6" i="6" s="1"/>
  <c r="T3" i="6"/>
  <c r="N3" i="6"/>
  <c r="O3" i="6" s="1"/>
  <c r="Q3" i="6" s="1"/>
  <c r="R3" i="6" s="1"/>
  <c r="T29" i="6"/>
  <c r="N29" i="6"/>
  <c r="O29" i="6" s="1"/>
  <c r="Q29" i="6" s="1"/>
  <c r="R29" i="6" s="1"/>
  <c r="T25" i="6"/>
  <c r="N25" i="6"/>
  <c r="O25" i="6" s="1"/>
  <c r="Q25" i="6" s="1"/>
  <c r="R25" i="6" s="1"/>
  <c r="T13" i="6"/>
  <c r="N13" i="6"/>
  <c r="O13" i="6" s="1"/>
  <c r="Q13" i="6" s="1"/>
  <c r="R13" i="6" s="1"/>
  <c r="T28" i="6"/>
  <c r="N28" i="6"/>
  <c r="O28" i="6" s="1"/>
  <c r="Q28" i="6" s="1"/>
  <c r="R28" i="6" s="1"/>
  <c r="T18" i="6"/>
  <c r="N18" i="6"/>
  <c r="O18" i="6" s="1"/>
  <c r="Q18" i="6" s="1"/>
  <c r="R18" i="6" s="1"/>
  <c r="T14" i="6"/>
  <c r="N14" i="6"/>
  <c r="O14" i="6" s="1"/>
  <c r="Q14" i="6" s="1"/>
  <c r="R14" i="6" s="1"/>
  <c r="T2" i="6"/>
  <c r="N2" i="6"/>
  <c r="O2" i="6" s="1"/>
  <c r="Q2" i="6" s="1"/>
  <c r="R2" i="6" s="1"/>
  <c r="T24" i="6"/>
  <c r="N24" i="6"/>
  <c r="O24" i="6" s="1"/>
  <c r="Q24" i="6" s="1"/>
  <c r="R24" i="6" s="1"/>
  <c r="T15" i="6"/>
  <c r="N15" i="6"/>
  <c r="O15" i="6" s="1"/>
  <c r="Q15" i="6" s="1"/>
  <c r="R15" i="6" s="1"/>
  <c r="T20" i="6"/>
  <c r="N20" i="6"/>
  <c r="O20" i="6" s="1"/>
  <c r="Q20" i="6" s="1"/>
  <c r="R20" i="6" s="1"/>
  <c r="T7" i="6"/>
  <c r="N7" i="6"/>
  <c r="O7" i="6" s="1"/>
  <c r="Q7" i="6" s="1"/>
  <c r="R7" i="6" s="1"/>
  <c r="T17" i="6"/>
  <c r="N17" i="6"/>
  <c r="O17" i="6" s="1"/>
  <c r="Q17" i="6" s="1"/>
  <c r="R17" i="6" s="1"/>
  <c r="T10" i="6"/>
  <c r="N10" i="6"/>
  <c r="O10" i="6" s="1"/>
  <c r="Q10" i="6" s="1"/>
  <c r="R10" i="6" s="1"/>
  <c r="T11" i="6"/>
  <c r="N11" i="6"/>
  <c r="O11" i="6" s="1"/>
  <c r="Q11" i="6" s="1"/>
  <c r="R11" i="6" s="1"/>
  <c r="T9" i="6"/>
  <c r="N9" i="6"/>
  <c r="O9" i="6" s="1"/>
  <c r="Q9" i="6" s="1"/>
  <c r="R9" i="6" s="1"/>
  <c r="T27" i="6"/>
  <c r="N27" i="6"/>
  <c r="O27" i="6" s="1"/>
  <c r="Q27" i="6" s="1"/>
  <c r="R27" i="6" s="1"/>
  <c r="T23" i="6"/>
  <c r="N23" i="6"/>
  <c r="O23" i="6" s="1"/>
  <c r="Q23" i="6" s="1"/>
  <c r="R23" i="6" s="1"/>
  <c r="T16" i="6"/>
  <c r="N16" i="6"/>
  <c r="O16" i="6" s="1"/>
  <c r="Q16" i="6" s="1"/>
  <c r="R16" i="6" s="1"/>
  <c r="T8" i="6"/>
  <c r="N8" i="6"/>
  <c r="O8" i="6" s="1"/>
  <c r="Q8" i="6" s="1"/>
  <c r="R8" i="6" s="1"/>
  <c r="T5" i="6"/>
  <c r="N5" i="6"/>
  <c r="O5" i="6" s="1"/>
  <c r="Q5" i="6" s="1"/>
  <c r="R5" i="6" s="1"/>
  <c r="T4" i="6"/>
  <c r="N4" i="6"/>
  <c r="O4" i="6" s="1"/>
  <c r="Q4" i="6" s="1"/>
  <c r="R4" i="6" s="1"/>
  <c r="T29" i="2"/>
  <c r="T8" i="2"/>
  <c r="T28" i="2"/>
  <c r="T17" i="2"/>
  <c r="T11" i="2"/>
  <c r="T27" i="2"/>
  <c r="T19" i="2"/>
  <c r="T21" i="2"/>
  <c r="T24" i="2"/>
  <c r="T23" i="2"/>
  <c r="T22" i="2"/>
  <c r="T15" i="2"/>
  <c r="T30" i="2"/>
  <c r="T18" i="2"/>
  <c r="T2" i="2"/>
  <c r="T16" i="2"/>
  <c r="T26" i="2"/>
  <c r="T20" i="2"/>
  <c r="N26" i="2"/>
  <c r="N16" i="2"/>
  <c r="N2" i="2"/>
  <c r="N18" i="2"/>
  <c r="N30" i="2"/>
  <c r="N15" i="2"/>
  <c r="N22" i="2"/>
  <c r="N23" i="2"/>
  <c r="N24" i="2"/>
  <c r="N21" i="2"/>
  <c r="N19" i="2"/>
  <c r="N27" i="2"/>
  <c r="N11" i="2"/>
  <c r="N17" i="2"/>
  <c r="N28" i="2"/>
  <c r="N8" i="2"/>
  <c r="N29" i="2"/>
  <c r="N6" i="2"/>
  <c r="N7" i="2"/>
  <c r="N3" i="2"/>
  <c r="N31" i="2"/>
  <c r="N4" i="2"/>
  <c r="R4" i="2" s="1"/>
  <c r="N12" i="2"/>
  <c r="N13" i="2"/>
  <c r="N10" i="2"/>
  <c r="N14" i="2"/>
  <c r="N9" i="2"/>
  <c r="N20" i="2"/>
  <c r="T6" i="2"/>
  <c r="T9" i="2"/>
  <c r="T14" i="2"/>
  <c r="T10" i="2"/>
  <c r="T13" i="2"/>
  <c r="T12" i="2"/>
  <c r="T4" i="2"/>
  <c r="Q4" i="2"/>
  <c r="T31" i="2"/>
  <c r="T3" i="2"/>
  <c r="T7" i="2"/>
  <c r="T30" i="6" l="1"/>
  <c r="C10" i="1" s="1"/>
  <c r="R30" i="6"/>
  <c r="B10" i="1" s="1"/>
  <c r="T32" i="2"/>
  <c r="C11" i="1" s="1"/>
  <c r="T48" i="7"/>
  <c r="C9" i="1" s="1"/>
  <c r="R48" i="7"/>
  <c r="B9" i="1" s="1"/>
  <c r="R25" i="2"/>
  <c r="O25" i="2"/>
  <c r="Q25" i="2" s="1"/>
  <c r="R26" i="2"/>
  <c r="O26" i="2"/>
  <c r="Q26" i="2" s="1"/>
  <c r="O16" i="2"/>
  <c r="Q16" i="2" s="1"/>
  <c r="R16" i="2"/>
  <c r="O27" i="2"/>
  <c r="Q27" i="2" s="1"/>
  <c r="R27" i="2"/>
  <c r="O11" i="2"/>
  <c r="Q11" i="2" s="1"/>
  <c r="R11" i="2"/>
  <c r="O17" i="2"/>
  <c r="Q17" i="2" s="1"/>
  <c r="R17" i="2"/>
  <c r="O28" i="2"/>
  <c r="Q28" i="2" s="1"/>
  <c r="R28" i="2"/>
  <c r="R2" i="2"/>
  <c r="O2" i="2"/>
  <c r="Q2" i="2" s="1"/>
  <c r="R18" i="2"/>
  <c r="O18" i="2"/>
  <c r="Q18" i="2" s="1"/>
  <c r="R30" i="2"/>
  <c r="O30" i="2"/>
  <c r="Q30" i="2" s="1"/>
  <c r="R15" i="2"/>
  <c r="O15" i="2"/>
  <c r="Q15" i="2" s="1"/>
  <c r="O8" i="2"/>
  <c r="Q8" i="2" s="1"/>
  <c r="R8" i="2"/>
  <c r="O29" i="2"/>
  <c r="Q29" i="2" s="1"/>
  <c r="R29" i="2"/>
  <c r="O14" i="2"/>
  <c r="Q14" i="2" s="1"/>
  <c r="R14" i="2"/>
  <c r="O20" i="2"/>
  <c r="Q20" i="2" s="1"/>
  <c r="R20" i="2"/>
  <c r="R22" i="2"/>
  <c r="O22" i="2"/>
  <c r="Q22" i="2" s="1"/>
  <c r="R23" i="2"/>
  <c r="O23" i="2"/>
  <c r="Q23" i="2" s="1"/>
  <c r="R24" i="2"/>
  <c r="O24" i="2"/>
  <c r="Q24" i="2" s="1"/>
  <c r="R21" i="2"/>
  <c r="O21" i="2"/>
  <c r="Q21" i="2" s="1"/>
  <c r="R19" i="2"/>
  <c r="O19" i="2"/>
  <c r="Q19" i="2" s="1"/>
  <c r="R31" i="2"/>
  <c r="O31" i="2"/>
  <c r="Q31" i="2" s="1"/>
  <c r="O6" i="2"/>
  <c r="Q6" i="2" s="1"/>
  <c r="R6" i="2"/>
  <c r="R9" i="2"/>
  <c r="O9" i="2"/>
  <c r="Q9" i="2" s="1"/>
  <c r="R10" i="2"/>
  <c r="O10" i="2"/>
  <c r="Q10" i="2" s="1"/>
  <c r="R13" i="2"/>
  <c r="O13" i="2"/>
  <c r="Q13" i="2" s="1"/>
  <c r="R12" i="2"/>
  <c r="O12" i="2"/>
  <c r="Q12" i="2" s="1"/>
  <c r="R3" i="2"/>
  <c r="O3" i="2"/>
  <c r="Q3" i="2" s="1"/>
  <c r="R7" i="2"/>
  <c r="O7" i="2"/>
  <c r="Q7" i="2" s="1"/>
  <c r="R32" i="2" l="1"/>
  <c r="B11" i="1" s="1"/>
  <c r="B12" i="1" s="1"/>
  <c r="C12" i="1"/>
  <c r="B15" i="1" l="1"/>
</calcChain>
</file>

<file path=xl/sharedStrings.xml><?xml version="1.0" encoding="utf-8"?>
<sst xmlns="http://schemas.openxmlformats.org/spreadsheetml/2006/main" count="1252" uniqueCount="244">
  <si>
    <t>School</t>
  </si>
  <si>
    <t>Plaats</t>
  </si>
  <si>
    <t>Postcode</t>
  </si>
  <si>
    <t>Straat</t>
  </si>
  <si>
    <t>Afvalstroom</t>
  </si>
  <si>
    <t>Type container</t>
  </si>
  <si>
    <t>Inhoud*</t>
  </si>
  <si>
    <t xml:space="preserve">Aantal ledigingen per jaar </t>
  </si>
  <si>
    <t>Aantal ledigingen per maand</t>
  </si>
  <si>
    <t>Opmerkingen</t>
  </si>
  <si>
    <t>Reitdiep College - Leon van Gelder</t>
  </si>
  <si>
    <t>Groningen</t>
  </si>
  <si>
    <t>9743 BA</t>
  </si>
  <si>
    <t xml:space="preserve">Diamantlaan 27 </t>
  </si>
  <si>
    <t>vertrouwelijk papier</t>
  </si>
  <si>
    <t>rolcontainer</t>
  </si>
  <si>
    <t>x</t>
  </si>
  <si>
    <t>liter</t>
  </si>
  <si>
    <t>week</t>
  </si>
  <si>
    <t>Reitdiep College - Kamerlingh Onnes</t>
  </si>
  <si>
    <t>9741 EW</t>
  </si>
  <si>
    <t xml:space="preserve">Eikenlaan 286 </t>
  </si>
  <si>
    <t>Praedinius Gymnasium</t>
  </si>
  <si>
    <t>9711 TW</t>
  </si>
  <si>
    <t xml:space="preserve">Kruitlaan 11 </t>
  </si>
  <si>
    <t>Ondersteuningsbureau</t>
  </si>
  <si>
    <t>9727 KB</t>
  </si>
  <si>
    <t xml:space="preserve">Leonard Springerlaan 39 </t>
  </si>
  <si>
    <t>Ondersteunings Bureau</t>
  </si>
  <si>
    <t>9711 VX</t>
  </si>
  <si>
    <t xml:space="preserve">Turfsingel 82 </t>
  </si>
  <si>
    <t>Zernike College - Montessori Vaklyceum Groningen</t>
  </si>
  <si>
    <t>9721 CL</t>
  </si>
  <si>
    <t xml:space="preserve">Van Iddekingeweg 140 </t>
  </si>
  <si>
    <t>9721 LD</t>
  </si>
  <si>
    <t xml:space="preserve">Vondellaan 83 </t>
  </si>
  <si>
    <t>Werkman College - Topsporttalentschool</t>
  </si>
  <si>
    <t>9731 BX</t>
  </si>
  <si>
    <t>Melisseweg 2</t>
  </si>
  <si>
    <t>9751 NL</t>
  </si>
  <si>
    <t>Kerklaan 39</t>
  </si>
  <si>
    <t>Werkman College - Stadslyceum</t>
  </si>
  <si>
    <t>9711 VG</t>
  </si>
  <si>
    <t>Nieuwe Sint Jansstraat 11</t>
  </si>
  <si>
    <t>Meander</t>
  </si>
  <si>
    <t>9746 CR</t>
  </si>
  <si>
    <t>Joeswerd 20</t>
  </si>
  <si>
    <t>9746 RS</t>
  </si>
  <si>
    <t>Slenk 2</t>
  </si>
  <si>
    <t>oud papier /karton</t>
  </si>
  <si>
    <t>Stalen container</t>
  </si>
  <si>
    <t>9751 NJ</t>
  </si>
  <si>
    <t>Dilgtplein 1 A</t>
  </si>
  <si>
    <t>Kunststof container</t>
  </si>
  <si>
    <t>Zernike College - Montessori Lyceum Groningen</t>
  </si>
  <si>
    <t>9722 EP</t>
  </si>
  <si>
    <t xml:space="preserve">Helper Brink 30 </t>
  </si>
  <si>
    <t>IKC Borgman Oosterpark</t>
  </si>
  <si>
    <t>9713 SH</t>
  </si>
  <si>
    <t>Klaprooslaan 204</t>
  </si>
  <si>
    <t>Zernike College - Harens Lyceum</t>
  </si>
  <si>
    <t>Oosterhoogebrugschool</t>
  </si>
  <si>
    <t>9731 CB</t>
  </si>
  <si>
    <t xml:space="preserve">Madeliefstraat 2 </t>
  </si>
  <si>
    <t>IKC Borgman Ebbinge</t>
  </si>
  <si>
    <t>9712 LT</t>
  </si>
  <si>
    <t>Langestraat 10</t>
  </si>
  <si>
    <t>9727 BE</t>
  </si>
  <si>
    <t xml:space="preserve">Paterswoldseweg 131 </t>
  </si>
  <si>
    <t>Internationale Schakelklas</t>
  </si>
  <si>
    <t>9713 TA</t>
  </si>
  <si>
    <t xml:space="preserve">Vinkenstraat 1 </t>
  </si>
  <si>
    <t>IKC Borgman Oosterpoort</t>
  </si>
  <si>
    <t>9724 JL</t>
  </si>
  <si>
    <t xml:space="preserve">Warmoesstraat 18 </t>
  </si>
  <si>
    <t>oud papier/karton</t>
  </si>
  <si>
    <t>9722 GA</t>
  </si>
  <si>
    <t>Coendersweg 13</t>
  </si>
  <si>
    <t>Boerhaaveschool</t>
  </si>
  <si>
    <t>9728 NH</t>
  </si>
  <si>
    <t>Veenweg 1 1</t>
  </si>
  <si>
    <t>restafval</t>
  </si>
  <si>
    <t>Brederoschool</t>
  </si>
  <si>
    <t>9721 XA</t>
  </si>
  <si>
    <t xml:space="preserve">Ina Boudierplantsoen 3, 5, 7 </t>
  </si>
  <si>
    <t>9721 Sh</t>
  </si>
  <si>
    <t>Van Ketwich Verschuurlaan 90</t>
  </si>
  <si>
    <t>De Beijumkorf (locatie Honingraat)</t>
  </si>
  <si>
    <t>9737 HC</t>
  </si>
  <si>
    <t xml:space="preserve">Jaltadaheerd 53 </t>
  </si>
  <si>
    <t>De Beijumkorf (locatie Zwerm)</t>
  </si>
  <si>
    <t>9736 CT</t>
  </si>
  <si>
    <t xml:space="preserve">Fultsemaheerd 88 </t>
  </si>
  <si>
    <t>De Driebond</t>
  </si>
  <si>
    <t>9723 ER</t>
  </si>
  <si>
    <t>Woldjerspoorweg 5 B</t>
  </si>
  <si>
    <t>De Feniks</t>
  </si>
  <si>
    <t>9746 BJ</t>
  </si>
  <si>
    <t>Maresiusstraat 22</t>
  </si>
  <si>
    <t>ondergrondse container</t>
  </si>
  <si>
    <t>De Pendinghe</t>
  </si>
  <si>
    <t>Eikenlaan 288-7</t>
  </si>
  <si>
    <t>De Ploeg</t>
  </si>
  <si>
    <t>9744 AP</t>
  </si>
  <si>
    <t>Zuiderweg 70-3</t>
  </si>
  <si>
    <t>De Starter</t>
  </si>
  <si>
    <t>9727 HD</t>
  </si>
  <si>
    <t xml:space="preserve">Parkweg 128 </t>
  </si>
  <si>
    <t>9727 CE</t>
  </si>
  <si>
    <t>Verzetsstrijderslaan 2 A</t>
  </si>
  <si>
    <t>De Sterrensteen</t>
  </si>
  <si>
    <t>9743 EZ</t>
  </si>
  <si>
    <t>Siersteenstraat 480</t>
  </si>
  <si>
    <t>De Vuurtoren</t>
  </si>
  <si>
    <t>9732 JS</t>
  </si>
  <si>
    <t xml:space="preserve">Vaargeul 117 </t>
  </si>
  <si>
    <t>Heyerdahl College</t>
  </si>
  <si>
    <t>9732 KZ</t>
  </si>
  <si>
    <t>Kluiverboom 1 B</t>
  </si>
  <si>
    <t>Klaprooslaan 240</t>
  </si>
  <si>
    <t>IKC Groenewei</t>
  </si>
  <si>
    <t>9613 CZ</t>
  </si>
  <si>
    <t>Lammetjesplein 3</t>
  </si>
  <si>
    <t>IKC Bloemenwei</t>
  </si>
  <si>
    <t>9723 NA</t>
  </si>
  <si>
    <t>Dagpauwoog 1</t>
  </si>
  <si>
    <t>Melisseweg 2 A</t>
  </si>
  <si>
    <t>Vinkenstraat 1</t>
  </si>
  <si>
    <t>9733 EB</t>
  </si>
  <si>
    <t xml:space="preserve">Kiel 5 </t>
  </si>
  <si>
    <t>Jenaplanschool De Petteflet</t>
  </si>
  <si>
    <t>9718 SC</t>
  </si>
  <si>
    <t xml:space="preserve">Jacob van Ruysdaelstraat 73 </t>
  </si>
  <si>
    <t>Joseph Haydn</t>
  </si>
  <si>
    <t>9722 CL</t>
  </si>
  <si>
    <t xml:space="preserve">Haydnlaan 102 </t>
  </si>
  <si>
    <t>9722 ER</t>
  </si>
  <si>
    <t xml:space="preserve">Helper Brink 50 </t>
  </si>
  <si>
    <t>9722 JV</t>
  </si>
  <si>
    <t xml:space="preserve">Sweelincklaan 2 </t>
  </si>
  <si>
    <t>Karrepad</t>
  </si>
  <si>
    <t>9715 NR</t>
  </si>
  <si>
    <t xml:space="preserve">Molukkenstraat 1 </t>
  </si>
  <si>
    <t xml:space="preserve">Dilgtplein 1 </t>
  </si>
  <si>
    <t>Reitdiep College - Simon van Hasselt</t>
  </si>
  <si>
    <t>9743 SZ</t>
  </si>
  <si>
    <t>Travertijnstraat 2</t>
  </si>
  <si>
    <t>Reitdiep Rebound</t>
  </si>
  <si>
    <t>9714 JC</t>
  </si>
  <si>
    <t>J.C. Kapteynlaan 13-1</t>
  </si>
  <si>
    <t>SBO De Bekenkamp</t>
  </si>
  <si>
    <t>9724 EJ</t>
  </si>
  <si>
    <t xml:space="preserve">Blekerslaan 1 </t>
  </si>
  <si>
    <t>9741 BX</t>
  </si>
  <si>
    <t xml:space="preserve">Wilgenlaan 1 </t>
  </si>
  <si>
    <t>Kiel 7</t>
  </si>
  <si>
    <t>9743 SP</t>
  </si>
  <si>
    <t>Radiumstraat 2 A</t>
  </si>
  <si>
    <t>9711 TP</t>
  </si>
  <si>
    <t xml:space="preserve">Agricolastraat 33 </t>
  </si>
  <si>
    <t xml:space="preserve">Nieuwe Sint Jansstraat 11 </t>
  </si>
  <si>
    <t xml:space="preserve">Melisseweg 2 </t>
  </si>
  <si>
    <t>Werkman College - Werkman VMBO</t>
  </si>
  <si>
    <t>Kluiverboom 1 A</t>
  </si>
  <si>
    <t xml:space="preserve">ten behoeve van </t>
  </si>
  <si>
    <t>Openbaar Onderwijs Groningen</t>
  </si>
  <si>
    <t xml:space="preserve">Dit betreft de vaste prijs per jaar per afvalstroom, geldend voor alle locaties van Openbaar Onderwijs Groningen. </t>
  </si>
  <si>
    <t>Soort afvalstromen</t>
  </si>
  <si>
    <t>Totaal per jaar ledigingen containers excl. BTW</t>
  </si>
  <si>
    <t>Totaal per jaar huur container excl. BTW.</t>
  </si>
  <si>
    <t>Oud papier</t>
  </si>
  <si>
    <t>Restafval</t>
  </si>
  <si>
    <t>Vertrouwelijk papier</t>
  </si>
  <si>
    <t>Totaal bedrag per jaar</t>
  </si>
  <si>
    <t>Ondertekening inschrijver</t>
  </si>
  <si>
    <t>Naam</t>
  </si>
  <si>
    <t>Functie</t>
  </si>
  <si>
    <t>Onderneming</t>
  </si>
  <si>
    <t>Plaats en Datum</t>
  </si>
  <si>
    <t>Handtekening</t>
  </si>
  <si>
    <t>Prijzenblad Afvalverwerking</t>
  </si>
  <si>
    <t>Frequentie*
Aantal ledigingen per week</t>
  </si>
  <si>
    <t>Aantal containers</t>
  </si>
  <si>
    <t>Inhoud</t>
  </si>
  <si>
    <t>Kiel 5</t>
  </si>
  <si>
    <t>Blekerslaan 1</t>
  </si>
  <si>
    <t>Turfsingel 82</t>
  </si>
  <si>
    <t>Wilgenlaan 1</t>
  </si>
  <si>
    <t>Leonard Springerlaan 39</t>
  </si>
  <si>
    <t>Kruitlaan 11</t>
  </si>
  <si>
    <t>Siersteenlaan 480</t>
  </si>
  <si>
    <t>Coendersweg 30</t>
  </si>
  <si>
    <t>Helperbrink 50</t>
  </si>
  <si>
    <t>Haydnlaan 102</t>
  </si>
  <si>
    <t>Jacob van Ruysdaelstraat 73</t>
  </si>
  <si>
    <t>Helperbrink 30</t>
  </si>
  <si>
    <t>Parkweg 128</t>
  </si>
  <si>
    <t>Dilgtplein 1</t>
  </si>
  <si>
    <t>Paterswoldseweg 131</t>
  </si>
  <si>
    <t>W.A. van Lieflandschool (VSO)</t>
  </si>
  <si>
    <t>W.A. van Lieflandschool (SO)</t>
  </si>
  <si>
    <t>De Swoaistee</t>
  </si>
  <si>
    <t>9721 SW</t>
  </si>
  <si>
    <t>Reitdiep College - OPDC (Rebound/TTVO)</t>
  </si>
  <si>
    <t>Meerstad</t>
  </si>
  <si>
    <t xml:space="preserve">Haren  </t>
  </si>
  <si>
    <t>Mytylschool Prins Johan Friso (SO)</t>
  </si>
  <si>
    <t>Mytylschool Prins Johan Friso (VSO)</t>
  </si>
  <si>
    <t>Invulinstructie Bijlage 3 Prijzenblad</t>
  </si>
  <si>
    <r>
      <t xml:space="preserve">Inschrijver dient het Prijzenblad volledig (alle "gele" velden) in te vullen en rechtsgeldig te ondertekenen en toe te voegen aan zijn 
inschrijving </t>
    </r>
    <r>
      <rPr>
        <u/>
        <sz val="9"/>
        <color theme="1"/>
        <rFont val="Trebuchet MS"/>
        <family val="2"/>
      </rPr>
      <t xml:space="preserve">(a.u.b. eenmaal ongetekend in Excel en eenmaal getekend in pdf).
</t>
    </r>
    <r>
      <rPr>
        <sz val="9"/>
        <color theme="1"/>
        <rFont val="Trebuchet MS"/>
        <family val="2"/>
      </rPr>
      <t xml:space="preserve">Indien er één, of meerdere, verschillen zijn tussen Excel en pdf versie is de pdf versie leidend.
Let op dat u inschrijft met de meest recent beschikbaar gestelde versie van het prijzenblad. Inschrijven met een eerdere, of oudere, versie van het prijzenblad kan tot uitsluiting leiden.
</t>
    </r>
  </si>
  <si>
    <t>Alle vermelde prijzen en tarieven dienen gesteld te zijn in euro's, exclusief BTW (en inclusief overige belastingen en/of heffingen), inclusief verpakking en bij levering DDP (incoterms 2000).</t>
  </si>
  <si>
    <t xml:space="preserve">Het indienen van een irreële of manipulatieve inschrijving kan leiden tot uitlsuiting:
- inschrijvers mogen (per item/eenheid) geen percentages/prijzen indienen die de gunningssystematiek manipuleren.
- inschrijvers dienen een realistische totaalprijs aan te bieden.
</t>
  </si>
  <si>
    <t>Ten aanzien van de volgende prijzen bestaat het vermoeden dat deze onrealistisch zijn:
- negatieve prijzen;
- abnormaal lage totaalprijs. 
Aanbestedende dienst sluit met de terminologie omtrent abnormaal lage prijzen aan bij hetgeen daarover is bepaald in artikel 2.116 Aanbestedingswet.</t>
  </si>
  <si>
    <t>Indien opdrachtgever het vermoeden heeft dat de aangeboden totaalprijs onrealistisch is dan zal opdrachtgever, voor eventuele (voorlopige)gunning, inschrijver in de gelegenheid stellen om dit, in een verificatiegesprek, toe te lichten.
Indien Openbaar Onderwijs Groningen van mening is dat de totaalprijs onrealistisch is dan wordt de inschrijving als ongeldig aangemerkt.</t>
  </si>
  <si>
    <t>Wanneer u geen prijs of prijzen invult, noteren we € 0,00 en geldt dat u hiervoor geen kosten in rekening brengt (en deze kosten zijn inbegrepen in het aangeboden percentage).</t>
  </si>
  <si>
    <t>Alle genoemde aantallen zijn indicatief, aan genoemde gegevens kunnen geen rechten worden ontleend.</t>
  </si>
  <si>
    <t>Er is geen sprake van een afnameverplichting door Openbaar Onderwijs Groningen.</t>
  </si>
  <si>
    <t xml:space="preserve">Niet opgevoerde kosten in dit Prijzenblad komen achteraf niet voor facturatie in aanmerking en zullen ook niet worden voldaan. </t>
  </si>
  <si>
    <t>Legenda:</t>
  </si>
  <si>
    <t>Deze velden zijn reeds ingevuld en beveiligd.</t>
  </si>
  <si>
    <t>Deze velden rekenen automatisch door en zijn beveiligd.</t>
  </si>
  <si>
    <t>Deze velden dienen door inschrijver ingevuld te worden.</t>
  </si>
  <si>
    <t>TOTAAL PRIJS EXCL. BTW</t>
  </si>
  <si>
    <t xml:space="preserve">Inschrijver dient in de gele velden een positief getal en/of kortingspercentage in te vullen.  
</t>
  </si>
  <si>
    <t>Bedrag per lediging excl. huur container, excl. BTW</t>
  </si>
  <si>
    <t>Bedrag per lediging excl. huur container, excl. BTW.</t>
  </si>
  <si>
    <t>Totaalbedrag per maand excl. huur container, excl. BTW.</t>
  </si>
  <si>
    <t>Huur container per maand, excl. BTW.</t>
  </si>
  <si>
    <t xml:space="preserve">In het Prijzenblad zijn alle kosten inbegrepen die gepaard gaan met het voldoen aan de Lijst van Eisen (bijlage 4) en de overige eisen als beschreven in Deel A Beschrijvend document, alsmede de kosten die gepaard gaan met de dienstverlening als door de inschrijver beschreven in de beantwoording van de vragen met betrekking tot de gunningscriteria en de kosten die gepaard gaan met de beantwoording van de vragen, zoals gesteld in de Nota van inlichtingen.
Inschrijver dient zich dan ook te realiseren dat de door inschrijver ingevulde bedragen en/of percentages ook als basis dienen voor de dienstverlening richting Openbaar Onderwijs Groningen na gunning.
</t>
  </si>
  <si>
    <t>Totaalbedrag lediging per maand excl. huur container, excl. BTW</t>
  </si>
  <si>
    <t>Huur container per maand, 
excl. BTW</t>
  </si>
  <si>
    <t>Totaalbedrag huur container per jaar, 
excl. BTW</t>
  </si>
  <si>
    <t>Totaalbedrag per jaar excl. huur container, 
excl. BTW.</t>
  </si>
  <si>
    <t>Totaalbedrag lediging per jaar excl. huur container, 
excl. BTW</t>
  </si>
  <si>
    <t>Totaalbedrag huur container per jaar, 
excl. BTW.</t>
  </si>
  <si>
    <t>Totaalbedrag lediging per jaar excl. huur container, 
excl. BTW.</t>
  </si>
  <si>
    <t>Totaalbedrag lediging per maand excl. huur container, 
excl. BTW.</t>
  </si>
  <si>
    <t>Aantal 
ledigingen 
per maand</t>
  </si>
  <si>
    <t>Frequentie
Aantal ledigingen 
per week</t>
  </si>
  <si>
    <t>Bessenmoerstraat 6</t>
  </si>
  <si>
    <t>9741 AJ</t>
  </si>
  <si>
    <t>Bessemoerstraat 6</t>
  </si>
  <si>
    <t>Kunststof container, legen op afroep</t>
  </si>
  <si>
    <t>Ondergrondse containers zijn buiten 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</si>
</sst>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0"/>
      <name val="Aptos Narrow"/>
      <family val="2"/>
      <scheme val="minor"/>
    </font>
    <font>
      <i/>
      <sz val="10"/>
      <color rgb="FF000000"/>
      <name val="Calibri"/>
      <family val="2"/>
    </font>
    <font>
      <b/>
      <sz val="9"/>
      <color theme="0"/>
      <name val="Trebuchet MS"/>
      <family val="2"/>
    </font>
    <font>
      <sz val="9"/>
      <color theme="1"/>
      <name val="Trebuchet MS"/>
      <family val="2"/>
    </font>
    <font>
      <u/>
      <sz val="9"/>
      <color theme="1"/>
      <name val="Trebuchet MS"/>
      <family val="2"/>
    </font>
    <font>
      <b/>
      <sz val="9"/>
      <color theme="1"/>
      <name val="Trebuchet MS"/>
      <family val="2"/>
    </font>
    <font>
      <sz val="11"/>
      <color theme="1"/>
      <name val="Trebuchet MS"/>
      <family val="2"/>
    </font>
    <font>
      <sz val="9"/>
      <name val="Trebuchet MS"/>
      <family val="2"/>
    </font>
    <font>
      <b/>
      <i/>
      <sz val="9"/>
      <color theme="0"/>
      <name val="Trebuchet MS"/>
      <family val="2"/>
    </font>
    <font>
      <sz val="9"/>
      <color rgb="FFFF0000"/>
      <name val="Trebuchet MS"/>
      <family val="2"/>
    </font>
    <font>
      <b/>
      <i/>
      <sz val="9"/>
      <color theme="0"/>
      <name val="Trebuchet MS"/>
    </font>
    <font>
      <i/>
      <sz val="9"/>
      <color theme="0"/>
      <name val="Trebuchet MS"/>
      <family val="2"/>
    </font>
  </fonts>
  <fills count="9">
    <fill>
      <patternFill patternType="none"/>
    </fill>
    <fill>
      <patternFill patternType="gray125"/>
    </fill>
    <fill>
      <patternFill patternType="solid">
        <fgColor rgb="FF00B0F0"/>
        <bgColor rgb="FFC0504D"/>
      </patternFill>
    </fill>
    <fill>
      <patternFill patternType="solid">
        <fgColor theme="0"/>
        <bgColor indexed="64"/>
      </patternFill>
    </fill>
    <fill>
      <patternFill patternType="solid">
        <fgColor rgb="FFFFFF00"/>
        <bgColor rgb="FFE6B9B8"/>
      </patternFill>
    </fill>
    <fill>
      <patternFill patternType="solid">
        <fgColor rgb="FFFFFF00"/>
        <bgColor indexed="64"/>
      </patternFill>
    </fill>
    <fill>
      <patternFill patternType="solid">
        <fgColor rgb="FF00B0F0"/>
        <bgColor indexed="64"/>
      </patternFill>
    </fill>
    <fill>
      <patternFill patternType="solid">
        <fgColor theme="6" tint="0.79998168889431442"/>
        <bgColor indexed="64"/>
      </patternFill>
    </fill>
    <fill>
      <patternFill patternType="solid">
        <fgColor rgb="FFFFFF00"/>
        <bgColor rgb="FFF2DDDC"/>
      </patternFill>
    </fill>
  </fills>
  <borders count="18">
    <border>
      <left/>
      <right/>
      <top/>
      <bottom/>
      <diagonal/>
    </border>
    <border>
      <left/>
      <right style="thin">
        <color rgb="FFFFFFFF"/>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FFFFFF"/>
      </left>
      <right/>
      <top/>
      <bottom style="thin">
        <color indexed="64"/>
      </bottom>
      <diagonal/>
    </border>
    <border>
      <left/>
      <right style="thin">
        <color rgb="FFFFFFFF"/>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2">
    <xf numFmtId="0" fontId="0" fillId="0" borderId="0" xfId="0"/>
    <xf numFmtId="0" fontId="0" fillId="3" borderId="0" xfId="0" applyFill="1"/>
    <xf numFmtId="0" fontId="0" fillId="0" borderId="8" xfId="0" applyBorder="1"/>
    <xf numFmtId="44" fontId="2" fillId="3" borderId="0" xfId="0" applyNumberFormat="1" applyFont="1" applyFill="1"/>
    <xf numFmtId="0" fontId="0" fillId="5" borderId="8" xfId="0" applyFill="1" applyBorder="1" applyProtection="1">
      <protection locked="0"/>
    </xf>
    <xf numFmtId="0" fontId="3" fillId="6" borderId="8" xfId="0" applyFont="1" applyFill="1" applyBorder="1"/>
    <xf numFmtId="44" fontId="3" fillId="6" borderId="8" xfId="0" applyNumberFormat="1" applyFont="1" applyFill="1" applyBorder="1"/>
    <xf numFmtId="0" fontId="1" fillId="6" borderId="8" xfId="0" applyFont="1" applyFill="1" applyBorder="1"/>
    <xf numFmtId="0" fontId="0" fillId="3" borderId="9" xfId="0" applyFill="1" applyBorder="1"/>
    <xf numFmtId="0" fontId="7" fillId="0" borderId="0" xfId="0" applyFont="1" applyAlignment="1">
      <alignment horizontal="left" vertical="top" wrapText="1"/>
    </xf>
    <xf numFmtId="0" fontId="7" fillId="0" borderId="0" xfId="0" applyFont="1" applyAlignment="1">
      <alignment wrapText="1"/>
    </xf>
    <xf numFmtId="0" fontId="9" fillId="0" borderId="0" xfId="0" applyFont="1"/>
    <xf numFmtId="0" fontId="7" fillId="0" borderId="0" xfId="0" applyFont="1"/>
    <xf numFmtId="0" fontId="10" fillId="0" borderId="0" xfId="0" applyFont="1"/>
    <xf numFmtId="0" fontId="7" fillId="0" borderId="8" xfId="0" applyFont="1" applyBorder="1"/>
    <xf numFmtId="0" fontId="7" fillId="5" borderId="8" xfId="0" applyFont="1" applyFill="1" applyBorder="1"/>
    <xf numFmtId="0" fontId="7" fillId="7" borderId="8" xfId="0" applyFont="1" applyFill="1" applyBorder="1"/>
    <xf numFmtId="44" fontId="0" fillId="7" borderId="8" xfId="0" applyNumberFormat="1" applyFill="1" applyBorder="1"/>
    <xf numFmtId="44" fontId="2" fillId="6" borderId="8" xfId="0" applyNumberFormat="1" applyFont="1" applyFill="1" applyBorder="1"/>
    <xf numFmtId="0" fontId="0" fillId="6" borderId="6" xfId="0" applyFill="1" applyBorder="1"/>
    <xf numFmtId="0" fontId="0" fillId="6" borderId="7" xfId="0" applyFill="1" applyBorder="1"/>
    <xf numFmtId="0" fontId="4" fillId="3" borderId="15" xfId="0" applyFont="1" applyFill="1" applyBorder="1"/>
    <xf numFmtId="0" fontId="1" fillId="3" borderId="16" xfId="0" applyFont="1" applyFill="1" applyBorder="1"/>
    <xf numFmtId="0" fontId="0" fillId="3" borderId="11" xfId="0" applyFill="1" applyBorder="1"/>
    <xf numFmtId="0" fontId="11" fillId="0" borderId="8" xfId="0" applyFont="1" applyBorder="1"/>
    <xf numFmtId="0" fontId="12" fillId="2" borderId="1" xfId="0" applyFont="1" applyFill="1" applyBorder="1" applyAlignment="1">
      <alignment vertical="top" wrapText="1"/>
    </xf>
    <xf numFmtId="0" fontId="6" fillId="0" borderId="0" xfId="0" applyFont="1" applyAlignment="1">
      <alignment wrapText="1"/>
    </xf>
    <xf numFmtId="0" fontId="11" fillId="3" borderId="8" xfId="0" applyFont="1" applyFill="1" applyBorder="1"/>
    <xf numFmtId="44" fontId="11" fillId="7" borderId="8" xfId="0" applyNumberFormat="1" applyFont="1" applyFill="1" applyBorder="1"/>
    <xf numFmtId="0" fontId="7" fillId="3" borderId="0" xfId="0" applyFont="1" applyFill="1"/>
    <xf numFmtId="0" fontId="13" fillId="0" borderId="0" xfId="0" applyFont="1"/>
    <xf numFmtId="44" fontId="9" fillId="7" borderId="17" xfId="0" applyNumberFormat="1" applyFont="1" applyFill="1" applyBorder="1"/>
    <xf numFmtId="44" fontId="11" fillId="7" borderId="15" xfId="0" applyNumberFormat="1" applyFont="1" applyFill="1" applyBorder="1"/>
    <xf numFmtId="0" fontId="12" fillId="2" borderId="8" xfId="0" applyFont="1" applyFill="1" applyBorder="1" applyAlignment="1">
      <alignment vertical="top" wrapText="1"/>
    </xf>
    <xf numFmtId="0" fontId="7" fillId="3" borderId="8" xfId="0" applyFont="1" applyFill="1" applyBorder="1"/>
    <xf numFmtId="0" fontId="11" fillId="0" borderId="8" xfId="0" applyFont="1" applyBorder="1" applyAlignment="1">
      <alignment horizontal="right"/>
    </xf>
    <xf numFmtId="0" fontId="7" fillId="0" borderId="0" xfId="0" applyFont="1" applyAlignment="1">
      <alignment horizontal="right"/>
    </xf>
    <xf numFmtId="0" fontId="7" fillId="0" borderId="8" xfId="0" applyFont="1" applyBorder="1" applyAlignment="1">
      <alignment horizontal="right"/>
    </xf>
    <xf numFmtId="44" fontId="7" fillId="7" borderId="8" xfId="0" applyNumberFormat="1" applyFont="1" applyFill="1" applyBorder="1"/>
    <xf numFmtId="44" fontId="7" fillId="7" borderId="15" xfId="0" applyNumberFormat="1" applyFont="1" applyFill="1" applyBorder="1"/>
    <xf numFmtId="44" fontId="7" fillId="7" borderId="17" xfId="0" applyNumberFormat="1" applyFont="1" applyFill="1" applyBorder="1"/>
    <xf numFmtId="44" fontId="7" fillId="0" borderId="0" xfId="0" applyNumberFormat="1" applyFont="1"/>
    <xf numFmtId="0" fontId="15" fillId="2" borderId="8" xfId="0" applyFont="1" applyFill="1" applyBorder="1" applyAlignment="1">
      <alignment vertical="top" wrapText="1"/>
    </xf>
    <xf numFmtId="44" fontId="7" fillId="0" borderId="8" xfId="0" applyNumberFormat="1" applyFont="1" applyBorder="1"/>
    <xf numFmtId="44" fontId="7" fillId="5" borderId="8" xfId="0" applyNumberFormat="1" applyFont="1" applyFill="1" applyBorder="1" applyProtection="1">
      <protection locked="0"/>
    </xf>
    <xf numFmtId="44" fontId="11" fillId="4" borderId="8" xfId="0" applyNumberFormat="1" applyFont="1" applyFill="1" applyBorder="1" applyProtection="1">
      <protection locked="0"/>
    </xf>
    <xf numFmtId="44" fontId="11" fillId="8" borderId="8" xfId="0" applyNumberFormat="1" applyFont="1" applyFill="1" applyBorder="1" applyProtection="1">
      <protection locked="0"/>
    </xf>
    <xf numFmtId="0" fontId="6" fillId="6" borderId="9" xfId="0" applyFont="1" applyFill="1" applyBorder="1" applyAlignment="1">
      <alignment horizontal="left" vertical="center" wrapText="1"/>
    </xf>
    <xf numFmtId="0" fontId="6" fillId="6" borderId="14" xfId="0" applyFont="1" applyFill="1" applyBorder="1" applyAlignment="1">
      <alignment horizontal="left" vertical="center" wrapText="1"/>
    </xf>
    <xf numFmtId="0" fontId="6" fillId="6" borderId="10" xfId="0" applyFont="1" applyFill="1" applyBorder="1" applyAlignment="1">
      <alignment horizontal="left" vertical="center" wrapText="1"/>
    </xf>
    <xf numFmtId="0" fontId="7" fillId="0" borderId="0" xfId="0" applyFont="1" applyAlignment="1">
      <alignment horizontal="center" wrapText="1"/>
    </xf>
    <xf numFmtId="0" fontId="7" fillId="0" borderId="0" xfId="0" applyFont="1" applyAlignment="1">
      <alignment horizontal="left" vertical="top" wrapText="1"/>
    </xf>
    <xf numFmtId="0" fontId="4" fillId="6" borderId="2" xfId="0" applyFont="1" applyFill="1" applyBorder="1" applyAlignment="1">
      <alignment horizontal="center"/>
    </xf>
    <xf numFmtId="0" fontId="4" fillId="6" borderId="3" xfId="0" applyFont="1" applyFill="1" applyBorder="1" applyAlignment="1">
      <alignment horizontal="center"/>
    </xf>
    <xf numFmtId="0" fontId="1" fillId="6" borderId="4" xfId="0" applyFont="1" applyFill="1" applyBorder="1" applyAlignment="1">
      <alignment horizontal="center"/>
    </xf>
    <xf numFmtId="0" fontId="1" fillId="6" borderId="5" xfId="0" applyFont="1" applyFill="1" applyBorder="1" applyAlignment="1">
      <alignment horizontal="center"/>
    </xf>
    <xf numFmtId="0" fontId="3" fillId="6" borderId="9" xfId="0" applyFont="1" applyFill="1" applyBorder="1" applyAlignment="1">
      <alignment horizontal="left"/>
    </xf>
    <xf numFmtId="0" fontId="3" fillId="6" borderId="10" xfId="0" applyFont="1" applyFill="1" applyBorder="1" applyAlignment="1">
      <alignment horizontal="left"/>
    </xf>
    <xf numFmtId="0" fontId="5" fillId="3" borderId="7" xfId="0" applyFont="1" applyFill="1" applyBorder="1" applyAlignment="1">
      <alignment horizontal="left" wrapText="1"/>
    </xf>
    <xf numFmtId="0" fontId="14" fillId="2" borderId="9" xfId="0" applyFont="1" applyFill="1" applyBorder="1" applyAlignment="1">
      <alignment horizontal="left" vertical="top" wrapText="1"/>
    </xf>
    <xf numFmtId="0" fontId="14" fillId="2" borderId="10" xfId="0" applyFont="1" applyFill="1" applyBorder="1" applyAlignment="1">
      <alignment horizontal="left" vertical="top" wrapText="1"/>
    </xf>
    <xf numFmtId="0" fontId="12" fillId="2" borderId="9" xfId="0" applyFont="1" applyFill="1" applyBorder="1" applyAlignment="1">
      <alignment horizontal="left" vertical="top" wrapText="1"/>
    </xf>
    <xf numFmtId="0" fontId="12" fillId="2" borderId="14" xfId="0" applyFont="1" applyFill="1" applyBorder="1" applyAlignment="1">
      <alignment horizontal="left" vertical="top" wrapText="1"/>
    </xf>
    <xf numFmtId="0" fontId="12" fillId="2" borderId="10" xfId="0" applyFont="1" applyFill="1" applyBorder="1" applyAlignment="1">
      <alignment horizontal="left" vertical="top" wrapText="1"/>
    </xf>
    <xf numFmtId="0" fontId="12" fillId="2" borderId="12" xfId="0" applyFont="1" applyFill="1" applyBorder="1" applyAlignment="1">
      <alignment horizontal="left" vertical="top" wrapText="1"/>
    </xf>
    <xf numFmtId="0" fontId="12" fillId="2" borderId="7" xfId="0" applyFont="1" applyFill="1" applyBorder="1" applyAlignment="1">
      <alignment horizontal="left" vertical="top" wrapText="1"/>
    </xf>
    <xf numFmtId="0" fontId="12" fillId="2" borderId="13" xfId="0" applyFont="1" applyFill="1" applyBorder="1" applyAlignment="1">
      <alignment horizontal="left" vertical="top" wrapText="1"/>
    </xf>
    <xf numFmtId="0" fontId="12" fillId="2" borderId="12" xfId="0" applyFont="1" applyFill="1" applyBorder="1" applyAlignment="1">
      <alignment horizontal="right" vertical="top" wrapText="1"/>
    </xf>
    <xf numFmtId="0" fontId="12" fillId="2" borderId="13" xfId="0" applyFont="1" applyFill="1" applyBorder="1" applyAlignment="1">
      <alignment horizontal="right" vertical="top" wrapText="1"/>
    </xf>
    <xf numFmtId="0" fontId="15" fillId="2" borderId="9" xfId="0" applyFont="1" applyFill="1" applyBorder="1" applyAlignment="1">
      <alignment horizontal="left" vertical="top" wrapText="1"/>
    </xf>
    <xf numFmtId="0" fontId="15" fillId="2" borderId="10" xfId="0" applyFont="1" applyFill="1" applyBorder="1" applyAlignment="1">
      <alignment horizontal="left" vertical="top" wrapText="1"/>
    </xf>
    <xf numFmtId="0" fontId="15" fillId="2" borderId="14"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419100</xdr:colOff>
      <xdr:row>0</xdr:row>
      <xdr:rowOff>50800</xdr:rowOff>
    </xdr:from>
    <xdr:to>
      <xdr:col>2</xdr:col>
      <xdr:colOff>2264824</xdr:colOff>
      <xdr:row>3</xdr:row>
      <xdr:rowOff>174624</xdr:rowOff>
    </xdr:to>
    <xdr:pic>
      <xdr:nvPicPr>
        <xdr:cNvPr id="3" name="Afbeelding 2" descr="openbaar-onderwijs-groningen.png">
          <a:extLst>
            <a:ext uri="{FF2B5EF4-FFF2-40B4-BE49-F238E27FC236}">
              <a16:creationId xmlns:a16="http://schemas.microsoft.com/office/drawing/2014/main" id="{0A6BEC16-F7DA-4D0B-8D05-F4FD8998CB91}"/>
            </a:ext>
          </a:extLst>
        </xdr:cNvPr>
        <xdr:cNvPicPr>
          <a:picLocks noChangeAspect="1"/>
        </xdr:cNvPicPr>
      </xdr:nvPicPr>
      <xdr:blipFill>
        <a:blip xmlns:r="http://schemas.openxmlformats.org/officeDocument/2006/relationships" r:embed="rId1" cstate="print"/>
        <a:stretch>
          <a:fillRect/>
        </a:stretch>
      </xdr:blipFill>
      <xdr:spPr>
        <a:xfrm>
          <a:off x="5480050" y="50800"/>
          <a:ext cx="1845724" cy="69532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85EA1-78A5-4048-A12B-FA1E440FFBD3}">
  <sheetPr>
    <pageSetUpPr fitToPage="1"/>
  </sheetPr>
  <dimension ref="A1:E30"/>
  <sheetViews>
    <sheetView tabSelected="1" zoomScale="90" workbookViewId="0">
      <selection activeCell="L11" sqref="L11"/>
    </sheetView>
  </sheetViews>
  <sheetFormatPr defaultRowHeight="14.5" x14ac:dyDescent="0.35"/>
  <cols>
    <col min="1" max="1" width="21.453125" customWidth="1"/>
    <col min="2" max="2" width="46.26953125" customWidth="1"/>
    <col min="5" max="5" width="32.81640625" customWidth="1"/>
  </cols>
  <sheetData>
    <row r="1" spans="1:5" ht="28.5" customHeight="1" x14ac:dyDescent="0.35">
      <c r="A1" s="47" t="s">
        <v>208</v>
      </c>
      <c r="B1" s="48"/>
      <c r="C1" s="48"/>
      <c r="D1" s="48"/>
      <c r="E1" s="49"/>
    </row>
    <row r="2" spans="1:5" x14ac:dyDescent="0.35">
      <c r="A2" s="50"/>
      <c r="B2" s="50"/>
      <c r="C2" s="50"/>
      <c r="D2" s="50"/>
      <c r="E2" s="50"/>
    </row>
    <row r="3" spans="1:5" ht="70" customHeight="1" x14ac:dyDescent="0.35">
      <c r="A3" s="51" t="s">
        <v>209</v>
      </c>
      <c r="B3" s="51"/>
      <c r="C3" s="51"/>
      <c r="D3" s="51"/>
      <c r="E3" s="51"/>
    </row>
    <row r="4" spans="1:5" x14ac:dyDescent="0.35">
      <c r="A4" s="9"/>
      <c r="B4" s="9"/>
      <c r="C4" s="9"/>
      <c r="D4" s="9"/>
      <c r="E4" s="9"/>
    </row>
    <row r="5" spans="1:5" ht="87" customHeight="1" x14ac:dyDescent="0.35">
      <c r="A5" s="51" t="s">
        <v>228</v>
      </c>
      <c r="B5" s="51"/>
      <c r="C5" s="51"/>
      <c r="D5" s="51"/>
      <c r="E5" s="51"/>
    </row>
    <row r="6" spans="1:5" x14ac:dyDescent="0.35">
      <c r="A6" s="10"/>
      <c r="B6" s="10"/>
      <c r="C6" s="10"/>
      <c r="D6" s="10"/>
      <c r="E6" s="10"/>
    </row>
    <row r="7" spans="1:5" ht="32.25" customHeight="1" x14ac:dyDescent="0.35">
      <c r="A7" s="51" t="s">
        <v>210</v>
      </c>
      <c r="B7" s="51"/>
      <c r="C7" s="51"/>
      <c r="D7" s="51"/>
      <c r="E7" s="51"/>
    </row>
    <row r="8" spans="1:5" x14ac:dyDescent="0.35">
      <c r="A8" s="10"/>
      <c r="B8" s="10"/>
      <c r="C8" s="10"/>
      <c r="D8" s="10"/>
      <c r="E8" s="10"/>
    </row>
    <row r="9" spans="1:5" ht="46.5" customHeight="1" x14ac:dyDescent="0.35">
      <c r="A9" s="51" t="s">
        <v>211</v>
      </c>
      <c r="B9" s="51"/>
      <c r="C9" s="51"/>
      <c r="D9" s="51"/>
      <c r="E9" s="51"/>
    </row>
    <row r="10" spans="1:5" x14ac:dyDescent="0.35">
      <c r="A10" s="9"/>
      <c r="B10" s="9"/>
      <c r="C10" s="9"/>
      <c r="D10" s="9"/>
      <c r="E10" s="9"/>
    </row>
    <row r="11" spans="1:5" ht="61.5" customHeight="1" x14ac:dyDescent="0.35">
      <c r="A11" s="51" t="s">
        <v>212</v>
      </c>
      <c r="B11" s="51"/>
      <c r="C11" s="51"/>
      <c r="D11" s="51"/>
      <c r="E11" s="51"/>
    </row>
    <row r="12" spans="1:5" x14ac:dyDescent="0.35">
      <c r="A12" s="10"/>
      <c r="B12" s="10"/>
      <c r="C12" s="10"/>
      <c r="D12" s="10"/>
      <c r="E12" s="10"/>
    </row>
    <row r="13" spans="1:5" ht="48.75" customHeight="1" x14ac:dyDescent="0.35">
      <c r="A13" s="51" t="s">
        <v>213</v>
      </c>
      <c r="B13" s="51"/>
      <c r="C13" s="51"/>
      <c r="D13" s="51"/>
      <c r="E13" s="51"/>
    </row>
    <row r="14" spans="1:5" ht="17.25" customHeight="1" x14ac:dyDescent="0.35">
      <c r="A14" s="9"/>
      <c r="B14" s="9"/>
      <c r="C14" s="9"/>
      <c r="D14" s="9"/>
      <c r="E14" s="9"/>
    </row>
    <row r="15" spans="1:5" ht="30" customHeight="1" x14ac:dyDescent="0.35">
      <c r="A15" s="51" t="s">
        <v>214</v>
      </c>
      <c r="B15" s="51"/>
      <c r="C15" s="51"/>
      <c r="D15" s="51"/>
      <c r="E15" s="51"/>
    </row>
    <row r="16" spans="1:5" x14ac:dyDescent="0.35">
      <c r="A16" s="9"/>
      <c r="B16" s="9"/>
      <c r="C16" s="9"/>
      <c r="D16" s="9"/>
      <c r="E16" s="9"/>
    </row>
    <row r="17" spans="1:5" ht="15.75" customHeight="1" x14ac:dyDescent="0.35">
      <c r="A17" s="51" t="s">
        <v>215</v>
      </c>
      <c r="B17" s="51"/>
      <c r="C17" s="51"/>
      <c r="D17" s="51"/>
      <c r="E17" s="51"/>
    </row>
    <row r="18" spans="1:5" ht="15.75" customHeight="1" x14ac:dyDescent="0.35">
      <c r="A18" s="9"/>
      <c r="B18" s="9"/>
      <c r="C18" s="9"/>
      <c r="D18" s="9"/>
      <c r="E18" s="9"/>
    </row>
    <row r="19" spans="1:5" x14ac:dyDescent="0.35">
      <c r="A19" s="51" t="s">
        <v>216</v>
      </c>
      <c r="B19" s="51"/>
      <c r="C19" s="51"/>
      <c r="D19" s="51"/>
      <c r="E19" s="51"/>
    </row>
    <row r="20" spans="1:5" x14ac:dyDescent="0.35">
      <c r="A20" s="10"/>
      <c r="B20" s="10"/>
      <c r="C20" s="10"/>
      <c r="D20" s="10"/>
      <c r="E20" s="10"/>
    </row>
    <row r="21" spans="1:5" x14ac:dyDescent="0.35">
      <c r="A21" s="51" t="s">
        <v>217</v>
      </c>
      <c r="B21" s="51"/>
      <c r="C21" s="51"/>
      <c r="D21" s="51"/>
      <c r="E21" s="51"/>
    </row>
    <row r="22" spans="1:5" x14ac:dyDescent="0.35">
      <c r="A22" s="10"/>
      <c r="B22" s="10"/>
      <c r="C22" s="10"/>
      <c r="D22" s="10"/>
      <c r="E22" s="10"/>
    </row>
    <row r="23" spans="1:5" ht="19.5" customHeight="1" x14ac:dyDescent="0.35">
      <c r="A23" s="51" t="s">
        <v>223</v>
      </c>
      <c r="B23" s="51"/>
      <c r="C23" s="51"/>
      <c r="D23" s="51"/>
      <c r="E23" s="51"/>
    </row>
    <row r="24" spans="1:5" x14ac:dyDescent="0.35">
      <c r="A24" s="9"/>
      <c r="B24" s="9"/>
      <c r="C24" s="9"/>
      <c r="D24" s="9"/>
      <c r="E24" s="9"/>
    </row>
    <row r="25" spans="1:5" x14ac:dyDescent="0.35">
      <c r="A25" s="10"/>
      <c r="B25" s="10"/>
      <c r="C25" s="10"/>
      <c r="D25" s="10"/>
      <c r="E25" s="10"/>
    </row>
    <row r="26" spans="1:5" x14ac:dyDescent="0.35">
      <c r="A26" s="11" t="s">
        <v>218</v>
      </c>
      <c r="B26" s="12"/>
      <c r="C26" s="13"/>
      <c r="D26" s="13"/>
      <c r="E26" s="13"/>
    </row>
    <row r="27" spans="1:5" x14ac:dyDescent="0.35">
      <c r="A27" s="12"/>
      <c r="B27" s="12"/>
      <c r="C27" s="13"/>
      <c r="D27" s="13"/>
      <c r="E27" s="13"/>
    </row>
    <row r="28" spans="1:5" x14ac:dyDescent="0.35">
      <c r="A28" s="14"/>
      <c r="B28" s="12" t="s">
        <v>219</v>
      </c>
      <c r="C28" s="13"/>
      <c r="D28" s="13"/>
      <c r="E28" s="13"/>
    </row>
    <row r="29" spans="1:5" x14ac:dyDescent="0.35">
      <c r="A29" s="16"/>
      <c r="B29" s="12" t="s">
        <v>220</v>
      </c>
      <c r="C29" s="13"/>
      <c r="D29" s="13"/>
      <c r="E29" s="13"/>
    </row>
    <row r="30" spans="1:5" x14ac:dyDescent="0.35">
      <c r="A30" s="15"/>
      <c r="B30" s="12" t="s">
        <v>221</v>
      </c>
      <c r="C30" s="13"/>
      <c r="D30" s="13"/>
      <c r="E30" s="13"/>
    </row>
  </sheetData>
  <sheetProtection algorithmName="SHA-512" hashValue="/+CCGyyuZ0wgmIIYepIoshEdIGOh9quimTa9yVi30cU1wSDkUtvaPRjALoOkgZmo9bdYv9DPXW9UoWQzE4+9uQ==" saltValue="MlDOCS3ieYrnF2cBozvESQ==" spinCount="100000" sheet="1" objects="1" scenarios="1"/>
  <mergeCells count="13">
    <mergeCell ref="A19:E19"/>
    <mergeCell ref="A21:E21"/>
    <mergeCell ref="A23:E23"/>
    <mergeCell ref="A9:E9"/>
    <mergeCell ref="A11:E11"/>
    <mergeCell ref="A13:E13"/>
    <mergeCell ref="A15:E15"/>
    <mergeCell ref="A17:E17"/>
    <mergeCell ref="A1:E1"/>
    <mergeCell ref="A2:E2"/>
    <mergeCell ref="A3:E3"/>
    <mergeCell ref="A5:E5"/>
    <mergeCell ref="A7:E7"/>
  </mergeCells>
  <pageMargins left="0.7" right="0.7" top="0.75" bottom="0.75" header="0.3" footer="0.3"/>
  <pageSetup paperSize="0"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2E0BF-1FD6-47E5-82FF-4EF824A17381}">
  <sheetPr>
    <pageSetUpPr fitToPage="1"/>
  </sheetPr>
  <dimension ref="A1:C29"/>
  <sheetViews>
    <sheetView workbookViewId="0">
      <selection activeCell="B26" sqref="B26"/>
    </sheetView>
  </sheetViews>
  <sheetFormatPr defaultRowHeight="14.5" x14ac:dyDescent="0.35"/>
  <cols>
    <col min="1" max="1" width="29.26953125" customWidth="1"/>
    <col min="2" max="2" width="43.1796875" bestFit="1" customWidth="1"/>
    <col min="3" max="3" width="40.7265625" customWidth="1"/>
  </cols>
  <sheetData>
    <row r="1" spans="1:3" ht="16" x14ac:dyDescent="0.4">
      <c r="A1" s="52" t="s">
        <v>180</v>
      </c>
      <c r="B1" s="53"/>
      <c r="C1" s="21"/>
    </row>
    <row r="2" spans="1:3" ht="14.5" customHeight="1" x14ac:dyDescent="0.35">
      <c r="A2" s="54" t="s">
        <v>164</v>
      </c>
      <c r="B2" s="55"/>
      <c r="C2" s="22"/>
    </row>
    <row r="3" spans="1:3" x14ac:dyDescent="0.35">
      <c r="A3" s="54" t="s">
        <v>165</v>
      </c>
      <c r="B3" s="55"/>
      <c r="C3" s="22"/>
    </row>
    <row r="4" spans="1:3" x14ac:dyDescent="0.35">
      <c r="A4" s="19"/>
      <c r="B4" s="20"/>
      <c r="C4" s="23"/>
    </row>
    <row r="5" spans="1:3" x14ac:dyDescent="0.35">
      <c r="C5" s="1"/>
    </row>
    <row r="7" spans="1:3" ht="15" customHeight="1" x14ac:dyDescent="0.35">
      <c r="A7" s="58" t="s">
        <v>166</v>
      </c>
      <c r="B7" s="58"/>
      <c r="C7" s="58"/>
    </row>
    <row r="8" spans="1:3" x14ac:dyDescent="0.35">
      <c r="A8" s="5" t="s">
        <v>167</v>
      </c>
      <c r="B8" s="5" t="s">
        <v>168</v>
      </c>
      <c r="C8" s="5" t="s">
        <v>169</v>
      </c>
    </row>
    <row r="9" spans="1:3" x14ac:dyDescent="0.35">
      <c r="A9" s="2" t="s">
        <v>171</v>
      </c>
      <c r="B9" s="17">
        <f>Restafval!R48</f>
        <v>0</v>
      </c>
      <c r="C9" s="17">
        <f>Restafval!T48</f>
        <v>0</v>
      </c>
    </row>
    <row r="10" spans="1:3" x14ac:dyDescent="0.35">
      <c r="A10" s="2" t="s">
        <v>170</v>
      </c>
      <c r="B10" s="17">
        <f>'Oud papier'!R30</f>
        <v>0</v>
      </c>
      <c r="C10" s="17">
        <f>'Oud papier'!T30</f>
        <v>0</v>
      </c>
    </row>
    <row r="11" spans="1:3" x14ac:dyDescent="0.35">
      <c r="A11" s="2" t="s">
        <v>172</v>
      </c>
      <c r="B11" s="17">
        <f>'Vertrouwelijk papier'!R32</f>
        <v>0</v>
      </c>
      <c r="C11" s="17">
        <f>'Vertrouwelijk papier'!T32</f>
        <v>0</v>
      </c>
    </row>
    <row r="12" spans="1:3" x14ac:dyDescent="0.35">
      <c r="A12" s="5" t="s">
        <v>173</v>
      </c>
      <c r="B12" s="6">
        <f>SUM(B9:B11)</f>
        <v>0</v>
      </c>
      <c r="C12" s="6">
        <f>SUM(C9:C11)</f>
        <v>0</v>
      </c>
    </row>
    <row r="13" spans="1:3" ht="30.75" customHeight="1" x14ac:dyDescent="0.35">
      <c r="A13" s="1"/>
      <c r="B13" s="1"/>
      <c r="C13" s="1"/>
    </row>
    <row r="14" spans="1:3" x14ac:dyDescent="0.35">
      <c r="A14" s="1"/>
      <c r="B14" s="1"/>
      <c r="C14" s="1"/>
    </row>
    <row r="15" spans="1:3" x14ac:dyDescent="0.35">
      <c r="A15" s="7" t="s">
        <v>222</v>
      </c>
      <c r="B15" s="18">
        <f>SUM(B12+C12)</f>
        <v>0</v>
      </c>
      <c r="C15" s="3"/>
    </row>
    <row r="16" spans="1:3" x14ac:dyDescent="0.35">
      <c r="A16" s="1"/>
      <c r="B16" s="1"/>
      <c r="C16" s="1"/>
    </row>
    <row r="17" spans="1:3" x14ac:dyDescent="0.35">
      <c r="A17" s="1"/>
      <c r="B17" s="1"/>
      <c r="C17" s="1"/>
    </row>
    <row r="18" spans="1:3" x14ac:dyDescent="0.35">
      <c r="A18" s="1"/>
      <c r="B18" s="1"/>
      <c r="C18" s="1"/>
    </row>
    <row r="19" spans="1:3" x14ac:dyDescent="0.35">
      <c r="A19" s="1"/>
      <c r="B19" s="1"/>
      <c r="C19" s="1"/>
    </row>
    <row r="20" spans="1:3" x14ac:dyDescent="0.35">
      <c r="A20" s="1"/>
      <c r="B20" s="1"/>
      <c r="C20" s="1"/>
    </row>
    <row r="21" spans="1:3" x14ac:dyDescent="0.35">
      <c r="A21" s="1"/>
      <c r="B21" s="1"/>
      <c r="C21" s="1"/>
    </row>
    <row r="22" spans="1:3" x14ac:dyDescent="0.35">
      <c r="A22" s="1"/>
      <c r="B22" s="1"/>
      <c r="C22" s="1"/>
    </row>
    <row r="23" spans="1:3" x14ac:dyDescent="0.35">
      <c r="A23" s="56" t="s">
        <v>174</v>
      </c>
      <c r="B23" s="57"/>
      <c r="C23" s="1"/>
    </row>
    <row r="24" spans="1:3" x14ac:dyDescent="0.35">
      <c r="A24" s="8" t="s">
        <v>175</v>
      </c>
      <c r="B24" s="4"/>
      <c r="C24" s="1"/>
    </row>
    <row r="25" spans="1:3" x14ac:dyDescent="0.35">
      <c r="A25" s="8" t="s">
        <v>176</v>
      </c>
      <c r="B25" s="4"/>
      <c r="C25" s="1"/>
    </row>
    <row r="26" spans="1:3" x14ac:dyDescent="0.35">
      <c r="A26" s="8" t="s">
        <v>177</v>
      </c>
      <c r="B26" s="4"/>
      <c r="C26" s="1"/>
    </row>
    <row r="27" spans="1:3" x14ac:dyDescent="0.35">
      <c r="A27" s="8" t="s">
        <v>178</v>
      </c>
      <c r="B27" s="4"/>
      <c r="C27" s="1"/>
    </row>
    <row r="28" spans="1:3" x14ac:dyDescent="0.35">
      <c r="A28" s="8" t="s">
        <v>179</v>
      </c>
      <c r="B28" s="4"/>
      <c r="C28" s="1"/>
    </row>
    <row r="29" spans="1:3" x14ac:dyDescent="0.35">
      <c r="A29" s="1"/>
      <c r="B29" s="1"/>
      <c r="C29" s="1"/>
    </row>
  </sheetData>
  <sheetProtection algorithmName="SHA-512" hashValue="OPUPVlieVhULnopNDXzkjsYa34GeRP8zrOHzX9E7a039RzIJVV650JPQAR1nLxM1P0JFu0+QK7+GfQ0AtY6Z6g==" saltValue="vQOsR2NaS1n+VpAsPuwHnQ==" spinCount="100000" sheet="1" objects="1" scenarios="1"/>
  <mergeCells count="5">
    <mergeCell ref="A1:B1"/>
    <mergeCell ref="A2:B2"/>
    <mergeCell ref="A3:B3"/>
    <mergeCell ref="A23:B23"/>
    <mergeCell ref="A7:C7"/>
  </mergeCells>
  <pageMargins left="0.7" right="0.7" top="0.75" bottom="0.75" header="0.3" footer="0.3"/>
  <pageSetup paperSize="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7B41E-B178-457E-8231-373A97F688BE}">
  <sheetPr>
    <pageSetUpPr fitToPage="1"/>
  </sheetPr>
  <dimension ref="A1:U48"/>
  <sheetViews>
    <sheetView topLeftCell="A26" workbookViewId="0">
      <selection activeCell="P62" sqref="P61:P62"/>
    </sheetView>
  </sheetViews>
  <sheetFormatPr defaultColWidth="8.7265625" defaultRowHeight="12" x14ac:dyDescent="0.3"/>
  <cols>
    <col min="1" max="1" width="41.54296875" style="12" customWidth="1"/>
    <col min="2" max="3" width="8.7265625" style="12"/>
    <col min="4" max="4" width="23" style="12" bestFit="1" customWidth="1"/>
    <col min="5" max="5" width="11.26953125" style="12" customWidth="1"/>
    <col min="6" max="6" width="13.81640625" style="12" customWidth="1"/>
    <col min="7" max="7" width="9.7265625" style="12" customWidth="1"/>
    <col min="8" max="8" width="6.1796875" style="36" customWidth="1"/>
    <col min="9" max="9" width="6.453125" style="36" customWidth="1"/>
    <col min="10" max="10" width="3.1796875" style="36" customWidth="1"/>
    <col min="11" max="11" width="2.81640625" style="36" customWidth="1"/>
    <col min="12" max="12" width="3" style="36" customWidth="1"/>
    <col min="13" max="13" width="6" style="36" customWidth="1"/>
    <col min="14" max="14" width="9.54296875" style="12" customWidth="1"/>
    <col min="15" max="15" width="9.453125" style="12" customWidth="1"/>
    <col min="16" max="16" width="12.1796875" style="41" customWidth="1"/>
    <col min="17" max="17" width="14.1796875" style="41" customWidth="1"/>
    <col min="18" max="18" width="13.81640625" style="41" customWidth="1"/>
    <col min="19" max="19" width="11.453125" style="41" customWidth="1"/>
    <col min="20" max="20" width="12.54296875" style="41" customWidth="1"/>
    <col min="21" max="21" width="18.54296875" style="12" bestFit="1" customWidth="1"/>
    <col min="22" max="16384" width="8.7265625" style="12"/>
  </cols>
  <sheetData>
    <row r="1" spans="1:21" customFormat="1" ht="78.75" customHeight="1" x14ac:dyDescent="0.35">
      <c r="A1" s="33" t="s">
        <v>0</v>
      </c>
      <c r="B1" s="33" t="s">
        <v>1</v>
      </c>
      <c r="C1" s="33" t="s">
        <v>2</v>
      </c>
      <c r="D1" s="33" t="s">
        <v>3</v>
      </c>
      <c r="E1" s="33" t="s">
        <v>4</v>
      </c>
      <c r="F1" s="33" t="s">
        <v>5</v>
      </c>
      <c r="G1" s="33" t="s">
        <v>182</v>
      </c>
      <c r="H1" s="59" t="s">
        <v>183</v>
      </c>
      <c r="I1" s="60"/>
      <c r="J1" s="61" t="s">
        <v>238</v>
      </c>
      <c r="K1" s="62"/>
      <c r="L1" s="62"/>
      <c r="M1" s="63"/>
      <c r="N1" s="33" t="s">
        <v>7</v>
      </c>
      <c r="O1" s="33" t="s">
        <v>8</v>
      </c>
      <c r="P1" s="33" t="s">
        <v>225</v>
      </c>
      <c r="Q1" s="33" t="s">
        <v>236</v>
      </c>
      <c r="R1" s="33" t="s">
        <v>235</v>
      </c>
      <c r="S1" s="33" t="s">
        <v>227</v>
      </c>
      <c r="T1" s="33" t="s">
        <v>234</v>
      </c>
      <c r="U1" s="33" t="s">
        <v>9</v>
      </c>
    </row>
    <row r="2" spans="1:21" x14ac:dyDescent="0.3">
      <c r="A2" s="14" t="s">
        <v>22</v>
      </c>
      <c r="B2" s="14" t="s">
        <v>11</v>
      </c>
      <c r="C2" s="14" t="s">
        <v>23</v>
      </c>
      <c r="D2" s="14" t="s">
        <v>24</v>
      </c>
      <c r="E2" s="14" t="s">
        <v>81</v>
      </c>
      <c r="F2" s="14" t="s">
        <v>15</v>
      </c>
      <c r="G2" s="14">
        <v>2</v>
      </c>
      <c r="H2" s="37">
        <v>1100</v>
      </c>
      <c r="I2" s="37" t="s">
        <v>17</v>
      </c>
      <c r="J2" s="37">
        <v>2</v>
      </c>
      <c r="K2" s="37" t="s">
        <v>16</v>
      </c>
      <c r="L2" s="37">
        <v>1</v>
      </c>
      <c r="M2" s="37" t="s">
        <v>18</v>
      </c>
      <c r="N2" s="14">
        <f t="shared" ref="N2:N16" si="0">G2*J2*52/L2</f>
        <v>208</v>
      </c>
      <c r="O2" s="14">
        <f t="shared" ref="O2:O18" si="1">N2/12</f>
        <v>17.333333333333332</v>
      </c>
      <c r="P2" s="44">
        <v>0</v>
      </c>
      <c r="Q2" s="38">
        <f t="shared" ref="Q2:Q10" si="2">SUM(O2*P2)</f>
        <v>0</v>
      </c>
      <c r="R2" s="38">
        <f t="shared" ref="R2:R10" si="3">SUM(Q2*12)</f>
        <v>0</v>
      </c>
      <c r="S2" s="44">
        <v>0</v>
      </c>
      <c r="T2" s="38">
        <f t="shared" ref="T2:T10" si="4">SUM(S2*12)</f>
        <v>0</v>
      </c>
      <c r="U2" s="14" t="s">
        <v>53</v>
      </c>
    </row>
    <row r="3" spans="1:21" x14ac:dyDescent="0.3">
      <c r="A3" s="14" t="s">
        <v>22</v>
      </c>
      <c r="B3" s="14" t="s">
        <v>11</v>
      </c>
      <c r="C3" s="14" t="s">
        <v>29</v>
      </c>
      <c r="D3" s="14" t="s">
        <v>30</v>
      </c>
      <c r="E3" s="14" t="s">
        <v>81</v>
      </c>
      <c r="F3" s="14" t="s">
        <v>15</v>
      </c>
      <c r="G3" s="14">
        <v>2</v>
      </c>
      <c r="H3" s="37">
        <v>1100</v>
      </c>
      <c r="I3" s="37" t="s">
        <v>17</v>
      </c>
      <c r="J3" s="37">
        <v>2</v>
      </c>
      <c r="K3" s="37" t="s">
        <v>16</v>
      </c>
      <c r="L3" s="37">
        <v>1</v>
      </c>
      <c r="M3" s="37" t="s">
        <v>18</v>
      </c>
      <c r="N3" s="14">
        <f t="shared" si="0"/>
        <v>208</v>
      </c>
      <c r="O3" s="14">
        <f t="shared" si="1"/>
        <v>17.333333333333332</v>
      </c>
      <c r="P3" s="44">
        <v>0</v>
      </c>
      <c r="Q3" s="38">
        <f t="shared" si="2"/>
        <v>0</v>
      </c>
      <c r="R3" s="38">
        <f t="shared" si="3"/>
        <v>0</v>
      </c>
      <c r="S3" s="44">
        <v>0</v>
      </c>
      <c r="T3" s="38">
        <f t="shared" si="4"/>
        <v>0</v>
      </c>
      <c r="U3" s="14" t="s">
        <v>53</v>
      </c>
    </row>
    <row r="4" spans="1:21" x14ac:dyDescent="0.3">
      <c r="A4" s="14" t="s">
        <v>19</v>
      </c>
      <c r="B4" s="14" t="s">
        <v>11</v>
      </c>
      <c r="C4" s="14" t="s">
        <v>20</v>
      </c>
      <c r="D4" s="14" t="s">
        <v>21</v>
      </c>
      <c r="E4" s="14" t="s">
        <v>81</v>
      </c>
      <c r="F4" s="14" t="s">
        <v>15</v>
      </c>
      <c r="G4" s="14">
        <v>2</v>
      </c>
      <c r="H4" s="37">
        <v>1100</v>
      </c>
      <c r="I4" s="37" t="s">
        <v>17</v>
      </c>
      <c r="J4" s="37">
        <v>3</v>
      </c>
      <c r="K4" s="37" t="s">
        <v>16</v>
      </c>
      <c r="L4" s="37">
        <v>1</v>
      </c>
      <c r="M4" s="37" t="s">
        <v>18</v>
      </c>
      <c r="N4" s="14">
        <f t="shared" si="0"/>
        <v>312</v>
      </c>
      <c r="O4" s="14">
        <f t="shared" si="1"/>
        <v>26</v>
      </c>
      <c r="P4" s="44">
        <v>0</v>
      </c>
      <c r="Q4" s="38">
        <f t="shared" si="2"/>
        <v>0</v>
      </c>
      <c r="R4" s="38">
        <f t="shared" si="3"/>
        <v>0</v>
      </c>
      <c r="S4" s="44">
        <v>0</v>
      </c>
      <c r="T4" s="38">
        <f t="shared" si="4"/>
        <v>0</v>
      </c>
      <c r="U4" s="14" t="s">
        <v>53</v>
      </c>
    </row>
    <row r="5" spans="1:21" x14ac:dyDescent="0.3">
      <c r="A5" s="14" t="s">
        <v>10</v>
      </c>
      <c r="B5" s="14" t="s">
        <v>11</v>
      </c>
      <c r="C5" s="14" t="s">
        <v>12</v>
      </c>
      <c r="D5" s="14" t="s">
        <v>13</v>
      </c>
      <c r="E5" s="14" t="s">
        <v>81</v>
      </c>
      <c r="F5" s="14" t="s">
        <v>15</v>
      </c>
      <c r="G5" s="14">
        <v>1</v>
      </c>
      <c r="H5" s="37">
        <v>1600</v>
      </c>
      <c r="I5" s="37" t="s">
        <v>17</v>
      </c>
      <c r="J5" s="37">
        <v>3</v>
      </c>
      <c r="K5" s="37" t="s">
        <v>16</v>
      </c>
      <c r="L5" s="37">
        <v>1</v>
      </c>
      <c r="M5" s="37" t="s">
        <v>18</v>
      </c>
      <c r="N5" s="14">
        <f t="shared" si="0"/>
        <v>156</v>
      </c>
      <c r="O5" s="14">
        <f t="shared" si="1"/>
        <v>13</v>
      </c>
      <c r="P5" s="44">
        <v>0</v>
      </c>
      <c r="Q5" s="38">
        <f t="shared" si="2"/>
        <v>0</v>
      </c>
      <c r="R5" s="38">
        <f t="shared" si="3"/>
        <v>0</v>
      </c>
      <c r="S5" s="44">
        <v>0</v>
      </c>
      <c r="T5" s="38">
        <f t="shared" si="4"/>
        <v>0</v>
      </c>
      <c r="U5" s="14" t="s">
        <v>53</v>
      </c>
    </row>
    <row r="6" spans="1:21" x14ac:dyDescent="0.3">
      <c r="A6" s="14" t="s">
        <v>144</v>
      </c>
      <c r="B6" s="14" t="s">
        <v>11</v>
      </c>
      <c r="C6" s="14" t="s">
        <v>145</v>
      </c>
      <c r="D6" s="14" t="s">
        <v>146</v>
      </c>
      <c r="E6" s="14" t="s">
        <v>81</v>
      </c>
      <c r="F6" s="14" t="s">
        <v>15</v>
      </c>
      <c r="G6" s="14">
        <v>1</v>
      </c>
      <c r="H6" s="37">
        <v>1100</v>
      </c>
      <c r="I6" s="37" t="s">
        <v>17</v>
      </c>
      <c r="J6" s="37">
        <v>1</v>
      </c>
      <c r="K6" s="37" t="s">
        <v>16</v>
      </c>
      <c r="L6" s="37">
        <v>1</v>
      </c>
      <c r="M6" s="37" t="s">
        <v>18</v>
      </c>
      <c r="N6" s="14">
        <f t="shared" si="0"/>
        <v>52</v>
      </c>
      <c r="O6" s="14">
        <f t="shared" si="1"/>
        <v>4.333333333333333</v>
      </c>
      <c r="P6" s="44">
        <v>0</v>
      </c>
      <c r="Q6" s="38">
        <f t="shared" si="2"/>
        <v>0</v>
      </c>
      <c r="R6" s="38">
        <f t="shared" si="3"/>
        <v>0</v>
      </c>
      <c r="S6" s="44">
        <v>0</v>
      </c>
      <c r="T6" s="38">
        <f t="shared" si="4"/>
        <v>0</v>
      </c>
      <c r="U6" s="14" t="s">
        <v>53</v>
      </c>
    </row>
    <row r="7" spans="1:21" x14ac:dyDescent="0.3">
      <c r="A7" s="14" t="s">
        <v>147</v>
      </c>
      <c r="B7" s="14" t="s">
        <v>11</v>
      </c>
      <c r="C7" s="14" t="s">
        <v>148</v>
      </c>
      <c r="D7" s="14" t="s">
        <v>149</v>
      </c>
      <c r="E7" s="14" t="s">
        <v>81</v>
      </c>
      <c r="F7" s="14" t="s">
        <v>15</v>
      </c>
      <c r="G7" s="14">
        <v>1</v>
      </c>
      <c r="H7" s="37">
        <v>1100</v>
      </c>
      <c r="I7" s="37" t="s">
        <v>17</v>
      </c>
      <c r="J7" s="37">
        <v>1</v>
      </c>
      <c r="K7" s="37" t="s">
        <v>16</v>
      </c>
      <c r="L7" s="37">
        <v>1</v>
      </c>
      <c r="M7" s="37" t="s">
        <v>18</v>
      </c>
      <c r="N7" s="14">
        <f t="shared" si="0"/>
        <v>52</v>
      </c>
      <c r="O7" s="14">
        <f t="shared" si="1"/>
        <v>4.333333333333333</v>
      </c>
      <c r="P7" s="44">
        <v>0</v>
      </c>
      <c r="Q7" s="38">
        <f t="shared" si="2"/>
        <v>0</v>
      </c>
      <c r="R7" s="38">
        <f t="shared" si="3"/>
        <v>0</v>
      </c>
      <c r="S7" s="44">
        <v>0</v>
      </c>
      <c r="T7" s="38">
        <f t="shared" si="4"/>
        <v>0</v>
      </c>
      <c r="U7" s="14" t="s">
        <v>53</v>
      </c>
    </row>
    <row r="8" spans="1:21" x14ac:dyDescent="0.3">
      <c r="A8" s="14" t="s">
        <v>41</v>
      </c>
      <c r="B8" s="14" t="s">
        <v>11</v>
      </c>
      <c r="C8" s="14" t="s">
        <v>42</v>
      </c>
      <c r="D8" s="14" t="s">
        <v>160</v>
      </c>
      <c r="E8" s="14" t="s">
        <v>81</v>
      </c>
      <c r="F8" s="14" t="s">
        <v>15</v>
      </c>
      <c r="G8" s="14">
        <v>2</v>
      </c>
      <c r="H8" s="37">
        <v>1100</v>
      </c>
      <c r="I8" s="37" t="s">
        <v>17</v>
      </c>
      <c r="J8" s="37">
        <v>3</v>
      </c>
      <c r="K8" s="37" t="s">
        <v>16</v>
      </c>
      <c r="L8" s="37">
        <v>1</v>
      </c>
      <c r="M8" s="37" t="s">
        <v>18</v>
      </c>
      <c r="N8" s="14">
        <f t="shared" si="0"/>
        <v>312</v>
      </c>
      <c r="O8" s="14">
        <f t="shared" si="1"/>
        <v>26</v>
      </c>
      <c r="P8" s="44">
        <v>0</v>
      </c>
      <c r="Q8" s="38">
        <f t="shared" si="2"/>
        <v>0</v>
      </c>
      <c r="R8" s="38">
        <f t="shared" si="3"/>
        <v>0</v>
      </c>
      <c r="S8" s="44">
        <v>0</v>
      </c>
      <c r="T8" s="38">
        <f t="shared" si="4"/>
        <v>0</v>
      </c>
      <c r="U8" s="14" t="s">
        <v>53</v>
      </c>
    </row>
    <row r="9" spans="1:21" x14ac:dyDescent="0.3">
      <c r="A9" s="14" t="s">
        <v>41</v>
      </c>
      <c r="B9" s="14" t="s">
        <v>11</v>
      </c>
      <c r="C9" s="14" t="s">
        <v>158</v>
      </c>
      <c r="D9" s="14" t="s">
        <v>159</v>
      </c>
      <c r="E9" s="14" t="s">
        <v>81</v>
      </c>
      <c r="F9" s="14" t="s">
        <v>15</v>
      </c>
      <c r="G9" s="14">
        <v>1</v>
      </c>
      <c r="H9" s="37">
        <v>1100</v>
      </c>
      <c r="I9" s="37" t="s">
        <v>17</v>
      </c>
      <c r="J9" s="37">
        <v>1</v>
      </c>
      <c r="K9" s="37" t="s">
        <v>16</v>
      </c>
      <c r="L9" s="37">
        <v>1</v>
      </c>
      <c r="M9" s="37" t="s">
        <v>18</v>
      </c>
      <c r="N9" s="14">
        <f t="shared" si="0"/>
        <v>52</v>
      </c>
      <c r="O9" s="14">
        <f t="shared" si="1"/>
        <v>4.333333333333333</v>
      </c>
      <c r="P9" s="44">
        <v>0</v>
      </c>
      <c r="Q9" s="38">
        <f t="shared" si="2"/>
        <v>0</v>
      </c>
      <c r="R9" s="38">
        <f t="shared" si="3"/>
        <v>0</v>
      </c>
      <c r="S9" s="44">
        <v>0</v>
      </c>
      <c r="T9" s="38">
        <f t="shared" si="4"/>
        <v>0</v>
      </c>
      <c r="U9" s="14" t="s">
        <v>53</v>
      </c>
    </row>
    <row r="10" spans="1:21" x14ac:dyDescent="0.3">
      <c r="A10" s="14" t="s">
        <v>36</v>
      </c>
      <c r="B10" s="14" t="s">
        <v>11</v>
      </c>
      <c r="C10" s="14" t="s">
        <v>37</v>
      </c>
      <c r="D10" s="14" t="s">
        <v>161</v>
      </c>
      <c r="E10" s="14" t="s">
        <v>81</v>
      </c>
      <c r="F10" s="14" t="s">
        <v>15</v>
      </c>
      <c r="G10" s="14">
        <v>2</v>
      </c>
      <c r="H10" s="37">
        <v>1100</v>
      </c>
      <c r="I10" s="37" t="s">
        <v>17</v>
      </c>
      <c r="J10" s="37">
        <v>2</v>
      </c>
      <c r="K10" s="37" t="s">
        <v>16</v>
      </c>
      <c r="L10" s="37">
        <v>1</v>
      </c>
      <c r="M10" s="37" t="s">
        <v>18</v>
      </c>
      <c r="N10" s="14">
        <f t="shared" si="0"/>
        <v>208</v>
      </c>
      <c r="O10" s="14">
        <f t="shared" si="1"/>
        <v>17.333333333333332</v>
      </c>
      <c r="P10" s="44">
        <v>0</v>
      </c>
      <c r="Q10" s="38">
        <f t="shared" si="2"/>
        <v>0</v>
      </c>
      <c r="R10" s="38">
        <f t="shared" si="3"/>
        <v>0</v>
      </c>
      <c r="S10" s="44">
        <v>0</v>
      </c>
      <c r="T10" s="38">
        <f t="shared" si="4"/>
        <v>0</v>
      </c>
      <c r="U10" s="14" t="s">
        <v>53</v>
      </c>
    </row>
    <row r="11" spans="1:21" x14ac:dyDescent="0.3">
      <c r="A11" s="14" t="s">
        <v>54</v>
      </c>
      <c r="B11" s="14" t="s">
        <v>11</v>
      </c>
      <c r="C11" s="14" t="s">
        <v>55</v>
      </c>
      <c r="D11" s="14" t="s">
        <v>56</v>
      </c>
      <c r="E11" s="14" t="s">
        <v>81</v>
      </c>
      <c r="F11" s="14" t="s">
        <v>15</v>
      </c>
      <c r="G11" s="14">
        <v>3</v>
      </c>
      <c r="H11" s="37">
        <v>1100</v>
      </c>
      <c r="I11" s="37" t="s">
        <v>17</v>
      </c>
      <c r="J11" s="37">
        <v>2</v>
      </c>
      <c r="K11" s="37" t="s">
        <v>16</v>
      </c>
      <c r="L11" s="37">
        <v>1</v>
      </c>
      <c r="M11" s="37" t="s">
        <v>18</v>
      </c>
      <c r="N11" s="14">
        <f t="shared" si="0"/>
        <v>312</v>
      </c>
      <c r="O11" s="14">
        <f t="shared" si="1"/>
        <v>26</v>
      </c>
      <c r="P11" s="44">
        <v>0</v>
      </c>
      <c r="Q11" s="38">
        <f>SUM(O11*P11)</f>
        <v>0</v>
      </c>
      <c r="R11" s="38">
        <f>SUM(Q11*12)</f>
        <v>0</v>
      </c>
      <c r="S11" s="44">
        <v>0</v>
      </c>
      <c r="T11" s="38">
        <f>SUM(S11*12)</f>
        <v>0</v>
      </c>
      <c r="U11" s="14" t="s">
        <v>53</v>
      </c>
    </row>
    <row r="12" spans="1:21" x14ac:dyDescent="0.3">
      <c r="A12" s="14" t="s">
        <v>31</v>
      </c>
      <c r="B12" s="14" t="s">
        <v>11</v>
      </c>
      <c r="C12" s="14" t="s">
        <v>32</v>
      </c>
      <c r="D12" s="14" t="s">
        <v>33</v>
      </c>
      <c r="E12" s="14" t="s">
        <v>81</v>
      </c>
      <c r="F12" s="14" t="s">
        <v>15</v>
      </c>
      <c r="G12" s="14">
        <v>3</v>
      </c>
      <c r="H12" s="37">
        <v>1100</v>
      </c>
      <c r="I12" s="37" t="s">
        <v>17</v>
      </c>
      <c r="J12" s="37">
        <v>1</v>
      </c>
      <c r="K12" s="37" t="s">
        <v>16</v>
      </c>
      <c r="L12" s="37">
        <v>1</v>
      </c>
      <c r="M12" s="37" t="s">
        <v>18</v>
      </c>
      <c r="N12" s="14">
        <f t="shared" si="0"/>
        <v>156</v>
      </c>
      <c r="O12" s="14">
        <f t="shared" si="1"/>
        <v>13</v>
      </c>
      <c r="P12" s="44">
        <v>0</v>
      </c>
      <c r="Q12" s="38">
        <f>SUM(O12*P12)</f>
        <v>0</v>
      </c>
      <c r="R12" s="38">
        <f>SUM(Q12*12)</f>
        <v>0</v>
      </c>
      <c r="S12" s="44">
        <v>0</v>
      </c>
      <c r="T12" s="38">
        <f>SUM(S12*12)</f>
        <v>0</v>
      </c>
      <c r="U12" s="14" t="s">
        <v>53</v>
      </c>
    </row>
    <row r="13" spans="1:21" x14ac:dyDescent="0.3">
      <c r="A13" s="14" t="s">
        <v>31</v>
      </c>
      <c r="B13" s="14" t="s">
        <v>11</v>
      </c>
      <c r="C13" s="14" t="s">
        <v>34</v>
      </c>
      <c r="D13" s="14" t="s">
        <v>35</v>
      </c>
      <c r="E13" s="14" t="s">
        <v>81</v>
      </c>
      <c r="F13" s="14" t="s">
        <v>15</v>
      </c>
      <c r="G13" s="14">
        <v>2</v>
      </c>
      <c r="H13" s="37">
        <v>1100</v>
      </c>
      <c r="I13" s="37" t="s">
        <v>17</v>
      </c>
      <c r="J13" s="37">
        <v>1</v>
      </c>
      <c r="K13" s="37" t="s">
        <v>16</v>
      </c>
      <c r="L13" s="37">
        <v>1</v>
      </c>
      <c r="M13" s="37" t="s">
        <v>18</v>
      </c>
      <c r="N13" s="14">
        <f t="shared" si="0"/>
        <v>104</v>
      </c>
      <c r="O13" s="14">
        <f t="shared" si="1"/>
        <v>8.6666666666666661</v>
      </c>
      <c r="P13" s="44">
        <v>0</v>
      </c>
      <c r="Q13" s="38">
        <f>SUM(O13*P13)</f>
        <v>0</v>
      </c>
      <c r="R13" s="39">
        <f>SUM(Q13*12)</f>
        <v>0</v>
      </c>
      <c r="S13" s="44">
        <v>0</v>
      </c>
      <c r="T13" s="39">
        <f>SUM(S13*12)</f>
        <v>0</v>
      </c>
      <c r="U13" s="14" t="s">
        <v>53</v>
      </c>
    </row>
    <row r="14" spans="1:21" x14ac:dyDescent="0.3">
      <c r="A14" s="14" t="s">
        <v>69</v>
      </c>
      <c r="B14" s="14" t="s">
        <v>11</v>
      </c>
      <c r="C14" s="14" t="s">
        <v>128</v>
      </c>
      <c r="D14" s="14" t="s">
        <v>129</v>
      </c>
      <c r="E14" s="14" t="s">
        <v>81</v>
      </c>
      <c r="F14" s="14" t="s">
        <v>15</v>
      </c>
      <c r="G14" s="14">
        <v>1</v>
      </c>
      <c r="H14" s="37">
        <v>1100</v>
      </c>
      <c r="I14" s="37" t="s">
        <v>17</v>
      </c>
      <c r="J14" s="37">
        <v>2</v>
      </c>
      <c r="K14" s="37" t="s">
        <v>16</v>
      </c>
      <c r="L14" s="37">
        <v>1</v>
      </c>
      <c r="M14" s="37" t="s">
        <v>18</v>
      </c>
      <c r="N14" s="14">
        <f t="shared" si="0"/>
        <v>104</v>
      </c>
      <c r="O14" s="14">
        <f t="shared" si="1"/>
        <v>8.6666666666666661</v>
      </c>
      <c r="P14" s="44">
        <v>0</v>
      </c>
      <c r="Q14" s="38">
        <f>SUM(O14*P14)</f>
        <v>0</v>
      </c>
      <c r="R14" s="38">
        <f>SUM(Q14*12)</f>
        <v>0</v>
      </c>
      <c r="S14" s="44">
        <v>0</v>
      </c>
      <c r="T14" s="38">
        <f>SUM(S14*12)</f>
        <v>0</v>
      </c>
      <c r="U14" s="14" t="s">
        <v>53</v>
      </c>
    </row>
    <row r="15" spans="1:21" x14ac:dyDescent="0.3">
      <c r="A15" s="14" t="s">
        <v>69</v>
      </c>
      <c r="B15" s="14" t="s">
        <v>11</v>
      </c>
      <c r="C15" s="14" t="s">
        <v>70</v>
      </c>
      <c r="D15" s="14" t="s">
        <v>127</v>
      </c>
      <c r="E15" s="14" t="s">
        <v>81</v>
      </c>
      <c r="F15" s="14" t="s">
        <v>15</v>
      </c>
      <c r="G15" s="14">
        <v>1</v>
      </c>
      <c r="H15" s="37">
        <v>1100</v>
      </c>
      <c r="I15" s="37" t="s">
        <v>17</v>
      </c>
      <c r="J15" s="37">
        <v>2</v>
      </c>
      <c r="K15" s="37" t="s">
        <v>16</v>
      </c>
      <c r="L15" s="37">
        <v>1</v>
      </c>
      <c r="M15" s="37" t="s">
        <v>18</v>
      </c>
      <c r="N15" s="14">
        <f t="shared" si="0"/>
        <v>104</v>
      </c>
      <c r="O15" s="14">
        <f t="shared" si="1"/>
        <v>8.6666666666666661</v>
      </c>
      <c r="P15" s="44">
        <v>0</v>
      </c>
      <c r="Q15" s="38">
        <f>SUM(O15*P15)</f>
        <v>0</v>
      </c>
      <c r="R15" s="38">
        <f>SUM(Q15*12)</f>
        <v>0</v>
      </c>
      <c r="S15" s="44">
        <v>0</v>
      </c>
      <c r="T15" s="38">
        <f>SUM(S15*12)</f>
        <v>0</v>
      </c>
      <c r="U15" s="14" t="s">
        <v>53</v>
      </c>
    </row>
    <row r="16" spans="1:21" x14ac:dyDescent="0.3">
      <c r="A16" s="14" t="s">
        <v>78</v>
      </c>
      <c r="B16" s="14" t="s">
        <v>11</v>
      </c>
      <c r="C16" s="14" t="s">
        <v>79</v>
      </c>
      <c r="D16" s="14" t="s">
        <v>80</v>
      </c>
      <c r="E16" s="14" t="s">
        <v>81</v>
      </c>
      <c r="F16" s="14" t="s">
        <v>15</v>
      </c>
      <c r="G16" s="14">
        <v>1</v>
      </c>
      <c r="H16" s="37">
        <v>770</v>
      </c>
      <c r="I16" s="37" t="s">
        <v>17</v>
      </c>
      <c r="J16" s="37">
        <v>1</v>
      </c>
      <c r="K16" s="37" t="s">
        <v>16</v>
      </c>
      <c r="L16" s="37">
        <v>1</v>
      </c>
      <c r="M16" s="37" t="s">
        <v>18</v>
      </c>
      <c r="N16" s="14">
        <f t="shared" si="0"/>
        <v>52</v>
      </c>
      <c r="O16" s="14">
        <f t="shared" si="1"/>
        <v>4.333333333333333</v>
      </c>
      <c r="P16" s="44">
        <v>0</v>
      </c>
      <c r="Q16" s="38">
        <f t="shared" ref="Q16:Q23" si="5">SUM(O16*P16)</f>
        <v>0</v>
      </c>
      <c r="R16" s="38">
        <f t="shared" ref="R16:R23" si="6">SUM(Q16*12)</f>
        <v>0</v>
      </c>
      <c r="S16" s="44">
        <v>0</v>
      </c>
      <c r="T16" s="38">
        <f t="shared" ref="T16:T23" si="7">SUM(S16*12)</f>
        <v>0</v>
      </c>
      <c r="U16" s="14" t="s">
        <v>53</v>
      </c>
    </row>
    <row r="17" spans="1:21" x14ac:dyDescent="0.3">
      <c r="A17" s="14" t="s">
        <v>82</v>
      </c>
      <c r="B17" s="14" t="s">
        <v>11</v>
      </c>
      <c r="C17" s="14" t="s">
        <v>83</v>
      </c>
      <c r="D17" s="14" t="s">
        <v>84</v>
      </c>
      <c r="E17" s="14" t="s">
        <v>81</v>
      </c>
      <c r="F17" s="14" t="s">
        <v>15</v>
      </c>
      <c r="G17" s="14">
        <v>1</v>
      </c>
      <c r="H17" s="37">
        <v>240</v>
      </c>
      <c r="I17" s="37" t="s">
        <v>17</v>
      </c>
      <c r="J17" s="37">
        <v>2</v>
      </c>
      <c r="K17" s="37" t="s">
        <v>16</v>
      </c>
      <c r="L17" s="37">
        <v>1</v>
      </c>
      <c r="M17" s="37" t="s">
        <v>18</v>
      </c>
      <c r="N17" s="14">
        <f t="shared" ref="N17:N46" si="8">G17*J17*52/L17</f>
        <v>104</v>
      </c>
      <c r="O17" s="14">
        <f t="shared" si="1"/>
        <v>8.6666666666666661</v>
      </c>
      <c r="P17" s="44">
        <v>0</v>
      </c>
      <c r="Q17" s="38">
        <f t="shared" si="5"/>
        <v>0</v>
      </c>
      <c r="R17" s="38">
        <f t="shared" si="6"/>
        <v>0</v>
      </c>
      <c r="S17" s="44">
        <v>0</v>
      </c>
      <c r="T17" s="38">
        <f t="shared" si="7"/>
        <v>0</v>
      </c>
      <c r="U17" s="14" t="s">
        <v>53</v>
      </c>
    </row>
    <row r="18" spans="1:21" x14ac:dyDescent="0.3">
      <c r="A18" s="14" t="s">
        <v>82</v>
      </c>
      <c r="B18" s="14" t="s">
        <v>11</v>
      </c>
      <c r="C18" s="14" t="s">
        <v>83</v>
      </c>
      <c r="D18" s="14" t="s">
        <v>84</v>
      </c>
      <c r="E18" s="14" t="s">
        <v>81</v>
      </c>
      <c r="F18" s="14" t="s">
        <v>15</v>
      </c>
      <c r="G18" s="14">
        <v>1</v>
      </c>
      <c r="H18" s="37">
        <v>770</v>
      </c>
      <c r="I18" s="37" t="s">
        <v>17</v>
      </c>
      <c r="J18" s="37">
        <v>2</v>
      </c>
      <c r="K18" s="37" t="s">
        <v>16</v>
      </c>
      <c r="L18" s="37">
        <v>1</v>
      </c>
      <c r="M18" s="37" t="s">
        <v>18</v>
      </c>
      <c r="N18" s="14">
        <f t="shared" si="8"/>
        <v>104</v>
      </c>
      <c r="O18" s="14">
        <f t="shared" si="1"/>
        <v>8.6666666666666661</v>
      </c>
      <c r="P18" s="44">
        <v>0</v>
      </c>
      <c r="Q18" s="38">
        <f t="shared" si="5"/>
        <v>0</v>
      </c>
      <c r="R18" s="38">
        <f t="shared" si="6"/>
        <v>0</v>
      </c>
      <c r="S18" s="44">
        <v>0</v>
      </c>
      <c r="T18" s="38">
        <f t="shared" si="7"/>
        <v>0</v>
      </c>
      <c r="U18" s="14" t="s">
        <v>53</v>
      </c>
    </row>
    <row r="19" spans="1:21" x14ac:dyDescent="0.3">
      <c r="A19" s="14" t="s">
        <v>82</v>
      </c>
      <c r="B19" s="14" t="s">
        <v>11</v>
      </c>
      <c r="C19" s="14" t="s">
        <v>85</v>
      </c>
      <c r="D19" s="14" t="s">
        <v>86</v>
      </c>
      <c r="E19" s="14" t="s">
        <v>81</v>
      </c>
      <c r="F19" s="14" t="s">
        <v>15</v>
      </c>
      <c r="G19" s="14">
        <v>1</v>
      </c>
      <c r="H19" s="37">
        <v>240</v>
      </c>
      <c r="I19" s="37" t="s">
        <v>17</v>
      </c>
      <c r="J19" s="37">
        <v>1</v>
      </c>
      <c r="K19" s="37" t="s">
        <v>16</v>
      </c>
      <c r="L19" s="37">
        <v>1</v>
      </c>
      <c r="M19" s="37" t="s">
        <v>18</v>
      </c>
      <c r="N19" s="14">
        <f t="shared" si="8"/>
        <v>52</v>
      </c>
      <c r="O19" s="14">
        <f t="shared" ref="O19:O20" si="9">N19/12</f>
        <v>4.333333333333333</v>
      </c>
      <c r="P19" s="44">
        <v>0</v>
      </c>
      <c r="Q19" s="38">
        <f t="shared" si="5"/>
        <v>0</v>
      </c>
      <c r="R19" s="38">
        <f t="shared" si="6"/>
        <v>0</v>
      </c>
      <c r="S19" s="44">
        <v>0</v>
      </c>
      <c r="T19" s="38">
        <f t="shared" si="7"/>
        <v>0</v>
      </c>
      <c r="U19" s="14" t="s">
        <v>53</v>
      </c>
    </row>
    <row r="20" spans="1:21" x14ac:dyDescent="0.3">
      <c r="A20" s="14" t="s">
        <v>82</v>
      </c>
      <c r="B20" s="14" t="s">
        <v>11</v>
      </c>
      <c r="C20" s="14" t="s">
        <v>85</v>
      </c>
      <c r="D20" s="14" t="s">
        <v>86</v>
      </c>
      <c r="E20" s="14" t="s">
        <v>81</v>
      </c>
      <c r="F20" s="14" t="s">
        <v>15</v>
      </c>
      <c r="G20" s="14">
        <v>1</v>
      </c>
      <c r="H20" s="37">
        <v>770</v>
      </c>
      <c r="I20" s="37" t="s">
        <v>17</v>
      </c>
      <c r="J20" s="37">
        <v>1</v>
      </c>
      <c r="K20" s="37" t="s">
        <v>16</v>
      </c>
      <c r="L20" s="37">
        <v>1</v>
      </c>
      <c r="M20" s="37" t="s">
        <v>18</v>
      </c>
      <c r="N20" s="14">
        <f t="shared" si="8"/>
        <v>52</v>
      </c>
      <c r="O20" s="14">
        <f t="shared" si="9"/>
        <v>4.333333333333333</v>
      </c>
      <c r="P20" s="44">
        <v>0</v>
      </c>
      <c r="Q20" s="38">
        <f t="shared" si="5"/>
        <v>0</v>
      </c>
      <c r="R20" s="38">
        <f t="shared" si="6"/>
        <v>0</v>
      </c>
      <c r="S20" s="44">
        <v>0</v>
      </c>
      <c r="T20" s="38">
        <f t="shared" si="7"/>
        <v>0</v>
      </c>
      <c r="U20" s="14" t="s">
        <v>53</v>
      </c>
    </row>
    <row r="21" spans="1:21" x14ac:dyDescent="0.3">
      <c r="A21" s="14" t="s">
        <v>87</v>
      </c>
      <c r="B21" s="14" t="s">
        <v>11</v>
      </c>
      <c r="C21" s="14" t="s">
        <v>88</v>
      </c>
      <c r="D21" s="14" t="s">
        <v>89</v>
      </c>
      <c r="E21" s="14" t="s">
        <v>81</v>
      </c>
      <c r="F21" s="14" t="s">
        <v>15</v>
      </c>
      <c r="G21" s="14">
        <v>2</v>
      </c>
      <c r="H21" s="37">
        <v>1100</v>
      </c>
      <c r="I21" s="37" t="s">
        <v>17</v>
      </c>
      <c r="J21" s="37">
        <v>1</v>
      </c>
      <c r="K21" s="37" t="s">
        <v>16</v>
      </c>
      <c r="L21" s="37">
        <v>1</v>
      </c>
      <c r="M21" s="37" t="s">
        <v>18</v>
      </c>
      <c r="N21" s="14">
        <f t="shared" si="8"/>
        <v>104</v>
      </c>
      <c r="O21" s="14">
        <f>N21/12</f>
        <v>8.6666666666666661</v>
      </c>
      <c r="P21" s="44">
        <v>0</v>
      </c>
      <c r="Q21" s="38">
        <f t="shared" si="5"/>
        <v>0</v>
      </c>
      <c r="R21" s="38">
        <f t="shared" si="6"/>
        <v>0</v>
      </c>
      <c r="S21" s="44">
        <v>0</v>
      </c>
      <c r="T21" s="38">
        <f t="shared" si="7"/>
        <v>0</v>
      </c>
      <c r="U21" s="14" t="s">
        <v>53</v>
      </c>
    </row>
    <row r="22" spans="1:21" x14ac:dyDescent="0.3">
      <c r="A22" s="14" t="s">
        <v>90</v>
      </c>
      <c r="B22" s="14" t="s">
        <v>11</v>
      </c>
      <c r="C22" s="14" t="s">
        <v>91</v>
      </c>
      <c r="D22" s="14" t="s">
        <v>92</v>
      </c>
      <c r="E22" s="14" t="s">
        <v>81</v>
      </c>
      <c r="F22" s="14" t="s">
        <v>15</v>
      </c>
      <c r="G22" s="14">
        <v>2</v>
      </c>
      <c r="H22" s="37">
        <v>1100</v>
      </c>
      <c r="I22" s="37" t="s">
        <v>17</v>
      </c>
      <c r="J22" s="37">
        <v>1</v>
      </c>
      <c r="K22" s="37" t="s">
        <v>16</v>
      </c>
      <c r="L22" s="37">
        <v>1</v>
      </c>
      <c r="M22" s="37" t="s">
        <v>18</v>
      </c>
      <c r="N22" s="14">
        <f t="shared" si="8"/>
        <v>104</v>
      </c>
      <c r="O22" s="14">
        <f>N22/12</f>
        <v>8.6666666666666661</v>
      </c>
      <c r="P22" s="44">
        <v>0</v>
      </c>
      <c r="Q22" s="38">
        <f t="shared" si="5"/>
        <v>0</v>
      </c>
      <c r="R22" s="38">
        <f t="shared" si="6"/>
        <v>0</v>
      </c>
      <c r="S22" s="44">
        <v>0</v>
      </c>
      <c r="T22" s="38">
        <f t="shared" si="7"/>
        <v>0</v>
      </c>
      <c r="U22" s="14" t="s">
        <v>53</v>
      </c>
    </row>
    <row r="23" spans="1:21" x14ac:dyDescent="0.3">
      <c r="A23" s="14" t="s">
        <v>93</v>
      </c>
      <c r="B23" s="14" t="s">
        <v>11</v>
      </c>
      <c r="C23" s="14" t="s">
        <v>94</v>
      </c>
      <c r="D23" s="14" t="s">
        <v>95</v>
      </c>
      <c r="E23" s="14" t="s">
        <v>81</v>
      </c>
      <c r="F23" s="14" t="s">
        <v>15</v>
      </c>
      <c r="G23" s="14">
        <v>1</v>
      </c>
      <c r="H23" s="37">
        <v>240</v>
      </c>
      <c r="I23" s="37" t="s">
        <v>17</v>
      </c>
      <c r="J23" s="37">
        <v>1</v>
      </c>
      <c r="K23" s="37" t="s">
        <v>16</v>
      </c>
      <c r="L23" s="37">
        <v>1</v>
      </c>
      <c r="M23" s="37" t="s">
        <v>18</v>
      </c>
      <c r="N23" s="14">
        <f t="shared" si="8"/>
        <v>52</v>
      </c>
      <c r="O23" s="14">
        <f>N23/12</f>
        <v>4.333333333333333</v>
      </c>
      <c r="P23" s="44">
        <v>0</v>
      </c>
      <c r="Q23" s="38">
        <f t="shared" si="5"/>
        <v>0</v>
      </c>
      <c r="R23" s="38">
        <f t="shared" si="6"/>
        <v>0</v>
      </c>
      <c r="S23" s="44">
        <v>0</v>
      </c>
      <c r="T23" s="38">
        <f t="shared" si="7"/>
        <v>0</v>
      </c>
      <c r="U23" s="14" t="s">
        <v>53</v>
      </c>
    </row>
    <row r="24" spans="1:21" x14ac:dyDescent="0.3">
      <c r="A24" s="14" t="s">
        <v>105</v>
      </c>
      <c r="B24" s="14" t="s">
        <v>11</v>
      </c>
      <c r="C24" s="14" t="s">
        <v>106</v>
      </c>
      <c r="D24" s="14" t="s">
        <v>107</v>
      </c>
      <c r="E24" s="14" t="s">
        <v>81</v>
      </c>
      <c r="F24" s="14" t="s">
        <v>15</v>
      </c>
      <c r="G24" s="14">
        <v>2</v>
      </c>
      <c r="H24" s="37">
        <v>1100</v>
      </c>
      <c r="I24" s="37" t="s">
        <v>17</v>
      </c>
      <c r="J24" s="37">
        <v>1</v>
      </c>
      <c r="K24" s="37" t="s">
        <v>16</v>
      </c>
      <c r="L24" s="37">
        <v>1</v>
      </c>
      <c r="M24" s="37" t="s">
        <v>18</v>
      </c>
      <c r="N24" s="14">
        <f t="shared" si="8"/>
        <v>104</v>
      </c>
      <c r="O24" s="14">
        <f t="shared" ref="O24:O46" si="10">N24/12</f>
        <v>8.6666666666666661</v>
      </c>
      <c r="P24" s="44">
        <v>0</v>
      </c>
      <c r="Q24" s="38">
        <f t="shared" ref="Q24:Q31" si="11">SUM(O24*P24)</f>
        <v>0</v>
      </c>
      <c r="R24" s="38">
        <f t="shared" ref="R24:R31" si="12">SUM(Q24*12)</f>
        <v>0</v>
      </c>
      <c r="S24" s="44">
        <v>0</v>
      </c>
      <c r="T24" s="38">
        <f t="shared" ref="T24:T30" si="13">SUM(S24*12)</f>
        <v>0</v>
      </c>
      <c r="U24" s="14" t="s">
        <v>53</v>
      </c>
    </row>
    <row r="25" spans="1:21" x14ac:dyDescent="0.3">
      <c r="A25" s="14" t="s">
        <v>105</v>
      </c>
      <c r="B25" s="14" t="s">
        <v>11</v>
      </c>
      <c r="C25" s="14" t="s">
        <v>108</v>
      </c>
      <c r="D25" s="14" t="s">
        <v>109</v>
      </c>
      <c r="E25" s="14" t="s">
        <v>81</v>
      </c>
      <c r="F25" s="14" t="s">
        <v>15</v>
      </c>
      <c r="G25" s="14">
        <v>1</v>
      </c>
      <c r="H25" s="37">
        <v>770</v>
      </c>
      <c r="I25" s="37" t="s">
        <v>17</v>
      </c>
      <c r="J25" s="37">
        <v>1</v>
      </c>
      <c r="K25" s="37" t="s">
        <v>16</v>
      </c>
      <c r="L25" s="37">
        <v>1</v>
      </c>
      <c r="M25" s="37" t="s">
        <v>18</v>
      </c>
      <c r="N25" s="14">
        <f t="shared" si="8"/>
        <v>52</v>
      </c>
      <c r="O25" s="14">
        <f t="shared" si="10"/>
        <v>4.333333333333333</v>
      </c>
      <c r="P25" s="44">
        <v>0</v>
      </c>
      <c r="Q25" s="38">
        <f t="shared" si="11"/>
        <v>0</v>
      </c>
      <c r="R25" s="38">
        <f t="shared" si="12"/>
        <v>0</v>
      </c>
      <c r="S25" s="44">
        <v>0</v>
      </c>
      <c r="T25" s="38">
        <f t="shared" si="13"/>
        <v>0</v>
      </c>
      <c r="U25" s="14" t="s">
        <v>53</v>
      </c>
    </row>
    <row r="26" spans="1:21" x14ac:dyDescent="0.3">
      <c r="A26" s="14" t="s">
        <v>201</v>
      </c>
      <c r="B26" s="14" t="s">
        <v>11</v>
      </c>
      <c r="C26" s="14" t="s">
        <v>128</v>
      </c>
      <c r="D26" s="14" t="s">
        <v>155</v>
      </c>
      <c r="E26" s="14" t="s">
        <v>81</v>
      </c>
      <c r="F26" s="14" t="s">
        <v>15</v>
      </c>
      <c r="G26" s="14">
        <v>1</v>
      </c>
      <c r="H26" s="37">
        <v>1100</v>
      </c>
      <c r="I26" s="37" t="s">
        <v>17</v>
      </c>
      <c r="J26" s="37">
        <v>2</v>
      </c>
      <c r="K26" s="37" t="s">
        <v>16</v>
      </c>
      <c r="L26" s="37">
        <v>1</v>
      </c>
      <c r="M26" s="37" t="s">
        <v>18</v>
      </c>
      <c r="N26" s="14">
        <f>G26*J26*52/L26</f>
        <v>104</v>
      </c>
      <c r="O26" s="14">
        <f>N26/12</f>
        <v>8.6666666666666661</v>
      </c>
      <c r="P26" s="44">
        <v>0</v>
      </c>
      <c r="Q26" s="38">
        <f t="shared" si="11"/>
        <v>0</v>
      </c>
      <c r="R26" s="38">
        <f t="shared" si="12"/>
        <v>0</v>
      </c>
      <c r="S26" s="44">
        <v>0</v>
      </c>
      <c r="T26" s="38">
        <f t="shared" si="13"/>
        <v>0</v>
      </c>
      <c r="U26" s="14" t="s">
        <v>53</v>
      </c>
    </row>
    <row r="27" spans="1:21" x14ac:dyDescent="0.3">
      <c r="A27" s="14" t="s">
        <v>113</v>
      </c>
      <c r="B27" s="14" t="s">
        <v>11</v>
      </c>
      <c r="C27" s="14" t="s">
        <v>114</v>
      </c>
      <c r="D27" s="14" t="s">
        <v>115</v>
      </c>
      <c r="E27" s="14" t="s">
        <v>81</v>
      </c>
      <c r="F27" s="14" t="s">
        <v>15</v>
      </c>
      <c r="G27" s="14">
        <v>2</v>
      </c>
      <c r="H27" s="37">
        <v>770</v>
      </c>
      <c r="I27" s="37" t="s">
        <v>17</v>
      </c>
      <c r="J27" s="37">
        <v>1</v>
      </c>
      <c r="K27" s="37" t="s">
        <v>16</v>
      </c>
      <c r="L27" s="37">
        <v>1</v>
      </c>
      <c r="M27" s="37" t="s">
        <v>18</v>
      </c>
      <c r="N27" s="14">
        <f t="shared" si="8"/>
        <v>104</v>
      </c>
      <c r="O27" s="14">
        <f t="shared" si="10"/>
        <v>8.6666666666666661</v>
      </c>
      <c r="P27" s="44">
        <v>0</v>
      </c>
      <c r="Q27" s="38">
        <f t="shared" si="11"/>
        <v>0</v>
      </c>
      <c r="R27" s="38">
        <f t="shared" si="12"/>
        <v>0</v>
      </c>
      <c r="S27" s="44">
        <v>0</v>
      </c>
      <c r="T27" s="38">
        <f t="shared" si="13"/>
        <v>0</v>
      </c>
      <c r="U27" s="14" t="s">
        <v>53</v>
      </c>
    </row>
    <row r="28" spans="1:21" x14ac:dyDescent="0.3">
      <c r="A28" s="14" t="s">
        <v>57</v>
      </c>
      <c r="B28" s="14" t="s">
        <v>11</v>
      </c>
      <c r="C28" s="14" t="s">
        <v>58</v>
      </c>
      <c r="D28" s="14" t="s">
        <v>119</v>
      </c>
      <c r="E28" s="14" t="s">
        <v>81</v>
      </c>
      <c r="F28" s="14" t="s">
        <v>15</v>
      </c>
      <c r="G28" s="14">
        <v>2</v>
      </c>
      <c r="H28" s="37">
        <v>1100</v>
      </c>
      <c r="I28" s="37" t="s">
        <v>17</v>
      </c>
      <c r="J28" s="37">
        <v>2</v>
      </c>
      <c r="K28" s="37" t="s">
        <v>16</v>
      </c>
      <c r="L28" s="37">
        <v>1</v>
      </c>
      <c r="M28" s="37" t="s">
        <v>18</v>
      </c>
      <c r="N28" s="14">
        <f t="shared" si="8"/>
        <v>208</v>
      </c>
      <c r="O28" s="14">
        <f t="shared" si="10"/>
        <v>17.333333333333332</v>
      </c>
      <c r="P28" s="44">
        <v>0</v>
      </c>
      <c r="Q28" s="38">
        <f t="shared" si="11"/>
        <v>0</v>
      </c>
      <c r="R28" s="38">
        <f t="shared" si="12"/>
        <v>0</v>
      </c>
      <c r="S28" s="44">
        <v>0</v>
      </c>
      <c r="T28" s="38">
        <f t="shared" si="13"/>
        <v>0</v>
      </c>
      <c r="U28" s="14" t="s">
        <v>53</v>
      </c>
    </row>
    <row r="29" spans="1:21" x14ac:dyDescent="0.3">
      <c r="A29" s="14" t="s">
        <v>72</v>
      </c>
      <c r="B29" s="14" t="s">
        <v>11</v>
      </c>
      <c r="C29" s="14" t="s">
        <v>73</v>
      </c>
      <c r="D29" s="14" t="s">
        <v>74</v>
      </c>
      <c r="E29" s="14" t="s">
        <v>81</v>
      </c>
      <c r="F29" s="14" t="s">
        <v>15</v>
      </c>
      <c r="G29" s="14">
        <v>1</v>
      </c>
      <c r="H29" s="37">
        <v>770</v>
      </c>
      <c r="I29" s="37" t="s">
        <v>17</v>
      </c>
      <c r="J29" s="37">
        <v>1</v>
      </c>
      <c r="K29" s="37" t="s">
        <v>16</v>
      </c>
      <c r="L29" s="37">
        <v>1</v>
      </c>
      <c r="M29" s="37" t="s">
        <v>18</v>
      </c>
      <c r="N29" s="14">
        <f t="shared" si="8"/>
        <v>52</v>
      </c>
      <c r="O29" s="14">
        <f t="shared" si="10"/>
        <v>4.333333333333333</v>
      </c>
      <c r="P29" s="44">
        <v>0</v>
      </c>
      <c r="Q29" s="38">
        <f t="shared" si="11"/>
        <v>0</v>
      </c>
      <c r="R29" s="38">
        <f t="shared" si="12"/>
        <v>0</v>
      </c>
      <c r="S29" s="44">
        <v>0</v>
      </c>
      <c r="T29" s="38">
        <f t="shared" si="13"/>
        <v>0</v>
      </c>
      <c r="U29" s="14" t="s">
        <v>53</v>
      </c>
    </row>
    <row r="30" spans="1:21" x14ac:dyDescent="0.3">
      <c r="A30" s="14" t="s">
        <v>72</v>
      </c>
      <c r="B30" s="14" t="s">
        <v>11</v>
      </c>
      <c r="C30" s="14" t="s">
        <v>73</v>
      </c>
      <c r="D30" s="14" t="s">
        <v>74</v>
      </c>
      <c r="E30" s="14" t="s">
        <v>81</v>
      </c>
      <c r="F30" s="14" t="s">
        <v>15</v>
      </c>
      <c r="G30" s="14">
        <v>2</v>
      </c>
      <c r="H30" s="37">
        <v>1100</v>
      </c>
      <c r="I30" s="37" t="s">
        <v>17</v>
      </c>
      <c r="J30" s="37">
        <v>1</v>
      </c>
      <c r="K30" s="37" t="s">
        <v>16</v>
      </c>
      <c r="L30" s="37">
        <v>1</v>
      </c>
      <c r="M30" s="37" t="s">
        <v>18</v>
      </c>
      <c r="N30" s="14">
        <f t="shared" si="8"/>
        <v>104</v>
      </c>
      <c r="O30" s="14">
        <f t="shared" si="10"/>
        <v>8.6666666666666661</v>
      </c>
      <c r="P30" s="44">
        <v>0</v>
      </c>
      <c r="Q30" s="38">
        <f t="shared" si="11"/>
        <v>0</v>
      </c>
      <c r="R30" s="38">
        <f t="shared" si="12"/>
        <v>0</v>
      </c>
      <c r="S30" s="44">
        <v>0</v>
      </c>
      <c r="T30" s="38">
        <f t="shared" si="13"/>
        <v>0</v>
      </c>
      <c r="U30" s="14" t="s">
        <v>53</v>
      </c>
    </row>
    <row r="31" spans="1:21" x14ac:dyDescent="0.3">
      <c r="A31" s="14" t="s">
        <v>120</v>
      </c>
      <c r="B31" s="14" t="s">
        <v>204</v>
      </c>
      <c r="C31" s="14" t="s">
        <v>121</v>
      </c>
      <c r="D31" s="14" t="s">
        <v>122</v>
      </c>
      <c r="E31" s="14" t="s">
        <v>81</v>
      </c>
      <c r="F31" s="14" t="s">
        <v>15</v>
      </c>
      <c r="G31" s="14">
        <v>2</v>
      </c>
      <c r="H31" s="37">
        <v>1100</v>
      </c>
      <c r="I31" s="37" t="s">
        <v>17</v>
      </c>
      <c r="J31" s="37">
        <v>2</v>
      </c>
      <c r="K31" s="37" t="s">
        <v>16</v>
      </c>
      <c r="L31" s="37">
        <v>1</v>
      </c>
      <c r="M31" s="37" t="s">
        <v>18</v>
      </c>
      <c r="N31" s="14">
        <f t="shared" si="8"/>
        <v>208</v>
      </c>
      <c r="O31" s="14">
        <f t="shared" si="10"/>
        <v>17.333333333333332</v>
      </c>
      <c r="P31" s="44">
        <v>0</v>
      </c>
      <c r="Q31" s="38">
        <f t="shared" si="11"/>
        <v>0</v>
      </c>
      <c r="R31" s="38">
        <f t="shared" si="12"/>
        <v>0</v>
      </c>
      <c r="S31" s="44">
        <v>0</v>
      </c>
      <c r="T31" s="38">
        <f t="shared" ref="T31" si="14">SUM(S31*12)</f>
        <v>0</v>
      </c>
      <c r="U31" s="14" t="s">
        <v>53</v>
      </c>
    </row>
    <row r="32" spans="1:21" x14ac:dyDescent="0.3">
      <c r="A32" s="14" t="s">
        <v>130</v>
      </c>
      <c r="B32" s="14" t="s">
        <v>11</v>
      </c>
      <c r="C32" s="14" t="s">
        <v>131</v>
      </c>
      <c r="D32" s="14" t="s">
        <v>132</v>
      </c>
      <c r="E32" s="14" t="s">
        <v>81</v>
      </c>
      <c r="F32" s="14" t="s">
        <v>15</v>
      </c>
      <c r="G32" s="14">
        <v>1</v>
      </c>
      <c r="H32" s="37">
        <v>1100</v>
      </c>
      <c r="I32" s="37" t="s">
        <v>17</v>
      </c>
      <c r="J32" s="37">
        <v>2</v>
      </c>
      <c r="K32" s="37" t="s">
        <v>16</v>
      </c>
      <c r="L32" s="37">
        <v>1</v>
      </c>
      <c r="M32" s="37" t="s">
        <v>18</v>
      </c>
      <c r="N32" s="14">
        <f t="shared" si="8"/>
        <v>104</v>
      </c>
      <c r="O32" s="14">
        <f t="shared" si="10"/>
        <v>8.6666666666666661</v>
      </c>
      <c r="P32" s="44">
        <v>0</v>
      </c>
      <c r="Q32" s="38">
        <f t="shared" ref="Q32:Q46" si="15">SUM(O32*P32)</f>
        <v>0</v>
      </c>
      <c r="R32" s="38">
        <f t="shared" ref="R32:R46" si="16">SUM(Q32*12)</f>
        <v>0</v>
      </c>
      <c r="S32" s="44">
        <v>0</v>
      </c>
      <c r="T32" s="38">
        <f t="shared" ref="T32:T45" si="17">SUM(S32*12)</f>
        <v>0</v>
      </c>
      <c r="U32" s="14" t="s">
        <v>53</v>
      </c>
    </row>
    <row r="33" spans="1:21" x14ac:dyDescent="0.3">
      <c r="A33" s="14" t="s">
        <v>133</v>
      </c>
      <c r="B33" s="14" t="s">
        <v>11</v>
      </c>
      <c r="C33" s="14" t="s">
        <v>134</v>
      </c>
      <c r="D33" s="14" t="s">
        <v>135</v>
      </c>
      <c r="E33" s="14" t="s">
        <v>81</v>
      </c>
      <c r="F33" s="14" t="s">
        <v>15</v>
      </c>
      <c r="G33" s="14">
        <v>2</v>
      </c>
      <c r="H33" s="37">
        <v>770</v>
      </c>
      <c r="I33" s="37" t="s">
        <v>17</v>
      </c>
      <c r="J33" s="37">
        <v>1</v>
      </c>
      <c r="K33" s="37" t="s">
        <v>16</v>
      </c>
      <c r="L33" s="37">
        <v>1</v>
      </c>
      <c r="M33" s="37" t="s">
        <v>18</v>
      </c>
      <c r="N33" s="14">
        <f t="shared" si="8"/>
        <v>104</v>
      </c>
      <c r="O33" s="14">
        <f t="shared" si="10"/>
        <v>8.6666666666666661</v>
      </c>
      <c r="P33" s="44">
        <v>0</v>
      </c>
      <c r="Q33" s="38">
        <f t="shared" si="15"/>
        <v>0</v>
      </c>
      <c r="R33" s="38">
        <f t="shared" si="16"/>
        <v>0</v>
      </c>
      <c r="S33" s="44">
        <v>0</v>
      </c>
      <c r="T33" s="38">
        <f t="shared" si="17"/>
        <v>0</v>
      </c>
      <c r="U33" s="14" t="s">
        <v>53</v>
      </c>
    </row>
    <row r="34" spans="1:21" x14ac:dyDescent="0.3">
      <c r="A34" s="14" t="s">
        <v>133</v>
      </c>
      <c r="B34" s="14" t="s">
        <v>11</v>
      </c>
      <c r="C34" s="14" t="s">
        <v>136</v>
      </c>
      <c r="D34" s="14" t="s">
        <v>137</v>
      </c>
      <c r="E34" s="14" t="s">
        <v>81</v>
      </c>
      <c r="F34" s="14" t="s">
        <v>15</v>
      </c>
      <c r="G34" s="14">
        <v>2</v>
      </c>
      <c r="H34" s="37">
        <v>770</v>
      </c>
      <c r="I34" s="37" t="s">
        <v>17</v>
      </c>
      <c r="J34" s="37">
        <v>2</v>
      </c>
      <c r="K34" s="37" t="s">
        <v>16</v>
      </c>
      <c r="L34" s="37">
        <v>1</v>
      </c>
      <c r="M34" s="37" t="s">
        <v>18</v>
      </c>
      <c r="N34" s="14">
        <f t="shared" si="8"/>
        <v>208</v>
      </c>
      <c r="O34" s="14">
        <f t="shared" si="10"/>
        <v>17.333333333333332</v>
      </c>
      <c r="P34" s="44">
        <v>0</v>
      </c>
      <c r="Q34" s="38">
        <f t="shared" si="15"/>
        <v>0</v>
      </c>
      <c r="R34" s="38">
        <f t="shared" si="16"/>
        <v>0</v>
      </c>
      <c r="S34" s="44">
        <v>0</v>
      </c>
      <c r="T34" s="38">
        <f t="shared" si="17"/>
        <v>0</v>
      </c>
      <c r="U34" s="14" t="s">
        <v>53</v>
      </c>
    </row>
    <row r="35" spans="1:21" x14ac:dyDescent="0.3">
      <c r="A35" s="14" t="s">
        <v>133</v>
      </c>
      <c r="B35" s="14" t="s">
        <v>11</v>
      </c>
      <c r="C35" s="14" t="s">
        <v>138</v>
      </c>
      <c r="D35" s="14" t="s">
        <v>139</v>
      </c>
      <c r="E35" s="14" t="s">
        <v>81</v>
      </c>
      <c r="F35" s="14" t="s">
        <v>15</v>
      </c>
      <c r="G35" s="14">
        <v>1</v>
      </c>
      <c r="H35" s="37">
        <v>770</v>
      </c>
      <c r="I35" s="37" t="s">
        <v>17</v>
      </c>
      <c r="J35" s="37">
        <v>1</v>
      </c>
      <c r="K35" s="37" t="s">
        <v>16</v>
      </c>
      <c r="L35" s="37">
        <v>1</v>
      </c>
      <c r="M35" s="37" t="s">
        <v>18</v>
      </c>
      <c r="N35" s="14">
        <f t="shared" si="8"/>
        <v>52</v>
      </c>
      <c r="O35" s="14">
        <f t="shared" si="10"/>
        <v>4.333333333333333</v>
      </c>
      <c r="P35" s="44">
        <v>0</v>
      </c>
      <c r="Q35" s="38">
        <f t="shared" si="15"/>
        <v>0</v>
      </c>
      <c r="R35" s="38">
        <f t="shared" si="16"/>
        <v>0</v>
      </c>
      <c r="S35" s="44">
        <v>0</v>
      </c>
      <c r="T35" s="38">
        <f t="shared" si="17"/>
        <v>0</v>
      </c>
      <c r="U35" s="14" t="s">
        <v>53</v>
      </c>
    </row>
    <row r="36" spans="1:21" x14ac:dyDescent="0.3">
      <c r="A36" s="14" t="s">
        <v>133</v>
      </c>
      <c r="B36" s="14" t="s">
        <v>11</v>
      </c>
      <c r="C36" s="14" t="s">
        <v>76</v>
      </c>
      <c r="D36" s="14" t="s">
        <v>77</v>
      </c>
      <c r="E36" s="14" t="s">
        <v>81</v>
      </c>
      <c r="F36" s="14" t="s">
        <v>15</v>
      </c>
      <c r="G36" s="14">
        <v>1</v>
      </c>
      <c r="H36" s="37">
        <v>770</v>
      </c>
      <c r="I36" s="37" t="s">
        <v>17</v>
      </c>
      <c r="J36" s="37">
        <v>1</v>
      </c>
      <c r="K36" s="37" t="s">
        <v>16</v>
      </c>
      <c r="L36" s="37">
        <v>1</v>
      </c>
      <c r="M36" s="37" t="s">
        <v>18</v>
      </c>
      <c r="N36" s="14">
        <f t="shared" si="8"/>
        <v>52</v>
      </c>
      <c r="O36" s="14">
        <f t="shared" si="10"/>
        <v>4.333333333333333</v>
      </c>
      <c r="P36" s="44">
        <v>0</v>
      </c>
      <c r="Q36" s="38">
        <f t="shared" si="15"/>
        <v>0</v>
      </c>
      <c r="R36" s="38">
        <f t="shared" si="16"/>
        <v>0</v>
      </c>
      <c r="S36" s="44">
        <v>0</v>
      </c>
      <c r="T36" s="38">
        <f t="shared" si="17"/>
        <v>0</v>
      </c>
      <c r="U36" s="14" t="s">
        <v>53</v>
      </c>
    </row>
    <row r="37" spans="1:21" x14ac:dyDescent="0.3">
      <c r="A37" s="14" t="s">
        <v>140</v>
      </c>
      <c r="B37" s="14" t="s">
        <v>11</v>
      </c>
      <c r="C37" s="14" t="s">
        <v>141</v>
      </c>
      <c r="D37" s="14" t="s">
        <v>142</v>
      </c>
      <c r="E37" s="14" t="s">
        <v>81</v>
      </c>
      <c r="F37" s="14" t="s">
        <v>15</v>
      </c>
      <c r="G37" s="14">
        <v>3</v>
      </c>
      <c r="H37" s="37">
        <v>1100</v>
      </c>
      <c r="I37" s="37" t="s">
        <v>17</v>
      </c>
      <c r="J37" s="37">
        <v>1</v>
      </c>
      <c r="K37" s="37" t="s">
        <v>16</v>
      </c>
      <c r="L37" s="37">
        <v>1</v>
      </c>
      <c r="M37" s="37" t="s">
        <v>18</v>
      </c>
      <c r="N37" s="14">
        <f t="shared" si="8"/>
        <v>156</v>
      </c>
      <c r="O37" s="14">
        <f t="shared" si="10"/>
        <v>13</v>
      </c>
      <c r="P37" s="44">
        <v>0</v>
      </c>
      <c r="Q37" s="38">
        <f t="shared" si="15"/>
        <v>0</v>
      </c>
      <c r="R37" s="38">
        <f t="shared" si="16"/>
        <v>0</v>
      </c>
      <c r="S37" s="44">
        <v>0</v>
      </c>
      <c r="T37" s="38">
        <f t="shared" si="17"/>
        <v>0</v>
      </c>
      <c r="U37" s="14" t="s">
        <v>53</v>
      </c>
    </row>
    <row r="38" spans="1:21" x14ac:dyDescent="0.3">
      <c r="A38" s="14" t="s">
        <v>44</v>
      </c>
      <c r="B38" s="14" t="s">
        <v>11</v>
      </c>
      <c r="C38" s="14" t="s">
        <v>45</v>
      </c>
      <c r="D38" s="14" t="s">
        <v>46</v>
      </c>
      <c r="E38" s="14" t="s">
        <v>81</v>
      </c>
      <c r="F38" s="14" t="s">
        <v>15</v>
      </c>
      <c r="G38" s="14">
        <v>1</v>
      </c>
      <c r="H38" s="37">
        <v>1100</v>
      </c>
      <c r="I38" s="37" t="s">
        <v>17</v>
      </c>
      <c r="J38" s="37">
        <v>1</v>
      </c>
      <c r="K38" s="37" t="s">
        <v>16</v>
      </c>
      <c r="L38" s="37">
        <v>1</v>
      </c>
      <c r="M38" s="37" t="s">
        <v>18</v>
      </c>
      <c r="N38" s="14">
        <f t="shared" si="8"/>
        <v>52</v>
      </c>
      <c r="O38" s="14">
        <f t="shared" si="10"/>
        <v>4.333333333333333</v>
      </c>
      <c r="P38" s="44">
        <v>0</v>
      </c>
      <c r="Q38" s="38">
        <f t="shared" si="15"/>
        <v>0</v>
      </c>
      <c r="R38" s="38">
        <f t="shared" si="16"/>
        <v>0</v>
      </c>
      <c r="S38" s="44">
        <v>0</v>
      </c>
      <c r="T38" s="38">
        <f t="shared" si="17"/>
        <v>0</v>
      </c>
      <c r="U38" s="14" t="s">
        <v>53</v>
      </c>
    </row>
    <row r="39" spans="1:21" x14ac:dyDescent="0.3">
      <c r="A39" s="14" t="s">
        <v>206</v>
      </c>
      <c r="B39" s="14" t="s">
        <v>205</v>
      </c>
      <c r="C39" s="14" t="s">
        <v>51</v>
      </c>
      <c r="D39" s="14" t="s">
        <v>143</v>
      </c>
      <c r="E39" s="14" t="s">
        <v>81</v>
      </c>
      <c r="F39" s="14" t="s">
        <v>15</v>
      </c>
      <c r="G39" s="14">
        <v>3</v>
      </c>
      <c r="H39" s="37">
        <v>1100</v>
      </c>
      <c r="I39" s="37" t="s">
        <v>17</v>
      </c>
      <c r="J39" s="37">
        <v>1</v>
      </c>
      <c r="K39" s="37" t="s">
        <v>16</v>
      </c>
      <c r="L39" s="37">
        <v>1</v>
      </c>
      <c r="M39" s="37" t="s">
        <v>18</v>
      </c>
      <c r="N39" s="14">
        <f t="shared" si="8"/>
        <v>156</v>
      </c>
      <c r="O39" s="14">
        <f t="shared" si="10"/>
        <v>13</v>
      </c>
      <c r="P39" s="44">
        <v>0</v>
      </c>
      <c r="Q39" s="38">
        <f t="shared" si="15"/>
        <v>0</v>
      </c>
      <c r="R39" s="38">
        <f t="shared" si="16"/>
        <v>0</v>
      </c>
      <c r="S39" s="44">
        <v>0</v>
      </c>
      <c r="T39" s="38">
        <f t="shared" si="17"/>
        <v>0</v>
      </c>
      <c r="U39" s="14" t="s">
        <v>53</v>
      </c>
    </row>
    <row r="40" spans="1:21" x14ac:dyDescent="0.3">
      <c r="A40" s="14" t="s">
        <v>207</v>
      </c>
      <c r="B40" s="14" t="s">
        <v>205</v>
      </c>
      <c r="C40" s="14" t="s">
        <v>51</v>
      </c>
      <c r="D40" s="14" t="s">
        <v>52</v>
      </c>
      <c r="E40" s="14" t="s">
        <v>81</v>
      </c>
      <c r="F40" s="14" t="s">
        <v>15</v>
      </c>
      <c r="G40" s="14">
        <v>1</v>
      </c>
      <c r="H40" s="37">
        <v>770</v>
      </c>
      <c r="I40" s="37" t="s">
        <v>17</v>
      </c>
      <c r="J40" s="37">
        <v>1</v>
      </c>
      <c r="K40" s="37" t="s">
        <v>16</v>
      </c>
      <c r="L40" s="37">
        <v>1</v>
      </c>
      <c r="M40" s="37" t="s">
        <v>18</v>
      </c>
      <c r="N40" s="14">
        <f t="shared" si="8"/>
        <v>52</v>
      </c>
      <c r="O40" s="14">
        <f t="shared" si="10"/>
        <v>4.333333333333333</v>
      </c>
      <c r="P40" s="44">
        <v>0</v>
      </c>
      <c r="Q40" s="38">
        <f t="shared" si="15"/>
        <v>0</v>
      </c>
      <c r="R40" s="38">
        <f t="shared" si="16"/>
        <v>0</v>
      </c>
      <c r="S40" s="44">
        <v>0</v>
      </c>
      <c r="T40" s="38">
        <f t="shared" si="17"/>
        <v>0</v>
      </c>
      <c r="U40" s="14" t="s">
        <v>53</v>
      </c>
    </row>
    <row r="41" spans="1:21" x14ac:dyDescent="0.3">
      <c r="A41" s="14" t="s">
        <v>61</v>
      </c>
      <c r="B41" s="14" t="s">
        <v>11</v>
      </c>
      <c r="C41" s="14" t="s">
        <v>62</v>
      </c>
      <c r="D41" s="14" t="s">
        <v>63</v>
      </c>
      <c r="E41" s="14" t="s">
        <v>81</v>
      </c>
      <c r="F41" s="14" t="s">
        <v>15</v>
      </c>
      <c r="G41" s="14">
        <v>2</v>
      </c>
      <c r="H41" s="37">
        <v>1100</v>
      </c>
      <c r="I41" s="37" t="s">
        <v>17</v>
      </c>
      <c r="J41" s="37">
        <v>2</v>
      </c>
      <c r="K41" s="37" t="s">
        <v>16</v>
      </c>
      <c r="L41" s="37">
        <v>1</v>
      </c>
      <c r="M41" s="37" t="s">
        <v>18</v>
      </c>
      <c r="N41" s="14">
        <f t="shared" si="8"/>
        <v>208</v>
      </c>
      <c r="O41" s="14">
        <f t="shared" si="10"/>
        <v>17.333333333333332</v>
      </c>
      <c r="P41" s="44">
        <v>0</v>
      </c>
      <c r="Q41" s="38">
        <f t="shared" si="15"/>
        <v>0</v>
      </c>
      <c r="R41" s="38">
        <f t="shared" si="16"/>
        <v>0</v>
      </c>
      <c r="S41" s="44">
        <v>0</v>
      </c>
      <c r="T41" s="38">
        <f t="shared" si="17"/>
        <v>0</v>
      </c>
      <c r="U41" s="14" t="s">
        <v>53</v>
      </c>
    </row>
    <row r="42" spans="1:21" x14ac:dyDescent="0.3">
      <c r="A42" s="14" t="s">
        <v>150</v>
      </c>
      <c r="B42" s="14" t="s">
        <v>11</v>
      </c>
      <c r="C42" s="14" t="s">
        <v>151</v>
      </c>
      <c r="D42" s="14" t="s">
        <v>152</v>
      </c>
      <c r="E42" s="14" t="s">
        <v>81</v>
      </c>
      <c r="F42" s="14" t="s">
        <v>15</v>
      </c>
      <c r="G42" s="14">
        <v>1</v>
      </c>
      <c r="H42" s="37">
        <v>1100</v>
      </c>
      <c r="I42" s="37" t="s">
        <v>17</v>
      </c>
      <c r="J42" s="37">
        <v>1</v>
      </c>
      <c r="K42" s="37" t="s">
        <v>16</v>
      </c>
      <c r="L42" s="37">
        <v>1</v>
      </c>
      <c r="M42" s="37" t="s">
        <v>18</v>
      </c>
      <c r="N42" s="14">
        <f t="shared" si="8"/>
        <v>52</v>
      </c>
      <c r="O42" s="14">
        <f t="shared" si="10"/>
        <v>4.333333333333333</v>
      </c>
      <c r="P42" s="44">
        <v>0</v>
      </c>
      <c r="Q42" s="38">
        <f t="shared" si="15"/>
        <v>0</v>
      </c>
      <c r="R42" s="38">
        <f t="shared" si="16"/>
        <v>0</v>
      </c>
      <c r="S42" s="44">
        <v>0</v>
      </c>
      <c r="T42" s="38">
        <f t="shared" si="17"/>
        <v>0</v>
      </c>
      <c r="U42" s="14" t="s">
        <v>53</v>
      </c>
    </row>
    <row r="43" spans="1:21" x14ac:dyDescent="0.3">
      <c r="A43" s="34" t="s">
        <v>150</v>
      </c>
      <c r="B43" s="34" t="s">
        <v>11</v>
      </c>
      <c r="C43" s="34" t="s">
        <v>153</v>
      </c>
      <c r="D43" s="34" t="s">
        <v>154</v>
      </c>
      <c r="E43" s="14" t="s">
        <v>81</v>
      </c>
      <c r="F43" s="14" t="s">
        <v>15</v>
      </c>
      <c r="G43" s="14">
        <v>1</v>
      </c>
      <c r="H43" s="37">
        <v>1100</v>
      </c>
      <c r="I43" s="37" t="s">
        <v>17</v>
      </c>
      <c r="J43" s="37">
        <v>1</v>
      </c>
      <c r="K43" s="37" t="s">
        <v>16</v>
      </c>
      <c r="L43" s="37">
        <v>1</v>
      </c>
      <c r="M43" s="37" t="s">
        <v>18</v>
      </c>
      <c r="N43" s="14">
        <f t="shared" si="8"/>
        <v>52</v>
      </c>
      <c r="O43" s="14">
        <f t="shared" si="10"/>
        <v>4.333333333333333</v>
      </c>
      <c r="P43" s="44">
        <v>0</v>
      </c>
      <c r="Q43" s="38">
        <f t="shared" si="15"/>
        <v>0</v>
      </c>
      <c r="R43" s="38">
        <f t="shared" si="16"/>
        <v>0</v>
      </c>
      <c r="S43" s="44">
        <v>0</v>
      </c>
      <c r="T43" s="38">
        <f t="shared" si="17"/>
        <v>0</v>
      </c>
      <c r="U43" s="14" t="s">
        <v>53</v>
      </c>
    </row>
    <row r="44" spans="1:21" x14ac:dyDescent="0.3">
      <c r="A44" s="34" t="s">
        <v>150</v>
      </c>
      <c r="B44" s="34" t="s">
        <v>11</v>
      </c>
      <c r="C44" s="34" t="s">
        <v>240</v>
      </c>
      <c r="D44" s="34" t="s">
        <v>239</v>
      </c>
      <c r="E44" s="14" t="s">
        <v>81</v>
      </c>
      <c r="F44" s="14" t="s">
        <v>15</v>
      </c>
      <c r="G44" s="14">
        <v>1</v>
      </c>
      <c r="H44" s="37">
        <v>660</v>
      </c>
      <c r="I44" s="37" t="s">
        <v>17</v>
      </c>
      <c r="J44" s="37">
        <v>1</v>
      </c>
      <c r="K44" s="37" t="s">
        <v>16</v>
      </c>
      <c r="L44" s="37">
        <v>1</v>
      </c>
      <c r="M44" s="37" t="s">
        <v>18</v>
      </c>
      <c r="N44" s="14">
        <f t="shared" ref="N44" si="18">G44*J44*52/L44</f>
        <v>52</v>
      </c>
      <c r="O44" s="14">
        <f t="shared" ref="O44" si="19">N44/12</f>
        <v>4.333333333333333</v>
      </c>
      <c r="P44" s="44">
        <v>0</v>
      </c>
      <c r="Q44" s="38">
        <f t="shared" ref="Q44" si="20">SUM(O44*P44)</f>
        <v>0</v>
      </c>
      <c r="R44" s="38">
        <f t="shared" ref="R44" si="21">SUM(Q44*12)</f>
        <v>0</v>
      </c>
      <c r="S44" s="44">
        <v>0</v>
      </c>
      <c r="T44" s="38">
        <f t="shared" ref="T44" si="22">SUM(S44*12)</f>
        <v>0</v>
      </c>
      <c r="U44" s="14" t="s">
        <v>53</v>
      </c>
    </row>
    <row r="45" spans="1:21" x14ac:dyDescent="0.3">
      <c r="A45" s="14" t="s">
        <v>200</v>
      </c>
      <c r="B45" s="14" t="s">
        <v>11</v>
      </c>
      <c r="C45" s="14" t="s">
        <v>67</v>
      </c>
      <c r="D45" s="14" t="s">
        <v>68</v>
      </c>
      <c r="E45" s="14" t="s">
        <v>81</v>
      </c>
      <c r="F45" s="14" t="s">
        <v>15</v>
      </c>
      <c r="G45" s="14">
        <v>2</v>
      </c>
      <c r="H45" s="37">
        <v>1100</v>
      </c>
      <c r="I45" s="37" t="s">
        <v>17</v>
      </c>
      <c r="J45" s="37">
        <v>1</v>
      </c>
      <c r="K45" s="37" t="s">
        <v>16</v>
      </c>
      <c r="L45" s="37">
        <v>1</v>
      </c>
      <c r="M45" s="37" t="s">
        <v>18</v>
      </c>
      <c r="N45" s="14">
        <f t="shared" si="8"/>
        <v>104</v>
      </c>
      <c r="O45" s="14">
        <f t="shared" si="10"/>
        <v>8.6666666666666661</v>
      </c>
      <c r="P45" s="44">
        <v>0</v>
      </c>
      <c r="Q45" s="38">
        <f t="shared" si="15"/>
        <v>0</v>
      </c>
      <c r="R45" s="38">
        <f t="shared" si="16"/>
        <v>0</v>
      </c>
      <c r="S45" s="44">
        <v>0</v>
      </c>
      <c r="T45" s="38">
        <f t="shared" si="17"/>
        <v>0</v>
      </c>
      <c r="U45" s="14" t="s">
        <v>53</v>
      </c>
    </row>
    <row r="46" spans="1:21" x14ac:dyDescent="0.3">
      <c r="A46" s="14" t="s">
        <v>199</v>
      </c>
      <c r="B46" s="14" t="s">
        <v>11</v>
      </c>
      <c r="C46" s="14" t="s">
        <v>156</v>
      </c>
      <c r="D46" s="14" t="s">
        <v>157</v>
      </c>
      <c r="E46" s="14" t="s">
        <v>81</v>
      </c>
      <c r="F46" s="14" t="s">
        <v>15</v>
      </c>
      <c r="G46" s="14">
        <v>2</v>
      </c>
      <c r="H46" s="37">
        <v>1100</v>
      </c>
      <c r="I46" s="37" t="s">
        <v>17</v>
      </c>
      <c r="J46" s="37">
        <v>1</v>
      </c>
      <c r="K46" s="37" t="s">
        <v>16</v>
      </c>
      <c r="L46" s="37">
        <v>1</v>
      </c>
      <c r="M46" s="37" t="s">
        <v>18</v>
      </c>
      <c r="N46" s="14">
        <f t="shared" si="8"/>
        <v>104</v>
      </c>
      <c r="O46" s="14">
        <f t="shared" si="10"/>
        <v>8.6666666666666661</v>
      </c>
      <c r="P46" s="44">
        <v>0</v>
      </c>
      <c r="Q46" s="38">
        <f t="shared" si="15"/>
        <v>0</v>
      </c>
      <c r="R46" s="38">
        <f t="shared" si="16"/>
        <v>0</v>
      </c>
      <c r="S46" s="44">
        <v>0</v>
      </c>
      <c r="T46" s="38">
        <f>SUM(S46*12)</f>
        <v>0</v>
      </c>
      <c r="U46" s="14" t="s">
        <v>53</v>
      </c>
    </row>
    <row r="47" spans="1:21" ht="12.5" thickBot="1" x14ac:dyDescent="0.35">
      <c r="A47" s="14" t="s">
        <v>28</v>
      </c>
      <c r="B47" s="14" t="s">
        <v>11</v>
      </c>
      <c r="C47" s="14" t="s">
        <v>26</v>
      </c>
      <c r="D47" s="14" t="s">
        <v>27</v>
      </c>
      <c r="E47" s="14" t="s">
        <v>81</v>
      </c>
      <c r="F47" s="14" t="s">
        <v>15</v>
      </c>
      <c r="G47" s="14">
        <v>1</v>
      </c>
      <c r="H47" s="37">
        <v>360</v>
      </c>
      <c r="I47" s="37" t="s">
        <v>17</v>
      </c>
      <c r="J47" s="37">
        <v>2</v>
      </c>
      <c r="K47" s="37" t="s">
        <v>16</v>
      </c>
      <c r="L47" s="37">
        <v>1</v>
      </c>
      <c r="M47" s="37" t="s">
        <v>18</v>
      </c>
      <c r="N47" s="14">
        <f>G47*J47*52/L47</f>
        <v>104</v>
      </c>
      <c r="O47" s="14">
        <f>N47/12</f>
        <v>8.6666666666666661</v>
      </c>
      <c r="P47" s="44">
        <v>0</v>
      </c>
      <c r="Q47" s="38">
        <f>SUM(O47*P47)</f>
        <v>0</v>
      </c>
      <c r="R47" s="38">
        <f>SUM(Q47*12)</f>
        <v>0</v>
      </c>
      <c r="S47" s="44">
        <v>0</v>
      </c>
      <c r="T47" s="38">
        <f>SUM(S47*12)</f>
        <v>0</v>
      </c>
      <c r="U47" s="14" t="s">
        <v>53</v>
      </c>
    </row>
    <row r="48" spans="1:21" ht="12.5" thickBot="1" x14ac:dyDescent="0.35">
      <c r="R48" s="31">
        <f>SUM(R2:R47)</f>
        <v>0</v>
      </c>
      <c r="T48" s="31">
        <f>SUM(T2:T47)</f>
        <v>0</v>
      </c>
    </row>
  </sheetData>
  <sheetProtection algorithmName="SHA-512" hashValue="VQHDqoEw3wlcAx9jGxCtJqpjOr1mWsC0Gj/qqttZRAUKXbwVXAbv2mqk7f0HthxnKsD+qqNhDk+uyfOKoZ5g0g==" saltValue="TBum15sBTdMKATiN0jMvJA==" spinCount="100000" sheet="1" objects="1" scenarios="1"/>
  <mergeCells count="2">
    <mergeCell ref="H1:I1"/>
    <mergeCell ref="J1:M1"/>
  </mergeCells>
  <pageMargins left="0.7" right="0.7" top="0.75" bottom="0.75" header="0.3" footer="0.3"/>
  <pageSetup paperSize="8" scale="7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0A429-A220-4073-AB2E-FF117DFBF11A}">
  <sheetPr>
    <pageSetUpPr fitToPage="1"/>
  </sheetPr>
  <dimension ref="A1:U30"/>
  <sheetViews>
    <sheetView workbookViewId="0">
      <selection activeCell="E37" sqref="E37"/>
    </sheetView>
  </sheetViews>
  <sheetFormatPr defaultColWidth="8.7265625" defaultRowHeight="12" x14ac:dyDescent="0.3"/>
  <cols>
    <col min="1" max="1" width="41.54296875" style="12" customWidth="1"/>
    <col min="2" max="2" width="9.26953125" style="12" customWidth="1"/>
    <col min="3" max="3" width="9.1796875" style="12" customWidth="1"/>
    <col min="4" max="4" width="23" style="12" bestFit="1" customWidth="1"/>
    <col min="5" max="5" width="17" style="12" customWidth="1"/>
    <col min="6" max="6" width="9.81640625" style="12" bestFit="1" customWidth="1"/>
    <col min="7" max="7" width="9.7265625" style="12" customWidth="1"/>
    <col min="8" max="8" width="6.453125" style="12" customWidth="1"/>
    <col min="9" max="9" width="5.54296875" style="36" customWidth="1"/>
    <col min="10" max="10" width="3.54296875" style="36" customWidth="1"/>
    <col min="11" max="12" width="2.81640625" style="36" customWidth="1"/>
    <col min="13" max="13" width="5.81640625" style="36" customWidth="1"/>
    <col min="14" max="14" width="9.453125" style="12" customWidth="1"/>
    <col min="15" max="15" width="12.453125" style="12" customWidth="1"/>
    <col min="16" max="16" width="13.453125" style="41" bestFit="1" customWidth="1"/>
    <col min="17" max="18" width="17.81640625" style="41" bestFit="1" customWidth="1"/>
    <col min="19" max="19" width="10.453125" style="41" bestFit="1" customWidth="1"/>
    <col min="20" max="20" width="12.7265625" style="41" bestFit="1" customWidth="1"/>
    <col min="21" max="21" width="31.1796875" style="12" bestFit="1" customWidth="1"/>
    <col min="22" max="16384" width="8.7265625" style="12"/>
  </cols>
  <sheetData>
    <row r="1" spans="1:21" ht="78.75" customHeight="1" x14ac:dyDescent="0.3">
      <c r="A1" s="33" t="s">
        <v>0</v>
      </c>
      <c r="B1" s="33" t="s">
        <v>1</v>
      </c>
      <c r="C1" s="33" t="s">
        <v>2</v>
      </c>
      <c r="D1" s="33" t="s">
        <v>3</v>
      </c>
      <c r="E1" s="33" t="s">
        <v>4</v>
      </c>
      <c r="F1" s="33" t="s">
        <v>5</v>
      </c>
      <c r="G1" s="33" t="s">
        <v>182</v>
      </c>
      <c r="H1" s="61" t="s">
        <v>183</v>
      </c>
      <c r="I1" s="63"/>
      <c r="J1" s="61" t="s">
        <v>181</v>
      </c>
      <c r="K1" s="62"/>
      <c r="L1" s="62"/>
      <c r="M1" s="63"/>
      <c r="N1" s="33" t="s">
        <v>7</v>
      </c>
      <c r="O1" s="33" t="s">
        <v>237</v>
      </c>
      <c r="P1" s="33" t="s">
        <v>224</v>
      </c>
      <c r="Q1" s="33" t="s">
        <v>229</v>
      </c>
      <c r="R1" s="33" t="s">
        <v>233</v>
      </c>
      <c r="S1" s="33" t="s">
        <v>230</v>
      </c>
      <c r="T1" s="33" t="s">
        <v>231</v>
      </c>
      <c r="U1" s="33" t="s">
        <v>9</v>
      </c>
    </row>
    <row r="2" spans="1:21" x14ac:dyDescent="0.3">
      <c r="A2" s="14" t="s">
        <v>22</v>
      </c>
      <c r="B2" s="14" t="s">
        <v>11</v>
      </c>
      <c r="C2" s="14" t="s">
        <v>29</v>
      </c>
      <c r="D2" s="14" t="s">
        <v>186</v>
      </c>
      <c r="E2" s="14" t="s">
        <v>75</v>
      </c>
      <c r="F2" s="14" t="s">
        <v>15</v>
      </c>
      <c r="G2" s="14">
        <v>1</v>
      </c>
      <c r="H2" s="14">
        <v>1100</v>
      </c>
      <c r="I2" s="37" t="s">
        <v>17</v>
      </c>
      <c r="J2" s="37">
        <v>1</v>
      </c>
      <c r="K2" s="37" t="s">
        <v>16</v>
      </c>
      <c r="L2" s="37">
        <v>1</v>
      </c>
      <c r="M2" s="37" t="s">
        <v>18</v>
      </c>
      <c r="N2" s="14">
        <f>G2*J2*52/L2</f>
        <v>52</v>
      </c>
      <c r="O2" s="34">
        <f>N2/12</f>
        <v>4.333333333333333</v>
      </c>
      <c r="P2" s="44">
        <v>0</v>
      </c>
      <c r="Q2" s="38">
        <f>SUM(O2*P2)</f>
        <v>0</v>
      </c>
      <c r="R2" s="38">
        <f>SUM(Q2*12)</f>
        <v>0</v>
      </c>
      <c r="S2" s="44">
        <v>0</v>
      </c>
      <c r="T2" s="38">
        <f>SUM(S2*12)</f>
        <v>0</v>
      </c>
      <c r="U2" s="14" t="s">
        <v>53</v>
      </c>
    </row>
    <row r="3" spans="1:21" x14ac:dyDescent="0.3">
      <c r="A3" s="14" t="s">
        <v>22</v>
      </c>
      <c r="B3" s="14" t="s">
        <v>11</v>
      </c>
      <c r="C3" s="14" t="s">
        <v>23</v>
      </c>
      <c r="D3" s="14" t="s">
        <v>189</v>
      </c>
      <c r="E3" s="14" t="s">
        <v>75</v>
      </c>
      <c r="F3" s="14" t="s">
        <v>15</v>
      </c>
      <c r="G3" s="14">
        <v>1</v>
      </c>
      <c r="H3" s="14">
        <v>1100</v>
      </c>
      <c r="I3" s="37" t="s">
        <v>17</v>
      </c>
      <c r="J3" s="37">
        <v>1</v>
      </c>
      <c r="K3" s="37" t="s">
        <v>16</v>
      </c>
      <c r="L3" s="37">
        <v>1</v>
      </c>
      <c r="M3" s="37" t="s">
        <v>18</v>
      </c>
      <c r="N3" s="14">
        <f>G3*J3*52/L3</f>
        <v>52</v>
      </c>
      <c r="O3" s="34">
        <f>N3/12</f>
        <v>4.333333333333333</v>
      </c>
      <c r="P3" s="44">
        <v>0</v>
      </c>
      <c r="Q3" s="38">
        <f>SUM(O3*P3)</f>
        <v>0</v>
      </c>
      <c r="R3" s="38">
        <f>SUM(Q3*12)</f>
        <v>0</v>
      </c>
      <c r="S3" s="44">
        <v>0</v>
      </c>
      <c r="T3" s="38">
        <f>SUM(S3*12)</f>
        <v>0</v>
      </c>
      <c r="U3" s="14" t="s">
        <v>53</v>
      </c>
    </row>
    <row r="4" spans="1:21" x14ac:dyDescent="0.3">
      <c r="A4" s="14" t="s">
        <v>10</v>
      </c>
      <c r="B4" s="14" t="s">
        <v>11</v>
      </c>
      <c r="C4" s="14" t="s">
        <v>12</v>
      </c>
      <c r="D4" s="14" t="s">
        <v>13</v>
      </c>
      <c r="E4" s="14" t="s">
        <v>49</v>
      </c>
      <c r="F4" s="14" t="s">
        <v>15</v>
      </c>
      <c r="G4" s="14">
        <v>1</v>
      </c>
      <c r="H4" s="14">
        <v>1600</v>
      </c>
      <c r="I4" s="37" t="s">
        <v>17</v>
      </c>
      <c r="J4" s="37">
        <v>1</v>
      </c>
      <c r="K4" s="37" t="s">
        <v>16</v>
      </c>
      <c r="L4" s="37">
        <v>1</v>
      </c>
      <c r="M4" s="37" t="s">
        <v>18</v>
      </c>
      <c r="N4" s="14">
        <f t="shared" ref="N4:N29" si="0">G4*J4*52/L4</f>
        <v>52</v>
      </c>
      <c r="O4" s="34">
        <f t="shared" ref="O4:O29" si="1">N4/12</f>
        <v>4.333333333333333</v>
      </c>
      <c r="P4" s="44">
        <v>0</v>
      </c>
      <c r="Q4" s="38">
        <f t="shared" ref="Q4:Q29" si="2">SUM(O4*P4)</f>
        <v>0</v>
      </c>
      <c r="R4" s="38">
        <f t="shared" ref="R4:R29" si="3">SUM(Q4*12)</f>
        <v>0</v>
      </c>
      <c r="S4" s="44">
        <v>0</v>
      </c>
      <c r="T4" s="38">
        <f t="shared" ref="T4:T29" si="4">SUM(S4*12)</f>
        <v>0</v>
      </c>
      <c r="U4" s="14" t="s">
        <v>53</v>
      </c>
    </row>
    <row r="5" spans="1:21" x14ac:dyDescent="0.3">
      <c r="A5" s="14" t="s">
        <v>19</v>
      </c>
      <c r="B5" s="14" t="s">
        <v>11</v>
      </c>
      <c r="C5" s="14" t="s">
        <v>20</v>
      </c>
      <c r="D5" s="14" t="s">
        <v>21</v>
      </c>
      <c r="E5" s="14" t="s">
        <v>49</v>
      </c>
      <c r="F5" s="14" t="s">
        <v>15</v>
      </c>
      <c r="G5" s="14">
        <v>2</v>
      </c>
      <c r="H5" s="14">
        <v>1100</v>
      </c>
      <c r="I5" s="37" t="s">
        <v>17</v>
      </c>
      <c r="J5" s="37">
        <v>1</v>
      </c>
      <c r="K5" s="37" t="s">
        <v>16</v>
      </c>
      <c r="L5" s="37">
        <v>1</v>
      </c>
      <c r="M5" s="37" t="s">
        <v>18</v>
      </c>
      <c r="N5" s="14">
        <f t="shared" si="0"/>
        <v>104</v>
      </c>
      <c r="O5" s="34">
        <f t="shared" si="1"/>
        <v>8.6666666666666661</v>
      </c>
      <c r="P5" s="44">
        <v>0</v>
      </c>
      <c r="Q5" s="38">
        <f t="shared" si="2"/>
        <v>0</v>
      </c>
      <c r="R5" s="38">
        <f t="shared" si="3"/>
        <v>0</v>
      </c>
      <c r="S5" s="44">
        <v>0</v>
      </c>
      <c r="T5" s="38">
        <f t="shared" si="4"/>
        <v>0</v>
      </c>
      <c r="U5" s="14" t="s">
        <v>53</v>
      </c>
    </row>
    <row r="6" spans="1:21" x14ac:dyDescent="0.3">
      <c r="A6" s="14" t="s">
        <v>203</v>
      </c>
      <c r="B6" s="14" t="s">
        <v>11</v>
      </c>
      <c r="C6" s="14" t="s">
        <v>148</v>
      </c>
      <c r="D6" s="14" t="s">
        <v>149</v>
      </c>
      <c r="E6" s="14" t="s">
        <v>75</v>
      </c>
      <c r="F6" s="14" t="s">
        <v>15</v>
      </c>
      <c r="G6" s="14">
        <v>1</v>
      </c>
      <c r="H6" s="14">
        <v>1100</v>
      </c>
      <c r="I6" s="37" t="s">
        <v>17</v>
      </c>
      <c r="J6" s="37">
        <v>1</v>
      </c>
      <c r="K6" s="37" t="s">
        <v>16</v>
      </c>
      <c r="L6" s="37">
        <v>4</v>
      </c>
      <c r="M6" s="37" t="s">
        <v>18</v>
      </c>
      <c r="N6" s="14">
        <f>G6*J6*52/L6</f>
        <v>13</v>
      </c>
      <c r="O6" s="34">
        <f>N6/12</f>
        <v>1.0833333333333333</v>
      </c>
      <c r="P6" s="44">
        <v>0</v>
      </c>
      <c r="Q6" s="38">
        <f>SUM(O6*P6)</f>
        <v>0</v>
      </c>
      <c r="R6" s="39">
        <f>SUM(Q6*12)</f>
        <v>0</v>
      </c>
      <c r="S6" s="44">
        <v>0</v>
      </c>
      <c r="T6" s="39">
        <f>SUM(S6*12)</f>
        <v>0</v>
      </c>
      <c r="U6" s="14" t="s">
        <v>242</v>
      </c>
    </row>
    <row r="7" spans="1:21" x14ac:dyDescent="0.3">
      <c r="A7" s="14" t="s">
        <v>41</v>
      </c>
      <c r="B7" s="14" t="s">
        <v>11</v>
      </c>
      <c r="C7" s="14" t="s">
        <v>42</v>
      </c>
      <c r="D7" s="14" t="s">
        <v>43</v>
      </c>
      <c r="E7" s="14" t="s">
        <v>75</v>
      </c>
      <c r="F7" s="14" t="s">
        <v>15</v>
      </c>
      <c r="G7" s="14">
        <v>2</v>
      </c>
      <c r="H7" s="14">
        <v>1100</v>
      </c>
      <c r="I7" s="37" t="s">
        <v>17</v>
      </c>
      <c r="J7" s="37">
        <v>3</v>
      </c>
      <c r="K7" s="37" t="s">
        <v>16</v>
      </c>
      <c r="L7" s="37">
        <v>1</v>
      </c>
      <c r="M7" s="37" t="s">
        <v>18</v>
      </c>
      <c r="N7" s="14">
        <f>G7*J7*52/L7</f>
        <v>312</v>
      </c>
      <c r="O7" s="34">
        <f>N7/12</f>
        <v>26</v>
      </c>
      <c r="P7" s="44">
        <v>0</v>
      </c>
      <c r="Q7" s="38">
        <f>SUM(O7*P7)</f>
        <v>0</v>
      </c>
      <c r="R7" s="38">
        <f>SUM(Q7*12)</f>
        <v>0</v>
      </c>
      <c r="S7" s="44">
        <v>0</v>
      </c>
      <c r="T7" s="38">
        <f>SUM(S7*12)</f>
        <v>0</v>
      </c>
      <c r="U7" s="14" t="s">
        <v>53</v>
      </c>
    </row>
    <row r="8" spans="1:21" x14ac:dyDescent="0.3">
      <c r="A8" s="14" t="s">
        <v>54</v>
      </c>
      <c r="B8" s="14" t="s">
        <v>11</v>
      </c>
      <c r="C8" s="14" t="s">
        <v>55</v>
      </c>
      <c r="D8" s="14" t="s">
        <v>56</v>
      </c>
      <c r="E8" s="14" t="s">
        <v>49</v>
      </c>
      <c r="F8" s="14" t="s">
        <v>15</v>
      </c>
      <c r="G8" s="14">
        <v>2</v>
      </c>
      <c r="H8" s="14">
        <v>1100</v>
      </c>
      <c r="I8" s="37" t="s">
        <v>17</v>
      </c>
      <c r="J8" s="37">
        <v>1</v>
      </c>
      <c r="K8" s="37" t="s">
        <v>16</v>
      </c>
      <c r="L8" s="37">
        <v>1</v>
      </c>
      <c r="M8" s="37" t="s">
        <v>18</v>
      </c>
      <c r="N8" s="14">
        <f t="shared" si="0"/>
        <v>104</v>
      </c>
      <c r="O8" s="34">
        <f t="shared" si="1"/>
        <v>8.6666666666666661</v>
      </c>
      <c r="P8" s="44">
        <v>0</v>
      </c>
      <c r="Q8" s="38">
        <f t="shared" si="2"/>
        <v>0</v>
      </c>
      <c r="R8" s="38">
        <f t="shared" si="3"/>
        <v>0</v>
      </c>
      <c r="S8" s="44">
        <v>0</v>
      </c>
      <c r="T8" s="38">
        <f t="shared" si="4"/>
        <v>0</v>
      </c>
      <c r="U8" s="14" t="s">
        <v>53</v>
      </c>
    </row>
    <row r="9" spans="1:21" x14ac:dyDescent="0.3">
      <c r="A9" s="14" t="s">
        <v>31</v>
      </c>
      <c r="B9" s="14" t="s">
        <v>11</v>
      </c>
      <c r="C9" s="14" t="s">
        <v>32</v>
      </c>
      <c r="D9" s="14" t="s">
        <v>33</v>
      </c>
      <c r="E9" s="14" t="s">
        <v>49</v>
      </c>
      <c r="F9" s="14" t="s">
        <v>15</v>
      </c>
      <c r="G9" s="14">
        <v>1</v>
      </c>
      <c r="H9" s="14">
        <v>1100</v>
      </c>
      <c r="I9" s="37" t="s">
        <v>17</v>
      </c>
      <c r="J9" s="37">
        <v>1</v>
      </c>
      <c r="K9" s="37" t="s">
        <v>16</v>
      </c>
      <c r="L9" s="37">
        <v>1</v>
      </c>
      <c r="M9" s="37" t="s">
        <v>18</v>
      </c>
      <c r="N9" s="14">
        <f t="shared" ref="N9:N15" si="5">G9*J9*52/L9</f>
        <v>52</v>
      </c>
      <c r="O9" s="34">
        <f t="shared" ref="O9:O15" si="6">N9/12</f>
        <v>4.333333333333333</v>
      </c>
      <c r="P9" s="44">
        <v>0</v>
      </c>
      <c r="Q9" s="38">
        <f t="shared" ref="Q9:Q15" si="7">SUM(O9*P9)</f>
        <v>0</v>
      </c>
      <c r="R9" s="38">
        <f t="shared" ref="R9:R15" si="8">SUM(Q9*12)</f>
        <v>0</v>
      </c>
      <c r="S9" s="44">
        <v>0</v>
      </c>
      <c r="T9" s="38">
        <f t="shared" ref="T9:T15" si="9">SUM(S9*12)</f>
        <v>0</v>
      </c>
      <c r="U9" s="14" t="s">
        <v>53</v>
      </c>
    </row>
    <row r="10" spans="1:21" x14ac:dyDescent="0.3">
      <c r="A10" s="14" t="s">
        <v>31</v>
      </c>
      <c r="B10" s="14" t="s">
        <v>11</v>
      </c>
      <c r="C10" s="14" t="s">
        <v>34</v>
      </c>
      <c r="D10" s="14" t="s">
        <v>35</v>
      </c>
      <c r="E10" s="14" t="s">
        <v>49</v>
      </c>
      <c r="F10" s="14" t="s">
        <v>15</v>
      </c>
      <c r="G10" s="14">
        <v>1</v>
      </c>
      <c r="H10" s="14">
        <v>1100</v>
      </c>
      <c r="I10" s="37" t="s">
        <v>17</v>
      </c>
      <c r="J10" s="37">
        <v>1</v>
      </c>
      <c r="K10" s="37" t="s">
        <v>16</v>
      </c>
      <c r="L10" s="37">
        <v>4</v>
      </c>
      <c r="M10" s="37" t="s">
        <v>18</v>
      </c>
      <c r="N10" s="14">
        <f t="shared" si="5"/>
        <v>13</v>
      </c>
      <c r="O10" s="34">
        <f t="shared" si="6"/>
        <v>1.0833333333333333</v>
      </c>
      <c r="P10" s="44">
        <v>0</v>
      </c>
      <c r="Q10" s="38">
        <f t="shared" si="7"/>
        <v>0</v>
      </c>
      <c r="R10" s="38">
        <f t="shared" si="8"/>
        <v>0</v>
      </c>
      <c r="S10" s="44">
        <v>0</v>
      </c>
      <c r="T10" s="38">
        <f t="shared" si="9"/>
        <v>0</v>
      </c>
      <c r="U10" s="14" t="s">
        <v>242</v>
      </c>
    </row>
    <row r="11" spans="1:21" x14ac:dyDescent="0.3">
      <c r="A11" s="14" t="s">
        <v>69</v>
      </c>
      <c r="B11" s="14" t="s">
        <v>11</v>
      </c>
      <c r="C11" s="14" t="s">
        <v>70</v>
      </c>
      <c r="D11" s="14" t="s">
        <v>71</v>
      </c>
      <c r="E11" s="14" t="s">
        <v>49</v>
      </c>
      <c r="F11" s="14" t="s">
        <v>15</v>
      </c>
      <c r="G11" s="14">
        <v>1</v>
      </c>
      <c r="H11" s="14">
        <v>1100</v>
      </c>
      <c r="I11" s="37" t="s">
        <v>17</v>
      </c>
      <c r="J11" s="37">
        <v>1</v>
      </c>
      <c r="K11" s="37" t="s">
        <v>16</v>
      </c>
      <c r="L11" s="37">
        <v>1</v>
      </c>
      <c r="M11" s="37" t="s">
        <v>18</v>
      </c>
      <c r="N11" s="14">
        <f t="shared" si="5"/>
        <v>52</v>
      </c>
      <c r="O11" s="34">
        <f t="shared" si="6"/>
        <v>4.333333333333333</v>
      </c>
      <c r="P11" s="44">
        <v>0</v>
      </c>
      <c r="Q11" s="38">
        <f t="shared" si="7"/>
        <v>0</v>
      </c>
      <c r="R11" s="38">
        <f t="shared" si="8"/>
        <v>0</v>
      </c>
      <c r="S11" s="44">
        <v>0</v>
      </c>
      <c r="T11" s="38">
        <f t="shared" si="9"/>
        <v>0</v>
      </c>
      <c r="U11" s="14" t="s">
        <v>53</v>
      </c>
    </row>
    <row r="12" spans="1:21" x14ac:dyDescent="0.3">
      <c r="A12" s="14" t="s">
        <v>69</v>
      </c>
      <c r="B12" s="14" t="s">
        <v>11</v>
      </c>
      <c r="C12" s="14" t="s">
        <v>128</v>
      </c>
      <c r="D12" s="14" t="s">
        <v>184</v>
      </c>
      <c r="E12" s="14" t="s">
        <v>49</v>
      </c>
      <c r="F12" s="14" t="s">
        <v>15</v>
      </c>
      <c r="G12" s="14">
        <v>1</v>
      </c>
      <c r="H12" s="14">
        <v>1100</v>
      </c>
      <c r="I12" s="37" t="s">
        <v>17</v>
      </c>
      <c r="J12" s="37">
        <v>1</v>
      </c>
      <c r="K12" s="37" t="s">
        <v>16</v>
      </c>
      <c r="L12" s="37">
        <v>1</v>
      </c>
      <c r="M12" s="37" t="s">
        <v>18</v>
      </c>
      <c r="N12" s="14">
        <f t="shared" si="5"/>
        <v>52</v>
      </c>
      <c r="O12" s="34">
        <f t="shared" si="6"/>
        <v>4.333333333333333</v>
      </c>
      <c r="P12" s="44">
        <v>0</v>
      </c>
      <c r="Q12" s="38">
        <f t="shared" si="7"/>
        <v>0</v>
      </c>
      <c r="R12" s="38">
        <f t="shared" si="8"/>
        <v>0</v>
      </c>
      <c r="S12" s="44">
        <v>0</v>
      </c>
      <c r="T12" s="38">
        <f t="shared" si="9"/>
        <v>0</v>
      </c>
      <c r="U12" s="14" t="s">
        <v>53</v>
      </c>
    </row>
    <row r="13" spans="1:21" x14ac:dyDescent="0.3">
      <c r="A13" s="14" t="s">
        <v>82</v>
      </c>
      <c r="B13" s="14" t="s">
        <v>11</v>
      </c>
      <c r="C13" s="14" t="s">
        <v>202</v>
      </c>
      <c r="D13" s="14" t="s">
        <v>86</v>
      </c>
      <c r="E13" s="14" t="s">
        <v>75</v>
      </c>
      <c r="F13" s="14" t="s">
        <v>15</v>
      </c>
      <c r="G13" s="14">
        <v>1</v>
      </c>
      <c r="H13" s="14">
        <v>770</v>
      </c>
      <c r="I13" s="37" t="s">
        <v>17</v>
      </c>
      <c r="J13" s="37">
        <v>1</v>
      </c>
      <c r="K13" s="37" t="s">
        <v>16</v>
      </c>
      <c r="L13" s="37">
        <v>1</v>
      </c>
      <c r="M13" s="37" t="s">
        <v>18</v>
      </c>
      <c r="N13" s="14">
        <f t="shared" si="5"/>
        <v>52</v>
      </c>
      <c r="O13" s="34">
        <f t="shared" si="6"/>
        <v>4.333333333333333</v>
      </c>
      <c r="P13" s="44">
        <v>0</v>
      </c>
      <c r="Q13" s="38">
        <f t="shared" si="7"/>
        <v>0</v>
      </c>
      <c r="R13" s="38">
        <f t="shared" si="8"/>
        <v>0</v>
      </c>
      <c r="S13" s="44">
        <v>0</v>
      </c>
      <c r="T13" s="38">
        <f t="shared" si="9"/>
        <v>0</v>
      </c>
      <c r="U13" s="14" t="s">
        <v>53</v>
      </c>
    </row>
    <row r="14" spans="1:21" x14ac:dyDescent="0.3">
      <c r="A14" s="14" t="s">
        <v>100</v>
      </c>
      <c r="B14" s="14" t="s">
        <v>11</v>
      </c>
      <c r="C14" s="14" t="s">
        <v>20</v>
      </c>
      <c r="D14" s="14" t="s">
        <v>101</v>
      </c>
      <c r="E14" s="14" t="s">
        <v>75</v>
      </c>
      <c r="F14" s="14" t="s">
        <v>15</v>
      </c>
      <c r="G14" s="14">
        <v>1</v>
      </c>
      <c r="H14" s="14">
        <v>660</v>
      </c>
      <c r="I14" s="37" t="s">
        <v>17</v>
      </c>
      <c r="J14" s="37">
        <v>1</v>
      </c>
      <c r="K14" s="37" t="s">
        <v>16</v>
      </c>
      <c r="L14" s="37">
        <v>1</v>
      </c>
      <c r="M14" s="37" t="s">
        <v>18</v>
      </c>
      <c r="N14" s="14">
        <f t="shared" si="5"/>
        <v>52</v>
      </c>
      <c r="O14" s="34">
        <f t="shared" si="6"/>
        <v>4.333333333333333</v>
      </c>
      <c r="P14" s="44">
        <v>0</v>
      </c>
      <c r="Q14" s="38">
        <f t="shared" si="7"/>
        <v>0</v>
      </c>
      <c r="R14" s="38">
        <f t="shared" si="8"/>
        <v>0</v>
      </c>
      <c r="S14" s="44">
        <v>0</v>
      </c>
      <c r="T14" s="38">
        <f t="shared" si="9"/>
        <v>0</v>
      </c>
      <c r="U14" s="14" t="s">
        <v>53</v>
      </c>
    </row>
    <row r="15" spans="1:21" x14ac:dyDescent="0.3">
      <c r="A15" s="14" t="s">
        <v>201</v>
      </c>
      <c r="B15" s="14" t="s">
        <v>11</v>
      </c>
      <c r="C15" s="14" t="s">
        <v>128</v>
      </c>
      <c r="D15" s="14" t="s">
        <v>155</v>
      </c>
      <c r="E15" s="14" t="s">
        <v>75</v>
      </c>
      <c r="F15" s="14" t="s">
        <v>15</v>
      </c>
      <c r="G15" s="14">
        <v>1</v>
      </c>
      <c r="H15" s="14">
        <v>1100</v>
      </c>
      <c r="I15" s="37" t="s">
        <v>17</v>
      </c>
      <c r="J15" s="37">
        <v>1</v>
      </c>
      <c r="K15" s="37" t="s">
        <v>16</v>
      </c>
      <c r="L15" s="37">
        <v>1</v>
      </c>
      <c r="M15" s="37" t="s">
        <v>18</v>
      </c>
      <c r="N15" s="14">
        <f t="shared" si="5"/>
        <v>52</v>
      </c>
      <c r="O15" s="34">
        <f t="shared" si="6"/>
        <v>4.333333333333333</v>
      </c>
      <c r="P15" s="44">
        <v>0</v>
      </c>
      <c r="Q15" s="38">
        <f t="shared" si="7"/>
        <v>0</v>
      </c>
      <c r="R15" s="38">
        <f t="shared" si="8"/>
        <v>0</v>
      </c>
      <c r="S15" s="44">
        <v>0</v>
      </c>
      <c r="T15" s="38">
        <f t="shared" si="9"/>
        <v>0</v>
      </c>
      <c r="U15" s="14" t="s">
        <v>53</v>
      </c>
    </row>
    <row r="16" spans="1:21" x14ac:dyDescent="0.3">
      <c r="A16" s="14" t="s">
        <v>57</v>
      </c>
      <c r="B16" s="14" t="s">
        <v>11</v>
      </c>
      <c r="C16" s="14" t="s">
        <v>58</v>
      </c>
      <c r="D16" s="14" t="s">
        <v>59</v>
      </c>
      <c r="E16" s="14" t="s">
        <v>49</v>
      </c>
      <c r="F16" s="14" t="s">
        <v>15</v>
      </c>
      <c r="G16" s="14">
        <v>1</v>
      </c>
      <c r="H16" s="14">
        <v>1100</v>
      </c>
      <c r="I16" s="37" t="s">
        <v>17</v>
      </c>
      <c r="J16" s="37">
        <v>1</v>
      </c>
      <c r="K16" s="37" t="s">
        <v>16</v>
      </c>
      <c r="L16" s="37">
        <v>1</v>
      </c>
      <c r="M16" s="37" t="s">
        <v>18</v>
      </c>
      <c r="N16" s="14">
        <f t="shared" si="0"/>
        <v>52</v>
      </c>
      <c r="O16" s="34">
        <f t="shared" si="1"/>
        <v>4.333333333333333</v>
      </c>
      <c r="P16" s="44">
        <v>0</v>
      </c>
      <c r="Q16" s="38">
        <f t="shared" si="2"/>
        <v>0</v>
      </c>
      <c r="R16" s="38">
        <f t="shared" si="3"/>
        <v>0</v>
      </c>
      <c r="S16" s="44">
        <v>0</v>
      </c>
      <c r="T16" s="38">
        <f t="shared" si="4"/>
        <v>0</v>
      </c>
      <c r="U16" s="14" t="s">
        <v>53</v>
      </c>
    </row>
    <row r="17" spans="1:21" x14ac:dyDescent="0.3">
      <c r="A17" s="14" t="s">
        <v>72</v>
      </c>
      <c r="B17" s="14" t="s">
        <v>11</v>
      </c>
      <c r="C17" s="14" t="s">
        <v>73</v>
      </c>
      <c r="D17" s="14" t="s">
        <v>74</v>
      </c>
      <c r="E17" s="14" t="s">
        <v>49</v>
      </c>
      <c r="F17" s="14" t="s">
        <v>15</v>
      </c>
      <c r="G17" s="14">
        <v>1</v>
      </c>
      <c r="H17" s="14">
        <v>240</v>
      </c>
      <c r="I17" s="37" t="s">
        <v>17</v>
      </c>
      <c r="J17" s="37">
        <v>1</v>
      </c>
      <c r="K17" s="37" t="s">
        <v>16</v>
      </c>
      <c r="L17" s="37">
        <v>1</v>
      </c>
      <c r="M17" s="37" t="s">
        <v>18</v>
      </c>
      <c r="N17" s="14">
        <f>G17*J17*52/L17</f>
        <v>52</v>
      </c>
      <c r="O17" s="34">
        <f>N17/12</f>
        <v>4.333333333333333</v>
      </c>
      <c r="P17" s="44">
        <v>0</v>
      </c>
      <c r="Q17" s="38">
        <f>SUM(O17*P17)</f>
        <v>0</v>
      </c>
      <c r="R17" s="38">
        <f>SUM(Q17*12)</f>
        <v>0</v>
      </c>
      <c r="S17" s="44">
        <v>0</v>
      </c>
      <c r="T17" s="38">
        <f>SUM(S17*12)</f>
        <v>0</v>
      </c>
      <c r="U17" s="14" t="s">
        <v>53</v>
      </c>
    </row>
    <row r="18" spans="1:21" x14ac:dyDescent="0.3">
      <c r="A18" s="14" t="s">
        <v>120</v>
      </c>
      <c r="B18" s="14" t="s">
        <v>204</v>
      </c>
      <c r="C18" s="14" t="s">
        <v>121</v>
      </c>
      <c r="D18" s="14" t="s">
        <v>122</v>
      </c>
      <c r="E18" s="14" t="s">
        <v>75</v>
      </c>
      <c r="F18" s="14" t="s">
        <v>15</v>
      </c>
      <c r="G18" s="14">
        <v>1</v>
      </c>
      <c r="H18" s="14">
        <v>1100</v>
      </c>
      <c r="I18" s="37" t="s">
        <v>17</v>
      </c>
      <c r="J18" s="37">
        <v>1</v>
      </c>
      <c r="K18" s="37" t="s">
        <v>16</v>
      </c>
      <c r="L18" s="37">
        <v>1</v>
      </c>
      <c r="M18" s="37" t="s">
        <v>18</v>
      </c>
      <c r="N18" s="14">
        <f>G18*J18*52/L18</f>
        <v>52</v>
      </c>
      <c r="O18" s="34">
        <f>N18/12</f>
        <v>4.333333333333333</v>
      </c>
      <c r="P18" s="44">
        <v>0</v>
      </c>
      <c r="Q18" s="38">
        <f>SUM(O18*P18)</f>
        <v>0</v>
      </c>
      <c r="R18" s="38">
        <f>SUM(Q18*12)</f>
        <v>0</v>
      </c>
      <c r="S18" s="44">
        <v>0</v>
      </c>
      <c r="T18" s="38">
        <f>SUM(S18*12)</f>
        <v>0</v>
      </c>
      <c r="U18" s="14" t="s">
        <v>53</v>
      </c>
    </row>
    <row r="19" spans="1:21" x14ac:dyDescent="0.3">
      <c r="A19" s="14" t="s">
        <v>130</v>
      </c>
      <c r="B19" s="14" t="s">
        <v>11</v>
      </c>
      <c r="C19" s="14" t="s">
        <v>131</v>
      </c>
      <c r="D19" s="14" t="s">
        <v>132</v>
      </c>
      <c r="E19" s="14" t="s">
        <v>75</v>
      </c>
      <c r="F19" s="14" t="s">
        <v>15</v>
      </c>
      <c r="G19" s="14">
        <v>1</v>
      </c>
      <c r="H19" s="14">
        <v>660</v>
      </c>
      <c r="I19" s="37" t="s">
        <v>17</v>
      </c>
      <c r="J19" s="37">
        <v>1</v>
      </c>
      <c r="K19" s="37" t="s">
        <v>16</v>
      </c>
      <c r="L19" s="37">
        <v>4</v>
      </c>
      <c r="M19" s="37" t="s">
        <v>18</v>
      </c>
      <c r="N19" s="14">
        <f t="shared" ref="N19" si="10">G19*J19*52/L19</f>
        <v>13</v>
      </c>
      <c r="O19" s="34">
        <f t="shared" ref="O19" si="11">N19/12</f>
        <v>1.0833333333333333</v>
      </c>
      <c r="P19" s="44">
        <v>0</v>
      </c>
      <c r="Q19" s="38">
        <f t="shared" ref="Q19" si="12">SUM(O19*P19)</f>
        <v>0</v>
      </c>
      <c r="R19" s="38">
        <f>SUM(Q19*12)</f>
        <v>0</v>
      </c>
      <c r="S19" s="44">
        <v>0</v>
      </c>
      <c r="T19" s="38">
        <f>SUM(S19*12)</f>
        <v>0</v>
      </c>
      <c r="U19" s="14" t="s">
        <v>242</v>
      </c>
    </row>
    <row r="20" spans="1:21" x14ac:dyDescent="0.3">
      <c r="A20" s="14" t="s">
        <v>133</v>
      </c>
      <c r="B20" s="14" t="s">
        <v>11</v>
      </c>
      <c r="C20" s="14" t="s">
        <v>76</v>
      </c>
      <c r="D20" s="14" t="s">
        <v>77</v>
      </c>
      <c r="E20" s="14" t="s">
        <v>75</v>
      </c>
      <c r="F20" s="14" t="s">
        <v>15</v>
      </c>
      <c r="G20" s="14">
        <v>1</v>
      </c>
      <c r="H20" s="14">
        <v>770</v>
      </c>
      <c r="I20" s="37" t="s">
        <v>17</v>
      </c>
      <c r="J20" s="37">
        <v>1</v>
      </c>
      <c r="K20" s="37" t="s">
        <v>16</v>
      </c>
      <c r="L20" s="37">
        <v>1</v>
      </c>
      <c r="M20" s="37" t="s">
        <v>18</v>
      </c>
      <c r="N20" s="14">
        <f>G20*J20*52/L20</f>
        <v>52</v>
      </c>
      <c r="O20" s="34">
        <f>N20/12</f>
        <v>4.333333333333333</v>
      </c>
      <c r="P20" s="44">
        <v>0</v>
      </c>
      <c r="Q20" s="38">
        <f>SUM(O20*P20)</f>
        <v>0</v>
      </c>
      <c r="R20" s="38">
        <f>SUM(Q20*12)</f>
        <v>0</v>
      </c>
      <c r="S20" s="44">
        <v>0</v>
      </c>
      <c r="T20" s="38">
        <f>SUM(S20*12)</f>
        <v>0</v>
      </c>
      <c r="U20" s="14" t="s">
        <v>53</v>
      </c>
    </row>
    <row r="21" spans="1:21" x14ac:dyDescent="0.3">
      <c r="A21" s="14" t="s">
        <v>206</v>
      </c>
      <c r="B21" s="14" t="s">
        <v>205</v>
      </c>
      <c r="C21" s="14" t="s">
        <v>51</v>
      </c>
      <c r="D21" s="14" t="s">
        <v>143</v>
      </c>
      <c r="E21" s="14" t="s">
        <v>75</v>
      </c>
      <c r="F21" s="14" t="s">
        <v>15</v>
      </c>
      <c r="G21" s="14">
        <v>1</v>
      </c>
      <c r="H21" s="14">
        <v>1100</v>
      </c>
      <c r="I21" s="37" t="s">
        <v>17</v>
      </c>
      <c r="J21" s="37">
        <v>1</v>
      </c>
      <c r="K21" s="37" t="s">
        <v>16</v>
      </c>
      <c r="L21" s="37">
        <v>2</v>
      </c>
      <c r="M21" s="37" t="s">
        <v>18</v>
      </c>
      <c r="N21" s="14">
        <f t="shared" ref="N21:N22" si="13">G21*J21*52/L21</f>
        <v>26</v>
      </c>
      <c r="O21" s="34">
        <f t="shared" ref="O21:O22" si="14">N21/12</f>
        <v>2.1666666666666665</v>
      </c>
      <c r="P21" s="44">
        <v>0</v>
      </c>
      <c r="Q21" s="38">
        <f t="shared" ref="Q21:Q22" si="15">SUM(O21*P21)</f>
        <v>0</v>
      </c>
      <c r="R21" s="38">
        <f t="shared" ref="R21:R22" si="16">SUM(Q21*12)</f>
        <v>0</v>
      </c>
      <c r="S21" s="44">
        <v>0</v>
      </c>
      <c r="T21" s="38">
        <f t="shared" ref="T21:T22" si="17">SUM(S21*12)</f>
        <v>0</v>
      </c>
      <c r="U21" s="14" t="s">
        <v>53</v>
      </c>
    </row>
    <row r="22" spans="1:21" x14ac:dyDescent="0.3">
      <c r="A22" s="14" t="s">
        <v>207</v>
      </c>
      <c r="B22" s="14" t="s">
        <v>205</v>
      </c>
      <c r="C22" s="14" t="s">
        <v>51</v>
      </c>
      <c r="D22" s="14" t="s">
        <v>52</v>
      </c>
      <c r="E22" s="14" t="s">
        <v>75</v>
      </c>
      <c r="F22" s="14" t="s">
        <v>15</v>
      </c>
      <c r="G22" s="14">
        <v>1</v>
      </c>
      <c r="H22" s="14">
        <v>1100</v>
      </c>
      <c r="I22" s="37" t="s">
        <v>17</v>
      </c>
      <c r="J22" s="37">
        <v>1</v>
      </c>
      <c r="K22" s="37" t="s">
        <v>16</v>
      </c>
      <c r="L22" s="37">
        <v>2</v>
      </c>
      <c r="M22" s="37" t="s">
        <v>18</v>
      </c>
      <c r="N22" s="14">
        <f t="shared" si="13"/>
        <v>26</v>
      </c>
      <c r="O22" s="34">
        <f t="shared" si="14"/>
        <v>2.1666666666666665</v>
      </c>
      <c r="P22" s="44">
        <v>0</v>
      </c>
      <c r="Q22" s="38">
        <f t="shared" si="15"/>
        <v>0</v>
      </c>
      <c r="R22" s="38">
        <f t="shared" si="16"/>
        <v>0</v>
      </c>
      <c r="S22" s="44">
        <v>0</v>
      </c>
      <c r="T22" s="38">
        <f t="shared" si="17"/>
        <v>0</v>
      </c>
      <c r="U22" s="14" t="s">
        <v>53</v>
      </c>
    </row>
    <row r="23" spans="1:21" x14ac:dyDescent="0.3">
      <c r="A23" s="14" t="s">
        <v>61</v>
      </c>
      <c r="B23" s="14" t="s">
        <v>11</v>
      </c>
      <c r="C23" s="14" t="s">
        <v>62</v>
      </c>
      <c r="D23" s="14" t="s">
        <v>63</v>
      </c>
      <c r="E23" s="14" t="s">
        <v>49</v>
      </c>
      <c r="F23" s="14" t="s">
        <v>15</v>
      </c>
      <c r="G23" s="14">
        <v>1</v>
      </c>
      <c r="H23" s="14">
        <v>1100</v>
      </c>
      <c r="I23" s="37" t="s">
        <v>17</v>
      </c>
      <c r="J23" s="37">
        <v>1</v>
      </c>
      <c r="K23" s="37" t="s">
        <v>16</v>
      </c>
      <c r="L23" s="37">
        <v>1</v>
      </c>
      <c r="M23" s="37" t="s">
        <v>18</v>
      </c>
      <c r="N23" s="14">
        <f t="shared" si="0"/>
        <v>52</v>
      </c>
      <c r="O23" s="34">
        <f t="shared" si="1"/>
        <v>4.333333333333333</v>
      </c>
      <c r="P23" s="44">
        <v>0</v>
      </c>
      <c r="Q23" s="38">
        <f t="shared" si="2"/>
        <v>0</v>
      </c>
      <c r="R23" s="38">
        <f t="shared" si="3"/>
        <v>0</v>
      </c>
      <c r="S23" s="44">
        <v>0</v>
      </c>
      <c r="T23" s="38">
        <f t="shared" si="4"/>
        <v>0</v>
      </c>
      <c r="U23" s="14" t="s">
        <v>53</v>
      </c>
    </row>
    <row r="24" spans="1:21" x14ac:dyDescent="0.3">
      <c r="A24" s="14" t="s">
        <v>150</v>
      </c>
      <c r="B24" s="14" t="s">
        <v>11</v>
      </c>
      <c r="C24" s="14" t="s">
        <v>151</v>
      </c>
      <c r="D24" s="14" t="s">
        <v>185</v>
      </c>
      <c r="E24" s="14" t="s">
        <v>75</v>
      </c>
      <c r="F24" s="14" t="s">
        <v>15</v>
      </c>
      <c r="G24" s="14">
        <v>1</v>
      </c>
      <c r="H24" s="14">
        <v>660</v>
      </c>
      <c r="I24" s="37" t="s">
        <v>17</v>
      </c>
      <c r="J24" s="37">
        <v>1</v>
      </c>
      <c r="K24" s="37" t="s">
        <v>16</v>
      </c>
      <c r="L24" s="37">
        <v>4</v>
      </c>
      <c r="M24" s="37" t="s">
        <v>18</v>
      </c>
      <c r="N24" s="14">
        <f t="shared" si="0"/>
        <v>13</v>
      </c>
      <c r="O24" s="34">
        <f t="shared" si="1"/>
        <v>1.0833333333333333</v>
      </c>
      <c r="P24" s="44">
        <v>0</v>
      </c>
      <c r="Q24" s="38">
        <f t="shared" si="2"/>
        <v>0</v>
      </c>
      <c r="R24" s="38">
        <f>SUM(Q24*12)</f>
        <v>0</v>
      </c>
      <c r="S24" s="44">
        <v>0</v>
      </c>
      <c r="T24" s="38">
        <f>SUM(S24*12)</f>
        <v>0</v>
      </c>
      <c r="U24" s="14" t="s">
        <v>242</v>
      </c>
    </row>
    <row r="25" spans="1:21" x14ac:dyDescent="0.3">
      <c r="A25" s="14" t="s">
        <v>150</v>
      </c>
      <c r="B25" s="14" t="s">
        <v>11</v>
      </c>
      <c r="C25" s="14" t="s">
        <v>153</v>
      </c>
      <c r="D25" s="14" t="s">
        <v>187</v>
      </c>
      <c r="E25" s="14" t="s">
        <v>75</v>
      </c>
      <c r="F25" s="14" t="s">
        <v>15</v>
      </c>
      <c r="G25" s="14">
        <v>1</v>
      </c>
      <c r="H25" s="14">
        <v>660</v>
      </c>
      <c r="I25" s="37" t="s">
        <v>17</v>
      </c>
      <c r="J25" s="37">
        <v>1</v>
      </c>
      <c r="K25" s="37" t="s">
        <v>16</v>
      </c>
      <c r="L25" s="37">
        <v>4</v>
      </c>
      <c r="M25" s="37" t="s">
        <v>18</v>
      </c>
      <c r="N25" s="14">
        <f>G25*J25*52/L25</f>
        <v>13</v>
      </c>
      <c r="O25" s="34">
        <f>N25/12</f>
        <v>1.0833333333333333</v>
      </c>
      <c r="P25" s="44">
        <v>0</v>
      </c>
      <c r="Q25" s="38">
        <f>SUM(O25*P25)</f>
        <v>0</v>
      </c>
      <c r="R25" s="38">
        <f>SUM(Q25*12)</f>
        <v>0</v>
      </c>
      <c r="S25" s="44">
        <v>0</v>
      </c>
      <c r="T25" s="38">
        <f>SUM(S25*12)</f>
        <v>0</v>
      </c>
      <c r="U25" s="14" t="s">
        <v>242</v>
      </c>
    </row>
    <row r="26" spans="1:21" x14ac:dyDescent="0.3">
      <c r="A26" s="14" t="s">
        <v>150</v>
      </c>
      <c r="B26" s="14" t="s">
        <v>11</v>
      </c>
      <c r="C26" s="14" t="s">
        <v>240</v>
      </c>
      <c r="D26" s="14" t="s">
        <v>241</v>
      </c>
      <c r="E26" s="14" t="s">
        <v>75</v>
      </c>
      <c r="F26" s="14" t="s">
        <v>15</v>
      </c>
      <c r="G26" s="14">
        <v>1</v>
      </c>
      <c r="H26" s="14">
        <v>660</v>
      </c>
      <c r="I26" s="37" t="s">
        <v>17</v>
      </c>
      <c r="J26" s="37">
        <v>1</v>
      </c>
      <c r="K26" s="37" t="s">
        <v>16</v>
      </c>
      <c r="L26" s="37">
        <v>4</v>
      </c>
      <c r="M26" s="37" t="s">
        <v>18</v>
      </c>
      <c r="N26" s="14">
        <f>G26*J26*52/L26</f>
        <v>13</v>
      </c>
      <c r="O26" s="34">
        <f>N26/12</f>
        <v>1.0833333333333333</v>
      </c>
      <c r="P26" s="44">
        <v>0</v>
      </c>
      <c r="Q26" s="38">
        <f>SUM(O26*P26)</f>
        <v>0</v>
      </c>
      <c r="R26" s="38">
        <f>SUM(Q26*12)</f>
        <v>0</v>
      </c>
      <c r="S26" s="44">
        <v>0</v>
      </c>
      <c r="T26" s="38">
        <f>SUM(S26*12)</f>
        <v>0</v>
      </c>
      <c r="U26" s="14" t="s">
        <v>242</v>
      </c>
    </row>
    <row r="27" spans="1:21" x14ac:dyDescent="0.3">
      <c r="A27" s="14" t="s">
        <v>200</v>
      </c>
      <c r="B27" s="14" t="s">
        <v>11</v>
      </c>
      <c r="C27" s="14" t="s">
        <v>67</v>
      </c>
      <c r="D27" s="14" t="s">
        <v>68</v>
      </c>
      <c r="E27" s="14" t="s">
        <v>49</v>
      </c>
      <c r="F27" s="14" t="s">
        <v>15</v>
      </c>
      <c r="G27" s="14">
        <v>1</v>
      </c>
      <c r="H27" s="14">
        <v>770</v>
      </c>
      <c r="I27" s="37" t="s">
        <v>17</v>
      </c>
      <c r="J27" s="37">
        <v>1</v>
      </c>
      <c r="K27" s="37" t="s">
        <v>16</v>
      </c>
      <c r="L27" s="37">
        <v>1</v>
      </c>
      <c r="M27" s="37" t="s">
        <v>18</v>
      </c>
      <c r="N27" s="14">
        <f>G27*J27*52/L27</f>
        <v>52</v>
      </c>
      <c r="O27" s="34">
        <f>N27/12</f>
        <v>4.333333333333333</v>
      </c>
      <c r="P27" s="44">
        <v>0</v>
      </c>
      <c r="Q27" s="38">
        <f>SUM(O27*P27)</f>
        <v>0</v>
      </c>
      <c r="R27" s="38">
        <f>SUM(Q27*12)</f>
        <v>0</v>
      </c>
      <c r="S27" s="44">
        <v>0</v>
      </c>
      <c r="T27" s="38">
        <f>SUM(S27*12)</f>
        <v>0</v>
      </c>
      <c r="U27" s="14" t="s">
        <v>53</v>
      </c>
    </row>
    <row r="28" spans="1:21" x14ac:dyDescent="0.3">
      <c r="A28" s="14" t="s">
        <v>199</v>
      </c>
      <c r="B28" s="14" t="s">
        <v>11</v>
      </c>
      <c r="C28" s="14" t="s">
        <v>156</v>
      </c>
      <c r="D28" s="14" t="s">
        <v>157</v>
      </c>
      <c r="E28" s="14" t="s">
        <v>75</v>
      </c>
      <c r="F28" s="14" t="s">
        <v>15</v>
      </c>
      <c r="G28" s="14">
        <v>1</v>
      </c>
      <c r="H28" s="14">
        <v>1100</v>
      </c>
      <c r="I28" s="37" t="s">
        <v>17</v>
      </c>
      <c r="J28" s="37">
        <v>1</v>
      </c>
      <c r="K28" s="37" t="s">
        <v>16</v>
      </c>
      <c r="L28" s="37">
        <v>2</v>
      </c>
      <c r="M28" s="37" t="s">
        <v>18</v>
      </c>
      <c r="N28" s="14">
        <f>G28*J28*52/L28</f>
        <v>26</v>
      </c>
      <c r="O28" s="34">
        <f>N28/12</f>
        <v>2.1666666666666665</v>
      </c>
      <c r="P28" s="44">
        <v>0</v>
      </c>
      <c r="Q28" s="38">
        <f>SUM(O28*P28)</f>
        <v>0</v>
      </c>
      <c r="R28" s="38">
        <f>SUM(Q28*12)</f>
        <v>0</v>
      </c>
      <c r="S28" s="44">
        <v>0</v>
      </c>
      <c r="T28" s="38">
        <f>SUM(S28*12)</f>
        <v>0</v>
      </c>
      <c r="U28" s="14" t="s">
        <v>53</v>
      </c>
    </row>
    <row r="29" spans="1:21" ht="12.5" thickBot="1" x14ac:dyDescent="0.35">
      <c r="A29" s="14" t="s">
        <v>25</v>
      </c>
      <c r="B29" s="14" t="s">
        <v>11</v>
      </c>
      <c r="C29" s="14" t="s">
        <v>26</v>
      </c>
      <c r="D29" s="14" t="s">
        <v>188</v>
      </c>
      <c r="E29" s="14" t="s">
        <v>75</v>
      </c>
      <c r="F29" s="14" t="s">
        <v>15</v>
      </c>
      <c r="G29" s="14">
        <v>1</v>
      </c>
      <c r="H29" s="14">
        <v>660</v>
      </c>
      <c r="I29" s="37" t="s">
        <v>17</v>
      </c>
      <c r="J29" s="37">
        <v>1</v>
      </c>
      <c r="K29" s="37" t="s">
        <v>16</v>
      </c>
      <c r="L29" s="37">
        <v>1</v>
      </c>
      <c r="M29" s="37" t="s">
        <v>18</v>
      </c>
      <c r="N29" s="14">
        <f t="shared" si="0"/>
        <v>52</v>
      </c>
      <c r="O29" s="34">
        <f t="shared" si="1"/>
        <v>4.333333333333333</v>
      </c>
      <c r="P29" s="44">
        <v>0</v>
      </c>
      <c r="Q29" s="38">
        <f t="shared" si="2"/>
        <v>0</v>
      </c>
      <c r="R29" s="38">
        <f t="shared" si="3"/>
        <v>0</v>
      </c>
      <c r="S29" s="44">
        <v>0</v>
      </c>
      <c r="T29" s="38">
        <f t="shared" si="4"/>
        <v>0</v>
      </c>
      <c r="U29" s="14" t="s">
        <v>53</v>
      </c>
    </row>
    <row r="30" spans="1:21" ht="12.5" thickBot="1" x14ac:dyDescent="0.35">
      <c r="R30" s="40">
        <f>SUM(R2:R29)</f>
        <v>0</v>
      </c>
      <c r="T30" s="40">
        <f>SUM(T2:T29)</f>
        <v>0</v>
      </c>
    </row>
  </sheetData>
  <sheetProtection algorithmName="SHA-512" hashValue="ZXt03NNFohijH4OeIYWdDkOCoNrANRBkaa3WU60BieeCy12MLrIAG+F8W99ieuMr1UupL4jcQqPqSfNQwiNh3g==" saltValue="tEwyqplbXaSDXYcQQprJhA==" spinCount="100000" sheet="1" objects="1" scenarios="1"/>
  <mergeCells count="2">
    <mergeCell ref="J1:M1"/>
    <mergeCell ref="H1:I1"/>
  </mergeCells>
  <pageMargins left="0.7" right="0.7" top="0.75" bottom="0.75" header="0.3" footer="0.3"/>
  <pageSetup paperSize="8" scale="7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E93A5-28C9-4578-B9D5-8E5F91ED72D2}">
  <sheetPr>
    <pageSetUpPr fitToPage="1"/>
  </sheetPr>
  <dimension ref="A1:U32"/>
  <sheetViews>
    <sheetView workbookViewId="0">
      <selection activeCell="R32" sqref="R32"/>
    </sheetView>
  </sheetViews>
  <sheetFormatPr defaultColWidth="8.7265625" defaultRowHeight="12" x14ac:dyDescent="0.3"/>
  <cols>
    <col min="1" max="1" width="41.453125" style="12" customWidth="1"/>
    <col min="2" max="2" width="10.54296875" style="12" customWidth="1"/>
    <col min="3" max="3" width="9.453125" style="12" customWidth="1"/>
    <col min="4" max="4" width="22.81640625" style="12" customWidth="1"/>
    <col min="5" max="5" width="18.7265625" style="12" customWidth="1"/>
    <col min="6" max="6" width="13.54296875" style="12" customWidth="1"/>
    <col min="7" max="7" width="10.26953125" style="12" customWidth="1"/>
    <col min="8" max="8" width="5.453125" style="36" customWidth="1"/>
    <col min="9" max="9" width="4.453125" style="36" bestFit="1" customWidth="1"/>
    <col min="10" max="10" width="3.453125" style="36" customWidth="1"/>
    <col min="11" max="11" width="2.1796875" style="36" bestFit="1" customWidth="1"/>
    <col min="12" max="12" width="3.453125" style="36" bestFit="1" customWidth="1"/>
    <col min="13" max="13" width="6.26953125" style="36" customWidth="1"/>
    <col min="14" max="14" width="9.453125" style="12" customWidth="1"/>
    <col min="15" max="15" width="16" style="12" customWidth="1"/>
    <col min="16" max="16" width="14.54296875" style="12" customWidth="1"/>
    <col min="17" max="17" width="13.54296875" style="12" customWidth="1"/>
    <col min="18" max="18" width="14.453125" style="12" customWidth="1"/>
    <col min="19" max="19" width="14.1796875" style="12" customWidth="1"/>
    <col min="20" max="20" width="13.54296875" style="12" customWidth="1"/>
    <col min="21" max="21" width="30.453125" style="12" bestFit="1" customWidth="1"/>
    <col min="22" max="16384" width="8.7265625" style="12"/>
  </cols>
  <sheetData>
    <row r="1" spans="1:21" s="26" customFormat="1" ht="86.25" customHeight="1" x14ac:dyDescent="0.3">
      <c r="A1" s="25" t="s">
        <v>0</v>
      </c>
      <c r="B1" s="25" t="s">
        <v>1</v>
      </c>
      <c r="C1" s="25" t="s">
        <v>2</v>
      </c>
      <c r="D1" s="25" t="s">
        <v>3</v>
      </c>
      <c r="E1" s="25" t="s">
        <v>4</v>
      </c>
      <c r="F1" s="25" t="s">
        <v>5</v>
      </c>
      <c r="G1" s="25" t="s">
        <v>182</v>
      </c>
      <c r="H1" s="67" t="s">
        <v>6</v>
      </c>
      <c r="I1" s="68"/>
      <c r="J1" s="64" t="s">
        <v>181</v>
      </c>
      <c r="K1" s="65"/>
      <c r="L1" s="65"/>
      <c r="M1" s="66"/>
      <c r="N1" s="25" t="s">
        <v>7</v>
      </c>
      <c r="O1" s="25" t="s">
        <v>8</v>
      </c>
      <c r="P1" s="25" t="s">
        <v>225</v>
      </c>
      <c r="Q1" s="25" t="s">
        <v>226</v>
      </c>
      <c r="R1" s="25" t="s">
        <v>232</v>
      </c>
      <c r="S1" s="25" t="s">
        <v>230</v>
      </c>
      <c r="T1" s="25" t="s">
        <v>231</v>
      </c>
      <c r="U1" s="25" t="s">
        <v>9</v>
      </c>
    </row>
    <row r="2" spans="1:21" x14ac:dyDescent="0.3">
      <c r="A2" s="27" t="s">
        <v>116</v>
      </c>
      <c r="B2" s="24" t="s">
        <v>11</v>
      </c>
      <c r="C2" s="24" t="s">
        <v>117</v>
      </c>
      <c r="D2" s="24" t="s">
        <v>118</v>
      </c>
      <c r="E2" s="24" t="s">
        <v>14</v>
      </c>
      <c r="F2" s="24" t="s">
        <v>15</v>
      </c>
      <c r="G2" s="24">
        <v>1</v>
      </c>
      <c r="H2" s="35">
        <v>240</v>
      </c>
      <c r="I2" s="35" t="s">
        <v>17</v>
      </c>
      <c r="J2" s="35">
        <v>1</v>
      </c>
      <c r="K2" s="35" t="s">
        <v>16</v>
      </c>
      <c r="L2" s="35">
        <v>8</v>
      </c>
      <c r="M2" s="35" t="s">
        <v>18</v>
      </c>
      <c r="N2" s="24">
        <f>G2*J2*52/L2</f>
        <v>6.5</v>
      </c>
      <c r="O2" s="24">
        <f>N2/12</f>
        <v>0.54166666666666663</v>
      </c>
      <c r="P2" s="45">
        <v>0</v>
      </c>
      <c r="Q2" s="28">
        <f>SUM(O2*P2)</f>
        <v>0</v>
      </c>
      <c r="R2" s="28">
        <f>SUM(P2*N2)</f>
        <v>0</v>
      </c>
      <c r="S2" s="45">
        <v>0</v>
      </c>
      <c r="T2" s="28">
        <f>SUM(S2*12)</f>
        <v>0</v>
      </c>
      <c r="U2" s="24" t="s">
        <v>242</v>
      </c>
    </row>
    <row r="3" spans="1:21" x14ac:dyDescent="0.3">
      <c r="A3" s="27" t="s">
        <v>22</v>
      </c>
      <c r="B3" s="24" t="s">
        <v>11</v>
      </c>
      <c r="C3" s="24" t="s">
        <v>23</v>
      </c>
      <c r="D3" s="24" t="s">
        <v>24</v>
      </c>
      <c r="E3" s="24" t="s">
        <v>14</v>
      </c>
      <c r="F3" s="24" t="s">
        <v>15</v>
      </c>
      <c r="G3" s="24">
        <v>1</v>
      </c>
      <c r="H3" s="35">
        <v>240</v>
      </c>
      <c r="I3" s="35" t="s">
        <v>17</v>
      </c>
      <c r="J3" s="35">
        <v>1</v>
      </c>
      <c r="K3" s="35" t="s">
        <v>16</v>
      </c>
      <c r="L3" s="35">
        <v>8</v>
      </c>
      <c r="M3" s="35" t="s">
        <v>18</v>
      </c>
      <c r="N3" s="24">
        <f>G3*J3*52/L3</f>
        <v>6.5</v>
      </c>
      <c r="O3" s="24">
        <f>N3/12</f>
        <v>0.54166666666666663</v>
      </c>
      <c r="P3" s="45">
        <v>0</v>
      </c>
      <c r="Q3" s="28">
        <f>SUM(O3*P3)</f>
        <v>0</v>
      </c>
      <c r="R3" s="28">
        <f>SUM(P3*N3)</f>
        <v>0</v>
      </c>
      <c r="S3" s="45">
        <v>0</v>
      </c>
      <c r="T3" s="28">
        <f>SUM(S3*12)</f>
        <v>0</v>
      </c>
      <c r="U3" s="24" t="s">
        <v>242</v>
      </c>
    </row>
    <row r="4" spans="1:21" x14ac:dyDescent="0.3">
      <c r="A4" s="27" t="s">
        <v>22</v>
      </c>
      <c r="B4" s="24" t="s">
        <v>11</v>
      </c>
      <c r="C4" s="24" t="s">
        <v>29</v>
      </c>
      <c r="D4" s="24" t="s">
        <v>30</v>
      </c>
      <c r="E4" s="24" t="s">
        <v>14</v>
      </c>
      <c r="F4" s="24" t="s">
        <v>15</v>
      </c>
      <c r="G4" s="24">
        <v>1</v>
      </c>
      <c r="H4" s="35">
        <v>240</v>
      </c>
      <c r="I4" s="35" t="s">
        <v>17</v>
      </c>
      <c r="J4" s="35">
        <v>1</v>
      </c>
      <c r="K4" s="35" t="s">
        <v>16</v>
      </c>
      <c r="L4" s="35">
        <v>8</v>
      </c>
      <c r="M4" s="35" t="s">
        <v>18</v>
      </c>
      <c r="N4" s="24">
        <f>G4*J4*52/L4</f>
        <v>6.5</v>
      </c>
      <c r="O4" s="24">
        <v>0.54166666666666663</v>
      </c>
      <c r="P4" s="45">
        <v>0</v>
      </c>
      <c r="Q4" s="28">
        <f>SUM(O4*P4)</f>
        <v>0</v>
      </c>
      <c r="R4" s="28">
        <f>SUM(P4*N4)</f>
        <v>0</v>
      </c>
      <c r="S4" s="45">
        <v>0</v>
      </c>
      <c r="T4" s="28">
        <f>SUM(S4*12)</f>
        <v>0</v>
      </c>
      <c r="U4" s="24" t="s">
        <v>242</v>
      </c>
    </row>
    <row r="5" spans="1:21" x14ac:dyDescent="0.3">
      <c r="A5" s="27" t="s">
        <v>10</v>
      </c>
      <c r="B5" s="24" t="s">
        <v>11</v>
      </c>
      <c r="C5" s="24" t="s">
        <v>12</v>
      </c>
      <c r="D5" s="24" t="s">
        <v>13</v>
      </c>
      <c r="E5" s="24" t="s">
        <v>14</v>
      </c>
      <c r="F5" s="24" t="s">
        <v>15</v>
      </c>
      <c r="G5" s="24">
        <v>1</v>
      </c>
      <c r="H5" s="35">
        <v>240</v>
      </c>
      <c r="I5" s="35" t="s">
        <v>17</v>
      </c>
      <c r="J5" s="35">
        <v>1</v>
      </c>
      <c r="K5" s="35" t="s">
        <v>16</v>
      </c>
      <c r="L5" s="35">
        <v>8</v>
      </c>
      <c r="M5" s="35" t="s">
        <v>18</v>
      </c>
      <c r="N5" s="24">
        <f>G5*J5*52/L5</f>
        <v>6.5</v>
      </c>
      <c r="O5" s="24">
        <f t="shared" ref="O5:O14" si="0">N5/12</f>
        <v>0.54166666666666663</v>
      </c>
      <c r="P5" s="45">
        <v>0</v>
      </c>
      <c r="Q5" s="28">
        <f>SUM(O5*P5)</f>
        <v>0</v>
      </c>
      <c r="R5" s="28">
        <f>SUM(P5*N5)</f>
        <v>0</v>
      </c>
      <c r="S5" s="45">
        <v>0</v>
      </c>
      <c r="T5" s="28">
        <f>SUM(S5*12)</f>
        <v>0</v>
      </c>
      <c r="U5" s="24" t="s">
        <v>242</v>
      </c>
    </row>
    <row r="6" spans="1:21" x14ac:dyDescent="0.3">
      <c r="A6" s="27" t="s">
        <v>10</v>
      </c>
      <c r="B6" s="24" t="s">
        <v>11</v>
      </c>
      <c r="C6" s="24" t="s">
        <v>12</v>
      </c>
      <c r="D6" s="24" t="s">
        <v>13</v>
      </c>
      <c r="E6" s="24" t="s">
        <v>14</v>
      </c>
      <c r="F6" s="24" t="s">
        <v>15</v>
      </c>
      <c r="G6" s="24">
        <v>1</v>
      </c>
      <c r="H6" s="35">
        <v>500</v>
      </c>
      <c r="I6" s="35" t="s">
        <v>17</v>
      </c>
      <c r="J6" s="35">
        <v>1</v>
      </c>
      <c r="K6" s="35" t="s">
        <v>16</v>
      </c>
      <c r="L6" s="35">
        <v>8</v>
      </c>
      <c r="M6" s="35" t="s">
        <v>18</v>
      </c>
      <c r="N6" s="24">
        <f t="shared" ref="N6:N29" si="1">G6*J6*52/L6</f>
        <v>6.5</v>
      </c>
      <c r="O6" s="24">
        <f t="shared" ref="O6" si="2">N6/12</f>
        <v>0.54166666666666663</v>
      </c>
      <c r="P6" s="45">
        <v>0</v>
      </c>
      <c r="Q6" s="28">
        <f>SUM(O6*P6)</f>
        <v>0</v>
      </c>
      <c r="R6" s="28">
        <f>SUM(P6*N6)</f>
        <v>0</v>
      </c>
      <c r="S6" s="45">
        <v>0</v>
      </c>
      <c r="T6" s="28">
        <f>SUM(S6*12)</f>
        <v>0</v>
      </c>
      <c r="U6" s="24" t="s">
        <v>242</v>
      </c>
    </row>
    <row r="7" spans="1:21" x14ac:dyDescent="0.3">
      <c r="A7" s="27" t="s">
        <v>19</v>
      </c>
      <c r="B7" s="24" t="s">
        <v>11</v>
      </c>
      <c r="C7" s="24" t="s">
        <v>20</v>
      </c>
      <c r="D7" s="24" t="s">
        <v>21</v>
      </c>
      <c r="E7" s="24" t="s">
        <v>14</v>
      </c>
      <c r="F7" s="24" t="s">
        <v>15</v>
      </c>
      <c r="G7" s="24">
        <v>1</v>
      </c>
      <c r="H7" s="35">
        <v>240</v>
      </c>
      <c r="I7" s="35" t="s">
        <v>17</v>
      </c>
      <c r="J7" s="35">
        <v>1</v>
      </c>
      <c r="K7" s="35" t="s">
        <v>16</v>
      </c>
      <c r="L7" s="35">
        <v>8</v>
      </c>
      <c r="M7" s="35" t="s">
        <v>18</v>
      </c>
      <c r="N7" s="24">
        <f t="shared" si="1"/>
        <v>6.5</v>
      </c>
      <c r="O7" s="24">
        <f t="shared" si="0"/>
        <v>0.54166666666666663</v>
      </c>
      <c r="P7" s="45">
        <v>0</v>
      </c>
      <c r="Q7" s="28">
        <f t="shared" ref="Q7:Q14" si="3">SUM(O7*P7)</f>
        <v>0</v>
      </c>
      <c r="R7" s="28">
        <f t="shared" ref="R7:R14" si="4">SUM(P7*N7)</f>
        <v>0</v>
      </c>
      <c r="S7" s="45">
        <v>0</v>
      </c>
      <c r="T7" s="28">
        <f t="shared" ref="T7:T14" si="5">SUM(S7*12)</f>
        <v>0</v>
      </c>
      <c r="U7" s="24" t="s">
        <v>242</v>
      </c>
    </row>
    <row r="8" spans="1:21" x14ac:dyDescent="0.3">
      <c r="A8" s="27" t="s">
        <v>144</v>
      </c>
      <c r="B8" s="24" t="s">
        <v>11</v>
      </c>
      <c r="C8" s="24" t="s">
        <v>145</v>
      </c>
      <c r="D8" s="24" t="s">
        <v>146</v>
      </c>
      <c r="E8" s="24" t="s">
        <v>14</v>
      </c>
      <c r="F8" s="24" t="s">
        <v>15</v>
      </c>
      <c r="G8" s="24">
        <v>1</v>
      </c>
      <c r="H8" s="35">
        <v>240</v>
      </c>
      <c r="I8" s="35" t="s">
        <v>17</v>
      </c>
      <c r="J8" s="35">
        <v>1</v>
      </c>
      <c r="K8" s="35" t="s">
        <v>16</v>
      </c>
      <c r="L8" s="35">
        <v>8</v>
      </c>
      <c r="M8" s="35" t="s">
        <v>18</v>
      </c>
      <c r="N8" s="24">
        <f>G8*J8*52/L8</f>
        <v>6.5</v>
      </c>
      <c r="O8" s="24">
        <f>N8/12</f>
        <v>0.54166666666666663</v>
      </c>
      <c r="P8" s="45">
        <v>0</v>
      </c>
      <c r="Q8" s="28">
        <f>SUM(O8*P8)</f>
        <v>0</v>
      </c>
      <c r="R8" s="28">
        <f>SUM(P8*N8)</f>
        <v>0</v>
      </c>
      <c r="S8" s="45">
        <v>0</v>
      </c>
      <c r="T8" s="28">
        <f>SUM(S8*12)</f>
        <v>0</v>
      </c>
      <c r="U8" s="24" t="s">
        <v>242</v>
      </c>
    </row>
    <row r="9" spans="1:21" s="30" customFormat="1" x14ac:dyDescent="0.3">
      <c r="A9" s="27" t="s">
        <v>41</v>
      </c>
      <c r="B9" s="24" t="s">
        <v>11</v>
      </c>
      <c r="C9" s="24" t="s">
        <v>42</v>
      </c>
      <c r="D9" s="24" t="s">
        <v>43</v>
      </c>
      <c r="E9" s="24" t="s">
        <v>14</v>
      </c>
      <c r="F9" s="24" t="s">
        <v>15</v>
      </c>
      <c r="G9" s="24">
        <v>2</v>
      </c>
      <c r="H9" s="35">
        <v>240</v>
      </c>
      <c r="I9" s="35" t="s">
        <v>17</v>
      </c>
      <c r="J9" s="35">
        <v>1</v>
      </c>
      <c r="K9" s="35" t="s">
        <v>16</v>
      </c>
      <c r="L9" s="35">
        <v>8</v>
      </c>
      <c r="M9" s="35" t="s">
        <v>18</v>
      </c>
      <c r="N9" s="24">
        <f>G9*J9*52/L9</f>
        <v>13</v>
      </c>
      <c r="O9" s="24">
        <f>N9/12</f>
        <v>1.0833333333333333</v>
      </c>
      <c r="P9" s="45">
        <v>0</v>
      </c>
      <c r="Q9" s="28">
        <f>SUM(O9*P9)</f>
        <v>0</v>
      </c>
      <c r="R9" s="28">
        <f>SUM(P9*N9)</f>
        <v>0</v>
      </c>
      <c r="S9" s="45">
        <v>0</v>
      </c>
      <c r="T9" s="28">
        <f>SUM(S9*12)</f>
        <v>0</v>
      </c>
      <c r="U9" s="24" t="s">
        <v>242</v>
      </c>
    </row>
    <row r="10" spans="1:21" s="30" customFormat="1" x14ac:dyDescent="0.3">
      <c r="A10" s="27" t="s">
        <v>36</v>
      </c>
      <c r="B10" s="24" t="s">
        <v>11</v>
      </c>
      <c r="C10" s="24" t="s">
        <v>37</v>
      </c>
      <c r="D10" s="24" t="s">
        <v>38</v>
      </c>
      <c r="E10" s="24" t="s">
        <v>14</v>
      </c>
      <c r="F10" s="24" t="s">
        <v>15</v>
      </c>
      <c r="G10" s="24">
        <v>2</v>
      </c>
      <c r="H10" s="35">
        <v>240</v>
      </c>
      <c r="I10" s="35" t="s">
        <v>17</v>
      </c>
      <c r="J10" s="35">
        <v>1</v>
      </c>
      <c r="K10" s="35" t="s">
        <v>16</v>
      </c>
      <c r="L10" s="35">
        <v>8</v>
      </c>
      <c r="M10" s="35" t="s">
        <v>18</v>
      </c>
      <c r="N10" s="24">
        <f>G10*J10*52/L10</f>
        <v>13</v>
      </c>
      <c r="O10" s="24">
        <f>N10/12</f>
        <v>1.0833333333333333</v>
      </c>
      <c r="P10" s="45">
        <v>0</v>
      </c>
      <c r="Q10" s="28">
        <f>SUM(O10*P10)</f>
        <v>0</v>
      </c>
      <c r="R10" s="28">
        <f>SUM(P10*N10)</f>
        <v>0</v>
      </c>
      <c r="S10" s="45">
        <v>0</v>
      </c>
      <c r="T10" s="28">
        <f>SUM(S10*12)</f>
        <v>0</v>
      </c>
      <c r="U10" s="24" t="s">
        <v>242</v>
      </c>
    </row>
    <row r="11" spans="1:21" x14ac:dyDescent="0.3">
      <c r="A11" s="27" t="s">
        <v>54</v>
      </c>
      <c r="B11" s="24" t="s">
        <v>11</v>
      </c>
      <c r="C11" s="24" t="s">
        <v>55</v>
      </c>
      <c r="D11" s="24" t="s">
        <v>195</v>
      </c>
      <c r="E11" s="24" t="s">
        <v>14</v>
      </c>
      <c r="F11" s="24" t="s">
        <v>15</v>
      </c>
      <c r="G11" s="24">
        <v>2</v>
      </c>
      <c r="H11" s="35">
        <v>240</v>
      </c>
      <c r="I11" s="35" t="s">
        <v>17</v>
      </c>
      <c r="J11" s="35">
        <v>1</v>
      </c>
      <c r="K11" s="35" t="s">
        <v>16</v>
      </c>
      <c r="L11" s="35">
        <v>8</v>
      </c>
      <c r="M11" s="35" t="s">
        <v>18</v>
      </c>
      <c r="N11" s="24">
        <f>G11*J11*52/L11</f>
        <v>13</v>
      </c>
      <c r="O11" s="24">
        <f>N11/12</f>
        <v>1.0833333333333333</v>
      </c>
      <c r="P11" s="45">
        <v>0</v>
      </c>
      <c r="Q11" s="28">
        <f>SUM(O11*P11)</f>
        <v>0</v>
      </c>
      <c r="R11" s="28">
        <f>SUM(P11*N11)</f>
        <v>0</v>
      </c>
      <c r="S11" s="45">
        <v>0</v>
      </c>
      <c r="T11" s="28">
        <f>SUM(S11*12)</f>
        <v>0</v>
      </c>
      <c r="U11" s="24" t="s">
        <v>242</v>
      </c>
    </row>
    <row r="12" spans="1:21" x14ac:dyDescent="0.3">
      <c r="A12" s="27" t="s">
        <v>31</v>
      </c>
      <c r="B12" s="24" t="s">
        <v>11</v>
      </c>
      <c r="C12" s="24" t="s">
        <v>32</v>
      </c>
      <c r="D12" s="24" t="s">
        <v>33</v>
      </c>
      <c r="E12" s="24" t="s">
        <v>14</v>
      </c>
      <c r="F12" s="24" t="s">
        <v>15</v>
      </c>
      <c r="G12" s="24">
        <v>1</v>
      </c>
      <c r="H12" s="35">
        <v>240</v>
      </c>
      <c r="I12" s="35" t="s">
        <v>17</v>
      </c>
      <c r="J12" s="35">
        <v>1</v>
      </c>
      <c r="K12" s="35" t="s">
        <v>16</v>
      </c>
      <c r="L12" s="35">
        <v>8</v>
      </c>
      <c r="M12" s="35" t="s">
        <v>18</v>
      </c>
      <c r="N12" s="24">
        <f t="shared" si="1"/>
        <v>6.5</v>
      </c>
      <c r="O12" s="24">
        <f t="shared" si="0"/>
        <v>0.54166666666666663</v>
      </c>
      <c r="P12" s="45">
        <v>0</v>
      </c>
      <c r="Q12" s="28">
        <f t="shared" si="3"/>
        <v>0</v>
      </c>
      <c r="R12" s="28">
        <f t="shared" si="4"/>
        <v>0</v>
      </c>
      <c r="S12" s="45">
        <v>0</v>
      </c>
      <c r="T12" s="28">
        <f t="shared" si="5"/>
        <v>0</v>
      </c>
      <c r="U12" s="24" t="s">
        <v>242</v>
      </c>
    </row>
    <row r="13" spans="1:21" x14ac:dyDescent="0.3">
      <c r="A13" s="27" t="s">
        <v>31</v>
      </c>
      <c r="B13" s="24" t="s">
        <v>11</v>
      </c>
      <c r="C13" s="24" t="s">
        <v>34</v>
      </c>
      <c r="D13" s="24" t="s">
        <v>35</v>
      </c>
      <c r="E13" s="24" t="s">
        <v>14</v>
      </c>
      <c r="F13" s="24" t="s">
        <v>15</v>
      </c>
      <c r="G13" s="24">
        <v>1</v>
      </c>
      <c r="H13" s="35">
        <v>240</v>
      </c>
      <c r="I13" s="35" t="s">
        <v>17</v>
      </c>
      <c r="J13" s="35">
        <v>1</v>
      </c>
      <c r="K13" s="35" t="s">
        <v>16</v>
      </c>
      <c r="L13" s="35">
        <v>8</v>
      </c>
      <c r="M13" s="35" t="s">
        <v>18</v>
      </c>
      <c r="N13" s="24">
        <f t="shared" si="1"/>
        <v>6.5</v>
      </c>
      <c r="O13" s="24">
        <f t="shared" si="0"/>
        <v>0.54166666666666663</v>
      </c>
      <c r="P13" s="45">
        <v>0</v>
      </c>
      <c r="Q13" s="28">
        <f t="shared" si="3"/>
        <v>0</v>
      </c>
      <c r="R13" s="28">
        <f t="shared" si="4"/>
        <v>0</v>
      </c>
      <c r="S13" s="45">
        <v>0</v>
      </c>
      <c r="T13" s="28">
        <f t="shared" si="5"/>
        <v>0</v>
      </c>
      <c r="U13" s="24" t="s">
        <v>242</v>
      </c>
    </row>
    <row r="14" spans="1:21" x14ac:dyDescent="0.3">
      <c r="A14" s="27" t="s">
        <v>60</v>
      </c>
      <c r="B14" s="24" t="s">
        <v>11</v>
      </c>
      <c r="C14" s="24" t="s">
        <v>39</v>
      </c>
      <c r="D14" s="24" t="s">
        <v>40</v>
      </c>
      <c r="E14" s="24" t="s">
        <v>14</v>
      </c>
      <c r="F14" s="24" t="s">
        <v>15</v>
      </c>
      <c r="G14" s="24">
        <v>1</v>
      </c>
      <c r="H14" s="35">
        <v>500</v>
      </c>
      <c r="I14" s="35" t="s">
        <v>17</v>
      </c>
      <c r="J14" s="35">
        <v>1</v>
      </c>
      <c r="K14" s="35" t="s">
        <v>16</v>
      </c>
      <c r="L14" s="35">
        <v>8</v>
      </c>
      <c r="M14" s="35" t="s">
        <v>18</v>
      </c>
      <c r="N14" s="24">
        <f t="shared" si="1"/>
        <v>6.5</v>
      </c>
      <c r="O14" s="24">
        <f t="shared" si="0"/>
        <v>0.54166666666666663</v>
      </c>
      <c r="P14" s="46">
        <v>0</v>
      </c>
      <c r="Q14" s="28">
        <f t="shared" si="3"/>
        <v>0</v>
      </c>
      <c r="R14" s="28">
        <f t="shared" si="4"/>
        <v>0</v>
      </c>
      <c r="S14" s="46">
        <v>0</v>
      </c>
      <c r="T14" s="28">
        <f t="shared" si="5"/>
        <v>0</v>
      </c>
      <c r="U14" s="24" t="s">
        <v>242</v>
      </c>
    </row>
    <row r="15" spans="1:21" x14ac:dyDescent="0.3">
      <c r="A15" s="27" t="s">
        <v>96</v>
      </c>
      <c r="B15" s="24" t="s">
        <v>11</v>
      </c>
      <c r="C15" s="24" t="s">
        <v>97</v>
      </c>
      <c r="D15" s="24" t="s">
        <v>98</v>
      </c>
      <c r="E15" s="24" t="s">
        <v>14</v>
      </c>
      <c r="F15" s="24" t="s">
        <v>15</v>
      </c>
      <c r="G15" s="24">
        <v>1</v>
      </c>
      <c r="H15" s="35">
        <v>240</v>
      </c>
      <c r="I15" s="35" t="s">
        <v>17</v>
      </c>
      <c r="J15" s="35">
        <v>1</v>
      </c>
      <c r="K15" s="35" t="s">
        <v>16</v>
      </c>
      <c r="L15" s="35">
        <v>8</v>
      </c>
      <c r="M15" s="35" t="s">
        <v>18</v>
      </c>
      <c r="N15" s="24">
        <f>G15*J15*52/L15</f>
        <v>6.5</v>
      </c>
      <c r="O15" s="24">
        <f>N15/12</f>
        <v>0.54166666666666663</v>
      </c>
      <c r="P15" s="45">
        <v>0</v>
      </c>
      <c r="Q15" s="28">
        <f>SUM(O15*P15)</f>
        <v>0</v>
      </c>
      <c r="R15" s="28">
        <f>SUM(P15*N15)</f>
        <v>0</v>
      </c>
      <c r="S15" s="45">
        <v>0</v>
      </c>
      <c r="T15" s="28">
        <f>SUM(S15*12)</f>
        <v>0</v>
      </c>
      <c r="U15" s="24" t="s">
        <v>242</v>
      </c>
    </row>
    <row r="16" spans="1:21" x14ac:dyDescent="0.3">
      <c r="A16" s="27" t="s">
        <v>100</v>
      </c>
      <c r="B16" s="24" t="s">
        <v>11</v>
      </c>
      <c r="C16" s="24" t="s">
        <v>20</v>
      </c>
      <c r="D16" s="24" t="s">
        <v>101</v>
      </c>
      <c r="E16" s="24" t="s">
        <v>14</v>
      </c>
      <c r="F16" s="24" t="s">
        <v>15</v>
      </c>
      <c r="G16" s="24">
        <v>1</v>
      </c>
      <c r="H16" s="35">
        <v>240</v>
      </c>
      <c r="I16" s="35" t="s">
        <v>17</v>
      </c>
      <c r="J16" s="35">
        <v>1</v>
      </c>
      <c r="K16" s="35" t="s">
        <v>16</v>
      </c>
      <c r="L16" s="35">
        <v>8</v>
      </c>
      <c r="M16" s="35" t="s">
        <v>18</v>
      </c>
      <c r="N16" s="24">
        <f t="shared" si="1"/>
        <v>6.5</v>
      </c>
      <c r="O16" s="24">
        <f t="shared" ref="O16:O28" si="6">N16/12</f>
        <v>0.54166666666666663</v>
      </c>
      <c r="P16" s="45">
        <v>0</v>
      </c>
      <c r="Q16" s="28">
        <f t="shared" ref="Q16:Q29" si="7">SUM(O16*P16)</f>
        <v>0</v>
      </c>
      <c r="R16" s="28">
        <f t="shared" ref="R16:R29" si="8">SUM(P16*N16)</f>
        <v>0</v>
      </c>
      <c r="S16" s="45">
        <v>0</v>
      </c>
      <c r="T16" s="28">
        <f t="shared" ref="T16:T29" si="9">SUM(S16*12)</f>
        <v>0</v>
      </c>
      <c r="U16" s="24" t="s">
        <v>242</v>
      </c>
    </row>
    <row r="17" spans="1:21" x14ac:dyDescent="0.3">
      <c r="A17" s="27" t="s">
        <v>105</v>
      </c>
      <c r="B17" s="24" t="s">
        <v>11</v>
      </c>
      <c r="C17" s="24" t="s">
        <v>106</v>
      </c>
      <c r="D17" s="24" t="s">
        <v>196</v>
      </c>
      <c r="E17" s="24" t="s">
        <v>14</v>
      </c>
      <c r="F17" s="24" t="s">
        <v>15</v>
      </c>
      <c r="G17" s="24">
        <v>1</v>
      </c>
      <c r="H17" s="35">
        <v>240</v>
      </c>
      <c r="I17" s="35" t="s">
        <v>17</v>
      </c>
      <c r="J17" s="35">
        <v>1</v>
      </c>
      <c r="K17" s="35" t="s">
        <v>16</v>
      </c>
      <c r="L17" s="35">
        <v>8</v>
      </c>
      <c r="M17" s="35" t="s">
        <v>18</v>
      </c>
      <c r="N17" s="24">
        <f>G17*J17*52/L17</f>
        <v>6.5</v>
      </c>
      <c r="O17" s="24">
        <f>N17/12</f>
        <v>0.54166666666666663</v>
      </c>
      <c r="P17" s="45">
        <v>0</v>
      </c>
      <c r="Q17" s="28">
        <f>SUM(O17*P17)</f>
        <v>0</v>
      </c>
      <c r="R17" s="28">
        <f>SUM(P17*N17)</f>
        <v>0</v>
      </c>
      <c r="S17" s="45">
        <v>0</v>
      </c>
      <c r="T17" s="28">
        <f>SUM(S17*12)</f>
        <v>0</v>
      </c>
      <c r="U17" s="24" t="s">
        <v>242</v>
      </c>
    </row>
    <row r="18" spans="1:21" x14ac:dyDescent="0.3">
      <c r="A18" s="27" t="s">
        <v>110</v>
      </c>
      <c r="B18" s="24" t="s">
        <v>11</v>
      </c>
      <c r="C18" s="24" t="s">
        <v>111</v>
      </c>
      <c r="D18" s="24" t="s">
        <v>190</v>
      </c>
      <c r="E18" s="24" t="s">
        <v>14</v>
      </c>
      <c r="F18" s="24" t="s">
        <v>15</v>
      </c>
      <c r="G18" s="24">
        <v>1</v>
      </c>
      <c r="H18" s="35">
        <v>240</v>
      </c>
      <c r="I18" s="35" t="s">
        <v>17</v>
      </c>
      <c r="J18" s="35">
        <v>1</v>
      </c>
      <c r="K18" s="35" t="s">
        <v>16</v>
      </c>
      <c r="L18" s="35">
        <v>8</v>
      </c>
      <c r="M18" s="35" t="s">
        <v>18</v>
      </c>
      <c r="N18" s="24">
        <f>G18*J18*52/L18</f>
        <v>6.5</v>
      </c>
      <c r="O18" s="24">
        <f>N18/12</f>
        <v>0.54166666666666663</v>
      </c>
      <c r="P18" s="45">
        <v>0</v>
      </c>
      <c r="Q18" s="28">
        <f>SUM(O18*P18)</f>
        <v>0</v>
      </c>
      <c r="R18" s="28">
        <f>SUM(P18*N18)</f>
        <v>0</v>
      </c>
      <c r="S18" s="45">
        <v>0</v>
      </c>
      <c r="T18" s="28">
        <f>SUM(S18*12)</f>
        <v>0</v>
      </c>
      <c r="U18" s="24" t="s">
        <v>242</v>
      </c>
    </row>
    <row r="19" spans="1:21" x14ac:dyDescent="0.3">
      <c r="A19" s="27" t="s">
        <v>201</v>
      </c>
      <c r="B19" s="24" t="s">
        <v>11</v>
      </c>
      <c r="C19" s="24" t="s">
        <v>128</v>
      </c>
      <c r="D19" s="24" t="s">
        <v>155</v>
      </c>
      <c r="E19" s="24" t="s">
        <v>14</v>
      </c>
      <c r="F19" s="24" t="s">
        <v>15</v>
      </c>
      <c r="G19" s="24">
        <v>2</v>
      </c>
      <c r="H19" s="35">
        <v>240</v>
      </c>
      <c r="I19" s="35" t="s">
        <v>17</v>
      </c>
      <c r="J19" s="35">
        <v>1</v>
      </c>
      <c r="K19" s="35" t="s">
        <v>16</v>
      </c>
      <c r="L19" s="35">
        <v>8</v>
      </c>
      <c r="M19" s="35" t="s">
        <v>18</v>
      </c>
      <c r="N19" s="24">
        <f>G19*J19*52/L19</f>
        <v>13</v>
      </c>
      <c r="O19" s="24">
        <f>N19/12</f>
        <v>1.0833333333333333</v>
      </c>
      <c r="P19" s="45">
        <v>0</v>
      </c>
      <c r="Q19" s="28">
        <f>SUM(O19*P19)</f>
        <v>0</v>
      </c>
      <c r="R19" s="28">
        <f>SUM(P19*N19)</f>
        <v>0</v>
      </c>
      <c r="S19" s="45">
        <v>0</v>
      </c>
      <c r="T19" s="28">
        <f>SUM(S19*12)</f>
        <v>0</v>
      </c>
      <c r="U19" s="24" t="s">
        <v>242</v>
      </c>
    </row>
    <row r="20" spans="1:21" x14ac:dyDescent="0.3">
      <c r="A20" s="27" t="s">
        <v>44</v>
      </c>
      <c r="B20" s="24" t="s">
        <v>11</v>
      </c>
      <c r="C20" s="24" t="s">
        <v>47</v>
      </c>
      <c r="D20" s="24" t="s">
        <v>48</v>
      </c>
      <c r="E20" s="24" t="s">
        <v>14</v>
      </c>
      <c r="F20" s="24" t="s">
        <v>15</v>
      </c>
      <c r="G20" s="24">
        <v>1</v>
      </c>
      <c r="H20" s="35">
        <v>240</v>
      </c>
      <c r="I20" s="35" t="s">
        <v>17</v>
      </c>
      <c r="J20" s="35">
        <v>1</v>
      </c>
      <c r="K20" s="35" t="s">
        <v>16</v>
      </c>
      <c r="L20" s="35">
        <v>8</v>
      </c>
      <c r="M20" s="35" t="s">
        <v>18</v>
      </c>
      <c r="N20" s="24">
        <f>G20*J20*52/L20</f>
        <v>6.5</v>
      </c>
      <c r="O20" s="24">
        <f>N20/12</f>
        <v>0.54166666666666663</v>
      </c>
      <c r="P20" s="45">
        <v>0</v>
      </c>
      <c r="Q20" s="28">
        <f>SUM(O20*P20)</f>
        <v>0</v>
      </c>
      <c r="R20" s="28">
        <f>SUM(P20*N20)</f>
        <v>0</v>
      </c>
      <c r="S20" s="45">
        <v>0</v>
      </c>
      <c r="T20" s="28">
        <f>SUM(S20*12)</f>
        <v>0</v>
      </c>
      <c r="U20" s="24" t="s">
        <v>242</v>
      </c>
    </row>
    <row r="21" spans="1:21" x14ac:dyDescent="0.3">
      <c r="A21" s="27" t="s">
        <v>130</v>
      </c>
      <c r="B21" s="24" t="s">
        <v>11</v>
      </c>
      <c r="C21" s="24" t="s">
        <v>131</v>
      </c>
      <c r="D21" s="24" t="s">
        <v>194</v>
      </c>
      <c r="E21" s="24" t="s">
        <v>14</v>
      </c>
      <c r="F21" s="24" t="s">
        <v>15</v>
      </c>
      <c r="G21" s="24">
        <v>1</v>
      </c>
      <c r="H21" s="35">
        <v>240</v>
      </c>
      <c r="I21" s="35" t="s">
        <v>17</v>
      </c>
      <c r="J21" s="35">
        <v>1</v>
      </c>
      <c r="K21" s="35" t="s">
        <v>16</v>
      </c>
      <c r="L21" s="35">
        <v>8</v>
      </c>
      <c r="M21" s="35" t="s">
        <v>18</v>
      </c>
      <c r="N21" s="24">
        <f>G21*J21*52/L21</f>
        <v>6.5</v>
      </c>
      <c r="O21" s="24">
        <f>N21/12</f>
        <v>0.54166666666666663</v>
      </c>
      <c r="P21" s="45">
        <v>0</v>
      </c>
      <c r="Q21" s="28">
        <f>SUM(O21*P21)</f>
        <v>0</v>
      </c>
      <c r="R21" s="28">
        <f>SUM(P21*N21)</f>
        <v>0</v>
      </c>
      <c r="S21" s="45">
        <v>0</v>
      </c>
      <c r="T21" s="28">
        <f>SUM(S21*12)</f>
        <v>0</v>
      </c>
      <c r="U21" s="24" t="s">
        <v>242</v>
      </c>
    </row>
    <row r="22" spans="1:21" x14ac:dyDescent="0.3">
      <c r="A22" s="27" t="s">
        <v>133</v>
      </c>
      <c r="B22" s="24" t="s">
        <v>11</v>
      </c>
      <c r="C22" s="24" t="s">
        <v>76</v>
      </c>
      <c r="D22" s="24" t="s">
        <v>191</v>
      </c>
      <c r="E22" s="24" t="s">
        <v>14</v>
      </c>
      <c r="F22" s="24" t="s">
        <v>15</v>
      </c>
      <c r="G22" s="24">
        <v>1</v>
      </c>
      <c r="H22" s="35">
        <v>240</v>
      </c>
      <c r="I22" s="35" t="s">
        <v>17</v>
      </c>
      <c r="J22" s="35">
        <v>1</v>
      </c>
      <c r="K22" s="35" t="s">
        <v>16</v>
      </c>
      <c r="L22" s="35">
        <v>8</v>
      </c>
      <c r="M22" s="35" t="s">
        <v>18</v>
      </c>
      <c r="N22" s="24">
        <f t="shared" si="1"/>
        <v>6.5</v>
      </c>
      <c r="O22" s="24">
        <f t="shared" si="6"/>
        <v>0.54166666666666663</v>
      </c>
      <c r="P22" s="45">
        <v>0</v>
      </c>
      <c r="Q22" s="28">
        <f t="shared" si="7"/>
        <v>0</v>
      </c>
      <c r="R22" s="28">
        <f t="shared" si="8"/>
        <v>0</v>
      </c>
      <c r="S22" s="45">
        <v>0</v>
      </c>
      <c r="T22" s="28">
        <f t="shared" si="9"/>
        <v>0</v>
      </c>
      <c r="U22" s="24" t="s">
        <v>242</v>
      </c>
    </row>
    <row r="23" spans="1:21" x14ac:dyDescent="0.3">
      <c r="A23" s="27" t="s">
        <v>133</v>
      </c>
      <c r="B23" s="24" t="s">
        <v>11</v>
      </c>
      <c r="C23" s="24" t="s">
        <v>136</v>
      </c>
      <c r="D23" s="24" t="s">
        <v>192</v>
      </c>
      <c r="E23" s="24" t="s">
        <v>14</v>
      </c>
      <c r="F23" s="24" t="s">
        <v>15</v>
      </c>
      <c r="G23" s="24">
        <v>1</v>
      </c>
      <c r="H23" s="35">
        <v>240</v>
      </c>
      <c r="I23" s="35" t="s">
        <v>17</v>
      </c>
      <c r="J23" s="35">
        <v>1</v>
      </c>
      <c r="K23" s="35" t="s">
        <v>16</v>
      </c>
      <c r="L23" s="35">
        <v>8</v>
      </c>
      <c r="M23" s="35" t="s">
        <v>18</v>
      </c>
      <c r="N23" s="24">
        <f t="shared" si="1"/>
        <v>6.5</v>
      </c>
      <c r="O23" s="24">
        <f t="shared" si="6"/>
        <v>0.54166666666666663</v>
      </c>
      <c r="P23" s="45">
        <v>0</v>
      </c>
      <c r="Q23" s="28">
        <f t="shared" si="7"/>
        <v>0</v>
      </c>
      <c r="R23" s="28">
        <f t="shared" si="8"/>
        <v>0</v>
      </c>
      <c r="S23" s="45">
        <v>0</v>
      </c>
      <c r="T23" s="28">
        <f t="shared" si="9"/>
        <v>0</v>
      </c>
      <c r="U23" s="24" t="s">
        <v>242</v>
      </c>
    </row>
    <row r="24" spans="1:21" x14ac:dyDescent="0.3">
      <c r="A24" s="27" t="s">
        <v>133</v>
      </c>
      <c r="B24" s="24" t="s">
        <v>11</v>
      </c>
      <c r="C24" s="24" t="s">
        <v>134</v>
      </c>
      <c r="D24" s="24" t="s">
        <v>193</v>
      </c>
      <c r="E24" s="24" t="s">
        <v>14</v>
      </c>
      <c r="F24" s="24" t="s">
        <v>15</v>
      </c>
      <c r="G24" s="24">
        <v>1</v>
      </c>
      <c r="H24" s="35">
        <v>240</v>
      </c>
      <c r="I24" s="35" t="s">
        <v>17</v>
      </c>
      <c r="J24" s="35">
        <v>1</v>
      </c>
      <c r="K24" s="35" t="s">
        <v>16</v>
      </c>
      <c r="L24" s="35">
        <v>8</v>
      </c>
      <c r="M24" s="35" t="s">
        <v>18</v>
      </c>
      <c r="N24" s="24">
        <f>G24*J24*52/L24</f>
        <v>6.5</v>
      </c>
      <c r="O24" s="24">
        <f>N24/12</f>
        <v>0.54166666666666663</v>
      </c>
      <c r="P24" s="45">
        <v>0</v>
      </c>
      <c r="Q24" s="28">
        <f>SUM(O24*P24)</f>
        <v>0</v>
      </c>
      <c r="R24" s="28">
        <f>SUM(P24*N24)</f>
        <v>0</v>
      </c>
      <c r="S24" s="45">
        <v>0</v>
      </c>
      <c r="T24" s="28">
        <f>SUM(S24*12)</f>
        <v>0</v>
      </c>
      <c r="U24" s="24" t="s">
        <v>242</v>
      </c>
    </row>
    <row r="25" spans="1:21" x14ac:dyDescent="0.3">
      <c r="A25" s="27" t="s">
        <v>61</v>
      </c>
      <c r="B25" s="24" t="s">
        <v>11</v>
      </c>
      <c r="C25" s="14" t="s">
        <v>62</v>
      </c>
      <c r="D25" s="14" t="s">
        <v>63</v>
      </c>
      <c r="E25" s="24" t="s">
        <v>14</v>
      </c>
      <c r="F25" s="24" t="s">
        <v>15</v>
      </c>
      <c r="G25" s="24">
        <v>1</v>
      </c>
      <c r="H25" s="35">
        <v>240</v>
      </c>
      <c r="I25" s="35" t="s">
        <v>17</v>
      </c>
      <c r="J25" s="35">
        <v>1</v>
      </c>
      <c r="K25" s="35" t="s">
        <v>16</v>
      </c>
      <c r="L25" s="35">
        <v>8</v>
      </c>
      <c r="M25" s="35" t="s">
        <v>18</v>
      </c>
      <c r="N25" s="24">
        <f>G25*J25*52/L25</f>
        <v>6.5</v>
      </c>
      <c r="O25" s="24">
        <f>N25/12</f>
        <v>0.54166666666666663</v>
      </c>
      <c r="P25" s="45">
        <v>0</v>
      </c>
      <c r="Q25" s="28">
        <f>SUM(O25*P25)</f>
        <v>0</v>
      </c>
      <c r="R25" s="28">
        <f>SUM(P25*N25)</f>
        <v>0</v>
      </c>
      <c r="S25" s="45">
        <v>0</v>
      </c>
      <c r="T25" s="28">
        <f>SUM(S25*12)</f>
        <v>0</v>
      </c>
      <c r="U25" s="24" t="s">
        <v>242</v>
      </c>
    </row>
    <row r="26" spans="1:21" x14ac:dyDescent="0.3">
      <c r="A26" s="27" t="s">
        <v>150</v>
      </c>
      <c r="B26" s="24" t="s">
        <v>11</v>
      </c>
      <c r="C26" s="24" t="s">
        <v>151</v>
      </c>
      <c r="D26" s="24" t="s">
        <v>185</v>
      </c>
      <c r="E26" s="24" t="s">
        <v>14</v>
      </c>
      <c r="F26" s="24" t="s">
        <v>15</v>
      </c>
      <c r="G26" s="24">
        <v>1</v>
      </c>
      <c r="H26" s="35">
        <v>240</v>
      </c>
      <c r="I26" s="35" t="s">
        <v>17</v>
      </c>
      <c r="J26" s="35">
        <v>1</v>
      </c>
      <c r="K26" s="35" t="s">
        <v>16</v>
      </c>
      <c r="L26" s="35">
        <v>8</v>
      </c>
      <c r="M26" s="35" t="s">
        <v>18</v>
      </c>
      <c r="N26" s="24">
        <f>G26*J26*52/L26</f>
        <v>6.5</v>
      </c>
      <c r="O26" s="24">
        <f>N26/12</f>
        <v>0.54166666666666663</v>
      </c>
      <c r="P26" s="45">
        <v>0</v>
      </c>
      <c r="Q26" s="28">
        <f>SUM(O26*P26)</f>
        <v>0</v>
      </c>
      <c r="R26" s="28">
        <f>SUM(P26*N26)</f>
        <v>0</v>
      </c>
      <c r="S26" s="45">
        <v>0</v>
      </c>
      <c r="T26" s="28">
        <f>SUM(S26*12)</f>
        <v>0</v>
      </c>
      <c r="U26" s="24" t="s">
        <v>242</v>
      </c>
    </row>
    <row r="27" spans="1:21" x14ac:dyDescent="0.3">
      <c r="A27" s="27" t="s">
        <v>150</v>
      </c>
      <c r="B27" s="24" t="s">
        <v>11</v>
      </c>
      <c r="C27" s="24" t="s">
        <v>153</v>
      </c>
      <c r="D27" s="24" t="s">
        <v>187</v>
      </c>
      <c r="E27" s="24" t="s">
        <v>14</v>
      </c>
      <c r="F27" s="24" t="s">
        <v>15</v>
      </c>
      <c r="G27" s="24">
        <v>1</v>
      </c>
      <c r="H27" s="35">
        <v>240</v>
      </c>
      <c r="I27" s="35" t="s">
        <v>17</v>
      </c>
      <c r="J27" s="35">
        <v>1</v>
      </c>
      <c r="K27" s="35" t="s">
        <v>16</v>
      </c>
      <c r="L27" s="35">
        <v>8</v>
      </c>
      <c r="M27" s="35" t="s">
        <v>18</v>
      </c>
      <c r="N27" s="24">
        <f t="shared" si="1"/>
        <v>6.5</v>
      </c>
      <c r="O27" s="24">
        <f t="shared" si="6"/>
        <v>0.54166666666666663</v>
      </c>
      <c r="P27" s="45">
        <v>0</v>
      </c>
      <c r="Q27" s="28">
        <f t="shared" si="7"/>
        <v>0</v>
      </c>
      <c r="R27" s="28">
        <f t="shared" si="8"/>
        <v>0</v>
      </c>
      <c r="S27" s="45">
        <v>0</v>
      </c>
      <c r="T27" s="28">
        <f t="shared" si="9"/>
        <v>0</v>
      </c>
      <c r="U27" s="24" t="s">
        <v>242</v>
      </c>
    </row>
    <row r="28" spans="1:21" x14ac:dyDescent="0.3">
      <c r="A28" s="27" t="s">
        <v>206</v>
      </c>
      <c r="B28" s="24" t="s">
        <v>11</v>
      </c>
      <c r="C28" s="24" t="s">
        <v>51</v>
      </c>
      <c r="D28" s="24" t="s">
        <v>197</v>
      </c>
      <c r="E28" s="24" t="s">
        <v>14</v>
      </c>
      <c r="F28" s="24" t="s">
        <v>15</v>
      </c>
      <c r="G28" s="24">
        <v>1</v>
      </c>
      <c r="H28" s="35">
        <v>240</v>
      </c>
      <c r="I28" s="35" t="s">
        <v>17</v>
      </c>
      <c r="J28" s="35">
        <v>1</v>
      </c>
      <c r="K28" s="35" t="s">
        <v>16</v>
      </c>
      <c r="L28" s="35">
        <v>8</v>
      </c>
      <c r="M28" s="35" t="s">
        <v>18</v>
      </c>
      <c r="N28" s="24">
        <f t="shared" si="1"/>
        <v>6.5</v>
      </c>
      <c r="O28" s="24">
        <f t="shared" si="6"/>
        <v>0.54166666666666663</v>
      </c>
      <c r="P28" s="45">
        <v>0</v>
      </c>
      <c r="Q28" s="28">
        <f t="shared" si="7"/>
        <v>0</v>
      </c>
      <c r="R28" s="28">
        <f t="shared" si="8"/>
        <v>0</v>
      </c>
      <c r="S28" s="45">
        <v>0</v>
      </c>
      <c r="T28" s="28">
        <f t="shared" si="9"/>
        <v>0</v>
      </c>
      <c r="U28" s="24" t="s">
        <v>242</v>
      </c>
    </row>
    <row r="29" spans="1:21" x14ac:dyDescent="0.3">
      <c r="A29" s="27" t="s">
        <v>200</v>
      </c>
      <c r="B29" s="24" t="s">
        <v>11</v>
      </c>
      <c r="C29" s="24" t="s">
        <v>67</v>
      </c>
      <c r="D29" s="24" t="s">
        <v>198</v>
      </c>
      <c r="E29" s="24" t="s">
        <v>14</v>
      </c>
      <c r="F29" s="24" t="s">
        <v>15</v>
      </c>
      <c r="G29" s="24">
        <v>1</v>
      </c>
      <c r="H29" s="35">
        <v>240</v>
      </c>
      <c r="I29" s="35" t="s">
        <v>17</v>
      </c>
      <c r="J29" s="35">
        <v>1</v>
      </c>
      <c r="K29" s="35" t="s">
        <v>16</v>
      </c>
      <c r="L29" s="35">
        <v>8</v>
      </c>
      <c r="M29" s="35" t="s">
        <v>18</v>
      </c>
      <c r="N29" s="24">
        <f t="shared" si="1"/>
        <v>6.5</v>
      </c>
      <c r="O29" s="24">
        <f>N29/12</f>
        <v>0.54166666666666663</v>
      </c>
      <c r="P29" s="45">
        <v>0</v>
      </c>
      <c r="Q29" s="28">
        <f t="shared" si="7"/>
        <v>0</v>
      </c>
      <c r="R29" s="32">
        <f t="shared" si="8"/>
        <v>0</v>
      </c>
      <c r="S29" s="45">
        <v>0</v>
      </c>
      <c r="T29" s="32">
        <f t="shared" si="9"/>
        <v>0</v>
      </c>
      <c r="U29" s="24" t="s">
        <v>242</v>
      </c>
    </row>
    <row r="30" spans="1:21" x14ac:dyDescent="0.3">
      <c r="A30" s="27" t="s">
        <v>199</v>
      </c>
      <c r="B30" s="24" t="s">
        <v>11</v>
      </c>
      <c r="C30" s="24" t="s">
        <v>156</v>
      </c>
      <c r="D30" s="24" t="s">
        <v>157</v>
      </c>
      <c r="E30" s="24" t="s">
        <v>14</v>
      </c>
      <c r="F30" s="24" t="s">
        <v>15</v>
      </c>
      <c r="G30" s="24">
        <v>1</v>
      </c>
      <c r="H30" s="35">
        <v>240</v>
      </c>
      <c r="I30" s="35" t="s">
        <v>17</v>
      </c>
      <c r="J30" s="35">
        <v>1</v>
      </c>
      <c r="K30" s="35" t="s">
        <v>16</v>
      </c>
      <c r="L30" s="35">
        <v>8</v>
      </c>
      <c r="M30" s="35" t="s">
        <v>18</v>
      </c>
      <c r="N30" s="24">
        <f>G30*J30*52/L30</f>
        <v>6.5</v>
      </c>
      <c r="O30" s="24">
        <f>N30/12</f>
        <v>0.54166666666666663</v>
      </c>
      <c r="P30" s="45">
        <v>0</v>
      </c>
      <c r="Q30" s="28">
        <f>SUM(O30*P30)</f>
        <v>0</v>
      </c>
      <c r="R30" s="28">
        <f>SUM(P30*N30)</f>
        <v>0</v>
      </c>
      <c r="S30" s="45">
        <v>0</v>
      </c>
      <c r="T30" s="28">
        <f>SUM(S30*12)</f>
        <v>0</v>
      </c>
      <c r="U30" s="24" t="s">
        <v>242</v>
      </c>
    </row>
    <row r="31" spans="1:21" ht="12.5" thickBot="1" x14ac:dyDescent="0.35">
      <c r="A31" s="27" t="s">
        <v>25</v>
      </c>
      <c r="B31" s="24" t="s">
        <v>11</v>
      </c>
      <c r="C31" s="24" t="s">
        <v>26</v>
      </c>
      <c r="D31" s="24" t="s">
        <v>27</v>
      </c>
      <c r="E31" s="24" t="s">
        <v>14</v>
      </c>
      <c r="F31" s="24" t="s">
        <v>15</v>
      </c>
      <c r="G31" s="24">
        <v>3</v>
      </c>
      <c r="H31" s="35">
        <v>240</v>
      </c>
      <c r="I31" s="35" t="s">
        <v>17</v>
      </c>
      <c r="J31" s="35">
        <v>1</v>
      </c>
      <c r="K31" s="35" t="s">
        <v>16</v>
      </c>
      <c r="L31" s="35">
        <v>8</v>
      </c>
      <c r="M31" s="35" t="s">
        <v>18</v>
      </c>
      <c r="N31" s="24">
        <f>G31*J31*52/L31</f>
        <v>19.5</v>
      </c>
      <c r="O31" s="24">
        <f>N31/12</f>
        <v>1.625</v>
      </c>
      <c r="P31" s="45">
        <v>0</v>
      </c>
      <c r="Q31" s="28">
        <f>SUM(O31*P31)</f>
        <v>0</v>
      </c>
      <c r="R31" s="28">
        <f>SUM(P31*N31)</f>
        <v>0</v>
      </c>
      <c r="S31" s="45">
        <v>0</v>
      </c>
      <c r="T31" s="28">
        <f>SUM(S31*12)</f>
        <v>0</v>
      </c>
      <c r="U31" s="24" t="s">
        <v>242</v>
      </c>
    </row>
    <row r="32" spans="1:21" s="29" customFormat="1" ht="12.5" thickBot="1" x14ac:dyDescent="0.35">
      <c r="A32" s="12"/>
      <c r="B32" s="12"/>
      <c r="C32" s="12"/>
      <c r="D32" s="12"/>
      <c r="E32" s="12"/>
      <c r="F32" s="12"/>
      <c r="G32" s="12"/>
      <c r="H32" s="36"/>
      <c r="I32" s="36"/>
      <c r="J32" s="36"/>
      <c r="K32" s="36"/>
      <c r="L32" s="36"/>
      <c r="M32" s="36"/>
      <c r="N32" s="12"/>
      <c r="O32" s="12"/>
      <c r="P32" s="12"/>
      <c r="Q32" s="12"/>
      <c r="R32" s="31">
        <f>SUM(R2:R31)</f>
        <v>0</v>
      </c>
      <c r="S32" s="12"/>
      <c r="T32" s="31">
        <f>SUM(T2:T31)</f>
        <v>0</v>
      </c>
      <c r="U32" s="12"/>
    </row>
  </sheetData>
  <sheetProtection algorithmName="SHA-512" hashValue="O+ITiYrTbKMJz8pF1d4/1bFVuS6mEvPWJigNgC5kj/6jn0iDUqhLfd7sMGeuP077gM0Rlvv+yowJZ1apQY4boQ==" saltValue="QnQkZ1brz+3Upi5NfPv2lQ==" spinCount="100000" sheet="1" objects="1" scenarios="1"/>
  <mergeCells count="2">
    <mergeCell ref="J1:M1"/>
    <mergeCell ref="H1:I1"/>
  </mergeCells>
  <pageMargins left="0.7" right="0.7" top="0.75" bottom="0.75" header="0.3" footer="0.3"/>
  <pageSetup paperSize="8" scale="6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F4998-0FE1-49FB-BC70-F4F4373CC224}">
  <sheetPr>
    <pageSetUpPr fitToPage="1"/>
  </sheetPr>
  <dimension ref="A1:U16"/>
  <sheetViews>
    <sheetView workbookViewId="0">
      <selection activeCell="D28" sqref="D28"/>
    </sheetView>
  </sheetViews>
  <sheetFormatPr defaultColWidth="9.1796875" defaultRowHeight="14.5" x14ac:dyDescent="0.35"/>
  <cols>
    <col min="1" max="1" width="30.26953125" style="13" customWidth="1"/>
    <col min="2" max="2" width="10.1796875" style="13" bestFit="1" customWidth="1"/>
    <col min="3" max="3" width="9" style="13" bestFit="1" customWidth="1"/>
    <col min="4" max="4" width="17.81640625" style="13" bestFit="1" customWidth="1"/>
    <col min="5" max="5" width="8.7265625" style="13" customWidth="1"/>
    <col min="6" max="6" width="22.54296875" style="13" bestFit="1" customWidth="1"/>
    <col min="7" max="7" width="10.26953125" style="13" customWidth="1"/>
    <col min="8" max="8" width="6.7265625" style="13" customWidth="1"/>
    <col min="9" max="9" width="5.54296875" style="13" customWidth="1"/>
    <col min="10" max="10" width="5.453125" style="13" customWidth="1"/>
    <col min="11" max="11" width="3.7265625" style="13" customWidth="1"/>
    <col min="12" max="12" width="9.1796875" style="13" hidden="1" customWidth="1"/>
    <col min="13" max="13" width="5.453125" style="13" bestFit="1" customWidth="1"/>
    <col min="14" max="14" width="9.54296875" style="13" customWidth="1"/>
    <col min="15" max="15" width="12" style="13" bestFit="1" customWidth="1"/>
    <col min="16" max="16" width="10.453125" style="13" bestFit="1" customWidth="1"/>
    <col min="17" max="17" width="14.453125" style="13" bestFit="1" customWidth="1"/>
    <col min="18" max="18" width="14" style="13" bestFit="1" customWidth="1"/>
    <col min="19" max="20" width="10.453125" style="13" bestFit="1" customWidth="1"/>
    <col min="21" max="21" width="14.7265625" style="13" customWidth="1"/>
    <col min="22" max="16384" width="9.1796875" style="13"/>
  </cols>
  <sheetData>
    <row r="1" spans="1:21" ht="78.75" customHeight="1" x14ac:dyDescent="0.35">
      <c r="A1" s="42" t="s">
        <v>0</v>
      </c>
      <c r="B1" s="42" t="s">
        <v>1</v>
      </c>
      <c r="C1" s="42" t="s">
        <v>2</v>
      </c>
      <c r="D1" s="42" t="s">
        <v>3</v>
      </c>
      <c r="E1" s="42" t="s">
        <v>4</v>
      </c>
      <c r="F1" s="42" t="s">
        <v>5</v>
      </c>
      <c r="G1" s="42" t="s">
        <v>182</v>
      </c>
      <c r="H1" s="69" t="s">
        <v>183</v>
      </c>
      <c r="I1" s="70"/>
      <c r="J1" s="69" t="s">
        <v>238</v>
      </c>
      <c r="K1" s="71"/>
      <c r="L1" s="71"/>
      <c r="M1" s="70"/>
      <c r="N1" s="42" t="s">
        <v>7</v>
      </c>
      <c r="O1" s="42" t="s">
        <v>8</v>
      </c>
      <c r="P1" s="42" t="s">
        <v>225</v>
      </c>
      <c r="Q1" s="42" t="s">
        <v>236</v>
      </c>
      <c r="R1" s="42" t="s">
        <v>235</v>
      </c>
      <c r="S1" s="42" t="s">
        <v>227</v>
      </c>
      <c r="T1" s="42" t="s">
        <v>234</v>
      </c>
      <c r="U1" s="42" t="s">
        <v>9</v>
      </c>
    </row>
    <row r="2" spans="1:21" x14ac:dyDescent="0.35">
      <c r="A2" s="14" t="s">
        <v>116</v>
      </c>
      <c r="B2" s="14" t="s">
        <v>11</v>
      </c>
      <c r="C2" s="14" t="s">
        <v>117</v>
      </c>
      <c r="D2" s="14" t="s">
        <v>118</v>
      </c>
      <c r="E2" s="14" t="s">
        <v>81</v>
      </c>
      <c r="F2" s="14" t="s">
        <v>99</v>
      </c>
      <c r="G2" s="14">
        <v>1</v>
      </c>
      <c r="H2" s="14">
        <v>5000</v>
      </c>
      <c r="I2" s="14"/>
      <c r="J2" s="14">
        <v>1</v>
      </c>
      <c r="K2" s="14" t="s">
        <v>16</v>
      </c>
      <c r="L2" s="14">
        <v>1</v>
      </c>
      <c r="M2" s="14" t="s">
        <v>18</v>
      </c>
      <c r="N2" s="14">
        <f t="shared" ref="N2:N12" si="0">G2*J2*52/L2</f>
        <v>52</v>
      </c>
      <c r="O2" s="14">
        <f t="shared" ref="O2:O12" si="1">N2/12</f>
        <v>4.333333333333333</v>
      </c>
      <c r="P2" s="43">
        <v>0</v>
      </c>
      <c r="Q2" s="43">
        <v>0</v>
      </c>
      <c r="R2" s="43">
        <v>0</v>
      </c>
      <c r="S2" s="43">
        <v>0</v>
      </c>
      <c r="T2" s="43">
        <v>0</v>
      </c>
      <c r="U2" s="14" t="s">
        <v>50</v>
      </c>
    </row>
    <row r="3" spans="1:21" x14ac:dyDescent="0.35">
      <c r="A3" s="14" t="s">
        <v>162</v>
      </c>
      <c r="B3" s="14" t="s">
        <v>11</v>
      </c>
      <c r="C3" s="14" t="s">
        <v>117</v>
      </c>
      <c r="D3" s="14" t="s">
        <v>163</v>
      </c>
      <c r="E3" s="14" t="s">
        <v>81</v>
      </c>
      <c r="F3" s="14" t="s">
        <v>99</v>
      </c>
      <c r="G3" s="14">
        <v>1</v>
      </c>
      <c r="H3" s="14">
        <v>5000</v>
      </c>
      <c r="I3" s="14" t="s">
        <v>17</v>
      </c>
      <c r="J3" s="14">
        <v>1</v>
      </c>
      <c r="K3" s="14" t="s">
        <v>16</v>
      </c>
      <c r="L3" s="14">
        <v>1</v>
      </c>
      <c r="M3" s="14" t="s">
        <v>18</v>
      </c>
      <c r="N3" s="14">
        <f t="shared" si="0"/>
        <v>52</v>
      </c>
      <c r="O3" s="14">
        <f t="shared" si="1"/>
        <v>4.333333333333333</v>
      </c>
      <c r="P3" s="43">
        <v>0</v>
      </c>
      <c r="Q3" s="43">
        <v>0</v>
      </c>
      <c r="R3" s="43">
        <v>0</v>
      </c>
      <c r="S3" s="43">
        <v>0</v>
      </c>
      <c r="T3" s="43">
        <v>0</v>
      </c>
      <c r="U3" s="14" t="s">
        <v>50</v>
      </c>
    </row>
    <row r="4" spans="1:21" x14ac:dyDescent="0.35">
      <c r="A4" s="14" t="s">
        <v>60</v>
      </c>
      <c r="B4" s="14" t="s">
        <v>205</v>
      </c>
      <c r="C4" s="14" t="s">
        <v>39</v>
      </c>
      <c r="D4" s="14" t="s">
        <v>40</v>
      </c>
      <c r="E4" s="14" t="s">
        <v>81</v>
      </c>
      <c r="F4" s="14" t="s">
        <v>99</v>
      </c>
      <c r="G4" s="14">
        <v>1</v>
      </c>
      <c r="H4" s="14">
        <v>5000</v>
      </c>
      <c r="I4" s="14" t="s">
        <v>17</v>
      </c>
      <c r="J4" s="14">
        <v>1</v>
      </c>
      <c r="K4" s="14" t="s">
        <v>16</v>
      </c>
      <c r="L4" s="14">
        <v>1</v>
      </c>
      <c r="M4" s="14" t="s">
        <v>18</v>
      </c>
      <c r="N4" s="14">
        <f t="shared" si="0"/>
        <v>52</v>
      </c>
      <c r="O4" s="14">
        <f t="shared" si="1"/>
        <v>4.333333333333333</v>
      </c>
      <c r="P4" s="43">
        <v>0</v>
      </c>
      <c r="Q4" s="43">
        <f>SUM(O4*P4)</f>
        <v>0</v>
      </c>
      <c r="R4" s="43">
        <f>SUM(Q4*12)</f>
        <v>0</v>
      </c>
      <c r="S4" s="43">
        <v>0</v>
      </c>
      <c r="T4" s="43">
        <f>SUM(S4*12)</f>
        <v>0</v>
      </c>
      <c r="U4" s="14" t="s">
        <v>50</v>
      </c>
    </row>
    <row r="5" spans="1:21" x14ac:dyDescent="0.35">
      <c r="A5" s="14" t="s">
        <v>69</v>
      </c>
      <c r="B5" s="14" t="s">
        <v>11</v>
      </c>
      <c r="C5" s="14" t="s">
        <v>37</v>
      </c>
      <c r="D5" s="14" t="s">
        <v>126</v>
      </c>
      <c r="E5" s="14" t="s">
        <v>81</v>
      </c>
      <c r="F5" s="14" t="s">
        <v>99</v>
      </c>
      <c r="G5" s="14">
        <v>1</v>
      </c>
      <c r="H5" s="14">
        <v>5000</v>
      </c>
      <c r="I5" s="14" t="s">
        <v>17</v>
      </c>
      <c r="J5" s="14">
        <v>1</v>
      </c>
      <c r="K5" s="14" t="s">
        <v>16</v>
      </c>
      <c r="L5" s="14">
        <v>1</v>
      </c>
      <c r="M5" s="14" t="s">
        <v>18</v>
      </c>
      <c r="N5" s="14">
        <f t="shared" si="0"/>
        <v>52</v>
      </c>
      <c r="O5" s="14">
        <f t="shared" si="1"/>
        <v>4.333333333333333</v>
      </c>
      <c r="P5" s="43">
        <v>0</v>
      </c>
      <c r="Q5" s="43">
        <v>0</v>
      </c>
      <c r="R5" s="43">
        <v>0</v>
      </c>
      <c r="S5" s="43">
        <v>0</v>
      </c>
      <c r="T5" s="43">
        <v>0</v>
      </c>
      <c r="U5" s="14" t="s">
        <v>50</v>
      </c>
    </row>
    <row r="6" spans="1:21" x14ac:dyDescent="0.35">
      <c r="A6" s="14" t="s">
        <v>96</v>
      </c>
      <c r="B6" s="14" t="s">
        <v>11</v>
      </c>
      <c r="C6" s="14" t="s">
        <v>97</v>
      </c>
      <c r="D6" s="14" t="s">
        <v>98</v>
      </c>
      <c r="E6" s="14" t="s">
        <v>81</v>
      </c>
      <c r="F6" s="14" t="s">
        <v>99</v>
      </c>
      <c r="G6" s="14">
        <v>1</v>
      </c>
      <c r="H6" s="14">
        <v>5000</v>
      </c>
      <c r="I6" s="14" t="s">
        <v>17</v>
      </c>
      <c r="J6" s="14">
        <v>1</v>
      </c>
      <c r="K6" s="14" t="s">
        <v>16</v>
      </c>
      <c r="L6" s="14">
        <v>1</v>
      </c>
      <c r="M6" s="14" t="s">
        <v>18</v>
      </c>
      <c r="N6" s="14">
        <f t="shared" si="0"/>
        <v>52</v>
      </c>
      <c r="O6" s="14">
        <f t="shared" si="1"/>
        <v>4.333333333333333</v>
      </c>
      <c r="P6" s="43">
        <v>0</v>
      </c>
      <c r="Q6" s="43">
        <v>0</v>
      </c>
      <c r="R6" s="43">
        <v>0</v>
      </c>
      <c r="S6" s="43">
        <v>0</v>
      </c>
      <c r="T6" s="43">
        <v>0</v>
      </c>
      <c r="U6" s="14" t="s">
        <v>50</v>
      </c>
    </row>
    <row r="7" spans="1:21" x14ac:dyDescent="0.35">
      <c r="A7" s="14" t="s">
        <v>100</v>
      </c>
      <c r="B7" s="14" t="s">
        <v>11</v>
      </c>
      <c r="C7" s="14" t="s">
        <v>20</v>
      </c>
      <c r="D7" s="14" t="s">
        <v>101</v>
      </c>
      <c r="E7" s="14" t="s">
        <v>81</v>
      </c>
      <c r="F7" s="14" t="s">
        <v>99</v>
      </c>
      <c r="G7" s="14">
        <v>1</v>
      </c>
      <c r="H7" s="14">
        <v>5000</v>
      </c>
      <c r="I7" s="14" t="s">
        <v>17</v>
      </c>
      <c r="J7" s="14">
        <v>1</v>
      </c>
      <c r="K7" s="14" t="s">
        <v>16</v>
      </c>
      <c r="L7" s="14">
        <v>1</v>
      </c>
      <c r="M7" s="14" t="s">
        <v>18</v>
      </c>
      <c r="N7" s="14">
        <f t="shared" si="0"/>
        <v>52</v>
      </c>
      <c r="O7" s="14">
        <f t="shared" si="1"/>
        <v>4.333333333333333</v>
      </c>
      <c r="P7" s="43">
        <v>0</v>
      </c>
      <c r="Q7" s="43">
        <v>0</v>
      </c>
      <c r="R7" s="43">
        <v>0</v>
      </c>
      <c r="S7" s="43">
        <v>0</v>
      </c>
      <c r="T7" s="43">
        <v>0</v>
      </c>
      <c r="U7" s="14" t="s">
        <v>50</v>
      </c>
    </row>
    <row r="8" spans="1:21" x14ac:dyDescent="0.35">
      <c r="A8" s="14" t="s">
        <v>102</v>
      </c>
      <c r="B8" s="14" t="s">
        <v>11</v>
      </c>
      <c r="C8" s="14" t="s">
        <v>103</v>
      </c>
      <c r="D8" s="14" t="s">
        <v>104</v>
      </c>
      <c r="E8" s="14" t="s">
        <v>81</v>
      </c>
      <c r="F8" s="14" t="s">
        <v>99</v>
      </c>
      <c r="G8" s="14">
        <v>1</v>
      </c>
      <c r="H8" s="14">
        <v>5000</v>
      </c>
      <c r="I8" s="14" t="s">
        <v>17</v>
      </c>
      <c r="J8" s="14">
        <v>1</v>
      </c>
      <c r="K8" s="14" t="s">
        <v>16</v>
      </c>
      <c r="L8" s="14">
        <v>1</v>
      </c>
      <c r="M8" s="14" t="s">
        <v>18</v>
      </c>
      <c r="N8" s="14">
        <f t="shared" si="0"/>
        <v>52</v>
      </c>
      <c r="O8" s="14">
        <f t="shared" si="1"/>
        <v>4.333333333333333</v>
      </c>
      <c r="P8" s="43">
        <v>0</v>
      </c>
      <c r="Q8" s="43">
        <v>0</v>
      </c>
      <c r="R8" s="43">
        <v>0</v>
      </c>
      <c r="S8" s="43">
        <v>0</v>
      </c>
      <c r="T8" s="43">
        <v>0</v>
      </c>
      <c r="U8" s="14" t="s">
        <v>50</v>
      </c>
    </row>
    <row r="9" spans="1:21" x14ac:dyDescent="0.35">
      <c r="A9" s="14" t="s">
        <v>110</v>
      </c>
      <c r="B9" s="14" t="s">
        <v>11</v>
      </c>
      <c r="C9" s="14" t="s">
        <v>111</v>
      </c>
      <c r="D9" s="14" t="s">
        <v>112</v>
      </c>
      <c r="E9" s="14" t="s">
        <v>81</v>
      </c>
      <c r="F9" s="14" t="s">
        <v>99</v>
      </c>
      <c r="G9" s="14">
        <v>1</v>
      </c>
      <c r="H9" s="14">
        <v>5000</v>
      </c>
      <c r="I9" s="14" t="s">
        <v>17</v>
      </c>
      <c r="J9" s="14">
        <v>1</v>
      </c>
      <c r="K9" s="14" t="s">
        <v>16</v>
      </c>
      <c r="L9" s="14">
        <v>1</v>
      </c>
      <c r="M9" s="14" t="s">
        <v>18</v>
      </c>
      <c r="N9" s="14">
        <f t="shared" si="0"/>
        <v>52</v>
      </c>
      <c r="O9" s="14">
        <f t="shared" si="1"/>
        <v>4.333333333333333</v>
      </c>
      <c r="P9" s="43">
        <v>0</v>
      </c>
      <c r="Q9" s="43">
        <f t="shared" ref="Q9:Q10" si="2">SUM(O9*P9)</f>
        <v>0</v>
      </c>
      <c r="R9" s="43">
        <f t="shared" ref="R9:R10" si="3">SUM(Q9*12)</f>
        <v>0</v>
      </c>
      <c r="S9" s="43">
        <v>0</v>
      </c>
      <c r="T9" s="43">
        <f t="shared" ref="T9:T10" si="4">SUM(S9*12)</f>
        <v>0</v>
      </c>
      <c r="U9" s="14" t="s">
        <v>50</v>
      </c>
    </row>
    <row r="10" spans="1:21" x14ac:dyDescent="0.35">
      <c r="A10" s="14" t="s">
        <v>64</v>
      </c>
      <c r="B10" s="14" t="s">
        <v>11</v>
      </c>
      <c r="C10" s="14" t="s">
        <v>65</v>
      </c>
      <c r="D10" s="14" t="s">
        <v>66</v>
      </c>
      <c r="E10" s="14" t="s">
        <v>81</v>
      </c>
      <c r="F10" s="14" t="s">
        <v>99</v>
      </c>
      <c r="G10" s="14">
        <v>1</v>
      </c>
      <c r="H10" s="14">
        <v>5000</v>
      </c>
      <c r="I10" s="14" t="s">
        <v>17</v>
      </c>
      <c r="J10" s="14">
        <v>1</v>
      </c>
      <c r="K10" s="14" t="s">
        <v>16</v>
      </c>
      <c r="L10" s="14">
        <v>1</v>
      </c>
      <c r="M10" s="14" t="s">
        <v>18</v>
      </c>
      <c r="N10" s="14">
        <f t="shared" si="0"/>
        <v>52</v>
      </c>
      <c r="O10" s="14">
        <f t="shared" si="1"/>
        <v>4.333333333333333</v>
      </c>
      <c r="P10" s="43">
        <v>0</v>
      </c>
      <c r="Q10" s="43">
        <f t="shared" si="2"/>
        <v>0</v>
      </c>
      <c r="R10" s="43">
        <f t="shared" si="3"/>
        <v>0</v>
      </c>
      <c r="S10" s="43">
        <v>0</v>
      </c>
      <c r="T10" s="43">
        <f t="shared" si="4"/>
        <v>0</v>
      </c>
      <c r="U10" s="14" t="s">
        <v>50</v>
      </c>
    </row>
    <row r="11" spans="1:21" x14ac:dyDescent="0.35">
      <c r="A11" s="14" t="s">
        <v>123</v>
      </c>
      <c r="B11" s="14" t="s">
        <v>11</v>
      </c>
      <c r="C11" s="14" t="s">
        <v>124</v>
      </c>
      <c r="D11" s="14" t="s">
        <v>125</v>
      </c>
      <c r="E11" s="14" t="s">
        <v>81</v>
      </c>
      <c r="F11" s="14" t="s">
        <v>99</v>
      </c>
      <c r="G11" s="14">
        <v>1</v>
      </c>
      <c r="H11" s="14">
        <v>5000</v>
      </c>
      <c r="I11" s="14" t="s">
        <v>17</v>
      </c>
      <c r="J11" s="14">
        <v>1</v>
      </c>
      <c r="K11" s="14" t="s">
        <v>16</v>
      </c>
      <c r="L11" s="14">
        <v>1</v>
      </c>
      <c r="M11" s="14" t="s">
        <v>18</v>
      </c>
      <c r="N11" s="14">
        <f t="shared" si="0"/>
        <v>52</v>
      </c>
      <c r="O11" s="14">
        <f t="shared" si="1"/>
        <v>4.333333333333333</v>
      </c>
      <c r="P11" s="43">
        <v>0</v>
      </c>
      <c r="Q11" s="43">
        <v>0</v>
      </c>
      <c r="R11" s="43">
        <v>0</v>
      </c>
      <c r="S11" s="43">
        <v>0</v>
      </c>
      <c r="T11" s="43">
        <v>0</v>
      </c>
      <c r="U11" s="14" t="s">
        <v>50</v>
      </c>
    </row>
    <row r="12" spans="1:21" x14ac:dyDescent="0.35">
      <c r="A12" s="14" t="s">
        <v>44</v>
      </c>
      <c r="B12" s="14" t="s">
        <v>11</v>
      </c>
      <c r="C12" s="14" t="s">
        <v>47</v>
      </c>
      <c r="D12" s="14" t="s">
        <v>48</v>
      </c>
      <c r="E12" s="14" t="s">
        <v>81</v>
      </c>
      <c r="F12" s="14" t="s">
        <v>99</v>
      </c>
      <c r="G12" s="14">
        <v>1</v>
      </c>
      <c r="H12" s="14">
        <v>5000</v>
      </c>
      <c r="I12" s="14" t="s">
        <v>17</v>
      </c>
      <c r="J12" s="14">
        <v>1</v>
      </c>
      <c r="K12" s="14" t="s">
        <v>16</v>
      </c>
      <c r="L12" s="14">
        <v>1</v>
      </c>
      <c r="M12" s="14" t="s">
        <v>18</v>
      </c>
      <c r="N12" s="14">
        <f t="shared" si="0"/>
        <v>52</v>
      </c>
      <c r="O12" s="14">
        <f t="shared" si="1"/>
        <v>4.333333333333333</v>
      </c>
      <c r="P12" s="43">
        <v>0</v>
      </c>
      <c r="Q12" s="43">
        <f t="shared" ref="Q12" si="5">SUM(O12*P12)</f>
        <v>0</v>
      </c>
      <c r="R12" s="43">
        <f t="shared" ref="R12" si="6">SUM(Q12*12)</f>
        <v>0</v>
      </c>
      <c r="S12" s="43">
        <v>0</v>
      </c>
      <c r="T12" s="43">
        <f t="shared" ref="T12" si="7">SUM(S12*12)</f>
        <v>0</v>
      </c>
      <c r="U12" s="14" t="s">
        <v>50</v>
      </c>
    </row>
    <row r="16" spans="1:21" x14ac:dyDescent="0.35">
      <c r="A16" s="12" t="s">
        <v>243</v>
      </c>
    </row>
  </sheetData>
  <sheetProtection algorithmName="SHA-512" hashValue="vbi22Y+9EnxzCueURw6YUBBL1f7YfJdMV+OYJDLobpzBdNhEdBpyKLObL59bE3yX19y6rd1G580UZv+eboQ6fg==" saltValue="L6toRmDpKwohwSFYUPIsHQ==" spinCount="100000" sheet="1" objects="1" scenarios="1"/>
  <mergeCells count="2">
    <mergeCell ref="H1:I1"/>
    <mergeCell ref="J1:M1"/>
  </mergeCells>
  <pageMargins left="0.7" right="0.7" top="0.75" bottom="0.75" header="0.3" footer="0.3"/>
  <pageSetup paperSize="0" scale="5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08DC37EC0CB3B40B8802F08898CEECA" ma:contentTypeVersion="16" ma:contentTypeDescription="Een nieuw document maken." ma:contentTypeScope="" ma:versionID="56f4443011313e36b9f2461df78f15d8">
  <xsd:schema xmlns:xsd="http://www.w3.org/2001/XMLSchema" xmlns:xs="http://www.w3.org/2001/XMLSchema" xmlns:p="http://schemas.microsoft.com/office/2006/metadata/properties" xmlns:ns2="a3b0d6ac-75af-4112-97b1-4aa412cb0128" xmlns:ns3="7cb6fdb5-6a86-4018-b670-a1d730a5a43f" targetNamespace="http://schemas.microsoft.com/office/2006/metadata/properties" ma:root="true" ma:fieldsID="9274f9e816b470fbe80ab80c815a93a9" ns2:_="" ns3:_="">
    <xsd:import namespace="a3b0d6ac-75af-4112-97b1-4aa412cb0128"/>
    <xsd:import namespace="7cb6fdb5-6a86-4018-b670-a1d730a5a43f"/>
    <xsd:element name="properties">
      <xsd:complexType>
        <xsd:sequence>
          <xsd:element name="documentManagement">
            <xsd:complexType>
              <xsd:all>
                <xsd:element ref="ns2:Status"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b0d6ac-75af-4112-97b1-4aa412cb0128" elementFormDefault="qualified">
    <xsd:import namespace="http://schemas.microsoft.com/office/2006/documentManagement/types"/>
    <xsd:import namespace="http://schemas.microsoft.com/office/infopath/2007/PartnerControls"/>
    <xsd:element name="Status" ma:index="8" nillable="true" ma:displayName="Status" ma:default="Concept" ma:format="Dropdown" ma:internalName="Status">
      <xsd:simpleType>
        <xsd:restriction base="dms:Choice">
          <xsd:enumeration value="Concept"/>
          <xsd:enumeration value="Definitief"/>
          <xsd:enumeration value="Vastgesteld"/>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ddb86ac8-8088-4870-9af9-b8c7d35482a0"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b6fdb5-6a86-4018-b670-a1d730a5a43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ef8a860-c0f0-477f-8059-a0e4a9ae96a6}" ma:internalName="TaxCatchAll" ma:showField="CatchAllData" ma:web="7cb6fdb5-6a86-4018-b670-a1d730a5a43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tus xmlns="a3b0d6ac-75af-4112-97b1-4aa412cb0128">Concept</Status>
    <TaxCatchAll xmlns="7cb6fdb5-6a86-4018-b670-a1d730a5a43f" xsi:nil="true"/>
    <lcf76f155ced4ddcb4097134ff3c332f xmlns="a3b0d6ac-75af-4112-97b1-4aa412cb01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46ABD5-A6C7-4A3E-848B-8CA97CF832D5}">
  <ds:schemaRefs>
    <ds:schemaRef ds:uri="http://schemas.microsoft.com/sharepoint/v3/contenttype/forms"/>
  </ds:schemaRefs>
</ds:datastoreItem>
</file>

<file path=customXml/itemProps2.xml><?xml version="1.0" encoding="utf-8"?>
<ds:datastoreItem xmlns:ds="http://schemas.openxmlformats.org/officeDocument/2006/customXml" ds:itemID="{CF35F410-795F-4C6A-BD3B-DD2795AC87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b0d6ac-75af-4112-97b1-4aa412cb0128"/>
    <ds:schemaRef ds:uri="7cb6fdb5-6a86-4018-b670-a1d730a5a4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5BFC4A-01D3-4629-8890-80077D773C03}">
  <ds:schemaRefs>
    <ds:schemaRef ds:uri="http://schemas.microsoft.com/office/2006/metadata/properties"/>
    <ds:schemaRef ds:uri="http://schemas.microsoft.com/office/infopath/2007/PartnerControls"/>
    <ds:schemaRef ds:uri="a3b0d6ac-75af-4112-97b1-4aa412cb0128"/>
    <ds:schemaRef ds:uri="7cb6fdb5-6a86-4018-b670-a1d730a5a4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Invulinstructie</vt:lpstr>
      <vt:lpstr>Totaal overzicht</vt:lpstr>
      <vt:lpstr>Restafval</vt:lpstr>
      <vt:lpstr>Oud papier</vt:lpstr>
      <vt:lpstr>Vertrouwelijk papier</vt:lpstr>
      <vt:lpstr>Buiten scope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Minke Dijkstra</dc:creator>
  <cp:lastModifiedBy>Minke Dijkstra</cp:lastModifiedBy>
  <cp:lastPrinted>2026-10-19T13:20:24Z</cp:lastPrinted>
  <dcterms:created xsi:type="dcterms:W3CDTF">2026-07-06T11:38:56Z</dcterms:created>
  <dcterms:modified xsi:type="dcterms:W3CDTF">2026-10-22T12:22:10Z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0x010100908DC37EC0CB3B40B8802F08898CEECA</vt:lpwstr>
  </property>
  <property fmtid="{D5CDD505-2E9C-101B-9397-08002B2CF9AE}" pid="3" name="MediaServiceImageTags">
    <vt:lpwstr/>
  </property>
</Properties>
</file>