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vggmnl.sharepoint.com/sites/Project-Afvalinzamelingaanbesteding-VGGM/Gedeelde documenten/General/2. Aanbestedingsdocumenten/Definitief/"/>
    </mc:Choice>
  </mc:AlternateContent>
  <xr:revisionPtr revIDLastSave="3" documentId="8_{D26C2D92-3F06-434E-9EBE-04D669FFC6CA}" xr6:coauthVersionLast="47" xr6:coauthVersionMax="47" xr10:uidLastSave="{C509A35A-6024-42E2-8F30-FB5773AE9F91}"/>
  <bookViews>
    <workbookView xWindow="28680" yWindow="-6090" windowWidth="29040" windowHeight="15720" xr2:uid="{00000000-000D-0000-FFFF-FFFF00000000}"/>
  </bookViews>
  <sheets>
    <sheet name="Instructies + handtekening" sheetId="3" r:id="rId1"/>
    <sheet name="Vaste frequentie" sheetId="1" r:id="rId2"/>
    <sheet name="Afvalstromen op afroep" sheetId="2" r:id="rId3"/>
  </sheets>
  <definedNames>
    <definedName name="_xlnm._FilterDatabase" localSheetId="1" hidden="1">'Vaste frequentie'!$A$2:$DC$2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106" i="1" l="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66" i="1"/>
  <c r="K61" i="1"/>
  <c r="K57" i="1"/>
  <c r="K7" i="1"/>
  <c r="K3" i="1"/>
  <c r="D31" i="3"/>
  <c r="K6" i="2"/>
  <c r="K3" i="2"/>
  <c r="K4" i="1"/>
  <c r="K5" i="1"/>
  <c r="K6" i="1"/>
  <c r="K8"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8" i="1"/>
  <c r="K59" i="1"/>
  <c r="K60" i="1"/>
  <c r="J4" i="1"/>
  <c r="J5" i="1"/>
  <c r="J6" i="1"/>
  <c r="J7" i="1"/>
  <c r="J8" i="1"/>
  <c r="J9" i="1"/>
  <c r="K9" i="1" s="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H11" i="2"/>
  <c r="H12" i="2"/>
  <c r="H13" i="2"/>
  <c r="H20" i="2"/>
  <c r="H19" i="2"/>
  <c r="H14" i="2"/>
  <c r="D32" i="3" s="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66" i="1"/>
  <c r="J75" i="1"/>
  <c r="G75" i="1"/>
  <c r="J105" i="1"/>
  <c r="G105" i="1"/>
  <c r="J104" i="1"/>
  <c r="G104" i="1"/>
  <c r="J103" i="1"/>
  <c r="G103" i="1"/>
  <c r="J102" i="1"/>
  <c r="G102" i="1"/>
  <c r="J101" i="1"/>
  <c r="G101" i="1"/>
  <c r="J100" i="1"/>
  <c r="G100" i="1"/>
  <c r="J99" i="1"/>
  <c r="G99" i="1"/>
  <c r="J98" i="1"/>
  <c r="G98" i="1"/>
  <c r="J97" i="1"/>
  <c r="G97" i="1"/>
  <c r="J96" i="1"/>
  <c r="G96" i="1"/>
  <c r="J95" i="1"/>
  <c r="G95" i="1"/>
  <c r="J94" i="1"/>
  <c r="G94" i="1"/>
  <c r="J93" i="1"/>
  <c r="G93" i="1"/>
  <c r="J92" i="1"/>
  <c r="G92" i="1"/>
  <c r="J91" i="1"/>
  <c r="G91" i="1"/>
  <c r="J90" i="1"/>
  <c r="G90" i="1"/>
  <c r="J89" i="1"/>
  <c r="G89" i="1"/>
  <c r="J88" i="1"/>
  <c r="G88" i="1"/>
  <c r="J87" i="1"/>
  <c r="G87" i="1"/>
  <c r="J86" i="1"/>
  <c r="G86" i="1"/>
  <c r="J85" i="1"/>
  <c r="G85" i="1"/>
  <c r="J84" i="1"/>
  <c r="G84" i="1"/>
  <c r="J83" i="1"/>
  <c r="G83" i="1"/>
  <c r="J82" i="1"/>
  <c r="G82" i="1"/>
  <c r="J81" i="1"/>
  <c r="G81" i="1"/>
  <c r="J80" i="1"/>
  <c r="G80" i="1"/>
  <c r="J79" i="1"/>
  <c r="G79" i="1"/>
  <c r="J78" i="1"/>
  <c r="G78" i="1"/>
  <c r="J77" i="1"/>
  <c r="G77" i="1"/>
  <c r="J76" i="1"/>
  <c r="G76" i="1"/>
  <c r="J74" i="1"/>
  <c r="G74" i="1"/>
  <c r="J73" i="1"/>
  <c r="G73" i="1"/>
  <c r="J72" i="1"/>
  <c r="G72" i="1"/>
  <c r="J71" i="1"/>
  <c r="G71" i="1"/>
  <c r="J70" i="1"/>
  <c r="G70" i="1"/>
  <c r="J69" i="1"/>
  <c r="G69" i="1"/>
  <c r="J68" i="1"/>
  <c r="G68" i="1"/>
  <c r="J67" i="1"/>
  <c r="G67" i="1"/>
  <c r="J66" i="1"/>
  <c r="G66" i="1"/>
  <c r="J3" i="1"/>
  <c r="J4" i="2"/>
  <c r="J5" i="2"/>
  <c r="J3" i="2"/>
  <c r="G5" i="2"/>
  <c r="K5" i="2" s="1"/>
  <c r="G4" i="2"/>
  <c r="K4" i="2" s="1"/>
  <c r="G3" i="2"/>
  <c r="G3" i="1"/>
  <c r="D30" i="3" l="1"/>
  <c r="D29" i="3"/>
  <c r="D33" i="3" s="1"/>
</calcChain>
</file>

<file path=xl/sharedStrings.xml><?xml version="1.0" encoding="utf-8"?>
<sst xmlns="http://schemas.openxmlformats.org/spreadsheetml/2006/main" count="495" uniqueCount="157">
  <si>
    <t>Bijlage E - Prijzenblad</t>
  </si>
  <si>
    <t xml:space="preserve">Bij het invullen van het prijzenblad gelden de volgende uitgangspunten: </t>
  </si>
  <si>
    <t>U dient alle (lichtgroen-gearceerde) gevraagde cellen in te vullen. Let op: in de prijstabellen alleen bedragen invullen, geen tekst. Afwijkingen van dit format zijn niet toegestaan.</t>
  </si>
  <si>
    <t xml:space="preserve">U dient de opmaak van het prijzenblad intact te laten en alleen de lichtgroen gekleurde cellen en het handtekeningen blok in te vullen. Wanneer de opmaak van het document gewijzigd wordt, kan uw inschrijving niet worden meegenomen en wordt uw inschrijving terzijde gelegd. </t>
  </si>
  <si>
    <t>De opgegeven prijzen (uitgedrukt in Euro's) zijn exclusief BTW.</t>
  </si>
  <si>
    <t>Opgegeven locaties, frequenties en hoeveelheden zijn indicatief, hier kunt u geen rechten aan ontlenen. In het geval Opdrachtgever een locatie wenst toe te voegen of te wijzigen, dient dit verwerkt te worden als een mutatie (en dus in lijn met de opgegeven prijzen).</t>
  </si>
  <si>
    <t>De in te zamelen gewichten en frequenties zijn indicaties. De daadwerkelijke afname wordt beïnvloed door verschillende factoren, aan deze getallen kunnen geen rechten worden ontleend. Dit prijzenblad zal bij de implemenatie worden gebruikt als uitgangspunt voor de locaties en bijbehorende inzamelmiddelen. Tijdens de implementatie is het mogelijk dat er - op advies van Opdrachtnemer of op eigen initiatief van Opdrachtgever - aanpassingen worden gedaan aan de inzamellocaties en frequenties.</t>
  </si>
  <si>
    <t>Strategisch en/of manipulatief inschrijven is niet toegestaan en leidt tot uitsluiting van inschrijver.</t>
  </si>
  <si>
    <t>Het invullen van bedragen lager dan €0,- is niet toegestaan, alleen wanneer er voor een specifieke afvalstroom daadwerkelijk sprake is van een vergoeding richting Opdrachtgever.</t>
  </si>
  <si>
    <t>U dient prijzen op te geven met 2 decimalen achter de komma.</t>
  </si>
  <si>
    <t>De door u opgegeven prijzen staan vast tot 1 april 2028, vervolgens mogen deze geïndexeerd worden conform de in de concept raamovereenkomst beschreven werkwijze.</t>
  </si>
  <si>
    <t>De opgegeven prijzen zullen bij elkaar worden opgeteld, waarna het totaal van de opgegeven prijzen zal worden gehanteerd als de totale inschrijfprijs (zie onderstaande tabel). U dient de totale bijlage E in te dienen bij uw inschrijving.</t>
  </si>
  <si>
    <t>Gegevens Inschrijver</t>
  </si>
  <si>
    <t>Adres</t>
  </si>
  <si>
    <t>Categorie</t>
  </si>
  <si>
    <t>Inschrijfprijs</t>
  </si>
  <si>
    <t>Grondstoffen op frequentie</t>
  </si>
  <si>
    <t>Restafval op frequentie</t>
  </si>
  <si>
    <t>Totaal</t>
  </si>
  <si>
    <t>Grondstoffen op vaste frequentie</t>
  </si>
  <si>
    <t>Nr.</t>
  </si>
  <si>
    <t>Plaats</t>
  </si>
  <si>
    <t>Afvalstroom</t>
  </si>
  <si>
    <t>Voorziening</t>
  </si>
  <si>
    <t>Huurprijs per maand</t>
  </si>
  <si>
    <t>Huurprijs per jaar</t>
  </si>
  <si>
    <t>Aantal ledigingen per jaar</t>
  </si>
  <si>
    <t>Prijs per lediging incl. verwerking</t>
  </si>
  <si>
    <t>Ledigingsprijs per jaar</t>
  </si>
  <si>
    <t>Totaalprijs per locatie</t>
  </si>
  <si>
    <t>Ede</t>
  </si>
  <si>
    <t>Breelaan 4</t>
  </si>
  <si>
    <t>PMD</t>
  </si>
  <si>
    <t>1100L</t>
  </si>
  <si>
    <t>GFT</t>
  </si>
  <si>
    <t>240L</t>
  </si>
  <si>
    <t>Dieren</t>
  </si>
  <si>
    <t>Burgemeester Bloemersstraat 1</t>
  </si>
  <si>
    <t>Papier en karton</t>
  </si>
  <si>
    <t>Doesburg</t>
  </si>
  <si>
    <t>Burgemeester Keiserplein 45</t>
  </si>
  <si>
    <t>Hoevelaken</t>
  </si>
  <si>
    <t>De Wel 5</t>
  </si>
  <si>
    <t>Giesbeek</t>
  </si>
  <si>
    <t>Dorpsplein 7</t>
  </si>
  <si>
    <t>Harskamp</t>
  </si>
  <si>
    <t>Dorpsstraat 106</t>
  </si>
  <si>
    <t>Gendt</t>
  </si>
  <si>
    <t>Dorpstraat 72 A</t>
  </si>
  <si>
    <t>Arnhem</t>
  </si>
  <si>
    <t>Eusebiusbuitensingel 43</t>
  </si>
  <si>
    <t>660L</t>
  </si>
  <si>
    <t>Rietgrachtstraat 74</t>
  </si>
  <si>
    <t>Groningensingel 1249</t>
  </si>
  <si>
    <t>Otterlo</t>
  </si>
  <si>
    <t>Harskamperweg 30 A</t>
  </si>
  <si>
    <t>Velp</t>
  </si>
  <si>
    <t>Hogeweg 21</t>
  </si>
  <si>
    <t>Lobith</t>
  </si>
  <si>
    <t>Industrieweg 1</t>
  </si>
  <si>
    <t>Huissen</t>
  </si>
  <si>
    <t>Kampstuk 21</t>
  </si>
  <si>
    <t>Bemmel</t>
  </si>
  <si>
    <t>Karstraat 18</t>
  </si>
  <si>
    <t>500L</t>
  </si>
  <si>
    <t>Lunteren</t>
  </si>
  <si>
    <t>Lage Valkseweg 119</t>
  </si>
  <si>
    <t>Wageningen</t>
  </si>
  <si>
    <t>Marijkeweg 25</t>
  </si>
  <si>
    <t>Meander 401</t>
  </si>
  <si>
    <t>Vertrouwelijk papier</t>
  </si>
  <si>
    <t>Elst</t>
  </si>
  <si>
    <t>Nijverheidsweg 45</t>
  </si>
  <si>
    <t>Noorder Parallelweg 21</t>
  </si>
  <si>
    <t>Ot en Sienpad 5</t>
  </si>
  <si>
    <t>Heteren</t>
  </si>
  <si>
    <t>P v M Gelderland Rood 5</t>
  </si>
  <si>
    <t>Wolfheze</t>
  </si>
  <si>
    <t>Parallelweg 2-D</t>
  </si>
  <si>
    <t>Zevenaar</t>
  </si>
  <si>
    <t>Prof Aalbersestraat 3</t>
  </si>
  <si>
    <t>Pannerden</t>
  </si>
  <si>
    <t>Renbaan 1</t>
  </si>
  <si>
    <t>Rietgrachtstraat 49</t>
  </si>
  <si>
    <t>Snelliusweg 1</t>
  </si>
  <si>
    <t>Schelmseweg 93 A</t>
  </si>
  <si>
    <t>Bennekom</t>
  </si>
  <si>
    <t>Schoolstraat 14</t>
  </si>
  <si>
    <t>Ederveen</t>
  </si>
  <si>
    <t>Sneeuwbesstraat 8</t>
  </si>
  <si>
    <t>Oosterbeek</t>
  </si>
  <si>
    <t>Steijnweg 3</t>
  </si>
  <si>
    <t>Renkum</t>
  </si>
  <si>
    <t>Utrechtseweg 131</t>
  </si>
  <si>
    <t>Doorwerth</t>
  </si>
  <si>
    <t>Van der Molenallee 10</t>
  </si>
  <si>
    <t>Doornenburg</t>
  </si>
  <si>
    <t>Vijzelpad 9</t>
  </si>
  <si>
    <t>Vlaardingenweg 7</t>
  </si>
  <si>
    <t>Willy Brandtlaan 1</t>
  </si>
  <si>
    <t>Rheden</t>
  </si>
  <si>
    <t>Worth Rhedenseweg 66</t>
  </si>
  <si>
    <t>Barneveld</t>
  </si>
  <si>
    <t>Zelderseweg 61</t>
  </si>
  <si>
    <t>Zilvervoslaan 29</t>
  </si>
  <si>
    <t>Restafval op vaste frequentie</t>
  </si>
  <si>
    <t>Prijs per lediging</t>
  </si>
  <si>
    <t>Indicatief gewicht per lediging (KG)</t>
  </si>
  <si>
    <t>Indicatief gewicht per jaar (KG)</t>
  </si>
  <si>
    <t>Verwerkingskosten per kilo</t>
  </si>
  <si>
    <t>Totaal verwerking</t>
  </si>
  <si>
    <t>Rest</t>
  </si>
  <si>
    <t>2500L</t>
  </si>
  <si>
    <r>
      <rPr>
        <b/>
        <sz val="14"/>
        <color rgb="FFFFFFFF"/>
        <rFont val="Calibri"/>
      </rPr>
      <t xml:space="preserve">Vertrouwelijk papier </t>
    </r>
    <r>
      <rPr>
        <i/>
        <sz val="14"/>
        <color rgb="FFFFFFFF"/>
        <rFont val="Calibri"/>
      </rPr>
      <t>(op afroep)</t>
    </r>
  </si>
  <si>
    <t>Indicatief aantal ledigingen per jaar</t>
  </si>
  <si>
    <t>n.v.t.</t>
  </si>
  <si>
    <r>
      <rPr>
        <b/>
        <sz val="14"/>
        <color rgb="FFFFFFFF"/>
        <rFont val="Calibri"/>
      </rPr>
      <t xml:space="preserve">Medisch afval </t>
    </r>
    <r>
      <rPr>
        <i/>
        <sz val="14"/>
        <color rgb="FFFFFFFF"/>
        <rFont val="Calibri"/>
      </rPr>
      <t>(op afroep)</t>
    </r>
  </si>
  <si>
    <t>Afvalstroom/ voorziening</t>
  </si>
  <si>
    <t>Indicatief aantal eenheden</t>
  </si>
  <si>
    <t>Prijs per eenheid</t>
  </si>
  <si>
    <t>Eenheid</t>
  </si>
  <si>
    <t>Totaalprijs</t>
  </si>
  <si>
    <t>Aanschaf medisch afval-container</t>
  </si>
  <si>
    <t>50L</t>
  </si>
  <si>
    <t>Verwerken medisch afval</t>
  </si>
  <si>
    <t>KG</t>
  </si>
  <si>
    <t>Aanrijkosten medisch afval</t>
  </si>
  <si>
    <t>1x transport</t>
  </si>
  <si>
    <t>Aanschaf naaldencontainer</t>
  </si>
  <si>
    <t>3L</t>
  </si>
  <si>
    <t>Optioneel</t>
  </si>
  <si>
    <t>Aanschaf kartonnen UN-doos</t>
  </si>
  <si>
    <r>
      <rPr>
        <b/>
        <sz val="14"/>
        <color rgb="FFFFFFFF"/>
        <rFont val="Calibri"/>
      </rPr>
      <t xml:space="preserve">Overige afvalstromen op afroep </t>
    </r>
    <r>
      <rPr>
        <i/>
        <sz val="14"/>
        <color rgb="FFFFFFFF"/>
        <rFont val="Calibri"/>
      </rPr>
      <t>(ter kennisgeving, weegt niet mee voor de inschrijfprijs)</t>
    </r>
  </si>
  <si>
    <t>Deelstroom (indien van toepassing)</t>
  </si>
  <si>
    <t>Vast tarief per stop (transport)</t>
  </si>
  <si>
    <t>Tarief per eenheid (verwerking)</t>
  </si>
  <si>
    <t>Vetput lediging</t>
  </si>
  <si>
    <t>Vetput lediging werkplaats</t>
  </si>
  <si>
    <t>1,5 kuub</t>
  </si>
  <si>
    <t>KCA</t>
  </si>
  <si>
    <t>(TL) Lampen</t>
  </si>
  <si>
    <t>Batterijen</t>
  </si>
  <si>
    <t>Accu's</t>
  </si>
  <si>
    <t>E-waste</t>
  </si>
  <si>
    <t>Oliehoudend afval</t>
  </si>
  <si>
    <t>200liter (vat)</t>
  </si>
  <si>
    <t>Afgewerkte olie</t>
  </si>
  <si>
    <t>Alle mogelijk tot de Opdracht behorende kosten dienen in de prijzen te zijn verwerkt. Er kunnen door Inschrijver geen aanvullende kosten in rekening gebracht worden anders dan de in de Raamovereenkomst en het Prijzenblad overeengekomen tarieven, in welke vorm dan ook.</t>
  </si>
  <si>
    <t>Het kunnen leveren van bepaalde inzamelmiddelen zoals vermeld in regel 18 en 19 van tabblad 3 (nr 82 en 83) is geen vereiste binnen deze aanbesteding. Indien u in staat bent om deze inzamelmiddelen te leveren, geeft u een prijs op. Hetzelfde geldt voor het ledigen van de vetput en het verwerken van olie (nr 84, 88 en 89 op regels 25, 30 en 31).</t>
  </si>
  <si>
    <t>Afvalstromen op afroep (vertrouwelijk papier)</t>
  </si>
  <si>
    <t>Afvalstromen op afroep (medisch afval)</t>
  </si>
  <si>
    <r>
      <t xml:space="preserve">Voorzieningen t.b.v. medisch afval </t>
    </r>
    <r>
      <rPr>
        <i/>
        <sz val="14"/>
        <color rgb="FFFFFFFF"/>
        <rFont val="Calibri"/>
      </rPr>
      <t>(ter kennisgeving, weegt niet mee voor de inschrijfprijs)</t>
    </r>
  </si>
  <si>
    <t>Handtekening</t>
  </si>
  <si>
    <t>Onderneming:</t>
  </si>
  <si>
    <t>Naam vertegenwoordiger:</t>
  </si>
  <si>
    <t>Functie:</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</si>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</sst>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9">
    <font>
      <sz val="11"/>
      <color theme="1"/>
      <name val="Calibri"/>
      <family val="2"/>
      <scheme val="minor"/>
    </font>
    <font>
      <sz val="11"/>
      <color theme="1"/>
      <name val="Calibri"/>
      <family val="2"/>
      <scheme val="minor"/>
    </font>
    <font>
      <b/>
      <sz val="14"/>
      <color theme="0"/>
      <name val="Calibri"/>
      <family val="2"/>
      <scheme val="minor"/>
    </font>
    <font>
      <b/>
      <sz val="10"/>
      <color theme="0"/>
      <name val="Calibri"/>
      <family val="2"/>
      <scheme val="minor"/>
    </font>
    <font>
      <sz val="10"/>
      <color theme="0"/>
      <name val="Calibri"/>
      <family val="2"/>
      <scheme val="minor"/>
    </font>
    <font>
      <b/>
      <sz val="10"/>
      <color theme="1"/>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sz val="11"/>
      <color rgb="FF242424"/>
      <name val="Calibri"/>
      <family val="2"/>
      <scheme val="minor"/>
    </font>
    <font>
      <sz val="11"/>
      <color rgb="FF000000"/>
      <name val="Calibri"/>
      <family val="2"/>
      <scheme val="minor"/>
    </font>
    <font>
      <sz val="11"/>
      <color theme="1"/>
      <name val="Arial"/>
      <family val="2"/>
    </font>
    <font>
      <b/>
      <sz val="10.5"/>
      <color rgb="FF202020"/>
      <name val="AvenirNext"/>
      <family val="2"/>
    </font>
    <font>
      <sz val="12"/>
      <color rgb="FF000000"/>
      <name val="Calibri"/>
      <family val="2"/>
    </font>
    <font>
      <sz val="10.5"/>
      <color rgb="FF202020"/>
      <name val="AvenirNext"/>
      <family val="2"/>
    </font>
    <font>
      <sz val="10"/>
      <color theme="1"/>
      <name val="Arial"/>
      <family val="2"/>
    </font>
    <font>
      <b/>
      <sz val="16"/>
      <color theme="1"/>
      <name val="Arial"/>
      <family val="2"/>
    </font>
    <font>
      <b/>
      <i/>
      <sz val="10"/>
      <color theme="1"/>
      <name val="Arial"/>
      <family val="2"/>
    </font>
    <font>
      <sz val="10"/>
      <color theme="0"/>
      <name val="Arial"/>
      <family val="2"/>
    </font>
    <font>
      <sz val="10"/>
      <name val="Arial"/>
      <family val="2"/>
    </font>
    <font>
      <b/>
      <sz val="11"/>
      <color theme="1"/>
      <name val="Calibri"/>
      <family val="2"/>
      <scheme val="minor"/>
    </font>
    <font>
      <b/>
      <sz val="14"/>
      <color rgb="FFFFFFFF"/>
      <name val="Calibri"/>
    </font>
    <font>
      <i/>
      <sz val="14"/>
      <color rgb="FFFFFFFF"/>
      <name val="Calibri"/>
    </font>
    <font>
      <b/>
      <sz val="10"/>
      <color theme="0"/>
      <name val="Arial"/>
      <family val="2"/>
    </font>
    <font>
      <b/>
      <sz val="10"/>
      <color theme="1"/>
      <name val="Arial"/>
      <family val="2"/>
    </font>
    <font>
      <b/>
      <sz val="10.5"/>
      <color rgb="FF000000"/>
      <name val="AvenirNext"/>
      <family val="2"/>
    </font>
    <font>
      <b/>
      <sz val="14"/>
      <color rgb="FFFFFFFF"/>
      <name val="Calibri"/>
      <scheme val="minor"/>
    </font>
    <font>
      <i/>
      <sz val="11"/>
      <color theme="1"/>
      <name val="Calibri"/>
      <family val="2"/>
      <scheme val="minor"/>
    </font>
    <font>
      <b/>
      <sz val="14"/>
      <color rgb="FFFFFFFF"/>
      <name val="Calibri"/>
      <family val="2"/>
    </font>
  </fonts>
  <fills count="9">
    <fill>
      <patternFill patternType="none"/>
    </fill>
    <fill>
      <patternFill patternType="gray125"/>
    </fill>
    <fill>
      <patternFill patternType="solid">
        <fgColor rgb="FFC3375A"/>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indexed="64"/>
      </right>
      <top style="thin">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indexed="64"/>
      </left>
      <right style="medium">
        <color rgb="FF000000"/>
      </right>
      <top style="medium">
        <color rgb="FF000000"/>
      </top>
      <bottom style="medium">
        <color rgb="FF000000"/>
      </bottom>
      <diagonal/>
    </border>
  </borders>
  <cellStyleXfs count="2">
    <xf numFmtId="0" fontId="0" fillId="0" borderId="0"/>
    <xf numFmtId="44" fontId="1" fillId="0" borderId="0" applyFont="0" applyFill="0" applyBorder="0" applyAlignment="0" applyProtection="0"/>
  </cellStyleXfs>
  <cellXfs count="190">
    <xf numFmtId="0" fontId="0" fillId="0" borderId="0" xfId="0"/>
    <xf numFmtId="164" fontId="8" fillId="4" borderId="4" xfId="0" applyNumberFormat="1" applyFont="1" applyFill="1" applyBorder="1" applyAlignment="1" applyProtection="1">
      <alignment horizontal="center" vertical="center"/>
      <protection locked="0"/>
    </xf>
    <xf numFmtId="164" fontId="8" fillId="4" borderId="10" xfId="0" applyNumberFormat="1" applyFont="1" applyFill="1" applyBorder="1" applyAlignment="1" applyProtection="1">
      <alignment horizontal="center" vertical="center"/>
      <protection locked="0"/>
    </xf>
    <xf numFmtId="164" fontId="8" fillId="4" borderId="4" xfId="0" applyNumberFormat="1" applyFont="1" applyFill="1" applyBorder="1" applyAlignment="1" applyProtection="1">
      <alignment horizontal="right" vertical="center"/>
      <protection locked="0"/>
    </xf>
    <xf numFmtId="164" fontId="8" fillId="4" borderId="6" xfId="0" applyNumberFormat="1" applyFont="1" applyFill="1" applyBorder="1" applyAlignment="1" applyProtection="1">
      <alignment horizontal="center" vertical="center"/>
      <protection locked="0"/>
    </xf>
    <xf numFmtId="164" fontId="8" fillId="4" borderId="6" xfId="0" applyNumberFormat="1" applyFont="1" applyFill="1" applyBorder="1" applyAlignment="1" applyProtection="1">
      <alignment horizontal="right" vertical="center"/>
      <protection locked="0"/>
    </xf>
    <xf numFmtId="0" fontId="15" fillId="4" borderId="2" xfId="0" applyFont="1" applyFill="1" applyBorder="1" applyProtection="1">
      <protection locked="0"/>
    </xf>
    <xf numFmtId="0" fontId="15" fillId="5" borderId="0" xfId="0" applyFont="1" applyFill="1"/>
    <xf numFmtId="0" fontId="16" fillId="5" borderId="0" xfId="0" applyFont="1" applyFill="1"/>
    <xf numFmtId="0" fontId="17" fillId="5" borderId="0" xfId="0" applyFont="1" applyFill="1"/>
    <xf numFmtId="0" fontId="18" fillId="2" borderId="5" xfId="0" applyFont="1" applyFill="1" applyBorder="1" applyAlignment="1">
      <alignment horizontal="center" vertical="center"/>
    </xf>
    <xf numFmtId="0" fontId="19" fillId="5" borderId="0" xfId="0" applyFont="1" applyFill="1" applyAlignment="1">
      <alignment vertical="top"/>
    </xf>
    <xf numFmtId="0" fontId="15" fillId="0" borderId="0" xfId="0" applyFont="1"/>
    <xf numFmtId="0" fontId="23" fillId="2" borderId="2" xfId="0" applyFont="1" applyFill="1" applyBorder="1" applyAlignment="1">
      <alignment horizontal="left"/>
    </xf>
    <xf numFmtId="164" fontId="15" fillId="5" borderId="2" xfId="0" applyNumberFormat="1" applyFont="1" applyFill="1" applyBorder="1"/>
    <xf numFmtId="0" fontId="2" fillId="2" borderId="13" xfId="0" applyFont="1" applyFill="1" applyBorder="1" applyAlignment="1">
      <alignment vertical="center"/>
    </xf>
    <xf numFmtId="0" fontId="3" fillId="2" borderId="13" xfId="0" applyFont="1" applyFill="1" applyBorder="1" applyAlignment="1">
      <alignment vertical="center"/>
    </xf>
    <xf numFmtId="0" fontId="4" fillId="2" borderId="13" xfId="0" applyFont="1" applyFill="1" applyBorder="1" applyAlignment="1">
      <alignment horizontal="center" vertical="center"/>
    </xf>
    <xf numFmtId="0" fontId="4" fillId="5" borderId="0" xfId="0" applyFont="1" applyFill="1" applyAlignment="1">
      <alignment vertical="center"/>
    </xf>
    <xf numFmtId="0" fontId="0" fillId="5" borderId="0" xfId="0" applyFill="1"/>
    <xf numFmtId="0" fontId="5" fillId="3" borderId="7" xfId="0" applyFont="1" applyFill="1" applyBorder="1" applyAlignment="1">
      <alignment horizontal="center" vertical="center"/>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164" fontId="5" fillId="3" borderId="4"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0" fontId="6" fillId="5" borderId="0" xfId="0" applyFont="1" applyFill="1" applyAlignment="1">
      <alignment vertical="center"/>
    </xf>
    <xf numFmtId="0" fontId="0" fillId="0" borderId="6" xfId="0" applyBorder="1" applyAlignment="1">
      <alignment horizontal="left" vertical="center"/>
    </xf>
    <xf numFmtId="0" fontId="0" fillId="0" borderId="2" xfId="0" applyBorder="1"/>
    <xf numFmtId="49" fontId="12" fillId="0" borderId="2" xfId="0" applyNumberFormat="1" applyFont="1" applyBorder="1" applyAlignment="1">
      <alignment horizontal="left" vertical="center"/>
    </xf>
    <xf numFmtId="164" fontId="8" fillId="5" borderId="4" xfId="0" applyNumberFormat="1" applyFont="1" applyFill="1" applyBorder="1" applyAlignment="1">
      <alignment horizontal="center" vertical="center"/>
    </xf>
    <xf numFmtId="0" fontId="8" fillId="5" borderId="4" xfId="0" applyFont="1" applyFill="1" applyBorder="1" applyAlignment="1">
      <alignment horizontal="center" vertical="center"/>
    </xf>
    <xf numFmtId="164" fontId="8" fillId="5" borderId="3" xfId="0" applyNumberFormat="1" applyFont="1" applyFill="1" applyBorder="1" applyAlignment="1">
      <alignment horizontal="center" vertical="center"/>
    </xf>
    <xf numFmtId="164" fontId="0" fillId="5" borderId="0" xfId="0" applyNumberFormat="1" applyFill="1"/>
    <xf numFmtId="0" fontId="0" fillId="0" borderId="22" xfId="0" applyBorder="1" applyAlignment="1">
      <alignment horizontal="left" vertical="center"/>
    </xf>
    <xf numFmtId="0" fontId="8" fillId="0" borderId="4" xfId="0" applyFont="1" applyBorder="1" applyAlignment="1">
      <alignment horizontal="center" vertical="center"/>
    </xf>
    <xf numFmtId="0" fontId="0" fillId="0" borderId="6" xfId="0" applyBorder="1"/>
    <xf numFmtId="49" fontId="12" fillId="0" borderId="6" xfId="0" applyNumberFormat="1" applyFont="1" applyBorder="1" applyAlignment="1">
      <alignment vertical="center"/>
    </xf>
    <xf numFmtId="0" fontId="0" fillId="0" borderId="1" xfId="0" applyBorder="1"/>
    <xf numFmtId="49" fontId="12" fillId="0" borderId="1" xfId="0" applyNumberFormat="1" applyFont="1" applyBorder="1" applyAlignment="1">
      <alignment horizontal="left" vertical="center"/>
    </xf>
    <xf numFmtId="164" fontId="8" fillId="5" borderId="6" xfId="0" applyNumberFormat="1" applyFont="1" applyFill="1" applyBorder="1" applyAlignment="1">
      <alignment horizontal="center" vertical="center"/>
    </xf>
    <xf numFmtId="0" fontId="0" fillId="0" borderId="4" xfId="0" applyBorder="1" applyAlignment="1">
      <alignment horizontal="left" vertical="center"/>
    </xf>
    <xf numFmtId="49" fontId="12" fillId="0" borderId="4" xfId="0" applyNumberFormat="1" applyFont="1" applyBorder="1" applyAlignment="1">
      <alignment horizontal="left" vertical="center"/>
    </xf>
    <xf numFmtId="0" fontId="0" fillId="0" borderId="4" xfId="0" applyBorder="1"/>
    <xf numFmtId="49" fontId="12" fillId="5" borderId="4" xfId="0" applyNumberFormat="1" applyFont="1" applyFill="1" applyBorder="1" applyAlignment="1">
      <alignment horizontal="left" vertical="center"/>
    </xf>
    <xf numFmtId="49" fontId="12" fillId="0" borderId="6" xfId="0" applyNumberFormat="1" applyFont="1" applyBorder="1" applyAlignment="1">
      <alignment horizontal="left" vertical="center"/>
    </xf>
    <xf numFmtId="49" fontId="12" fillId="0" borderId="22" xfId="0" applyNumberFormat="1" applyFont="1" applyBorder="1" applyAlignment="1">
      <alignment horizontal="left" vertical="center"/>
    </xf>
    <xf numFmtId="0" fontId="0" fillId="0" borderId="10" xfId="0" applyBorder="1"/>
    <xf numFmtId="164" fontId="8" fillId="5" borderId="20" xfId="0" applyNumberFormat="1" applyFont="1" applyFill="1" applyBorder="1" applyAlignment="1">
      <alignment horizontal="center" vertical="center"/>
    </xf>
    <xf numFmtId="0" fontId="5" fillId="5" borderId="0" xfId="0" applyFont="1" applyFill="1" applyAlignment="1">
      <alignment horizontal="center" vertical="center"/>
    </xf>
    <xf numFmtId="0" fontId="7" fillId="5" borderId="0" xfId="0" applyFont="1" applyFill="1"/>
    <xf numFmtId="0" fontId="9" fillId="5" borderId="0" xfId="0" applyFont="1" applyFill="1"/>
    <xf numFmtId="0" fontId="10" fillId="5" borderId="0" xfId="0" applyFont="1" applyFill="1"/>
    <xf numFmtId="164" fontId="8" fillId="5" borderId="0" xfId="0" applyNumberFormat="1" applyFont="1" applyFill="1" applyAlignment="1">
      <alignment horizontal="center" vertical="center"/>
    </xf>
    <xf numFmtId="10" fontId="8" fillId="5" borderId="0" xfId="0" applyNumberFormat="1" applyFont="1" applyFill="1" applyAlignment="1">
      <alignment horizontal="center" vertical="center"/>
    </xf>
    <xf numFmtId="0" fontId="11" fillId="5" borderId="0" xfId="0" applyFont="1" applyFill="1" applyAlignment="1">
      <alignment vertical="center"/>
    </xf>
    <xf numFmtId="0" fontId="11" fillId="5" borderId="0" xfId="0" applyFont="1" applyFill="1" applyAlignment="1">
      <alignment horizontal="center" vertical="center"/>
    </xf>
    <xf numFmtId="164" fontId="11" fillId="5" borderId="0" xfId="0" applyNumberFormat="1" applyFont="1" applyFill="1" applyAlignment="1">
      <alignment horizontal="center" vertical="center"/>
    </xf>
    <xf numFmtId="0" fontId="6" fillId="6" borderId="37" xfId="0" applyFont="1" applyFill="1" applyBorder="1" applyAlignment="1">
      <alignment horizontal="center" vertical="center"/>
    </xf>
    <xf numFmtId="0" fontId="6" fillId="6" borderId="16" xfId="0" applyFont="1" applyFill="1" applyBorder="1" applyAlignment="1">
      <alignment vertical="center"/>
    </xf>
    <xf numFmtId="1" fontId="8" fillId="5" borderId="19" xfId="0" applyNumberFormat="1" applyFont="1" applyFill="1" applyBorder="1" applyAlignment="1">
      <alignment horizontal="center" vertical="center"/>
    </xf>
    <xf numFmtId="1" fontId="0" fillId="0" borderId="3" xfId="0" applyNumberFormat="1" applyBorder="1"/>
    <xf numFmtId="164" fontId="0" fillId="0" borderId="4" xfId="1" applyNumberFormat="1" applyFont="1" applyBorder="1" applyProtection="1"/>
    <xf numFmtId="164" fontId="0" fillId="0" borderId="8" xfId="0" applyNumberFormat="1" applyBorder="1"/>
    <xf numFmtId="1" fontId="8" fillId="5" borderId="3" xfId="0" applyNumberFormat="1" applyFont="1" applyFill="1" applyBorder="1" applyAlignment="1">
      <alignment horizontal="center" vertical="center"/>
    </xf>
    <xf numFmtId="49" fontId="12" fillId="0" borderId="15" xfId="0" applyNumberFormat="1" applyFont="1" applyBorder="1" applyAlignment="1">
      <alignment vertical="center"/>
    </xf>
    <xf numFmtId="49" fontId="12" fillId="0" borderId="4" xfId="0" applyNumberFormat="1" applyFont="1" applyBorder="1" applyAlignment="1">
      <alignment vertical="center"/>
    </xf>
    <xf numFmtId="0" fontId="12" fillId="0" borderId="4" xfId="0" applyFont="1" applyBorder="1" applyAlignment="1">
      <alignment vertical="center"/>
    </xf>
    <xf numFmtId="0" fontId="0" fillId="0" borderId="4" xfId="0" applyBorder="1" applyAlignment="1">
      <alignment vertical="center"/>
    </xf>
    <xf numFmtId="49" fontId="25" fillId="0" borderId="4" xfId="0" applyNumberFormat="1" applyFont="1" applyBorder="1" applyAlignment="1">
      <alignment vertical="center"/>
    </xf>
    <xf numFmtId="0" fontId="8" fillId="5" borderId="6" xfId="0" applyFont="1" applyFill="1" applyBorder="1" applyAlignment="1">
      <alignment horizontal="center" vertical="center"/>
    </xf>
    <xf numFmtId="1" fontId="8" fillId="5" borderId="20" xfId="0" applyNumberFormat="1" applyFont="1" applyFill="1" applyBorder="1" applyAlignment="1">
      <alignment horizontal="center" vertical="center"/>
    </xf>
    <xf numFmtId="1" fontId="8" fillId="5" borderId="6" xfId="0" applyNumberFormat="1" applyFont="1" applyFill="1" applyBorder="1" applyAlignment="1">
      <alignment horizontal="center" vertical="center"/>
    </xf>
    <xf numFmtId="1" fontId="0" fillId="0" borderId="20" xfId="0" applyNumberFormat="1" applyBorder="1"/>
    <xf numFmtId="164" fontId="0" fillId="0" borderId="18" xfId="0" applyNumberFormat="1" applyBorder="1"/>
    <xf numFmtId="0" fontId="20" fillId="8" borderId="32" xfId="0" applyFont="1" applyFill="1" applyBorder="1"/>
    <xf numFmtId="0" fontId="20" fillId="8" borderId="33" xfId="0" applyFont="1" applyFill="1" applyBorder="1"/>
    <xf numFmtId="164" fontId="0" fillId="8" borderId="34" xfId="0" applyNumberFormat="1" applyFill="1" applyBorder="1"/>
    <xf numFmtId="0" fontId="20" fillId="5" borderId="0" xfId="0" applyFont="1" applyFill="1"/>
    <xf numFmtId="0" fontId="0" fillId="5" borderId="0" xfId="0" applyFill="1" applyAlignment="1">
      <alignment wrapText="1"/>
    </xf>
    <xf numFmtId="164" fontId="0" fillId="4" borderId="4" xfId="0" applyNumberFormat="1" applyFill="1" applyBorder="1" applyProtection="1">
      <protection locked="0"/>
    </xf>
    <xf numFmtId="164" fontId="0" fillId="4" borderId="10" xfId="0" applyNumberFormat="1" applyFill="1" applyBorder="1" applyProtection="1">
      <protection locked="0"/>
    </xf>
    <xf numFmtId="0" fontId="5" fillId="3" borderId="17" xfId="0" applyFont="1" applyFill="1" applyBorder="1" applyAlignment="1">
      <alignment horizontal="center" vertical="center"/>
    </xf>
    <xf numFmtId="0" fontId="5" fillId="3" borderId="6" xfId="0" applyFont="1" applyFill="1" applyBorder="1" applyAlignment="1">
      <alignment vertical="center"/>
    </xf>
    <xf numFmtId="164" fontId="5" fillId="3" borderId="8" xfId="0" applyNumberFormat="1" applyFont="1" applyFill="1" applyBorder="1" applyAlignment="1">
      <alignment horizontal="center" vertical="center"/>
    </xf>
    <xf numFmtId="0" fontId="0" fillId="0" borderId="6" xfId="0" applyBorder="1" applyAlignment="1">
      <alignment horizontal="left"/>
    </xf>
    <xf numFmtId="0" fontId="12" fillId="0" borderId="4" xfId="0" applyFont="1" applyBorder="1" applyAlignment="1">
      <alignment horizontal="left" vertical="center"/>
    </xf>
    <xf numFmtId="0" fontId="0" fillId="0" borderId="29" xfId="0" applyBorder="1"/>
    <xf numFmtId="0" fontId="12" fillId="0" borderId="4" xfId="0" applyFont="1" applyBorder="1" applyAlignment="1">
      <alignment vertical="top"/>
    </xf>
    <xf numFmtId="0" fontId="5" fillId="3" borderId="6" xfId="0" applyFont="1" applyFill="1" applyBorder="1" applyAlignment="1">
      <alignment horizontal="center" vertical="center"/>
    </xf>
    <xf numFmtId="0" fontId="12" fillId="0" borderId="6" xfId="0" applyFont="1" applyBorder="1" applyAlignment="1">
      <alignment vertical="top"/>
    </xf>
    <xf numFmtId="0" fontId="0" fillId="0" borderId="30" xfId="0" applyBorder="1"/>
    <xf numFmtId="164" fontId="20" fillId="7" borderId="34" xfId="0" applyNumberFormat="1" applyFont="1" applyFill="1" applyBorder="1"/>
    <xf numFmtId="0" fontId="0" fillId="5" borderId="0" xfId="0" applyFill="1" applyAlignment="1">
      <alignment horizontal="left"/>
    </xf>
    <xf numFmtId="0" fontId="5" fillId="3" borderId="6" xfId="0" applyFont="1" applyFill="1" applyBorder="1" applyAlignment="1">
      <alignment horizontal="center" vertical="center" wrapText="1"/>
    </xf>
    <xf numFmtId="164" fontId="5" fillId="3" borderId="18" xfId="0" applyNumberFormat="1" applyFont="1" applyFill="1" applyBorder="1" applyAlignment="1">
      <alignment horizontal="center" vertical="center"/>
    </xf>
    <xf numFmtId="0" fontId="0" fillId="5" borderId="4" xfId="0" applyFill="1" applyBorder="1"/>
    <xf numFmtId="0" fontId="0" fillId="5" borderId="6" xfId="0" applyFill="1" applyBorder="1"/>
    <xf numFmtId="164" fontId="20" fillId="8" borderId="34" xfId="0" applyNumberFormat="1" applyFont="1" applyFill="1" applyBorder="1"/>
    <xf numFmtId="0" fontId="13" fillId="5" borderId="0" xfId="0" applyFont="1" applyFill="1" applyAlignment="1">
      <alignment horizontal="left" vertical="center"/>
    </xf>
    <xf numFmtId="0" fontId="12" fillId="5" borderId="0" xfId="0" applyFont="1" applyFill="1" applyAlignment="1">
      <alignment horizontal="left" vertical="center"/>
    </xf>
    <xf numFmtId="0" fontId="8" fillId="5" borderId="0" xfId="0" applyFont="1" applyFill="1" applyAlignment="1">
      <alignment horizontal="center" vertical="center"/>
    </xf>
    <xf numFmtId="0" fontId="27" fillId="5" borderId="0" xfId="0" applyFont="1" applyFill="1"/>
    <xf numFmtId="0" fontId="5" fillId="3" borderId="9" xfId="0" applyFont="1" applyFill="1" applyBorder="1" applyAlignment="1">
      <alignment horizontal="center" vertical="center"/>
    </xf>
    <xf numFmtId="0" fontId="0" fillId="5" borderId="10" xfId="0" applyFill="1" applyBorder="1"/>
    <xf numFmtId="0" fontId="8" fillId="5" borderId="10" xfId="0" applyFont="1" applyFill="1" applyBorder="1" applyAlignment="1">
      <alignment horizontal="center" vertical="center"/>
    </xf>
    <xf numFmtId="164" fontId="0" fillId="0" borderId="11" xfId="0" applyNumberFormat="1" applyBorder="1"/>
    <xf numFmtId="0" fontId="21" fillId="2" borderId="12" xfId="0" applyFont="1" applyFill="1" applyBorder="1" applyAlignment="1">
      <alignment vertical="center"/>
    </xf>
    <xf numFmtId="164" fontId="4" fillId="2" borderId="14" xfId="0" applyNumberFormat="1" applyFont="1" applyFill="1" applyBorder="1" applyAlignment="1">
      <alignment horizontal="center" vertical="center"/>
    </xf>
    <xf numFmtId="164" fontId="4" fillId="5" borderId="0" xfId="0" applyNumberFormat="1" applyFont="1" applyFill="1" applyAlignment="1">
      <alignment horizontal="center" vertical="center"/>
    </xf>
    <xf numFmtId="0" fontId="4" fillId="5" borderId="0" xfId="0" applyFont="1" applyFill="1" applyAlignment="1">
      <alignment horizontal="center" vertical="center"/>
    </xf>
    <xf numFmtId="0" fontId="5" fillId="3" borderId="4" xfId="0" applyFont="1" applyFill="1" applyBorder="1" applyAlignment="1">
      <alignment horizontal="left" vertical="center"/>
    </xf>
    <xf numFmtId="164" fontId="5" fillId="3" borderId="4" xfId="0" applyNumberFormat="1" applyFont="1" applyFill="1" applyBorder="1" applyAlignment="1">
      <alignment horizontal="left" vertical="center" wrapText="1"/>
    </xf>
    <xf numFmtId="164" fontId="5" fillId="5" borderId="0" xfId="0" applyNumberFormat="1" applyFont="1" applyFill="1" applyAlignment="1">
      <alignment horizontal="center" vertical="center"/>
    </xf>
    <xf numFmtId="2" fontId="5" fillId="5" borderId="0" xfId="0" applyNumberFormat="1" applyFont="1" applyFill="1" applyAlignment="1">
      <alignment horizontal="center" vertical="center"/>
    </xf>
    <xf numFmtId="164" fontId="8" fillId="0" borderId="18" xfId="0" applyNumberFormat="1" applyFont="1" applyBorder="1" applyAlignment="1">
      <alignment horizontal="center" vertical="center"/>
    </xf>
    <xf numFmtId="0" fontId="0" fillId="5" borderId="0" xfId="0" applyFill="1" applyAlignment="1">
      <alignment horizontal="center"/>
    </xf>
    <xf numFmtId="0" fontId="14" fillId="0" borderId="4" xfId="0" applyFont="1" applyBorder="1" applyAlignment="1">
      <alignment horizontal="left" vertical="center"/>
    </xf>
    <xf numFmtId="0" fontId="8" fillId="5" borderId="8" xfId="0" applyFont="1" applyFill="1" applyBorder="1" applyAlignment="1">
      <alignment horizontal="center" vertical="center"/>
    </xf>
    <xf numFmtId="2" fontId="8" fillId="5" borderId="0" xfId="0" applyNumberFormat="1" applyFont="1" applyFill="1" applyAlignment="1">
      <alignment horizontal="center" vertical="center"/>
    </xf>
    <xf numFmtId="0" fontId="14" fillId="0" borderId="4" xfId="0" applyFont="1" applyBorder="1" applyAlignment="1">
      <alignment vertical="top"/>
    </xf>
    <xf numFmtId="49" fontId="14" fillId="0" borderId="4" xfId="0" applyNumberFormat="1" applyFont="1" applyBorder="1" applyAlignment="1">
      <alignment horizontal="left" vertical="center"/>
    </xf>
    <xf numFmtId="0" fontId="0" fillId="0" borderId="10" xfId="0" applyBorder="1" applyAlignment="1">
      <alignment vertical="center"/>
    </xf>
    <xf numFmtId="49" fontId="14" fillId="0" borderId="10" xfId="0" applyNumberFormat="1" applyFont="1" applyBorder="1" applyAlignment="1">
      <alignment horizontal="left" vertical="center"/>
    </xf>
    <xf numFmtId="0" fontId="8" fillId="5" borderId="11" xfId="0" applyFont="1" applyFill="1" applyBorder="1" applyAlignment="1">
      <alignment horizontal="center" vertical="center"/>
    </xf>
    <xf numFmtId="0" fontId="13" fillId="5" borderId="0" xfId="0" applyFont="1" applyFill="1"/>
    <xf numFmtId="164" fontId="0" fillId="4" borderId="6" xfId="0" applyNumberFormat="1" applyFill="1" applyBorder="1" applyProtection="1">
      <protection locked="0"/>
    </xf>
    <xf numFmtId="0" fontId="6" fillId="6" borderId="4" xfId="0" applyFont="1" applyFill="1" applyBorder="1" applyAlignment="1">
      <alignment vertical="center"/>
    </xf>
    <xf numFmtId="164" fontId="0" fillId="0" borderId="4" xfId="0" applyNumberFormat="1" applyBorder="1"/>
    <xf numFmtId="0" fontId="2" fillId="2" borderId="41" xfId="0" applyFont="1" applyFill="1" applyBorder="1" applyAlignment="1">
      <alignment vertical="center"/>
    </xf>
    <xf numFmtId="0" fontId="2" fillId="2" borderId="42" xfId="0" applyFont="1" applyFill="1" applyBorder="1" applyAlignment="1">
      <alignment vertical="center"/>
    </xf>
    <xf numFmtId="0" fontId="3" fillId="2" borderId="42" xfId="0" applyFont="1" applyFill="1" applyBorder="1" applyAlignment="1">
      <alignment vertical="center"/>
    </xf>
    <xf numFmtId="0" fontId="4" fillId="2" borderId="42" xfId="0" applyFont="1" applyFill="1" applyBorder="1" applyAlignment="1">
      <alignment horizontal="center" vertical="center"/>
    </xf>
    <xf numFmtId="164" fontId="4" fillId="2" borderId="42" xfId="0" applyNumberFormat="1" applyFont="1" applyFill="1" applyBorder="1" applyAlignment="1">
      <alignment horizontal="center" vertical="center"/>
    </xf>
    <xf numFmtId="164" fontId="4" fillId="2" borderId="43" xfId="0" applyNumberFormat="1" applyFont="1" applyFill="1" applyBorder="1" applyAlignment="1">
      <alignment horizontal="center" vertical="center"/>
    </xf>
    <xf numFmtId="0" fontId="4" fillId="2" borderId="1" xfId="0" applyFont="1" applyFill="1" applyBorder="1" applyAlignment="1">
      <alignment vertical="center"/>
    </xf>
    <xf numFmtId="0" fontId="20" fillId="7" borderId="32" xfId="0" applyFont="1" applyFill="1" applyBorder="1" applyAlignment="1">
      <alignment vertical="center"/>
    </xf>
    <xf numFmtId="0" fontId="20" fillId="7" borderId="33" xfId="0" applyFont="1" applyFill="1" applyBorder="1" applyAlignment="1">
      <alignment vertical="center"/>
    </xf>
    <xf numFmtId="0" fontId="5" fillId="3" borderId="3" xfId="0" applyFont="1" applyFill="1" applyBorder="1" applyAlignment="1">
      <alignment horizontal="center" vertical="center"/>
    </xf>
    <xf numFmtId="164" fontId="0" fillId="0" borderId="2" xfId="0" applyNumberFormat="1" applyBorder="1"/>
    <xf numFmtId="164" fontId="24" fillId="7" borderId="2" xfId="0" applyNumberFormat="1" applyFont="1" applyFill="1" applyBorder="1"/>
    <xf numFmtId="164" fontId="0" fillId="7" borderId="44" xfId="0" applyNumberFormat="1" applyFill="1" applyBorder="1"/>
    <xf numFmtId="0" fontId="15" fillId="0" borderId="2" xfId="0" applyFont="1" applyBorder="1" applyAlignment="1">
      <alignment horizontal="left" vertical="top" wrapText="1"/>
    </xf>
    <xf numFmtId="0" fontId="15" fillId="5" borderId="1" xfId="0" applyFont="1" applyFill="1" applyBorder="1" applyAlignment="1">
      <alignment horizontal="left" vertical="top" wrapText="1"/>
    </xf>
    <xf numFmtId="0" fontId="15" fillId="0" borderId="2" xfId="0" applyFont="1" applyBorder="1" applyAlignment="1">
      <alignment horizontal="left"/>
    </xf>
    <xf numFmtId="0" fontId="19" fillId="5" borderId="2" xfId="0" applyFont="1" applyFill="1" applyBorder="1" applyAlignment="1">
      <alignment horizontal="left" vertical="top"/>
    </xf>
    <xf numFmtId="0" fontId="19" fillId="5" borderId="2" xfId="0" applyFont="1" applyFill="1" applyBorder="1" applyAlignment="1">
      <alignment horizontal="left" vertical="top" wrapText="1"/>
    </xf>
    <xf numFmtId="0" fontId="15" fillId="5" borderId="4" xfId="0" applyFont="1" applyFill="1" applyBorder="1" applyAlignment="1">
      <alignment horizontal="left" vertical="top" wrapText="1"/>
    </xf>
    <xf numFmtId="0" fontId="15" fillId="5" borderId="2" xfId="0" applyFont="1" applyFill="1" applyBorder="1" applyAlignment="1">
      <alignment horizontal="left" vertical="top" wrapText="1"/>
    </xf>
    <xf numFmtId="0" fontId="15" fillId="5" borderId="2" xfId="0" applyFont="1" applyFill="1" applyBorder="1" applyAlignment="1">
      <alignment horizontal="left" vertical="top"/>
    </xf>
    <xf numFmtId="0" fontId="15" fillId="5" borderId="5" xfId="0" applyFont="1" applyFill="1" applyBorder="1" applyAlignment="1">
      <alignment horizontal="left"/>
    </xf>
    <xf numFmtId="0" fontId="15" fillId="5" borderId="27" xfId="0" applyFont="1" applyFill="1" applyBorder="1" applyAlignment="1">
      <alignment horizontal="left"/>
    </xf>
    <xf numFmtId="0" fontId="24" fillId="7" borderId="5" xfId="0" applyFont="1" applyFill="1" applyBorder="1" applyAlignment="1">
      <alignment horizontal="left"/>
    </xf>
    <xf numFmtId="0" fontId="24" fillId="7" borderId="27" xfId="0" applyFont="1" applyFill="1" applyBorder="1" applyAlignment="1">
      <alignment horizontal="left"/>
    </xf>
    <xf numFmtId="0" fontId="23" fillId="2" borderId="5" xfId="0" applyFont="1" applyFill="1" applyBorder="1" applyAlignment="1">
      <alignment horizontal="left"/>
    </xf>
    <xf numFmtId="0" fontId="23" fillId="2" borderId="28" xfId="0" applyFont="1" applyFill="1" applyBorder="1" applyAlignment="1">
      <alignment horizontal="left"/>
    </xf>
    <xf numFmtId="0" fontId="23" fillId="2" borderId="27" xfId="0" applyFont="1" applyFill="1" applyBorder="1" applyAlignment="1">
      <alignment horizontal="left"/>
    </xf>
    <xf numFmtId="0" fontId="15" fillId="5" borderId="2" xfId="0" applyFont="1" applyFill="1" applyBorder="1" applyAlignment="1">
      <alignment horizontal="left"/>
    </xf>
    <xf numFmtId="0" fontId="0" fillId="0" borderId="4" xfId="0" applyBorder="1" applyAlignment="1">
      <alignment horizontal="left" vertical="center"/>
    </xf>
    <xf numFmtId="0" fontId="0" fillId="0" borderId="6" xfId="0" applyBorder="1" applyAlignment="1">
      <alignment horizontal="left" vertical="center"/>
    </xf>
    <xf numFmtId="49" fontId="12" fillId="0" borderId="4" xfId="0" applyNumberFormat="1" applyFont="1" applyBorder="1" applyAlignment="1">
      <alignment horizontal="left" vertical="center"/>
    </xf>
    <xf numFmtId="49" fontId="12" fillId="0" borderId="6" xfId="0" applyNumberFormat="1" applyFont="1" applyBorder="1" applyAlignment="1">
      <alignment horizontal="left" vertical="center"/>
    </xf>
    <xf numFmtId="0" fontId="12" fillId="0" borderId="4" xfId="0" applyFont="1" applyBorder="1" applyAlignment="1">
      <alignment horizontal="left" vertical="center"/>
    </xf>
    <xf numFmtId="0" fontId="0" fillId="0" borderId="4" xfId="0" applyBorder="1" applyAlignment="1">
      <alignment vertical="center"/>
    </xf>
    <xf numFmtId="0" fontId="2" fillId="2" borderId="36" xfId="0" applyFont="1" applyFill="1" applyBorder="1" applyAlignment="1">
      <alignment horizontal="left" vertical="center"/>
    </xf>
    <xf numFmtId="0" fontId="2" fillId="2" borderId="31" xfId="0" applyFont="1" applyFill="1" applyBorder="1" applyAlignment="1">
      <alignment horizontal="left" vertical="center"/>
    </xf>
    <xf numFmtId="0" fontId="2" fillId="2" borderId="35" xfId="0" applyFont="1" applyFill="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49" fontId="12" fillId="0" borderId="15" xfId="0" applyNumberFormat="1" applyFont="1" applyBorder="1" applyAlignment="1">
      <alignment horizontal="left" vertical="center"/>
    </xf>
    <xf numFmtId="49" fontId="12" fillId="0" borderId="23" xfId="0" applyNumberFormat="1" applyFont="1" applyBorder="1" applyAlignment="1">
      <alignment horizontal="left" vertical="center"/>
    </xf>
    <xf numFmtId="49" fontId="12" fillId="0" borderId="24" xfId="0" applyNumberFormat="1" applyFont="1" applyBorder="1" applyAlignment="1">
      <alignment horizontal="left" vertical="center"/>
    </xf>
    <xf numFmtId="0" fontId="21" fillId="2" borderId="38" xfId="0" applyFont="1" applyFill="1" applyBorder="1" applyAlignment="1">
      <alignment horizontal="left" vertical="center"/>
    </xf>
    <xf numFmtId="0" fontId="26" fillId="2" borderId="39" xfId="0" applyFont="1" applyFill="1" applyBorder="1" applyAlignment="1">
      <alignment horizontal="left" vertical="center"/>
    </xf>
    <xf numFmtId="0" fontId="26" fillId="2" borderId="37" xfId="0" applyFont="1" applyFill="1" applyBorder="1" applyAlignment="1">
      <alignment horizontal="left" vertical="center"/>
    </xf>
    <xf numFmtId="0" fontId="20" fillId="7" borderId="32" xfId="0" applyFont="1" applyFill="1" applyBorder="1" applyAlignment="1">
      <alignment horizontal="left"/>
    </xf>
    <xf numFmtId="0" fontId="20" fillId="7" borderId="33" xfId="0" applyFont="1" applyFill="1" applyBorder="1" applyAlignment="1">
      <alignment horizontal="left"/>
    </xf>
    <xf numFmtId="0" fontId="5" fillId="8" borderId="32" xfId="0" applyFont="1" applyFill="1" applyBorder="1" applyAlignment="1">
      <alignment horizontal="left" vertical="center"/>
    </xf>
    <xf numFmtId="0" fontId="5" fillId="8" borderId="40" xfId="0" applyFont="1" applyFill="1" applyBorder="1" applyAlignment="1">
      <alignment horizontal="left" vertical="center"/>
    </xf>
    <xf numFmtId="0" fontId="5" fillId="8" borderId="33" xfId="0" applyFont="1" applyFill="1" applyBorder="1" applyAlignment="1">
      <alignment horizontal="left" vertical="center"/>
    </xf>
    <xf numFmtId="0" fontId="0" fillId="0" borderId="10" xfId="0" applyBorder="1" applyAlignment="1">
      <alignment horizontal="left" vertical="center"/>
    </xf>
    <xf numFmtId="0" fontId="13" fillId="0" borderId="4" xfId="0" applyFont="1" applyBorder="1" applyAlignment="1">
      <alignment horizontal="left" vertical="center"/>
    </xf>
    <xf numFmtId="0" fontId="5" fillId="3" borderId="17"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6" xfId="0" applyFont="1" applyFill="1" applyBorder="1" applyAlignment="1">
      <alignment horizontal="center" vertical="center"/>
    </xf>
    <xf numFmtId="0" fontId="13" fillId="0" borderId="10" xfId="0" applyFont="1" applyBorder="1" applyAlignment="1">
      <alignment horizontal="left" vertical="center"/>
    </xf>
    <xf numFmtId="0" fontId="12" fillId="0" borderId="10" xfId="0" applyFont="1" applyBorder="1" applyAlignment="1">
      <alignment horizontal="left" vertical="center"/>
    </xf>
    <xf numFmtId="0" fontId="21" fillId="2" borderId="39" xfId="0" applyFont="1" applyFill="1" applyBorder="1" applyAlignment="1">
      <alignment horizontal="left" vertical="center"/>
    </xf>
    <xf numFmtId="0" fontId="21" fillId="2" borderId="37" xfId="0" applyFont="1" applyFill="1" applyBorder="1" applyAlignment="1">
      <alignment horizontal="left" vertical="center"/>
    </xf>
    <xf numFmtId="0" fontId="28" fillId="2" borderId="38" xfId="0"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Medium9"/>
  <colors>
    <mruColors>
      <color rgb="FF66FF99"/>
      <color rgb="FFC3375A"/>
      <color rgb="FFD9D9D9"/>
      <color rgb="FFF5E8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247650</xdr:colOff>
      <xdr:row>1</xdr:row>
      <xdr:rowOff>38100</xdr:rowOff>
    </xdr:from>
    <xdr:to>
      <xdr:col>10</xdr:col>
      <xdr:colOff>381000</xdr:colOff>
      <xdr:row>5</xdr:row>
      <xdr:rowOff>152400</xdr:rowOff>
    </xdr:to>
    <xdr:pic>
      <xdr:nvPicPr>
        <xdr:cNvPr id="2" name="Afbeelding 1">
          <a:extLst>
            <a:ext uri="{FF2B5EF4-FFF2-40B4-BE49-F238E27FC236}">
              <a16:creationId xmlns:a16="http://schemas.microsoft.com/office/drawing/2014/main" id="{F67CD4AE-6CB9-4E7A-9A7C-215EB0C8152F}"/>
            </a:ext>
          </a:extLst>
        </xdr:cNvPr>
        <xdr:cNvPicPr>
          <a:picLocks noChangeAspect="1"/>
        </xdr:cNvPicPr>
      </xdr:nvPicPr>
      <xdr:blipFill>
        <a:blip xmlns:r="http://schemas.openxmlformats.org/officeDocument/2006/relationships" r:embed="rId1"/>
        <a:stretch>
          <a:fillRect/>
        </a:stretch>
      </xdr:blipFill>
      <xdr:spPr>
        <a:xfrm>
          <a:off x="10010775" y="228600"/>
          <a:ext cx="3790950" cy="94297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4B36-92A6-4814-8D24-99BFD3FEDE8F}">
  <sheetPr>
    <tabColor rgb="FFC3375A"/>
  </sheetPr>
  <dimension ref="A1:AG91"/>
  <sheetViews>
    <sheetView tabSelected="1" zoomScale="90" zoomScaleNormal="90" workbookViewId="0">
      <selection activeCell="D21" sqref="D21"/>
    </sheetView>
  </sheetViews>
  <sheetFormatPr defaultColWidth="8.7265625" defaultRowHeight="14.5"/>
  <cols>
    <col min="3" max="3" width="57.1796875" customWidth="1"/>
    <col min="4" max="4" width="43.54296875" customWidth="1"/>
  </cols>
  <sheetData>
    <row r="1" spans="1:33">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20">
      <c r="A2" s="7"/>
      <c r="B2" s="8" t="s">
        <v>0</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c r="A4" s="7"/>
      <c r="B4" s="9" t="s">
        <v>1</v>
      </c>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5" spans="1:33">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row>
    <row r="6" spans="1:33" ht="28" customHeight="1">
      <c r="A6" s="7"/>
      <c r="B6" s="10">
        <v>1</v>
      </c>
      <c r="C6" s="148" t="s">
        <v>2</v>
      </c>
      <c r="D6" s="148"/>
      <c r="E6" s="11"/>
      <c r="F6" s="11"/>
      <c r="G6" s="11"/>
      <c r="H6" s="7"/>
      <c r="I6" s="7"/>
      <c r="J6" s="7"/>
      <c r="K6" s="7"/>
      <c r="L6" s="7"/>
      <c r="M6" s="7"/>
      <c r="N6" s="7"/>
      <c r="O6" s="7"/>
      <c r="P6" s="7"/>
      <c r="Q6" s="7"/>
      <c r="R6" s="7"/>
      <c r="S6" s="7"/>
      <c r="T6" s="7"/>
      <c r="U6" s="7"/>
      <c r="V6" s="7"/>
      <c r="W6" s="7"/>
      <c r="X6" s="7"/>
      <c r="Y6" s="7"/>
      <c r="Z6" s="7"/>
      <c r="AA6" s="7"/>
      <c r="AB6" s="7"/>
      <c r="AC6" s="7"/>
      <c r="AD6" s="7"/>
      <c r="AE6" s="7"/>
      <c r="AF6" s="7"/>
      <c r="AG6" s="7"/>
    </row>
    <row r="7" spans="1:33" ht="39.5" customHeight="1">
      <c r="A7" s="7"/>
      <c r="B7" s="10">
        <v>2</v>
      </c>
      <c r="C7" s="148" t="s">
        <v>147</v>
      </c>
      <c r="D7" s="148"/>
      <c r="E7" s="11"/>
      <c r="F7" s="11"/>
      <c r="G7" s="11"/>
      <c r="H7" s="7"/>
      <c r="I7" s="7"/>
      <c r="J7" s="7"/>
      <c r="K7" s="7"/>
      <c r="L7" s="7"/>
      <c r="M7" s="7"/>
      <c r="N7" s="7"/>
      <c r="O7" s="7"/>
      <c r="P7" s="7"/>
      <c r="Q7" s="7"/>
      <c r="R7" s="7"/>
      <c r="S7" s="7"/>
      <c r="T7" s="7"/>
      <c r="U7" s="7"/>
      <c r="V7" s="7"/>
      <c r="W7" s="7"/>
      <c r="X7" s="7"/>
      <c r="Y7" s="7"/>
      <c r="Z7" s="7"/>
      <c r="AA7" s="7"/>
      <c r="AB7" s="7"/>
      <c r="AC7" s="7"/>
      <c r="AD7" s="7"/>
      <c r="AE7" s="7"/>
      <c r="AF7" s="7"/>
      <c r="AG7" s="7"/>
    </row>
    <row r="8" spans="1:33" ht="42" customHeight="1">
      <c r="A8" s="7"/>
      <c r="B8" s="10">
        <v>3</v>
      </c>
      <c r="C8" s="148" t="s">
        <v>3</v>
      </c>
      <c r="D8" s="148"/>
      <c r="E8" s="7"/>
      <c r="F8" s="7"/>
      <c r="G8" s="7"/>
      <c r="H8" s="7"/>
      <c r="I8" s="7"/>
      <c r="J8" s="7"/>
      <c r="K8" s="7"/>
      <c r="L8" s="7"/>
      <c r="M8" s="7"/>
      <c r="N8" s="7"/>
      <c r="O8" s="7"/>
      <c r="P8" s="7"/>
      <c r="Q8" s="7"/>
      <c r="R8" s="7"/>
      <c r="S8" s="7"/>
      <c r="T8" s="7"/>
      <c r="U8" s="7"/>
      <c r="V8" s="7"/>
      <c r="W8" s="7"/>
      <c r="X8" s="7"/>
      <c r="Y8" s="7"/>
      <c r="Z8" s="7"/>
      <c r="AA8" s="7"/>
      <c r="AB8" s="7"/>
      <c r="AC8" s="7"/>
      <c r="AD8" s="7"/>
      <c r="AE8" s="7"/>
      <c r="AF8" s="7"/>
      <c r="AG8" s="7"/>
    </row>
    <row r="9" spans="1:33">
      <c r="A9" s="7"/>
      <c r="B9" s="10">
        <v>4</v>
      </c>
      <c r="C9" s="149" t="s">
        <v>4</v>
      </c>
      <c r="D9" s="149"/>
      <c r="E9" s="7"/>
      <c r="F9" s="7"/>
      <c r="G9" s="7"/>
      <c r="H9" s="7"/>
      <c r="I9" s="7"/>
      <c r="J9" s="7"/>
      <c r="K9" s="7"/>
      <c r="L9" s="7"/>
      <c r="M9" s="7"/>
      <c r="N9" s="7"/>
      <c r="O9" s="7"/>
      <c r="P9" s="7"/>
      <c r="Q9" s="7"/>
      <c r="R9" s="7"/>
      <c r="S9" s="7"/>
      <c r="T9" s="7"/>
      <c r="U9" s="7"/>
      <c r="V9" s="7"/>
      <c r="W9" s="7"/>
      <c r="X9" s="7"/>
      <c r="Y9" s="7"/>
      <c r="Z9" s="7"/>
      <c r="AA9" s="7"/>
      <c r="AB9" s="7"/>
      <c r="AC9" s="7"/>
      <c r="AD9" s="7"/>
      <c r="AE9" s="7"/>
      <c r="AF9" s="7"/>
      <c r="AG9" s="7"/>
    </row>
    <row r="10" spans="1:33" ht="40.5" customHeight="1">
      <c r="A10" s="7"/>
      <c r="B10" s="10">
        <v>5</v>
      </c>
      <c r="C10" s="142" t="s">
        <v>5</v>
      </c>
      <c r="D10" s="142"/>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spans="1:33" ht="65.5" customHeight="1">
      <c r="A11" s="7"/>
      <c r="B11" s="10">
        <v>6</v>
      </c>
      <c r="C11" s="142" t="s">
        <v>6</v>
      </c>
      <c r="D11" s="142"/>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row>
    <row r="12" spans="1:33" ht="16" customHeight="1">
      <c r="A12" s="7"/>
      <c r="B12" s="10">
        <v>7</v>
      </c>
      <c r="C12" s="145" t="s">
        <v>7</v>
      </c>
      <c r="D12" s="145"/>
      <c r="E12" s="7"/>
      <c r="F12" s="7"/>
      <c r="G12" s="7"/>
      <c r="H12" s="12"/>
      <c r="I12" s="7"/>
      <c r="J12" s="7"/>
      <c r="K12" s="7"/>
      <c r="L12" s="7"/>
      <c r="M12" s="7"/>
      <c r="N12" s="7"/>
      <c r="O12" s="7"/>
      <c r="P12" s="7"/>
      <c r="Q12" s="7"/>
      <c r="R12" s="7"/>
      <c r="S12" s="7"/>
      <c r="T12" s="7"/>
      <c r="U12" s="7"/>
      <c r="V12" s="7"/>
      <c r="W12" s="7"/>
      <c r="X12" s="7"/>
      <c r="Y12" s="7"/>
      <c r="Z12" s="7"/>
      <c r="AA12" s="7"/>
      <c r="AB12" s="7"/>
      <c r="AC12" s="7"/>
      <c r="AD12" s="7"/>
      <c r="AE12" s="7"/>
      <c r="AF12" s="7"/>
      <c r="AG12" s="7"/>
    </row>
    <row r="13" spans="1:33" ht="28.5" customHeight="1">
      <c r="A13" s="7"/>
      <c r="B13" s="10">
        <v>8</v>
      </c>
      <c r="C13" s="146" t="s">
        <v>8</v>
      </c>
      <c r="D13" s="146"/>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row>
    <row r="14" spans="1:33">
      <c r="A14" s="7"/>
      <c r="B14" s="10">
        <v>9</v>
      </c>
      <c r="C14" s="145" t="s">
        <v>9</v>
      </c>
      <c r="D14" s="145"/>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row>
    <row r="15" spans="1:33" ht="29.25" customHeight="1">
      <c r="A15" s="7"/>
      <c r="B15" s="10">
        <v>10</v>
      </c>
      <c r="C15" s="143" t="s">
        <v>10</v>
      </c>
      <c r="D15" s="143"/>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row>
    <row r="16" spans="1:33" ht="29.5" customHeight="1">
      <c r="A16" s="7"/>
      <c r="B16" s="10">
        <v>11</v>
      </c>
      <c r="C16" s="143" t="s">
        <v>11</v>
      </c>
      <c r="D16" s="143"/>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row>
    <row r="17" spans="1:33" ht="43.5" customHeight="1">
      <c r="A17" s="7"/>
      <c r="B17" s="10">
        <v>12</v>
      </c>
      <c r="C17" s="147" t="s">
        <v>148</v>
      </c>
      <c r="D17" s="14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row>
    <row r="18" spans="1:33">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row>
    <row r="19" spans="1:33">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row>
    <row r="20" spans="1:33">
      <c r="A20" s="7"/>
      <c r="B20" s="154" t="s">
        <v>12</v>
      </c>
      <c r="C20" s="155"/>
      <c r="D20" s="156"/>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row>
    <row r="21" spans="1:33">
      <c r="A21" s="7"/>
      <c r="B21" s="144" t="s">
        <v>153</v>
      </c>
      <c r="C21" s="144"/>
      <c r="D21" s="6"/>
      <c r="E21" s="12"/>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row>
    <row r="22" spans="1:33">
      <c r="A22" s="7"/>
      <c r="B22" s="157" t="s">
        <v>154</v>
      </c>
      <c r="C22" s="157"/>
      <c r="D22" s="6"/>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row>
    <row r="23" spans="1:33">
      <c r="A23" s="7"/>
      <c r="B23" s="157" t="s">
        <v>155</v>
      </c>
      <c r="C23" s="157"/>
      <c r="D23" s="6"/>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row>
    <row r="24" spans="1:33">
      <c r="A24" s="7"/>
      <c r="B24" s="157" t="s">
        <v>156</v>
      </c>
      <c r="C24" s="157"/>
      <c r="D24" s="6"/>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row>
    <row r="25" spans="1:33" ht="31" customHeight="1">
      <c r="A25" s="7"/>
      <c r="B25" s="149" t="s">
        <v>152</v>
      </c>
      <c r="C25" s="149"/>
      <c r="D25" s="6"/>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row>
    <row r="26" spans="1:33">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row>
    <row r="27" spans="1:33">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row>
    <row r="28" spans="1:33">
      <c r="A28" s="7"/>
      <c r="B28" s="154" t="s">
        <v>14</v>
      </c>
      <c r="C28" s="156"/>
      <c r="D28" s="13" t="s">
        <v>15</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row>
    <row r="29" spans="1:33">
      <c r="A29" s="7"/>
      <c r="B29" s="150" t="s">
        <v>16</v>
      </c>
      <c r="C29" s="151"/>
      <c r="D29" s="14">
        <f>'Vaste frequentie'!K61</f>
        <v>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row>
    <row r="30" spans="1:33">
      <c r="A30" s="7"/>
      <c r="B30" s="150" t="s">
        <v>17</v>
      </c>
      <c r="C30" s="151"/>
      <c r="D30" s="14">
        <f>'Vaste frequentie'!O106</f>
        <v>0</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row>
    <row r="31" spans="1:33">
      <c r="A31" s="7"/>
      <c r="B31" s="150" t="s">
        <v>149</v>
      </c>
      <c r="C31" s="151"/>
      <c r="D31" s="14">
        <f>'Afvalstromen op afroep'!K6</f>
        <v>0</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row>
    <row r="32" spans="1:33">
      <c r="A32" s="7"/>
      <c r="B32" s="150" t="s">
        <v>150</v>
      </c>
      <c r="C32" s="151"/>
      <c r="D32" s="139">
        <f>'Afvalstromen op afroep'!H14</f>
        <v>0</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row>
    <row r="33" spans="1:33">
      <c r="A33" s="7"/>
      <c r="B33" s="152" t="s">
        <v>18</v>
      </c>
      <c r="C33" s="153"/>
      <c r="D33" s="140">
        <f>SUM(D29:D32)</f>
        <v>0</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row>
    <row r="34" spans="1:33">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row>
    <row r="35" spans="1:33">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row>
    <row r="36" spans="1:33">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row>
    <row r="37" spans="1:33">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row>
    <row r="38" spans="1:33">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row>
    <row r="39" spans="1:33">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row>
    <row r="40" spans="1:33">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row>
    <row r="41" spans="1:33">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row>
    <row r="42" spans="1:33">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row>
    <row r="43" spans="1:3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row>
    <row r="44" spans="1:33">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row>
    <row r="45" spans="1:33">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row>
    <row r="46" spans="1:33">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row>
    <row r="47" spans="1:33">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row>
    <row r="48" spans="1:33">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row>
    <row r="49" spans="1:3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row>
    <row r="50" spans="1:33">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row>
    <row r="51" spans="1:33">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row>
    <row r="52" spans="1:33">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row>
    <row r="53" spans="1:3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row>
    <row r="54" spans="1:33">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row>
    <row r="55" spans="1:33">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row>
    <row r="56" spans="1:33">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row>
    <row r="57" spans="1:33">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row>
    <row r="58" spans="1:33">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row>
    <row r="59" spans="1:3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row>
    <row r="60" spans="1:33">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row>
    <row r="61" spans="1:33">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row>
    <row r="62" spans="1:33">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row>
    <row r="63" spans="1:3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row>
    <row r="64" spans="1:33">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row>
    <row r="65" spans="1:33">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row>
    <row r="66" spans="1:3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row>
    <row r="67" spans="1:3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row>
    <row r="68" spans="1:3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row>
    <row r="69" spans="1:3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row>
    <row r="70" spans="1:3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row>
    <row r="71" spans="1:3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row>
    <row r="72" spans="1:3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row>
    <row r="73" spans="1:3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row>
    <row r="74" spans="1:3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row>
    <row r="75" spans="1:3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row>
    <row r="76" spans="1:3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row>
    <row r="77" spans="1:3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row>
    <row r="78" spans="1:3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row>
    <row r="79" spans="1:3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row>
    <row r="80" spans="1:3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row>
    <row r="81" spans="1:3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row>
    <row r="82" spans="1:3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row>
    <row r="83" spans="1:3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row>
    <row r="84" spans="1:3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row>
    <row r="85" spans="1:3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row>
    <row r="86" spans="1:3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row>
    <row r="87" spans="1:3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row>
    <row r="88" spans="1:3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row>
    <row r="89" spans="1:3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row>
    <row r="90" spans="1:3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row>
    <row r="91" spans="1:3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row>
  </sheetData>
  <sheetProtection algorithmName="SHA-512" hashValue="6a1MUezRJYKjwllwPT2RHb4+M3GHQSeWJKRJKHpv6KGO8B8bIeG9KGBVGpJONcATZskPo/qj1FIbXPbyZ9PC8g==" saltValue="zlXpB778p/f8MiGXOSMy+Q==" spinCount="100000" sheet="1" selectLockedCells="1"/>
  <mergeCells count="24">
    <mergeCell ref="B30:C30"/>
    <mergeCell ref="B32:C32"/>
    <mergeCell ref="B33:C33"/>
    <mergeCell ref="B20:D20"/>
    <mergeCell ref="B22:C22"/>
    <mergeCell ref="B23:C23"/>
    <mergeCell ref="B25:C25"/>
    <mergeCell ref="B28:C28"/>
    <mergeCell ref="B29:C29"/>
    <mergeCell ref="B31:C31"/>
    <mergeCell ref="B24:C24"/>
    <mergeCell ref="C6:D6"/>
    <mergeCell ref="C7:D7"/>
    <mergeCell ref="C8:D8"/>
    <mergeCell ref="C9:D9"/>
    <mergeCell ref="C10:D10"/>
    <mergeCell ref="C11:D11"/>
    <mergeCell ref="C16:D16"/>
    <mergeCell ref="B21:C21"/>
    <mergeCell ref="C12:D12"/>
    <mergeCell ref="C13:D13"/>
    <mergeCell ref="C14:D14"/>
    <mergeCell ref="C15:D15"/>
    <mergeCell ref="C17:D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5E8EA"/>
  </sheetPr>
  <dimension ref="A1:DC188"/>
  <sheetViews>
    <sheetView zoomScaleNormal="100" workbookViewId="0">
      <selection activeCell="F91" sqref="F91"/>
    </sheetView>
  </sheetViews>
  <sheetFormatPr defaultColWidth="8.7265625" defaultRowHeight="14.5"/>
  <cols>
    <col min="2" max="2" width="21.81640625" customWidth="1"/>
    <col min="3" max="3" width="31.26953125" bestFit="1" customWidth="1"/>
    <col min="4" max="4" width="21.26953125" customWidth="1"/>
    <col min="5" max="5" width="22.81640625" customWidth="1"/>
    <col min="6" max="7" width="19.81640625" customWidth="1"/>
    <col min="8" max="8" width="23.26953125" customWidth="1"/>
    <col min="9" max="9" width="26.26953125" customWidth="1"/>
    <col min="10" max="10" width="18.26953125" bestFit="1" customWidth="1"/>
    <col min="11" max="11" width="27.7265625" bestFit="1" customWidth="1"/>
    <col min="12" max="12" width="28" customWidth="1"/>
    <col min="13" max="13" width="27.1796875" customWidth="1"/>
    <col min="14" max="14" width="23" customWidth="1"/>
    <col min="15" max="15" width="22.453125" customWidth="1"/>
  </cols>
  <sheetData>
    <row r="1" spans="1:70" ht="18.5">
      <c r="A1" s="129" t="s">
        <v>19</v>
      </c>
      <c r="B1" s="130"/>
      <c r="C1" s="131"/>
      <c r="D1" s="132"/>
      <c r="E1" s="132"/>
      <c r="F1" s="133"/>
      <c r="G1" s="133"/>
      <c r="H1" s="133"/>
      <c r="I1" s="132"/>
      <c r="J1" s="134"/>
      <c r="K1" s="135"/>
      <c r="L1" s="18"/>
      <c r="M1" s="18"/>
      <c r="N1" s="18"/>
      <c r="O1" s="18"/>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row>
    <row r="2" spans="1:70">
      <c r="A2" s="22" t="s">
        <v>20</v>
      </c>
      <c r="B2" s="21" t="s">
        <v>21</v>
      </c>
      <c r="C2" s="21" t="s">
        <v>13</v>
      </c>
      <c r="D2" s="22" t="s">
        <v>22</v>
      </c>
      <c r="E2" s="23" t="s">
        <v>23</v>
      </c>
      <c r="F2" s="24" t="s">
        <v>24</v>
      </c>
      <c r="G2" s="24" t="s">
        <v>25</v>
      </c>
      <c r="H2" s="24" t="s">
        <v>26</v>
      </c>
      <c r="I2" s="22" t="s">
        <v>27</v>
      </c>
      <c r="J2" s="24" t="s">
        <v>28</v>
      </c>
      <c r="K2" s="127" t="s">
        <v>29</v>
      </c>
      <c r="L2" s="26"/>
      <c r="M2" s="26"/>
      <c r="N2" s="26"/>
      <c r="O2" s="26"/>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row>
    <row r="3" spans="1:70">
      <c r="A3" s="22">
        <v>1</v>
      </c>
      <c r="B3" s="158" t="s">
        <v>30</v>
      </c>
      <c r="C3" s="162" t="s">
        <v>31</v>
      </c>
      <c r="D3" s="43" t="s">
        <v>32</v>
      </c>
      <c r="E3" s="42" t="s">
        <v>33</v>
      </c>
      <c r="F3" s="1">
        <v>0</v>
      </c>
      <c r="G3" s="30">
        <f>F3*12</f>
        <v>0</v>
      </c>
      <c r="H3" s="31">
        <v>26</v>
      </c>
      <c r="I3" s="3">
        <v>0</v>
      </c>
      <c r="J3" s="30">
        <f>I3*H3</f>
        <v>0</v>
      </c>
      <c r="K3" s="128">
        <f>G3+J3</f>
        <v>0</v>
      </c>
      <c r="L3" s="19"/>
      <c r="M3" s="33"/>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row>
    <row r="4" spans="1:70">
      <c r="A4" s="22">
        <v>2</v>
      </c>
      <c r="B4" s="158"/>
      <c r="C4" s="162"/>
      <c r="D4" s="43" t="s">
        <v>34</v>
      </c>
      <c r="E4" s="42" t="s">
        <v>35</v>
      </c>
      <c r="F4" s="1">
        <v>0</v>
      </c>
      <c r="G4" s="30">
        <f t="shared" ref="G4:G60" si="0">F4*12</f>
        <v>0</v>
      </c>
      <c r="H4" s="31">
        <v>52</v>
      </c>
      <c r="I4" s="3">
        <v>0</v>
      </c>
      <c r="J4" s="30">
        <f t="shared" ref="J4:J60" si="1">I4*H4</f>
        <v>0</v>
      </c>
      <c r="K4" s="128">
        <f t="shared" ref="K4:K60" si="2">G4+J4</f>
        <v>0</v>
      </c>
      <c r="L4" s="19"/>
      <c r="M4" s="33"/>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row>
    <row r="5" spans="1:70">
      <c r="A5" s="22">
        <v>3</v>
      </c>
      <c r="B5" s="158" t="s">
        <v>36</v>
      </c>
      <c r="C5" s="160" t="s">
        <v>37</v>
      </c>
      <c r="D5" s="43" t="s">
        <v>32</v>
      </c>
      <c r="E5" s="42" t="s">
        <v>35</v>
      </c>
      <c r="F5" s="1">
        <v>0</v>
      </c>
      <c r="G5" s="30">
        <f t="shared" si="0"/>
        <v>0</v>
      </c>
      <c r="H5" s="35">
        <v>26</v>
      </c>
      <c r="I5" s="3">
        <v>0</v>
      </c>
      <c r="J5" s="30">
        <f t="shared" si="1"/>
        <v>0</v>
      </c>
      <c r="K5" s="128">
        <f t="shared" si="2"/>
        <v>0</v>
      </c>
      <c r="L5" s="19"/>
      <c r="M5" s="33"/>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row>
    <row r="6" spans="1:70">
      <c r="A6" s="22">
        <v>4</v>
      </c>
      <c r="B6" s="158"/>
      <c r="C6" s="160"/>
      <c r="D6" s="43" t="s">
        <v>38</v>
      </c>
      <c r="E6" s="42" t="s">
        <v>35</v>
      </c>
      <c r="F6" s="1">
        <v>0</v>
      </c>
      <c r="G6" s="30">
        <f t="shared" si="0"/>
        <v>0</v>
      </c>
      <c r="H6" s="35">
        <v>13</v>
      </c>
      <c r="I6" s="3">
        <v>0</v>
      </c>
      <c r="J6" s="30">
        <f t="shared" si="1"/>
        <v>0</v>
      </c>
      <c r="K6" s="128">
        <f t="shared" si="2"/>
        <v>0</v>
      </c>
      <c r="L6" s="19"/>
      <c r="M6" s="33"/>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row>
    <row r="7" spans="1:70">
      <c r="A7" s="22">
        <v>5</v>
      </c>
      <c r="B7" s="41" t="s">
        <v>39</v>
      </c>
      <c r="C7" s="42" t="s">
        <v>40</v>
      </c>
      <c r="D7" s="43" t="s">
        <v>32</v>
      </c>
      <c r="E7" s="42" t="s">
        <v>35</v>
      </c>
      <c r="F7" s="1">
        <v>0</v>
      </c>
      <c r="G7" s="30">
        <f t="shared" si="0"/>
        <v>0</v>
      </c>
      <c r="H7" s="35">
        <v>26</v>
      </c>
      <c r="I7" s="3">
        <v>0</v>
      </c>
      <c r="J7" s="30">
        <f t="shared" si="1"/>
        <v>0</v>
      </c>
      <c r="K7" s="128">
        <f>G7+J7</f>
        <v>0</v>
      </c>
      <c r="L7" s="19"/>
      <c r="M7" s="33"/>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70">
      <c r="A8" s="22">
        <v>6</v>
      </c>
      <c r="B8" s="41" t="s">
        <v>41</v>
      </c>
      <c r="C8" s="42" t="s">
        <v>42</v>
      </c>
      <c r="D8" s="43" t="s">
        <v>32</v>
      </c>
      <c r="E8" s="42" t="s">
        <v>35</v>
      </c>
      <c r="F8" s="1">
        <v>0</v>
      </c>
      <c r="G8" s="30">
        <f t="shared" si="0"/>
        <v>0</v>
      </c>
      <c r="H8" s="35">
        <v>26</v>
      </c>
      <c r="I8" s="3">
        <v>0</v>
      </c>
      <c r="J8" s="30">
        <f t="shared" si="1"/>
        <v>0</v>
      </c>
      <c r="K8" s="128">
        <f t="shared" si="2"/>
        <v>0</v>
      </c>
      <c r="L8" s="19"/>
      <c r="M8" s="33"/>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row>
    <row r="9" spans="1:70">
      <c r="A9" s="22">
        <v>7</v>
      </c>
      <c r="B9" s="41" t="s">
        <v>43</v>
      </c>
      <c r="C9" s="42" t="s">
        <v>44</v>
      </c>
      <c r="D9" s="43" t="s">
        <v>32</v>
      </c>
      <c r="E9" s="42" t="s">
        <v>35</v>
      </c>
      <c r="F9" s="1">
        <v>0</v>
      </c>
      <c r="G9" s="30">
        <f t="shared" si="0"/>
        <v>0</v>
      </c>
      <c r="H9" s="35">
        <v>26</v>
      </c>
      <c r="I9" s="3">
        <v>0</v>
      </c>
      <c r="J9" s="30">
        <f t="shared" si="1"/>
        <v>0</v>
      </c>
      <c r="K9" s="128">
        <f t="shared" si="2"/>
        <v>0</v>
      </c>
      <c r="L9" s="19"/>
      <c r="M9" s="33"/>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row>
    <row r="10" spans="1:70">
      <c r="A10" s="22">
        <v>8</v>
      </c>
      <c r="B10" s="41" t="s">
        <v>45</v>
      </c>
      <c r="C10" s="42" t="s">
        <v>46</v>
      </c>
      <c r="D10" s="43" t="s">
        <v>32</v>
      </c>
      <c r="E10" s="42" t="s">
        <v>35</v>
      </c>
      <c r="F10" s="1">
        <v>0</v>
      </c>
      <c r="G10" s="30">
        <f t="shared" si="0"/>
        <v>0</v>
      </c>
      <c r="H10" s="35">
        <v>26</v>
      </c>
      <c r="I10" s="3">
        <v>0</v>
      </c>
      <c r="J10" s="30">
        <f t="shared" si="1"/>
        <v>0</v>
      </c>
      <c r="K10" s="128">
        <f t="shared" si="2"/>
        <v>0</v>
      </c>
      <c r="L10" s="19"/>
      <c r="M10" s="33"/>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row>
    <row r="11" spans="1:70">
      <c r="A11" s="22">
        <v>9</v>
      </c>
      <c r="B11" s="41" t="s">
        <v>47</v>
      </c>
      <c r="C11" s="42" t="s">
        <v>48</v>
      </c>
      <c r="D11" s="43" t="s">
        <v>32</v>
      </c>
      <c r="E11" s="42" t="s">
        <v>35</v>
      </c>
      <c r="F11" s="1">
        <v>0</v>
      </c>
      <c r="G11" s="30">
        <f t="shared" si="0"/>
        <v>0</v>
      </c>
      <c r="H11" s="35">
        <v>26</v>
      </c>
      <c r="I11" s="3">
        <v>0</v>
      </c>
      <c r="J11" s="30">
        <f t="shared" si="1"/>
        <v>0</v>
      </c>
      <c r="K11" s="128">
        <f t="shared" si="2"/>
        <v>0</v>
      </c>
      <c r="L11" s="19"/>
      <c r="M11" s="33"/>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row>
    <row r="12" spans="1:70">
      <c r="A12" s="22">
        <v>10</v>
      </c>
      <c r="B12" s="158" t="s">
        <v>49</v>
      </c>
      <c r="C12" s="162" t="s">
        <v>50</v>
      </c>
      <c r="D12" s="43" t="s">
        <v>38</v>
      </c>
      <c r="E12" s="42" t="s">
        <v>51</v>
      </c>
      <c r="F12" s="1">
        <v>0</v>
      </c>
      <c r="G12" s="30">
        <f t="shared" si="0"/>
        <v>0</v>
      </c>
      <c r="H12" s="31">
        <v>52</v>
      </c>
      <c r="I12" s="3">
        <v>0</v>
      </c>
      <c r="J12" s="30">
        <f t="shared" si="1"/>
        <v>0</v>
      </c>
      <c r="K12" s="128">
        <f t="shared" si="2"/>
        <v>0</v>
      </c>
      <c r="L12" s="19"/>
      <c r="M12" s="33"/>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row>
    <row r="13" spans="1:70" ht="14.5" customHeight="1">
      <c r="A13" s="22">
        <v>11</v>
      </c>
      <c r="B13" s="158"/>
      <c r="C13" s="162"/>
      <c r="D13" s="43" t="s">
        <v>32</v>
      </c>
      <c r="E13" s="42" t="s">
        <v>33</v>
      </c>
      <c r="F13" s="1">
        <v>0</v>
      </c>
      <c r="G13" s="30">
        <f t="shared" si="0"/>
        <v>0</v>
      </c>
      <c r="H13" s="31">
        <v>52</v>
      </c>
      <c r="I13" s="3">
        <v>0</v>
      </c>
      <c r="J13" s="30">
        <f t="shared" si="1"/>
        <v>0</v>
      </c>
      <c r="K13" s="128">
        <f t="shared" si="2"/>
        <v>0</v>
      </c>
      <c r="L13" s="19"/>
      <c r="M13" s="33"/>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row>
    <row r="14" spans="1:70" ht="14.5" customHeight="1">
      <c r="A14" s="22">
        <v>12</v>
      </c>
      <c r="B14" s="158"/>
      <c r="C14" s="162"/>
      <c r="D14" s="43" t="s">
        <v>34</v>
      </c>
      <c r="E14" s="42" t="s">
        <v>35</v>
      </c>
      <c r="F14" s="1">
        <v>0</v>
      </c>
      <c r="G14" s="30">
        <f t="shared" si="0"/>
        <v>0</v>
      </c>
      <c r="H14" s="31">
        <v>52</v>
      </c>
      <c r="I14" s="3">
        <v>0</v>
      </c>
      <c r="J14" s="30">
        <f t="shared" si="1"/>
        <v>0</v>
      </c>
      <c r="K14" s="128">
        <f t="shared" si="2"/>
        <v>0</v>
      </c>
      <c r="L14" s="19"/>
      <c r="M14" s="33"/>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row>
    <row r="15" spans="1:70">
      <c r="A15" s="22">
        <v>13</v>
      </c>
      <c r="B15" s="158" t="s">
        <v>49</v>
      </c>
      <c r="C15" s="162" t="s">
        <v>52</v>
      </c>
      <c r="D15" s="43" t="s">
        <v>34</v>
      </c>
      <c r="E15" s="42" t="s">
        <v>35</v>
      </c>
      <c r="F15" s="1">
        <v>0</v>
      </c>
      <c r="G15" s="30">
        <f t="shared" si="0"/>
        <v>0</v>
      </c>
      <c r="H15" s="31">
        <v>52</v>
      </c>
      <c r="I15" s="3">
        <v>0</v>
      </c>
      <c r="J15" s="30">
        <f t="shared" si="1"/>
        <v>0</v>
      </c>
      <c r="K15" s="128">
        <f t="shared" si="2"/>
        <v>0</v>
      </c>
      <c r="L15" s="19"/>
      <c r="M15" s="33"/>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row>
    <row r="16" spans="1:70">
      <c r="A16" s="22">
        <v>14</v>
      </c>
      <c r="B16" s="158"/>
      <c r="C16" s="162"/>
      <c r="D16" s="43" t="s">
        <v>32</v>
      </c>
      <c r="E16" s="42" t="s">
        <v>35</v>
      </c>
      <c r="F16" s="1">
        <v>0</v>
      </c>
      <c r="G16" s="30">
        <f t="shared" si="0"/>
        <v>0</v>
      </c>
      <c r="H16" s="31">
        <v>26</v>
      </c>
      <c r="I16" s="3">
        <v>0</v>
      </c>
      <c r="J16" s="30">
        <f t="shared" si="1"/>
        <v>0</v>
      </c>
      <c r="K16" s="128">
        <f t="shared" si="2"/>
        <v>0</v>
      </c>
      <c r="L16" s="19"/>
      <c r="M16" s="33"/>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row>
    <row r="17" spans="1:70">
      <c r="A17" s="22">
        <v>15</v>
      </c>
      <c r="B17" s="163" t="s">
        <v>49</v>
      </c>
      <c r="C17" s="160" t="s">
        <v>53</v>
      </c>
      <c r="D17" s="43" t="s">
        <v>32</v>
      </c>
      <c r="E17" s="42" t="s">
        <v>35</v>
      </c>
      <c r="F17" s="1">
        <v>0</v>
      </c>
      <c r="G17" s="30">
        <f t="shared" si="0"/>
        <v>0</v>
      </c>
      <c r="H17" s="31">
        <v>26</v>
      </c>
      <c r="I17" s="3">
        <v>0</v>
      </c>
      <c r="J17" s="30">
        <f t="shared" si="1"/>
        <v>0</v>
      </c>
      <c r="K17" s="128">
        <f t="shared" si="2"/>
        <v>0</v>
      </c>
      <c r="L17" s="19"/>
      <c r="M17" s="33"/>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row>
    <row r="18" spans="1:70">
      <c r="A18" s="22">
        <v>16</v>
      </c>
      <c r="B18" s="163"/>
      <c r="C18" s="160"/>
      <c r="D18" s="43" t="s">
        <v>38</v>
      </c>
      <c r="E18" s="42" t="s">
        <v>51</v>
      </c>
      <c r="F18" s="1">
        <v>0</v>
      </c>
      <c r="G18" s="30">
        <f t="shared" si="0"/>
        <v>0</v>
      </c>
      <c r="H18" s="31">
        <v>26</v>
      </c>
      <c r="I18" s="3">
        <v>0</v>
      </c>
      <c r="J18" s="30">
        <f t="shared" si="1"/>
        <v>0</v>
      </c>
      <c r="K18" s="128">
        <f t="shared" si="2"/>
        <v>0</v>
      </c>
      <c r="L18" s="19"/>
      <c r="M18" s="33"/>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row>
    <row r="19" spans="1:70">
      <c r="A19" s="22">
        <v>17</v>
      </c>
      <c r="B19" s="163"/>
      <c r="C19" s="160"/>
      <c r="D19" s="43" t="s">
        <v>34</v>
      </c>
      <c r="E19" s="42" t="s">
        <v>35</v>
      </c>
      <c r="F19" s="1">
        <v>0</v>
      </c>
      <c r="G19" s="30">
        <f t="shared" si="0"/>
        <v>0</v>
      </c>
      <c r="H19" s="31">
        <v>52</v>
      </c>
      <c r="I19" s="3">
        <v>0</v>
      </c>
      <c r="J19" s="30">
        <f t="shared" si="1"/>
        <v>0</v>
      </c>
      <c r="K19" s="128">
        <f t="shared" si="2"/>
        <v>0</v>
      </c>
      <c r="L19" s="19"/>
      <c r="M19" s="33"/>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row>
    <row r="20" spans="1:70">
      <c r="A20" s="22">
        <v>18</v>
      </c>
      <c r="B20" s="68" t="s">
        <v>54</v>
      </c>
      <c r="C20" s="42" t="s">
        <v>55</v>
      </c>
      <c r="D20" s="43" t="s">
        <v>32</v>
      </c>
      <c r="E20" s="42" t="s">
        <v>35</v>
      </c>
      <c r="F20" s="1">
        <v>0</v>
      </c>
      <c r="G20" s="30">
        <f t="shared" si="0"/>
        <v>0</v>
      </c>
      <c r="H20" s="31">
        <v>26</v>
      </c>
      <c r="I20" s="3">
        <v>0</v>
      </c>
      <c r="J20" s="30">
        <f t="shared" si="1"/>
        <v>0</v>
      </c>
      <c r="K20" s="128">
        <f t="shared" si="2"/>
        <v>0</v>
      </c>
      <c r="L20" s="19"/>
      <c r="M20" s="33"/>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row>
    <row r="21" spans="1:70">
      <c r="A21" s="22">
        <v>19</v>
      </c>
      <c r="B21" s="68" t="s">
        <v>56</v>
      </c>
      <c r="C21" s="42" t="s">
        <v>57</v>
      </c>
      <c r="D21" s="43" t="s">
        <v>32</v>
      </c>
      <c r="E21" s="42" t="s">
        <v>35</v>
      </c>
      <c r="F21" s="1">
        <v>0</v>
      </c>
      <c r="G21" s="30">
        <f t="shared" si="0"/>
        <v>0</v>
      </c>
      <c r="H21" s="31">
        <v>26</v>
      </c>
      <c r="I21" s="3">
        <v>0</v>
      </c>
      <c r="J21" s="30">
        <f t="shared" si="1"/>
        <v>0</v>
      </c>
      <c r="K21" s="128">
        <f t="shared" si="2"/>
        <v>0</v>
      </c>
      <c r="L21" s="19"/>
      <c r="M21" s="33"/>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row>
    <row r="22" spans="1:70">
      <c r="A22" s="22">
        <v>20</v>
      </c>
      <c r="B22" s="68" t="s">
        <v>58</v>
      </c>
      <c r="C22" s="42" t="s">
        <v>59</v>
      </c>
      <c r="D22" s="43" t="s">
        <v>32</v>
      </c>
      <c r="E22" s="42" t="s">
        <v>35</v>
      </c>
      <c r="F22" s="1">
        <v>0</v>
      </c>
      <c r="G22" s="30">
        <f t="shared" si="0"/>
        <v>0</v>
      </c>
      <c r="H22" s="31">
        <v>26</v>
      </c>
      <c r="I22" s="3">
        <v>0</v>
      </c>
      <c r="J22" s="30">
        <f t="shared" si="1"/>
        <v>0</v>
      </c>
      <c r="K22" s="128">
        <f t="shared" si="2"/>
        <v>0</v>
      </c>
      <c r="L22" s="19"/>
      <c r="M22" s="33"/>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row>
    <row r="23" spans="1:70">
      <c r="A23" s="22">
        <v>21</v>
      </c>
      <c r="B23" s="68" t="s">
        <v>60</v>
      </c>
      <c r="C23" s="42" t="s">
        <v>61</v>
      </c>
      <c r="D23" s="43" t="s">
        <v>32</v>
      </c>
      <c r="E23" s="42" t="s">
        <v>35</v>
      </c>
      <c r="F23" s="1">
        <v>0</v>
      </c>
      <c r="G23" s="30">
        <f t="shared" si="0"/>
        <v>0</v>
      </c>
      <c r="H23" s="31">
        <v>26</v>
      </c>
      <c r="I23" s="3">
        <v>0</v>
      </c>
      <c r="J23" s="30">
        <f t="shared" si="1"/>
        <v>0</v>
      </c>
      <c r="K23" s="128">
        <f t="shared" si="2"/>
        <v>0</v>
      </c>
      <c r="L23" s="19"/>
      <c r="M23" s="33"/>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row>
    <row r="24" spans="1:70">
      <c r="A24" s="22">
        <v>22</v>
      </c>
      <c r="B24" s="158" t="s">
        <v>62</v>
      </c>
      <c r="C24" s="162" t="s">
        <v>63</v>
      </c>
      <c r="D24" s="43" t="s">
        <v>38</v>
      </c>
      <c r="E24" s="42" t="s">
        <v>64</v>
      </c>
      <c r="F24" s="1">
        <v>0</v>
      </c>
      <c r="G24" s="30">
        <f t="shared" si="0"/>
        <v>0</v>
      </c>
      <c r="H24" s="31">
        <v>26</v>
      </c>
      <c r="I24" s="3">
        <v>0</v>
      </c>
      <c r="J24" s="30">
        <f t="shared" si="1"/>
        <v>0</v>
      </c>
      <c r="K24" s="128">
        <f t="shared" si="2"/>
        <v>0</v>
      </c>
      <c r="L24" s="19"/>
      <c r="M24" s="33"/>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row>
    <row r="25" spans="1:70">
      <c r="A25" s="22">
        <v>23</v>
      </c>
      <c r="B25" s="158"/>
      <c r="C25" s="162"/>
      <c r="D25" s="43" t="s">
        <v>32</v>
      </c>
      <c r="E25" s="42" t="s">
        <v>35</v>
      </c>
      <c r="F25" s="1">
        <v>0</v>
      </c>
      <c r="G25" s="30">
        <f t="shared" si="0"/>
        <v>0</v>
      </c>
      <c r="H25" s="31">
        <v>26</v>
      </c>
      <c r="I25" s="3">
        <v>0</v>
      </c>
      <c r="J25" s="30">
        <f t="shared" si="1"/>
        <v>0</v>
      </c>
      <c r="K25" s="128">
        <f t="shared" si="2"/>
        <v>0</v>
      </c>
      <c r="L25" s="19"/>
      <c r="M25" s="33"/>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row>
    <row r="26" spans="1:70">
      <c r="A26" s="22">
        <v>24</v>
      </c>
      <c r="B26" s="41" t="s">
        <v>65</v>
      </c>
      <c r="C26" s="86" t="s">
        <v>66</v>
      </c>
      <c r="D26" s="43" t="s">
        <v>32</v>
      </c>
      <c r="E26" s="42" t="s">
        <v>35</v>
      </c>
      <c r="F26" s="1">
        <v>0</v>
      </c>
      <c r="G26" s="30">
        <f t="shared" si="0"/>
        <v>0</v>
      </c>
      <c r="H26" s="31">
        <v>26</v>
      </c>
      <c r="I26" s="3">
        <v>0</v>
      </c>
      <c r="J26" s="30">
        <f t="shared" si="1"/>
        <v>0</v>
      </c>
      <c r="K26" s="128">
        <f t="shared" si="2"/>
        <v>0</v>
      </c>
      <c r="L26" s="19"/>
      <c r="M26" s="33"/>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row>
    <row r="27" spans="1:70" ht="14.5" customHeight="1">
      <c r="A27" s="22">
        <v>25</v>
      </c>
      <c r="B27" s="43" t="s">
        <v>67</v>
      </c>
      <c r="C27" s="66" t="s">
        <v>68</v>
      </c>
      <c r="D27" s="43" t="s">
        <v>38</v>
      </c>
      <c r="E27" s="42" t="s">
        <v>35</v>
      </c>
      <c r="F27" s="1">
        <v>0</v>
      </c>
      <c r="G27" s="30">
        <f t="shared" si="0"/>
        <v>0</v>
      </c>
      <c r="H27" s="31">
        <v>26</v>
      </c>
      <c r="I27" s="3">
        <v>0</v>
      </c>
      <c r="J27" s="30">
        <f t="shared" si="1"/>
        <v>0</v>
      </c>
      <c r="K27" s="128">
        <f t="shared" si="2"/>
        <v>0</v>
      </c>
      <c r="L27" s="19"/>
      <c r="M27" s="33"/>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row>
    <row r="28" spans="1:70" ht="14.5" customHeight="1">
      <c r="A28" s="22">
        <v>26</v>
      </c>
      <c r="B28" s="158" t="s">
        <v>49</v>
      </c>
      <c r="C28" s="160" t="s">
        <v>69</v>
      </c>
      <c r="D28" s="43" t="s">
        <v>38</v>
      </c>
      <c r="E28" s="42" t="s">
        <v>33</v>
      </c>
      <c r="F28" s="1">
        <v>0</v>
      </c>
      <c r="G28" s="30">
        <f t="shared" si="0"/>
        <v>0</v>
      </c>
      <c r="H28" s="31">
        <v>52</v>
      </c>
      <c r="I28" s="3">
        <v>0</v>
      </c>
      <c r="J28" s="30">
        <f t="shared" si="1"/>
        <v>0</v>
      </c>
      <c r="K28" s="128">
        <f t="shared" si="2"/>
        <v>0</v>
      </c>
      <c r="L28" s="19"/>
      <c r="M28" s="33"/>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row>
    <row r="29" spans="1:70" ht="14.5" customHeight="1">
      <c r="A29" s="22">
        <v>27</v>
      </c>
      <c r="B29" s="158"/>
      <c r="C29" s="160"/>
      <c r="D29" s="43" t="s">
        <v>70</v>
      </c>
      <c r="E29" s="44" t="s">
        <v>35</v>
      </c>
      <c r="F29" s="1">
        <v>0</v>
      </c>
      <c r="G29" s="30">
        <f t="shared" si="0"/>
        <v>0</v>
      </c>
      <c r="H29" s="31">
        <v>13</v>
      </c>
      <c r="I29" s="3">
        <v>0</v>
      </c>
      <c r="J29" s="30">
        <f t="shared" si="1"/>
        <v>0</v>
      </c>
      <c r="K29" s="128">
        <f t="shared" si="2"/>
        <v>0</v>
      </c>
      <c r="L29" s="19"/>
      <c r="M29" s="33"/>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row>
    <row r="30" spans="1:70" ht="14.5" customHeight="1">
      <c r="A30" s="22">
        <v>28</v>
      </c>
      <c r="B30" s="158"/>
      <c r="C30" s="160"/>
      <c r="D30" s="43" t="s">
        <v>32</v>
      </c>
      <c r="E30" s="44" t="s">
        <v>35</v>
      </c>
      <c r="F30" s="1">
        <v>0</v>
      </c>
      <c r="G30" s="30">
        <f t="shared" si="0"/>
        <v>0</v>
      </c>
      <c r="H30" s="35">
        <v>26</v>
      </c>
      <c r="I30" s="3">
        <v>0</v>
      </c>
      <c r="J30" s="30">
        <f t="shared" si="1"/>
        <v>0</v>
      </c>
      <c r="K30" s="128">
        <f t="shared" si="2"/>
        <v>0</v>
      </c>
      <c r="L30" s="19"/>
      <c r="M30" s="33"/>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row>
    <row r="31" spans="1:70" ht="14.5" customHeight="1">
      <c r="A31" s="22">
        <v>29</v>
      </c>
      <c r="B31" s="158"/>
      <c r="C31" s="160"/>
      <c r="D31" s="43" t="s">
        <v>34</v>
      </c>
      <c r="E31" s="44" t="s">
        <v>35</v>
      </c>
      <c r="F31" s="1">
        <v>0</v>
      </c>
      <c r="G31" s="30">
        <f t="shared" si="0"/>
        <v>0</v>
      </c>
      <c r="H31" s="35">
        <v>52</v>
      </c>
      <c r="I31" s="3">
        <v>0</v>
      </c>
      <c r="J31" s="30">
        <f t="shared" si="1"/>
        <v>0</v>
      </c>
      <c r="K31" s="128">
        <f t="shared" si="2"/>
        <v>0</v>
      </c>
      <c r="L31" s="19"/>
      <c r="M31" s="33"/>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row>
    <row r="32" spans="1:70" ht="14.5" customHeight="1">
      <c r="A32" s="22">
        <v>30</v>
      </c>
      <c r="B32" s="158" t="s">
        <v>71</v>
      </c>
      <c r="C32" s="160" t="s">
        <v>72</v>
      </c>
      <c r="D32" s="43" t="s">
        <v>32</v>
      </c>
      <c r="E32" s="44" t="s">
        <v>35</v>
      </c>
      <c r="F32" s="1">
        <v>0</v>
      </c>
      <c r="G32" s="30">
        <f t="shared" si="0"/>
        <v>0</v>
      </c>
      <c r="H32" s="35">
        <v>26</v>
      </c>
      <c r="I32" s="3">
        <v>0</v>
      </c>
      <c r="J32" s="30">
        <f t="shared" si="1"/>
        <v>0</v>
      </c>
      <c r="K32" s="128">
        <f t="shared" si="2"/>
        <v>0</v>
      </c>
      <c r="L32" s="19"/>
      <c r="M32" s="33"/>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row>
    <row r="33" spans="1:70" ht="14.5" customHeight="1">
      <c r="A33" s="22">
        <v>31</v>
      </c>
      <c r="B33" s="158"/>
      <c r="C33" s="160"/>
      <c r="D33" s="43" t="s">
        <v>38</v>
      </c>
      <c r="E33" s="42" t="s">
        <v>33</v>
      </c>
      <c r="F33" s="1">
        <v>0</v>
      </c>
      <c r="G33" s="30">
        <f t="shared" si="0"/>
        <v>0</v>
      </c>
      <c r="H33" s="31">
        <v>26</v>
      </c>
      <c r="I33" s="3">
        <v>0</v>
      </c>
      <c r="J33" s="30">
        <f t="shared" si="1"/>
        <v>0</v>
      </c>
      <c r="K33" s="128">
        <f t="shared" si="2"/>
        <v>0</v>
      </c>
      <c r="L33" s="19"/>
      <c r="M33" s="33"/>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row>
    <row r="34" spans="1:70" ht="14.5" customHeight="1">
      <c r="A34" s="22">
        <v>32</v>
      </c>
      <c r="B34" s="158" t="s">
        <v>56</v>
      </c>
      <c r="C34" s="160" t="s">
        <v>73</v>
      </c>
      <c r="D34" s="43" t="s">
        <v>32</v>
      </c>
      <c r="E34" s="42" t="s">
        <v>35</v>
      </c>
      <c r="F34" s="1">
        <v>0</v>
      </c>
      <c r="G34" s="30">
        <f t="shared" si="0"/>
        <v>0</v>
      </c>
      <c r="H34" s="31">
        <v>26</v>
      </c>
      <c r="I34" s="3">
        <v>0</v>
      </c>
      <c r="J34" s="30">
        <f t="shared" si="1"/>
        <v>0</v>
      </c>
      <c r="K34" s="128">
        <f t="shared" si="2"/>
        <v>0</v>
      </c>
      <c r="L34" s="19"/>
      <c r="M34" s="33"/>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row>
    <row r="35" spans="1:70" ht="14.5" customHeight="1">
      <c r="A35" s="22">
        <v>33</v>
      </c>
      <c r="B35" s="158"/>
      <c r="C35" s="160"/>
      <c r="D35" s="43" t="s">
        <v>38</v>
      </c>
      <c r="E35" s="42" t="s">
        <v>51</v>
      </c>
      <c r="F35" s="1">
        <v>0</v>
      </c>
      <c r="G35" s="30">
        <f t="shared" si="0"/>
        <v>0</v>
      </c>
      <c r="H35" s="31">
        <v>26</v>
      </c>
      <c r="I35" s="3">
        <v>0</v>
      </c>
      <c r="J35" s="30">
        <f t="shared" si="1"/>
        <v>0</v>
      </c>
      <c r="K35" s="128">
        <f t="shared" si="2"/>
        <v>0</v>
      </c>
      <c r="L35" s="19"/>
      <c r="M35" s="33"/>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row>
    <row r="36" spans="1:70" ht="14.5" customHeight="1">
      <c r="A36" s="22">
        <v>34</v>
      </c>
      <c r="B36" s="41" t="s">
        <v>60</v>
      </c>
      <c r="C36" s="42" t="s">
        <v>74</v>
      </c>
      <c r="D36" s="43" t="s">
        <v>32</v>
      </c>
      <c r="E36" s="42" t="s">
        <v>35</v>
      </c>
      <c r="F36" s="1">
        <v>0</v>
      </c>
      <c r="G36" s="30">
        <f t="shared" si="0"/>
        <v>0</v>
      </c>
      <c r="H36" s="31">
        <v>26</v>
      </c>
      <c r="I36" s="3">
        <v>0</v>
      </c>
      <c r="J36" s="30">
        <f t="shared" si="1"/>
        <v>0</v>
      </c>
      <c r="K36" s="128">
        <f t="shared" si="2"/>
        <v>0</v>
      </c>
      <c r="L36" s="19"/>
      <c r="M36" s="33"/>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row>
    <row r="37" spans="1:70" ht="14.5" customHeight="1">
      <c r="A37" s="22">
        <v>35</v>
      </c>
      <c r="B37" s="158" t="s">
        <v>75</v>
      </c>
      <c r="C37" s="160" t="s">
        <v>76</v>
      </c>
      <c r="D37" s="43" t="s">
        <v>38</v>
      </c>
      <c r="E37" s="42" t="s">
        <v>33</v>
      </c>
      <c r="F37" s="1">
        <v>0</v>
      </c>
      <c r="G37" s="30">
        <f t="shared" si="0"/>
        <v>0</v>
      </c>
      <c r="H37" s="31">
        <v>52</v>
      </c>
      <c r="I37" s="3">
        <v>0</v>
      </c>
      <c r="J37" s="30">
        <f t="shared" si="1"/>
        <v>0</v>
      </c>
      <c r="K37" s="128">
        <f t="shared" si="2"/>
        <v>0</v>
      </c>
      <c r="L37" s="19"/>
      <c r="M37" s="33"/>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row>
    <row r="38" spans="1:70" ht="14.5" customHeight="1">
      <c r="A38" s="22">
        <v>36</v>
      </c>
      <c r="B38" s="158"/>
      <c r="C38" s="160"/>
      <c r="D38" s="43" t="s">
        <v>32</v>
      </c>
      <c r="E38" s="42" t="s">
        <v>35</v>
      </c>
      <c r="F38" s="1">
        <v>0</v>
      </c>
      <c r="G38" s="30">
        <f t="shared" si="0"/>
        <v>0</v>
      </c>
      <c r="H38" s="31">
        <v>26</v>
      </c>
      <c r="I38" s="3">
        <v>0</v>
      </c>
      <c r="J38" s="30">
        <f t="shared" si="1"/>
        <v>0</v>
      </c>
      <c r="K38" s="128">
        <f t="shared" si="2"/>
        <v>0</v>
      </c>
      <c r="L38" s="19"/>
      <c r="M38" s="33"/>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row>
    <row r="39" spans="1:70" ht="14.5" customHeight="1">
      <c r="A39" s="22">
        <v>37</v>
      </c>
      <c r="B39" s="41" t="s">
        <v>77</v>
      </c>
      <c r="C39" s="42" t="s">
        <v>78</v>
      </c>
      <c r="D39" s="43" t="s">
        <v>32</v>
      </c>
      <c r="E39" s="42" t="s">
        <v>35</v>
      </c>
      <c r="F39" s="1">
        <v>0</v>
      </c>
      <c r="G39" s="30">
        <f t="shared" si="0"/>
        <v>0</v>
      </c>
      <c r="H39" s="31">
        <v>26</v>
      </c>
      <c r="I39" s="3">
        <v>0</v>
      </c>
      <c r="J39" s="30">
        <f t="shared" si="1"/>
        <v>0</v>
      </c>
      <c r="K39" s="128">
        <f t="shared" si="2"/>
        <v>0</v>
      </c>
      <c r="L39" s="19"/>
      <c r="M39" s="33"/>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row>
    <row r="40" spans="1:70" ht="14.5" customHeight="1">
      <c r="A40" s="22">
        <v>38</v>
      </c>
      <c r="B40" s="158" t="s">
        <v>79</v>
      </c>
      <c r="C40" s="160" t="s">
        <v>80</v>
      </c>
      <c r="D40" s="43" t="s">
        <v>38</v>
      </c>
      <c r="E40" s="42" t="s">
        <v>35</v>
      </c>
      <c r="F40" s="1">
        <v>0</v>
      </c>
      <c r="G40" s="30">
        <f t="shared" si="0"/>
        <v>0</v>
      </c>
      <c r="H40" s="31">
        <v>52</v>
      </c>
      <c r="I40" s="3">
        <v>0</v>
      </c>
      <c r="J40" s="30">
        <f t="shared" si="1"/>
        <v>0</v>
      </c>
      <c r="K40" s="128">
        <f t="shared" si="2"/>
        <v>0</v>
      </c>
      <c r="L40" s="19"/>
      <c r="M40" s="33"/>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row>
    <row r="41" spans="1:70" ht="14.5" customHeight="1">
      <c r="A41" s="22">
        <v>39</v>
      </c>
      <c r="B41" s="158"/>
      <c r="C41" s="160"/>
      <c r="D41" s="43" t="s">
        <v>32</v>
      </c>
      <c r="E41" s="42" t="s">
        <v>35</v>
      </c>
      <c r="F41" s="1">
        <v>0</v>
      </c>
      <c r="G41" s="30">
        <f t="shared" si="0"/>
        <v>0</v>
      </c>
      <c r="H41" s="31">
        <v>26</v>
      </c>
      <c r="I41" s="3">
        <v>0</v>
      </c>
      <c r="J41" s="30">
        <f t="shared" si="1"/>
        <v>0</v>
      </c>
      <c r="K41" s="128">
        <f t="shared" si="2"/>
        <v>0</v>
      </c>
      <c r="L41" s="19"/>
      <c r="M41" s="33"/>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row>
    <row r="42" spans="1:70" ht="14.5" customHeight="1">
      <c r="A42" s="22">
        <v>40</v>
      </c>
      <c r="B42" s="41" t="s">
        <v>81</v>
      </c>
      <c r="C42" s="42" t="s">
        <v>82</v>
      </c>
      <c r="D42" s="43" t="s">
        <v>32</v>
      </c>
      <c r="E42" s="42" t="s">
        <v>35</v>
      </c>
      <c r="F42" s="1">
        <v>0</v>
      </c>
      <c r="G42" s="30">
        <f t="shared" si="0"/>
        <v>0</v>
      </c>
      <c r="H42" s="31">
        <v>26</v>
      </c>
      <c r="I42" s="3">
        <v>0</v>
      </c>
      <c r="J42" s="30">
        <f t="shared" si="1"/>
        <v>0</v>
      </c>
      <c r="K42" s="128">
        <f t="shared" si="2"/>
        <v>0</v>
      </c>
      <c r="L42" s="19"/>
      <c r="M42" s="33"/>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row>
    <row r="43" spans="1:70" ht="14.5" customHeight="1">
      <c r="A43" s="22">
        <v>41</v>
      </c>
      <c r="B43" s="158" t="s">
        <v>49</v>
      </c>
      <c r="C43" s="160" t="s">
        <v>83</v>
      </c>
      <c r="D43" s="43" t="s">
        <v>38</v>
      </c>
      <c r="E43" s="42" t="s">
        <v>33</v>
      </c>
      <c r="F43" s="1">
        <v>0</v>
      </c>
      <c r="G43" s="30">
        <f t="shared" si="0"/>
        <v>0</v>
      </c>
      <c r="H43" s="31">
        <v>26</v>
      </c>
      <c r="I43" s="3">
        <v>0</v>
      </c>
      <c r="J43" s="30">
        <f t="shared" si="1"/>
        <v>0</v>
      </c>
      <c r="K43" s="128">
        <f t="shared" si="2"/>
        <v>0</v>
      </c>
      <c r="L43" s="19"/>
      <c r="M43" s="33"/>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row>
    <row r="44" spans="1:70" ht="14.5" customHeight="1">
      <c r="A44" s="22">
        <v>42</v>
      </c>
      <c r="B44" s="158"/>
      <c r="C44" s="160"/>
      <c r="D44" s="43" t="s">
        <v>32</v>
      </c>
      <c r="E44" s="42" t="s">
        <v>35</v>
      </c>
      <c r="F44" s="1">
        <v>0</v>
      </c>
      <c r="G44" s="30">
        <f t="shared" si="0"/>
        <v>0</v>
      </c>
      <c r="H44" s="31">
        <v>26</v>
      </c>
      <c r="I44" s="3">
        <v>0</v>
      </c>
      <c r="J44" s="30">
        <f t="shared" si="1"/>
        <v>0</v>
      </c>
      <c r="K44" s="128">
        <f t="shared" si="2"/>
        <v>0</v>
      </c>
      <c r="L44" s="19"/>
      <c r="M44" s="33"/>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row>
    <row r="45" spans="1:70" ht="14.5" customHeight="1">
      <c r="A45" s="22">
        <v>43</v>
      </c>
      <c r="B45" s="41" t="s">
        <v>49</v>
      </c>
      <c r="C45" s="42" t="s">
        <v>84</v>
      </c>
      <c r="D45" s="43" t="s">
        <v>70</v>
      </c>
      <c r="E45" s="42" t="s">
        <v>35</v>
      </c>
      <c r="F45" s="1">
        <v>0</v>
      </c>
      <c r="G45" s="30">
        <f t="shared" si="0"/>
        <v>0</v>
      </c>
      <c r="H45" s="31">
        <v>13</v>
      </c>
      <c r="I45" s="3">
        <v>0</v>
      </c>
      <c r="J45" s="30">
        <f t="shared" si="1"/>
        <v>0</v>
      </c>
      <c r="K45" s="128">
        <f t="shared" si="2"/>
        <v>0</v>
      </c>
      <c r="L45" s="19"/>
      <c r="M45" s="33"/>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row>
    <row r="46" spans="1:70" ht="14.5" customHeight="1">
      <c r="A46" s="22">
        <v>44</v>
      </c>
      <c r="B46" s="41" t="s">
        <v>49</v>
      </c>
      <c r="C46" s="42" t="s">
        <v>85</v>
      </c>
      <c r="D46" s="43" t="s">
        <v>32</v>
      </c>
      <c r="E46" s="42" t="s">
        <v>35</v>
      </c>
      <c r="F46" s="1">
        <v>0</v>
      </c>
      <c r="G46" s="30">
        <f t="shared" si="0"/>
        <v>0</v>
      </c>
      <c r="H46" s="31">
        <v>26</v>
      </c>
      <c r="I46" s="3">
        <v>0</v>
      </c>
      <c r="J46" s="30">
        <f t="shared" si="1"/>
        <v>0</v>
      </c>
      <c r="K46" s="128">
        <f t="shared" si="2"/>
        <v>0</v>
      </c>
      <c r="L46" s="19"/>
      <c r="M46" s="33"/>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row>
    <row r="47" spans="1:70" ht="14.5" customHeight="1">
      <c r="A47" s="22">
        <v>45</v>
      </c>
      <c r="B47" s="41" t="s">
        <v>86</v>
      </c>
      <c r="C47" s="42" t="s">
        <v>87</v>
      </c>
      <c r="D47" s="43" t="s">
        <v>32</v>
      </c>
      <c r="E47" s="42" t="s">
        <v>35</v>
      </c>
      <c r="F47" s="1">
        <v>0</v>
      </c>
      <c r="G47" s="30">
        <f t="shared" si="0"/>
        <v>0</v>
      </c>
      <c r="H47" s="31">
        <v>26</v>
      </c>
      <c r="I47" s="3">
        <v>0</v>
      </c>
      <c r="J47" s="30">
        <f t="shared" si="1"/>
        <v>0</v>
      </c>
      <c r="K47" s="128">
        <f t="shared" si="2"/>
        <v>0</v>
      </c>
      <c r="L47" s="19"/>
      <c r="M47" s="33"/>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row>
    <row r="48" spans="1:70" ht="14.5" customHeight="1">
      <c r="A48" s="22">
        <v>46</v>
      </c>
      <c r="B48" s="41" t="s">
        <v>88</v>
      </c>
      <c r="C48" s="42" t="s">
        <v>89</v>
      </c>
      <c r="D48" s="43" t="s">
        <v>32</v>
      </c>
      <c r="E48" s="42" t="s">
        <v>35</v>
      </c>
      <c r="F48" s="1">
        <v>0</v>
      </c>
      <c r="G48" s="30">
        <f t="shared" si="0"/>
        <v>0</v>
      </c>
      <c r="H48" s="31">
        <v>26</v>
      </c>
      <c r="I48" s="3">
        <v>0</v>
      </c>
      <c r="J48" s="30">
        <f t="shared" si="1"/>
        <v>0</v>
      </c>
      <c r="K48" s="128">
        <f t="shared" si="2"/>
        <v>0</v>
      </c>
      <c r="L48" s="19"/>
      <c r="M48" s="33"/>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row>
    <row r="49" spans="1:107" ht="14.5" customHeight="1">
      <c r="A49" s="22">
        <v>47</v>
      </c>
      <c r="B49" s="41" t="s">
        <v>90</v>
      </c>
      <c r="C49" s="42" t="s">
        <v>91</v>
      </c>
      <c r="D49" s="43" t="s">
        <v>32</v>
      </c>
      <c r="E49" s="42" t="s">
        <v>35</v>
      </c>
      <c r="F49" s="1">
        <v>0</v>
      </c>
      <c r="G49" s="30">
        <f t="shared" si="0"/>
        <v>0</v>
      </c>
      <c r="H49" s="31">
        <v>26</v>
      </c>
      <c r="I49" s="3">
        <v>0</v>
      </c>
      <c r="J49" s="30">
        <f t="shared" si="1"/>
        <v>0</v>
      </c>
      <c r="K49" s="128">
        <f t="shared" si="2"/>
        <v>0</v>
      </c>
      <c r="L49" s="19"/>
      <c r="M49" s="33"/>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row>
    <row r="50" spans="1:107" ht="14.5" customHeight="1">
      <c r="A50" s="22">
        <v>48</v>
      </c>
      <c r="B50" s="41" t="s">
        <v>92</v>
      </c>
      <c r="C50" s="42" t="s">
        <v>93</v>
      </c>
      <c r="D50" s="43" t="s">
        <v>32</v>
      </c>
      <c r="E50" s="42" t="s">
        <v>35</v>
      </c>
      <c r="F50" s="1">
        <v>0</v>
      </c>
      <c r="G50" s="30">
        <f t="shared" si="0"/>
        <v>0</v>
      </c>
      <c r="H50" s="31">
        <v>26</v>
      </c>
      <c r="I50" s="3">
        <v>0</v>
      </c>
      <c r="J50" s="30">
        <f t="shared" si="1"/>
        <v>0</v>
      </c>
      <c r="K50" s="128">
        <f t="shared" si="2"/>
        <v>0</v>
      </c>
      <c r="L50" s="19"/>
      <c r="M50" s="33"/>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row>
    <row r="51" spans="1:107" ht="14.5" customHeight="1">
      <c r="A51" s="22">
        <v>49</v>
      </c>
      <c r="B51" s="158" t="s">
        <v>94</v>
      </c>
      <c r="C51" s="160" t="s">
        <v>95</v>
      </c>
      <c r="D51" s="43" t="s">
        <v>38</v>
      </c>
      <c r="E51" s="42" t="s">
        <v>51</v>
      </c>
      <c r="F51" s="1">
        <v>0</v>
      </c>
      <c r="G51" s="30">
        <f t="shared" si="0"/>
        <v>0</v>
      </c>
      <c r="H51" s="31">
        <v>52</v>
      </c>
      <c r="I51" s="3">
        <v>0</v>
      </c>
      <c r="J51" s="30">
        <f t="shared" si="1"/>
        <v>0</v>
      </c>
      <c r="K51" s="128">
        <f t="shared" si="2"/>
        <v>0</v>
      </c>
      <c r="L51" s="19"/>
      <c r="M51" s="33"/>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row>
    <row r="52" spans="1:107" ht="14.5" customHeight="1">
      <c r="A52" s="22">
        <v>50</v>
      </c>
      <c r="B52" s="158"/>
      <c r="C52" s="160"/>
      <c r="D52" s="43" t="s">
        <v>32</v>
      </c>
      <c r="E52" s="42" t="s">
        <v>35</v>
      </c>
      <c r="F52" s="1">
        <v>0</v>
      </c>
      <c r="G52" s="30">
        <f t="shared" si="0"/>
        <v>0</v>
      </c>
      <c r="H52" s="31">
        <v>26</v>
      </c>
      <c r="I52" s="3">
        <v>0</v>
      </c>
      <c r="J52" s="30">
        <f t="shared" si="1"/>
        <v>0</v>
      </c>
      <c r="K52" s="128">
        <f t="shared" si="2"/>
        <v>0</v>
      </c>
      <c r="L52" s="19"/>
      <c r="M52" s="33"/>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row>
    <row r="53" spans="1:107" ht="14.5" customHeight="1">
      <c r="A53" s="22">
        <v>51</v>
      </c>
      <c r="B53" s="41" t="s">
        <v>96</v>
      </c>
      <c r="C53" s="42" t="s">
        <v>97</v>
      </c>
      <c r="D53" s="43" t="s">
        <v>32</v>
      </c>
      <c r="E53" s="42" t="s">
        <v>35</v>
      </c>
      <c r="F53" s="1">
        <v>0</v>
      </c>
      <c r="G53" s="30">
        <f t="shared" si="0"/>
        <v>0</v>
      </c>
      <c r="H53" s="31">
        <v>26</v>
      </c>
      <c r="I53" s="3">
        <v>0</v>
      </c>
      <c r="J53" s="30">
        <f t="shared" si="1"/>
        <v>0</v>
      </c>
      <c r="K53" s="128">
        <f t="shared" si="2"/>
        <v>0</v>
      </c>
      <c r="L53" s="19"/>
      <c r="M53" s="33"/>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row>
    <row r="54" spans="1:107" ht="14.5" customHeight="1">
      <c r="A54" s="22">
        <v>52</v>
      </c>
      <c r="B54" s="158" t="s">
        <v>49</v>
      </c>
      <c r="C54" s="160" t="s">
        <v>98</v>
      </c>
      <c r="D54" s="43" t="s">
        <v>70</v>
      </c>
      <c r="E54" s="44" t="s">
        <v>35</v>
      </c>
      <c r="F54" s="1">
        <v>0</v>
      </c>
      <c r="G54" s="30">
        <f t="shared" si="0"/>
        <v>0</v>
      </c>
      <c r="H54" s="31">
        <v>13</v>
      </c>
      <c r="I54" s="3">
        <v>0</v>
      </c>
      <c r="J54" s="30">
        <f t="shared" si="1"/>
        <v>0</v>
      </c>
      <c r="K54" s="128">
        <f t="shared" si="2"/>
        <v>0</v>
      </c>
      <c r="L54" s="19"/>
      <c r="M54" s="33"/>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row>
    <row r="55" spans="1:107" ht="14.5" customHeight="1">
      <c r="A55" s="22">
        <v>53</v>
      </c>
      <c r="B55" s="158"/>
      <c r="C55" s="160"/>
      <c r="D55" s="43" t="s">
        <v>38</v>
      </c>
      <c r="E55" s="42" t="s">
        <v>51</v>
      </c>
      <c r="F55" s="1">
        <v>0</v>
      </c>
      <c r="G55" s="30">
        <f t="shared" si="0"/>
        <v>0</v>
      </c>
      <c r="H55" s="31">
        <v>26</v>
      </c>
      <c r="I55" s="3">
        <v>0</v>
      </c>
      <c r="J55" s="30">
        <f t="shared" si="1"/>
        <v>0</v>
      </c>
      <c r="K55" s="128">
        <f t="shared" si="2"/>
        <v>0</v>
      </c>
      <c r="L55" s="19"/>
      <c r="M55" s="33"/>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row>
    <row r="56" spans="1:107">
      <c r="A56" s="22">
        <v>54</v>
      </c>
      <c r="B56" s="159"/>
      <c r="C56" s="161"/>
      <c r="D56" s="36" t="s">
        <v>32</v>
      </c>
      <c r="E56" s="45" t="s">
        <v>35</v>
      </c>
      <c r="F56" s="1">
        <v>0</v>
      </c>
      <c r="G56" s="30">
        <f t="shared" si="0"/>
        <v>0</v>
      </c>
      <c r="H56" s="70">
        <v>26</v>
      </c>
      <c r="I56" s="3">
        <v>0</v>
      </c>
      <c r="J56" s="30">
        <f t="shared" si="1"/>
        <v>0</v>
      </c>
      <c r="K56" s="128">
        <f t="shared" si="2"/>
        <v>0</v>
      </c>
      <c r="L56" s="19"/>
      <c r="M56" s="33"/>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row>
    <row r="57" spans="1:107">
      <c r="A57" s="138">
        <v>55</v>
      </c>
      <c r="B57" s="41" t="s">
        <v>30</v>
      </c>
      <c r="C57" s="42" t="s">
        <v>99</v>
      </c>
      <c r="D57" s="91" t="s">
        <v>32</v>
      </c>
      <c r="E57" s="45" t="s">
        <v>35</v>
      </c>
      <c r="F57" s="1">
        <v>0</v>
      </c>
      <c r="G57" s="30">
        <f t="shared" si="0"/>
        <v>0</v>
      </c>
      <c r="H57" s="31">
        <v>26</v>
      </c>
      <c r="I57" s="3">
        <v>0</v>
      </c>
      <c r="J57" s="30">
        <f t="shared" si="1"/>
        <v>0</v>
      </c>
      <c r="K57" s="128">
        <f>G57+J57</f>
        <v>0</v>
      </c>
      <c r="L57" s="19"/>
      <c r="M57" s="33"/>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row>
    <row r="58" spans="1:107">
      <c r="A58" s="22">
        <v>56</v>
      </c>
      <c r="B58" s="34" t="s">
        <v>100</v>
      </c>
      <c r="C58" s="46" t="s">
        <v>101</v>
      </c>
      <c r="D58" s="36" t="s">
        <v>32</v>
      </c>
      <c r="E58" s="45" t="s">
        <v>35</v>
      </c>
      <c r="F58" s="1">
        <v>0</v>
      </c>
      <c r="G58" s="30">
        <f t="shared" si="0"/>
        <v>0</v>
      </c>
      <c r="H58" s="31">
        <v>26</v>
      </c>
      <c r="I58" s="3">
        <v>0</v>
      </c>
      <c r="J58" s="30">
        <f t="shared" si="1"/>
        <v>0</v>
      </c>
      <c r="K58" s="128">
        <f t="shared" si="2"/>
        <v>0</v>
      </c>
      <c r="L58" s="19"/>
      <c r="M58" s="33"/>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row>
    <row r="59" spans="1:107">
      <c r="A59" s="22">
        <v>57</v>
      </c>
      <c r="B59" s="41" t="s">
        <v>102</v>
      </c>
      <c r="C59" s="42" t="s">
        <v>103</v>
      </c>
      <c r="D59" s="36" t="s">
        <v>32</v>
      </c>
      <c r="E59" s="45" t="s">
        <v>35</v>
      </c>
      <c r="F59" s="1">
        <v>0</v>
      </c>
      <c r="G59" s="30">
        <f t="shared" si="0"/>
        <v>0</v>
      </c>
      <c r="H59" s="31">
        <v>26</v>
      </c>
      <c r="I59" s="3">
        <v>0</v>
      </c>
      <c r="J59" s="30">
        <f t="shared" si="1"/>
        <v>0</v>
      </c>
      <c r="K59" s="128">
        <f t="shared" si="2"/>
        <v>0</v>
      </c>
      <c r="L59" s="19"/>
      <c r="M59" s="33"/>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row>
    <row r="60" spans="1:107">
      <c r="A60" s="22">
        <v>58</v>
      </c>
      <c r="B60" s="27" t="s">
        <v>65</v>
      </c>
      <c r="C60" s="45" t="s">
        <v>104</v>
      </c>
      <c r="D60" s="36" t="s">
        <v>32</v>
      </c>
      <c r="E60" s="45" t="s">
        <v>35</v>
      </c>
      <c r="F60" s="1">
        <v>0</v>
      </c>
      <c r="G60" s="30">
        <f t="shared" si="0"/>
        <v>0</v>
      </c>
      <c r="H60" s="70">
        <v>26</v>
      </c>
      <c r="I60" s="3">
        <v>0</v>
      </c>
      <c r="J60" s="30">
        <f t="shared" si="1"/>
        <v>0</v>
      </c>
      <c r="K60" s="128">
        <f t="shared" si="2"/>
        <v>0</v>
      </c>
      <c r="L60" s="19"/>
      <c r="M60" s="33"/>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row>
    <row r="61" spans="1:107">
      <c r="A61" s="136" t="s">
        <v>18</v>
      </c>
      <c r="B61" s="137"/>
      <c r="C61" s="137"/>
      <c r="D61" s="137"/>
      <c r="E61" s="137"/>
      <c r="F61" s="137"/>
      <c r="G61" s="137"/>
      <c r="H61" s="137"/>
      <c r="I61" s="137"/>
      <c r="J61" s="137"/>
      <c r="K61" s="141">
        <f>SUM(K3:K60)</f>
        <v>0</v>
      </c>
      <c r="L61" s="19"/>
      <c r="M61" s="33"/>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row>
    <row r="62" spans="1:107" s="19" customFormat="1">
      <c r="A62" s="49"/>
      <c r="B62" s="50"/>
      <c r="C62" s="51"/>
      <c r="D62" s="52"/>
      <c r="E62" s="52"/>
      <c r="F62" s="53"/>
      <c r="G62" s="53"/>
      <c r="H62" s="53"/>
      <c r="I62" s="54"/>
      <c r="J62" s="53"/>
      <c r="K62" s="53"/>
    </row>
    <row r="63" spans="1:107" s="19" customFormat="1">
      <c r="A63" s="55"/>
      <c r="B63" s="55"/>
      <c r="C63" s="55"/>
      <c r="D63" s="56"/>
      <c r="E63" s="56"/>
      <c r="F63" s="57"/>
      <c r="G63" s="57"/>
      <c r="H63" s="57"/>
      <c r="I63" s="56"/>
      <c r="J63" s="57"/>
      <c r="K63" s="57"/>
    </row>
    <row r="64" spans="1:107" ht="18.5">
      <c r="A64" s="164" t="s">
        <v>105</v>
      </c>
      <c r="B64" s="165"/>
      <c r="C64" s="165"/>
      <c r="D64" s="165"/>
      <c r="E64" s="165"/>
      <c r="F64" s="165"/>
      <c r="G64" s="165"/>
      <c r="H64" s="165"/>
      <c r="I64" s="165"/>
      <c r="J64" s="165"/>
      <c r="K64" s="165"/>
      <c r="L64" s="165"/>
      <c r="M64" s="165"/>
      <c r="N64" s="165"/>
      <c r="O64" s="166"/>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row>
    <row r="65" spans="1:107">
      <c r="A65" s="20" t="s">
        <v>20</v>
      </c>
      <c r="B65" s="21" t="s">
        <v>21</v>
      </c>
      <c r="C65" s="21" t="s">
        <v>13</v>
      </c>
      <c r="D65" s="22" t="s">
        <v>22</v>
      </c>
      <c r="E65" s="23" t="s">
        <v>23</v>
      </c>
      <c r="F65" s="24" t="s">
        <v>24</v>
      </c>
      <c r="G65" s="24" t="s">
        <v>25</v>
      </c>
      <c r="H65" s="24" t="s">
        <v>26</v>
      </c>
      <c r="I65" s="22" t="s">
        <v>106</v>
      </c>
      <c r="J65" s="25" t="s">
        <v>28</v>
      </c>
      <c r="K65" s="24" t="s">
        <v>107</v>
      </c>
      <c r="L65" s="58" t="s">
        <v>108</v>
      </c>
      <c r="M65" s="59" t="s">
        <v>109</v>
      </c>
      <c r="N65" s="59" t="s">
        <v>110</v>
      </c>
      <c r="O65" s="59" t="s">
        <v>29</v>
      </c>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row>
    <row r="66" spans="1:107" ht="14.5" customHeight="1">
      <c r="A66" s="20">
        <v>36</v>
      </c>
      <c r="B66" s="159" t="s">
        <v>30</v>
      </c>
      <c r="C66" s="169" t="s">
        <v>31</v>
      </c>
      <c r="D66" s="28" t="s">
        <v>111</v>
      </c>
      <c r="E66" s="29" t="s">
        <v>33</v>
      </c>
      <c r="F66" s="1">
        <v>0</v>
      </c>
      <c r="G66" s="30">
        <f t="shared" ref="G66:G75" si="3">F66*12</f>
        <v>0</v>
      </c>
      <c r="H66" s="31">
        <v>52</v>
      </c>
      <c r="I66" s="3">
        <v>0</v>
      </c>
      <c r="J66" s="32">
        <f t="shared" ref="J66:J75" si="4">I66*H66</f>
        <v>0</v>
      </c>
      <c r="K66" s="60">
        <v>100</v>
      </c>
      <c r="L66" s="61">
        <f>K66*H66</f>
        <v>5200</v>
      </c>
      <c r="M66" s="80">
        <v>0</v>
      </c>
      <c r="N66" s="62">
        <f>L66*M66</f>
        <v>0</v>
      </c>
      <c r="O66" s="63">
        <f>G66+J66+N66</f>
        <v>0</v>
      </c>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row>
    <row r="67" spans="1:107" ht="14.5" customHeight="1">
      <c r="A67" s="20">
        <v>37</v>
      </c>
      <c r="B67" s="167"/>
      <c r="C67" s="170"/>
      <c r="D67" s="28" t="s">
        <v>111</v>
      </c>
      <c r="E67" s="29" t="s">
        <v>33</v>
      </c>
      <c r="F67" s="1">
        <v>0</v>
      </c>
      <c r="G67" s="30">
        <f t="shared" si="3"/>
        <v>0</v>
      </c>
      <c r="H67" s="31">
        <v>104</v>
      </c>
      <c r="I67" s="3">
        <v>0</v>
      </c>
      <c r="J67" s="32">
        <f t="shared" si="4"/>
        <v>0</v>
      </c>
      <c r="K67" s="60">
        <v>100</v>
      </c>
      <c r="L67" s="61">
        <f t="shared" ref="L67:L105" si="5">K67*H67</f>
        <v>10400</v>
      </c>
      <c r="M67" s="80">
        <v>0</v>
      </c>
      <c r="N67" s="62">
        <f t="shared" ref="N67:N105" si="6">L67*M67</f>
        <v>0</v>
      </c>
      <c r="O67" s="63">
        <f t="shared" ref="O67:O105" si="7">G67+J67+N67</f>
        <v>0</v>
      </c>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row>
    <row r="68" spans="1:107" ht="14.5" customHeight="1">
      <c r="A68" s="20">
        <v>38</v>
      </c>
      <c r="B68" s="168"/>
      <c r="C68" s="171"/>
      <c r="D68" s="28" t="s">
        <v>111</v>
      </c>
      <c r="E68" s="29" t="s">
        <v>35</v>
      </c>
      <c r="F68" s="1">
        <v>0</v>
      </c>
      <c r="G68" s="30">
        <f t="shared" si="3"/>
        <v>0</v>
      </c>
      <c r="H68" s="31">
        <v>52</v>
      </c>
      <c r="I68" s="3">
        <v>0</v>
      </c>
      <c r="J68" s="32">
        <f t="shared" si="4"/>
        <v>0</v>
      </c>
      <c r="K68" s="64">
        <v>22</v>
      </c>
      <c r="L68" s="61">
        <f t="shared" si="5"/>
        <v>1144</v>
      </c>
      <c r="M68" s="80">
        <v>0</v>
      </c>
      <c r="N68" s="62">
        <f t="shared" si="6"/>
        <v>0</v>
      </c>
      <c r="O68" s="63">
        <f t="shared" si="7"/>
        <v>0</v>
      </c>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row>
    <row r="69" spans="1:107">
      <c r="A69" s="20">
        <v>39</v>
      </c>
      <c r="B69" s="36" t="s">
        <v>36</v>
      </c>
      <c r="C69" s="65" t="s">
        <v>37</v>
      </c>
      <c r="D69" s="28" t="s">
        <v>111</v>
      </c>
      <c r="E69" s="29" t="s">
        <v>35</v>
      </c>
      <c r="F69" s="1">
        <v>0</v>
      </c>
      <c r="G69" s="30">
        <f t="shared" si="3"/>
        <v>0</v>
      </c>
      <c r="H69" s="31">
        <v>52</v>
      </c>
      <c r="I69" s="3">
        <v>0</v>
      </c>
      <c r="J69" s="32">
        <f t="shared" si="4"/>
        <v>0</v>
      </c>
      <c r="K69" s="64">
        <v>22</v>
      </c>
      <c r="L69" s="61">
        <f t="shared" si="5"/>
        <v>1144</v>
      </c>
      <c r="M69" s="80">
        <v>0</v>
      </c>
      <c r="N69" s="62">
        <f t="shared" si="6"/>
        <v>0</v>
      </c>
      <c r="O69" s="63">
        <f t="shared" si="7"/>
        <v>0</v>
      </c>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row>
    <row r="70" spans="1:107">
      <c r="A70" s="20">
        <v>40</v>
      </c>
      <c r="B70" s="43" t="s">
        <v>39</v>
      </c>
      <c r="C70" s="66" t="s">
        <v>40</v>
      </c>
      <c r="D70" s="28" t="s">
        <v>111</v>
      </c>
      <c r="E70" s="29" t="s">
        <v>35</v>
      </c>
      <c r="F70" s="1">
        <v>0</v>
      </c>
      <c r="G70" s="30">
        <f t="shared" si="3"/>
        <v>0</v>
      </c>
      <c r="H70" s="31">
        <v>26</v>
      </c>
      <c r="I70" s="3">
        <v>0</v>
      </c>
      <c r="J70" s="32">
        <f t="shared" si="4"/>
        <v>0</v>
      </c>
      <c r="K70" s="64">
        <v>22</v>
      </c>
      <c r="L70" s="61">
        <f t="shared" si="5"/>
        <v>572</v>
      </c>
      <c r="M70" s="80">
        <v>0</v>
      </c>
      <c r="N70" s="62">
        <f t="shared" si="6"/>
        <v>0</v>
      </c>
      <c r="O70" s="63">
        <f t="shared" si="7"/>
        <v>0</v>
      </c>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row>
    <row r="71" spans="1:107">
      <c r="A71" s="20">
        <v>41</v>
      </c>
      <c r="B71" s="43" t="s">
        <v>41</v>
      </c>
      <c r="C71" s="66" t="s">
        <v>42</v>
      </c>
      <c r="D71" s="28" t="s">
        <v>111</v>
      </c>
      <c r="E71" s="29" t="s">
        <v>35</v>
      </c>
      <c r="F71" s="1">
        <v>0</v>
      </c>
      <c r="G71" s="30">
        <f t="shared" si="3"/>
        <v>0</v>
      </c>
      <c r="H71" s="31">
        <v>26</v>
      </c>
      <c r="I71" s="3">
        <v>0</v>
      </c>
      <c r="J71" s="32">
        <f t="shared" si="4"/>
        <v>0</v>
      </c>
      <c r="K71" s="64">
        <v>22</v>
      </c>
      <c r="L71" s="61">
        <f t="shared" si="5"/>
        <v>572</v>
      </c>
      <c r="M71" s="80">
        <v>0</v>
      </c>
      <c r="N71" s="62">
        <f t="shared" si="6"/>
        <v>0</v>
      </c>
      <c r="O71" s="63">
        <f t="shared" si="7"/>
        <v>0</v>
      </c>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107">
      <c r="A72" s="20">
        <v>42</v>
      </c>
      <c r="B72" s="43" t="s">
        <v>43</v>
      </c>
      <c r="C72" s="66" t="s">
        <v>44</v>
      </c>
      <c r="D72" s="28" t="s">
        <v>111</v>
      </c>
      <c r="E72" s="29" t="s">
        <v>35</v>
      </c>
      <c r="F72" s="1">
        <v>0</v>
      </c>
      <c r="G72" s="30">
        <f t="shared" si="3"/>
        <v>0</v>
      </c>
      <c r="H72" s="31">
        <v>26</v>
      </c>
      <c r="I72" s="3">
        <v>0</v>
      </c>
      <c r="J72" s="32">
        <f t="shared" si="4"/>
        <v>0</v>
      </c>
      <c r="K72" s="64">
        <v>22</v>
      </c>
      <c r="L72" s="61">
        <f t="shared" si="5"/>
        <v>572</v>
      </c>
      <c r="M72" s="80">
        <v>0</v>
      </c>
      <c r="N72" s="62">
        <f t="shared" si="6"/>
        <v>0</v>
      </c>
      <c r="O72" s="63">
        <f t="shared" si="7"/>
        <v>0</v>
      </c>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row>
    <row r="73" spans="1:107">
      <c r="A73" s="20">
        <v>43</v>
      </c>
      <c r="B73" s="43" t="s">
        <v>45</v>
      </c>
      <c r="C73" s="66" t="s">
        <v>46</v>
      </c>
      <c r="D73" s="28" t="s">
        <v>111</v>
      </c>
      <c r="E73" s="29" t="s">
        <v>35</v>
      </c>
      <c r="F73" s="1">
        <v>0</v>
      </c>
      <c r="G73" s="30">
        <f t="shared" si="3"/>
        <v>0</v>
      </c>
      <c r="H73" s="31">
        <v>52</v>
      </c>
      <c r="I73" s="3">
        <v>0</v>
      </c>
      <c r="J73" s="32">
        <f t="shared" si="4"/>
        <v>0</v>
      </c>
      <c r="K73" s="64">
        <v>22</v>
      </c>
      <c r="L73" s="61">
        <f t="shared" si="5"/>
        <v>1144</v>
      </c>
      <c r="M73" s="80">
        <v>0</v>
      </c>
      <c r="N73" s="62">
        <f t="shared" si="6"/>
        <v>0</v>
      </c>
      <c r="O73" s="63">
        <f t="shared" si="7"/>
        <v>0</v>
      </c>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row r="74" spans="1:107">
      <c r="A74" s="20">
        <v>44</v>
      </c>
      <c r="B74" s="43" t="s">
        <v>47</v>
      </c>
      <c r="C74" s="66" t="s">
        <v>48</v>
      </c>
      <c r="D74" s="28" t="s">
        <v>111</v>
      </c>
      <c r="E74" s="29" t="s">
        <v>35</v>
      </c>
      <c r="F74" s="1">
        <v>0</v>
      </c>
      <c r="G74" s="30">
        <f t="shared" si="3"/>
        <v>0</v>
      </c>
      <c r="H74" s="31">
        <v>26</v>
      </c>
      <c r="I74" s="3">
        <v>0</v>
      </c>
      <c r="J74" s="32">
        <f t="shared" si="4"/>
        <v>0</v>
      </c>
      <c r="K74" s="64">
        <v>22</v>
      </c>
      <c r="L74" s="61">
        <f t="shared" si="5"/>
        <v>572</v>
      </c>
      <c r="M74" s="80">
        <v>0</v>
      </c>
      <c r="N74" s="62">
        <f t="shared" si="6"/>
        <v>0</v>
      </c>
      <c r="O74" s="63">
        <f t="shared" si="7"/>
        <v>0</v>
      </c>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row>
    <row r="75" spans="1:107">
      <c r="A75" s="20">
        <v>45</v>
      </c>
      <c r="B75" s="43" t="s">
        <v>49</v>
      </c>
      <c r="C75" s="66" t="s">
        <v>52</v>
      </c>
      <c r="D75" s="28" t="s">
        <v>111</v>
      </c>
      <c r="E75" s="29" t="s">
        <v>33</v>
      </c>
      <c r="F75" s="1">
        <v>0</v>
      </c>
      <c r="G75" s="30">
        <f t="shared" si="3"/>
        <v>0</v>
      </c>
      <c r="H75" s="35">
        <v>52</v>
      </c>
      <c r="I75" s="3">
        <v>0</v>
      </c>
      <c r="J75" s="32">
        <f t="shared" si="4"/>
        <v>0</v>
      </c>
      <c r="K75" s="60">
        <v>100</v>
      </c>
      <c r="L75" s="61">
        <f t="shared" si="5"/>
        <v>5200</v>
      </c>
      <c r="M75" s="80">
        <v>0</v>
      </c>
      <c r="N75" s="62">
        <f t="shared" si="6"/>
        <v>0</v>
      </c>
      <c r="O75" s="63">
        <f t="shared" si="7"/>
        <v>0</v>
      </c>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row>
    <row r="76" spans="1:107">
      <c r="A76" s="20">
        <v>46</v>
      </c>
      <c r="B76" s="36" t="s">
        <v>49</v>
      </c>
      <c r="C76" s="67" t="s">
        <v>50</v>
      </c>
      <c r="D76" s="28" t="s">
        <v>111</v>
      </c>
      <c r="E76" s="29" t="s">
        <v>112</v>
      </c>
      <c r="F76" s="1">
        <v>0</v>
      </c>
      <c r="G76" s="30">
        <f t="shared" ref="G76:G105" si="8">F76*12</f>
        <v>0</v>
      </c>
      <c r="H76" s="31">
        <v>52</v>
      </c>
      <c r="I76" s="3">
        <v>0</v>
      </c>
      <c r="J76" s="32">
        <f t="shared" ref="J76:J105" si="9">I76*H76</f>
        <v>0</v>
      </c>
      <c r="K76" s="64">
        <v>225</v>
      </c>
      <c r="L76" s="61">
        <f t="shared" si="5"/>
        <v>11700</v>
      </c>
      <c r="M76" s="80">
        <v>0</v>
      </c>
      <c r="N76" s="62">
        <f t="shared" si="6"/>
        <v>0</v>
      </c>
      <c r="O76" s="63">
        <f t="shared" si="7"/>
        <v>0</v>
      </c>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row>
    <row r="77" spans="1:107">
      <c r="A77" s="20">
        <v>47</v>
      </c>
      <c r="B77" s="36" t="s">
        <v>49</v>
      </c>
      <c r="C77" s="66" t="s">
        <v>53</v>
      </c>
      <c r="D77" s="28" t="s">
        <v>111</v>
      </c>
      <c r="E77" s="29" t="s">
        <v>33</v>
      </c>
      <c r="F77" s="1">
        <v>0</v>
      </c>
      <c r="G77" s="30">
        <f t="shared" si="8"/>
        <v>0</v>
      </c>
      <c r="H77" s="31">
        <v>52</v>
      </c>
      <c r="I77" s="3">
        <v>0</v>
      </c>
      <c r="J77" s="32">
        <f t="shared" si="9"/>
        <v>0</v>
      </c>
      <c r="K77" s="60">
        <v>100</v>
      </c>
      <c r="L77" s="61">
        <f t="shared" si="5"/>
        <v>5200</v>
      </c>
      <c r="M77" s="80">
        <v>0</v>
      </c>
      <c r="N77" s="62">
        <f t="shared" si="6"/>
        <v>0</v>
      </c>
      <c r="O77" s="63">
        <f t="shared" si="7"/>
        <v>0</v>
      </c>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row>
    <row r="78" spans="1:107">
      <c r="A78" s="20">
        <v>48</v>
      </c>
      <c r="B78" s="43" t="s">
        <v>54</v>
      </c>
      <c r="C78" s="66" t="s">
        <v>55</v>
      </c>
      <c r="D78" s="28" t="s">
        <v>111</v>
      </c>
      <c r="E78" s="29" t="s">
        <v>35</v>
      </c>
      <c r="F78" s="1">
        <v>0</v>
      </c>
      <c r="G78" s="30">
        <f t="shared" si="8"/>
        <v>0</v>
      </c>
      <c r="H78" s="31">
        <v>26</v>
      </c>
      <c r="I78" s="3">
        <v>0</v>
      </c>
      <c r="J78" s="32">
        <f t="shared" si="9"/>
        <v>0</v>
      </c>
      <c r="K78" s="64">
        <v>22</v>
      </c>
      <c r="L78" s="61">
        <f t="shared" si="5"/>
        <v>572</v>
      </c>
      <c r="M78" s="80">
        <v>0</v>
      </c>
      <c r="N78" s="62">
        <f t="shared" si="6"/>
        <v>0</v>
      </c>
      <c r="O78" s="63">
        <f t="shared" si="7"/>
        <v>0</v>
      </c>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row>
    <row r="79" spans="1:107">
      <c r="A79" s="20">
        <v>49</v>
      </c>
      <c r="B79" s="43" t="s">
        <v>56</v>
      </c>
      <c r="C79" s="66" t="s">
        <v>57</v>
      </c>
      <c r="D79" s="28" t="s">
        <v>111</v>
      </c>
      <c r="E79" s="29" t="s">
        <v>35</v>
      </c>
      <c r="F79" s="1">
        <v>0</v>
      </c>
      <c r="G79" s="30">
        <f t="shared" si="8"/>
        <v>0</v>
      </c>
      <c r="H79" s="31">
        <v>52</v>
      </c>
      <c r="I79" s="3">
        <v>0</v>
      </c>
      <c r="J79" s="32">
        <f t="shared" si="9"/>
        <v>0</v>
      </c>
      <c r="K79" s="64">
        <v>22</v>
      </c>
      <c r="L79" s="61">
        <f t="shared" si="5"/>
        <v>1144</v>
      </c>
      <c r="M79" s="80">
        <v>0</v>
      </c>
      <c r="N79" s="62">
        <f t="shared" si="6"/>
        <v>0</v>
      </c>
      <c r="O79" s="63">
        <f t="shared" si="7"/>
        <v>0</v>
      </c>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row>
    <row r="80" spans="1:107">
      <c r="A80" s="20">
        <v>50</v>
      </c>
      <c r="B80" s="43" t="s">
        <v>58</v>
      </c>
      <c r="C80" s="66" t="s">
        <v>59</v>
      </c>
      <c r="D80" s="28" t="s">
        <v>111</v>
      </c>
      <c r="E80" s="29" t="s">
        <v>35</v>
      </c>
      <c r="F80" s="1">
        <v>0</v>
      </c>
      <c r="G80" s="30">
        <f t="shared" si="8"/>
        <v>0</v>
      </c>
      <c r="H80" s="31">
        <v>26</v>
      </c>
      <c r="I80" s="3">
        <v>0</v>
      </c>
      <c r="J80" s="32">
        <f t="shared" si="9"/>
        <v>0</v>
      </c>
      <c r="K80" s="64">
        <v>22</v>
      </c>
      <c r="L80" s="61">
        <f t="shared" si="5"/>
        <v>572</v>
      </c>
      <c r="M80" s="80">
        <v>0</v>
      </c>
      <c r="N80" s="62">
        <f t="shared" si="6"/>
        <v>0</v>
      </c>
      <c r="O80" s="63">
        <f t="shared" si="7"/>
        <v>0</v>
      </c>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row>
    <row r="81" spans="1:107">
      <c r="A81" s="20">
        <v>51</v>
      </c>
      <c r="B81" s="68" t="s">
        <v>60</v>
      </c>
      <c r="C81" s="66" t="s">
        <v>61</v>
      </c>
      <c r="D81" s="28" t="s">
        <v>111</v>
      </c>
      <c r="E81" s="29" t="s">
        <v>35</v>
      </c>
      <c r="F81" s="1">
        <v>0</v>
      </c>
      <c r="G81" s="30">
        <f t="shared" si="8"/>
        <v>0</v>
      </c>
      <c r="H81" s="31">
        <v>26</v>
      </c>
      <c r="I81" s="3">
        <v>0</v>
      </c>
      <c r="J81" s="32">
        <f t="shared" si="9"/>
        <v>0</v>
      </c>
      <c r="K81" s="64">
        <v>22</v>
      </c>
      <c r="L81" s="61">
        <f t="shared" si="5"/>
        <v>572</v>
      </c>
      <c r="M81" s="80">
        <v>0</v>
      </c>
      <c r="N81" s="62">
        <f t="shared" si="6"/>
        <v>0</v>
      </c>
      <c r="O81" s="63">
        <f t="shared" si="7"/>
        <v>0</v>
      </c>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row>
    <row r="82" spans="1:107">
      <c r="A82" s="20">
        <v>52</v>
      </c>
      <c r="B82" s="36" t="s">
        <v>62</v>
      </c>
      <c r="C82" s="66" t="s">
        <v>63</v>
      </c>
      <c r="D82" s="28" t="s">
        <v>111</v>
      </c>
      <c r="E82" s="29" t="s">
        <v>33</v>
      </c>
      <c r="F82" s="1">
        <v>0</v>
      </c>
      <c r="G82" s="30">
        <f t="shared" si="8"/>
        <v>0</v>
      </c>
      <c r="H82" s="31">
        <v>26</v>
      </c>
      <c r="I82" s="3">
        <v>0</v>
      </c>
      <c r="J82" s="32">
        <f t="shared" si="9"/>
        <v>0</v>
      </c>
      <c r="K82" s="60">
        <v>100</v>
      </c>
      <c r="L82" s="61">
        <f t="shared" si="5"/>
        <v>2600</v>
      </c>
      <c r="M82" s="80">
        <v>0</v>
      </c>
      <c r="N82" s="62">
        <f t="shared" si="6"/>
        <v>0</v>
      </c>
      <c r="O82" s="63">
        <f t="shared" si="7"/>
        <v>0</v>
      </c>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row>
    <row r="83" spans="1:107">
      <c r="A83" s="20">
        <v>53</v>
      </c>
      <c r="B83" s="43" t="s">
        <v>65</v>
      </c>
      <c r="C83" s="66" t="s">
        <v>66</v>
      </c>
      <c r="D83" s="28" t="s">
        <v>111</v>
      </c>
      <c r="E83" s="29" t="s">
        <v>35</v>
      </c>
      <c r="F83" s="1">
        <v>0</v>
      </c>
      <c r="G83" s="30">
        <f t="shared" si="8"/>
        <v>0</v>
      </c>
      <c r="H83" s="31">
        <v>52</v>
      </c>
      <c r="I83" s="3">
        <v>0</v>
      </c>
      <c r="J83" s="32">
        <f t="shared" si="9"/>
        <v>0</v>
      </c>
      <c r="K83" s="64">
        <v>22</v>
      </c>
      <c r="L83" s="61">
        <f t="shared" si="5"/>
        <v>1144</v>
      </c>
      <c r="M83" s="80">
        <v>0</v>
      </c>
      <c r="N83" s="62">
        <f t="shared" si="6"/>
        <v>0</v>
      </c>
      <c r="O83" s="63">
        <f t="shared" si="7"/>
        <v>0</v>
      </c>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row>
    <row r="84" spans="1:107">
      <c r="A84" s="20">
        <v>54</v>
      </c>
      <c r="B84" s="36" t="s">
        <v>67</v>
      </c>
      <c r="C84" s="66" t="s">
        <v>68</v>
      </c>
      <c r="D84" s="28" t="s">
        <v>111</v>
      </c>
      <c r="E84" s="29" t="s">
        <v>35</v>
      </c>
      <c r="F84" s="1">
        <v>0</v>
      </c>
      <c r="G84" s="30">
        <f t="shared" si="8"/>
        <v>0</v>
      </c>
      <c r="H84" s="31">
        <v>52</v>
      </c>
      <c r="I84" s="3">
        <v>0</v>
      </c>
      <c r="J84" s="32">
        <f t="shared" si="9"/>
        <v>0</v>
      </c>
      <c r="K84" s="64">
        <v>22</v>
      </c>
      <c r="L84" s="61">
        <f t="shared" si="5"/>
        <v>1144</v>
      </c>
      <c r="M84" s="80">
        <v>0</v>
      </c>
      <c r="N84" s="62">
        <f t="shared" si="6"/>
        <v>0</v>
      </c>
      <c r="O84" s="63">
        <f t="shared" si="7"/>
        <v>0</v>
      </c>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row>
    <row r="85" spans="1:107">
      <c r="A85" s="20">
        <v>55</v>
      </c>
      <c r="B85" s="36" t="s">
        <v>49</v>
      </c>
      <c r="C85" s="66" t="s">
        <v>69</v>
      </c>
      <c r="D85" s="28" t="s">
        <v>111</v>
      </c>
      <c r="E85" s="29" t="s">
        <v>33</v>
      </c>
      <c r="F85" s="1">
        <v>0</v>
      </c>
      <c r="G85" s="30">
        <f t="shared" si="8"/>
        <v>0</v>
      </c>
      <c r="H85" s="31">
        <v>156</v>
      </c>
      <c r="I85" s="3">
        <v>0</v>
      </c>
      <c r="J85" s="32">
        <f t="shared" si="9"/>
        <v>0</v>
      </c>
      <c r="K85" s="60">
        <v>100</v>
      </c>
      <c r="L85" s="61">
        <f t="shared" si="5"/>
        <v>15600</v>
      </c>
      <c r="M85" s="80">
        <v>0</v>
      </c>
      <c r="N85" s="62">
        <f t="shared" si="6"/>
        <v>0</v>
      </c>
      <c r="O85" s="63">
        <f t="shared" si="7"/>
        <v>0</v>
      </c>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row>
    <row r="86" spans="1:107">
      <c r="A86" s="20">
        <v>56</v>
      </c>
      <c r="B86" s="36" t="s">
        <v>71</v>
      </c>
      <c r="C86" s="66" t="s">
        <v>72</v>
      </c>
      <c r="D86" s="28" t="s">
        <v>111</v>
      </c>
      <c r="E86" s="29" t="s">
        <v>33</v>
      </c>
      <c r="F86" s="1">
        <v>0</v>
      </c>
      <c r="G86" s="30">
        <f t="shared" si="8"/>
        <v>0</v>
      </c>
      <c r="H86" s="31">
        <v>52</v>
      </c>
      <c r="I86" s="3">
        <v>0</v>
      </c>
      <c r="J86" s="32">
        <f t="shared" si="9"/>
        <v>0</v>
      </c>
      <c r="K86" s="60">
        <v>100</v>
      </c>
      <c r="L86" s="61">
        <f t="shared" si="5"/>
        <v>5200</v>
      </c>
      <c r="M86" s="80">
        <v>0</v>
      </c>
      <c r="N86" s="62">
        <f t="shared" si="6"/>
        <v>0</v>
      </c>
      <c r="O86" s="63">
        <f t="shared" si="7"/>
        <v>0</v>
      </c>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row>
    <row r="87" spans="1:107">
      <c r="A87" s="20">
        <v>57</v>
      </c>
      <c r="B87" s="36" t="s">
        <v>56</v>
      </c>
      <c r="C87" s="66" t="s">
        <v>73</v>
      </c>
      <c r="D87" s="28" t="s">
        <v>111</v>
      </c>
      <c r="E87" s="29" t="s">
        <v>51</v>
      </c>
      <c r="F87" s="1">
        <v>0</v>
      </c>
      <c r="G87" s="30">
        <f t="shared" si="8"/>
        <v>0</v>
      </c>
      <c r="H87" s="31">
        <v>52</v>
      </c>
      <c r="I87" s="3">
        <v>0</v>
      </c>
      <c r="J87" s="32">
        <f t="shared" si="9"/>
        <v>0</v>
      </c>
      <c r="K87" s="64">
        <v>59</v>
      </c>
      <c r="L87" s="61">
        <f t="shared" si="5"/>
        <v>3068</v>
      </c>
      <c r="M87" s="80">
        <v>0</v>
      </c>
      <c r="N87" s="62">
        <f t="shared" si="6"/>
        <v>0</v>
      </c>
      <c r="O87" s="63">
        <f t="shared" si="7"/>
        <v>0</v>
      </c>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row>
    <row r="88" spans="1:107">
      <c r="A88" s="20">
        <v>58</v>
      </c>
      <c r="B88" s="43" t="s">
        <v>60</v>
      </c>
      <c r="C88" s="66" t="s">
        <v>74</v>
      </c>
      <c r="D88" s="28" t="s">
        <v>111</v>
      </c>
      <c r="E88" s="29" t="s">
        <v>35</v>
      </c>
      <c r="F88" s="1">
        <v>0</v>
      </c>
      <c r="G88" s="30">
        <f t="shared" si="8"/>
        <v>0</v>
      </c>
      <c r="H88" s="31">
        <v>26</v>
      </c>
      <c r="I88" s="3">
        <v>0</v>
      </c>
      <c r="J88" s="32">
        <f t="shared" si="9"/>
        <v>0</v>
      </c>
      <c r="K88" s="64">
        <v>22</v>
      </c>
      <c r="L88" s="61">
        <f t="shared" si="5"/>
        <v>572</v>
      </c>
      <c r="M88" s="80">
        <v>0</v>
      </c>
      <c r="N88" s="62">
        <f t="shared" si="6"/>
        <v>0</v>
      </c>
      <c r="O88" s="63">
        <f t="shared" si="7"/>
        <v>0</v>
      </c>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row>
    <row r="89" spans="1:107">
      <c r="A89" s="20">
        <v>59</v>
      </c>
      <c r="B89" s="36" t="s">
        <v>75</v>
      </c>
      <c r="C89" s="66" t="s">
        <v>76</v>
      </c>
      <c r="D89" s="28" t="s">
        <v>111</v>
      </c>
      <c r="E89" s="29" t="s">
        <v>33</v>
      </c>
      <c r="F89" s="1">
        <v>0</v>
      </c>
      <c r="G89" s="30">
        <f t="shared" si="8"/>
        <v>0</v>
      </c>
      <c r="H89" s="31">
        <v>52</v>
      </c>
      <c r="I89" s="3">
        <v>0</v>
      </c>
      <c r="J89" s="32">
        <f t="shared" si="9"/>
        <v>0</v>
      </c>
      <c r="K89" s="60">
        <v>100</v>
      </c>
      <c r="L89" s="61">
        <f t="shared" si="5"/>
        <v>5200</v>
      </c>
      <c r="M89" s="80">
        <v>0</v>
      </c>
      <c r="N89" s="62">
        <f t="shared" si="6"/>
        <v>0</v>
      </c>
      <c r="O89" s="63">
        <f t="shared" si="7"/>
        <v>0</v>
      </c>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row>
    <row r="90" spans="1:107">
      <c r="A90" s="20">
        <v>60</v>
      </c>
      <c r="B90" s="43" t="s">
        <v>77</v>
      </c>
      <c r="C90" s="66" t="s">
        <v>78</v>
      </c>
      <c r="D90" s="28" t="s">
        <v>111</v>
      </c>
      <c r="E90" s="29" t="s">
        <v>35</v>
      </c>
      <c r="F90" s="1">
        <v>0</v>
      </c>
      <c r="G90" s="30">
        <f t="shared" si="8"/>
        <v>0</v>
      </c>
      <c r="H90" s="31">
        <v>26</v>
      </c>
      <c r="I90" s="3">
        <v>0</v>
      </c>
      <c r="J90" s="32">
        <f t="shared" si="9"/>
        <v>0</v>
      </c>
      <c r="K90" s="64">
        <v>22</v>
      </c>
      <c r="L90" s="61">
        <f t="shared" si="5"/>
        <v>572</v>
      </c>
      <c r="M90" s="80">
        <v>0</v>
      </c>
      <c r="N90" s="62">
        <f t="shared" si="6"/>
        <v>0</v>
      </c>
      <c r="O90" s="63">
        <f t="shared" si="7"/>
        <v>0</v>
      </c>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row>
    <row r="91" spans="1:107">
      <c r="A91" s="20">
        <v>61</v>
      </c>
      <c r="B91" s="36" t="s">
        <v>79</v>
      </c>
      <c r="C91" s="66" t="s">
        <v>80</v>
      </c>
      <c r="D91" s="28" t="s">
        <v>111</v>
      </c>
      <c r="E91" s="29" t="s">
        <v>35</v>
      </c>
      <c r="F91" s="1">
        <v>0</v>
      </c>
      <c r="G91" s="30">
        <f t="shared" si="8"/>
        <v>0</v>
      </c>
      <c r="H91" s="31">
        <v>52</v>
      </c>
      <c r="I91" s="3">
        <v>0</v>
      </c>
      <c r="J91" s="32">
        <f t="shared" si="9"/>
        <v>0</v>
      </c>
      <c r="K91" s="64">
        <v>22</v>
      </c>
      <c r="L91" s="61">
        <f t="shared" si="5"/>
        <v>1144</v>
      </c>
      <c r="M91" s="80">
        <v>0</v>
      </c>
      <c r="N91" s="62">
        <f t="shared" si="6"/>
        <v>0</v>
      </c>
      <c r="O91" s="63">
        <f t="shared" si="7"/>
        <v>0</v>
      </c>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row>
    <row r="92" spans="1:107">
      <c r="A92" s="20">
        <v>62</v>
      </c>
      <c r="B92" s="43" t="s">
        <v>81</v>
      </c>
      <c r="C92" s="69" t="s">
        <v>82</v>
      </c>
      <c r="D92" s="28" t="s">
        <v>111</v>
      </c>
      <c r="E92" s="29" t="s">
        <v>35</v>
      </c>
      <c r="F92" s="1">
        <v>0</v>
      </c>
      <c r="G92" s="30">
        <f t="shared" si="8"/>
        <v>0</v>
      </c>
      <c r="H92" s="31">
        <v>52</v>
      </c>
      <c r="I92" s="3">
        <v>0</v>
      </c>
      <c r="J92" s="32">
        <f t="shared" si="9"/>
        <v>0</v>
      </c>
      <c r="K92" s="64">
        <v>22</v>
      </c>
      <c r="L92" s="61">
        <f t="shared" si="5"/>
        <v>1144</v>
      </c>
      <c r="M92" s="80">
        <v>0</v>
      </c>
      <c r="N92" s="62">
        <f t="shared" si="6"/>
        <v>0</v>
      </c>
      <c r="O92" s="63">
        <f t="shared" si="7"/>
        <v>0</v>
      </c>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row>
    <row r="93" spans="1:107">
      <c r="A93" s="20">
        <v>63</v>
      </c>
      <c r="B93" s="36" t="s">
        <v>49</v>
      </c>
      <c r="C93" s="66" t="s">
        <v>83</v>
      </c>
      <c r="D93" s="28" t="s">
        <v>111</v>
      </c>
      <c r="E93" s="29" t="s">
        <v>33</v>
      </c>
      <c r="F93" s="1">
        <v>0</v>
      </c>
      <c r="G93" s="30">
        <f t="shared" si="8"/>
        <v>0</v>
      </c>
      <c r="H93" s="31">
        <v>52</v>
      </c>
      <c r="I93" s="3">
        <v>0</v>
      </c>
      <c r="J93" s="32">
        <f t="shared" si="9"/>
        <v>0</v>
      </c>
      <c r="K93" s="60">
        <v>100</v>
      </c>
      <c r="L93" s="61">
        <f t="shared" si="5"/>
        <v>5200</v>
      </c>
      <c r="M93" s="80">
        <v>0</v>
      </c>
      <c r="N93" s="62">
        <f t="shared" si="6"/>
        <v>0</v>
      </c>
      <c r="O93" s="63">
        <f t="shared" si="7"/>
        <v>0</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row>
    <row r="94" spans="1:107">
      <c r="A94" s="20">
        <v>64</v>
      </c>
      <c r="B94" s="43" t="s">
        <v>49</v>
      </c>
      <c r="C94" s="66" t="s">
        <v>85</v>
      </c>
      <c r="D94" s="28" t="s">
        <v>111</v>
      </c>
      <c r="E94" s="29" t="s">
        <v>33</v>
      </c>
      <c r="F94" s="1">
        <v>0</v>
      </c>
      <c r="G94" s="30">
        <f t="shared" si="8"/>
        <v>0</v>
      </c>
      <c r="H94" s="31">
        <v>26</v>
      </c>
      <c r="I94" s="3">
        <v>0</v>
      </c>
      <c r="J94" s="32">
        <f t="shared" si="9"/>
        <v>0</v>
      </c>
      <c r="K94" s="60">
        <v>100</v>
      </c>
      <c r="L94" s="61">
        <f t="shared" si="5"/>
        <v>2600</v>
      </c>
      <c r="M94" s="80">
        <v>0</v>
      </c>
      <c r="N94" s="62">
        <f t="shared" si="6"/>
        <v>0</v>
      </c>
      <c r="O94" s="63">
        <f t="shared" si="7"/>
        <v>0</v>
      </c>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row>
    <row r="95" spans="1:107">
      <c r="A95" s="20">
        <v>65</v>
      </c>
      <c r="B95" s="43" t="s">
        <v>86</v>
      </c>
      <c r="C95" s="66" t="s">
        <v>87</v>
      </c>
      <c r="D95" s="28" t="s">
        <v>111</v>
      </c>
      <c r="E95" s="29" t="s">
        <v>35</v>
      </c>
      <c r="F95" s="1">
        <v>0</v>
      </c>
      <c r="G95" s="30">
        <f t="shared" si="8"/>
        <v>0</v>
      </c>
      <c r="H95" s="31">
        <v>52</v>
      </c>
      <c r="I95" s="3">
        <v>0</v>
      </c>
      <c r="J95" s="32">
        <f t="shared" si="9"/>
        <v>0</v>
      </c>
      <c r="K95" s="64">
        <v>22</v>
      </c>
      <c r="L95" s="61">
        <f t="shared" si="5"/>
        <v>1144</v>
      </c>
      <c r="M95" s="80">
        <v>0</v>
      </c>
      <c r="N95" s="62">
        <f t="shared" si="6"/>
        <v>0</v>
      </c>
      <c r="O95" s="63">
        <f t="shared" si="7"/>
        <v>0</v>
      </c>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row>
    <row r="96" spans="1:107">
      <c r="A96" s="20">
        <v>66</v>
      </c>
      <c r="B96" s="43" t="s">
        <v>88</v>
      </c>
      <c r="C96" s="66" t="s">
        <v>89</v>
      </c>
      <c r="D96" s="28" t="s">
        <v>111</v>
      </c>
      <c r="E96" s="29" t="s">
        <v>35</v>
      </c>
      <c r="F96" s="1">
        <v>0</v>
      </c>
      <c r="G96" s="30">
        <f t="shared" si="8"/>
        <v>0</v>
      </c>
      <c r="H96" s="31">
        <v>26</v>
      </c>
      <c r="I96" s="3">
        <v>0</v>
      </c>
      <c r="J96" s="32">
        <f t="shared" si="9"/>
        <v>0</v>
      </c>
      <c r="K96" s="64">
        <v>22</v>
      </c>
      <c r="L96" s="61">
        <f t="shared" si="5"/>
        <v>572</v>
      </c>
      <c r="M96" s="80">
        <v>0</v>
      </c>
      <c r="N96" s="62">
        <f t="shared" si="6"/>
        <v>0</v>
      </c>
      <c r="O96" s="63">
        <f t="shared" si="7"/>
        <v>0</v>
      </c>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row>
    <row r="97" spans="1:107">
      <c r="A97" s="20">
        <v>67</v>
      </c>
      <c r="B97" s="43" t="s">
        <v>90</v>
      </c>
      <c r="C97" s="66" t="s">
        <v>91</v>
      </c>
      <c r="D97" s="28" t="s">
        <v>111</v>
      </c>
      <c r="E97" s="29" t="s">
        <v>35</v>
      </c>
      <c r="F97" s="1">
        <v>0</v>
      </c>
      <c r="G97" s="30">
        <f t="shared" si="8"/>
        <v>0</v>
      </c>
      <c r="H97" s="31">
        <v>26</v>
      </c>
      <c r="I97" s="3">
        <v>0</v>
      </c>
      <c r="J97" s="32">
        <f t="shared" si="9"/>
        <v>0</v>
      </c>
      <c r="K97" s="64">
        <v>22</v>
      </c>
      <c r="L97" s="61">
        <f t="shared" si="5"/>
        <v>572</v>
      </c>
      <c r="M97" s="80">
        <v>0</v>
      </c>
      <c r="N97" s="62">
        <f t="shared" si="6"/>
        <v>0</v>
      </c>
      <c r="O97" s="63">
        <f t="shared" si="7"/>
        <v>0</v>
      </c>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row>
    <row r="98" spans="1:107">
      <c r="A98" s="20">
        <v>68</v>
      </c>
      <c r="B98" s="43" t="s">
        <v>92</v>
      </c>
      <c r="C98" s="66" t="s">
        <v>93</v>
      </c>
      <c r="D98" s="28" t="s">
        <v>111</v>
      </c>
      <c r="E98" s="29" t="s">
        <v>35</v>
      </c>
      <c r="F98" s="1">
        <v>0</v>
      </c>
      <c r="G98" s="30">
        <f t="shared" si="8"/>
        <v>0</v>
      </c>
      <c r="H98" s="31">
        <v>52</v>
      </c>
      <c r="I98" s="3">
        <v>0</v>
      </c>
      <c r="J98" s="32">
        <f t="shared" si="9"/>
        <v>0</v>
      </c>
      <c r="K98" s="64">
        <v>22</v>
      </c>
      <c r="L98" s="61">
        <f t="shared" si="5"/>
        <v>1144</v>
      </c>
      <c r="M98" s="80">
        <v>0</v>
      </c>
      <c r="N98" s="62">
        <f t="shared" si="6"/>
        <v>0</v>
      </c>
      <c r="O98" s="63">
        <f t="shared" si="7"/>
        <v>0</v>
      </c>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row>
    <row r="99" spans="1:107">
      <c r="A99" s="20">
        <v>69</v>
      </c>
      <c r="B99" s="36" t="s">
        <v>94</v>
      </c>
      <c r="C99" s="66" t="s">
        <v>95</v>
      </c>
      <c r="D99" s="28" t="s">
        <v>111</v>
      </c>
      <c r="E99" s="29" t="s">
        <v>33</v>
      </c>
      <c r="F99" s="1">
        <v>0</v>
      </c>
      <c r="G99" s="30">
        <f t="shared" si="8"/>
        <v>0</v>
      </c>
      <c r="H99" s="31">
        <v>52</v>
      </c>
      <c r="I99" s="3">
        <v>0</v>
      </c>
      <c r="J99" s="32">
        <f t="shared" si="9"/>
        <v>0</v>
      </c>
      <c r="K99" s="60">
        <v>100</v>
      </c>
      <c r="L99" s="61">
        <f t="shared" si="5"/>
        <v>5200</v>
      </c>
      <c r="M99" s="80">
        <v>0</v>
      </c>
      <c r="N99" s="62">
        <f t="shared" si="6"/>
        <v>0</v>
      </c>
      <c r="O99" s="63">
        <f t="shared" si="7"/>
        <v>0</v>
      </c>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row>
    <row r="100" spans="1:107">
      <c r="A100" s="20">
        <v>70</v>
      </c>
      <c r="B100" s="43" t="s">
        <v>96</v>
      </c>
      <c r="C100" s="66" t="s">
        <v>97</v>
      </c>
      <c r="D100" s="28" t="s">
        <v>111</v>
      </c>
      <c r="E100" s="29" t="s">
        <v>35</v>
      </c>
      <c r="F100" s="1">
        <v>0</v>
      </c>
      <c r="G100" s="30">
        <f t="shared" si="8"/>
        <v>0</v>
      </c>
      <c r="H100" s="31">
        <v>26</v>
      </c>
      <c r="I100" s="3">
        <v>0</v>
      </c>
      <c r="J100" s="32">
        <f t="shared" si="9"/>
        <v>0</v>
      </c>
      <c r="K100" s="64">
        <v>22</v>
      </c>
      <c r="L100" s="61">
        <f t="shared" si="5"/>
        <v>572</v>
      </c>
      <c r="M100" s="80">
        <v>0</v>
      </c>
      <c r="N100" s="62">
        <f t="shared" si="6"/>
        <v>0</v>
      </c>
      <c r="O100" s="63">
        <f t="shared" si="7"/>
        <v>0</v>
      </c>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row>
    <row r="101" spans="1:107">
      <c r="A101" s="20">
        <v>71</v>
      </c>
      <c r="B101" s="36" t="s">
        <v>49</v>
      </c>
      <c r="C101" s="66" t="s">
        <v>98</v>
      </c>
      <c r="D101" s="28" t="s">
        <v>111</v>
      </c>
      <c r="E101" s="29" t="s">
        <v>51</v>
      </c>
      <c r="F101" s="1">
        <v>0</v>
      </c>
      <c r="G101" s="30">
        <f t="shared" si="8"/>
        <v>0</v>
      </c>
      <c r="H101" s="31">
        <v>26</v>
      </c>
      <c r="I101" s="3">
        <v>0</v>
      </c>
      <c r="J101" s="32">
        <f t="shared" si="9"/>
        <v>0</v>
      </c>
      <c r="K101" s="64">
        <v>59</v>
      </c>
      <c r="L101" s="61">
        <f t="shared" si="5"/>
        <v>1534</v>
      </c>
      <c r="M101" s="80">
        <v>0</v>
      </c>
      <c r="N101" s="62">
        <f t="shared" si="6"/>
        <v>0</v>
      </c>
      <c r="O101" s="63">
        <f t="shared" si="7"/>
        <v>0</v>
      </c>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row>
    <row r="102" spans="1:107">
      <c r="A102" s="20">
        <v>72</v>
      </c>
      <c r="B102" s="43" t="s">
        <v>30</v>
      </c>
      <c r="C102" s="66" t="s">
        <v>99</v>
      </c>
      <c r="D102" s="28" t="s">
        <v>111</v>
      </c>
      <c r="E102" s="29" t="s">
        <v>35</v>
      </c>
      <c r="F102" s="1">
        <v>0</v>
      </c>
      <c r="G102" s="30">
        <f t="shared" si="8"/>
        <v>0</v>
      </c>
      <c r="H102" s="31">
        <v>26</v>
      </c>
      <c r="I102" s="3">
        <v>0</v>
      </c>
      <c r="J102" s="32">
        <f t="shared" si="9"/>
        <v>0</v>
      </c>
      <c r="K102" s="64">
        <v>22</v>
      </c>
      <c r="L102" s="61">
        <f t="shared" si="5"/>
        <v>572</v>
      </c>
      <c r="M102" s="80">
        <v>0</v>
      </c>
      <c r="N102" s="62">
        <f t="shared" si="6"/>
        <v>0</v>
      </c>
      <c r="O102" s="63">
        <f t="shared" si="7"/>
        <v>0</v>
      </c>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row>
    <row r="103" spans="1:107">
      <c r="A103" s="20">
        <v>73</v>
      </c>
      <c r="B103" s="43" t="s">
        <v>100</v>
      </c>
      <c r="C103" s="66" t="s">
        <v>101</v>
      </c>
      <c r="D103" s="28" t="s">
        <v>111</v>
      </c>
      <c r="E103" s="29" t="s">
        <v>35</v>
      </c>
      <c r="F103" s="1">
        <v>0</v>
      </c>
      <c r="G103" s="30">
        <f t="shared" si="8"/>
        <v>0</v>
      </c>
      <c r="H103" s="31">
        <v>26</v>
      </c>
      <c r="I103" s="3">
        <v>0</v>
      </c>
      <c r="J103" s="32">
        <f t="shared" si="9"/>
        <v>0</v>
      </c>
      <c r="K103" s="64">
        <v>22</v>
      </c>
      <c r="L103" s="61">
        <f t="shared" si="5"/>
        <v>572</v>
      </c>
      <c r="M103" s="80">
        <v>0</v>
      </c>
      <c r="N103" s="62">
        <f t="shared" si="6"/>
        <v>0</v>
      </c>
      <c r="O103" s="63">
        <f t="shared" si="7"/>
        <v>0</v>
      </c>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row>
    <row r="104" spans="1:107">
      <c r="A104" s="20">
        <v>74</v>
      </c>
      <c r="B104" s="43" t="s">
        <v>102</v>
      </c>
      <c r="C104" s="66" t="s">
        <v>103</v>
      </c>
      <c r="D104" s="28" t="s">
        <v>111</v>
      </c>
      <c r="E104" s="29" t="s">
        <v>35</v>
      </c>
      <c r="F104" s="1">
        <v>0</v>
      </c>
      <c r="G104" s="30">
        <f t="shared" si="8"/>
        <v>0</v>
      </c>
      <c r="H104" s="70">
        <v>26</v>
      </c>
      <c r="I104" s="3">
        <v>0</v>
      </c>
      <c r="J104" s="32">
        <f t="shared" si="9"/>
        <v>0</v>
      </c>
      <c r="K104" s="71">
        <v>22</v>
      </c>
      <c r="L104" s="61">
        <f t="shared" si="5"/>
        <v>572</v>
      </c>
      <c r="M104" s="80">
        <v>0</v>
      </c>
      <c r="N104" s="62">
        <f t="shared" si="6"/>
        <v>0</v>
      </c>
      <c r="O104" s="63">
        <f t="shared" si="7"/>
        <v>0</v>
      </c>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row>
    <row r="105" spans="1:107">
      <c r="A105" s="20">
        <v>75</v>
      </c>
      <c r="B105" s="36" t="s">
        <v>65</v>
      </c>
      <c r="C105" s="37" t="s">
        <v>104</v>
      </c>
      <c r="D105" s="38" t="s">
        <v>111</v>
      </c>
      <c r="E105" s="39" t="s">
        <v>35</v>
      </c>
      <c r="F105" s="4">
        <v>0</v>
      </c>
      <c r="G105" s="40">
        <f t="shared" si="8"/>
        <v>0</v>
      </c>
      <c r="H105" s="70">
        <v>26</v>
      </c>
      <c r="I105" s="5">
        <v>0</v>
      </c>
      <c r="J105" s="48">
        <f t="shared" si="9"/>
        <v>0</v>
      </c>
      <c r="K105" s="72">
        <v>22</v>
      </c>
      <c r="L105" s="73">
        <f t="shared" si="5"/>
        <v>572</v>
      </c>
      <c r="M105" s="126">
        <v>0</v>
      </c>
      <c r="N105" s="62">
        <f t="shared" si="6"/>
        <v>0</v>
      </c>
      <c r="O105" s="63">
        <f t="shared" si="7"/>
        <v>0</v>
      </c>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row>
    <row r="106" spans="1:107">
      <c r="A106" s="75" t="s">
        <v>18</v>
      </c>
      <c r="B106" s="76"/>
      <c r="C106" s="76"/>
      <c r="D106" s="76"/>
      <c r="E106" s="76"/>
      <c r="F106" s="76"/>
      <c r="G106" s="76"/>
      <c r="H106" s="76"/>
      <c r="I106" s="76"/>
      <c r="J106" s="76"/>
      <c r="K106" s="76"/>
      <c r="L106" s="76"/>
      <c r="M106" s="76"/>
      <c r="N106" s="76"/>
      <c r="O106" s="77">
        <f>SUM(O66:O105)</f>
        <v>0</v>
      </c>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row>
    <row r="107" spans="1:107" s="19" customFormat="1"/>
    <row r="108" spans="1:107" s="19" customFormat="1">
      <c r="B108" s="78"/>
    </row>
    <row r="109" spans="1:107" s="19" customFormat="1"/>
    <row r="110" spans="1:107" s="19" customFormat="1"/>
    <row r="111" spans="1:107" s="19" customFormat="1"/>
    <row r="112" spans="1:107" s="19" customFormat="1"/>
    <row r="113" spans="2:2" s="19" customFormat="1">
      <c r="B113" s="79"/>
    </row>
    <row r="114" spans="2:2" s="19" customFormat="1">
      <c r="B114" s="79"/>
    </row>
    <row r="115" spans="2:2" s="19" customFormat="1"/>
    <row r="116" spans="2:2" s="19" customFormat="1"/>
    <row r="117" spans="2:2" s="19" customFormat="1"/>
    <row r="118" spans="2:2" s="19" customFormat="1"/>
    <row r="119" spans="2:2" s="19" customFormat="1"/>
    <row r="120" spans="2:2" s="19" customFormat="1"/>
    <row r="121" spans="2:2" s="19" customFormat="1"/>
    <row r="122" spans="2:2" s="19" customFormat="1"/>
    <row r="123" spans="2:2" s="19" customFormat="1"/>
    <row r="124" spans="2:2" s="19" customFormat="1"/>
    <row r="125" spans="2:2" s="19" customFormat="1"/>
    <row r="126" spans="2:2" s="19" customFormat="1"/>
    <row r="127" spans="2:2" s="19" customFormat="1"/>
    <row r="128" spans="2:2"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sheetData>
  <sheetProtection algorithmName="SHA-512" hashValue="rhntL50QvrdUp6TKFrAE64EPJK0lZ86jw89AhT7dzVTBKfbSt/0pUBamp/fKKi+Twur/y1iLsrsUuPjjOHfF7g==" saltValue="qCcPm13L63dIIHc2bbH4ZQ==" spinCount="100000" sheet="1" selectLockedCells="1"/>
  <protectedRanges>
    <protectedRange algorithmName="SHA-512" hashValue="EvXViZ1XdlO+1Z1S50DsM3oH6CHHyUr6T86QqFPxsW/NHSu7Tl4Fa/KaZYEvMGW3RIX0ib6HrmUqnNUKfoV7DA==" saltValue="iu7nrtgVWbX108NBZClyzQ==" spinCount="100000" sqref="A1:J1 A64:O64 L65:O65 B65:E105 K1:O2 A61 B62 B2:B5 B34:B60 B24:B32 B12:B17 C2:E62" name="Bereik1"/>
  </protectedRanges>
  <mergeCells count="31">
    <mergeCell ref="A64:O64"/>
    <mergeCell ref="B66:B68"/>
    <mergeCell ref="C66:C68"/>
    <mergeCell ref="B3:B4"/>
    <mergeCell ref="C3:C4"/>
    <mergeCell ref="B32:B33"/>
    <mergeCell ref="C43:C44"/>
    <mergeCell ref="C5:C6"/>
    <mergeCell ref="B5:B6"/>
    <mergeCell ref="B24:B25"/>
    <mergeCell ref="C24:C25"/>
    <mergeCell ref="B15:B16"/>
    <mergeCell ref="C15:C16"/>
    <mergeCell ref="B37:B38"/>
    <mergeCell ref="C37:C38"/>
    <mergeCell ref="C32:C33"/>
    <mergeCell ref="B12:B14"/>
    <mergeCell ref="C12:C14"/>
    <mergeCell ref="C28:C31"/>
    <mergeCell ref="B28:B31"/>
    <mergeCell ref="C17:C19"/>
    <mergeCell ref="B17:B19"/>
    <mergeCell ref="B54:B56"/>
    <mergeCell ref="C54:C56"/>
    <mergeCell ref="B34:B35"/>
    <mergeCell ref="C34:C35"/>
    <mergeCell ref="B51:B52"/>
    <mergeCell ref="C51:C52"/>
    <mergeCell ref="B43:B44"/>
    <mergeCell ref="B40:B41"/>
    <mergeCell ref="C40:C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EB190-4370-4C4D-B9A4-247687E5F002}">
  <sheetPr>
    <tabColor rgb="FFF5E8EA"/>
  </sheetPr>
  <dimension ref="A1:BC157"/>
  <sheetViews>
    <sheetView zoomScale="90" zoomScaleNormal="90" workbookViewId="0">
      <selection activeCell="F20" sqref="F20"/>
    </sheetView>
  </sheetViews>
  <sheetFormatPr defaultColWidth="8.7265625" defaultRowHeight="15" customHeight="1"/>
  <cols>
    <col min="2" max="2" width="20.1796875" bestFit="1" customWidth="1"/>
    <col min="3" max="3" width="29.54296875" customWidth="1"/>
    <col min="4" max="4" width="37.54296875" customWidth="1"/>
    <col min="5" max="5" width="22.26953125" customWidth="1"/>
    <col min="6" max="6" width="19.54296875" customWidth="1"/>
    <col min="7" max="7" width="20.26953125" customWidth="1"/>
    <col min="8" max="8" width="32.1796875" customWidth="1"/>
    <col min="9" max="9" width="28.54296875" customWidth="1"/>
    <col min="10" max="10" width="19.453125" customWidth="1"/>
    <col min="11" max="11" width="22.81640625" customWidth="1"/>
    <col min="12" max="12" width="86.453125" style="19" customWidth="1"/>
    <col min="13" max="55" width="9.1796875" style="19" customWidth="1"/>
  </cols>
  <sheetData>
    <row r="1" spans="1:11" ht="18.5">
      <c r="A1" s="172" t="s">
        <v>113</v>
      </c>
      <c r="B1" s="173"/>
      <c r="C1" s="173"/>
      <c r="D1" s="173"/>
      <c r="E1" s="173"/>
      <c r="F1" s="173"/>
      <c r="G1" s="173"/>
      <c r="H1" s="173"/>
      <c r="I1" s="173"/>
      <c r="J1" s="173"/>
      <c r="K1" s="174"/>
    </row>
    <row r="2" spans="1:11" ht="14.5">
      <c r="A2" s="82" t="s">
        <v>20</v>
      </c>
      <c r="B2" s="83" t="s">
        <v>21</v>
      </c>
      <c r="C2" s="83" t="s">
        <v>13</v>
      </c>
      <c r="D2" s="22" t="s">
        <v>22</v>
      </c>
      <c r="E2" s="23" t="s">
        <v>23</v>
      </c>
      <c r="F2" s="24" t="s">
        <v>24</v>
      </c>
      <c r="G2" s="24" t="s">
        <v>25</v>
      </c>
      <c r="H2" s="24" t="s">
        <v>114</v>
      </c>
      <c r="I2" s="22" t="s">
        <v>27</v>
      </c>
      <c r="J2" s="24" t="s">
        <v>28</v>
      </c>
      <c r="K2" s="84" t="s">
        <v>29</v>
      </c>
    </row>
    <row r="3" spans="1:11" ht="14.5">
      <c r="A3" s="22">
        <v>76</v>
      </c>
      <c r="B3" s="85" t="s">
        <v>30</v>
      </c>
      <c r="C3" s="86" t="s">
        <v>31</v>
      </c>
      <c r="D3" s="87" t="s">
        <v>70</v>
      </c>
      <c r="E3" s="42" t="s">
        <v>35</v>
      </c>
      <c r="F3" s="1">
        <v>0</v>
      </c>
      <c r="G3" s="30">
        <f>F3*12</f>
        <v>0</v>
      </c>
      <c r="H3" s="31">
        <v>2</v>
      </c>
      <c r="I3" s="1">
        <v>0</v>
      </c>
      <c r="J3" s="30">
        <f>H3*I3</f>
        <v>0</v>
      </c>
      <c r="K3" s="63">
        <f>G3+J3</f>
        <v>0</v>
      </c>
    </row>
    <row r="4" spans="1:11" ht="14.5">
      <c r="A4" s="22">
        <v>77</v>
      </c>
      <c r="B4" s="158" t="s">
        <v>49</v>
      </c>
      <c r="C4" s="88" t="s">
        <v>50</v>
      </c>
      <c r="D4" s="87" t="s">
        <v>70</v>
      </c>
      <c r="E4" s="42" t="s">
        <v>35</v>
      </c>
      <c r="F4" s="1">
        <v>0</v>
      </c>
      <c r="G4" s="30">
        <f t="shared" ref="G4:G5" si="0">F4*12</f>
        <v>0</v>
      </c>
      <c r="H4" s="31">
        <v>2</v>
      </c>
      <c r="I4" s="1">
        <v>0</v>
      </c>
      <c r="J4" s="30">
        <f t="shared" ref="J4:J5" si="1">H4*I4</f>
        <v>0</v>
      </c>
      <c r="K4" s="63">
        <f t="shared" ref="K4:K5" si="2">G4+J4</f>
        <v>0</v>
      </c>
    </row>
    <row r="5" spans="1:11" ht="14.5">
      <c r="A5" s="89">
        <v>78</v>
      </c>
      <c r="B5" s="180"/>
      <c r="C5" s="90" t="s">
        <v>52</v>
      </c>
      <c r="D5" s="91" t="s">
        <v>70</v>
      </c>
      <c r="E5" s="45" t="s">
        <v>35</v>
      </c>
      <c r="F5" s="4">
        <v>0</v>
      </c>
      <c r="G5" s="40">
        <f t="shared" si="0"/>
        <v>0</v>
      </c>
      <c r="H5" s="70">
        <v>2</v>
      </c>
      <c r="I5" s="4">
        <v>0</v>
      </c>
      <c r="J5" s="40">
        <f t="shared" si="1"/>
        <v>0</v>
      </c>
      <c r="K5" s="63">
        <f t="shared" si="2"/>
        <v>0</v>
      </c>
    </row>
    <row r="6" spans="1:11" ht="14.5">
      <c r="A6" s="175" t="s">
        <v>18</v>
      </c>
      <c r="B6" s="176"/>
      <c r="C6" s="176"/>
      <c r="D6" s="176"/>
      <c r="E6" s="176"/>
      <c r="F6" s="176"/>
      <c r="G6" s="176"/>
      <c r="H6" s="176"/>
      <c r="I6" s="176"/>
      <c r="J6" s="176"/>
      <c r="K6" s="92">
        <f>SUM(K3:K5)</f>
        <v>0</v>
      </c>
    </row>
    <row r="7" spans="1:11" ht="14.5">
      <c r="A7" s="93"/>
      <c r="B7" s="93"/>
      <c r="C7" s="93"/>
      <c r="D7" s="93"/>
      <c r="E7" s="93"/>
      <c r="F7" s="93"/>
      <c r="G7" s="93"/>
      <c r="H7" s="93"/>
      <c r="I7" s="93"/>
      <c r="J7" s="93"/>
      <c r="K7" s="33"/>
    </row>
    <row r="8" spans="1:11" s="19" customFormat="1" ht="14.5"/>
    <row r="9" spans="1:11" s="19" customFormat="1" ht="18.5">
      <c r="A9" s="172" t="s">
        <v>116</v>
      </c>
      <c r="B9" s="187"/>
      <c r="C9" s="187"/>
      <c r="D9" s="187"/>
      <c r="E9" s="187"/>
      <c r="F9" s="187"/>
      <c r="G9" s="187"/>
      <c r="H9" s="188"/>
    </row>
    <row r="10" spans="1:11" s="19" customFormat="1" ht="14.5">
      <c r="A10" s="82" t="s">
        <v>20</v>
      </c>
      <c r="B10" s="83" t="s">
        <v>21</v>
      </c>
      <c r="C10" s="83" t="s">
        <v>13</v>
      </c>
      <c r="D10" s="83" t="s">
        <v>117</v>
      </c>
      <c r="E10" s="89" t="s">
        <v>118</v>
      </c>
      <c r="F10" s="94" t="s">
        <v>119</v>
      </c>
      <c r="G10" s="95" t="s">
        <v>120</v>
      </c>
      <c r="H10" s="95" t="s">
        <v>121</v>
      </c>
    </row>
    <row r="11" spans="1:11" s="19" customFormat="1" ht="15" customHeight="1">
      <c r="A11" s="20">
        <v>79</v>
      </c>
      <c r="B11" s="181" t="s">
        <v>49</v>
      </c>
      <c r="C11" s="162" t="s">
        <v>69</v>
      </c>
      <c r="D11" s="96" t="s">
        <v>122</v>
      </c>
      <c r="E11" s="43">
        <v>400</v>
      </c>
      <c r="F11" s="80">
        <v>0</v>
      </c>
      <c r="G11" s="31" t="s">
        <v>123</v>
      </c>
      <c r="H11" s="63">
        <f>E11*F11</f>
        <v>0</v>
      </c>
    </row>
    <row r="12" spans="1:11" s="19" customFormat="1" ht="15" customHeight="1">
      <c r="A12" s="20">
        <v>80</v>
      </c>
      <c r="B12" s="181"/>
      <c r="C12" s="162"/>
      <c r="D12" s="96" t="s">
        <v>124</v>
      </c>
      <c r="E12" s="43">
        <v>1200</v>
      </c>
      <c r="F12" s="80">
        <v>0</v>
      </c>
      <c r="G12" s="31" t="s">
        <v>125</v>
      </c>
      <c r="H12" s="63">
        <f>E12*F12</f>
        <v>0</v>
      </c>
    </row>
    <row r="13" spans="1:11" s="19" customFormat="1" ht="15.75" customHeight="1">
      <c r="A13" s="82">
        <v>81</v>
      </c>
      <c r="B13" s="185"/>
      <c r="C13" s="186"/>
      <c r="D13" s="97" t="s">
        <v>126</v>
      </c>
      <c r="E13" s="36">
        <v>24</v>
      </c>
      <c r="F13" s="126">
        <v>0</v>
      </c>
      <c r="G13" s="70" t="s">
        <v>127</v>
      </c>
      <c r="H13" s="74">
        <f>E13*F13</f>
        <v>0</v>
      </c>
    </row>
    <row r="14" spans="1:11" s="19" customFormat="1" ht="15.75" customHeight="1">
      <c r="A14" s="177" t="s">
        <v>18</v>
      </c>
      <c r="B14" s="178"/>
      <c r="C14" s="178"/>
      <c r="D14" s="179"/>
      <c r="E14" s="179"/>
      <c r="F14" s="179"/>
      <c r="G14" s="179"/>
      <c r="H14" s="98">
        <f>SUM(H11:H13)</f>
        <v>0</v>
      </c>
    </row>
    <row r="15" spans="1:11" s="19" customFormat="1" ht="15.75" customHeight="1">
      <c r="A15" s="49"/>
      <c r="B15" s="99"/>
      <c r="C15" s="100"/>
      <c r="F15" s="33"/>
      <c r="G15" s="101"/>
    </row>
    <row r="16" spans="1:11" s="19" customFormat="1" ht="14.5"/>
    <row r="17" spans="1:11" s="19" customFormat="1" ht="18.5">
      <c r="A17" s="189" t="s">
        <v>151</v>
      </c>
      <c r="B17" s="187"/>
      <c r="C17" s="187"/>
      <c r="D17" s="187"/>
      <c r="E17" s="187"/>
      <c r="F17" s="187"/>
      <c r="G17" s="187"/>
      <c r="H17" s="188"/>
    </row>
    <row r="18" spans="1:11" s="19" customFormat="1" ht="14.5">
      <c r="A18" s="82" t="s">
        <v>20</v>
      </c>
      <c r="B18" s="83" t="s">
        <v>21</v>
      </c>
      <c r="C18" s="83" t="s">
        <v>13</v>
      </c>
      <c r="D18" s="83" t="s">
        <v>117</v>
      </c>
      <c r="E18" s="89" t="s">
        <v>118</v>
      </c>
      <c r="F18" s="94" t="s">
        <v>119</v>
      </c>
      <c r="G18" s="95" t="s">
        <v>120</v>
      </c>
      <c r="H18" s="95" t="s">
        <v>121</v>
      </c>
    </row>
    <row r="19" spans="1:11" s="19" customFormat="1" ht="14.5">
      <c r="A19" s="20">
        <v>82</v>
      </c>
      <c r="B19" s="181" t="s">
        <v>49</v>
      </c>
      <c r="C19" s="162" t="s">
        <v>69</v>
      </c>
      <c r="D19" s="96" t="s">
        <v>128</v>
      </c>
      <c r="E19" s="43">
        <v>300</v>
      </c>
      <c r="F19" s="80">
        <v>0</v>
      </c>
      <c r="G19" s="31" t="s">
        <v>129</v>
      </c>
      <c r="H19" s="63">
        <f>E19*F19</f>
        <v>0</v>
      </c>
      <c r="I19" s="102" t="s">
        <v>130</v>
      </c>
    </row>
    <row r="20" spans="1:11" s="19" customFormat="1" ht="14.5">
      <c r="A20" s="103">
        <v>83</v>
      </c>
      <c r="B20" s="185"/>
      <c r="C20" s="186"/>
      <c r="D20" s="104" t="s">
        <v>131</v>
      </c>
      <c r="E20" s="47">
        <v>150</v>
      </c>
      <c r="F20" s="81">
        <v>0</v>
      </c>
      <c r="G20" s="105" t="s">
        <v>123</v>
      </c>
      <c r="H20" s="106">
        <f>E20*F20</f>
        <v>0</v>
      </c>
      <c r="I20" s="102" t="s">
        <v>130</v>
      </c>
    </row>
    <row r="21" spans="1:11" s="19" customFormat="1" ht="15.5">
      <c r="A21" s="49"/>
      <c r="B21" s="99"/>
      <c r="C21" s="100"/>
      <c r="F21" s="33"/>
      <c r="G21" s="101"/>
      <c r="H21" s="33"/>
    </row>
    <row r="22" spans="1:11" s="19" customFormat="1" ht="14.5"/>
    <row r="23" spans="1:11" ht="18.5">
      <c r="A23" s="107" t="s">
        <v>132</v>
      </c>
      <c r="B23" s="15"/>
      <c r="C23" s="16"/>
      <c r="D23" s="17"/>
      <c r="E23" s="17"/>
      <c r="F23" s="108"/>
      <c r="G23" s="109"/>
      <c r="H23" s="109"/>
      <c r="I23" s="110"/>
      <c r="J23" s="109"/>
      <c r="K23" s="18"/>
    </row>
    <row r="24" spans="1:11" ht="26">
      <c r="A24" s="20" t="s">
        <v>20</v>
      </c>
      <c r="B24" s="21" t="s">
        <v>22</v>
      </c>
      <c r="C24" s="21" t="s">
        <v>133</v>
      </c>
      <c r="D24" s="111" t="s">
        <v>134</v>
      </c>
      <c r="E24" s="112" t="s">
        <v>135</v>
      </c>
      <c r="F24" s="84" t="s">
        <v>120</v>
      </c>
      <c r="G24" s="113"/>
      <c r="H24" s="113"/>
      <c r="I24" s="114"/>
      <c r="J24" s="114"/>
      <c r="K24" s="113"/>
    </row>
    <row r="25" spans="1:11" ht="14.5">
      <c r="A25" s="82">
        <v>84</v>
      </c>
      <c r="B25" s="36" t="s">
        <v>136</v>
      </c>
      <c r="C25" s="36" t="s">
        <v>137</v>
      </c>
      <c r="D25" s="80">
        <v>0</v>
      </c>
      <c r="E25" s="1">
        <v>0</v>
      </c>
      <c r="F25" s="115" t="s">
        <v>138</v>
      </c>
      <c r="G25" s="102" t="s">
        <v>130</v>
      </c>
      <c r="H25" s="116"/>
      <c r="I25" s="53"/>
      <c r="J25" s="53"/>
      <c r="K25" s="33"/>
    </row>
    <row r="26" spans="1:11" ht="15.75" customHeight="1">
      <c r="A26" s="182">
        <v>85</v>
      </c>
      <c r="B26" s="181" t="s">
        <v>139</v>
      </c>
      <c r="C26" s="117" t="s">
        <v>140</v>
      </c>
      <c r="D26" s="80">
        <v>0</v>
      </c>
      <c r="E26" s="1">
        <v>0</v>
      </c>
      <c r="F26" s="118" t="s">
        <v>125</v>
      </c>
      <c r="G26" s="53"/>
      <c r="H26" s="101"/>
      <c r="I26" s="119"/>
      <c r="J26" s="119"/>
      <c r="K26" s="19"/>
    </row>
    <row r="27" spans="1:11" ht="14.5">
      <c r="A27" s="183"/>
      <c r="B27" s="181"/>
      <c r="C27" s="120" t="s">
        <v>141</v>
      </c>
      <c r="D27" s="80">
        <v>0</v>
      </c>
      <c r="E27" s="1">
        <v>0</v>
      </c>
      <c r="F27" s="118" t="s">
        <v>125</v>
      </c>
      <c r="G27" s="53"/>
      <c r="H27" s="113"/>
      <c r="I27" s="119"/>
      <c r="J27" s="119"/>
      <c r="K27" s="19"/>
    </row>
    <row r="28" spans="1:11" ht="14.5">
      <c r="A28" s="184"/>
      <c r="B28" s="181"/>
      <c r="C28" s="120" t="s">
        <v>142</v>
      </c>
      <c r="D28" s="80">
        <v>0</v>
      </c>
      <c r="E28" s="1">
        <v>0</v>
      </c>
      <c r="F28" s="118" t="s">
        <v>125</v>
      </c>
      <c r="G28" s="53"/>
      <c r="H28" s="101"/>
      <c r="I28" s="119"/>
      <c r="J28" s="119"/>
      <c r="K28" s="19"/>
    </row>
    <row r="29" spans="1:11" ht="14.5">
      <c r="A29" s="20">
        <v>86</v>
      </c>
      <c r="B29" s="68" t="s">
        <v>143</v>
      </c>
      <c r="C29" s="120" t="s">
        <v>115</v>
      </c>
      <c r="D29" s="80">
        <v>0</v>
      </c>
      <c r="E29" s="1">
        <v>0</v>
      </c>
      <c r="F29" s="118" t="s">
        <v>125</v>
      </c>
      <c r="G29" s="53"/>
      <c r="H29" s="113"/>
      <c r="I29" s="119"/>
      <c r="J29" s="119"/>
      <c r="K29" s="19"/>
    </row>
    <row r="30" spans="1:11" ht="14.5">
      <c r="A30" s="20">
        <v>87</v>
      </c>
      <c r="B30" s="68" t="s">
        <v>144</v>
      </c>
      <c r="C30" s="121" t="s">
        <v>115</v>
      </c>
      <c r="D30" s="80">
        <v>0</v>
      </c>
      <c r="E30" s="1">
        <v>0</v>
      </c>
      <c r="F30" s="118" t="s">
        <v>145</v>
      </c>
      <c r="G30" s="102" t="s">
        <v>130</v>
      </c>
      <c r="H30" s="101"/>
      <c r="I30" s="119"/>
      <c r="J30" s="119"/>
      <c r="K30" s="19"/>
    </row>
    <row r="31" spans="1:11" ht="14.5">
      <c r="A31" s="103">
        <v>88</v>
      </c>
      <c r="B31" s="122" t="s">
        <v>146</v>
      </c>
      <c r="C31" s="123" t="s">
        <v>115</v>
      </c>
      <c r="D31" s="81">
        <v>0</v>
      </c>
      <c r="E31" s="2">
        <v>0</v>
      </c>
      <c r="F31" s="124" t="s">
        <v>145</v>
      </c>
      <c r="G31" s="102" t="s">
        <v>130</v>
      </c>
      <c r="H31" s="101"/>
      <c r="I31" s="53"/>
      <c r="J31" s="53"/>
      <c r="K31" s="33"/>
    </row>
    <row r="32" spans="1:11" s="19" customFormat="1" ht="15.5">
      <c r="C32" s="125"/>
      <c r="D32" s="125"/>
      <c r="G32" s="102"/>
    </row>
    <row r="33" spans="3:4" s="19" customFormat="1" ht="15.5">
      <c r="C33" s="125"/>
      <c r="D33" s="125"/>
    </row>
    <row r="34" spans="3:4" s="19" customFormat="1" ht="15.5">
      <c r="C34" s="125"/>
      <c r="D34" s="125"/>
    </row>
    <row r="35" spans="3:4" s="19" customFormat="1" ht="15.5">
      <c r="C35" s="125"/>
      <c r="D35" s="125"/>
    </row>
    <row r="36" spans="3:4" s="19" customFormat="1" ht="15.5">
      <c r="C36" s="125"/>
      <c r="D36" s="125"/>
    </row>
    <row r="37" spans="3:4" s="19" customFormat="1" ht="15.5">
      <c r="C37" s="125"/>
      <c r="D37" s="125"/>
    </row>
    <row r="38" spans="3:4" s="19" customFormat="1" ht="15.5">
      <c r="C38" s="125"/>
      <c r="D38" s="125"/>
    </row>
    <row r="39" spans="3:4" s="19" customFormat="1" ht="15.5">
      <c r="C39" s="125"/>
      <c r="D39" s="125"/>
    </row>
    <row r="40" spans="3:4" s="19" customFormat="1" ht="15.5">
      <c r="C40" s="125"/>
      <c r="D40" s="125"/>
    </row>
    <row r="41" spans="3:4" s="19" customFormat="1" ht="15.5">
      <c r="C41" s="125"/>
      <c r="D41" s="125"/>
    </row>
    <row r="42" spans="3:4" s="19" customFormat="1" ht="15.5">
      <c r="C42" s="125"/>
      <c r="D42" s="125"/>
    </row>
    <row r="43" spans="3:4" s="19" customFormat="1" ht="15.5">
      <c r="C43" s="125"/>
      <c r="D43" s="125"/>
    </row>
    <row r="44" spans="3:4" s="19" customFormat="1" ht="15.5">
      <c r="C44" s="125"/>
      <c r="D44" s="125"/>
    </row>
    <row r="45" spans="3:4" s="19" customFormat="1" ht="15.5">
      <c r="C45" s="125"/>
      <c r="D45" s="125"/>
    </row>
    <row r="46" spans="3:4" s="19" customFormat="1" ht="15.5">
      <c r="C46" s="125"/>
      <c r="D46" s="125"/>
    </row>
    <row r="47" spans="3:4" s="19" customFormat="1" ht="15.5">
      <c r="C47" s="125"/>
      <c r="D47" s="125"/>
    </row>
    <row r="48" spans="3:4" s="19" customFormat="1" ht="15.5">
      <c r="C48" s="125"/>
      <c r="D48" s="125"/>
    </row>
    <row r="49" spans="3:4" s="19" customFormat="1" ht="15.5">
      <c r="C49" s="125"/>
      <c r="D49" s="125"/>
    </row>
    <row r="50" spans="3:4" s="19" customFormat="1" ht="15.5">
      <c r="C50" s="125"/>
      <c r="D50" s="125"/>
    </row>
    <row r="51" spans="3:4" s="19" customFormat="1" ht="15.5">
      <c r="C51" s="125"/>
      <c r="D51" s="125"/>
    </row>
    <row r="52" spans="3:4" s="19" customFormat="1" ht="15.5">
      <c r="C52" s="125"/>
      <c r="D52" s="125"/>
    </row>
    <row r="53" spans="3:4" s="19" customFormat="1" ht="15.5">
      <c r="C53" s="125"/>
      <c r="D53" s="125"/>
    </row>
    <row r="54" spans="3:4" s="19" customFormat="1" ht="15.5">
      <c r="C54" s="125"/>
      <c r="D54" s="125"/>
    </row>
    <row r="55" spans="3:4" s="19" customFormat="1" ht="14.5"/>
    <row r="56" spans="3:4" s="19" customFormat="1" ht="14.5"/>
    <row r="57" spans="3:4" s="19" customFormat="1" ht="14.5"/>
    <row r="58" spans="3:4" s="19" customFormat="1" ht="14.5"/>
    <row r="59" spans="3:4" s="19" customFormat="1" ht="14.5"/>
    <row r="60" spans="3:4" s="19" customFormat="1" ht="14.5"/>
    <row r="61" spans="3:4" s="19" customFormat="1" ht="14.5"/>
    <row r="62" spans="3:4" s="19" customFormat="1" ht="14.5"/>
    <row r="63" spans="3:4" s="19" customFormat="1" ht="14.5"/>
    <row r="64" spans="3:4" s="19" customFormat="1" ht="14.5"/>
    <row r="65" s="19" customFormat="1" ht="14.5"/>
    <row r="66" s="19" customFormat="1" ht="14.5"/>
    <row r="67" s="19" customFormat="1" ht="14.5"/>
    <row r="68" s="19" customFormat="1" ht="14.5"/>
    <row r="69" s="19" customFormat="1" ht="14.5"/>
    <row r="70" s="19" customFormat="1" ht="14.5"/>
    <row r="71" s="19" customFormat="1" ht="14.5"/>
    <row r="72" s="19" customFormat="1" ht="14.5"/>
    <row r="73" s="19" customFormat="1" ht="14.5"/>
    <row r="74" s="19" customFormat="1" ht="14.5"/>
    <row r="75" s="19" customFormat="1" ht="14.5"/>
    <row r="76" s="19" customFormat="1" ht="14.5"/>
    <row r="77" s="19" customFormat="1" ht="14.5"/>
    <row r="78" s="19" customFormat="1" ht="14.5"/>
    <row r="79" s="19" customFormat="1" ht="14.5"/>
    <row r="80" s="19" customFormat="1" ht="14.5"/>
    <row r="81" s="19" customFormat="1" ht="14.5"/>
    <row r="82" s="19" customFormat="1" ht="14.5"/>
    <row r="83" s="19" customFormat="1" ht="14.5"/>
    <row r="84" s="19" customFormat="1" ht="14.5"/>
    <row r="85" s="19" customFormat="1" ht="14.5"/>
    <row r="86" s="19" customFormat="1" ht="14.5"/>
    <row r="87" s="19" customFormat="1" ht="14.5"/>
    <row r="88" s="19" customFormat="1" ht="14.5"/>
    <row r="89" s="19" customFormat="1" ht="14.5"/>
    <row r="90" s="19" customFormat="1" ht="14.5"/>
    <row r="91" s="19" customFormat="1" ht="14.5"/>
    <row r="92" s="19" customFormat="1" ht="14.5"/>
    <row r="93" s="19" customFormat="1" ht="14.5"/>
    <row r="94" s="19" customFormat="1" ht="14.5"/>
    <row r="95" s="19" customFormat="1" ht="14.5"/>
    <row r="96" s="19" customFormat="1" ht="14.5"/>
    <row r="97" s="19" customFormat="1" ht="14.5"/>
    <row r="98" s="19" customFormat="1" ht="14.5"/>
    <row r="99" s="19" customFormat="1" ht="14.5"/>
    <row r="100" s="19" customFormat="1" ht="14.5"/>
    <row r="101" s="19" customFormat="1" ht="14.5"/>
    <row r="102" s="19" customFormat="1" ht="14.5"/>
    <row r="103" s="19" customFormat="1" ht="14.5"/>
    <row r="104" s="19" customFormat="1" ht="14.5"/>
    <row r="105" s="19" customFormat="1" ht="14.5"/>
    <row r="106" s="19" customFormat="1" ht="14.5"/>
    <row r="107" s="19" customFormat="1" ht="14.5"/>
    <row r="108" s="19" customFormat="1" ht="14.5"/>
    <row r="109" s="19" customFormat="1" ht="14.5"/>
    <row r="110" s="19" customFormat="1" ht="14.5"/>
    <row r="111" s="19" customFormat="1" ht="14.5"/>
    <row r="112" s="19" customFormat="1" ht="14.5"/>
    <row r="113" s="19" customFormat="1" ht="14.5"/>
    <row r="114" s="19" customFormat="1" ht="14.5"/>
    <row r="115" s="19" customFormat="1" ht="14.5"/>
    <row r="116" s="19" customFormat="1" ht="14.5"/>
    <row r="117" s="19" customFormat="1" ht="14.5"/>
    <row r="118" s="19" customFormat="1" ht="14.5"/>
    <row r="119" s="19" customFormat="1" ht="14.5"/>
    <row r="120" s="19" customFormat="1" ht="14.5"/>
    <row r="121" s="19" customFormat="1" ht="14.5"/>
    <row r="122" s="19" customFormat="1" ht="14.5"/>
    <row r="123" s="19" customFormat="1" ht="14.5"/>
    <row r="124" s="19" customFormat="1" ht="14.5"/>
    <row r="125" s="19" customFormat="1" ht="14.5"/>
    <row r="126" s="19" customFormat="1" ht="14.5"/>
    <row r="127" s="19" customFormat="1" ht="14.5"/>
    <row r="128" s="19" customFormat="1" ht="14.5"/>
    <row r="129" s="19" customFormat="1" ht="14.5"/>
    <row r="130" s="19" customFormat="1" ht="14.5"/>
    <row r="131" s="19" customFormat="1" ht="14.5"/>
    <row r="132" s="19" customFormat="1" ht="14.5"/>
    <row r="133" s="19" customFormat="1" ht="14.5"/>
    <row r="134" s="19" customFormat="1" ht="14.5"/>
    <row r="135" s="19" customFormat="1" ht="14.5"/>
    <row r="136" s="19" customFormat="1" ht="14.5"/>
    <row r="137" s="19" customFormat="1" ht="14.5"/>
    <row r="138" s="19" customFormat="1" ht="14.5"/>
    <row r="139" s="19" customFormat="1" ht="14.5"/>
    <row r="140" s="19" customFormat="1" ht="14.5"/>
    <row r="141" s="19" customFormat="1" ht="14.5"/>
    <row r="142" s="19" customFormat="1" ht="14.5"/>
    <row r="143" s="19" customFormat="1" ht="14.5"/>
    <row r="144" s="19" customFormat="1" ht="14.5"/>
    <row r="145" s="19" customFormat="1" ht="14.5"/>
    <row r="146" s="19" customFormat="1" ht="14.5"/>
    <row r="147" s="19" customFormat="1" ht="14.5"/>
    <row r="148" s="19" customFormat="1" ht="14.5"/>
    <row r="149" s="19" customFormat="1" ht="14.5"/>
    <row r="150" s="19" customFormat="1" ht="14.5"/>
    <row r="151" s="19" customFormat="1" ht="14.5"/>
    <row r="152" s="19" customFormat="1" ht="14.5"/>
    <row r="153" s="19" customFormat="1" ht="14.5"/>
    <row r="154" s="19" customFormat="1" ht="14.5"/>
    <row r="155" s="19" customFormat="1" ht="14.5"/>
    <row r="156" s="19" customFormat="1" ht="14.5"/>
    <row r="157" s="19" customFormat="1" ht="14.5"/>
  </sheetData>
  <sheetProtection algorithmName="SHA-512" hashValue="hqDCQmna2Rw1Mz/tMjHaNGnAc4K3mFv7GDk7CUvC+HoS/o5CcAAkbhJ5cOPsWIwEiX9KKYaHtrk4cPJWHAXTig==" saltValue="bipI9YMPsJHoEKQNI1M3mw==" spinCount="100000" sheet="1" objects="1" scenarios="1" selectLockedCells="1"/>
  <protectedRanges>
    <protectedRange algorithmName="SHA-512" hashValue="EvXViZ1XdlO+1Z1S50DsM3oH6CHHyUr6T86QqFPxsW/NHSu7Tl4Fa/KaZYEvMGW3RIX0ib6HrmUqnNUKfoV7DA==" saltValue="iu7nrtgVWbX108NBZClyzQ==" spinCount="100000" sqref="A1:F1 A23:F23 B24:D24 B2:E5 A9:G9 D10:F10 B26:D31 D25 A17:G17 B19:C21 E19:F21 B18:F18 B10:C15 E11:F15" name="Bereik1"/>
    <protectedRange algorithmName="SHA-512" hashValue="EvXViZ1XdlO+1Z1S50DsM3oH6CHHyUr6T86QqFPxsW/NHSu7Tl4Fa/KaZYEvMGW3RIX0ib6HrmUqnNUKfoV7DA==" saltValue="iu7nrtgVWbX108NBZClyzQ==" spinCount="100000" sqref="K1 K23 H9 H17 G23:J23 G1:J1" name="Bereik1_1"/>
  </protectedRanges>
  <mergeCells count="12">
    <mergeCell ref="A1:K1"/>
    <mergeCell ref="A6:J6"/>
    <mergeCell ref="A14:G14"/>
    <mergeCell ref="B4:B5"/>
    <mergeCell ref="B26:B28"/>
    <mergeCell ref="A26:A28"/>
    <mergeCell ref="B11:B13"/>
    <mergeCell ref="C11:C13"/>
    <mergeCell ref="B19:B20"/>
    <mergeCell ref="C19:C20"/>
    <mergeCell ref="A9:H9"/>
    <mergeCell ref="A17:H1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e53eec-ec0e-4434-8495-b41dd2ced38e">
      <Terms xmlns="http://schemas.microsoft.com/office/infopath/2007/PartnerControls"/>
    </lcf76f155ced4ddcb4097134ff3c332f>
    <TaxCatchAll xmlns="83fae821-d6da-4140-9bcf-d22125fcdbd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4D4353CA60094397DE75DCC67C52F4" ma:contentTypeVersion="16" ma:contentTypeDescription="Een nieuw document maken." ma:contentTypeScope="" ma:versionID="eb80429329b647fd8ab61d05742b00a4">
  <xsd:schema xmlns:xsd="http://www.w3.org/2001/XMLSchema" xmlns:xs="http://www.w3.org/2001/XMLSchema" xmlns:p="http://schemas.microsoft.com/office/2006/metadata/properties" xmlns:ns2="73e53eec-ec0e-4434-8495-b41dd2ced38e" xmlns:ns3="83fae821-d6da-4140-9bcf-d22125fcdbdf" targetNamespace="http://schemas.microsoft.com/office/2006/metadata/properties" ma:root="true" ma:fieldsID="d5c2f1029a5b20bcfac03c650c68f794" ns2:_="" ns3:_="">
    <xsd:import namespace="73e53eec-ec0e-4434-8495-b41dd2ced38e"/>
    <xsd:import namespace="83fae821-d6da-4140-9bcf-d22125fcdb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e53eec-ec0e-4434-8495-b41dd2ced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6a23232-2ab8-47bb-a2e7-0e6af88b35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ae821-d6da-4140-9bcf-d22125fcdbd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bf66e650-3f02-4871-a5d2-800ec90e3f36}" ma:internalName="TaxCatchAll" ma:showField="CatchAllData" ma:web="83fae821-d6da-4140-9bcf-d22125fcdb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8CC768-1798-4920-8ECC-EAE3BF0E46B0}">
  <ds:schemaRefs>
    <ds:schemaRef ds:uri="d7769265-9dca-4e0a-b7c7-83da1dbd18f3"/>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3CF881E-EB33-48EF-AF81-BCAA43A37281}">
  <ds:schemaRefs>
    <ds:schemaRef ds:uri="http://schemas.microsoft.com/sharepoint/v3/contenttype/forms"/>
  </ds:schemaRefs>
</ds:datastoreItem>
</file>

<file path=customXml/itemProps3.xml><?xml version="1.0" encoding="utf-8"?>
<ds:datastoreItem xmlns:ds="http://schemas.openxmlformats.org/officeDocument/2006/customXml" ds:itemID="{C20B0448-ADAC-4869-A0E7-D200B5F354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Instructies + handtekening</vt:lpstr>
      <vt:lpstr>Vaste frequentie</vt:lpstr>
      <vt:lpstr>Afvalstromen op afroep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Thijs Hendriks</cp:lastModifiedBy>
  <cp:revision/>
  <dcterms:created xsi:type="dcterms:W3CDTF">2026-08-13T09:25:42Z</dcterms:created>
  <dcterms:modified xsi:type="dcterms:W3CDTF">2026-10-22T09:23:11Z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0x010100844D4353CA60094397DE75DCC67C52F4</vt:lpwstr>
  </property>
</Properties>
</file>