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vrfryslan.sharepoint.com/sites/BV-AanbestedingAfvalinzameling/Gedeelde documenten/03 Concept/"/>
    </mc:Choice>
  </mc:AlternateContent>
  <xr:revisionPtr revIDLastSave="1633" documentId="8_{1FD220AA-C953-42F1-BA87-D48A4BA32624}" xr6:coauthVersionLast="47" xr6:coauthVersionMax="47" xr10:uidLastSave="{2F8AE8A1-400A-45F7-942C-60BADCCE3E95}"/>
  <bookViews>
    <workbookView xWindow="-120" yWindow="-120" windowWidth="29040" windowHeight="15720" xr2:uid="{00000000-000D-0000-FFFF-FFFF00000000}"/>
  </bookViews>
  <sheets>
    <sheet name="Voorblad" sheetId="2" r:id="rId1"/>
    <sheet name="Periodieke ledigingsfrequentie" sheetId="1" r:id="rId2"/>
    <sheet name="Lediging op afroep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7" i="3" l="1"/>
  <c r="E82" i="3" l="1"/>
  <c r="E83" i="3" s="1"/>
  <c r="B82" i="3"/>
  <c r="L67" i="3"/>
  <c r="L68" i="3"/>
  <c r="L69" i="3"/>
  <c r="L70" i="3"/>
  <c r="L71" i="3"/>
  <c r="L72" i="3"/>
  <c r="L73" i="3"/>
  <c r="L74" i="3"/>
  <c r="L75" i="3"/>
  <c r="L76" i="3"/>
  <c r="L66" i="3"/>
  <c r="N42" i="3"/>
  <c r="N32" i="3"/>
  <c r="N57" i="3"/>
  <c r="N31" i="3"/>
  <c r="N40" i="3"/>
  <c r="N52" i="3"/>
  <c r="N36" i="3"/>
  <c r="N43" i="3"/>
  <c r="N31" i="1"/>
  <c r="N32" i="1"/>
  <c r="N42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56" i="1"/>
  <c r="N19" i="1" l="1"/>
  <c r="N20" i="1"/>
  <c r="N21" i="1"/>
  <c r="N22" i="1"/>
  <c r="N23" i="1"/>
  <c r="N24" i="1"/>
  <c r="N25" i="1"/>
  <c r="N26" i="1"/>
  <c r="N27" i="1"/>
  <c r="N28" i="1"/>
  <c r="N29" i="1"/>
  <c r="N30" i="1"/>
  <c r="N33" i="1"/>
  <c r="N34" i="1"/>
  <c r="N35" i="1"/>
  <c r="N36" i="1"/>
  <c r="N37" i="1"/>
  <c r="N38" i="1"/>
  <c r="N39" i="1"/>
  <c r="N40" i="1"/>
  <c r="N41" i="1"/>
  <c r="N43" i="1"/>
  <c r="N44" i="1"/>
  <c r="N45" i="1"/>
  <c r="N46" i="1"/>
  <c r="N47" i="1"/>
  <c r="N48" i="1"/>
  <c r="N49" i="1"/>
  <c r="N50" i="1"/>
  <c r="N51" i="1"/>
  <c r="N52" i="1"/>
  <c r="N53" i="1"/>
  <c r="N18" i="1"/>
  <c r="N38" i="3"/>
  <c r="N39" i="3"/>
  <c r="N41" i="3"/>
  <c r="N44" i="3"/>
  <c r="N45" i="3"/>
  <c r="N46" i="3"/>
  <c r="N47" i="3"/>
  <c r="N48" i="3"/>
  <c r="N49" i="3"/>
  <c r="N50" i="3"/>
  <c r="N51" i="3"/>
  <c r="N53" i="3"/>
  <c r="N54" i="3"/>
  <c r="N55" i="3"/>
  <c r="N56" i="3"/>
  <c r="N58" i="3"/>
  <c r="N59" i="3"/>
  <c r="B81" i="3"/>
  <c r="B80" i="3"/>
  <c r="N63" i="3"/>
  <c r="N62" i="3"/>
  <c r="N61" i="3"/>
  <c r="N60" i="3"/>
  <c r="N37" i="3"/>
  <c r="N35" i="3"/>
  <c r="N34" i="3"/>
  <c r="N33" i="3"/>
  <c r="N30" i="3"/>
  <c r="N29" i="3"/>
  <c r="N28" i="3"/>
  <c r="N25" i="3"/>
  <c r="N24" i="3"/>
  <c r="N23" i="3"/>
  <c r="N22" i="3"/>
  <c r="N21" i="3"/>
  <c r="N20" i="3"/>
  <c r="N19" i="3"/>
  <c r="N18" i="3"/>
  <c r="B8" i="3"/>
  <c r="B7" i="3"/>
  <c r="B6" i="3"/>
  <c r="N64" i="3" l="1"/>
  <c r="E81" i="3" s="1"/>
  <c r="N26" i="3"/>
  <c r="E80" i="3" s="1"/>
  <c r="B84" i="1"/>
  <c r="D24" i="2" l="1"/>
  <c r="N81" i="1"/>
  <c r="E85" i="1" s="1"/>
  <c r="B85" i="1"/>
  <c r="N54" i="1" l="1"/>
  <c r="E84" i="1" s="1"/>
  <c r="E86" i="1" l="1"/>
  <c r="D23" i="2" s="1"/>
  <c r="D26" i="2" s="1"/>
  <c r="B8" i="1"/>
  <c r="B7" i="1"/>
  <c r="B6" i="1"/>
</calcChain>
</file>

<file path=xl/sharedStrings.xml><?xml version="1.0" encoding="utf-8"?>
<sst xmlns="http://schemas.openxmlformats.org/spreadsheetml/2006/main" count="712" uniqueCount="213">
  <si>
    <t>Naam Inschrijver:</t>
  </si>
  <si>
    <t>Datum:</t>
  </si>
  <si>
    <t>Naam en rechtsgeldige ondertekening:</t>
  </si>
  <si>
    <t>Totaal:</t>
  </si>
  <si>
    <r>
      <t xml:space="preserve">Invulinstructie:
</t>
    </r>
    <r>
      <rPr>
        <sz val="12"/>
        <rFont val="Aptos Narrow"/>
        <family val="2"/>
        <scheme val="minor"/>
      </rPr>
      <t xml:space="preserve">De oranje gekleurde vakken dienen te worden ingevuld door Inschrijver. </t>
    </r>
  </si>
  <si>
    <t>Versie 1.0</t>
  </si>
  <si>
    <r>
      <rPr>
        <b/>
        <sz val="16"/>
        <color theme="0"/>
        <rFont val="Aptos Narrow"/>
        <family val="2"/>
        <scheme val="minor"/>
      </rPr>
      <t>Invulinstructie:</t>
    </r>
    <r>
      <rPr>
        <b/>
        <sz val="11"/>
        <color theme="0"/>
        <rFont val="Aptos Narrow"/>
        <family val="2"/>
        <scheme val="minor"/>
      </rPr>
      <t xml:space="preserve">
</t>
    </r>
    <r>
      <rPr>
        <sz val="11"/>
        <color theme="0"/>
        <rFont val="Aptos Narrow"/>
        <family val="2"/>
        <scheme val="minor"/>
      </rPr>
      <t>&gt; Inschrijver vult de oranje vakken in;
&gt; Alle prijzen zijn excl. Btw;
&gt; 'Prijzen opties' vallen buiten de inschrijprijs, deze worden optioneel uitgevraagd.
&gt; Het prijzenblad wordt zowel in PDF als Excel ingediend.</t>
    </r>
  </si>
  <si>
    <t xml:space="preserve">In te vullen door Inschrijver </t>
  </si>
  <si>
    <t xml:space="preserve">Alle door Inschrijver verstrekte tarieven en prijzen zijn marktconform en realistisch. Indien blijkt dat er niet marktconform of realistisch wordt aangeboden, is Opdrachtgever gerechtigd de Inschrijving ongeldig te verklaren. </t>
  </si>
  <si>
    <t>Totale inschrijfprijs (excl. Btw)</t>
  </si>
  <si>
    <t>Bijlage 5 - Prijzenblad - Offerteaanvraag inzake Afvalstoffenmanagement ten behoeve van Veiligheidsregio Fryslân</t>
  </si>
  <si>
    <t>Afvalstoffenmanagement</t>
  </si>
  <si>
    <t>Adres</t>
  </si>
  <si>
    <t>Afvalstroom</t>
  </si>
  <si>
    <t>Inzamelmiddel</t>
  </si>
  <si>
    <t>Inhoud of liter in kubieke meter</t>
  </si>
  <si>
    <t>Indicatief aantal te huren inzamelmiddelen (loopt het hele jaar door)</t>
  </si>
  <si>
    <t>Ledigingsfrequentie per inzamelmiddel</t>
  </si>
  <si>
    <t>Aantal ledigingen per jaar per inzamelmiddel</t>
  </si>
  <si>
    <t>Totaalprijs (excl. Btw) per jaar (inclusief huur, transport, lediging en verwerking)</t>
  </si>
  <si>
    <t>Brandweer kazernes</t>
  </si>
  <si>
    <t>GGD locaties</t>
  </si>
  <si>
    <t>GGD kantoor en consultatiebureau</t>
  </si>
  <si>
    <t>Spuiten/naalden</t>
  </si>
  <si>
    <t>Naaldencontainers</t>
  </si>
  <si>
    <t>1x per 8 weken</t>
  </si>
  <si>
    <t>7 liter</t>
  </si>
  <si>
    <t>B Jacobus Schurerweg 2, Surhuisterveen</t>
  </si>
  <si>
    <t>GGD consultatiebureau</t>
  </si>
  <si>
    <t>Badhúswei 31, Damwâld</t>
  </si>
  <si>
    <t>Bedrijfsafvalcontainer</t>
  </si>
  <si>
    <t>1100 liter</t>
  </si>
  <si>
    <t>1x per 2 weken</t>
  </si>
  <si>
    <t>Birdaarderstraatweg 72 C, Dokkum</t>
  </si>
  <si>
    <t>Archief</t>
  </si>
  <si>
    <t>Archiefcontainer</t>
  </si>
  <si>
    <t>240 liter</t>
  </si>
  <si>
    <t>4 liter</t>
  </si>
  <si>
    <t>Brink 1-102, Oosterwolde</t>
  </si>
  <si>
    <t>Burgemeester Praamsmalaan 33, Bolsward</t>
  </si>
  <si>
    <t>1x per 4 weken</t>
  </si>
  <si>
    <t>De Lanen 1, Drachten</t>
  </si>
  <si>
    <t>Papier/karton</t>
  </si>
  <si>
    <t>Papiercontainer</t>
  </si>
  <si>
    <t>Logistiek Centrum</t>
  </si>
  <si>
    <t>De Steven 2, Drachten</t>
  </si>
  <si>
    <t>1x per 3 weken</t>
  </si>
  <si>
    <t>Hoofdkantoor Veiligheidsregio Fryslân</t>
  </si>
  <si>
    <t>Harlingertrekweg 58, Leeuwarden</t>
  </si>
  <si>
    <t>70 liter</t>
  </si>
  <si>
    <t>1x per week</t>
  </si>
  <si>
    <t>Ondergrondse bedrijfsafvalcontainer</t>
  </si>
  <si>
    <t>5000 liter</t>
  </si>
  <si>
    <t>GFE / Groenafval</t>
  </si>
  <si>
    <t>GFT container</t>
  </si>
  <si>
    <t>120 liter</t>
  </si>
  <si>
    <t>Folie gemengd/bont</t>
  </si>
  <si>
    <t>400 liter</t>
  </si>
  <si>
    <t>Houder voor zakken</t>
  </si>
  <si>
    <t>GGD kantoor</t>
  </si>
  <si>
    <t>Hegedyk 9, Sneek</t>
  </si>
  <si>
    <t>Hertog Saxenlaan 26 B, Franeker</t>
  </si>
  <si>
    <t>Markt 11, Wolvega</t>
  </si>
  <si>
    <t>30 liter</t>
  </si>
  <si>
    <t>Nieuwburen 34, Lemmer</t>
  </si>
  <si>
    <t>Oostergoostraat 56 A, Grou</t>
  </si>
  <si>
    <t>Prins Bernhardstraat 1 A, Burgum</t>
  </si>
  <si>
    <t>Sixmastraat 36-3, Leeuwarden</t>
  </si>
  <si>
    <t>Stationsweg 78, Gorredijk</t>
  </si>
  <si>
    <t>Trambaan 1 B, Heerenveen</t>
  </si>
  <si>
    <t>Inschrijfprijs Totaalprijs periodieke ledigingsfrequentie GGD</t>
  </si>
  <si>
    <t>Inschrijfprijs Totaalprijs periodieke ledigingsfrequentie Brandweer</t>
  </si>
  <si>
    <t>Brandweer Akkrum</t>
  </si>
  <si>
    <t>It Vegelinskampke 12, Akkrum</t>
  </si>
  <si>
    <t>Brandweer Beetsterzwaag</t>
  </si>
  <si>
    <t>Van Lyndenlaan 3</t>
  </si>
  <si>
    <t>Brandweer Burgum</t>
  </si>
  <si>
    <t>Mr. W.M. Oppedijk van Veenweg 24, Burgum</t>
  </si>
  <si>
    <t>Brandweer Drachten</t>
  </si>
  <si>
    <t>Loswal 1</t>
  </si>
  <si>
    <t>Brandweer Franeker</t>
  </si>
  <si>
    <t>Burgemeester J. Dijkstraweg 13, Franeker</t>
  </si>
  <si>
    <t>660 liter</t>
  </si>
  <si>
    <t>Brandweer Giekerk</t>
  </si>
  <si>
    <t>Rinia van Nautaweg 4 D, Gytsjerk</t>
  </si>
  <si>
    <t>Brandweer Grou</t>
  </si>
  <si>
    <t>Oedsmawei 17, Grou</t>
  </si>
  <si>
    <t>Brandweer Heerenveen</t>
  </si>
  <si>
    <t>It Hege Stik 8, Heerenveen</t>
  </si>
  <si>
    <t xml:space="preserve">1x per week </t>
  </si>
  <si>
    <t>Brandweer Ijlst</t>
  </si>
  <si>
    <t>De Finne 1, Ijlst</t>
  </si>
  <si>
    <t>Brandweer Joure</t>
  </si>
  <si>
    <t>Tolhûswei 6, Joure</t>
  </si>
  <si>
    <t>Brandweer Jubbega</t>
  </si>
  <si>
    <t>Siemen Brinksmaweg 26, Jubbega</t>
  </si>
  <si>
    <t>Brandweer Kollum</t>
  </si>
  <si>
    <t>Tochmalaan 3, Kollum</t>
  </si>
  <si>
    <t>Brandweer Hoofdpost Leeuwarden</t>
  </si>
  <si>
    <t>Aldlânsdyk 11, Leeuwarden</t>
  </si>
  <si>
    <t>2x per week</t>
  </si>
  <si>
    <t>Brandweer Leeuwarden post Noord</t>
  </si>
  <si>
    <t>Ludinga 1, Leeuwarden</t>
  </si>
  <si>
    <t>Brandweer Nieuwehorne</t>
  </si>
  <si>
    <t>Schoterlandseweg 69, Nieuwehorne</t>
  </si>
  <si>
    <t>Brandweer Sneek</t>
  </si>
  <si>
    <t>Malta 1, Sneek</t>
  </si>
  <si>
    <t>Brandweer St. Annaparochie</t>
  </si>
  <si>
    <t>Warmoesstraat 61, St. Annaparochie</t>
  </si>
  <si>
    <t>Brandweer Stiens</t>
  </si>
  <si>
    <t>It Noarderfjild 28, Stiens</t>
  </si>
  <si>
    <t>Brandweer Tjalleberd</t>
  </si>
  <si>
    <t>De Kluft 1, Tjalleberd</t>
  </si>
  <si>
    <t>Brandweer Wommels</t>
  </si>
  <si>
    <t>Terp 31, Wommels</t>
  </si>
  <si>
    <t>Brandweer Harlingen</t>
  </si>
  <si>
    <t>Almenumerweg 4, Harlingen</t>
  </si>
  <si>
    <t>Inschrijfprijs Totaalprijs Lediging op afroep GGD</t>
  </si>
  <si>
    <t>Inschrijfprijs Totaalprijs Lediging op afroep Brandweer</t>
  </si>
  <si>
    <t>140 liter</t>
  </si>
  <si>
    <t>op afroep</t>
  </si>
  <si>
    <t>Dekselvat kunststof klembanddeksel</t>
  </si>
  <si>
    <t>60 liter</t>
  </si>
  <si>
    <t>Batterijen &lt; 3kg</t>
  </si>
  <si>
    <t xml:space="preserve">GGD consultatiebureau </t>
  </si>
  <si>
    <t>Hoofdstraat Oost 20, Noordwolde</t>
  </si>
  <si>
    <t>It Beaken 2, Joure</t>
  </si>
  <si>
    <t>Indicatief aantal ledigingen per jaar per inzamelmiddel</t>
  </si>
  <si>
    <t>It Hoekstee 1, Balk</t>
  </si>
  <si>
    <t>Brandweer Anjum</t>
  </si>
  <si>
    <t>Buorfinne 11, Anjum</t>
  </si>
  <si>
    <t>Brandweer Appelscha</t>
  </si>
  <si>
    <t>Industrieweg 8 C</t>
  </si>
  <si>
    <t>Brandweer De Westereen</t>
  </si>
  <si>
    <t>Roazeloane 70, De Westereen</t>
  </si>
  <si>
    <t>Brandweer Drogeham</t>
  </si>
  <si>
    <t>De Droegehamster Feart 6, Drogeham</t>
  </si>
  <si>
    <t>Brandweer Ferwerd</t>
  </si>
  <si>
    <t>Prof. Heymansstraat 2, Ferwert</t>
  </si>
  <si>
    <t>Brandweer Gorredijk</t>
  </si>
  <si>
    <t>Leitswei 3, Gorredijk</t>
  </si>
  <si>
    <t>Brandweer Hallum</t>
  </si>
  <si>
    <t>It Blikkelân 15, Hallum</t>
  </si>
  <si>
    <t>Brandweer Haulerwijk</t>
  </si>
  <si>
    <t>Eikensingel 18, Haulerwijk</t>
  </si>
  <si>
    <t>Brandweer Lemmer</t>
  </si>
  <si>
    <t>Albert Koopmanstraat 1, Lemmer</t>
  </si>
  <si>
    <t>Brandweer Makkum</t>
  </si>
  <si>
    <t>Suderseewei 1 A, Makkum</t>
  </si>
  <si>
    <t>Brandweer Mantgum</t>
  </si>
  <si>
    <t>Skillaerderdyk 15, Mantgum</t>
  </si>
  <si>
    <t>Brandweer Marssum</t>
  </si>
  <si>
    <t>Brandweer Menaldum</t>
  </si>
  <si>
    <t>Bitgumerdyk 17, Menaam</t>
  </si>
  <si>
    <t>Sasker van Heringawei 41, Marsum</t>
  </si>
  <si>
    <t>Brandweer Noordwolde</t>
  </si>
  <si>
    <t>Hellingstraat 2, Noordwolde</t>
  </si>
  <si>
    <t>Brandweer Oldeberkoop</t>
  </si>
  <si>
    <t>Heerenveenseweg 2 B, Oldeberkoop</t>
  </si>
  <si>
    <t>Brandweer Oosterwolde</t>
  </si>
  <si>
    <t>Dertien Aprilstraat 42 A, Oosterwolde</t>
  </si>
  <si>
    <t>Brandweer Oudega</t>
  </si>
  <si>
    <t>Gariperwei 30, Oudega</t>
  </si>
  <si>
    <t>Trekweg 116 A, Parrega</t>
  </si>
  <si>
    <t>Brandweer Scherpenzeel</t>
  </si>
  <si>
    <t>Grindweg 135, Scherpenzeel</t>
  </si>
  <si>
    <t>Brandweer Parrega</t>
  </si>
  <si>
    <t>Brandweer Sloten</t>
  </si>
  <si>
    <t>Wijckelerweg 171 B, Sloten</t>
  </si>
  <si>
    <t>Brandweer Ternaard</t>
  </si>
  <si>
    <t>Gysbert Japikstrjitte 10, Ternaard</t>
  </si>
  <si>
    <t>Brandweer Ureterp</t>
  </si>
  <si>
    <t>De Gilden 21, Ureterp</t>
  </si>
  <si>
    <t>Brandweer Witmarsum</t>
  </si>
  <si>
    <t>Ulbe Hiemstrastrjitte 21, Witmarsum</t>
  </si>
  <si>
    <t>Brandweer Wolvega</t>
  </si>
  <si>
    <t>Grafietstraat 1, Wolvega</t>
  </si>
  <si>
    <t>Lauwersweg 20, Surhuisterveen</t>
  </si>
  <si>
    <t>Totale inschrijfprijs Periode ledigingsfrequentie:</t>
  </si>
  <si>
    <t>Totale inschrijfprij Lediging op afroep:</t>
  </si>
  <si>
    <t>Totale inschrijfprijs Periode ledigingsfrequentie</t>
  </si>
  <si>
    <t>Totale inschrijfprijs Lediging op afroep</t>
  </si>
  <si>
    <t>Huurprijs (excl. Btw) per inzamelmiddel per maand</t>
  </si>
  <si>
    <t>Totaalprijs (excl. Btw) per jaar (inclusief huur, transport, lediging en verwerking, alle heffingen en belastingen)</t>
  </si>
  <si>
    <t>Bedrijfsafval</t>
  </si>
  <si>
    <t>Prijs per lediging inclusief transport, verwerking, alle heffingen en belastingen (excl. Btw) (all-in prijs)</t>
  </si>
  <si>
    <t>Brandweer Surkuisterveen</t>
  </si>
  <si>
    <t>1x per jaar</t>
  </si>
  <si>
    <t>0,45 liter</t>
  </si>
  <si>
    <t>Loswal 1, Drachten</t>
  </si>
  <si>
    <t>Brandweer Dokkum</t>
  </si>
  <si>
    <t>Rondweg-Noord 28, Dokkum</t>
  </si>
  <si>
    <t>TN-Kenmerk 616515</t>
  </si>
  <si>
    <t>Gasontladingslampen</t>
  </si>
  <si>
    <t>Kruisvat metaal</t>
  </si>
  <si>
    <t>Jerrycan kunststof</t>
  </si>
  <si>
    <t>Dekselvat metaal</t>
  </si>
  <si>
    <t>Spuitbussendoos</t>
  </si>
  <si>
    <t>Milieu gevaarlijke vaste stof</t>
  </si>
  <si>
    <t>Olie water mengsel</t>
  </si>
  <si>
    <t>Blusvloeistof</t>
  </si>
  <si>
    <t>Laagcalorische vloeistof</t>
  </si>
  <si>
    <t>Brandstofresten</t>
  </si>
  <si>
    <t>Natriumhydroxide oplossing</t>
  </si>
  <si>
    <t>Blusvloeistof (non ADR)</t>
  </si>
  <si>
    <t>Afvalolie (non ADR)</t>
  </si>
  <si>
    <t>Halogeenvrij oplosmiddel</t>
  </si>
  <si>
    <t>Spuitbussen / Purbussen</t>
  </si>
  <si>
    <t>Indicatief aantal kilo's per jaar</t>
  </si>
  <si>
    <t>Totaalprijs
(excl. Btw) (all-in prijs)</t>
  </si>
  <si>
    <t>Alle bijkomende kosten per inzameling (excl. Btw)
(all-in prijs)</t>
  </si>
  <si>
    <t xml:space="preserve">Totaalprijs per kilo 
(excl. Btw) </t>
  </si>
  <si>
    <t>Inschrijfprijs Totaal Ledigiing op afroep Chemisch afval Brandweer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</si>
</sst>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rial"/>
      <family val="2"/>
    </font>
    <font>
      <sz val="10"/>
      <name val="Arial"/>
      <family val="2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b/>
      <sz val="10"/>
      <color theme="0"/>
      <name val="Arial"/>
      <family val="2"/>
    </font>
    <font>
      <b/>
      <sz val="14"/>
      <color rgb="FFC00000"/>
      <name val="Arial"/>
      <family val="2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  <family val="2"/>
    </font>
    <font>
      <sz val="9"/>
      <name val="Century Gothic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ptos Narrow"/>
      <family val="2"/>
      <scheme val="minor"/>
    </font>
    <font>
      <b/>
      <sz val="14"/>
      <color rgb="FFFF0000"/>
      <name val="Arial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93468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</cellStyleXfs>
  <cellXfs count="179">
    <xf numFmtId="0" fontId="0" fillId="0" borderId="0" xfId="0"/>
    <xf numFmtId="0" fontId="4" fillId="0" borderId="0" xfId="0" applyFont="1"/>
    <xf numFmtId="0" fontId="6" fillId="2" borderId="5" xfId="3" applyFont="1" applyFill="1" applyBorder="1" applyAlignment="1" applyProtection="1">
      <alignment horizontal="center" vertical="center"/>
      <protection locked="0"/>
    </xf>
    <xf numFmtId="0" fontId="6" fillId="2" borderId="6" xfId="3" applyFont="1" applyFill="1" applyBorder="1" applyAlignment="1" applyProtection="1">
      <alignment horizontal="center" vertical="center"/>
      <protection locked="0"/>
    </xf>
    <xf numFmtId="44" fontId="10" fillId="2" borderId="6" xfId="1" applyFont="1" applyFill="1" applyBorder="1" applyAlignment="1" applyProtection="1">
      <alignment horizontal="center" vertical="center"/>
      <protection locked="0"/>
    </xf>
    <xf numFmtId="44" fontId="10" fillId="4" borderId="6" xfId="1" applyFont="1" applyFill="1" applyBorder="1" applyAlignment="1" applyProtection="1">
      <alignment horizontal="center" vertical="center"/>
    </xf>
    <xf numFmtId="44" fontId="11" fillId="3" borderId="25" xfId="1" applyFont="1" applyFill="1" applyBorder="1" applyProtection="1"/>
    <xf numFmtId="0" fontId="5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6" fillId="2" borderId="5" xfId="3" applyFont="1" applyFill="1" applyBorder="1" applyAlignment="1" applyProtection="1">
      <alignment horizontal="center" vertical="center"/>
      <protection locked="0"/>
    </xf>
    <xf numFmtId="0" fontId="16" fillId="2" borderId="6" xfId="3" applyFont="1" applyFill="1" applyBorder="1" applyAlignment="1" applyProtection="1">
      <alignment horizontal="center" vertical="center"/>
      <protection locked="0"/>
    </xf>
    <xf numFmtId="0" fontId="0" fillId="5" borderId="0" xfId="0" applyFill="1"/>
    <xf numFmtId="9" fontId="15" fillId="5" borderId="0" xfId="2" applyFont="1" applyFill="1"/>
    <xf numFmtId="0" fontId="4" fillId="5" borderId="0" xfId="0" applyFont="1" applyFill="1"/>
    <xf numFmtId="0" fontId="5" fillId="5" borderId="0" xfId="0" applyFont="1" applyFill="1"/>
    <xf numFmtId="0" fontId="2" fillId="5" borderId="1" xfId="0" applyFont="1" applyFill="1" applyBorder="1" applyAlignment="1">
      <alignment vertical="center" wrapText="1"/>
    </xf>
    <xf numFmtId="0" fontId="2" fillId="5" borderId="12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6" fillId="5" borderId="17" xfId="3" applyFont="1" applyFill="1" applyBorder="1"/>
    <xf numFmtId="0" fontId="6" fillId="5" borderId="0" xfId="0" applyFont="1" applyFill="1" applyAlignment="1">
      <alignment vertical="center"/>
    </xf>
    <xf numFmtId="0" fontId="7" fillId="5" borderId="0" xfId="3" applyFont="1" applyFill="1" applyAlignment="1">
      <alignment horizontal="center" vertical="center"/>
    </xf>
    <xf numFmtId="14" fontId="6" fillId="5" borderId="17" xfId="3" applyNumberFormat="1" applyFont="1" applyFill="1" applyBorder="1" applyAlignment="1">
      <alignment horizontal="left"/>
    </xf>
    <xf numFmtId="0" fontId="7" fillId="5" borderId="0" xfId="3" applyFont="1" applyFill="1" applyAlignment="1">
      <alignment wrapText="1"/>
    </xf>
    <xf numFmtId="0" fontId="9" fillId="5" borderId="18" xfId="0" applyFont="1" applyFill="1" applyBorder="1"/>
    <xf numFmtId="0" fontId="9" fillId="5" borderId="0" xfId="0" applyFont="1" applyFill="1"/>
    <xf numFmtId="0" fontId="9" fillId="5" borderId="19" xfId="0" applyFont="1" applyFill="1" applyBorder="1"/>
    <xf numFmtId="0" fontId="9" fillId="5" borderId="4" xfId="0" applyFont="1" applyFill="1" applyBorder="1"/>
    <xf numFmtId="0" fontId="25" fillId="5" borderId="17" xfId="3" applyFont="1" applyFill="1" applyBorder="1"/>
    <xf numFmtId="0" fontId="7" fillId="5" borderId="0" xfId="3" applyFont="1" applyFill="1"/>
    <xf numFmtId="0" fontId="7" fillId="5" borderId="17" xfId="3" applyFont="1" applyFill="1" applyBorder="1"/>
    <xf numFmtId="0" fontId="6" fillId="5" borderId="0" xfId="3" applyFont="1" applyFill="1" applyAlignment="1">
      <alignment horizontal="right" vertical="top"/>
    </xf>
    <xf numFmtId="0" fontId="6" fillId="5" borderId="0" xfId="3" applyFont="1" applyFill="1" applyAlignment="1">
      <alignment horizontal="center" vertical="center"/>
    </xf>
    <xf numFmtId="0" fontId="9" fillId="5" borderId="3" xfId="0" applyFont="1" applyFill="1" applyBorder="1"/>
    <xf numFmtId="0" fontId="3" fillId="5" borderId="17" xfId="3" applyFill="1" applyBorder="1"/>
    <xf numFmtId="0" fontId="3" fillId="5" borderId="0" xfId="3" applyFill="1" applyAlignment="1">
      <alignment horizontal="center" vertical="center"/>
    </xf>
    <xf numFmtId="0" fontId="22" fillId="5" borderId="0" xfId="3" applyFont="1" applyFill="1" applyAlignment="1">
      <alignment horizontal="center"/>
    </xf>
    <xf numFmtId="0" fontId="4" fillId="5" borderId="18" xfId="0" applyFont="1" applyFill="1" applyBorder="1"/>
    <xf numFmtId="0" fontId="3" fillId="5" borderId="0" xfId="3" applyFill="1" applyAlignment="1">
      <alignment horizontal="left" vertical="center"/>
    </xf>
    <xf numFmtId="0" fontId="3" fillId="5" borderId="0" xfId="3" applyFill="1" applyAlignment="1">
      <alignment wrapText="1"/>
    </xf>
    <xf numFmtId="0" fontId="4" fillId="5" borderId="17" xfId="0" applyFont="1" applyFill="1" applyBorder="1"/>
    <xf numFmtId="0" fontId="16" fillId="5" borderId="0" xfId="3" applyFont="1" applyFill="1" applyAlignment="1">
      <alignment horizontal="center" vertical="center"/>
    </xf>
    <xf numFmtId="0" fontId="16" fillId="5" borderId="0" xfId="3" applyFont="1" applyFill="1" applyAlignment="1">
      <alignment horizontal="right" vertical="top"/>
    </xf>
    <xf numFmtId="0" fontId="6" fillId="5" borderId="18" xfId="0" applyFont="1" applyFill="1" applyBorder="1" applyAlignment="1">
      <alignment horizontal="center"/>
    </xf>
    <xf numFmtId="0" fontId="4" fillId="5" borderId="4" xfId="0" applyFont="1" applyFill="1" applyBorder="1"/>
    <xf numFmtId="0" fontId="25" fillId="5" borderId="18" xfId="0" applyFont="1" applyFill="1" applyBorder="1" applyAlignment="1">
      <alignment horizontal="center"/>
    </xf>
    <xf numFmtId="0" fontId="6" fillId="5" borderId="20" xfId="0" applyFont="1" applyFill="1" applyBorder="1" applyAlignment="1">
      <alignment horizontal="center" wrapText="1"/>
    </xf>
    <xf numFmtId="44" fontId="6" fillId="5" borderId="21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/>
    <xf numFmtId="0" fontId="8" fillId="4" borderId="9" xfId="0" applyFont="1" applyFill="1" applyBorder="1"/>
    <xf numFmtId="0" fontId="8" fillId="4" borderId="11" xfId="0" applyFont="1" applyFill="1" applyBorder="1"/>
    <xf numFmtId="0" fontId="8" fillId="4" borderId="10" xfId="0" applyFont="1" applyFill="1" applyBorder="1"/>
    <xf numFmtId="44" fontId="8" fillId="4" borderId="10" xfId="0" applyNumberFormat="1" applyFont="1" applyFill="1" applyBorder="1"/>
    <xf numFmtId="44" fontId="8" fillId="4" borderId="9" xfId="0" applyNumberFormat="1" applyFont="1" applyFill="1" applyBorder="1"/>
    <xf numFmtId="0" fontId="7" fillId="4" borderId="18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44" fontId="10" fillId="2" borderId="14" xfId="1" applyFont="1" applyFill="1" applyBorder="1" applyAlignment="1" applyProtection="1">
      <alignment horizontal="center" vertical="center"/>
      <protection locked="0"/>
    </xf>
    <xf numFmtId="0" fontId="6" fillId="5" borderId="33" xfId="0" applyFont="1" applyFill="1" applyBorder="1" applyAlignment="1">
      <alignment horizontal="center" wrapText="1"/>
    </xf>
    <xf numFmtId="0" fontId="7" fillId="4" borderId="32" xfId="0" applyFont="1" applyFill="1" applyBorder="1" applyAlignment="1">
      <alignment horizontal="center"/>
    </xf>
    <xf numFmtId="44" fontId="10" fillId="2" borderId="8" xfId="1" applyFont="1" applyFill="1" applyBorder="1" applyAlignment="1" applyProtection="1">
      <alignment horizontal="center" vertical="center"/>
      <protection locked="0"/>
    </xf>
    <xf numFmtId="44" fontId="6" fillId="5" borderId="34" xfId="0" applyNumberFormat="1" applyFont="1" applyFill="1" applyBorder="1" applyAlignment="1">
      <alignment horizontal="center" vertical="center" wrapText="1"/>
    </xf>
    <xf numFmtId="44" fontId="11" fillId="3" borderId="4" xfId="1" applyFont="1" applyFill="1" applyBorder="1" applyProtection="1"/>
    <xf numFmtId="44" fontId="10" fillId="4" borderId="32" xfId="1" applyFont="1" applyFill="1" applyBorder="1" applyAlignment="1" applyProtection="1">
      <alignment horizontal="center" vertical="center"/>
    </xf>
    <xf numFmtId="0" fontId="7" fillId="4" borderId="29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44" fontId="8" fillId="3" borderId="16" xfId="0" applyNumberFormat="1" applyFont="1" applyFill="1" applyBorder="1" applyAlignment="1">
      <alignment horizontal="right"/>
    </xf>
    <xf numFmtId="0" fontId="16" fillId="0" borderId="0" xfId="3" applyFont="1" applyAlignment="1">
      <alignment horizontal="center" vertical="center"/>
    </xf>
    <xf numFmtId="0" fontId="16" fillId="5" borderId="0" xfId="3" applyFont="1" applyFill="1"/>
    <xf numFmtId="14" fontId="16" fillId="5" borderId="0" xfId="3" applyNumberFormat="1" applyFont="1" applyFill="1" applyAlignment="1">
      <alignment horizontal="left"/>
    </xf>
    <xf numFmtId="0" fontId="7" fillId="4" borderId="28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7" fillId="4" borderId="3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3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7" fillId="4" borderId="38" xfId="0" applyFont="1" applyFill="1" applyBorder="1" applyAlignment="1">
      <alignment horizontal="center"/>
    </xf>
    <xf numFmtId="0" fontId="7" fillId="4" borderId="39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 wrapText="1"/>
    </xf>
    <xf numFmtId="0" fontId="7" fillId="4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 wrapText="1"/>
    </xf>
    <xf numFmtId="0" fontId="6" fillId="5" borderId="12" xfId="0" applyFont="1" applyFill="1" applyBorder="1" applyAlignment="1">
      <alignment horizontal="right"/>
    </xf>
    <xf numFmtId="0" fontId="8" fillId="5" borderId="12" xfId="0" applyFont="1" applyFill="1" applyBorder="1" applyAlignment="1">
      <alignment horizontal="right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44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44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44" fontId="10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0" xfId="3" applyFont="1" applyFill="1" applyAlignment="1">
      <alignment horizontal="right" vertical="top" wrapText="1"/>
    </xf>
    <xf numFmtId="0" fontId="6" fillId="2" borderId="6" xfId="3" applyFont="1" applyFill="1" applyBorder="1" applyAlignment="1" applyProtection="1">
      <alignment horizontal="left" vertical="top" wrapText="1"/>
      <protection locked="0"/>
    </xf>
    <xf numFmtId="0" fontId="6" fillId="2" borderId="7" xfId="3" applyFont="1" applyFill="1" applyBorder="1" applyAlignment="1" applyProtection="1">
      <alignment horizontal="left" vertical="top" wrapText="1"/>
      <protection locked="0"/>
    </xf>
    <xf numFmtId="0" fontId="6" fillId="5" borderId="15" xfId="0" applyFont="1" applyFill="1" applyBorder="1" applyAlignment="1">
      <alignment horizontal="center" wrapText="1"/>
    </xf>
    <xf numFmtId="0" fontId="6" fillId="5" borderId="16" xfId="0" applyFont="1" applyFill="1" applyBorder="1" applyAlignment="1">
      <alignment horizontal="center" wrapText="1"/>
    </xf>
    <xf numFmtId="0" fontId="6" fillId="5" borderId="20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6" fillId="5" borderId="19" xfId="0" applyFont="1" applyFill="1" applyBorder="1" applyAlignment="1">
      <alignment horizontal="right"/>
    </xf>
    <xf numFmtId="0" fontId="6" fillId="5" borderId="22" xfId="0" applyFont="1" applyFill="1" applyBorder="1" applyAlignment="1">
      <alignment horizontal="center" wrapText="1"/>
    </xf>
    <xf numFmtId="0" fontId="6" fillId="5" borderId="23" xfId="0" applyFont="1" applyFill="1" applyBorder="1" applyAlignment="1">
      <alignment horizontal="center" wrapText="1"/>
    </xf>
    <xf numFmtId="0" fontId="6" fillId="5" borderId="24" xfId="0" applyFont="1" applyFill="1" applyBorder="1" applyAlignment="1">
      <alignment horizontal="center" wrapText="1"/>
    </xf>
    <xf numFmtId="0" fontId="7" fillId="4" borderId="27" xfId="0" applyFont="1" applyFill="1" applyBorder="1" applyAlignment="1">
      <alignment horizontal="center"/>
    </xf>
    <xf numFmtId="0" fontId="7" fillId="4" borderId="28" xfId="0" applyFont="1" applyFill="1" applyBorder="1" applyAlignment="1">
      <alignment horizontal="center"/>
    </xf>
    <xf numFmtId="0" fontId="7" fillId="4" borderId="29" xfId="0" applyFont="1" applyFill="1" applyBorder="1" applyAlignment="1">
      <alignment horizontal="center"/>
    </xf>
    <xf numFmtId="0" fontId="8" fillId="4" borderId="27" xfId="0" applyFont="1" applyFill="1" applyBorder="1" applyAlignment="1">
      <alignment horizontal="center"/>
    </xf>
    <xf numFmtId="0" fontId="8" fillId="4" borderId="28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right"/>
    </xf>
    <xf numFmtId="0" fontId="8" fillId="3" borderId="16" xfId="0" applyFont="1" applyFill="1" applyBorder="1" applyAlignment="1">
      <alignment horizontal="right"/>
    </xf>
    <xf numFmtId="0" fontId="6" fillId="5" borderId="0" xfId="0" applyFont="1" applyFill="1" applyAlignment="1">
      <alignment horizontal="right"/>
    </xf>
    <xf numFmtId="0" fontId="23" fillId="6" borderId="17" xfId="4" applyFont="1" applyFill="1" applyBorder="1" applyAlignment="1">
      <alignment horizontal="left" vertical="center" wrapText="1"/>
    </xf>
    <xf numFmtId="0" fontId="24" fillId="6" borderId="0" xfId="4" applyFont="1" applyFill="1" applyAlignment="1">
      <alignment horizontal="left" vertical="center" wrapText="1"/>
    </xf>
    <xf numFmtId="0" fontId="24" fillId="6" borderId="18" xfId="4" applyFont="1" applyFill="1" applyBorder="1" applyAlignment="1">
      <alignment horizontal="left" vertical="center" wrapText="1"/>
    </xf>
    <xf numFmtId="0" fontId="24" fillId="6" borderId="17" xfId="4" applyFont="1" applyFill="1" applyBorder="1" applyAlignment="1">
      <alignment horizontal="left" vertical="center" wrapText="1"/>
    </xf>
    <xf numFmtId="44" fontId="24" fillId="5" borderId="17" xfId="0" applyNumberFormat="1" applyFont="1" applyFill="1" applyBorder="1" applyAlignment="1">
      <alignment horizontal="right" vertical="center" wrapText="1"/>
    </xf>
    <xf numFmtId="44" fontId="24" fillId="5" borderId="0" xfId="0" applyNumberFormat="1" applyFont="1" applyFill="1" applyAlignment="1">
      <alignment horizontal="right" vertical="center" wrapText="1"/>
    </xf>
    <xf numFmtId="44" fontId="18" fillId="3" borderId="22" xfId="1" applyFont="1" applyFill="1" applyBorder="1" applyAlignment="1" applyProtection="1">
      <alignment horizontal="center" vertical="center"/>
    </xf>
    <xf numFmtId="44" fontId="18" fillId="3" borderId="23" xfId="1" applyFont="1" applyFill="1" applyBorder="1" applyAlignment="1" applyProtection="1">
      <alignment horizontal="center" vertical="center"/>
    </xf>
    <xf numFmtId="44" fontId="18" fillId="3" borderId="25" xfId="1" applyFont="1" applyFill="1" applyBorder="1" applyAlignment="1" applyProtection="1">
      <alignment horizontal="center" vertical="center"/>
    </xf>
    <xf numFmtId="0" fontId="0" fillId="5" borderId="3" xfId="0" applyFill="1" applyBorder="1" applyAlignment="1">
      <alignment horizontal="center"/>
    </xf>
    <xf numFmtId="0" fontId="0" fillId="5" borderId="19" xfId="0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17" fillId="5" borderId="1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6" fillId="5" borderId="1" xfId="3" applyFont="1" applyFill="1" applyBorder="1" applyAlignment="1">
      <alignment horizontal="left" vertical="center"/>
    </xf>
    <xf numFmtId="0" fontId="16" fillId="5" borderId="12" xfId="3" applyFont="1" applyFill="1" applyBorder="1" applyAlignment="1">
      <alignment horizontal="left" vertical="center"/>
    </xf>
    <xf numFmtId="44" fontId="16" fillId="5" borderId="12" xfId="3" applyNumberFormat="1" applyFont="1" applyFill="1" applyBorder="1" applyAlignment="1">
      <alignment horizontal="center" vertical="center"/>
    </xf>
    <xf numFmtId="0" fontId="16" fillId="5" borderId="12" xfId="3" applyFont="1" applyFill="1" applyBorder="1" applyAlignment="1">
      <alignment horizontal="center" vertical="center"/>
    </xf>
    <xf numFmtId="0" fontId="16" fillId="5" borderId="2" xfId="3" applyFont="1" applyFill="1" applyBorder="1" applyAlignment="1">
      <alignment horizontal="center" vertical="center"/>
    </xf>
    <xf numFmtId="0" fontId="16" fillId="5" borderId="3" xfId="3" applyFont="1" applyFill="1" applyBorder="1" applyAlignment="1">
      <alignment horizontal="left" vertical="center"/>
    </xf>
    <xf numFmtId="0" fontId="16" fillId="5" borderId="19" xfId="3" applyFont="1" applyFill="1" applyBorder="1" applyAlignment="1">
      <alignment horizontal="left" vertical="center"/>
    </xf>
    <xf numFmtId="44" fontId="16" fillId="5" borderId="19" xfId="3" applyNumberFormat="1" applyFont="1" applyFill="1" applyBorder="1" applyAlignment="1">
      <alignment horizontal="center" vertical="center"/>
    </xf>
    <xf numFmtId="0" fontId="16" fillId="5" borderId="19" xfId="3" applyFont="1" applyFill="1" applyBorder="1" applyAlignment="1">
      <alignment horizontal="center" vertical="center"/>
    </xf>
    <xf numFmtId="0" fontId="16" fillId="5" borderId="4" xfId="3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left" vertical="center" wrapText="1"/>
    </xf>
    <xf numFmtId="0" fontId="18" fillId="5" borderId="12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17" xfId="0" applyFont="1" applyFill="1" applyBorder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8" fillId="5" borderId="19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44" fontId="21" fillId="2" borderId="1" xfId="0" applyNumberFormat="1" applyFont="1" applyFill="1" applyBorder="1" applyAlignment="1">
      <alignment horizontal="center" vertical="center" wrapText="1"/>
    </xf>
    <xf numFmtId="44" fontId="21" fillId="2" borderId="2" xfId="0" applyNumberFormat="1" applyFont="1" applyFill="1" applyBorder="1" applyAlignment="1">
      <alignment horizontal="center" vertical="center" wrapText="1"/>
    </xf>
    <xf numFmtId="44" fontId="21" fillId="2" borderId="3" xfId="0" applyNumberFormat="1" applyFont="1" applyFill="1" applyBorder="1" applyAlignment="1">
      <alignment horizontal="center" vertical="center" wrapText="1"/>
    </xf>
    <xf numFmtId="44" fontId="21" fillId="2" borderId="4" xfId="0" applyNumberFormat="1" applyFont="1" applyFill="1" applyBorder="1" applyAlignment="1">
      <alignment horizontal="center" vertical="center" wrapText="1"/>
    </xf>
    <xf numFmtId="0" fontId="2" fillId="5" borderId="0" xfId="3" applyFont="1" applyFill="1" applyAlignment="1">
      <alignment horizontal="center" vertical="center" wrapText="1"/>
    </xf>
    <xf numFmtId="0" fontId="26" fillId="5" borderId="0" xfId="3" applyFont="1" applyFill="1" applyAlignment="1">
      <alignment horizontal="center" vertical="center"/>
    </xf>
    <xf numFmtId="0" fontId="26" fillId="5" borderId="18" xfId="3" applyFont="1" applyFill="1" applyBorder="1" applyAlignment="1">
      <alignment horizontal="center" vertical="center"/>
    </xf>
    <xf numFmtId="0" fontId="16" fillId="5" borderId="0" xfId="3" applyFont="1" applyFill="1" applyAlignment="1">
      <alignment horizontal="right" vertical="top" wrapText="1"/>
    </xf>
    <xf numFmtId="0" fontId="16" fillId="2" borderId="6" xfId="3" applyFont="1" applyFill="1" applyBorder="1" applyAlignment="1" applyProtection="1">
      <alignment horizontal="left" vertical="top" wrapText="1"/>
      <protection locked="0"/>
    </xf>
    <xf numFmtId="0" fontId="16" fillId="2" borderId="7" xfId="3" applyFont="1" applyFill="1" applyBorder="1" applyAlignment="1" applyProtection="1">
      <alignment horizontal="left" vertical="top" wrapText="1"/>
      <protection locked="0"/>
    </xf>
    <xf numFmtId="0" fontId="7" fillId="4" borderId="15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4" borderId="30" xfId="0" applyFont="1" applyFill="1" applyBorder="1" applyAlignment="1">
      <alignment horizontal="center"/>
    </xf>
    <xf numFmtId="0" fontId="7" fillId="4" borderId="32" xfId="0" applyFont="1" applyFill="1" applyBorder="1" applyAlignment="1">
      <alignment horizontal="center"/>
    </xf>
    <xf numFmtId="0" fontId="7" fillId="4" borderId="37" xfId="0" applyFont="1" applyFill="1" applyBorder="1" applyAlignment="1">
      <alignment horizontal="center"/>
    </xf>
  </cellXfs>
  <cellStyles count="5">
    <cellStyle name="Procent" xfId="2" builtinId="5"/>
    <cellStyle name="Standaard" xfId="0" builtinId="0"/>
    <cellStyle name="Standaard 10" xfId="4" xr:uid="{A1D498DC-782B-4DD5-BFFA-9491EB813C5F}"/>
    <cellStyle name="Standaard 2" xfId="3" xr:uid="{E94EA1D8-0CCC-4B76-B033-6497BCBCD74F}"/>
    <cellStyle name="Valuta" xfId="1" builtinId="4"/>
  </cellStyles>
  <dxfs count="0"/>
  <tableStyles count="0" defaultTableStyle="TableStyleMedium2" defaultPivotStyle="PivotStyleMedium9"/>
  <colors>
    <mruColors>
      <color rgb="FF0934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555521</xdr:colOff>
      <xdr:row>3</xdr:row>
      <xdr:rowOff>15654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2AF0FD16-0B40-4897-8616-B8F6B75C84C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1543050" cy="3687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555521</xdr:colOff>
      <xdr:row>3</xdr:row>
      <xdr:rowOff>9304</xdr:rowOff>
    </xdr:to>
    <xdr:pic>
      <xdr:nvPicPr>
        <xdr:cNvPr id="2" name="Afbeelding 1" descr="logo VRF">
          <a:extLst>
            <a:ext uri="{FF2B5EF4-FFF2-40B4-BE49-F238E27FC236}">
              <a16:creationId xmlns:a16="http://schemas.microsoft.com/office/drawing/2014/main" id="{C8A93500-1345-4962-A25A-6856C3B83C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0"/>
          <a:ext cx="1546121" cy="3776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E8DDF-C7A5-4C8A-96B4-7B65801109F9}">
  <dimension ref="A1:R27"/>
  <sheetViews>
    <sheetView showGridLines="0" tabSelected="1" workbookViewId="0">
      <selection activeCell="O22" sqref="O22"/>
    </sheetView>
  </sheetViews>
  <sheetFormatPr defaultRowHeight="15" x14ac:dyDescent="0.25"/>
  <cols>
    <col min="2" max="2" width="35.42578125" bestFit="1" customWidth="1"/>
    <col min="3" max="3" width="21.140625" customWidth="1"/>
  </cols>
  <sheetData>
    <row r="1" spans="1:13" ht="14.45" customHeight="1" x14ac:dyDescent="0.25">
      <c r="A1" s="139" t="s">
        <v>10</v>
      </c>
      <c r="B1" s="140"/>
      <c r="C1" s="140"/>
      <c r="D1" s="140"/>
      <c r="E1" s="140"/>
      <c r="F1" s="140"/>
      <c r="G1" s="141"/>
      <c r="H1" s="155" t="s">
        <v>6</v>
      </c>
      <c r="I1" s="156"/>
      <c r="J1" s="156"/>
      <c r="K1" s="156"/>
      <c r="L1" s="156"/>
      <c r="M1" s="157"/>
    </row>
    <row r="2" spans="1:13" x14ac:dyDescent="0.25">
      <c r="A2" s="142"/>
      <c r="B2" s="143"/>
      <c r="C2" s="143"/>
      <c r="D2" s="143"/>
      <c r="E2" s="143"/>
      <c r="F2" s="143"/>
      <c r="G2" s="144"/>
      <c r="H2" s="158"/>
      <c r="I2" s="159"/>
      <c r="J2" s="159"/>
      <c r="K2" s="159"/>
      <c r="L2" s="159"/>
      <c r="M2" s="160"/>
    </row>
    <row r="3" spans="1:13" x14ac:dyDescent="0.25">
      <c r="A3" s="142"/>
      <c r="B3" s="143"/>
      <c r="C3" s="143"/>
      <c r="D3" s="143"/>
      <c r="E3" s="143"/>
      <c r="F3" s="143"/>
      <c r="G3" s="144"/>
      <c r="H3" s="158"/>
      <c r="I3" s="159"/>
      <c r="J3" s="159"/>
      <c r="K3" s="159"/>
      <c r="L3" s="159"/>
      <c r="M3" s="160"/>
    </row>
    <row r="4" spans="1:13" x14ac:dyDescent="0.25">
      <c r="A4" s="142"/>
      <c r="B4" s="143"/>
      <c r="C4" s="143"/>
      <c r="D4" s="143"/>
      <c r="E4" s="143"/>
      <c r="F4" s="143"/>
      <c r="G4" s="144"/>
      <c r="H4" s="158"/>
      <c r="I4" s="159"/>
      <c r="J4" s="159"/>
      <c r="K4" s="159"/>
      <c r="L4" s="159"/>
      <c r="M4" s="160"/>
    </row>
    <row r="5" spans="1:13" ht="15.75" thickBot="1" x14ac:dyDescent="0.3">
      <c r="A5" s="142"/>
      <c r="B5" s="143"/>
      <c r="C5" s="143"/>
      <c r="D5" s="143"/>
      <c r="E5" s="143"/>
      <c r="F5" s="143"/>
      <c r="G5" s="144"/>
      <c r="H5" s="158"/>
      <c r="I5" s="159"/>
      <c r="J5" s="159"/>
      <c r="K5" s="159"/>
      <c r="L5" s="159"/>
      <c r="M5" s="160"/>
    </row>
    <row r="6" spans="1:13" ht="15.75" x14ac:dyDescent="0.3">
      <c r="A6" s="36"/>
      <c r="B6" s="70" t="s">
        <v>5</v>
      </c>
      <c r="C6" s="37"/>
      <c r="D6" s="164" t="s">
        <v>7</v>
      </c>
      <c r="E6" s="165"/>
      <c r="F6" s="38"/>
      <c r="G6" s="39"/>
      <c r="H6" s="158"/>
      <c r="I6" s="159"/>
      <c r="J6" s="159"/>
      <c r="K6" s="159"/>
      <c r="L6" s="159"/>
      <c r="M6" s="160"/>
    </row>
    <row r="7" spans="1:13" ht="16.5" thickBot="1" x14ac:dyDescent="0.35">
      <c r="A7" s="36"/>
      <c r="B7" s="71">
        <v>46316</v>
      </c>
      <c r="C7" s="37"/>
      <c r="D7" s="166"/>
      <c r="E7" s="167"/>
      <c r="F7" s="38"/>
      <c r="G7" s="39"/>
      <c r="H7" s="158"/>
      <c r="I7" s="159"/>
      <c r="J7" s="159"/>
      <c r="K7" s="159"/>
      <c r="L7" s="159"/>
      <c r="M7" s="160"/>
    </row>
    <row r="8" spans="1:13" ht="15.75" x14ac:dyDescent="0.3">
      <c r="A8" s="36"/>
      <c r="B8" s="70" t="s">
        <v>192</v>
      </c>
      <c r="C8" s="37"/>
      <c r="D8" s="40"/>
      <c r="E8" s="41"/>
      <c r="F8" s="38"/>
      <c r="G8" s="39"/>
      <c r="H8" s="158"/>
      <c r="I8" s="159"/>
      <c r="J8" s="159"/>
      <c r="K8" s="159"/>
      <c r="L8" s="159"/>
      <c r="M8" s="160"/>
    </row>
    <row r="9" spans="1:13" ht="18" x14ac:dyDescent="0.25">
      <c r="A9" s="42"/>
      <c r="B9" s="168" t="s">
        <v>11</v>
      </c>
      <c r="C9" s="169"/>
      <c r="D9" s="169"/>
      <c r="E9" s="169"/>
      <c r="F9" s="169"/>
      <c r="G9" s="170"/>
      <c r="H9" s="158"/>
      <c r="I9" s="159"/>
      <c r="J9" s="159"/>
      <c r="K9" s="159"/>
      <c r="L9" s="159"/>
      <c r="M9" s="160"/>
    </row>
    <row r="10" spans="1:13" ht="15.75" thickBot="1" x14ac:dyDescent="0.3">
      <c r="A10" s="42"/>
      <c r="B10" s="43"/>
      <c r="C10" s="43"/>
      <c r="D10" s="43"/>
      <c r="E10" s="43"/>
      <c r="F10" s="43"/>
      <c r="G10" s="39"/>
      <c r="H10" s="158"/>
      <c r="I10" s="159"/>
      <c r="J10" s="159"/>
      <c r="K10" s="159"/>
      <c r="L10" s="159"/>
      <c r="M10" s="160"/>
    </row>
    <row r="11" spans="1:13" x14ac:dyDescent="0.25">
      <c r="A11" s="42"/>
      <c r="B11" s="44" t="s">
        <v>0</v>
      </c>
      <c r="C11" s="11"/>
      <c r="D11" s="43"/>
      <c r="E11" s="43"/>
      <c r="F11" s="43"/>
      <c r="G11" s="39"/>
      <c r="H11" s="158"/>
      <c r="I11" s="159"/>
      <c r="J11" s="159"/>
      <c r="K11" s="159"/>
      <c r="L11" s="159"/>
      <c r="M11" s="160"/>
    </row>
    <row r="12" spans="1:13" x14ac:dyDescent="0.25">
      <c r="A12" s="42"/>
      <c r="B12" s="44" t="s">
        <v>1</v>
      </c>
      <c r="C12" s="12"/>
      <c r="D12" s="43"/>
      <c r="E12" s="43"/>
      <c r="F12" s="43"/>
      <c r="G12" s="39"/>
      <c r="H12" s="158"/>
      <c r="I12" s="159"/>
      <c r="J12" s="159"/>
      <c r="K12" s="159"/>
      <c r="L12" s="159"/>
      <c r="M12" s="160"/>
    </row>
    <row r="13" spans="1:13" ht="15.75" thickBot="1" x14ac:dyDescent="0.3">
      <c r="A13" s="42"/>
      <c r="B13" s="171" t="s">
        <v>2</v>
      </c>
      <c r="C13" s="172"/>
      <c r="D13" s="43"/>
      <c r="E13" s="43"/>
      <c r="F13" s="43"/>
      <c r="G13" s="39"/>
      <c r="H13" s="161"/>
      <c r="I13" s="162"/>
      <c r="J13" s="162"/>
      <c r="K13" s="162"/>
      <c r="L13" s="162"/>
      <c r="M13" s="163"/>
    </row>
    <row r="14" spans="1:13" x14ac:dyDescent="0.25">
      <c r="A14" s="42"/>
      <c r="B14" s="171"/>
      <c r="C14" s="172"/>
      <c r="D14" s="43"/>
      <c r="E14" s="43"/>
      <c r="F14" s="43"/>
      <c r="G14" s="39"/>
    </row>
    <row r="15" spans="1:13" x14ac:dyDescent="0.25">
      <c r="A15" s="42"/>
      <c r="B15" s="43"/>
      <c r="C15" s="172"/>
      <c r="D15" s="43"/>
      <c r="E15" s="43"/>
      <c r="F15" s="43"/>
      <c r="G15" s="39"/>
    </row>
    <row r="16" spans="1:13" x14ac:dyDescent="0.25">
      <c r="A16" s="42"/>
      <c r="B16" s="43"/>
      <c r="C16" s="172"/>
      <c r="D16" s="43"/>
      <c r="E16" s="43"/>
      <c r="F16" s="43"/>
      <c r="G16" s="39"/>
    </row>
    <row r="17" spans="1:18" ht="15.75" thickBot="1" x14ac:dyDescent="0.3">
      <c r="A17" s="42"/>
      <c r="B17" s="43"/>
      <c r="C17" s="173"/>
      <c r="D17" s="43"/>
      <c r="E17" s="43"/>
      <c r="F17" s="43"/>
      <c r="G17" s="39"/>
    </row>
    <row r="18" spans="1:18" x14ac:dyDescent="0.25">
      <c r="A18" s="42"/>
      <c r="B18" s="43"/>
      <c r="C18" s="43"/>
      <c r="D18" s="43"/>
      <c r="E18" s="43"/>
      <c r="F18" s="43"/>
      <c r="G18" s="39"/>
    </row>
    <row r="19" spans="1:18" ht="19.7" customHeight="1" x14ac:dyDescent="0.25">
      <c r="A19" s="128" t="s">
        <v>8</v>
      </c>
      <c r="B19" s="129"/>
      <c r="C19" s="129"/>
      <c r="D19" s="129"/>
      <c r="E19" s="129"/>
      <c r="F19" s="129"/>
      <c r="G19" s="130"/>
      <c r="R19" s="69"/>
    </row>
    <row r="20" spans="1:18" ht="19.7" customHeight="1" x14ac:dyDescent="0.25">
      <c r="A20" s="131"/>
      <c r="B20" s="129"/>
      <c r="C20" s="129"/>
      <c r="D20" s="129"/>
      <c r="E20" s="129"/>
      <c r="F20" s="129"/>
      <c r="G20" s="130"/>
    </row>
    <row r="21" spans="1:18" ht="19.7" customHeight="1" x14ac:dyDescent="0.25">
      <c r="A21" s="131"/>
      <c r="B21" s="129"/>
      <c r="C21" s="129"/>
      <c r="D21" s="129"/>
      <c r="E21" s="129"/>
      <c r="F21" s="129"/>
      <c r="G21" s="130"/>
    </row>
    <row r="22" spans="1:18" ht="19.7" customHeight="1" thickBot="1" x14ac:dyDescent="0.3">
      <c r="A22" s="42"/>
      <c r="B22" s="43"/>
      <c r="C22" s="43"/>
      <c r="D22" s="43"/>
      <c r="E22" s="43"/>
      <c r="F22" s="43"/>
      <c r="G22" s="45"/>
    </row>
    <row r="23" spans="1:18" ht="19.7" customHeight="1" x14ac:dyDescent="0.25">
      <c r="A23" s="42"/>
      <c r="B23" s="145" t="s">
        <v>180</v>
      </c>
      <c r="C23" s="146"/>
      <c r="D23" s="147">
        <f>'Periodieke ledigingsfrequentie'!E86</f>
        <v>0</v>
      </c>
      <c r="E23" s="148"/>
      <c r="F23" s="149"/>
      <c r="G23" s="45"/>
    </row>
    <row r="24" spans="1:18" ht="19.7" customHeight="1" thickBot="1" x14ac:dyDescent="0.3">
      <c r="A24" s="42"/>
      <c r="B24" s="150" t="s">
        <v>181</v>
      </c>
      <c r="C24" s="151"/>
      <c r="D24" s="152">
        <f>'Lediging op afroep'!E83</f>
        <v>0</v>
      </c>
      <c r="E24" s="153"/>
      <c r="F24" s="154"/>
      <c r="G24" s="45"/>
    </row>
    <row r="25" spans="1:18" ht="16.5" thickBot="1" x14ac:dyDescent="0.3">
      <c r="A25" s="42"/>
      <c r="B25" s="43"/>
      <c r="C25" s="43"/>
      <c r="D25" s="43"/>
      <c r="E25" s="43"/>
      <c r="F25" s="43"/>
      <c r="G25" s="45"/>
    </row>
    <row r="26" spans="1:18" ht="16.5" thickBot="1" x14ac:dyDescent="0.3">
      <c r="A26" s="132" t="s">
        <v>9</v>
      </c>
      <c r="B26" s="133"/>
      <c r="C26" s="133"/>
      <c r="D26" s="134">
        <f>SUM(D23:F24)</f>
        <v>0</v>
      </c>
      <c r="E26" s="135"/>
      <c r="F26" s="136"/>
      <c r="G26" s="47"/>
    </row>
    <row r="27" spans="1:18" ht="15.75" thickBot="1" x14ac:dyDescent="0.3">
      <c r="A27" s="137"/>
      <c r="B27" s="138"/>
      <c r="C27" s="138"/>
      <c r="D27" s="138"/>
      <c r="E27" s="138"/>
      <c r="F27" s="138"/>
      <c r="G27" s="46"/>
    </row>
  </sheetData>
  <sheetProtection algorithmName="SHA-512" hashValue="cOYzzMoy7hiYJsjXW+lE50F2Jezxdlzc7dikJai8i9XizTwPVGrUo032aKRT7PTKkuqBld9NIC1iHli5P3RP4w==" saltValue="J+uQmypc0jP9RZQzWQiaaA==" spinCount="100000" sheet="1" objects="1" scenarios="1"/>
  <mergeCells count="14">
    <mergeCell ref="H1:M13"/>
    <mergeCell ref="D6:E7"/>
    <mergeCell ref="B9:G9"/>
    <mergeCell ref="B13:B14"/>
    <mergeCell ref="C13:C17"/>
    <mergeCell ref="A19:G21"/>
    <mergeCell ref="A26:C26"/>
    <mergeCell ref="D26:F26"/>
    <mergeCell ref="A27:F27"/>
    <mergeCell ref="A1:G5"/>
    <mergeCell ref="B23:C23"/>
    <mergeCell ref="D23:F23"/>
    <mergeCell ref="B24:C24"/>
    <mergeCell ref="D24:F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7"/>
  <sheetViews>
    <sheetView showGridLines="0" zoomScale="70" zoomScaleNormal="70" workbookViewId="0">
      <selection activeCell="K12" sqref="K12"/>
    </sheetView>
  </sheetViews>
  <sheetFormatPr defaultRowHeight="15" x14ac:dyDescent="0.25"/>
  <cols>
    <col min="1" max="1" width="1.85546875" customWidth="1"/>
    <col min="2" max="2" width="14.42578125" customWidth="1"/>
    <col min="3" max="3" width="17.5703125" customWidth="1"/>
    <col min="4" max="4" width="32.7109375" customWidth="1"/>
    <col min="5" max="5" width="43.42578125" customWidth="1"/>
    <col min="6" max="6" width="24.85546875" customWidth="1"/>
    <col min="7" max="7" width="35.5703125" customWidth="1"/>
    <col min="8" max="8" width="19" customWidth="1"/>
    <col min="9" max="12" width="24.85546875" customWidth="1"/>
    <col min="13" max="13" width="24" customWidth="1"/>
    <col min="14" max="14" width="24.85546875" customWidth="1"/>
    <col min="15" max="15" width="2.140625" customWidth="1"/>
    <col min="16" max="18" width="8.85546875" style="8"/>
  </cols>
  <sheetData>
    <row r="1" spans="1:36" ht="15.75" thickBo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14.85" customHeight="1" x14ac:dyDescent="0.25">
      <c r="A2" s="13"/>
      <c r="B2" s="17"/>
      <c r="C2" s="18"/>
      <c r="D2" s="99" t="s">
        <v>10</v>
      </c>
      <c r="E2" s="99"/>
      <c r="F2" s="99"/>
      <c r="G2" s="99"/>
      <c r="H2" s="99"/>
      <c r="I2" s="99"/>
      <c r="J2" s="99"/>
      <c r="K2" s="99"/>
      <c r="L2" s="99"/>
      <c r="M2" s="99"/>
      <c r="N2" s="100"/>
      <c r="O2" s="14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14.85" customHeight="1" x14ac:dyDescent="0.25">
      <c r="A3" s="13"/>
      <c r="B3" s="19"/>
      <c r="C3" s="20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2"/>
      <c r="O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ht="14.85" customHeight="1" x14ac:dyDescent="0.25">
      <c r="A4" s="13"/>
      <c r="B4" s="19"/>
      <c r="C4" s="20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2"/>
      <c r="O4" s="1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15" customHeight="1" x14ac:dyDescent="0.25">
      <c r="A5" s="13"/>
      <c r="B5" s="19"/>
      <c r="C5" s="20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  <c r="O5" s="13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s="1" customFormat="1" ht="27.6" customHeight="1" thickBot="1" x14ac:dyDescent="0.3">
      <c r="A6" s="15"/>
      <c r="B6" s="21" t="str">
        <f>Voorblad!B6</f>
        <v>Versie 1.0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7"/>
      <c r="N6" s="26"/>
      <c r="O6" s="15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s="1" customFormat="1" ht="27.6" customHeight="1" x14ac:dyDescent="0.25">
      <c r="A7" s="15"/>
      <c r="B7" s="24">
        <f>Voorblad!B7</f>
        <v>46316</v>
      </c>
      <c r="C7" s="22"/>
      <c r="D7" s="23"/>
      <c r="E7" s="23"/>
      <c r="F7" s="23"/>
      <c r="G7" s="23"/>
      <c r="H7" s="103" t="s">
        <v>4</v>
      </c>
      <c r="I7" s="104"/>
      <c r="J7" s="23"/>
      <c r="K7" s="23"/>
      <c r="L7" s="23"/>
      <c r="M7" s="27"/>
      <c r="N7" s="26"/>
      <c r="O7" s="15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s="1" customFormat="1" ht="22.7" customHeight="1" thickBot="1" x14ac:dyDescent="0.3">
      <c r="A8" s="15"/>
      <c r="B8" s="30" t="str">
        <f>Voorblad!B8</f>
        <v>TN-Kenmerk 616515</v>
      </c>
      <c r="C8" s="31"/>
      <c r="D8" s="23"/>
      <c r="E8" s="23"/>
      <c r="F8" s="23"/>
      <c r="G8" s="23"/>
      <c r="H8" s="105"/>
      <c r="I8" s="106"/>
      <c r="J8" s="23"/>
      <c r="K8" s="23"/>
      <c r="L8" s="23"/>
      <c r="M8" s="25"/>
      <c r="N8" s="26"/>
      <c r="O8" s="15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spans="1:36" ht="15.75" x14ac:dyDescent="0.25">
      <c r="A9" s="13"/>
      <c r="B9" s="32"/>
      <c r="C9" s="33" t="s">
        <v>0</v>
      </c>
      <c r="D9" s="2"/>
      <c r="E9" s="23"/>
      <c r="F9" s="23"/>
      <c r="G9" s="23"/>
      <c r="H9" s="23"/>
      <c r="I9" s="23"/>
      <c r="J9" s="23"/>
      <c r="K9" s="23"/>
      <c r="L9" s="23"/>
      <c r="M9" s="27"/>
      <c r="N9" s="26"/>
      <c r="O9" s="13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ht="15.75" x14ac:dyDescent="0.25">
      <c r="A10" s="13"/>
      <c r="B10" s="32"/>
      <c r="C10" s="33" t="s">
        <v>1</v>
      </c>
      <c r="D10" s="3"/>
      <c r="E10" s="23"/>
      <c r="F10" s="23"/>
      <c r="G10" s="23"/>
      <c r="H10" s="23"/>
      <c r="I10" s="23"/>
      <c r="J10" s="23"/>
      <c r="K10" s="23"/>
      <c r="L10" s="23"/>
      <c r="M10" s="27"/>
      <c r="N10" s="26"/>
      <c r="O10" s="13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.75" x14ac:dyDescent="0.25">
      <c r="A11" s="13"/>
      <c r="B11" s="32"/>
      <c r="C11" s="107" t="s">
        <v>2</v>
      </c>
      <c r="D11" s="108"/>
      <c r="E11" s="23"/>
      <c r="F11" s="23"/>
      <c r="G11" s="23"/>
      <c r="H11" s="23"/>
      <c r="I11" s="23"/>
      <c r="J11" s="23"/>
      <c r="K11" s="23"/>
      <c r="L11" s="23"/>
      <c r="M11" s="27"/>
      <c r="N11" s="26"/>
      <c r="O11" s="13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33.6" customHeight="1" x14ac:dyDescent="0.25">
      <c r="A12" s="13"/>
      <c r="B12" s="32"/>
      <c r="C12" s="107"/>
      <c r="D12" s="108"/>
      <c r="E12" s="23"/>
      <c r="F12" s="23"/>
      <c r="G12" s="23"/>
      <c r="H12" s="23"/>
      <c r="I12" s="23"/>
      <c r="J12" s="23"/>
      <c r="K12" s="23"/>
      <c r="L12" s="23"/>
      <c r="M12" s="27"/>
      <c r="N12" s="26"/>
      <c r="O12" s="13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.75" x14ac:dyDescent="0.25">
      <c r="A13" s="13"/>
      <c r="B13" s="32"/>
      <c r="C13" s="34"/>
      <c r="D13" s="108"/>
      <c r="E13" s="23"/>
      <c r="F13" s="23"/>
      <c r="G13" s="23"/>
      <c r="H13" s="23"/>
      <c r="I13" s="23"/>
      <c r="J13" s="23"/>
      <c r="K13" s="23"/>
      <c r="L13" s="23"/>
      <c r="M13" s="27"/>
      <c r="N13" s="26"/>
      <c r="O13" s="13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.75" x14ac:dyDescent="0.25">
      <c r="A14" s="13"/>
      <c r="B14" s="32"/>
      <c r="C14" s="34"/>
      <c r="D14" s="108"/>
      <c r="E14" s="23"/>
      <c r="F14" s="23"/>
      <c r="G14" s="23"/>
      <c r="H14" s="23"/>
      <c r="I14" s="23"/>
      <c r="J14" s="23"/>
      <c r="K14" s="23"/>
      <c r="L14" s="23"/>
      <c r="M14" s="27"/>
      <c r="N14" s="26"/>
      <c r="O14" s="13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6.5" thickBot="1" x14ac:dyDescent="0.3">
      <c r="A15" s="13"/>
      <c r="B15" s="32"/>
      <c r="C15" s="34"/>
      <c r="D15" s="109"/>
      <c r="E15" s="23"/>
      <c r="F15" s="23"/>
      <c r="G15" s="23"/>
      <c r="H15" s="23"/>
      <c r="I15" s="23"/>
      <c r="J15" s="23"/>
      <c r="K15" s="23"/>
      <c r="L15" s="23"/>
      <c r="M15" s="27"/>
      <c r="N15" s="26"/>
      <c r="O15" s="13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6.5" thickBot="1" x14ac:dyDescent="0.3">
      <c r="A16" s="13"/>
      <c r="B16" s="35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13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s="7" customFormat="1" ht="99" customHeight="1" thickBot="1" x14ac:dyDescent="0.3">
      <c r="A17" s="16"/>
      <c r="B17" s="110" t="s">
        <v>21</v>
      </c>
      <c r="C17" s="111"/>
      <c r="D17" s="112"/>
      <c r="E17" s="48" t="s">
        <v>12</v>
      </c>
      <c r="F17" s="48" t="s">
        <v>13</v>
      </c>
      <c r="G17" s="48" t="s">
        <v>14</v>
      </c>
      <c r="H17" s="48" t="s">
        <v>15</v>
      </c>
      <c r="I17" s="48" t="s">
        <v>16</v>
      </c>
      <c r="J17" s="48" t="s">
        <v>17</v>
      </c>
      <c r="K17" s="60" t="s">
        <v>18</v>
      </c>
      <c r="L17" s="73" t="s">
        <v>182</v>
      </c>
      <c r="M17" s="49" t="s">
        <v>185</v>
      </c>
      <c r="N17" s="49" t="s">
        <v>183</v>
      </c>
      <c r="O17" s="16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ht="15.75" x14ac:dyDescent="0.25">
      <c r="A18" s="13"/>
      <c r="B18" s="96" t="s">
        <v>22</v>
      </c>
      <c r="C18" s="97"/>
      <c r="D18" s="97"/>
      <c r="E18" s="79" t="s">
        <v>27</v>
      </c>
      <c r="F18" s="79" t="s">
        <v>23</v>
      </c>
      <c r="G18" s="56" t="s">
        <v>24</v>
      </c>
      <c r="H18" s="56" t="s">
        <v>26</v>
      </c>
      <c r="I18" s="56">
        <v>3</v>
      </c>
      <c r="J18" s="57" t="s">
        <v>25</v>
      </c>
      <c r="K18" s="61">
        <v>6.5</v>
      </c>
      <c r="L18" s="59">
        <v>0</v>
      </c>
      <c r="M18" s="59">
        <v>0</v>
      </c>
      <c r="N18" s="5">
        <f>I18*K18*M18+L18*I18*12</f>
        <v>0</v>
      </c>
      <c r="O18" s="13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.75" x14ac:dyDescent="0.25">
      <c r="A19" s="13"/>
      <c r="B19" s="113" t="s">
        <v>28</v>
      </c>
      <c r="C19" s="114"/>
      <c r="D19" s="114"/>
      <c r="E19" s="81" t="s">
        <v>29</v>
      </c>
      <c r="F19" s="80" t="s">
        <v>184</v>
      </c>
      <c r="G19" s="57" t="s">
        <v>30</v>
      </c>
      <c r="H19" s="57" t="s">
        <v>31</v>
      </c>
      <c r="I19" s="57">
        <v>1</v>
      </c>
      <c r="J19" s="57" t="s">
        <v>32</v>
      </c>
      <c r="K19" s="61">
        <v>26</v>
      </c>
      <c r="L19" s="59">
        <v>0</v>
      </c>
      <c r="M19" s="59">
        <v>0</v>
      </c>
      <c r="N19" s="5">
        <f t="shared" ref="N19:N53" si="0">I19*K19*M19+L19*I19*12</f>
        <v>0</v>
      </c>
      <c r="O19" s="13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.75" x14ac:dyDescent="0.25">
      <c r="A20" s="13"/>
      <c r="B20" s="113" t="s">
        <v>28</v>
      </c>
      <c r="C20" s="114"/>
      <c r="D20" s="114"/>
      <c r="E20" s="81" t="s">
        <v>33</v>
      </c>
      <c r="F20" s="81" t="s">
        <v>34</v>
      </c>
      <c r="G20" s="57" t="s">
        <v>35</v>
      </c>
      <c r="H20" s="57" t="s">
        <v>36</v>
      </c>
      <c r="I20" s="57">
        <v>1</v>
      </c>
      <c r="J20" s="57" t="s">
        <v>25</v>
      </c>
      <c r="K20" s="61">
        <v>6.5</v>
      </c>
      <c r="L20" s="59">
        <v>0</v>
      </c>
      <c r="M20" s="59">
        <v>0</v>
      </c>
      <c r="N20" s="5">
        <f t="shared" si="0"/>
        <v>0</v>
      </c>
      <c r="O20" s="13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15.75" x14ac:dyDescent="0.25">
      <c r="A21" s="13"/>
      <c r="B21" s="113"/>
      <c r="C21" s="114"/>
      <c r="D21" s="114"/>
      <c r="E21" s="81"/>
      <c r="F21" s="81" t="s">
        <v>23</v>
      </c>
      <c r="G21" s="57" t="s">
        <v>24</v>
      </c>
      <c r="H21" s="57" t="s">
        <v>37</v>
      </c>
      <c r="I21" s="57">
        <v>3</v>
      </c>
      <c r="J21" s="57" t="s">
        <v>25</v>
      </c>
      <c r="K21" s="61">
        <v>6.5</v>
      </c>
      <c r="L21" s="59">
        <v>0</v>
      </c>
      <c r="M21" s="59">
        <v>0</v>
      </c>
      <c r="N21" s="5">
        <f t="shared" si="0"/>
        <v>0</v>
      </c>
      <c r="O21" s="13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15.75" x14ac:dyDescent="0.25">
      <c r="A22" s="13"/>
      <c r="B22" s="113"/>
      <c r="C22" s="114"/>
      <c r="D22" s="114"/>
      <c r="E22" s="81"/>
      <c r="F22" s="81" t="s">
        <v>23</v>
      </c>
      <c r="G22" s="57" t="s">
        <v>24</v>
      </c>
      <c r="H22" s="57" t="s">
        <v>26</v>
      </c>
      <c r="I22" s="57">
        <v>3</v>
      </c>
      <c r="J22" s="57" t="s">
        <v>25</v>
      </c>
      <c r="K22" s="61">
        <v>6.5</v>
      </c>
      <c r="L22" s="59">
        <v>0</v>
      </c>
      <c r="M22" s="59">
        <v>0</v>
      </c>
      <c r="N22" s="5">
        <f t="shared" si="0"/>
        <v>0</v>
      </c>
      <c r="O22" s="13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.75" x14ac:dyDescent="0.25">
      <c r="A23" s="13"/>
      <c r="B23" s="113" t="s">
        <v>28</v>
      </c>
      <c r="C23" s="114"/>
      <c r="D23" s="114"/>
      <c r="E23" s="81" t="s">
        <v>38</v>
      </c>
      <c r="F23" s="81" t="s">
        <v>23</v>
      </c>
      <c r="G23" s="57" t="s">
        <v>24</v>
      </c>
      <c r="H23" s="57" t="s">
        <v>26</v>
      </c>
      <c r="I23" s="57">
        <v>4</v>
      </c>
      <c r="J23" s="57" t="s">
        <v>25</v>
      </c>
      <c r="K23" s="61">
        <v>6.5</v>
      </c>
      <c r="L23" s="59">
        <v>0</v>
      </c>
      <c r="M23" s="59">
        <v>0</v>
      </c>
      <c r="N23" s="5">
        <f t="shared" si="0"/>
        <v>0</v>
      </c>
      <c r="O23" s="13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5.75" x14ac:dyDescent="0.25">
      <c r="A24" s="13"/>
      <c r="B24" s="113" t="s">
        <v>28</v>
      </c>
      <c r="C24" s="114"/>
      <c r="D24" s="114"/>
      <c r="E24" s="81" t="s">
        <v>39</v>
      </c>
      <c r="F24" s="81" t="s">
        <v>34</v>
      </c>
      <c r="G24" s="57" t="s">
        <v>35</v>
      </c>
      <c r="H24" s="57" t="s">
        <v>36</v>
      </c>
      <c r="I24" s="57">
        <v>1</v>
      </c>
      <c r="J24" s="57" t="s">
        <v>25</v>
      </c>
      <c r="K24" s="61">
        <v>6.5</v>
      </c>
      <c r="L24" s="59">
        <v>0</v>
      </c>
      <c r="M24" s="59">
        <v>0</v>
      </c>
      <c r="N24" s="5">
        <f t="shared" si="0"/>
        <v>0</v>
      </c>
      <c r="O24" s="13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ht="15.75" x14ac:dyDescent="0.25">
      <c r="A25" s="13"/>
      <c r="B25" s="177"/>
      <c r="C25" s="177"/>
      <c r="D25" s="178"/>
      <c r="E25" s="81"/>
      <c r="F25" s="80" t="s">
        <v>184</v>
      </c>
      <c r="G25" s="57" t="s">
        <v>30</v>
      </c>
      <c r="H25" s="57" t="s">
        <v>36</v>
      </c>
      <c r="I25" s="57">
        <v>1</v>
      </c>
      <c r="J25" s="57" t="s">
        <v>40</v>
      </c>
      <c r="K25" s="57">
        <v>13</v>
      </c>
      <c r="L25" s="4">
        <v>0</v>
      </c>
      <c r="M25" s="4">
        <v>0</v>
      </c>
      <c r="N25" s="5">
        <f t="shared" si="0"/>
        <v>0</v>
      </c>
      <c r="O25" s="13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ht="15.75" x14ac:dyDescent="0.25">
      <c r="A26" s="13"/>
      <c r="B26" s="96" t="s">
        <v>22</v>
      </c>
      <c r="C26" s="97"/>
      <c r="D26" s="97"/>
      <c r="E26" s="81" t="s">
        <v>41</v>
      </c>
      <c r="F26" s="81" t="s">
        <v>34</v>
      </c>
      <c r="G26" s="57" t="s">
        <v>35</v>
      </c>
      <c r="H26" s="57" t="s">
        <v>36</v>
      </c>
      <c r="I26" s="57">
        <v>1</v>
      </c>
      <c r="J26" s="57" t="s">
        <v>40</v>
      </c>
      <c r="K26" s="57">
        <v>13</v>
      </c>
      <c r="L26" s="4">
        <v>0</v>
      </c>
      <c r="M26" s="4">
        <v>0</v>
      </c>
      <c r="N26" s="5">
        <f t="shared" si="0"/>
        <v>0</v>
      </c>
      <c r="O26" s="13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1:36" ht="15.75" x14ac:dyDescent="0.25">
      <c r="A27" s="13"/>
      <c r="B27" s="113"/>
      <c r="C27" s="114"/>
      <c r="D27" s="114"/>
      <c r="E27" s="81"/>
      <c r="F27" s="81" t="s">
        <v>42</v>
      </c>
      <c r="G27" s="57" t="s">
        <v>43</v>
      </c>
      <c r="H27" s="57" t="s">
        <v>36</v>
      </c>
      <c r="I27" s="57">
        <v>1</v>
      </c>
      <c r="J27" s="57" t="s">
        <v>32</v>
      </c>
      <c r="K27" s="57">
        <v>26</v>
      </c>
      <c r="L27" s="4">
        <v>0</v>
      </c>
      <c r="M27" s="4">
        <v>0</v>
      </c>
      <c r="N27" s="5">
        <f t="shared" si="0"/>
        <v>0</v>
      </c>
      <c r="O27" s="13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1:36" ht="15.75" x14ac:dyDescent="0.25">
      <c r="A28" s="13"/>
      <c r="B28" s="113"/>
      <c r="C28" s="114"/>
      <c r="D28" s="114"/>
      <c r="E28" s="81"/>
      <c r="F28" s="81" t="s">
        <v>23</v>
      </c>
      <c r="G28" s="57" t="s">
        <v>24</v>
      </c>
      <c r="H28" s="57" t="s">
        <v>26</v>
      </c>
      <c r="I28" s="57">
        <v>15</v>
      </c>
      <c r="J28" s="57" t="s">
        <v>25</v>
      </c>
      <c r="K28" s="57">
        <v>7</v>
      </c>
      <c r="L28" s="4">
        <v>0</v>
      </c>
      <c r="M28" s="4">
        <v>0</v>
      </c>
      <c r="N28" s="5">
        <f t="shared" si="0"/>
        <v>0</v>
      </c>
      <c r="O28" s="13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1:36" ht="15.75" x14ac:dyDescent="0.25">
      <c r="A29" s="13"/>
      <c r="B29" s="113" t="s">
        <v>44</v>
      </c>
      <c r="C29" s="114"/>
      <c r="D29" s="114"/>
      <c r="E29" s="81" t="s">
        <v>45</v>
      </c>
      <c r="F29" s="80" t="s">
        <v>184</v>
      </c>
      <c r="G29" s="57" t="s">
        <v>30</v>
      </c>
      <c r="H29" s="57" t="s">
        <v>31</v>
      </c>
      <c r="I29" s="57">
        <v>1</v>
      </c>
      <c r="J29" s="57" t="s">
        <v>46</v>
      </c>
      <c r="K29" s="57">
        <v>17.329999999999998</v>
      </c>
      <c r="L29" s="4">
        <v>0</v>
      </c>
      <c r="M29" s="4">
        <v>0</v>
      </c>
      <c r="N29" s="5">
        <f t="shared" si="0"/>
        <v>0</v>
      </c>
      <c r="O29" s="13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ht="15.75" x14ac:dyDescent="0.25">
      <c r="A30" s="13"/>
      <c r="B30" s="113"/>
      <c r="C30" s="114"/>
      <c r="D30" s="114"/>
      <c r="E30" s="81"/>
      <c r="F30" s="81" t="s">
        <v>42</v>
      </c>
      <c r="G30" s="57" t="s">
        <v>43</v>
      </c>
      <c r="H30" s="57" t="s">
        <v>31</v>
      </c>
      <c r="I30" s="57">
        <v>1</v>
      </c>
      <c r="J30" s="57" t="s">
        <v>46</v>
      </c>
      <c r="K30" s="57">
        <v>17.329999999999998</v>
      </c>
      <c r="L30" s="4">
        <v>0</v>
      </c>
      <c r="M30" s="4">
        <v>0</v>
      </c>
      <c r="N30" s="5">
        <f t="shared" si="0"/>
        <v>0</v>
      </c>
      <c r="O30" s="13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36" ht="15.75" x14ac:dyDescent="0.25">
      <c r="A31" s="13"/>
      <c r="B31" s="74"/>
      <c r="C31" s="75"/>
      <c r="D31" s="75"/>
      <c r="E31" s="81"/>
      <c r="F31" s="81" t="s">
        <v>56</v>
      </c>
      <c r="G31" s="57" t="s">
        <v>58</v>
      </c>
      <c r="H31" s="57" t="s">
        <v>57</v>
      </c>
      <c r="I31" s="57">
        <v>1</v>
      </c>
      <c r="J31" s="57" t="s">
        <v>46</v>
      </c>
      <c r="K31" s="57">
        <v>17.329999999999998</v>
      </c>
      <c r="L31" s="4">
        <v>0</v>
      </c>
      <c r="M31" s="4">
        <v>0</v>
      </c>
      <c r="N31" s="5">
        <f t="shared" ref="N31:N32" si="1">I31*K31*M31+L31*I31*12</f>
        <v>0</v>
      </c>
      <c r="O31" s="13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ht="15.75" x14ac:dyDescent="0.25">
      <c r="A32" s="13"/>
      <c r="B32" s="74"/>
      <c r="C32" s="75"/>
      <c r="D32" s="75"/>
      <c r="E32" s="81"/>
      <c r="F32" s="81" t="s">
        <v>23</v>
      </c>
      <c r="G32" s="57" t="s">
        <v>24</v>
      </c>
      <c r="H32" s="57" t="s">
        <v>188</v>
      </c>
      <c r="I32" s="57">
        <v>20</v>
      </c>
      <c r="J32" s="57" t="s">
        <v>187</v>
      </c>
      <c r="K32" s="57">
        <v>1</v>
      </c>
      <c r="L32" s="4">
        <v>0</v>
      </c>
      <c r="M32" s="4">
        <v>0</v>
      </c>
      <c r="N32" s="5">
        <f t="shared" si="1"/>
        <v>0</v>
      </c>
      <c r="O32" s="13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ht="15.75" x14ac:dyDescent="0.25">
      <c r="A33" s="13"/>
      <c r="B33" s="113" t="s">
        <v>47</v>
      </c>
      <c r="C33" s="114"/>
      <c r="D33" s="114"/>
      <c r="E33" s="81" t="s">
        <v>48</v>
      </c>
      <c r="F33" s="81" t="s">
        <v>34</v>
      </c>
      <c r="G33" s="57" t="s">
        <v>35</v>
      </c>
      <c r="H33" s="57" t="s">
        <v>49</v>
      </c>
      <c r="I33" s="57">
        <v>2</v>
      </c>
      <c r="J33" s="57" t="s">
        <v>32</v>
      </c>
      <c r="K33" s="57">
        <v>26</v>
      </c>
      <c r="L33" s="4">
        <v>0</v>
      </c>
      <c r="M33" s="4">
        <v>0</v>
      </c>
      <c r="N33" s="5">
        <f t="shared" si="0"/>
        <v>0</v>
      </c>
      <c r="O33" s="13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ht="15.75" x14ac:dyDescent="0.25">
      <c r="A34" s="13"/>
      <c r="B34" s="113"/>
      <c r="C34" s="114"/>
      <c r="D34" s="114"/>
      <c r="E34" s="81"/>
      <c r="F34" s="81" t="s">
        <v>42</v>
      </c>
      <c r="G34" s="57" t="s">
        <v>43</v>
      </c>
      <c r="H34" s="57" t="s">
        <v>31</v>
      </c>
      <c r="I34" s="57">
        <v>1</v>
      </c>
      <c r="J34" s="57" t="s">
        <v>50</v>
      </c>
      <c r="K34" s="57">
        <v>52</v>
      </c>
      <c r="L34" s="4">
        <v>0</v>
      </c>
      <c r="M34" s="4">
        <v>0</v>
      </c>
      <c r="N34" s="5">
        <f t="shared" si="0"/>
        <v>0</v>
      </c>
      <c r="O34" s="13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:36" ht="15.75" x14ac:dyDescent="0.25">
      <c r="A35" s="13"/>
      <c r="B35" s="113"/>
      <c r="C35" s="114"/>
      <c r="D35" s="114"/>
      <c r="E35" s="81"/>
      <c r="F35" s="80" t="s">
        <v>184</v>
      </c>
      <c r="G35" s="57" t="s">
        <v>51</v>
      </c>
      <c r="H35" s="57" t="s">
        <v>52</v>
      </c>
      <c r="I35" s="57">
        <v>1</v>
      </c>
      <c r="J35" s="57" t="s">
        <v>50</v>
      </c>
      <c r="K35" s="57">
        <v>52</v>
      </c>
      <c r="L35" s="4">
        <v>0</v>
      </c>
      <c r="M35" s="4">
        <v>0</v>
      </c>
      <c r="N35" s="5">
        <f t="shared" si="0"/>
        <v>0</v>
      </c>
      <c r="O35" s="13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6" ht="15.75" x14ac:dyDescent="0.25">
      <c r="A36" s="13"/>
      <c r="B36" s="113"/>
      <c r="C36" s="114"/>
      <c r="D36" s="114"/>
      <c r="E36" s="81"/>
      <c r="F36" s="81" t="s">
        <v>53</v>
      </c>
      <c r="G36" s="57" t="s">
        <v>54</v>
      </c>
      <c r="H36" s="57" t="s">
        <v>55</v>
      </c>
      <c r="I36" s="57">
        <v>1</v>
      </c>
      <c r="J36" s="57" t="s">
        <v>32</v>
      </c>
      <c r="K36" s="57">
        <v>26</v>
      </c>
      <c r="L36" s="4">
        <v>0</v>
      </c>
      <c r="M36" s="4">
        <v>0</v>
      </c>
      <c r="N36" s="5">
        <f t="shared" si="0"/>
        <v>0</v>
      </c>
      <c r="O36" s="13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:36" ht="15.75" x14ac:dyDescent="0.25">
      <c r="A37" s="13"/>
      <c r="B37" s="113"/>
      <c r="C37" s="114"/>
      <c r="D37" s="114"/>
      <c r="E37" s="81"/>
      <c r="F37" s="81" t="s">
        <v>56</v>
      </c>
      <c r="G37" s="57" t="s">
        <v>58</v>
      </c>
      <c r="H37" s="57" t="s">
        <v>57</v>
      </c>
      <c r="I37" s="57">
        <v>1</v>
      </c>
      <c r="J37" s="57" t="s">
        <v>50</v>
      </c>
      <c r="K37" s="57">
        <v>52</v>
      </c>
      <c r="L37" s="4">
        <v>0</v>
      </c>
      <c r="M37" s="4">
        <v>0</v>
      </c>
      <c r="N37" s="5">
        <f t="shared" si="0"/>
        <v>0</v>
      </c>
      <c r="O37" s="13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6" ht="15.75" x14ac:dyDescent="0.25">
      <c r="A38" s="13"/>
      <c r="B38" s="113"/>
      <c r="C38" s="114"/>
      <c r="D38" s="114"/>
      <c r="E38" s="81"/>
      <c r="F38" s="81" t="s">
        <v>23</v>
      </c>
      <c r="G38" s="57" t="s">
        <v>24</v>
      </c>
      <c r="H38" s="57" t="s">
        <v>37</v>
      </c>
      <c r="I38" s="57">
        <v>8</v>
      </c>
      <c r="J38" s="57" t="s">
        <v>40</v>
      </c>
      <c r="K38" s="57">
        <v>13</v>
      </c>
      <c r="L38" s="4">
        <v>0</v>
      </c>
      <c r="M38" s="4">
        <v>0</v>
      </c>
      <c r="N38" s="5">
        <f t="shared" si="0"/>
        <v>0</v>
      </c>
      <c r="O38" s="13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ht="15.75" x14ac:dyDescent="0.25">
      <c r="A39" s="13"/>
      <c r="B39" s="113"/>
      <c r="C39" s="114"/>
      <c r="D39" s="114"/>
      <c r="E39" s="81"/>
      <c r="F39" s="81" t="s">
        <v>23</v>
      </c>
      <c r="G39" s="57" t="s">
        <v>24</v>
      </c>
      <c r="H39" s="57" t="s">
        <v>26</v>
      </c>
      <c r="I39" s="57">
        <v>12</v>
      </c>
      <c r="J39" s="57" t="s">
        <v>40</v>
      </c>
      <c r="K39" s="57">
        <v>13</v>
      </c>
      <c r="L39" s="4">
        <v>0</v>
      </c>
      <c r="M39" s="4">
        <v>0</v>
      </c>
      <c r="N39" s="5">
        <f t="shared" si="0"/>
        <v>0</v>
      </c>
      <c r="O39" s="13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6" ht="15.75" x14ac:dyDescent="0.25">
      <c r="A40" s="13"/>
      <c r="B40" s="113" t="s">
        <v>59</v>
      </c>
      <c r="C40" s="114"/>
      <c r="D40" s="114"/>
      <c r="E40" s="81" t="s">
        <v>60</v>
      </c>
      <c r="F40" s="81" t="s">
        <v>23</v>
      </c>
      <c r="G40" s="57" t="s">
        <v>24</v>
      </c>
      <c r="H40" s="57" t="s">
        <v>37</v>
      </c>
      <c r="I40" s="57">
        <v>16</v>
      </c>
      <c r="J40" s="57" t="s">
        <v>40</v>
      </c>
      <c r="K40" s="57">
        <v>13</v>
      </c>
      <c r="L40" s="4">
        <v>0</v>
      </c>
      <c r="M40" s="4">
        <v>0</v>
      </c>
      <c r="N40" s="5">
        <f t="shared" si="0"/>
        <v>0</v>
      </c>
      <c r="O40" s="13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ht="15.75" x14ac:dyDescent="0.25">
      <c r="A41" s="13"/>
      <c r="B41" s="113"/>
      <c r="C41" s="114"/>
      <c r="D41" s="114"/>
      <c r="E41" s="81"/>
      <c r="F41" s="81" t="s">
        <v>23</v>
      </c>
      <c r="G41" s="57" t="s">
        <v>24</v>
      </c>
      <c r="H41" s="57" t="s">
        <v>26</v>
      </c>
      <c r="I41" s="57">
        <v>8</v>
      </c>
      <c r="J41" s="57" t="s">
        <v>40</v>
      </c>
      <c r="K41" s="57">
        <v>13</v>
      </c>
      <c r="L41" s="4">
        <v>0</v>
      </c>
      <c r="M41" s="4">
        <v>0</v>
      </c>
      <c r="N41" s="5">
        <f t="shared" si="0"/>
        <v>0</v>
      </c>
      <c r="O41" s="13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ht="15.75" x14ac:dyDescent="0.25">
      <c r="A42" s="13"/>
      <c r="B42" s="113" t="s">
        <v>22</v>
      </c>
      <c r="C42" s="114"/>
      <c r="D42" s="114"/>
      <c r="E42" s="81" t="s">
        <v>61</v>
      </c>
      <c r="F42" s="81" t="s">
        <v>23</v>
      </c>
      <c r="G42" s="57" t="s">
        <v>24</v>
      </c>
      <c r="H42" s="57" t="s">
        <v>37</v>
      </c>
      <c r="I42" s="57">
        <v>22</v>
      </c>
      <c r="J42" s="57" t="s">
        <v>25</v>
      </c>
      <c r="K42" s="57">
        <v>6.5</v>
      </c>
      <c r="L42" s="4">
        <v>0</v>
      </c>
      <c r="M42" s="4">
        <v>0</v>
      </c>
      <c r="N42" s="5">
        <f t="shared" si="0"/>
        <v>0</v>
      </c>
      <c r="O42" s="13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ht="15.75" x14ac:dyDescent="0.25">
      <c r="A43" s="13"/>
      <c r="B43" s="113" t="s">
        <v>22</v>
      </c>
      <c r="C43" s="114"/>
      <c r="D43" s="114"/>
      <c r="E43" s="81" t="s">
        <v>62</v>
      </c>
      <c r="F43" s="81" t="s">
        <v>23</v>
      </c>
      <c r="G43" s="57" t="s">
        <v>24</v>
      </c>
      <c r="H43" s="57" t="s">
        <v>26</v>
      </c>
      <c r="I43" s="57">
        <v>1</v>
      </c>
      <c r="J43" s="57" t="s">
        <v>25</v>
      </c>
      <c r="K43" s="57">
        <v>6.5</v>
      </c>
      <c r="L43" s="4">
        <v>0</v>
      </c>
      <c r="M43" s="4">
        <v>0</v>
      </c>
      <c r="N43" s="5">
        <f t="shared" si="0"/>
        <v>0</v>
      </c>
      <c r="O43" s="13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ht="15.75" x14ac:dyDescent="0.25">
      <c r="A44" s="13"/>
      <c r="B44" s="113"/>
      <c r="C44" s="114"/>
      <c r="D44" s="114"/>
      <c r="E44" s="81"/>
      <c r="F44" s="81" t="s">
        <v>23</v>
      </c>
      <c r="G44" s="57" t="s">
        <v>24</v>
      </c>
      <c r="H44" s="57" t="s">
        <v>63</v>
      </c>
      <c r="I44" s="57">
        <v>1</v>
      </c>
      <c r="J44" s="57" t="s">
        <v>25</v>
      </c>
      <c r="K44" s="57">
        <v>6.5</v>
      </c>
      <c r="L44" s="4">
        <v>0</v>
      </c>
      <c r="M44" s="4">
        <v>0</v>
      </c>
      <c r="N44" s="5">
        <f t="shared" si="0"/>
        <v>0</v>
      </c>
      <c r="O44" s="13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ht="15.75" x14ac:dyDescent="0.25">
      <c r="A45" s="13"/>
      <c r="B45" s="113" t="s">
        <v>28</v>
      </c>
      <c r="C45" s="114"/>
      <c r="D45" s="114"/>
      <c r="E45" s="81" t="s">
        <v>64</v>
      </c>
      <c r="F45" s="80" t="s">
        <v>184</v>
      </c>
      <c r="G45" s="57" t="s">
        <v>30</v>
      </c>
      <c r="H45" s="57" t="s">
        <v>36</v>
      </c>
      <c r="I45" s="57">
        <v>1</v>
      </c>
      <c r="J45" s="57" t="s">
        <v>40</v>
      </c>
      <c r="K45" s="57">
        <v>13</v>
      </c>
      <c r="L45" s="4">
        <v>0</v>
      </c>
      <c r="M45" s="4">
        <v>0</v>
      </c>
      <c r="N45" s="5">
        <f t="shared" si="0"/>
        <v>0</v>
      </c>
      <c r="O45" s="13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ht="15.75" x14ac:dyDescent="0.25">
      <c r="A46" s="13"/>
      <c r="B46" s="113" t="s">
        <v>22</v>
      </c>
      <c r="C46" s="114"/>
      <c r="D46" s="114"/>
      <c r="E46" s="81" t="s">
        <v>65</v>
      </c>
      <c r="F46" s="81" t="s">
        <v>23</v>
      </c>
      <c r="G46" s="57" t="s">
        <v>24</v>
      </c>
      <c r="H46" s="57" t="s">
        <v>37</v>
      </c>
      <c r="I46" s="57">
        <v>4</v>
      </c>
      <c r="J46" s="57" t="s">
        <v>25</v>
      </c>
      <c r="K46" s="57">
        <v>6.5</v>
      </c>
      <c r="L46" s="4">
        <v>0</v>
      </c>
      <c r="M46" s="4">
        <v>0</v>
      </c>
      <c r="N46" s="5">
        <f t="shared" si="0"/>
        <v>0</v>
      </c>
      <c r="O46" s="13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ht="15.75" x14ac:dyDescent="0.25">
      <c r="A47" s="13"/>
      <c r="B47" s="113" t="s">
        <v>22</v>
      </c>
      <c r="C47" s="114"/>
      <c r="D47" s="114"/>
      <c r="E47" s="81" t="s">
        <v>66</v>
      </c>
      <c r="F47" s="81" t="s">
        <v>23</v>
      </c>
      <c r="G47" s="57" t="s">
        <v>24</v>
      </c>
      <c r="H47" s="57" t="s">
        <v>37</v>
      </c>
      <c r="I47" s="57">
        <v>2</v>
      </c>
      <c r="J47" s="57" t="s">
        <v>25</v>
      </c>
      <c r="K47" s="57">
        <v>6.5</v>
      </c>
      <c r="L47" s="4">
        <v>0</v>
      </c>
      <c r="M47" s="4">
        <v>0</v>
      </c>
      <c r="N47" s="5">
        <f t="shared" si="0"/>
        <v>0</v>
      </c>
      <c r="O47" s="13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ht="15.75" x14ac:dyDescent="0.25">
      <c r="A48" s="13"/>
      <c r="B48" s="113"/>
      <c r="C48" s="114"/>
      <c r="D48" s="114"/>
      <c r="E48" s="81"/>
      <c r="F48" s="81" t="s">
        <v>23</v>
      </c>
      <c r="G48" s="57" t="s">
        <v>24</v>
      </c>
      <c r="H48" s="57" t="s">
        <v>26</v>
      </c>
      <c r="I48" s="57">
        <v>2</v>
      </c>
      <c r="J48" s="57" t="s">
        <v>25</v>
      </c>
      <c r="K48" s="57">
        <v>6.5</v>
      </c>
      <c r="L48" s="4">
        <v>0</v>
      </c>
      <c r="M48" s="4">
        <v>0</v>
      </c>
      <c r="N48" s="5">
        <f t="shared" si="0"/>
        <v>0</v>
      </c>
      <c r="O48" s="13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ht="15.75" x14ac:dyDescent="0.25">
      <c r="A49" s="13"/>
      <c r="B49" s="93" t="s">
        <v>28</v>
      </c>
      <c r="C49" s="94"/>
      <c r="D49" s="94"/>
      <c r="E49" s="80" t="s">
        <v>67</v>
      </c>
      <c r="F49" s="80" t="s">
        <v>23</v>
      </c>
      <c r="G49" s="58" t="s">
        <v>24</v>
      </c>
      <c r="H49" s="58" t="s">
        <v>26</v>
      </c>
      <c r="I49" s="58">
        <v>4</v>
      </c>
      <c r="J49" s="58" t="s">
        <v>25</v>
      </c>
      <c r="K49" s="58">
        <v>6.5</v>
      </c>
      <c r="L49" s="4">
        <v>0</v>
      </c>
      <c r="M49" s="4">
        <v>0</v>
      </c>
      <c r="N49" s="5">
        <f t="shared" si="0"/>
        <v>0</v>
      </c>
      <c r="O49" s="13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ht="15.75" x14ac:dyDescent="0.25">
      <c r="A50" s="13"/>
      <c r="B50" s="93" t="s">
        <v>22</v>
      </c>
      <c r="C50" s="94"/>
      <c r="D50" s="94"/>
      <c r="E50" s="80" t="s">
        <v>68</v>
      </c>
      <c r="F50" s="80" t="s">
        <v>23</v>
      </c>
      <c r="G50" s="58" t="s">
        <v>24</v>
      </c>
      <c r="H50" s="58" t="s">
        <v>37</v>
      </c>
      <c r="I50" s="58">
        <v>2</v>
      </c>
      <c r="J50" s="58" t="s">
        <v>25</v>
      </c>
      <c r="K50" s="58">
        <v>6.5</v>
      </c>
      <c r="L50" s="4">
        <v>0</v>
      </c>
      <c r="M50" s="4">
        <v>0</v>
      </c>
      <c r="N50" s="5">
        <f t="shared" si="0"/>
        <v>0</v>
      </c>
      <c r="O50" s="13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ht="15.75" x14ac:dyDescent="0.25">
      <c r="A51" s="13"/>
      <c r="B51" s="93"/>
      <c r="C51" s="94"/>
      <c r="D51" s="94"/>
      <c r="E51" s="80"/>
      <c r="F51" s="80" t="s">
        <v>23</v>
      </c>
      <c r="G51" s="58" t="s">
        <v>24</v>
      </c>
      <c r="H51" s="58" t="s">
        <v>26</v>
      </c>
      <c r="I51" s="58">
        <v>2</v>
      </c>
      <c r="J51" s="58" t="s">
        <v>25</v>
      </c>
      <c r="K51" s="58">
        <v>6.5</v>
      </c>
      <c r="L51" s="4">
        <v>0</v>
      </c>
      <c r="M51" s="4">
        <v>0</v>
      </c>
      <c r="N51" s="5">
        <f t="shared" si="0"/>
        <v>0</v>
      </c>
      <c r="O51" s="13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ht="15.75" x14ac:dyDescent="0.25">
      <c r="A52" s="13"/>
      <c r="B52" s="93" t="s">
        <v>22</v>
      </c>
      <c r="C52" s="94"/>
      <c r="D52" s="94"/>
      <c r="E52" s="80" t="s">
        <v>69</v>
      </c>
      <c r="F52" s="80" t="s">
        <v>23</v>
      </c>
      <c r="G52" s="58" t="s">
        <v>24</v>
      </c>
      <c r="H52" s="58" t="s">
        <v>37</v>
      </c>
      <c r="I52" s="58">
        <v>1</v>
      </c>
      <c r="J52" s="58" t="s">
        <v>25</v>
      </c>
      <c r="K52" s="58">
        <v>6.5</v>
      </c>
      <c r="L52" s="4">
        <v>0</v>
      </c>
      <c r="M52" s="4">
        <v>0</v>
      </c>
      <c r="N52" s="5">
        <f t="shared" si="0"/>
        <v>0</v>
      </c>
      <c r="O52" s="13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ht="16.5" thickBot="1" x14ac:dyDescent="0.3">
      <c r="A53" s="13"/>
      <c r="B53" s="93"/>
      <c r="C53" s="94"/>
      <c r="D53" s="94"/>
      <c r="E53" s="82"/>
      <c r="F53" s="82" t="s">
        <v>23</v>
      </c>
      <c r="G53" s="58" t="s">
        <v>24</v>
      </c>
      <c r="H53" s="58" t="s">
        <v>26</v>
      </c>
      <c r="I53" s="58">
        <v>6</v>
      </c>
      <c r="J53" s="58" t="s">
        <v>25</v>
      </c>
      <c r="K53" s="58">
        <v>6.5</v>
      </c>
      <c r="L53" s="4">
        <v>0</v>
      </c>
      <c r="M53" s="4">
        <v>0</v>
      </c>
      <c r="N53" s="5">
        <f t="shared" si="0"/>
        <v>0</v>
      </c>
      <c r="O53" s="13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ht="16.5" thickBot="1" x14ac:dyDescent="0.3">
      <c r="A54" s="13"/>
      <c r="B54" s="116" t="s">
        <v>70</v>
      </c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6">
        <f>SUM(N18:N53)</f>
        <v>0</v>
      </c>
      <c r="O54" s="13"/>
    </row>
    <row r="55" spans="1:36" ht="95.25" thickBot="1" x14ac:dyDescent="0.3">
      <c r="A55" s="13"/>
      <c r="B55" s="117" t="s">
        <v>20</v>
      </c>
      <c r="C55" s="118"/>
      <c r="D55" s="119"/>
      <c r="E55" s="48" t="s">
        <v>12</v>
      </c>
      <c r="F55" s="60" t="s">
        <v>13</v>
      </c>
      <c r="G55" s="48" t="s">
        <v>14</v>
      </c>
      <c r="H55" s="48" t="s">
        <v>15</v>
      </c>
      <c r="I55" s="48" t="s">
        <v>16</v>
      </c>
      <c r="J55" s="48" t="s">
        <v>17</v>
      </c>
      <c r="K55" s="48" t="s">
        <v>18</v>
      </c>
      <c r="L55" s="73" t="s">
        <v>182</v>
      </c>
      <c r="M55" s="49" t="s">
        <v>185</v>
      </c>
      <c r="N55" s="49" t="s">
        <v>183</v>
      </c>
      <c r="O55" s="13"/>
    </row>
    <row r="56" spans="1:36" ht="15.75" x14ac:dyDescent="0.25">
      <c r="A56" s="13"/>
      <c r="B56" s="120" t="s">
        <v>72</v>
      </c>
      <c r="C56" s="121"/>
      <c r="D56" s="122"/>
      <c r="E56" s="78" t="s">
        <v>73</v>
      </c>
      <c r="F56" s="83" t="s">
        <v>184</v>
      </c>
      <c r="G56" s="83" t="s">
        <v>30</v>
      </c>
      <c r="H56" s="66" t="s">
        <v>36</v>
      </c>
      <c r="I56" s="66">
        <v>1</v>
      </c>
      <c r="J56" s="66" t="s">
        <v>40</v>
      </c>
      <c r="K56" s="66">
        <v>13</v>
      </c>
      <c r="L56" s="62">
        <v>0</v>
      </c>
      <c r="M56" s="62">
        <v>0</v>
      </c>
      <c r="N56" s="5">
        <f t="shared" ref="N56:N80" si="2">I56*K56*M56+L56*I56*12</f>
        <v>0</v>
      </c>
      <c r="O56" s="13"/>
    </row>
    <row r="57" spans="1:36" ht="15.75" x14ac:dyDescent="0.25">
      <c r="A57" s="13"/>
      <c r="B57" s="93" t="s">
        <v>74</v>
      </c>
      <c r="C57" s="94"/>
      <c r="D57" s="95"/>
      <c r="E57" s="86" t="s">
        <v>75</v>
      </c>
      <c r="F57" s="80" t="s">
        <v>184</v>
      </c>
      <c r="G57" s="84" t="s">
        <v>30</v>
      </c>
      <c r="H57" s="67" t="s">
        <v>36</v>
      </c>
      <c r="I57" s="67">
        <v>1</v>
      </c>
      <c r="J57" s="67" t="s">
        <v>46</v>
      </c>
      <c r="K57" s="67">
        <v>17.329999999999998</v>
      </c>
      <c r="L57" s="62">
        <v>0</v>
      </c>
      <c r="M57" s="62">
        <v>0</v>
      </c>
      <c r="N57" s="5">
        <f t="shared" si="2"/>
        <v>0</v>
      </c>
      <c r="O57" s="13"/>
    </row>
    <row r="58" spans="1:36" ht="15.75" x14ac:dyDescent="0.25">
      <c r="A58" s="13"/>
      <c r="B58" s="93" t="s">
        <v>76</v>
      </c>
      <c r="C58" s="94"/>
      <c r="D58" s="95"/>
      <c r="E58" s="86" t="s">
        <v>77</v>
      </c>
      <c r="F58" s="80" t="s">
        <v>184</v>
      </c>
      <c r="G58" s="84" t="s">
        <v>30</v>
      </c>
      <c r="H58" s="67" t="s">
        <v>31</v>
      </c>
      <c r="I58" s="67">
        <v>1</v>
      </c>
      <c r="J58" s="67" t="s">
        <v>32</v>
      </c>
      <c r="K58" s="67">
        <v>26</v>
      </c>
      <c r="L58" s="62">
        <v>0</v>
      </c>
      <c r="M58" s="62">
        <v>0</v>
      </c>
      <c r="N58" s="5">
        <f t="shared" si="2"/>
        <v>0</v>
      </c>
      <c r="O58" s="13"/>
    </row>
    <row r="59" spans="1:36" ht="15.75" x14ac:dyDescent="0.25">
      <c r="A59" s="13"/>
      <c r="B59" s="93" t="s">
        <v>78</v>
      </c>
      <c r="C59" s="94"/>
      <c r="D59" s="95"/>
      <c r="E59" s="86" t="s">
        <v>79</v>
      </c>
      <c r="F59" s="81" t="s">
        <v>42</v>
      </c>
      <c r="G59" s="84" t="s">
        <v>43</v>
      </c>
      <c r="H59" s="67" t="s">
        <v>31</v>
      </c>
      <c r="I59" s="67">
        <v>1</v>
      </c>
      <c r="J59" s="67" t="s">
        <v>50</v>
      </c>
      <c r="K59" s="67">
        <v>52</v>
      </c>
      <c r="L59" s="62">
        <v>0</v>
      </c>
      <c r="M59" s="62">
        <v>0</v>
      </c>
      <c r="N59" s="5">
        <f t="shared" si="2"/>
        <v>0</v>
      </c>
      <c r="O59" s="13"/>
    </row>
    <row r="60" spans="1:36" ht="15.75" x14ac:dyDescent="0.25">
      <c r="A60" s="13"/>
      <c r="B60" s="93"/>
      <c r="C60" s="94"/>
      <c r="D60" s="95"/>
      <c r="E60" s="86"/>
      <c r="F60" s="80" t="s">
        <v>184</v>
      </c>
      <c r="G60" s="84" t="s">
        <v>30</v>
      </c>
      <c r="H60" s="67" t="s">
        <v>31</v>
      </c>
      <c r="I60" s="67">
        <v>1</v>
      </c>
      <c r="J60" s="67" t="s">
        <v>50</v>
      </c>
      <c r="K60" s="67">
        <v>52</v>
      </c>
      <c r="L60" s="62">
        <v>0</v>
      </c>
      <c r="M60" s="62">
        <v>0</v>
      </c>
      <c r="N60" s="5">
        <f t="shared" si="2"/>
        <v>0</v>
      </c>
      <c r="O60" s="13"/>
    </row>
    <row r="61" spans="1:36" ht="15.75" x14ac:dyDescent="0.25">
      <c r="A61" s="13"/>
      <c r="B61" s="93" t="s">
        <v>80</v>
      </c>
      <c r="C61" s="94"/>
      <c r="D61" s="95"/>
      <c r="E61" s="86" t="s">
        <v>81</v>
      </c>
      <c r="F61" s="80" t="s">
        <v>184</v>
      </c>
      <c r="G61" s="84" t="s">
        <v>30</v>
      </c>
      <c r="H61" s="67" t="s">
        <v>82</v>
      </c>
      <c r="I61" s="67">
        <v>1</v>
      </c>
      <c r="J61" s="67" t="s">
        <v>32</v>
      </c>
      <c r="K61" s="67">
        <v>26</v>
      </c>
      <c r="L61" s="62">
        <v>0</v>
      </c>
      <c r="M61" s="62">
        <v>0</v>
      </c>
      <c r="N61" s="5">
        <f t="shared" si="2"/>
        <v>0</v>
      </c>
      <c r="O61" s="13"/>
    </row>
    <row r="62" spans="1:36" ht="15.75" x14ac:dyDescent="0.25">
      <c r="A62" s="13"/>
      <c r="B62" s="93" t="s">
        <v>83</v>
      </c>
      <c r="C62" s="94"/>
      <c r="D62" s="95"/>
      <c r="E62" s="86" t="s">
        <v>84</v>
      </c>
      <c r="F62" s="80" t="s">
        <v>184</v>
      </c>
      <c r="G62" s="84" t="s">
        <v>30</v>
      </c>
      <c r="H62" s="67" t="s">
        <v>36</v>
      </c>
      <c r="I62" s="67">
        <v>1</v>
      </c>
      <c r="J62" s="67" t="s">
        <v>40</v>
      </c>
      <c r="K62" s="67">
        <v>13</v>
      </c>
      <c r="L62" s="62">
        <v>0</v>
      </c>
      <c r="M62" s="62">
        <v>0</v>
      </c>
      <c r="N62" s="5">
        <f t="shared" si="2"/>
        <v>0</v>
      </c>
      <c r="O62" s="13"/>
    </row>
    <row r="63" spans="1:36" ht="15.75" x14ac:dyDescent="0.25">
      <c r="A63" s="13"/>
      <c r="B63" s="93" t="s">
        <v>85</v>
      </c>
      <c r="C63" s="94"/>
      <c r="D63" s="95"/>
      <c r="E63" s="86" t="s">
        <v>86</v>
      </c>
      <c r="F63" s="84" t="s">
        <v>184</v>
      </c>
      <c r="G63" s="84" t="s">
        <v>30</v>
      </c>
      <c r="H63" s="67" t="s">
        <v>36</v>
      </c>
      <c r="I63" s="67">
        <v>1</v>
      </c>
      <c r="J63" s="67" t="s">
        <v>40</v>
      </c>
      <c r="K63" s="67">
        <v>13</v>
      </c>
      <c r="L63" s="62">
        <v>0</v>
      </c>
      <c r="M63" s="62">
        <v>0</v>
      </c>
      <c r="N63" s="5">
        <f t="shared" si="2"/>
        <v>0</v>
      </c>
      <c r="O63" s="13"/>
    </row>
    <row r="64" spans="1:36" ht="15.75" x14ac:dyDescent="0.25">
      <c r="A64" s="13"/>
      <c r="B64" s="93" t="s">
        <v>87</v>
      </c>
      <c r="C64" s="94"/>
      <c r="D64" s="95"/>
      <c r="E64" s="86" t="s">
        <v>88</v>
      </c>
      <c r="F64" s="81" t="s">
        <v>42</v>
      </c>
      <c r="G64" s="84" t="s">
        <v>43</v>
      </c>
      <c r="H64" s="67" t="s">
        <v>82</v>
      </c>
      <c r="I64" s="67">
        <v>1</v>
      </c>
      <c r="J64" s="67" t="s">
        <v>32</v>
      </c>
      <c r="K64" s="67">
        <v>26</v>
      </c>
      <c r="L64" s="62">
        <v>0</v>
      </c>
      <c r="M64" s="62">
        <v>0</v>
      </c>
      <c r="N64" s="5">
        <f t="shared" si="2"/>
        <v>0</v>
      </c>
      <c r="O64" s="13"/>
    </row>
    <row r="65" spans="1:15" ht="15.75" x14ac:dyDescent="0.25">
      <c r="A65" s="13"/>
      <c r="B65" s="93"/>
      <c r="C65" s="94"/>
      <c r="D65" s="95"/>
      <c r="E65" s="86"/>
      <c r="F65" s="80" t="s">
        <v>184</v>
      </c>
      <c r="G65" s="84" t="s">
        <v>30</v>
      </c>
      <c r="H65" s="67" t="s">
        <v>31</v>
      </c>
      <c r="I65" s="67">
        <v>1</v>
      </c>
      <c r="J65" s="67" t="s">
        <v>89</v>
      </c>
      <c r="K65" s="67">
        <v>52</v>
      </c>
      <c r="L65" s="62">
        <v>0</v>
      </c>
      <c r="M65" s="62">
        <v>0</v>
      </c>
      <c r="N65" s="5">
        <f t="shared" si="2"/>
        <v>0</v>
      </c>
      <c r="O65" s="13"/>
    </row>
    <row r="66" spans="1:15" ht="15.75" x14ac:dyDescent="0.25">
      <c r="A66" s="13"/>
      <c r="B66" s="93" t="s">
        <v>90</v>
      </c>
      <c r="C66" s="94"/>
      <c r="D66" s="95"/>
      <c r="E66" s="86" t="s">
        <v>91</v>
      </c>
      <c r="F66" s="80" t="s">
        <v>184</v>
      </c>
      <c r="G66" s="84" t="s">
        <v>30</v>
      </c>
      <c r="H66" s="67" t="s">
        <v>36</v>
      </c>
      <c r="I66" s="67">
        <v>1</v>
      </c>
      <c r="J66" s="67" t="s">
        <v>40</v>
      </c>
      <c r="K66" s="67">
        <v>13</v>
      </c>
      <c r="L66" s="62">
        <v>0</v>
      </c>
      <c r="M66" s="62">
        <v>0</v>
      </c>
      <c r="N66" s="5">
        <f t="shared" si="2"/>
        <v>0</v>
      </c>
      <c r="O66" s="13"/>
    </row>
    <row r="67" spans="1:15" ht="15.75" x14ac:dyDescent="0.25">
      <c r="A67" s="13"/>
      <c r="B67" s="93" t="s">
        <v>92</v>
      </c>
      <c r="C67" s="94"/>
      <c r="D67" s="95"/>
      <c r="E67" s="86" t="s">
        <v>93</v>
      </c>
      <c r="F67" s="80" t="s">
        <v>184</v>
      </c>
      <c r="G67" s="84" t="s">
        <v>30</v>
      </c>
      <c r="H67" s="67" t="s">
        <v>31</v>
      </c>
      <c r="I67" s="67">
        <v>1</v>
      </c>
      <c r="J67" s="67" t="s">
        <v>40</v>
      </c>
      <c r="K67" s="67">
        <v>13</v>
      </c>
      <c r="L67" s="62">
        <v>0</v>
      </c>
      <c r="M67" s="62">
        <v>0</v>
      </c>
      <c r="N67" s="5">
        <f t="shared" si="2"/>
        <v>0</v>
      </c>
      <c r="O67" s="13"/>
    </row>
    <row r="68" spans="1:15" ht="15.75" x14ac:dyDescent="0.25">
      <c r="A68" s="13"/>
      <c r="B68" s="93" t="s">
        <v>94</v>
      </c>
      <c r="C68" s="94"/>
      <c r="D68" s="95"/>
      <c r="E68" s="86" t="s">
        <v>95</v>
      </c>
      <c r="F68" s="80" t="s">
        <v>184</v>
      </c>
      <c r="G68" s="84" t="s">
        <v>30</v>
      </c>
      <c r="H68" s="67" t="s">
        <v>36</v>
      </c>
      <c r="I68" s="67">
        <v>1</v>
      </c>
      <c r="J68" s="67" t="s">
        <v>40</v>
      </c>
      <c r="K68" s="67">
        <v>13</v>
      </c>
      <c r="L68" s="62">
        <v>0</v>
      </c>
      <c r="M68" s="62">
        <v>0</v>
      </c>
      <c r="N68" s="5">
        <f t="shared" si="2"/>
        <v>0</v>
      </c>
      <c r="O68" s="13"/>
    </row>
    <row r="69" spans="1:15" ht="15.75" x14ac:dyDescent="0.25">
      <c r="A69" s="13"/>
      <c r="B69" s="93" t="s">
        <v>96</v>
      </c>
      <c r="C69" s="94"/>
      <c r="D69" s="95"/>
      <c r="E69" s="86" t="s">
        <v>97</v>
      </c>
      <c r="F69" s="80" t="s">
        <v>184</v>
      </c>
      <c r="G69" s="84" t="s">
        <v>30</v>
      </c>
      <c r="H69" s="67" t="s">
        <v>36</v>
      </c>
      <c r="I69" s="67">
        <v>1</v>
      </c>
      <c r="J69" s="67" t="s">
        <v>32</v>
      </c>
      <c r="K69" s="67">
        <v>26</v>
      </c>
      <c r="L69" s="62">
        <v>0</v>
      </c>
      <c r="M69" s="62">
        <v>0</v>
      </c>
      <c r="N69" s="5">
        <f t="shared" si="2"/>
        <v>0</v>
      </c>
      <c r="O69" s="13"/>
    </row>
    <row r="70" spans="1:15" ht="15.75" x14ac:dyDescent="0.25">
      <c r="A70" s="13"/>
      <c r="B70" s="93" t="s">
        <v>98</v>
      </c>
      <c r="C70" s="94"/>
      <c r="D70" s="95"/>
      <c r="E70" s="86" t="s">
        <v>99</v>
      </c>
      <c r="F70" s="81" t="s">
        <v>42</v>
      </c>
      <c r="G70" s="84" t="s">
        <v>43</v>
      </c>
      <c r="H70" s="67" t="s">
        <v>31</v>
      </c>
      <c r="I70" s="67">
        <v>1</v>
      </c>
      <c r="J70" s="67" t="s">
        <v>50</v>
      </c>
      <c r="K70" s="67">
        <v>52</v>
      </c>
      <c r="L70" s="62">
        <v>0</v>
      </c>
      <c r="M70" s="62">
        <v>0</v>
      </c>
      <c r="N70" s="5">
        <f t="shared" si="2"/>
        <v>0</v>
      </c>
      <c r="O70" s="13"/>
    </row>
    <row r="71" spans="1:15" ht="15.75" x14ac:dyDescent="0.25">
      <c r="A71" s="13"/>
      <c r="B71" s="93"/>
      <c r="C71" s="94"/>
      <c r="D71" s="95"/>
      <c r="E71" s="86"/>
      <c r="F71" s="80" t="s">
        <v>184</v>
      </c>
      <c r="G71" s="84" t="s">
        <v>30</v>
      </c>
      <c r="H71" s="67" t="s">
        <v>31</v>
      </c>
      <c r="I71" s="67">
        <v>1</v>
      </c>
      <c r="J71" s="67" t="s">
        <v>100</v>
      </c>
      <c r="K71" s="67">
        <v>104</v>
      </c>
      <c r="L71" s="62">
        <v>0</v>
      </c>
      <c r="M71" s="62">
        <v>0</v>
      </c>
      <c r="N71" s="5">
        <f t="shared" si="2"/>
        <v>0</v>
      </c>
      <c r="O71" s="13"/>
    </row>
    <row r="72" spans="1:15" ht="15.75" x14ac:dyDescent="0.25">
      <c r="A72" s="13"/>
      <c r="B72" s="93" t="s">
        <v>101</v>
      </c>
      <c r="C72" s="94"/>
      <c r="D72" s="95"/>
      <c r="E72" s="86" t="s">
        <v>102</v>
      </c>
      <c r="F72" s="80" t="s">
        <v>184</v>
      </c>
      <c r="G72" s="84" t="s">
        <v>30</v>
      </c>
      <c r="H72" s="67" t="s">
        <v>82</v>
      </c>
      <c r="I72" s="67">
        <v>1</v>
      </c>
      <c r="J72" s="67" t="s">
        <v>32</v>
      </c>
      <c r="K72" s="67">
        <v>26</v>
      </c>
      <c r="L72" s="62">
        <v>0</v>
      </c>
      <c r="M72" s="62">
        <v>0</v>
      </c>
      <c r="N72" s="5">
        <f t="shared" si="2"/>
        <v>0</v>
      </c>
      <c r="O72" s="13"/>
    </row>
    <row r="73" spans="1:15" ht="15.75" x14ac:dyDescent="0.25">
      <c r="A73" s="13"/>
      <c r="B73" s="93" t="s">
        <v>103</v>
      </c>
      <c r="C73" s="94"/>
      <c r="D73" s="95"/>
      <c r="E73" s="86" t="s">
        <v>104</v>
      </c>
      <c r="F73" s="80" t="s">
        <v>184</v>
      </c>
      <c r="G73" s="84" t="s">
        <v>30</v>
      </c>
      <c r="H73" s="67" t="s">
        <v>36</v>
      </c>
      <c r="I73" s="67">
        <v>1</v>
      </c>
      <c r="J73" s="67" t="s">
        <v>40</v>
      </c>
      <c r="K73" s="67">
        <v>13</v>
      </c>
      <c r="L73" s="62">
        <v>0</v>
      </c>
      <c r="M73" s="62">
        <v>0</v>
      </c>
      <c r="N73" s="5">
        <f t="shared" si="2"/>
        <v>0</v>
      </c>
      <c r="O73" s="13"/>
    </row>
    <row r="74" spans="1:15" ht="15.75" x14ac:dyDescent="0.25">
      <c r="A74" s="13"/>
      <c r="B74" s="93" t="s">
        <v>105</v>
      </c>
      <c r="C74" s="94"/>
      <c r="D74" s="95"/>
      <c r="E74" s="86" t="s">
        <v>106</v>
      </c>
      <c r="F74" s="81" t="s">
        <v>42</v>
      </c>
      <c r="G74" s="84" t="s">
        <v>43</v>
      </c>
      <c r="H74" s="67" t="s">
        <v>31</v>
      </c>
      <c r="I74" s="67">
        <v>1</v>
      </c>
      <c r="J74" s="67" t="s">
        <v>40</v>
      </c>
      <c r="K74" s="67">
        <v>13</v>
      </c>
      <c r="L74" s="62">
        <v>0</v>
      </c>
      <c r="M74" s="62">
        <v>0</v>
      </c>
      <c r="N74" s="5">
        <f t="shared" si="2"/>
        <v>0</v>
      </c>
      <c r="O74" s="13"/>
    </row>
    <row r="75" spans="1:15" ht="15.75" x14ac:dyDescent="0.25">
      <c r="A75" s="13"/>
      <c r="B75" s="93"/>
      <c r="C75" s="94"/>
      <c r="D75" s="95"/>
      <c r="E75" s="76"/>
      <c r="F75" s="80" t="s">
        <v>184</v>
      </c>
      <c r="G75" s="80" t="s">
        <v>30</v>
      </c>
      <c r="H75" s="58" t="s">
        <v>31</v>
      </c>
      <c r="I75" s="58">
        <v>1</v>
      </c>
      <c r="J75" s="58" t="s">
        <v>32</v>
      </c>
      <c r="K75" s="58">
        <v>26</v>
      </c>
      <c r="L75" s="62">
        <v>0</v>
      </c>
      <c r="M75" s="62">
        <v>0</v>
      </c>
      <c r="N75" s="5">
        <f t="shared" si="2"/>
        <v>0</v>
      </c>
      <c r="O75" s="13"/>
    </row>
    <row r="76" spans="1:15" ht="15.75" x14ac:dyDescent="0.25">
      <c r="A76" s="13"/>
      <c r="B76" s="93" t="s">
        <v>107</v>
      </c>
      <c r="C76" s="94"/>
      <c r="D76" s="95"/>
      <c r="E76" s="76" t="s">
        <v>108</v>
      </c>
      <c r="F76" s="80" t="s">
        <v>184</v>
      </c>
      <c r="G76" s="80" t="s">
        <v>30</v>
      </c>
      <c r="H76" s="58" t="s">
        <v>36</v>
      </c>
      <c r="I76" s="58">
        <v>1</v>
      </c>
      <c r="J76" s="58" t="s">
        <v>32</v>
      </c>
      <c r="K76" s="58">
        <v>26</v>
      </c>
      <c r="L76" s="62">
        <v>0</v>
      </c>
      <c r="M76" s="62">
        <v>0</v>
      </c>
      <c r="N76" s="5">
        <f t="shared" si="2"/>
        <v>0</v>
      </c>
      <c r="O76" s="13"/>
    </row>
    <row r="77" spans="1:15" ht="15.75" x14ac:dyDescent="0.25">
      <c r="A77" s="13"/>
      <c r="B77" s="93" t="s">
        <v>109</v>
      </c>
      <c r="C77" s="94"/>
      <c r="D77" s="95"/>
      <c r="E77" s="86" t="s">
        <v>110</v>
      </c>
      <c r="F77" s="80" t="s">
        <v>184</v>
      </c>
      <c r="G77" s="84" t="s">
        <v>30</v>
      </c>
      <c r="H77" s="67" t="s">
        <v>36</v>
      </c>
      <c r="I77" s="67">
        <v>1</v>
      </c>
      <c r="J77" s="67" t="s">
        <v>46</v>
      </c>
      <c r="K77" s="67">
        <v>17.329999999999998</v>
      </c>
      <c r="L77" s="62">
        <v>0</v>
      </c>
      <c r="M77" s="62">
        <v>0</v>
      </c>
      <c r="N77" s="5">
        <f t="shared" si="2"/>
        <v>0</v>
      </c>
      <c r="O77" s="13"/>
    </row>
    <row r="78" spans="1:15" ht="15.75" x14ac:dyDescent="0.25">
      <c r="A78" s="13"/>
      <c r="B78" s="93" t="s">
        <v>111</v>
      </c>
      <c r="C78" s="94"/>
      <c r="D78" s="95"/>
      <c r="E78" s="76" t="s">
        <v>112</v>
      </c>
      <c r="F78" s="80" t="s">
        <v>184</v>
      </c>
      <c r="G78" s="80" t="s">
        <v>30</v>
      </c>
      <c r="H78" s="58" t="s">
        <v>36</v>
      </c>
      <c r="I78" s="58">
        <v>1</v>
      </c>
      <c r="J78" s="58" t="s">
        <v>40</v>
      </c>
      <c r="K78" s="58">
        <v>13</v>
      </c>
      <c r="L78" s="62">
        <v>0</v>
      </c>
      <c r="M78" s="62">
        <v>0</v>
      </c>
      <c r="N78" s="5">
        <f t="shared" si="2"/>
        <v>0</v>
      </c>
      <c r="O78" s="13"/>
    </row>
    <row r="79" spans="1:15" ht="15.75" x14ac:dyDescent="0.25">
      <c r="A79" s="13"/>
      <c r="B79" s="93" t="s">
        <v>113</v>
      </c>
      <c r="C79" s="94"/>
      <c r="D79" s="95"/>
      <c r="E79" s="76" t="s">
        <v>114</v>
      </c>
      <c r="F79" s="80" t="s">
        <v>184</v>
      </c>
      <c r="G79" s="80" t="s">
        <v>30</v>
      </c>
      <c r="H79" s="58" t="s">
        <v>36</v>
      </c>
      <c r="I79" s="58">
        <v>1</v>
      </c>
      <c r="J79" s="58" t="s">
        <v>32</v>
      </c>
      <c r="K79" s="58">
        <v>26</v>
      </c>
      <c r="L79" s="62">
        <v>0</v>
      </c>
      <c r="M79" s="62">
        <v>0</v>
      </c>
      <c r="N79" s="5">
        <f t="shared" si="2"/>
        <v>0</v>
      </c>
      <c r="O79" s="13"/>
    </row>
    <row r="80" spans="1:15" ht="16.5" thickBot="1" x14ac:dyDescent="0.3">
      <c r="A80" s="13"/>
      <c r="B80" s="174" t="s">
        <v>115</v>
      </c>
      <c r="C80" s="175"/>
      <c r="D80" s="176"/>
      <c r="E80" s="87" t="s">
        <v>116</v>
      </c>
      <c r="F80" s="82" t="s">
        <v>184</v>
      </c>
      <c r="G80" s="85" t="s">
        <v>30</v>
      </c>
      <c r="H80" s="67" t="s">
        <v>36</v>
      </c>
      <c r="I80" s="67">
        <v>1</v>
      </c>
      <c r="J80" s="67" t="s">
        <v>32</v>
      </c>
      <c r="K80" s="67">
        <v>26</v>
      </c>
      <c r="L80" s="62">
        <v>0</v>
      </c>
      <c r="M80" s="62">
        <v>0</v>
      </c>
      <c r="N80" s="5">
        <f t="shared" si="2"/>
        <v>0</v>
      </c>
      <c r="O80" s="13"/>
    </row>
    <row r="81" spans="1:18" ht="16.5" thickBot="1" x14ac:dyDescent="0.3">
      <c r="A81" s="13"/>
      <c r="B81" s="116" t="s">
        <v>71</v>
      </c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64">
        <f>SUM(N56:N80)</f>
        <v>0</v>
      </c>
      <c r="O81" s="13"/>
    </row>
    <row r="82" spans="1:18" ht="16.5" thickBot="1" x14ac:dyDescent="0.3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3"/>
    </row>
    <row r="83" spans="1:18" ht="15.75" x14ac:dyDescent="0.25">
      <c r="A83" s="13"/>
      <c r="B83" s="123" t="s">
        <v>178</v>
      </c>
      <c r="C83" s="124"/>
      <c r="D83" s="124"/>
      <c r="E83" s="124"/>
      <c r="F83" s="27"/>
      <c r="G83" s="27"/>
      <c r="H83" s="13"/>
      <c r="I83" s="13"/>
      <c r="J83" s="13"/>
      <c r="K83" s="13"/>
      <c r="L83" s="13"/>
      <c r="M83" s="13"/>
      <c r="N83" s="13"/>
      <c r="O83" s="13"/>
      <c r="P83"/>
      <c r="Q83"/>
      <c r="R83"/>
    </row>
    <row r="84" spans="1:18" ht="15.75" x14ac:dyDescent="0.25">
      <c r="A84" s="13"/>
      <c r="B84" s="52" t="str">
        <f>B54</f>
        <v>Inschrijfprijs Totaalprijs periodieke ledigingsfrequentie GGD</v>
      </c>
      <c r="C84" s="53"/>
      <c r="D84" s="53"/>
      <c r="E84" s="54">
        <f>N54</f>
        <v>0</v>
      </c>
      <c r="F84" s="27"/>
      <c r="G84" s="27"/>
      <c r="H84" s="13"/>
      <c r="I84" s="13"/>
      <c r="J84" s="13"/>
      <c r="K84" s="13"/>
      <c r="L84" s="13"/>
      <c r="M84" s="13"/>
      <c r="N84" s="13"/>
      <c r="O84" s="13"/>
      <c r="P84"/>
      <c r="Q84"/>
      <c r="R84"/>
    </row>
    <row r="85" spans="1:18" ht="15.75" x14ac:dyDescent="0.25">
      <c r="A85" s="13"/>
      <c r="B85" s="50" t="str">
        <f>B81</f>
        <v>Inschrijfprijs Totaalprijs periodieke ledigingsfrequentie Brandweer</v>
      </c>
      <c r="C85" s="51"/>
      <c r="D85" s="51"/>
      <c r="E85" s="55">
        <f>N81</f>
        <v>0</v>
      </c>
      <c r="F85" s="27"/>
      <c r="G85" s="27"/>
      <c r="H85" s="13"/>
      <c r="I85" s="13"/>
      <c r="J85" s="13"/>
      <c r="K85" s="13"/>
      <c r="L85" s="13"/>
      <c r="M85" s="13"/>
      <c r="N85" s="13"/>
      <c r="O85" s="13"/>
      <c r="P85"/>
      <c r="Q85"/>
      <c r="R85"/>
    </row>
    <row r="86" spans="1:18" ht="16.5" thickBot="1" x14ac:dyDescent="0.3">
      <c r="A86" s="13"/>
      <c r="B86" s="125" t="s">
        <v>3</v>
      </c>
      <c r="C86" s="126"/>
      <c r="D86" s="126"/>
      <c r="E86" s="68">
        <f>SUM(E84:E85)</f>
        <v>0</v>
      </c>
      <c r="F86" s="27"/>
      <c r="G86" s="27"/>
      <c r="H86" s="13"/>
      <c r="I86" s="13"/>
      <c r="J86" s="13"/>
      <c r="K86" s="13"/>
      <c r="L86" s="13"/>
      <c r="M86" s="13"/>
      <c r="N86" s="13"/>
      <c r="O86" s="13"/>
      <c r="P86"/>
      <c r="Q86"/>
      <c r="R86"/>
    </row>
    <row r="87" spans="1:18" ht="15.75" x14ac:dyDescent="0.25">
      <c r="A87" s="13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13"/>
    </row>
  </sheetData>
  <sheetProtection algorithmName="SHA-512" hashValue="6C9LeoaS/FWCmp6F9TTgt8ujgVWRD0IX0WJhKY+oV5Om2pTi+YPE08xlwa4GQI0ApeYZNoE1Zas+4tItXj9ZyQ==" saltValue="L951scEGW1/mfl47IWcx6w==" spinCount="100000" sheet="1" formatColumns="0" formatRows="0"/>
  <mergeCells count="69">
    <mergeCell ref="B47:D47"/>
    <mergeCell ref="B83:E83"/>
    <mergeCell ref="B86:D86"/>
    <mergeCell ref="B60:D60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42:D42"/>
    <mergeCell ref="B43:D43"/>
    <mergeCell ref="B44:D44"/>
    <mergeCell ref="B45:D45"/>
    <mergeCell ref="B46:D46"/>
    <mergeCell ref="B36:D36"/>
    <mergeCell ref="B37:D37"/>
    <mergeCell ref="B38:D38"/>
    <mergeCell ref="B40:D40"/>
    <mergeCell ref="B41:D41"/>
    <mergeCell ref="B52:D52"/>
    <mergeCell ref="B53:D53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3:D33"/>
    <mergeCell ref="B50:D50"/>
    <mergeCell ref="B78:D78"/>
    <mergeCell ref="B56:D56"/>
    <mergeCell ref="B54:M54"/>
    <mergeCell ref="B76:D76"/>
    <mergeCell ref="B77:D77"/>
    <mergeCell ref="B57:D57"/>
    <mergeCell ref="B58:D58"/>
    <mergeCell ref="B59:D59"/>
    <mergeCell ref="B61:D61"/>
    <mergeCell ref="B55:D55"/>
    <mergeCell ref="B74:D74"/>
    <mergeCell ref="B51:D51"/>
    <mergeCell ref="B81:M81"/>
    <mergeCell ref="B79:D79"/>
    <mergeCell ref="B80:D80"/>
    <mergeCell ref="D2:N5"/>
    <mergeCell ref="B49:D49"/>
    <mergeCell ref="B34:D34"/>
    <mergeCell ref="B35:D35"/>
    <mergeCell ref="B17:D17"/>
    <mergeCell ref="H7:I8"/>
    <mergeCell ref="C11:C12"/>
    <mergeCell ref="D11:D15"/>
    <mergeCell ref="B18:D18"/>
    <mergeCell ref="B48:D48"/>
    <mergeCell ref="B39:D39"/>
    <mergeCell ref="B75:D7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1061-0456-4044-AE0A-9CFA5AF21C74}">
  <dimension ref="A1:AJ84"/>
  <sheetViews>
    <sheetView showGridLines="0" topLeftCell="A44" zoomScale="70" zoomScaleNormal="70" workbookViewId="0">
      <selection activeCell="H69" sqref="H69"/>
    </sheetView>
  </sheetViews>
  <sheetFormatPr defaultRowHeight="15" x14ac:dyDescent="0.25"/>
  <cols>
    <col min="1" max="1" width="1.85546875" customWidth="1"/>
    <col min="2" max="2" width="14.42578125" customWidth="1"/>
    <col min="3" max="3" width="17.5703125" customWidth="1"/>
    <col min="4" max="4" width="31.85546875" customWidth="1"/>
    <col min="5" max="5" width="43.42578125" customWidth="1"/>
    <col min="6" max="6" width="34.140625" bestFit="1" customWidth="1"/>
    <col min="7" max="7" width="35.5703125" customWidth="1"/>
    <col min="8" max="8" width="19" customWidth="1"/>
    <col min="9" max="12" width="24.85546875" customWidth="1"/>
    <col min="13" max="13" width="24" customWidth="1"/>
    <col min="14" max="14" width="24.85546875" customWidth="1"/>
    <col min="15" max="15" width="2.140625" customWidth="1"/>
    <col min="16" max="18" width="8.85546875" style="8"/>
  </cols>
  <sheetData>
    <row r="1" spans="1:36" ht="15.75" thickBot="1" x14ac:dyDescent="0.3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14.85" customHeight="1" x14ac:dyDescent="0.25">
      <c r="A2" s="13"/>
      <c r="B2" s="17"/>
      <c r="C2" s="18"/>
      <c r="D2" s="99" t="s">
        <v>10</v>
      </c>
      <c r="E2" s="99"/>
      <c r="F2" s="99"/>
      <c r="G2" s="99"/>
      <c r="H2" s="99"/>
      <c r="I2" s="99"/>
      <c r="J2" s="99"/>
      <c r="K2" s="99"/>
      <c r="L2" s="99"/>
      <c r="M2" s="99"/>
      <c r="N2" s="100"/>
      <c r="O2" s="14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14.85" customHeight="1" x14ac:dyDescent="0.25">
      <c r="A3" s="13"/>
      <c r="B3" s="19"/>
      <c r="C3" s="20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2"/>
      <c r="O3" s="14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</row>
    <row r="4" spans="1:36" ht="14.85" customHeight="1" x14ac:dyDescent="0.25">
      <c r="A4" s="13"/>
      <c r="B4" s="19"/>
      <c r="C4" s="20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2"/>
      <c r="O4" s="14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1:36" ht="15" customHeight="1" x14ac:dyDescent="0.25">
      <c r="A5" s="13"/>
      <c r="B5" s="19"/>
      <c r="C5" s="20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2"/>
      <c r="O5" s="13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s="1" customFormat="1" ht="27.6" customHeight="1" thickBot="1" x14ac:dyDescent="0.3">
      <c r="A6" s="15"/>
      <c r="B6" s="21" t="str">
        <f>Voorblad!B6</f>
        <v>Versie 1.0</v>
      </c>
      <c r="C6" s="22"/>
      <c r="D6" s="23"/>
      <c r="E6" s="23"/>
      <c r="F6" s="23"/>
      <c r="G6" s="23"/>
      <c r="H6" s="23"/>
      <c r="I6" s="23"/>
      <c r="J6" s="23"/>
      <c r="K6" s="23"/>
      <c r="L6" s="23"/>
      <c r="M6" s="27"/>
      <c r="N6" s="26"/>
      <c r="O6" s="15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s="1" customFormat="1" ht="29.45" customHeight="1" x14ac:dyDescent="0.25">
      <c r="A7" s="15"/>
      <c r="B7" s="24">
        <f>Voorblad!B7</f>
        <v>46316</v>
      </c>
      <c r="C7" s="22"/>
      <c r="D7" s="23"/>
      <c r="E7" s="23"/>
      <c r="F7" s="23"/>
      <c r="G7" s="23"/>
      <c r="H7" s="103" t="s">
        <v>4</v>
      </c>
      <c r="I7" s="104"/>
      <c r="J7" s="23"/>
      <c r="K7" s="23"/>
      <c r="L7" s="23"/>
      <c r="M7" s="27"/>
      <c r="N7" s="26"/>
      <c r="O7" s="15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s="1" customFormat="1" ht="31.35" customHeight="1" thickBot="1" x14ac:dyDescent="0.3">
      <c r="A8" s="15"/>
      <c r="B8" s="30" t="str">
        <f>Voorblad!B8</f>
        <v>TN-Kenmerk 616515</v>
      </c>
      <c r="C8" s="31"/>
      <c r="D8" s="23"/>
      <c r="E8" s="23"/>
      <c r="F8" s="23"/>
      <c r="G8" s="23"/>
      <c r="H8" s="105"/>
      <c r="I8" s="106"/>
      <c r="J8" s="23"/>
      <c r="K8" s="23"/>
      <c r="L8" s="23"/>
      <c r="M8" s="25"/>
      <c r="N8" s="26"/>
      <c r="O8" s="15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</row>
    <row r="9" spans="1:36" ht="15.75" x14ac:dyDescent="0.25">
      <c r="A9" s="13"/>
      <c r="B9" s="32"/>
      <c r="C9" s="33" t="s">
        <v>0</v>
      </c>
      <c r="D9" s="2"/>
      <c r="E9" s="23"/>
      <c r="F9" s="23"/>
      <c r="G9" s="23"/>
      <c r="H9" s="23"/>
      <c r="I9" s="23"/>
      <c r="J9" s="23"/>
      <c r="K9" s="23"/>
      <c r="L9" s="23"/>
      <c r="M9" s="27"/>
      <c r="N9" s="26"/>
      <c r="O9" s="13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6" ht="15.75" x14ac:dyDescent="0.25">
      <c r="A10" s="13"/>
      <c r="B10" s="32"/>
      <c r="C10" s="33" t="s">
        <v>1</v>
      </c>
      <c r="D10" s="3"/>
      <c r="E10" s="23"/>
      <c r="F10" s="23"/>
      <c r="G10" s="23"/>
      <c r="H10" s="23"/>
      <c r="I10" s="23"/>
      <c r="J10" s="23"/>
      <c r="K10" s="23"/>
      <c r="L10" s="23"/>
      <c r="M10" s="27"/>
      <c r="N10" s="26"/>
      <c r="O10" s="13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.75" x14ac:dyDescent="0.25">
      <c r="A11" s="13"/>
      <c r="B11" s="32"/>
      <c r="C11" s="107" t="s">
        <v>2</v>
      </c>
      <c r="D11" s="108"/>
      <c r="E11" s="23"/>
      <c r="F11" s="23"/>
      <c r="G11" s="23"/>
      <c r="H11" s="23"/>
      <c r="I11" s="23"/>
      <c r="J11" s="23"/>
      <c r="K11" s="23"/>
      <c r="L11" s="23"/>
      <c r="M11" s="27"/>
      <c r="N11" s="26"/>
      <c r="O11" s="13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34.700000000000003" customHeight="1" x14ac:dyDescent="0.25">
      <c r="A12" s="13"/>
      <c r="B12" s="32"/>
      <c r="C12" s="107"/>
      <c r="D12" s="108"/>
      <c r="E12" s="23"/>
      <c r="F12" s="23"/>
      <c r="G12" s="23"/>
      <c r="H12" s="23"/>
      <c r="I12" s="23"/>
      <c r="J12" s="23"/>
      <c r="K12" s="23"/>
      <c r="L12" s="23"/>
      <c r="M12" s="27"/>
      <c r="N12" s="26"/>
      <c r="O12" s="13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.75" x14ac:dyDescent="0.25">
      <c r="A13" s="13"/>
      <c r="B13" s="32"/>
      <c r="C13" s="34"/>
      <c r="D13" s="108"/>
      <c r="E13" s="23"/>
      <c r="F13" s="23"/>
      <c r="G13" s="23"/>
      <c r="H13" s="23"/>
      <c r="I13" s="23"/>
      <c r="J13" s="23"/>
      <c r="K13" s="23"/>
      <c r="L13" s="23"/>
      <c r="M13" s="27"/>
      <c r="N13" s="26"/>
      <c r="O13" s="13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.75" x14ac:dyDescent="0.25">
      <c r="A14" s="13"/>
      <c r="B14" s="32"/>
      <c r="C14" s="34"/>
      <c r="D14" s="108"/>
      <c r="E14" s="23"/>
      <c r="F14" s="23"/>
      <c r="G14" s="23"/>
      <c r="H14" s="23"/>
      <c r="I14" s="23"/>
      <c r="J14" s="23"/>
      <c r="K14" s="23"/>
      <c r="L14" s="23"/>
      <c r="M14" s="27"/>
      <c r="N14" s="26"/>
      <c r="O14" s="13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6.5" thickBot="1" x14ac:dyDescent="0.3">
      <c r="A15" s="13"/>
      <c r="B15" s="32"/>
      <c r="C15" s="34"/>
      <c r="D15" s="109"/>
      <c r="E15" s="23"/>
      <c r="F15" s="23"/>
      <c r="G15" s="23"/>
      <c r="H15" s="23"/>
      <c r="I15" s="23"/>
      <c r="J15" s="23"/>
      <c r="K15" s="23"/>
      <c r="L15" s="23"/>
      <c r="M15" s="27"/>
      <c r="N15" s="26"/>
      <c r="O15" s="13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6.5" thickBot="1" x14ac:dyDescent="0.3">
      <c r="A16" s="13"/>
      <c r="B16" s="35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9"/>
      <c r="O16" s="13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s="7" customFormat="1" ht="95.25" thickBot="1" x14ac:dyDescent="0.3">
      <c r="A17" s="16"/>
      <c r="B17" s="110" t="s">
        <v>21</v>
      </c>
      <c r="C17" s="111"/>
      <c r="D17" s="112"/>
      <c r="E17" s="48" t="s">
        <v>12</v>
      </c>
      <c r="F17" s="48" t="s">
        <v>13</v>
      </c>
      <c r="G17" s="48" t="s">
        <v>14</v>
      </c>
      <c r="H17" s="48" t="s">
        <v>15</v>
      </c>
      <c r="I17" s="48" t="s">
        <v>16</v>
      </c>
      <c r="J17" s="48" t="s">
        <v>17</v>
      </c>
      <c r="K17" s="60" t="s">
        <v>127</v>
      </c>
      <c r="L17" s="73" t="s">
        <v>182</v>
      </c>
      <c r="M17" s="49" t="s">
        <v>185</v>
      </c>
      <c r="N17" s="49" t="s">
        <v>19</v>
      </c>
      <c r="O17" s="16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ht="15.75" x14ac:dyDescent="0.25">
      <c r="A18" s="13"/>
      <c r="B18" s="96" t="s">
        <v>47</v>
      </c>
      <c r="C18" s="97"/>
      <c r="D18" s="98"/>
      <c r="E18" s="56" t="s">
        <v>48</v>
      </c>
      <c r="F18" s="56" t="s">
        <v>34</v>
      </c>
      <c r="G18" s="56" t="s">
        <v>35</v>
      </c>
      <c r="H18" s="56" t="s">
        <v>119</v>
      </c>
      <c r="I18" s="56">
        <v>5</v>
      </c>
      <c r="J18" s="57" t="s">
        <v>120</v>
      </c>
      <c r="K18" s="61">
        <v>1</v>
      </c>
      <c r="L18" s="59">
        <v>0</v>
      </c>
      <c r="M18" s="59">
        <v>0</v>
      </c>
      <c r="N18" s="5">
        <f>I18*M18*12</f>
        <v>0</v>
      </c>
      <c r="O18" s="13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.75" x14ac:dyDescent="0.25">
      <c r="A19" s="13"/>
      <c r="B19" s="113"/>
      <c r="C19" s="114"/>
      <c r="D19" s="115"/>
      <c r="E19" s="57"/>
      <c r="F19" s="57" t="s">
        <v>193</v>
      </c>
      <c r="G19" s="57" t="s">
        <v>121</v>
      </c>
      <c r="H19" s="57" t="s">
        <v>122</v>
      </c>
      <c r="I19" s="57">
        <v>2</v>
      </c>
      <c r="J19" s="57" t="s">
        <v>120</v>
      </c>
      <c r="K19" s="61">
        <v>1</v>
      </c>
      <c r="L19" s="59">
        <v>0</v>
      </c>
      <c r="M19" s="59">
        <v>0</v>
      </c>
      <c r="N19" s="5">
        <f t="shared" ref="N19:N25" si="0">I19*M19*12</f>
        <v>0</v>
      </c>
      <c r="O19" s="13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.75" x14ac:dyDescent="0.25">
      <c r="A20" s="13"/>
      <c r="B20" s="113"/>
      <c r="C20" s="114"/>
      <c r="D20" s="115"/>
      <c r="E20" s="57"/>
      <c r="F20" s="57" t="s">
        <v>123</v>
      </c>
      <c r="G20" s="57" t="s">
        <v>121</v>
      </c>
      <c r="H20" s="57" t="s">
        <v>122</v>
      </c>
      <c r="I20" s="57">
        <v>1</v>
      </c>
      <c r="J20" s="57" t="s">
        <v>120</v>
      </c>
      <c r="K20" s="61">
        <v>1</v>
      </c>
      <c r="L20" s="59">
        <v>0</v>
      </c>
      <c r="M20" s="59">
        <v>0</v>
      </c>
      <c r="N20" s="5">
        <f t="shared" si="0"/>
        <v>0</v>
      </c>
      <c r="O20" s="13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15.75" x14ac:dyDescent="0.25">
      <c r="A21" s="13"/>
      <c r="B21" s="113" t="s">
        <v>124</v>
      </c>
      <c r="C21" s="114"/>
      <c r="D21" s="115"/>
      <c r="E21" s="57" t="s">
        <v>125</v>
      </c>
      <c r="F21" s="57" t="s">
        <v>184</v>
      </c>
      <c r="G21" s="57" t="s">
        <v>30</v>
      </c>
      <c r="H21" s="57" t="s">
        <v>36</v>
      </c>
      <c r="I21" s="57">
        <v>1</v>
      </c>
      <c r="J21" s="57" t="s">
        <v>120</v>
      </c>
      <c r="K21" s="61">
        <v>2</v>
      </c>
      <c r="L21" s="59">
        <v>0</v>
      </c>
      <c r="M21" s="59">
        <v>0</v>
      </c>
      <c r="N21" s="5">
        <f t="shared" si="0"/>
        <v>0</v>
      </c>
      <c r="O21" s="13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15.75" x14ac:dyDescent="0.25">
      <c r="A22" s="13"/>
      <c r="B22" s="113" t="s">
        <v>22</v>
      </c>
      <c r="C22" s="114"/>
      <c r="D22" s="115"/>
      <c r="E22" s="57" t="s">
        <v>126</v>
      </c>
      <c r="F22" s="57" t="s">
        <v>34</v>
      </c>
      <c r="G22" s="57" t="s">
        <v>35</v>
      </c>
      <c r="H22" s="57" t="s">
        <v>36</v>
      </c>
      <c r="I22" s="57">
        <v>1</v>
      </c>
      <c r="J22" s="57" t="s">
        <v>120</v>
      </c>
      <c r="K22" s="61">
        <v>1</v>
      </c>
      <c r="L22" s="59">
        <v>0</v>
      </c>
      <c r="M22" s="59">
        <v>0</v>
      </c>
      <c r="N22" s="5">
        <f t="shared" si="0"/>
        <v>0</v>
      </c>
      <c r="O22" s="13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.75" x14ac:dyDescent="0.25">
      <c r="A23" s="13"/>
      <c r="B23" s="113"/>
      <c r="C23" s="114"/>
      <c r="D23" s="115"/>
      <c r="E23" s="57"/>
      <c r="F23" s="57" t="s">
        <v>42</v>
      </c>
      <c r="G23" s="57" t="s">
        <v>43</v>
      </c>
      <c r="H23" s="57" t="s">
        <v>36</v>
      </c>
      <c r="I23" s="57">
        <v>1</v>
      </c>
      <c r="J23" s="57" t="s">
        <v>120</v>
      </c>
      <c r="K23" s="61">
        <v>1</v>
      </c>
      <c r="L23" s="59">
        <v>0</v>
      </c>
      <c r="M23" s="59">
        <v>0</v>
      </c>
      <c r="N23" s="5">
        <f t="shared" si="0"/>
        <v>0</v>
      </c>
      <c r="O23" s="13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ht="15.75" x14ac:dyDescent="0.25">
      <c r="A24" s="13"/>
      <c r="B24" s="113" t="s">
        <v>28</v>
      </c>
      <c r="C24" s="114"/>
      <c r="D24" s="115"/>
      <c r="E24" s="57" t="s">
        <v>128</v>
      </c>
      <c r="F24" s="57" t="s">
        <v>184</v>
      </c>
      <c r="G24" s="57" t="s">
        <v>30</v>
      </c>
      <c r="H24" s="57" t="s">
        <v>36</v>
      </c>
      <c r="I24" s="57">
        <v>1</v>
      </c>
      <c r="J24" s="57" t="s">
        <v>120</v>
      </c>
      <c r="K24" s="61">
        <v>4</v>
      </c>
      <c r="L24" s="59">
        <v>0</v>
      </c>
      <c r="M24" s="59">
        <v>0</v>
      </c>
      <c r="N24" s="5">
        <f t="shared" si="0"/>
        <v>0</v>
      </c>
      <c r="O24" s="13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ht="16.5" thickBot="1" x14ac:dyDescent="0.3">
      <c r="A25" s="13"/>
      <c r="B25" s="113" t="s">
        <v>28</v>
      </c>
      <c r="C25" s="114"/>
      <c r="D25" s="115"/>
      <c r="E25" s="57" t="s">
        <v>64</v>
      </c>
      <c r="F25" s="57" t="s">
        <v>42</v>
      </c>
      <c r="G25" s="57" t="s">
        <v>43</v>
      </c>
      <c r="H25" s="57" t="s">
        <v>36</v>
      </c>
      <c r="I25" s="57">
        <v>1</v>
      </c>
      <c r="J25" s="57" t="s">
        <v>120</v>
      </c>
      <c r="K25" s="61">
        <v>1</v>
      </c>
      <c r="L25" s="59">
        <v>0</v>
      </c>
      <c r="M25" s="59">
        <v>0</v>
      </c>
      <c r="N25" s="5">
        <f t="shared" si="0"/>
        <v>0</v>
      </c>
      <c r="O25" s="13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ht="16.5" thickBot="1" x14ac:dyDescent="0.3">
      <c r="A26" s="13"/>
      <c r="B26" s="116" t="s">
        <v>117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6">
        <f>SUM(N18:N25)</f>
        <v>0</v>
      </c>
      <c r="O26" s="13"/>
    </row>
    <row r="27" spans="1:36" ht="95.25" thickBot="1" x14ac:dyDescent="0.3">
      <c r="A27" s="13"/>
      <c r="B27" s="117" t="s">
        <v>20</v>
      </c>
      <c r="C27" s="118"/>
      <c r="D27" s="119"/>
      <c r="E27" s="48" t="s">
        <v>12</v>
      </c>
      <c r="F27" s="60" t="s">
        <v>13</v>
      </c>
      <c r="G27" s="48" t="s">
        <v>14</v>
      </c>
      <c r="H27" s="48" t="s">
        <v>15</v>
      </c>
      <c r="I27" s="48" t="s">
        <v>16</v>
      </c>
      <c r="J27" s="48" t="s">
        <v>17</v>
      </c>
      <c r="K27" s="60" t="s">
        <v>127</v>
      </c>
      <c r="L27" s="73" t="s">
        <v>182</v>
      </c>
      <c r="M27" s="49" t="s">
        <v>185</v>
      </c>
      <c r="N27" s="63" t="s">
        <v>19</v>
      </c>
      <c r="O27" s="13"/>
    </row>
    <row r="28" spans="1:36" ht="15.75" x14ac:dyDescent="0.25">
      <c r="A28" s="13"/>
      <c r="B28" s="120" t="s">
        <v>129</v>
      </c>
      <c r="C28" s="121"/>
      <c r="D28" s="122"/>
      <c r="E28" s="72" t="s">
        <v>130</v>
      </c>
      <c r="F28" s="80" t="s">
        <v>184</v>
      </c>
      <c r="G28" s="66" t="s">
        <v>30</v>
      </c>
      <c r="H28" s="66" t="s">
        <v>36</v>
      </c>
      <c r="I28" s="66">
        <v>1</v>
      </c>
      <c r="J28" s="66" t="s">
        <v>120</v>
      </c>
      <c r="K28" s="66">
        <v>5</v>
      </c>
      <c r="L28" s="62">
        <v>0</v>
      </c>
      <c r="M28" s="62">
        <v>0</v>
      </c>
      <c r="N28" s="65">
        <f>I28*M28*12</f>
        <v>0</v>
      </c>
      <c r="O28" s="13"/>
    </row>
    <row r="29" spans="1:36" ht="15.75" x14ac:dyDescent="0.25">
      <c r="A29" s="13"/>
      <c r="B29" s="93" t="s">
        <v>131</v>
      </c>
      <c r="C29" s="94"/>
      <c r="D29" s="95"/>
      <c r="E29" s="67" t="s">
        <v>132</v>
      </c>
      <c r="F29" s="80" t="s">
        <v>184</v>
      </c>
      <c r="G29" s="67" t="s">
        <v>30</v>
      </c>
      <c r="H29" s="67" t="s">
        <v>36</v>
      </c>
      <c r="I29" s="67">
        <v>1</v>
      </c>
      <c r="J29" s="67" t="s">
        <v>120</v>
      </c>
      <c r="K29" s="67">
        <v>3</v>
      </c>
      <c r="L29" s="62">
        <v>0</v>
      </c>
      <c r="M29" s="62">
        <v>0</v>
      </c>
      <c r="N29" s="65">
        <f t="shared" ref="N29:N63" si="1">I29*M29*12</f>
        <v>0</v>
      </c>
      <c r="O29" s="13"/>
    </row>
    <row r="30" spans="1:36" ht="15.75" x14ac:dyDescent="0.25">
      <c r="A30" s="13"/>
      <c r="B30" s="93" t="s">
        <v>133</v>
      </c>
      <c r="C30" s="94"/>
      <c r="D30" s="95"/>
      <c r="E30" s="67" t="s">
        <v>134</v>
      </c>
      <c r="F30" s="80" t="s">
        <v>184</v>
      </c>
      <c r="G30" s="67" t="s">
        <v>30</v>
      </c>
      <c r="H30" s="67" t="s">
        <v>36</v>
      </c>
      <c r="I30" s="67">
        <v>1</v>
      </c>
      <c r="J30" s="67" t="s">
        <v>120</v>
      </c>
      <c r="K30" s="67">
        <v>5</v>
      </c>
      <c r="L30" s="62">
        <v>0</v>
      </c>
      <c r="M30" s="62">
        <v>0</v>
      </c>
      <c r="N30" s="65">
        <f t="shared" si="1"/>
        <v>0</v>
      </c>
      <c r="O30" s="13"/>
    </row>
    <row r="31" spans="1:36" ht="15.75" x14ac:dyDescent="0.25">
      <c r="A31" s="13"/>
      <c r="B31" s="93" t="s">
        <v>78</v>
      </c>
      <c r="C31" s="94"/>
      <c r="D31" s="95"/>
      <c r="E31" s="67" t="s">
        <v>189</v>
      </c>
      <c r="F31" s="80" t="s">
        <v>34</v>
      </c>
      <c r="G31" s="67" t="s">
        <v>35</v>
      </c>
      <c r="H31" s="67" t="s">
        <v>36</v>
      </c>
      <c r="I31" s="67">
        <v>1</v>
      </c>
      <c r="J31" s="67" t="s">
        <v>120</v>
      </c>
      <c r="K31" s="67">
        <v>1</v>
      </c>
      <c r="L31" s="62">
        <v>0</v>
      </c>
      <c r="M31" s="62">
        <v>0</v>
      </c>
      <c r="N31" s="65">
        <f t="shared" ref="N31" si="2">I31*M31*12</f>
        <v>0</v>
      </c>
      <c r="O31" s="13"/>
    </row>
    <row r="32" spans="1:36" ht="15.75" x14ac:dyDescent="0.25">
      <c r="A32" s="13"/>
      <c r="B32" s="93" t="s">
        <v>190</v>
      </c>
      <c r="C32" s="94"/>
      <c r="D32" s="95"/>
      <c r="E32" s="67" t="s">
        <v>191</v>
      </c>
      <c r="F32" s="80" t="s">
        <v>34</v>
      </c>
      <c r="G32" s="67" t="s">
        <v>35</v>
      </c>
      <c r="H32" s="67" t="s">
        <v>36</v>
      </c>
      <c r="I32" s="67">
        <v>1</v>
      </c>
      <c r="J32" s="67" t="s">
        <v>120</v>
      </c>
      <c r="K32" s="67">
        <v>1</v>
      </c>
      <c r="L32" s="62">
        <v>0</v>
      </c>
      <c r="M32" s="62">
        <v>0</v>
      </c>
      <c r="N32" s="65">
        <f t="shared" ref="N32" si="3">I32*M32*12</f>
        <v>0</v>
      </c>
      <c r="O32" s="13"/>
    </row>
    <row r="33" spans="1:15" ht="15.75" x14ac:dyDescent="0.25">
      <c r="A33" s="13"/>
      <c r="B33" s="93" t="s">
        <v>135</v>
      </c>
      <c r="C33" s="94"/>
      <c r="D33" s="95"/>
      <c r="E33" s="67" t="s">
        <v>136</v>
      </c>
      <c r="F33" s="80" t="s">
        <v>184</v>
      </c>
      <c r="G33" s="67" t="s">
        <v>30</v>
      </c>
      <c r="H33" s="67" t="s">
        <v>36</v>
      </c>
      <c r="I33" s="67">
        <v>1</v>
      </c>
      <c r="J33" s="67" t="s">
        <v>120</v>
      </c>
      <c r="K33" s="67">
        <v>3</v>
      </c>
      <c r="L33" s="62">
        <v>0</v>
      </c>
      <c r="M33" s="62">
        <v>0</v>
      </c>
      <c r="N33" s="65">
        <f t="shared" si="1"/>
        <v>0</v>
      </c>
      <c r="O33" s="13"/>
    </row>
    <row r="34" spans="1:15" ht="15.75" x14ac:dyDescent="0.25">
      <c r="A34" s="13"/>
      <c r="B34" s="93" t="s">
        <v>137</v>
      </c>
      <c r="C34" s="94"/>
      <c r="D34" s="95"/>
      <c r="E34" s="67" t="s">
        <v>138</v>
      </c>
      <c r="F34" s="80" t="s">
        <v>184</v>
      </c>
      <c r="G34" s="67" t="s">
        <v>30</v>
      </c>
      <c r="H34" s="67" t="s">
        <v>36</v>
      </c>
      <c r="I34" s="67">
        <v>1</v>
      </c>
      <c r="J34" s="67" t="s">
        <v>120</v>
      </c>
      <c r="K34" s="67">
        <v>1</v>
      </c>
      <c r="L34" s="62">
        <v>0</v>
      </c>
      <c r="M34" s="62">
        <v>0</v>
      </c>
      <c r="N34" s="65">
        <f t="shared" si="1"/>
        <v>0</v>
      </c>
      <c r="O34" s="13"/>
    </row>
    <row r="35" spans="1:15" ht="15.75" x14ac:dyDescent="0.25">
      <c r="A35" s="13"/>
      <c r="B35" s="93" t="s">
        <v>80</v>
      </c>
      <c r="C35" s="94"/>
      <c r="D35" s="95"/>
      <c r="E35" s="67" t="s">
        <v>81</v>
      </c>
      <c r="F35" s="67" t="s">
        <v>42</v>
      </c>
      <c r="G35" s="67" t="s">
        <v>43</v>
      </c>
      <c r="H35" s="67" t="s">
        <v>36</v>
      </c>
      <c r="I35" s="67">
        <v>1</v>
      </c>
      <c r="J35" s="67" t="s">
        <v>120</v>
      </c>
      <c r="K35" s="67">
        <v>2</v>
      </c>
      <c r="L35" s="62">
        <v>0</v>
      </c>
      <c r="M35" s="62">
        <v>0</v>
      </c>
      <c r="N35" s="65">
        <f t="shared" si="1"/>
        <v>0</v>
      </c>
      <c r="O35" s="13"/>
    </row>
    <row r="36" spans="1:15" ht="15.75" x14ac:dyDescent="0.25">
      <c r="A36" s="13"/>
      <c r="B36" s="76"/>
      <c r="C36" s="77"/>
      <c r="D36" s="58"/>
      <c r="E36" s="67"/>
      <c r="F36" s="67" t="s">
        <v>34</v>
      </c>
      <c r="G36" s="67" t="s">
        <v>35</v>
      </c>
      <c r="H36" s="67" t="s">
        <v>36</v>
      </c>
      <c r="I36" s="67">
        <v>1</v>
      </c>
      <c r="J36" s="67" t="s">
        <v>120</v>
      </c>
      <c r="K36" s="67">
        <v>1</v>
      </c>
      <c r="L36" s="62">
        <v>0</v>
      </c>
      <c r="M36" s="62">
        <v>0</v>
      </c>
      <c r="N36" s="65">
        <f t="shared" ref="N36" si="4">I36*M36*12</f>
        <v>0</v>
      </c>
      <c r="O36" s="13"/>
    </row>
    <row r="37" spans="1:15" ht="15.75" x14ac:dyDescent="0.25">
      <c r="A37" s="13"/>
      <c r="B37" s="93" t="s">
        <v>139</v>
      </c>
      <c r="C37" s="94"/>
      <c r="D37" s="95"/>
      <c r="E37" s="67" t="s">
        <v>140</v>
      </c>
      <c r="F37" s="80" t="s">
        <v>184</v>
      </c>
      <c r="G37" s="67" t="s">
        <v>30</v>
      </c>
      <c r="H37" s="67" t="s">
        <v>31</v>
      </c>
      <c r="I37" s="67">
        <v>1</v>
      </c>
      <c r="J37" s="67" t="s">
        <v>120</v>
      </c>
      <c r="K37" s="67">
        <v>3</v>
      </c>
      <c r="L37" s="62">
        <v>0</v>
      </c>
      <c r="M37" s="62">
        <v>0</v>
      </c>
      <c r="N37" s="65">
        <f t="shared" si="1"/>
        <v>0</v>
      </c>
      <c r="O37" s="13"/>
    </row>
    <row r="38" spans="1:15" ht="15.75" x14ac:dyDescent="0.25">
      <c r="A38" s="13"/>
      <c r="B38" s="113" t="s">
        <v>141</v>
      </c>
      <c r="C38" s="114"/>
      <c r="D38" s="115"/>
      <c r="E38" s="67" t="s">
        <v>142</v>
      </c>
      <c r="F38" s="80" t="s">
        <v>184</v>
      </c>
      <c r="G38" s="67" t="s">
        <v>30</v>
      </c>
      <c r="H38" s="67" t="s">
        <v>36</v>
      </c>
      <c r="I38" s="67">
        <v>1</v>
      </c>
      <c r="J38" s="67" t="s">
        <v>120</v>
      </c>
      <c r="K38" s="67">
        <v>4</v>
      </c>
      <c r="L38" s="62">
        <v>0</v>
      </c>
      <c r="M38" s="62">
        <v>0</v>
      </c>
      <c r="N38" s="65">
        <f t="shared" ref="N38:N59" si="5">I38*M38*12</f>
        <v>0</v>
      </c>
      <c r="O38" s="13"/>
    </row>
    <row r="39" spans="1:15" ht="15.75" x14ac:dyDescent="0.25">
      <c r="A39" s="13"/>
      <c r="B39" s="113" t="s">
        <v>143</v>
      </c>
      <c r="C39" s="114"/>
      <c r="D39" s="115"/>
      <c r="E39" s="67" t="s">
        <v>144</v>
      </c>
      <c r="F39" s="80" t="s">
        <v>184</v>
      </c>
      <c r="G39" s="67" t="s">
        <v>30</v>
      </c>
      <c r="H39" s="67" t="s">
        <v>36</v>
      </c>
      <c r="I39" s="67">
        <v>1</v>
      </c>
      <c r="J39" s="67" t="s">
        <v>120</v>
      </c>
      <c r="K39" s="67">
        <v>4</v>
      </c>
      <c r="L39" s="62">
        <v>0</v>
      </c>
      <c r="M39" s="62">
        <v>0</v>
      </c>
      <c r="N39" s="65">
        <f t="shared" si="5"/>
        <v>0</v>
      </c>
      <c r="O39" s="13"/>
    </row>
    <row r="40" spans="1:15" ht="15.75" x14ac:dyDescent="0.25">
      <c r="A40" s="13"/>
      <c r="B40" s="93" t="s">
        <v>87</v>
      </c>
      <c r="C40" s="94"/>
      <c r="D40" s="95"/>
      <c r="E40" s="67" t="s">
        <v>88</v>
      </c>
      <c r="F40" s="67" t="s">
        <v>34</v>
      </c>
      <c r="G40" s="67" t="s">
        <v>35</v>
      </c>
      <c r="H40" s="67" t="s">
        <v>36</v>
      </c>
      <c r="I40" s="67">
        <v>1</v>
      </c>
      <c r="J40" s="67" t="s">
        <v>120</v>
      </c>
      <c r="K40" s="67">
        <v>1</v>
      </c>
      <c r="L40" s="62">
        <v>0</v>
      </c>
      <c r="M40" s="62">
        <v>0</v>
      </c>
      <c r="N40" s="65">
        <f t="shared" ref="N40" si="6">I40*M40*12</f>
        <v>0</v>
      </c>
      <c r="O40" s="13"/>
    </row>
    <row r="41" spans="1:15" ht="15.75" x14ac:dyDescent="0.25">
      <c r="A41" s="13"/>
      <c r="B41" s="113" t="s">
        <v>92</v>
      </c>
      <c r="C41" s="114"/>
      <c r="D41" s="115"/>
      <c r="E41" s="67" t="s">
        <v>93</v>
      </c>
      <c r="F41" s="67" t="s">
        <v>42</v>
      </c>
      <c r="G41" s="67" t="s">
        <v>43</v>
      </c>
      <c r="H41" s="67" t="s">
        <v>31</v>
      </c>
      <c r="I41" s="67">
        <v>1</v>
      </c>
      <c r="J41" s="67" t="s">
        <v>120</v>
      </c>
      <c r="K41" s="67">
        <v>1</v>
      </c>
      <c r="L41" s="62">
        <v>0</v>
      </c>
      <c r="M41" s="62">
        <v>0</v>
      </c>
      <c r="N41" s="65">
        <f t="shared" si="5"/>
        <v>0</v>
      </c>
      <c r="O41" s="13"/>
    </row>
    <row r="42" spans="1:15" ht="15.75" x14ac:dyDescent="0.25">
      <c r="A42" s="13"/>
      <c r="B42" s="74"/>
      <c r="C42" s="75"/>
      <c r="D42" s="57"/>
      <c r="E42" s="67"/>
      <c r="F42" s="67" t="s">
        <v>34</v>
      </c>
      <c r="G42" s="67" t="s">
        <v>35</v>
      </c>
      <c r="H42" s="67" t="s">
        <v>36</v>
      </c>
      <c r="I42" s="67">
        <v>1</v>
      </c>
      <c r="J42" s="67" t="s">
        <v>120</v>
      </c>
      <c r="K42" s="67">
        <v>1</v>
      </c>
      <c r="L42" s="62">
        <v>0</v>
      </c>
      <c r="M42" s="62">
        <v>0</v>
      </c>
      <c r="N42" s="65">
        <f t="shared" ref="N42" si="7">I42*M42*12</f>
        <v>0</v>
      </c>
      <c r="O42" s="13"/>
    </row>
    <row r="43" spans="1:15" ht="15.75" x14ac:dyDescent="0.25">
      <c r="A43" s="13"/>
      <c r="B43" s="93" t="s">
        <v>98</v>
      </c>
      <c r="C43" s="94"/>
      <c r="D43" s="95"/>
      <c r="E43" s="67" t="s">
        <v>99</v>
      </c>
      <c r="F43" s="67" t="s">
        <v>34</v>
      </c>
      <c r="G43" s="67" t="s">
        <v>35</v>
      </c>
      <c r="H43" s="67" t="s">
        <v>36</v>
      </c>
      <c r="I43" s="67">
        <v>1</v>
      </c>
      <c r="J43" s="67" t="s">
        <v>120</v>
      </c>
      <c r="K43" s="67">
        <v>1</v>
      </c>
      <c r="L43" s="62">
        <v>0</v>
      </c>
      <c r="M43" s="62">
        <v>0</v>
      </c>
      <c r="N43" s="65">
        <f t="shared" ref="N43" si="8">I43*M43*12</f>
        <v>0</v>
      </c>
      <c r="O43" s="13"/>
    </row>
    <row r="44" spans="1:15" ht="15.75" x14ac:dyDescent="0.25">
      <c r="A44" s="13"/>
      <c r="B44" s="113" t="s">
        <v>145</v>
      </c>
      <c r="C44" s="114"/>
      <c r="D44" s="115"/>
      <c r="E44" s="67" t="s">
        <v>146</v>
      </c>
      <c r="F44" s="80" t="s">
        <v>184</v>
      </c>
      <c r="G44" s="67" t="s">
        <v>30</v>
      </c>
      <c r="H44" s="67" t="s">
        <v>36</v>
      </c>
      <c r="I44" s="67">
        <v>1</v>
      </c>
      <c r="J44" s="67" t="s">
        <v>120</v>
      </c>
      <c r="K44" s="67">
        <v>11</v>
      </c>
      <c r="L44" s="62">
        <v>0</v>
      </c>
      <c r="M44" s="62">
        <v>0</v>
      </c>
      <c r="N44" s="65">
        <f t="shared" si="5"/>
        <v>0</v>
      </c>
      <c r="O44" s="13"/>
    </row>
    <row r="45" spans="1:15" ht="15.75" x14ac:dyDescent="0.25">
      <c r="A45" s="13"/>
      <c r="B45" s="113" t="s">
        <v>147</v>
      </c>
      <c r="C45" s="114"/>
      <c r="D45" s="115"/>
      <c r="E45" s="67" t="s">
        <v>148</v>
      </c>
      <c r="F45" s="80" t="s">
        <v>184</v>
      </c>
      <c r="G45" s="67" t="s">
        <v>30</v>
      </c>
      <c r="H45" s="67" t="s">
        <v>36</v>
      </c>
      <c r="I45" s="67">
        <v>1</v>
      </c>
      <c r="J45" s="67" t="s">
        <v>120</v>
      </c>
      <c r="K45" s="67">
        <v>5</v>
      </c>
      <c r="L45" s="62">
        <v>0</v>
      </c>
      <c r="M45" s="62">
        <v>0</v>
      </c>
      <c r="N45" s="65">
        <f t="shared" si="5"/>
        <v>0</v>
      </c>
      <c r="O45" s="13"/>
    </row>
    <row r="46" spans="1:15" ht="15.75" x14ac:dyDescent="0.25">
      <c r="A46" s="13"/>
      <c r="B46" s="113" t="s">
        <v>149</v>
      </c>
      <c r="C46" s="114"/>
      <c r="D46" s="115"/>
      <c r="E46" s="67" t="s">
        <v>150</v>
      </c>
      <c r="F46" s="80" t="s">
        <v>184</v>
      </c>
      <c r="G46" s="67" t="s">
        <v>30</v>
      </c>
      <c r="H46" s="67" t="s">
        <v>36</v>
      </c>
      <c r="I46" s="67">
        <v>1</v>
      </c>
      <c r="J46" s="67" t="s">
        <v>120</v>
      </c>
      <c r="K46" s="67">
        <v>4</v>
      </c>
      <c r="L46" s="62">
        <v>0</v>
      </c>
      <c r="M46" s="62">
        <v>0</v>
      </c>
      <c r="N46" s="65">
        <f t="shared" si="5"/>
        <v>0</v>
      </c>
      <c r="O46" s="13"/>
    </row>
    <row r="47" spans="1:15" ht="15.75" x14ac:dyDescent="0.25">
      <c r="A47" s="13"/>
      <c r="B47" s="113" t="s">
        <v>151</v>
      </c>
      <c r="C47" s="114"/>
      <c r="D47" s="115"/>
      <c r="E47" s="67" t="s">
        <v>154</v>
      </c>
      <c r="F47" s="80" t="s">
        <v>184</v>
      </c>
      <c r="G47" s="67" t="s">
        <v>30</v>
      </c>
      <c r="H47" s="67" t="s">
        <v>36</v>
      </c>
      <c r="I47" s="67">
        <v>1</v>
      </c>
      <c r="J47" s="67" t="s">
        <v>120</v>
      </c>
      <c r="K47" s="67">
        <v>9</v>
      </c>
      <c r="L47" s="62">
        <v>0</v>
      </c>
      <c r="M47" s="62">
        <v>0</v>
      </c>
      <c r="N47" s="65">
        <f t="shared" si="5"/>
        <v>0</v>
      </c>
      <c r="O47" s="13"/>
    </row>
    <row r="48" spans="1:15" ht="15.75" x14ac:dyDescent="0.25">
      <c r="A48" s="13"/>
      <c r="B48" s="113" t="s">
        <v>152</v>
      </c>
      <c r="C48" s="114"/>
      <c r="D48" s="115"/>
      <c r="E48" s="67" t="s">
        <v>153</v>
      </c>
      <c r="F48" s="80" t="s">
        <v>184</v>
      </c>
      <c r="G48" s="67" t="s">
        <v>30</v>
      </c>
      <c r="H48" s="67" t="s">
        <v>82</v>
      </c>
      <c r="I48" s="67">
        <v>1</v>
      </c>
      <c r="J48" s="67" t="s">
        <v>120</v>
      </c>
      <c r="K48" s="67">
        <v>4</v>
      </c>
      <c r="L48" s="62">
        <v>0</v>
      </c>
      <c r="M48" s="62">
        <v>0</v>
      </c>
      <c r="N48" s="65">
        <f t="shared" si="5"/>
        <v>0</v>
      </c>
      <c r="O48" s="13"/>
    </row>
    <row r="49" spans="1:15" ht="15.75" x14ac:dyDescent="0.25">
      <c r="A49" s="13"/>
      <c r="B49" s="113" t="s">
        <v>155</v>
      </c>
      <c r="C49" s="114"/>
      <c r="D49" s="115"/>
      <c r="E49" s="67" t="s">
        <v>156</v>
      </c>
      <c r="F49" s="80" t="s">
        <v>184</v>
      </c>
      <c r="G49" s="67" t="s">
        <v>30</v>
      </c>
      <c r="H49" s="67" t="s">
        <v>36</v>
      </c>
      <c r="I49" s="67">
        <v>1</v>
      </c>
      <c r="J49" s="67" t="s">
        <v>120</v>
      </c>
      <c r="K49" s="67">
        <v>6</v>
      </c>
      <c r="L49" s="62">
        <v>0</v>
      </c>
      <c r="M49" s="62">
        <v>0</v>
      </c>
      <c r="N49" s="65">
        <f t="shared" si="5"/>
        <v>0</v>
      </c>
      <c r="O49" s="13"/>
    </row>
    <row r="50" spans="1:15" ht="15.75" x14ac:dyDescent="0.25">
      <c r="A50" s="13"/>
      <c r="B50" s="113" t="s">
        <v>157</v>
      </c>
      <c r="C50" s="114"/>
      <c r="D50" s="115"/>
      <c r="E50" s="67" t="s">
        <v>158</v>
      </c>
      <c r="F50" s="80" t="s">
        <v>184</v>
      </c>
      <c r="G50" s="67" t="s">
        <v>30</v>
      </c>
      <c r="H50" s="67" t="s">
        <v>82</v>
      </c>
      <c r="I50" s="67">
        <v>1</v>
      </c>
      <c r="J50" s="67" t="s">
        <v>120</v>
      </c>
      <c r="K50" s="67">
        <v>2</v>
      </c>
      <c r="L50" s="62">
        <v>0</v>
      </c>
      <c r="M50" s="62">
        <v>0</v>
      </c>
      <c r="N50" s="65">
        <f t="shared" si="5"/>
        <v>0</v>
      </c>
      <c r="O50" s="13"/>
    </row>
    <row r="51" spans="1:15" ht="15.75" x14ac:dyDescent="0.25">
      <c r="A51" s="13"/>
      <c r="B51" s="113" t="s">
        <v>159</v>
      </c>
      <c r="C51" s="114"/>
      <c r="D51" s="115"/>
      <c r="E51" s="67" t="s">
        <v>160</v>
      </c>
      <c r="F51" s="80" t="s">
        <v>184</v>
      </c>
      <c r="G51" s="67" t="s">
        <v>30</v>
      </c>
      <c r="H51" s="67" t="s">
        <v>31</v>
      </c>
      <c r="I51" s="67">
        <v>1</v>
      </c>
      <c r="J51" s="67" t="s">
        <v>120</v>
      </c>
      <c r="K51" s="67">
        <v>3</v>
      </c>
      <c r="L51" s="62">
        <v>0</v>
      </c>
      <c r="M51" s="62">
        <v>0</v>
      </c>
      <c r="N51" s="65">
        <f t="shared" si="5"/>
        <v>0</v>
      </c>
      <c r="O51" s="13"/>
    </row>
    <row r="52" spans="1:15" ht="15.75" x14ac:dyDescent="0.25">
      <c r="A52" s="13"/>
      <c r="B52" s="74"/>
      <c r="C52" s="75"/>
      <c r="D52" s="57"/>
      <c r="E52" s="67"/>
      <c r="F52" s="80" t="s">
        <v>34</v>
      </c>
      <c r="G52" s="67" t="s">
        <v>35</v>
      </c>
      <c r="H52" s="67" t="s">
        <v>36</v>
      </c>
      <c r="I52" s="67">
        <v>1</v>
      </c>
      <c r="J52" s="67" t="s">
        <v>120</v>
      </c>
      <c r="K52" s="67">
        <v>1</v>
      </c>
      <c r="L52" s="62">
        <v>0</v>
      </c>
      <c r="M52" s="62">
        <v>0</v>
      </c>
      <c r="N52" s="65">
        <f t="shared" ref="N52" si="9">I52*M52*12</f>
        <v>0</v>
      </c>
      <c r="O52" s="13"/>
    </row>
    <row r="53" spans="1:15" ht="15.75" x14ac:dyDescent="0.25">
      <c r="A53" s="13"/>
      <c r="B53" s="113" t="s">
        <v>161</v>
      </c>
      <c r="C53" s="114"/>
      <c r="D53" s="115"/>
      <c r="E53" s="67" t="s">
        <v>162</v>
      </c>
      <c r="F53" s="80" t="s">
        <v>184</v>
      </c>
      <c r="G53" s="67" t="s">
        <v>30</v>
      </c>
      <c r="H53" s="67" t="s">
        <v>36</v>
      </c>
      <c r="I53" s="67">
        <v>1</v>
      </c>
      <c r="J53" s="67" t="s">
        <v>120</v>
      </c>
      <c r="K53" s="67">
        <v>2</v>
      </c>
      <c r="L53" s="62">
        <v>0</v>
      </c>
      <c r="M53" s="62">
        <v>0</v>
      </c>
      <c r="N53" s="65">
        <f t="shared" si="5"/>
        <v>0</v>
      </c>
      <c r="O53" s="13"/>
    </row>
    <row r="54" spans="1:15" ht="15.75" x14ac:dyDescent="0.25">
      <c r="A54" s="13"/>
      <c r="B54" s="113" t="s">
        <v>166</v>
      </c>
      <c r="C54" s="114"/>
      <c r="D54" s="115"/>
      <c r="E54" s="67" t="s">
        <v>163</v>
      </c>
      <c r="F54" s="80" t="s">
        <v>184</v>
      </c>
      <c r="G54" s="67" t="s">
        <v>30</v>
      </c>
      <c r="H54" s="67" t="s">
        <v>36</v>
      </c>
      <c r="I54" s="67">
        <v>1</v>
      </c>
      <c r="J54" s="67" t="s">
        <v>120</v>
      </c>
      <c r="K54" s="67">
        <v>4</v>
      </c>
      <c r="L54" s="62">
        <v>0</v>
      </c>
      <c r="M54" s="62">
        <v>0</v>
      </c>
      <c r="N54" s="65">
        <f t="shared" si="5"/>
        <v>0</v>
      </c>
      <c r="O54" s="13"/>
    </row>
    <row r="55" spans="1:15" ht="15.75" x14ac:dyDescent="0.25">
      <c r="A55" s="13"/>
      <c r="B55" s="113" t="s">
        <v>164</v>
      </c>
      <c r="C55" s="114"/>
      <c r="D55" s="115"/>
      <c r="E55" s="67" t="s">
        <v>165</v>
      </c>
      <c r="F55" s="80" t="s">
        <v>184</v>
      </c>
      <c r="G55" s="67" t="s">
        <v>30</v>
      </c>
      <c r="H55" s="67" t="s">
        <v>36</v>
      </c>
      <c r="I55" s="67">
        <v>1</v>
      </c>
      <c r="J55" s="67" t="s">
        <v>120</v>
      </c>
      <c r="K55" s="67">
        <v>3</v>
      </c>
      <c r="L55" s="62">
        <v>0</v>
      </c>
      <c r="M55" s="62">
        <v>0</v>
      </c>
      <c r="N55" s="65">
        <f t="shared" si="5"/>
        <v>0</v>
      </c>
      <c r="O55" s="13"/>
    </row>
    <row r="56" spans="1:15" ht="15.75" x14ac:dyDescent="0.25">
      <c r="A56" s="13"/>
      <c r="B56" s="93" t="s">
        <v>167</v>
      </c>
      <c r="C56" s="94"/>
      <c r="D56" s="95"/>
      <c r="E56" s="67" t="s">
        <v>168</v>
      </c>
      <c r="F56" s="80" t="s">
        <v>184</v>
      </c>
      <c r="G56" s="67" t="s">
        <v>30</v>
      </c>
      <c r="H56" s="67" t="s">
        <v>36</v>
      </c>
      <c r="I56" s="67">
        <v>1</v>
      </c>
      <c r="J56" s="67" t="s">
        <v>120</v>
      </c>
      <c r="K56" s="67">
        <v>7</v>
      </c>
      <c r="L56" s="62">
        <v>0</v>
      </c>
      <c r="M56" s="62">
        <v>0</v>
      </c>
      <c r="N56" s="65">
        <f t="shared" si="5"/>
        <v>0</v>
      </c>
      <c r="O56" s="13"/>
    </row>
    <row r="57" spans="1:15" ht="15.75" x14ac:dyDescent="0.25">
      <c r="A57" s="13"/>
      <c r="B57" s="93" t="s">
        <v>105</v>
      </c>
      <c r="C57" s="94"/>
      <c r="D57" s="95"/>
      <c r="E57" s="67" t="s">
        <v>106</v>
      </c>
      <c r="F57" s="67" t="s">
        <v>34</v>
      </c>
      <c r="G57" s="67" t="s">
        <v>35</v>
      </c>
      <c r="H57" s="67" t="s">
        <v>36</v>
      </c>
      <c r="I57" s="67">
        <v>1</v>
      </c>
      <c r="J57" s="67" t="s">
        <v>120</v>
      </c>
      <c r="K57" s="67">
        <v>1</v>
      </c>
      <c r="L57" s="62">
        <v>0</v>
      </c>
      <c r="M57" s="62">
        <v>0</v>
      </c>
      <c r="N57" s="65">
        <f t="shared" ref="N57" si="10">I57*M57*12</f>
        <v>0</v>
      </c>
      <c r="O57" s="13"/>
    </row>
    <row r="58" spans="1:15" ht="15.75" x14ac:dyDescent="0.25">
      <c r="A58" s="13"/>
      <c r="B58" s="93" t="s">
        <v>107</v>
      </c>
      <c r="C58" s="94"/>
      <c r="D58" s="95"/>
      <c r="E58" s="67" t="s">
        <v>108</v>
      </c>
      <c r="F58" s="67" t="s">
        <v>42</v>
      </c>
      <c r="G58" s="67" t="s">
        <v>43</v>
      </c>
      <c r="H58" s="67" t="s">
        <v>36</v>
      </c>
      <c r="I58" s="67">
        <v>1</v>
      </c>
      <c r="J58" s="67" t="s">
        <v>120</v>
      </c>
      <c r="K58" s="67">
        <v>4</v>
      </c>
      <c r="L58" s="62">
        <v>0</v>
      </c>
      <c r="M58" s="62">
        <v>0</v>
      </c>
      <c r="N58" s="65">
        <f t="shared" si="5"/>
        <v>0</v>
      </c>
      <c r="O58" s="13"/>
    </row>
    <row r="59" spans="1:15" ht="15.75" x14ac:dyDescent="0.25">
      <c r="A59" s="13"/>
      <c r="B59" s="93" t="s">
        <v>169</v>
      </c>
      <c r="C59" s="94"/>
      <c r="D59" s="95"/>
      <c r="E59" s="67" t="s">
        <v>170</v>
      </c>
      <c r="F59" s="80" t="s">
        <v>184</v>
      </c>
      <c r="G59" s="67" t="s">
        <v>30</v>
      </c>
      <c r="H59" s="67" t="s">
        <v>36</v>
      </c>
      <c r="I59" s="67">
        <v>1</v>
      </c>
      <c r="J59" s="67" t="s">
        <v>120</v>
      </c>
      <c r="K59" s="67">
        <v>4</v>
      </c>
      <c r="L59" s="62">
        <v>0</v>
      </c>
      <c r="M59" s="62">
        <v>0</v>
      </c>
      <c r="N59" s="65">
        <f t="shared" si="5"/>
        <v>0</v>
      </c>
      <c r="O59" s="13"/>
    </row>
    <row r="60" spans="1:15" ht="15.75" x14ac:dyDescent="0.25">
      <c r="A60" s="13"/>
      <c r="B60" s="93" t="s">
        <v>171</v>
      </c>
      <c r="C60" s="94"/>
      <c r="D60" s="95"/>
      <c r="E60" s="67" t="s">
        <v>172</v>
      </c>
      <c r="F60" s="80" t="s">
        <v>184</v>
      </c>
      <c r="G60" s="67" t="s">
        <v>30</v>
      </c>
      <c r="H60" s="67" t="s">
        <v>36</v>
      </c>
      <c r="I60" s="67">
        <v>1</v>
      </c>
      <c r="J60" s="67" t="s">
        <v>120</v>
      </c>
      <c r="K60" s="67">
        <v>6</v>
      </c>
      <c r="L60" s="62">
        <v>0</v>
      </c>
      <c r="M60" s="62">
        <v>0</v>
      </c>
      <c r="N60" s="65">
        <f t="shared" si="1"/>
        <v>0</v>
      </c>
      <c r="O60" s="13"/>
    </row>
    <row r="61" spans="1:15" ht="15.75" x14ac:dyDescent="0.25">
      <c r="A61" s="13"/>
      <c r="B61" s="93" t="s">
        <v>173</v>
      </c>
      <c r="C61" s="94"/>
      <c r="D61" s="95"/>
      <c r="E61" s="67" t="s">
        <v>174</v>
      </c>
      <c r="F61" s="80" t="s">
        <v>184</v>
      </c>
      <c r="G61" s="67" t="s">
        <v>30</v>
      </c>
      <c r="H61" s="67" t="s">
        <v>36</v>
      </c>
      <c r="I61" s="67">
        <v>1</v>
      </c>
      <c r="J61" s="67" t="s">
        <v>120</v>
      </c>
      <c r="K61" s="67">
        <v>5</v>
      </c>
      <c r="L61" s="62">
        <v>0</v>
      </c>
      <c r="M61" s="62">
        <v>0</v>
      </c>
      <c r="N61" s="65">
        <f t="shared" si="1"/>
        <v>0</v>
      </c>
      <c r="O61" s="13"/>
    </row>
    <row r="62" spans="1:15" ht="15.75" x14ac:dyDescent="0.25">
      <c r="A62" s="13"/>
      <c r="B62" s="93" t="s">
        <v>175</v>
      </c>
      <c r="C62" s="94"/>
      <c r="D62" s="95"/>
      <c r="E62" s="67" t="s">
        <v>176</v>
      </c>
      <c r="F62" s="80" t="s">
        <v>184</v>
      </c>
      <c r="G62" s="67" t="s">
        <v>30</v>
      </c>
      <c r="H62" s="67" t="s">
        <v>36</v>
      </c>
      <c r="I62" s="67">
        <v>1</v>
      </c>
      <c r="J62" s="67" t="s">
        <v>120</v>
      </c>
      <c r="K62" s="67">
        <v>9</v>
      </c>
      <c r="L62" s="62">
        <v>0</v>
      </c>
      <c r="M62" s="62">
        <v>0</v>
      </c>
      <c r="N62" s="65">
        <f t="shared" si="1"/>
        <v>0</v>
      </c>
      <c r="O62" s="13"/>
    </row>
    <row r="63" spans="1:15" ht="15.75" x14ac:dyDescent="0.25">
      <c r="A63" s="13"/>
      <c r="B63" s="93" t="s">
        <v>186</v>
      </c>
      <c r="C63" s="94"/>
      <c r="D63" s="95"/>
      <c r="E63" s="67" t="s">
        <v>177</v>
      </c>
      <c r="F63" s="80" t="s">
        <v>184</v>
      </c>
      <c r="G63" s="67" t="s">
        <v>30</v>
      </c>
      <c r="H63" s="67" t="s">
        <v>36</v>
      </c>
      <c r="I63" s="67">
        <v>1</v>
      </c>
      <c r="J63" s="67" t="s">
        <v>120</v>
      </c>
      <c r="K63" s="67">
        <v>7</v>
      </c>
      <c r="L63" s="62">
        <v>0</v>
      </c>
      <c r="M63" s="62">
        <v>0</v>
      </c>
      <c r="N63" s="65">
        <f t="shared" si="1"/>
        <v>0</v>
      </c>
      <c r="O63" s="13"/>
    </row>
    <row r="64" spans="1:15" ht="16.5" thickBot="1" x14ac:dyDescent="0.3">
      <c r="A64" s="13"/>
      <c r="B64" s="116" t="s">
        <v>118</v>
      </c>
      <c r="C64" s="116"/>
      <c r="D64" s="116"/>
      <c r="E64" s="116"/>
      <c r="F64" s="116"/>
      <c r="G64" s="116"/>
      <c r="H64" s="116"/>
      <c r="I64" s="116"/>
      <c r="J64" s="127"/>
      <c r="K64" s="127"/>
      <c r="L64" s="127"/>
      <c r="M64" s="116"/>
      <c r="N64" s="64">
        <f>SUM(N28:N63)</f>
        <v>0</v>
      </c>
      <c r="O64" s="13"/>
    </row>
    <row r="65" spans="1:18" ht="63.75" thickBot="1" x14ac:dyDescent="0.3">
      <c r="A65" s="13"/>
      <c r="B65" s="117" t="s">
        <v>20</v>
      </c>
      <c r="C65" s="118"/>
      <c r="D65" s="119"/>
      <c r="E65" s="48" t="s">
        <v>12</v>
      </c>
      <c r="F65" s="60" t="s">
        <v>13</v>
      </c>
      <c r="G65" s="48" t="s">
        <v>14</v>
      </c>
      <c r="H65" s="48" t="s">
        <v>17</v>
      </c>
      <c r="I65" s="73" t="s">
        <v>208</v>
      </c>
      <c r="J65" s="88" t="s">
        <v>211</v>
      </c>
      <c r="K65" s="90" t="s">
        <v>210</v>
      </c>
      <c r="L65" s="88" t="s">
        <v>209</v>
      </c>
      <c r="M65" s="13"/>
      <c r="N65" s="13"/>
      <c r="O65" s="13"/>
      <c r="Q65"/>
      <c r="R65"/>
    </row>
    <row r="66" spans="1:18" ht="15.75" x14ac:dyDescent="0.25">
      <c r="A66" s="13"/>
      <c r="B66" s="93" t="s">
        <v>98</v>
      </c>
      <c r="C66" s="94"/>
      <c r="D66" s="95"/>
      <c r="E66" s="67" t="s">
        <v>99</v>
      </c>
      <c r="F66" s="83" t="s">
        <v>193</v>
      </c>
      <c r="G66" s="66" t="s">
        <v>194</v>
      </c>
      <c r="H66" s="66" t="s">
        <v>120</v>
      </c>
      <c r="I66" s="72">
        <v>27</v>
      </c>
      <c r="J66" s="62">
        <v>0</v>
      </c>
      <c r="K66" s="62">
        <v>0</v>
      </c>
      <c r="L66" s="65">
        <f>J66*I66+K66</f>
        <v>0</v>
      </c>
      <c r="M66" s="13"/>
      <c r="N66" s="13"/>
      <c r="O66" s="13"/>
      <c r="Q66"/>
      <c r="R66"/>
    </row>
    <row r="67" spans="1:18" ht="15.75" x14ac:dyDescent="0.25">
      <c r="A67" s="13"/>
      <c r="B67" s="93" t="s">
        <v>98</v>
      </c>
      <c r="C67" s="94"/>
      <c r="D67" s="95"/>
      <c r="E67" s="67" t="s">
        <v>99</v>
      </c>
      <c r="F67" s="84" t="s">
        <v>198</v>
      </c>
      <c r="G67" s="67" t="s">
        <v>121</v>
      </c>
      <c r="H67" s="67" t="s">
        <v>120</v>
      </c>
      <c r="I67" s="89">
        <v>22</v>
      </c>
      <c r="J67" s="62">
        <v>0</v>
      </c>
      <c r="K67" s="62">
        <v>0</v>
      </c>
      <c r="L67" s="65">
        <f t="shared" ref="L67:L76" si="11">J67*I67+K67</f>
        <v>0</v>
      </c>
      <c r="M67" s="13"/>
      <c r="N67" s="13"/>
      <c r="O67" s="13"/>
      <c r="Q67"/>
      <c r="R67"/>
    </row>
    <row r="68" spans="1:18" ht="15.75" x14ac:dyDescent="0.25">
      <c r="A68" s="13"/>
      <c r="B68" s="93" t="s">
        <v>98</v>
      </c>
      <c r="C68" s="94"/>
      <c r="D68" s="95"/>
      <c r="E68" s="67" t="s">
        <v>99</v>
      </c>
      <c r="F68" s="84" t="s">
        <v>199</v>
      </c>
      <c r="G68" s="67" t="s">
        <v>195</v>
      </c>
      <c r="H68" s="67" t="s">
        <v>120</v>
      </c>
      <c r="I68" s="89">
        <v>28</v>
      </c>
      <c r="J68" s="62">
        <v>0</v>
      </c>
      <c r="K68" s="62">
        <v>0</v>
      </c>
      <c r="L68" s="65">
        <f t="shared" si="11"/>
        <v>0</v>
      </c>
      <c r="M68" s="13"/>
      <c r="N68" s="13"/>
      <c r="O68" s="13"/>
      <c r="Q68"/>
      <c r="R68"/>
    </row>
    <row r="69" spans="1:18" ht="15.75" x14ac:dyDescent="0.25">
      <c r="A69" s="13"/>
      <c r="B69" s="93" t="s">
        <v>98</v>
      </c>
      <c r="C69" s="94"/>
      <c r="D69" s="95"/>
      <c r="E69" s="67" t="s">
        <v>99</v>
      </c>
      <c r="F69" s="84" t="s">
        <v>200</v>
      </c>
      <c r="G69" s="67" t="s">
        <v>195</v>
      </c>
      <c r="H69" s="67" t="s">
        <v>120</v>
      </c>
      <c r="I69" s="89">
        <v>27</v>
      </c>
      <c r="J69" s="62">
        <v>0</v>
      </c>
      <c r="K69" s="62">
        <v>0</v>
      </c>
      <c r="L69" s="65">
        <f t="shared" si="11"/>
        <v>0</v>
      </c>
      <c r="M69" s="13"/>
      <c r="N69" s="13"/>
      <c r="O69" s="13"/>
      <c r="Q69"/>
      <c r="R69"/>
    </row>
    <row r="70" spans="1:18" ht="15.75" x14ac:dyDescent="0.25">
      <c r="A70" s="13"/>
      <c r="B70" s="93" t="s">
        <v>98</v>
      </c>
      <c r="C70" s="94"/>
      <c r="D70" s="95"/>
      <c r="E70" s="67" t="s">
        <v>99</v>
      </c>
      <c r="F70" s="84" t="s">
        <v>201</v>
      </c>
      <c r="G70" s="67" t="s">
        <v>195</v>
      </c>
      <c r="H70" s="67" t="s">
        <v>120</v>
      </c>
      <c r="I70" s="89">
        <v>241</v>
      </c>
      <c r="J70" s="62">
        <v>0</v>
      </c>
      <c r="K70" s="62">
        <v>0</v>
      </c>
      <c r="L70" s="65">
        <f t="shared" si="11"/>
        <v>0</v>
      </c>
      <c r="M70" s="13"/>
      <c r="N70" s="13"/>
      <c r="O70" s="13"/>
      <c r="Q70"/>
      <c r="R70"/>
    </row>
    <row r="71" spans="1:18" ht="15.75" x14ac:dyDescent="0.25">
      <c r="A71" s="13"/>
      <c r="B71" s="93" t="s">
        <v>98</v>
      </c>
      <c r="C71" s="94"/>
      <c r="D71" s="95"/>
      <c r="E71" s="67" t="s">
        <v>99</v>
      </c>
      <c r="F71" s="84" t="s">
        <v>202</v>
      </c>
      <c r="G71" s="67" t="s">
        <v>195</v>
      </c>
      <c r="H71" s="67" t="s">
        <v>120</v>
      </c>
      <c r="I71" s="89">
        <v>6</v>
      </c>
      <c r="J71" s="62">
        <v>0</v>
      </c>
      <c r="K71" s="62">
        <v>0</v>
      </c>
      <c r="L71" s="65">
        <f t="shared" si="11"/>
        <v>0</v>
      </c>
      <c r="M71" s="13"/>
      <c r="N71" s="13"/>
      <c r="O71" s="13"/>
      <c r="Q71"/>
      <c r="R71"/>
    </row>
    <row r="72" spans="1:18" ht="15.75" x14ac:dyDescent="0.25">
      <c r="A72" s="13"/>
      <c r="B72" s="93" t="s">
        <v>98</v>
      </c>
      <c r="C72" s="94"/>
      <c r="D72" s="95"/>
      <c r="E72" s="67" t="s">
        <v>99</v>
      </c>
      <c r="F72" s="84" t="s">
        <v>203</v>
      </c>
      <c r="G72" s="67" t="s">
        <v>195</v>
      </c>
      <c r="H72" s="67" t="s">
        <v>120</v>
      </c>
      <c r="I72" s="89">
        <v>22</v>
      </c>
      <c r="J72" s="62">
        <v>0</v>
      </c>
      <c r="K72" s="62">
        <v>0</v>
      </c>
      <c r="L72" s="65">
        <f t="shared" si="11"/>
        <v>0</v>
      </c>
      <c r="M72" s="13"/>
      <c r="N72" s="13"/>
      <c r="O72" s="13"/>
      <c r="Q72"/>
      <c r="R72"/>
    </row>
    <row r="73" spans="1:18" ht="15.75" x14ac:dyDescent="0.25">
      <c r="A73" s="13"/>
      <c r="B73" s="93" t="s">
        <v>98</v>
      </c>
      <c r="C73" s="94"/>
      <c r="D73" s="95"/>
      <c r="E73" s="67" t="s">
        <v>99</v>
      </c>
      <c r="F73" s="84" t="s">
        <v>204</v>
      </c>
      <c r="G73" s="67" t="s">
        <v>195</v>
      </c>
      <c r="H73" s="67" t="s">
        <v>120</v>
      </c>
      <c r="I73" s="89">
        <v>190</v>
      </c>
      <c r="J73" s="62">
        <v>0</v>
      </c>
      <c r="K73" s="62">
        <v>0</v>
      </c>
      <c r="L73" s="65">
        <f t="shared" si="11"/>
        <v>0</v>
      </c>
      <c r="M73" s="13"/>
      <c r="N73" s="13"/>
      <c r="O73" s="13"/>
      <c r="Q73"/>
      <c r="R73"/>
    </row>
    <row r="74" spans="1:18" ht="15.75" x14ac:dyDescent="0.25">
      <c r="A74" s="13"/>
      <c r="B74" s="93" t="s">
        <v>98</v>
      </c>
      <c r="C74" s="94"/>
      <c r="D74" s="95"/>
      <c r="E74" s="67" t="s">
        <v>99</v>
      </c>
      <c r="F74" s="84" t="s">
        <v>205</v>
      </c>
      <c r="G74" s="67" t="s">
        <v>121</v>
      </c>
      <c r="H74" s="67" t="s">
        <v>120</v>
      </c>
      <c r="I74" s="89">
        <v>9</v>
      </c>
      <c r="J74" s="62">
        <v>0</v>
      </c>
      <c r="K74" s="62">
        <v>0</v>
      </c>
      <c r="L74" s="65">
        <f t="shared" si="11"/>
        <v>0</v>
      </c>
      <c r="M74" s="13"/>
      <c r="N74" s="13"/>
      <c r="O74" s="13"/>
      <c r="Q74"/>
      <c r="R74"/>
    </row>
    <row r="75" spans="1:18" ht="15.75" x14ac:dyDescent="0.25">
      <c r="A75" s="13"/>
      <c r="B75" s="93" t="s">
        <v>98</v>
      </c>
      <c r="C75" s="94"/>
      <c r="D75" s="95"/>
      <c r="E75" s="67" t="s">
        <v>99</v>
      </c>
      <c r="F75" s="84" t="s">
        <v>206</v>
      </c>
      <c r="G75" s="67" t="s">
        <v>196</v>
      </c>
      <c r="H75" s="67" t="s">
        <v>120</v>
      </c>
      <c r="I75" s="89">
        <v>26</v>
      </c>
      <c r="J75" s="62">
        <v>0</v>
      </c>
      <c r="K75" s="62">
        <v>0</v>
      </c>
      <c r="L75" s="65">
        <f t="shared" si="11"/>
        <v>0</v>
      </c>
      <c r="M75" s="13"/>
      <c r="N75" s="13"/>
      <c r="O75" s="13"/>
      <c r="Q75"/>
      <c r="R75"/>
    </row>
    <row r="76" spans="1:18" ht="16.5" thickBot="1" x14ac:dyDescent="0.3">
      <c r="A76" s="13"/>
      <c r="B76" s="93" t="s">
        <v>98</v>
      </c>
      <c r="C76" s="94"/>
      <c r="D76" s="95"/>
      <c r="E76" s="67" t="s">
        <v>99</v>
      </c>
      <c r="F76" s="85" t="s">
        <v>207</v>
      </c>
      <c r="G76" s="67" t="s">
        <v>197</v>
      </c>
      <c r="H76" s="67" t="s">
        <v>120</v>
      </c>
      <c r="I76" s="89">
        <v>5</v>
      </c>
      <c r="J76" s="62">
        <v>0</v>
      </c>
      <c r="K76" s="62">
        <v>0</v>
      </c>
      <c r="L76" s="65">
        <f t="shared" si="11"/>
        <v>0</v>
      </c>
      <c r="M76" s="13"/>
      <c r="N76" s="13"/>
      <c r="O76" s="13"/>
      <c r="Q76"/>
      <c r="R76"/>
    </row>
    <row r="77" spans="1:18" ht="16.5" thickBot="1" x14ac:dyDescent="0.3">
      <c r="A77" s="13"/>
      <c r="B77" s="27"/>
      <c r="C77" s="27"/>
      <c r="D77" s="27"/>
      <c r="E77" s="91" t="s">
        <v>212</v>
      </c>
      <c r="F77" s="92"/>
      <c r="G77" s="92"/>
      <c r="H77" s="92"/>
      <c r="I77" s="92"/>
      <c r="J77" s="92"/>
      <c r="K77" s="92"/>
      <c r="L77" s="64">
        <f>SUM(L66:L76)</f>
        <v>0</v>
      </c>
      <c r="M77" s="27"/>
      <c r="N77" s="13"/>
      <c r="O77" s="13"/>
    </row>
    <row r="78" spans="1:18" ht="16.5" thickBot="1" x14ac:dyDescent="0.3">
      <c r="A78" s="13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13"/>
    </row>
    <row r="79" spans="1:18" ht="15.75" x14ac:dyDescent="0.25">
      <c r="A79" s="13"/>
      <c r="B79" s="123" t="s">
        <v>179</v>
      </c>
      <c r="C79" s="124"/>
      <c r="D79" s="124"/>
      <c r="E79" s="124"/>
      <c r="F79" s="27"/>
      <c r="G79" s="27"/>
      <c r="H79" s="13"/>
      <c r="I79" s="13"/>
      <c r="J79" s="13"/>
      <c r="K79" s="13"/>
      <c r="L79" s="13"/>
      <c r="M79" s="13"/>
      <c r="N79" s="13"/>
      <c r="O79" s="13"/>
      <c r="P79"/>
      <c r="Q79"/>
      <c r="R79"/>
    </row>
    <row r="80" spans="1:18" ht="15.75" x14ac:dyDescent="0.25">
      <c r="A80" s="13"/>
      <c r="B80" s="52" t="str">
        <f>B26</f>
        <v>Inschrijfprijs Totaalprijs Lediging op afroep GGD</v>
      </c>
      <c r="C80" s="53"/>
      <c r="D80" s="53"/>
      <c r="E80" s="54">
        <f>N26</f>
        <v>0</v>
      </c>
      <c r="F80" s="27"/>
      <c r="G80" s="27"/>
      <c r="H80" s="13"/>
      <c r="I80" s="13"/>
      <c r="J80" s="13"/>
      <c r="K80" s="13"/>
      <c r="L80" s="13"/>
      <c r="M80" s="13"/>
      <c r="N80" s="13"/>
      <c r="O80" s="13"/>
      <c r="P80"/>
      <c r="Q80"/>
      <c r="R80"/>
    </row>
    <row r="81" spans="1:18" ht="15.75" x14ac:dyDescent="0.25">
      <c r="A81" s="13"/>
      <c r="B81" s="50" t="str">
        <f>B64</f>
        <v>Inschrijfprijs Totaalprijs Lediging op afroep Brandweer</v>
      </c>
      <c r="C81" s="51"/>
      <c r="D81" s="51"/>
      <c r="E81" s="55">
        <f>N64</f>
        <v>0</v>
      </c>
      <c r="F81" s="27"/>
      <c r="G81" s="27"/>
      <c r="H81" s="13"/>
      <c r="I81" s="13"/>
      <c r="J81" s="13"/>
      <c r="K81" s="13"/>
      <c r="L81" s="13"/>
      <c r="M81" s="13"/>
      <c r="N81" s="13"/>
      <c r="O81" s="13"/>
      <c r="P81"/>
      <c r="Q81"/>
      <c r="R81"/>
    </row>
    <row r="82" spans="1:18" ht="15.75" x14ac:dyDescent="0.25">
      <c r="A82" s="13"/>
      <c r="B82" s="50" t="str">
        <f>E77</f>
        <v>Inschrijfprijs Totaal Ledigiing op afroep Chemisch afval Brandweer</v>
      </c>
      <c r="C82" s="51"/>
      <c r="D82" s="51"/>
      <c r="E82" s="55">
        <f>L77</f>
        <v>0</v>
      </c>
      <c r="F82" s="27"/>
      <c r="G82" s="27"/>
      <c r="H82" s="13"/>
      <c r="I82" s="13"/>
      <c r="J82" s="13"/>
      <c r="K82" s="13"/>
      <c r="L82" s="13"/>
      <c r="M82" s="13"/>
      <c r="N82" s="13"/>
      <c r="O82" s="13"/>
      <c r="P82"/>
      <c r="Q82"/>
      <c r="R82"/>
    </row>
    <row r="83" spans="1:18" ht="16.5" thickBot="1" x14ac:dyDescent="0.3">
      <c r="A83" s="13"/>
      <c r="B83" s="125" t="s">
        <v>3</v>
      </c>
      <c r="C83" s="126"/>
      <c r="D83" s="126"/>
      <c r="E83" s="68">
        <f>SUM(E80:E82)</f>
        <v>0</v>
      </c>
      <c r="F83" s="27"/>
      <c r="G83" s="27"/>
      <c r="H83" s="13"/>
      <c r="I83" s="13"/>
      <c r="J83" s="13"/>
      <c r="K83" s="13"/>
      <c r="L83" s="13"/>
      <c r="M83" s="13"/>
      <c r="N83" s="13"/>
      <c r="O83" s="13"/>
      <c r="P83"/>
      <c r="Q83"/>
      <c r="R83"/>
    </row>
    <row r="84" spans="1:18" ht="15.75" x14ac:dyDescent="0.25">
      <c r="A84" s="13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13"/>
    </row>
  </sheetData>
  <sheetProtection algorithmName="SHA-512" hashValue="GM7ey01xXuoIfneePCQyrU7CIdczKx95CKTZRInChUafvhNDWtU/Iv3kwFJDPGZ1574nv4dGLUloI6RH+8/uhg==" saltValue="nPb+tzNLtnkWUjM/t8bIxg==" spinCount="100000" sheet="1" objects="1" scenarios="1"/>
  <mergeCells count="64">
    <mergeCell ref="B79:E79"/>
    <mergeCell ref="B83:D83"/>
    <mergeCell ref="B64:M64"/>
    <mergeCell ref="B37:D37"/>
    <mergeCell ref="B60:D60"/>
    <mergeCell ref="B61:D61"/>
    <mergeCell ref="B62:D62"/>
    <mergeCell ref="B63:D63"/>
    <mergeCell ref="B47:D47"/>
    <mergeCell ref="B48:D48"/>
    <mergeCell ref="B38:D38"/>
    <mergeCell ref="B39:D39"/>
    <mergeCell ref="B43:D43"/>
    <mergeCell ref="B40:D40"/>
    <mergeCell ref="B57:D57"/>
    <mergeCell ref="B65:D65"/>
    <mergeCell ref="B28:D28"/>
    <mergeCell ref="B29:D29"/>
    <mergeCell ref="B30:D30"/>
    <mergeCell ref="B33:D33"/>
    <mergeCell ref="B34:D34"/>
    <mergeCell ref="B31:D31"/>
    <mergeCell ref="B32:D32"/>
    <mergeCell ref="B35:D35"/>
    <mergeCell ref="B56:D56"/>
    <mergeCell ref="B58:D58"/>
    <mergeCell ref="B59:D59"/>
    <mergeCell ref="B26:M26"/>
    <mergeCell ref="B27:D27"/>
    <mergeCell ref="B49:D49"/>
    <mergeCell ref="B50:D50"/>
    <mergeCell ref="B51:D51"/>
    <mergeCell ref="B53:D53"/>
    <mergeCell ref="B54:D54"/>
    <mergeCell ref="B55:D55"/>
    <mergeCell ref="B41:D41"/>
    <mergeCell ref="B44:D44"/>
    <mergeCell ref="B45:D45"/>
    <mergeCell ref="B46:D46"/>
    <mergeCell ref="B25:D25"/>
    <mergeCell ref="B19:D19"/>
    <mergeCell ref="B20:D20"/>
    <mergeCell ref="B21:D21"/>
    <mergeCell ref="B22:D22"/>
    <mergeCell ref="B23:D23"/>
    <mergeCell ref="B24:D24"/>
    <mergeCell ref="B18:D18"/>
    <mergeCell ref="D2:N5"/>
    <mergeCell ref="H7:I8"/>
    <mergeCell ref="C11:C12"/>
    <mergeCell ref="D11:D15"/>
    <mergeCell ref="B17:D17"/>
    <mergeCell ref="B71:D71"/>
    <mergeCell ref="B72:D72"/>
    <mergeCell ref="B66:D66"/>
    <mergeCell ref="B67:D67"/>
    <mergeCell ref="B68:D68"/>
    <mergeCell ref="B69:D69"/>
    <mergeCell ref="B70:D70"/>
    <mergeCell ref="E77:K77"/>
    <mergeCell ref="B74:D74"/>
    <mergeCell ref="B75:D75"/>
    <mergeCell ref="B76:D76"/>
    <mergeCell ref="B73:D73"/>
  </mergeCells>
  <phoneticPr fontId="27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86fed-a93d-4de3-b45d-59b7f57c3e2a" xsi:nil="true"/>
    <lcf76f155ced4ddcb4097134ff3c332f xmlns="87524a80-2913-4448-bab8-178fb2d3543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5366B970733C49A4AD8EE428DB2982" ma:contentTypeVersion="10" ma:contentTypeDescription="Een nieuw document maken." ma:contentTypeScope="" ma:versionID="0f32f5328d21a4a10718af0ae8b7c2ed">
  <xsd:schema xmlns:xsd="http://www.w3.org/2001/XMLSchema" xmlns:xs="http://www.w3.org/2001/XMLSchema" xmlns:p="http://schemas.microsoft.com/office/2006/metadata/properties" xmlns:ns2="87524a80-2913-4448-bab8-178fb2d35431" xmlns:ns3="09c86fed-a93d-4de3-b45d-59b7f57c3e2a" targetNamespace="http://schemas.microsoft.com/office/2006/metadata/properties" ma:root="true" ma:fieldsID="885712fb90560e8233b19f5133ac1508" ns2:_="" ns3:_="">
    <xsd:import namespace="87524a80-2913-4448-bab8-178fb2d35431"/>
    <xsd:import namespace="09c86fed-a93d-4de3-b45d-59b7f57c3e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24a80-2913-4448-bab8-178fb2d354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679d2bf-fa85-4c98-80fb-c2e8dc33f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86fed-a93d-4de3-b45d-59b7f57c3e2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68f0838-cc0e-4ade-ad65-e9e95c99e243}" ma:internalName="TaxCatchAll" ma:showField="CatchAllData" ma:web="09c86fed-a93d-4de3-b45d-59b7f57c3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27006E-5F50-4B56-AFBA-E18C40AECD3C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dcmitype/"/>
    <ds:schemaRef ds:uri="4a2e7384-c603-4dd7-b752-cb4ad2e346be"/>
    <ds:schemaRef ds:uri="http://schemas.microsoft.com/office/2006/documentManagement/types"/>
    <ds:schemaRef ds:uri="79740929-1cec-4b5d-b9c6-3db29fe49037"/>
    <ds:schemaRef ds:uri="http://purl.org/dc/terms/"/>
    <ds:schemaRef ds:uri="http://www.w3.org/XML/1998/namespace"/>
    <ds:schemaRef ds:uri="509c1074-dc4b-4f6f-910c-6e25b5ea9ad8"/>
    <ds:schemaRef ds:uri="a0845668-f2bf-42b7-9160-e7984fc09c32"/>
    <ds:schemaRef ds:uri="66b725fc-06ca-49df-912c-1ef330806129"/>
    <ds:schemaRef ds:uri="25425263-5382-49c6-aa84-2381c024eeb7"/>
    <ds:schemaRef ds:uri="09c86fed-a93d-4de3-b45d-59b7f57c3e2a"/>
    <ds:schemaRef ds:uri="87524a80-2913-4448-bab8-178fb2d35431"/>
  </ds:schemaRefs>
</ds:datastoreItem>
</file>

<file path=customXml/itemProps2.xml><?xml version="1.0" encoding="utf-8"?>
<ds:datastoreItem xmlns:ds="http://schemas.openxmlformats.org/officeDocument/2006/customXml" ds:itemID="{92C1FE12-4A42-48FA-8F8D-BBC58D7615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24a80-2913-4448-bab8-178fb2d35431"/>
    <ds:schemaRef ds:uri="09c86fed-a93d-4de3-b45d-59b7f57c3e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E8AE65-2494-4146-9C67-E5D94E44F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Periodieke ledigingsfrequentie</vt:lpstr>
      <vt:lpstr>Lediging op afroep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Céline Röfekamp - Roeland</dc:creator>
  <cp:keywords/>
  <dc:description/>
  <cp:lastModifiedBy>Céline Röfekamp - Roeland</cp:lastModifiedBy>
  <cp:revision/>
  <dcterms:created xsi:type="dcterms:W3CDTF">2024-08-02T07:49:37Z</dcterms:created>
  <dcterms:modified xsi:type="dcterms:W3CDTF">2026-10-21T10:55:44Z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0x010100675366B970733C49A4AD8EE428DB2982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