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brabantpartners.sharepoint.com/sites/ons-brabant-fietst/Gedeelde documenten/Organisatie/Aanbesteding E-bike probeeractie/Aanbesteding 2026/Aanbestedingsstukken/"/>
    </mc:Choice>
  </mc:AlternateContent>
  <xr:revisionPtr revIDLastSave="16" documentId="8_{D5374F2D-1847-4DC3-8A7C-4DDF0A06E72C}" xr6:coauthVersionLast="47" xr6:coauthVersionMax="47" xr10:uidLastSave="{59F66ACF-53E7-4EB9-9719-66CDFCFE2FB3}"/>
  <workbookProtection workbookAlgorithmName="SHA-512" workbookHashValue="BMZwFaH0Wy4FTHxaZ60Y0yV4qsfJapHqPQkkEbIpMTvn3gkEQ61e771NkLhMYExttaCuNtX10FhYiF0tNDQ8Jg==" workbookSaltValue="KeP/nemT6P6qdM1VUlFC9Q==" workbookSpinCount="100000" lockStructure="1"/>
  <bookViews>
    <workbookView xWindow="-120" yWindow="-120" windowWidth="29040" windowHeight="15720" xr2:uid="{6B629800-F967-4768-B542-860E9446C21B}"/>
  </bookViews>
  <sheets>
    <sheet name="Prijzen" sheetId="1" r:id="rId1"/>
    <sheet name="Instructies &amp; Voorwaarden" sheetId="2" r:id="rId2"/>
  </sheets>
  <definedNames>
    <definedName name="_Hlk52884115" localSheetId="0">Prijzen!$E$35</definedName>
    <definedName name="_Hlk94001168" localSheetId="0">Prijzen!$E$18</definedName>
    <definedName name="_xlnm.Print_Area" localSheetId="0">Prijzen!$A$1:$B$146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6" i="1" l="1"/>
  <c r="B14" i="1"/>
  <c r="B41" i="1"/>
  <c r="B133" i="1"/>
  <c r="B124" i="1"/>
  <c r="B101" i="1"/>
  <c r="B107" i="1"/>
  <c r="B89" i="1"/>
  <c r="B94" i="1"/>
  <c r="B95" i="1" s="1"/>
  <c r="B77" i="1"/>
  <c r="B82" i="1"/>
  <c r="B83" i="1" s="1"/>
  <c r="B70" i="1"/>
  <c r="B71" i="1" s="1"/>
  <c r="B65" i="1"/>
  <c r="B58" i="1"/>
  <c r="B59" i="1" s="1"/>
  <c r="B46" i="1"/>
  <c r="B47" i="1" s="1"/>
  <c r="B53" i="1"/>
  <c r="B29" i="1"/>
  <c r="B22" i="1"/>
  <c r="B25" i="1"/>
  <c r="B18" i="1"/>
  <c r="B10" i="1"/>
  <c r="B128" i="1"/>
  <c r="B119" i="1"/>
  <c r="B114" i="1"/>
  <c r="B109" i="1" l="1"/>
  <c r="B15" i="1"/>
  <c r="B30" i="1"/>
  <c r="B23" i="1"/>
  <c r="B32" i="1" l="1"/>
  <c r="B135" i="1" s="1"/>
</calcChain>
</file>

<file path=xl/sharedStrings.xml><?xml version="1.0" encoding="utf-8"?>
<sst xmlns="http://schemas.openxmlformats.org/spreadsheetml/2006/main" count="137" uniqueCount="105">
  <si>
    <t>Bijlage 7 Prijzenblad Europese aanbesteding E-bike Probeeractie (EBPA) 2027</t>
  </si>
  <si>
    <t>Zie op blad 2 van dit documenten de instructies en voorwaarden</t>
  </si>
  <si>
    <t>Omschrijving</t>
  </si>
  <si>
    <t>A. Vaste Poule fietsen</t>
  </si>
  <si>
    <t>Definitie vaste poule: De fietsen uit de vaste poule zijn tijdens het fietsseizoen klaar om ingezet te worden bij verschillende werkgeverslocaties.</t>
  </si>
  <si>
    <t>A1. E-bikes laag segment</t>
  </si>
  <si>
    <t>Definitie E-bikes laag segment: Een degelijke en betaalbare e-bike voor dagelijks woon-werkverkeer. Dit is de fiets die voor de meeste fietsdeelnemers binnen bereik ligt. </t>
  </si>
  <si>
    <t>Aantal E-bikes laag segment per jaar</t>
  </si>
  <si>
    <t>Aantal maanden inzet</t>
  </si>
  <si>
    <t>All-in tarief per e-bike laag segment per maand (excl. slim slot)</t>
  </si>
  <si>
    <t>Slim slot</t>
  </si>
  <si>
    <t xml:space="preserve">All-in tarief per e-bike laag segment per maand </t>
  </si>
  <si>
    <t>Subtotaal e-bikes laag segment</t>
  </si>
  <si>
    <t>A2. E-bikes hoog segment</t>
  </si>
  <si>
    <t>Definitie E-bikes hoog segment: Een e-bike met meer comfort, een krachtigere of natuurlijker aanvoelende ondersteuning en hoogwaardigere onderdelen. Deze fiets is bedoeld voor fietsdeelnemers met een langere woon-werkafstand of hogere eisen aan comfort of design.  </t>
  </si>
  <si>
    <t>Aantal E-bikes hoog segment per jaar</t>
  </si>
  <si>
    <t>All-in tarief per e-bike hoog segment per maand (excl. slim slot)</t>
  </si>
  <si>
    <t xml:space="preserve">All-in tarief per e-bike hoog segment per maand </t>
  </si>
  <si>
    <t>Subtotaal e-bikes hoog segment</t>
  </si>
  <si>
    <t>A3. Speed pedelecs</t>
  </si>
  <si>
    <t>Aantal speed pedelecs per jaar</t>
  </si>
  <si>
    <t>All-in tarief per speed pedelec per maand (excl. slim slot)</t>
  </si>
  <si>
    <t xml:space="preserve">All-in tarief per speed pedelec per maand </t>
  </si>
  <si>
    <t>Subtotaal speed pedelecs</t>
  </si>
  <si>
    <t>Totaal A - vaste poule</t>
  </si>
  <si>
    <t xml:space="preserve">De inschrijfsom van het totaal van A. vaste poule (cel B32) mag maximaal € 180.000,00 bedragen. </t>
  </si>
  <si>
    <t>B. Fietsen op incidentiele basis</t>
  </si>
  <si>
    <t>Definitie Fietsen op incidentiele basis: Naast de vaste poule verwachten we op piekmomenten of bij onverwachte hoge vraag extra fietsen nodig te hebben. Het aantal en type fietsen mede als de huurperiode zijn per situatie verschillend.</t>
  </si>
  <si>
    <t>B1. E-bikes laag segment</t>
  </si>
  <si>
    <t>Aantal E-bikes laag segment excl. slim slot indicatief per jaar</t>
  </si>
  <si>
    <t>Subtotaal e-bikes excl. slim slot</t>
  </si>
  <si>
    <t>Aantal E-bikes laag segment incl. slim slot indicatief per jaar</t>
  </si>
  <si>
    <t>All-in tarief e-bike laag segment incl. slim slot</t>
  </si>
  <si>
    <t>Subtotaal e-bikes laag segment incl. slim slot</t>
  </si>
  <si>
    <t>B2. E-bikes hoog segment</t>
  </si>
  <si>
    <t>Aantal E-bikes hoog segment excl. slim slot indicatief per jaar</t>
  </si>
  <si>
    <t>Subtotaal e-bikes hoog segment excl. slim slot</t>
  </si>
  <si>
    <t>Aantal E-bikes  hoog segment incl. slim slot indicatief per jaar</t>
  </si>
  <si>
    <t xml:space="preserve">All-in tarief per e-bike  hoog segment per maand </t>
  </si>
  <si>
    <t>All-in tarief e-bikes hoog segment incl. slim slot</t>
  </si>
  <si>
    <t>Subtotaal e-bikes hoog segment incl. slim slot</t>
  </si>
  <si>
    <t>B2 Speed pedelecs</t>
  </si>
  <si>
    <t>Aantal speed pedelecs excl. slim slot indicatief per jaar</t>
  </si>
  <si>
    <t>Subtotaal speed pedelecs excl. slim slot</t>
  </si>
  <si>
    <t>Aantal speed pedelecs incl. slim slot indicatief per jaar</t>
  </si>
  <si>
    <t>All-in tarief per speed pedelec</t>
  </si>
  <si>
    <t>Subtotaal speed pedelecs incl. slim slot</t>
  </si>
  <si>
    <t xml:space="preserve">B3 E-bakfietsen </t>
  </si>
  <si>
    <t>Aantal E-bakfietsen per jaar excl. slim slot indicatief per jaar</t>
  </si>
  <si>
    <t xml:space="preserve">All-in tarief per e-bakfiets per maand </t>
  </si>
  <si>
    <t>Subtotaal e-bakfietsen excl. slim slot</t>
  </si>
  <si>
    <t>Aantal E-bakfietsen per jaar incl. slim slot indicatief per jaar</t>
  </si>
  <si>
    <t>All-in tarief per e-bakfiets</t>
  </si>
  <si>
    <t>Subtotaal e-bakfietsen incl. slim slot</t>
  </si>
  <si>
    <t xml:space="preserve">B4 E-vouwfietsen </t>
  </si>
  <si>
    <t>Aantal E-vouwfietsen per jaar excl. slim slot indicatief per jaar</t>
  </si>
  <si>
    <t xml:space="preserve">All-in tarief per e-vouwfiets per maand </t>
  </si>
  <si>
    <t>Subtotaal e-vouwfietsen excl. slim slot</t>
  </si>
  <si>
    <t>Aantal E-vouwfietsen per jaar incl. slim slot indicatief per jaar</t>
  </si>
  <si>
    <t>All-in tarief per e-vouwfiets</t>
  </si>
  <si>
    <t>Subtotaal e-vouwfietsen incl. slim slot</t>
  </si>
  <si>
    <t xml:space="preserve">B5 Stadsfietsen </t>
  </si>
  <si>
    <t>Aantal Stadsfietsen per jaar excl. slim slot indicatief per jaar</t>
  </si>
  <si>
    <t xml:space="preserve">All-in tarief per stadsfiets per maand </t>
  </si>
  <si>
    <t>Subtotaal e-stadsfietsen excl. slim slot</t>
  </si>
  <si>
    <t>Aantal stadsfietsen per jaar incl. slim slot indicatief per jaar</t>
  </si>
  <si>
    <t>All-in tarief per stadsfiets</t>
  </si>
  <si>
    <t>Subtotaal stadsfietsen incl. slim slot</t>
  </si>
  <si>
    <t>Totaal B - Fietsen op incidentiele basis</t>
  </si>
  <si>
    <t>C. Projectkosten per EBPA eis B3.5</t>
  </si>
  <si>
    <t>Opstarttarief per werkgever</t>
  </si>
  <si>
    <t>Aantal werkgevers indicatief</t>
  </si>
  <si>
    <t>Totaal onboardingskosten</t>
  </si>
  <si>
    <t>D. Transportkosten eis B1.10</t>
  </si>
  <si>
    <t>Transporttarief per werkgever</t>
  </si>
  <si>
    <t>Totaal Transportkosten</t>
  </si>
  <si>
    <t>E. Kosten Uitgiftemedewerker B3.13</t>
  </si>
  <si>
    <t>Kosten uitgifte en inname van de fietsen per dagdeel</t>
  </si>
  <si>
    <t>Aantal dagdelen (van 4 uur)</t>
  </si>
  <si>
    <t xml:space="preserve">Totaal kosten uitgiftemedewerker </t>
  </si>
  <si>
    <t>F. Overige jaarlijkse kosten</t>
  </si>
  <si>
    <t>Jaarlijks systeem onderhoud (eis A8)</t>
  </si>
  <si>
    <t>Totaal overige jaarlijkse kosten</t>
  </si>
  <si>
    <t>G. Eenmalige overige kosten</t>
  </si>
  <si>
    <t>Ontwikkeling systeem (eis A8)</t>
  </si>
  <si>
    <t>Eenmalige implementatiekosten van de opdracht (eis B3.1)</t>
  </si>
  <si>
    <t>Totaal eenmalige overige kosten</t>
  </si>
  <si>
    <t>Totaalprijs (inschrijfsom) 2027</t>
  </si>
  <si>
    <t xml:space="preserve">De totale inschrijfsom van de opdracht (cel B135) mag maximaal € 250.000,00 bedragen. </t>
  </si>
  <si>
    <t>Ondertekening</t>
  </si>
  <si>
    <t>Naam</t>
  </si>
  <si>
    <t>Handtekening</t>
  </si>
  <si>
    <t>Voor de op te geven prijzen/tarieven gelden de volgende eisen/voorwaarden:</t>
  </si>
  <si>
    <t xml:space="preserve">De inschrijfsom van het totaal van A. Vaste poule (cel B32) mag maximaal € 180.000,00 bedragen. </t>
  </si>
  <si>
    <t>Opgegeven (eenheid)prijzen mogen niet abnormaal laag zijn. Bij de vaststelling of hier sprake van is neemt opdrachtgever artikel 2.116 van de Aanbestedingswet in acht. Bij het vermoeden dat sprake is van een manipulatieve Inschrijving of bij een Inschrijving met abnormaal lage prijzen heeft opdrachtgever het recht schriftelijk te verzoeken om de door hem nodig geachte verduidelijkingen. Wanneer op basis van dit onderzoek wordt besloten een inschrijving aan te merken als een manipulatieve inschrijving en/of een inschrijving met abnormaal lage prijzen kan dit leiden tot het terzijde leggen van de betreffende inschrijving. </t>
  </si>
  <si>
    <t>De prijsopgave dient een integrale prijs te zijn, dat wil zeggen de offerte bevat alle kosten die nodig zijn voor het realiseren van deze dienstverlening, inclusief (bijvoorbeeld) overleggen, administratie, en/of overige kosten die van belang zijn voor de gevraagde dienstverlening.</t>
  </si>
  <si>
    <t>Gerekend wordt tot maximaal twee cijfers achter de komma.</t>
  </si>
  <si>
    <t>In de inschrijving op te nemen prijzen drukt inschrijver uit in euro’s (€), exclusief BTW</t>
  </si>
  <si>
    <t>Inschrijver dient alle geel gearceerde cellen volledig in te vullen, rechtsgeldig te ondertekenen en toe te voegen aan zijn Inschrijving in TenderNed.   </t>
  </si>
  <si>
    <t>Toevoegingen en wijzigingen aan het prijzenblad zijn niet toegestaan. Indien de toevoeging de transparante toepassing van de gunningsystematiek onmogelijk maakt doordat een nadere toelichting door inschrijver zou zijn vereist, wordt de inschrijving zonder meer als ongeldig terzijde gelegd. </t>
  </si>
  <si>
    <t>Opdrachtgever kan niet achteraf geconfronteerd worden met kosten die niet vooraf door inschrijver zijn genoemd.  </t>
  </si>
  <si>
    <t>Opgegeven prijzen en tarieven dienen te zijn gebaseerd op het programma van eisen en uw inschrijving op de kwaliteitsvragen. </t>
  </si>
  <si>
    <t>Indien gedurende de contractperiode werkzaamheden worden uitgevoerd die niet vooraf in het Prijzenblad zijn afgeprijsd, dient Opdrachtnemer reële tarieven, normen en afroepprijzen te hanteren. Een reëel bedrag betreft een vanuit kostenperspectief te verantwoorden bedrag. Opdrachtgever dient de desbetreffende prijsopgave schriftelijk goed te keuren.</t>
  </si>
  <si>
    <t>De afgesproken vergoeding voor de geleverde diensten mag gedurende de looptijd jaarlijks (vanaf 1 januari 2028) worden geïndexeerd op basis van de consumentenprijsindex, reeks alle huishoudens. </t>
  </si>
  <si>
    <t>Plaats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</si>
</sst>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quot;€&quot;\ #,##0"/>
  </numFmts>
  <fonts count="12" x14ac:knownFonts="1">
    <font>
      <sz val="11"/>
      <color theme="1"/>
      <name val="Calibri"/>
      <family val="2"/>
      <scheme val="minor"/>
    </font>
    <font>
      <sz val="20"/>
      <color theme="1"/>
      <name val="Gabarito"/>
    </font>
    <font>
      <b/>
      <sz val="12"/>
      <color theme="1"/>
      <name val="Gabarito"/>
    </font>
    <font>
      <sz val="12"/>
      <color theme="1"/>
      <name val="Gabarito"/>
    </font>
    <font>
      <sz val="11"/>
      <color theme="1"/>
      <name val="Gabarito"/>
    </font>
    <font>
      <b/>
      <sz val="11"/>
      <color theme="1"/>
      <name val="Gabarito"/>
    </font>
    <font>
      <sz val="11"/>
      <color rgb="FFFF0000"/>
      <name val="Gabarito"/>
    </font>
    <font>
      <b/>
      <sz val="16"/>
      <color theme="1"/>
      <name val="Gabarito"/>
    </font>
    <font>
      <b/>
      <sz val="11"/>
      <name val="Gabarito"/>
    </font>
    <font>
      <b/>
      <sz val="11"/>
      <color rgb="FF000000"/>
      <name val="Gabarito"/>
    </font>
    <font>
      <sz val="10"/>
      <color theme="1"/>
      <name val="Gabarito"/>
    </font>
    <font>
      <sz val="11"/>
      <name val="Gabarito"/>
    </font>
  </fonts>
  <fills count="7">
    <fill>
      <patternFill patternType="none"/>
    </fill>
    <fill>
      <patternFill patternType="gray125"/>
    </fill>
    <fill>
      <patternFill patternType="solid">
        <fgColor rgb="FFFFFF00"/>
        <bgColor indexed="64"/>
      </patternFill>
    </fill>
    <fill>
      <patternFill patternType="solid">
        <fgColor rgb="FFD9D9D9"/>
        <bgColor rgb="FF000000"/>
      </patternFill>
    </fill>
    <fill>
      <patternFill patternType="solid">
        <fgColor rgb="FFFFFF00"/>
        <bgColor rgb="FF000000"/>
      </patternFill>
    </fill>
    <fill>
      <patternFill patternType="solid">
        <fgColor theme="9" tint="0.79998168889431442"/>
        <bgColor indexed="64"/>
      </patternFill>
    </fill>
    <fill>
      <patternFill patternType="solid">
        <fgColor theme="9"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rgb="FF000000"/>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1">
    <xf numFmtId="0" fontId="0" fillId="0" borderId="0"/>
  </cellStyleXfs>
  <cellXfs count="64">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4" fillId="0" borderId="5" xfId="0" applyFont="1" applyBorder="1" applyAlignment="1">
      <alignment horizontal="center"/>
    </xf>
    <xf numFmtId="0" fontId="4" fillId="0" borderId="1" xfId="0" applyFont="1" applyBorder="1" applyAlignment="1">
      <alignment horizontal="center"/>
    </xf>
    <xf numFmtId="0" fontId="4" fillId="0" borderId="10" xfId="0" applyFont="1" applyBorder="1" applyAlignment="1">
      <alignment horizontal="center"/>
    </xf>
    <xf numFmtId="0" fontId="4" fillId="0" borderId="21" xfId="0" applyFont="1" applyBorder="1" applyAlignment="1">
      <alignment horizontal="center"/>
    </xf>
    <xf numFmtId="0" fontId="4" fillId="0" borderId="8" xfId="0" applyFont="1" applyBorder="1" applyAlignment="1">
      <alignment horizontal="center"/>
    </xf>
    <xf numFmtId="0" fontId="4" fillId="0" borderId="13" xfId="0" applyFont="1" applyBorder="1"/>
    <xf numFmtId="0" fontId="4" fillId="0" borderId="18" xfId="0" applyFont="1" applyBorder="1"/>
    <xf numFmtId="0" fontId="4" fillId="0" borderId="17" xfId="0" applyFont="1" applyBorder="1"/>
    <xf numFmtId="0" fontId="4" fillId="0" borderId="6" xfId="0" applyFont="1" applyBorder="1"/>
    <xf numFmtId="0" fontId="4" fillId="0" borderId="0" xfId="0" applyFont="1" applyAlignment="1">
      <alignment horizontal="center"/>
    </xf>
    <xf numFmtId="3" fontId="4" fillId="0" borderId="1" xfId="0" applyNumberFormat="1" applyFont="1" applyBorder="1" applyAlignment="1">
      <alignment horizontal="center"/>
    </xf>
    <xf numFmtId="164" fontId="5" fillId="0" borderId="0" xfId="0" applyNumberFormat="1" applyFont="1" applyAlignment="1">
      <alignment horizontal="center"/>
    </xf>
    <xf numFmtId="0" fontId="7" fillId="5" borderId="19" xfId="0" applyFont="1" applyFill="1" applyBorder="1"/>
    <xf numFmtId="0" fontId="4" fillId="0" borderId="0" xfId="0" applyFont="1" applyAlignment="1">
      <alignment wrapText="1"/>
    </xf>
    <xf numFmtId="0" fontId="6" fillId="0" borderId="0" xfId="0" applyFont="1" applyAlignment="1">
      <alignment wrapText="1"/>
    </xf>
    <xf numFmtId="165" fontId="4" fillId="2" borderId="1" xfId="0" applyNumberFormat="1" applyFont="1" applyFill="1" applyBorder="1" applyAlignment="1" applyProtection="1">
      <alignment horizontal="center"/>
      <protection locked="0"/>
    </xf>
    <xf numFmtId="165" fontId="4" fillId="0" borderId="1" xfId="0" applyNumberFormat="1" applyFont="1" applyBorder="1" applyAlignment="1">
      <alignment horizontal="center"/>
    </xf>
    <xf numFmtId="165" fontId="4" fillId="5" borderId="1" xfId="0" applyNumberFormat="1" applyFont="1" applyFill="1" applyBorder="1" applyAlignment="1">
      <alignment horizontal="center"/>
    </xf>
    <xf numFmtId="165" fontId="4" fillId="5" borderId="22" xfId="0" applyNumberFormat="1" applyFont="1" applyFill="1" applyBorder="1" applyAlignment="1">
      <alignment horizontal="center"/>
    </xf>
    <xf numFmtId="165" fontId="5" fillId="6" borderId="23" xfId="0" applyNumberFormat="1" applyFont="1" applyFill="1" applyBorder="1" applyAlignment="1">
      <alignment horizontal="center"/>
    </xf>
    <xf numFmtId="165" fontId="5" fillId="5" borderId="22" xfId="0" applyNumberFormat="1" applyFont="1" applyFill="1" applyBorder="1" applyAlignment="1">
      <alignment horizontal="center"/>
    </xf>
    <xf numFmtId="165" fontId="4" fillId="2" borderId="1" xfId="0" applyNumberFormat="1" applyFont="1" applyFill="1" applyBorder="1" applyAlignment="1" applyProtection="1">
      <alignment horizontal="center" vertical="center"/>
      <protection locked="0"/>
    </xf>
    <xf numFmtId="165" fontId="7" fillId="5" borderId="23" xfId="0" applyNumberFormat="1" applyFont="1" applyFill="1" applyBorder="1" applyAlignment="1">
      <alignment horizontal="center"/>
    </xf>
    <xf numFmtId="0" fontId="5" fillId="0" borderId="19" xfId="0" applyFont="1" applyBorder="1"/>
    <xf numFmtId="0" fontId="5" fillId="0" borderId="14" xfId="0" applyFont="1" applyBorder="1"/>
    <xf numFmtId="0" fontId="4" fillId="0" borderId="9" xfId="0" applyFont="1" applyBorder="1"/>
    <xf numFmtId="0" fontId="4" fillId="5" borderId="11" xfId="0" applyFont="1" applyFill="1" applyBorder="1"/>
    <xf numFmtId="0" fontId="5" fillId="0" borderId="7" xfId="0" applyFont="1" applyBorder="1" applyAlignment="1">
      <alignment vertical="center"/>
    </xf>
    <xf numFmtId="0" fontId="4" fillId="5" borderId="9" xfId="0" applyFont="1" applyFill="1" applyBorder="1"/>
    <xf numFmtId="0" fontId="5" fillId="0" borderId="9" xfId="0" applyFont="1" applyBorder="1"/>
    <xf numFmtId="0" fontId="5" fillId="0" borderId="20" xfId="0" applyFont="1" applyBorder="1"/>
    <xf numFmtId="0" fontId="4" fillId="0" borderId="16" xfId="0" applyFont="1" applyBorder="1" applyAlignment="1">
      <alignment horizontal="center"/>
    </xf>
    <xf numFmtId="165" fontId="4" fillId="2" borderId="10" xfId="0" applyNumberFormat="1" applyFont="1" applyFill="1" applyBorder="1" applyAlignment="1" applyProtection="1">
      <alignment horizontal="center"/>
      <protection locked="0"/>
    </xf>
    <xf numFmtId="165" fontId="4" fillId="0" borderId="10" xfId="0" applyNumberFormat="1" applyFont="1" applyBorder="1" applyAlignment="1">
      <alignment horizontal="center"/>
    </xf>
    <xf numFmtId="165" fontId="4" fillId="5" borderId="12" xfId="0" applyNumberFormat="1" applyFont="1" applyFill="1" applyBorder="1" applyAlignment="1">
      <alignment horizontal="center"/>
    </xf>
    <xf numFmtId="9" fontId="4" fillId="0" borderId="8" xfId="0" applyNumberFormat="1" applyFont="1" applyBorder="1" applyAlignment="1">
      <alignment horizontal="center" vertical="center"/>
    </xf>
    <xf numFmtId="165" fontId="4" fillId="5" borderId="10" xfId="0" applyNumberFormat="1" applyFont="1" applyFill="1" applyBorder="1" applyAlignment="1">
      <alignment horizontal="center"/>
    </xf>
    <xf numFmtId="0" fontId="4" fillId="0" borderId="14" xfId="0" applyFont="1" applyBorder="1"/>
    <xf numFmtId="164" fontId="5" fillId="0" borderId="2" xfId="0" applyNumberFormat="1" applyFont="1" applyBorder="1" applyAlignment="1">
      <alignment horizontal="center"/>
    </xf>
    <xf numFmtId="0" fontId="4" fillId="0" borderId="15" xfId="0" applyFont="1" applyBorder="1"/>
    <xf numFmtId="0" fontId="5" fillId="0" borderId="7" xfId="0" applyFont="1" applyBorder="1"/>
    <xf numFmtId="0" fontId="5" fillId="6" borderId="19" xfId="0" applyFont="1" applyFill="1" applyBorder="1"/>
    <xf numFmtId="0" fontId="4" fillId="0" borderId="9" xfId="0" applyFont="1" applyBorder="1" applyAlignment="1">
      <alignment wrapText="1"/>
    </xf>
    <xf numFmtId="0" fontId="10" fillId="5" borderId="19" xfId="0" applyFont="1" applyFill="1" applyBorder="1"/>
    <xf numFmtId="9" fontId="4" fillId="0" borderId="16" xfId="0" applyNumberFormat="1" applyFont="1" applyBorder="1" applyAlignment="1">
      <alignment horizontal="center" vertical="center"/>
    </xf>
    <xf numFmtId="0" fontId="5" fillId="0" borderId="14" xfId="0" applyFont="1" applyBorder="1" applyAlignment="1">
      <alignment vertical="center"/>
    </xf>
    <xf numFmtId="0" fontId="9" fillId="4" borderId="1" xfId="0" applyFont="1" applyFill="1" applyBorder="1" applyProtection="1">
      <protection locked="0"/>
    </xf>
    <xf numFmtId="0" fontId="8" fillId="3" borderId="3" xfId="0" applyFont="1" applyFill="1" applyBorder="1"/>
    <xf numFmtId="0" fontId="8" fillId="3" borderId="4" xfId="0" applyFont="1" applyFill="1" applyBorder="1"/>
    <xf numFmtId="0" fontId="9" fillId="4" borderId="1" xfId="0" applyFont="1" applyFill="1" applyBorder="1" applyAlignment="1" applyProtection="1">
      <alignment wrapText="1"/>
      <protection locked="0"/>
    </xf>
    <xf numFmtId="0" fontId="2" fillId="0" borderId="0" xfId="0" applyFont="1" applyAlignment="1">
      <alignment horizontal="left" vertical="top" wrapText="1"/>
    </xf>
    <xf numFmtId="0" fontId="4" fillId="0" borderId="26" xfId="0" applyFont="1" applyBorder="1" applyAlignment="1">
      <alignment horizontal="left" vertical="top" wrapText="1"/>
    </xf>
    <xf numFmtId="0" fontId="4" fillId="0" borderId="27" xfId="0" applyFont="1" applyBorder="1" applyAlignment="1">
      <alignment horizontal="left" vertical="top" wrapText="1"/>
    </xf>
    <xf numFmtId="0" fontId="4" fillId="0" borderId="25" xfId="0" applyFont="1" applyBorder="1" applyAlignment="1">
      <alignment horizontal="left" vertical="top" wrapText="1"/>
    </xf>
    <xf numFmtId="0" fontId="4" fillId="0" borderId="24" xfId="0" applyFont="1" applyBorder="1" applyAlignment="1">
      <alignment horizontal="left" vertical="top" wrapText="1"/>
    </xf>
    <xf numFmtId="0" fontId="4" fillId="0" borderId="1" xfId="0" applyFont="1" applyBorder="1" applyAlignment="1">
      <alignment horizontal="left" vertical="top" wrapText="1"/>
    </xf>
    <xf numFmtId="0" fontId="2" fillId="0" borderId="1" xfId="0" applyFont="1" applyBorder="1" applyAlignment="1">
      <alignment horizontal="left" vertical="top" wrapText="1"/>
    </xf>
    <xf numFmtId="0" fontId="11" fillId="0" borderId="1" xfId="0" applyFont="1" applyBorder="1" applyAlignment="1">
      <alignment horizontal="left" vertical="top" wrapText="1"/>
    </xf>
    <xf numFmtId="0" fontId="4" fillId="0" borderId="5"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1B5DA-0E85-45AA-A3F2-AFB201CD2C06}">
  <sheetPr>
    <pageSetUpPr fitToPage="1"/>
  </sheetPr>
  <dimension ref="A1:B146"/>
  <sheetViews>
    <sheetView tabSelected="1" view="pageBreakPreview" zoomScaleNormal="40" zoomScaleSheetLayoutView="100" workbookViewId="0"/>
  </sheetViews>
  <sheetFormatPr defaultColWidth="9.140625" defaultRowHeight="15" x14ac:dyDescent="0.25"/>
  <cols>
    <col min="1" max="1" width="69.5703125" style="4" customWidth="1"/>
    <col min="2" max="2" width="19.5703125" style="4" customWidth="1"/>
    <col min="3" max="16384" width="9.140625" style="4"/>
  </cols>
  <sheetData>
    <row r="1" spans="1:2" s="1" customFormat="1" ht="27" x14ac:dyDescent="0.45">
      <c r="A1" s="2" t="s">
        <v>0</v>
      </c>
    </row>
    <row r="2" spans="1:2" ht="16.5" x14ac:dyDescent="0.3">
      <c r="A2" s="2"/>
      <c r="B2" s="3"/>
    </row>
    <row r="3" spans="1:2" ht="16.5" x14ac:dyDescent="0.25">
      <c r="A3" s="55" t="s">
        <v>1</v>
      </c>
      <c r="B3" s="55"/>
    </row>
    <row r="5" spans="1:2" ht="15.75" thickBot="1" x14ac:dyDescent="0.3">
      <c r="A5" s="28" t="s">
        <v>2</v>
      </c>
      <c r="B5" s="35"/>
    </row>
    <row r="6" spans="1:2" x14ac:dyDescent="0.25">
      <c r="A6" s="29" t="s">
        <v>3</v>
      </c>
      <c r="B6" s="36">
        <v>60</v>
      </c>
    </row>
    <row r="7" spans="1:2" ht="33.75" customHeight="1" x14ac:dyDescent="0.25">
      <c r="A7" s="56" t="s">
        <v>4</v>
      </c>
      <c r="B7" s="57"/>
    </row>
    <row r="8" spans="1:2" x14ac:dyDescent="0.25">
      <c r="A8" s="32" t="s">
        <v>5</v>
      </c>
      <c r="B8" s="40">
        <v>0.45</v>
      </c>
    </row>
    <row r="9" spans="1:2" ht="35.25" customHeight="1" x14ac:dyDescent="0.25">
      <c r="A9" s="58" t="s">
        <v>6</v>
      </c>
      <c r="B9" s="59"/>
    </row>
    <row r="10" spans="1:2" ht="20.25" customHeight="1" x14ac:dyDescent="0.25">
      <c r="A10" s="30" t="s">
        <v>7</v>
      </c>
      <c r="B10" s="7">
        <f>B6*B8</f>
        <v>27</v>
      </c>
    </row>
    <row r="11" spans="1:2" x14ac:dyDescent="0.25">
      <c r="A11" s="30" t="s">
        <v>8</v>
      </c>
      <c r="B11" s="7">
        <v>9</v>
      </c>
    </row>
    <row r="12" spans="1:2" x14ac:dyDescent="0.25">
      <c r="A12" s="30" t="s">
        <v>9</v>
      </c>
      <c r="B12" s="37">
        <v>0</v>
      </c>
    </row>
    <row r="13" spans="1:2" x14ac:dyDescent="0.25">
      <c r="A13" s="30" t="s">
        <v>10</v>
      </c>
      <c r="B13" s="37">
        <v>0</v>
      </c>
    </row>
    <row r="14" spans="1:2" x14ac:dyDescent="0.25">
      <c r="A14" s="30" t="s">
        <v>11</v>
      </c>
      <c r="B14" s="38">
        <f>B12+B13</f>
        <v>0</v>
      </c>
    </row>
    <row r="15" spans="1:2" x14ac:dyDescent="0.25">
      <c r="A15" s="31" t="s">
        <v>12</v>
      </c>
      <c r="B15" s="39">
        <f>(B10*B11)*B14</f>
        <v>0</v>
      </c>
    </row>
    <row r="16" spans="1:2" x14ac:dyDescent="0.25">
      <c r="A16" s="50" t="s">
        <v>13</v>
      </c>
      <c r="B16" s="49">
        <v>0.45</v>
      </c>
    </row>
    <row r="17" spans="1:2" ht="51" customHeight="1" x14ac:dyDescent="0.25">
      <c r="A17" s="58" t="s">
        <v>14</v>
      </c>
      <c r="B17" s="59"/>
    </row>
    <row r="18" spans="1:2" x14ac:dyDescent="0.25">
      <c r="A18" s="30" t="s">
        <v>15</v>
      </c>
      <c r="B18" s="7">
        <f>B6*B16</f>
        <v>27</v>
      </c>
    </row>
    <row r="19" spans="1:2" x14ac:dyDescent="0.25">
      <c r="A19" s="30" t="s">
        <v>8</v>
      </c>
      <c r="B19" s="7">
        <v>9</v>
      </c>
    </row>
    <row r="20" spans="1:2" x14ac:dyDescent="0.25">
      <c r="A20" s="30" t="s">
        <v>16</v>
      </c>
      <c r="B20" s="37">
        <v>0</v>
      </c>
    </row>
    <row r="21" spans="1:2" x14ac:dyDescent="0.25">
      <c r="A21" s="30" t="s">
        <v>10</v>
      </c>
      <c r="B21" s="37">
        <v>0</v>
      </c>
    </row>
    <row r="22" spans="1:2" x14ac:dyDescent="0.25">
      <c r="A22" s="30" t="s">
        <v>17</v>
      </c>
      <c r="B22" s="38">
        <f>B20+B21</f>
        <v>0</v>
      </c>
    </row>
    <row r="23" spans="1:2" x14ac:dyDescent="0.25">
      <c r="A23" s="31" t="s">
        <v>18</v>
      </c>
      <c r="B23" s="39">
        <f>(B18*B19)*B22</f>
        <v>0</v>
      </c>
    </row>
    <row r="24" spans="1:2" x14ac:dyDescent="0.25">
      <c r="A24" s="29" t="s">
        <v>19</v>
      </c>
      <c r="B24" s="49">
        <v>0.1</v>
      </c>
    </row>
    <row r="25" spans="1:2" x14ac:dyDescent="0.25">
      <c r="A25" s="30" t="s">
        <v>20</v>
      </c>
      <c r="B25" s="7">
        <f>B6*B24</f>
        <v>6</v>
      </c>
    </row>
    <row r="26" spans="1:2" x14ac:dyDescent="0.25">
      <c r="A26" s="30" t="s">
        <v>8</v>
      </c>
      <c r="B26" s="7">
        <v>9</v>
      </c>
    </row>
    <row r="27" spans="1:2" x14ac:dyDescent="0.25">
      <c r="A27" s="30" t="s">
        <v>21</v>
      </c>
      <c r="B27" s="37">
        <v>0</v>
      </c>
    </row>
    <row r="28" spans="1:2" x14ac:dyDescent="0.25">
      <c r="A28" s="30" t="s">
        <v>10</v>
      </c>
      <c r="B28" s="37">
        <v>0</v>
      </c>
    </row>
    <row r="29" spans="1:2" x14ac:dyDescent="0.25">
      <c r="A29" s="30" t="s">
        <v>22</v>
      </c>
      <c r="B29" s="38">
        <f>B27+B28</f>
        <v>0</v>
      </c>
    </row>
    <row r="30" spans="1:2" x14ac:dyDescent="0.25">
      <c r="A30" s="31" t="s">
        <v>23</v>
      </c>
      <c r="B30" s="39">
        <f>(B25*B26)*B29</f>
        <v>0</v>
      </c>
    </row>
    <row r="31" spans="1:2" x14ac:dyDescent="0.25">
      <c r="A31" s="42"/>
      <c r="B31" s="5"/>
    </row>
    <row r="32" spans="1:2" ht="21" x14ac:dyDescent="0.35">
      <c r="A32" s="17" t="s">
        <v>24</v>
      </c>
      <c r="B32" s="27">
        <f>B15+B23+B30</f>
        <v>0</v>
      </c>
    </row>
    <row r="33" spans="1:2" ht="22.9" customHeight="1" x14ac:dyDescent="0.35">
      <c r="A33" s="48" t="s">
        <v>25</v>
      </c>
      <c r="B33" s="27"/>
    </row>
    <row r="34" spans="1:2" ht="15.75" customHeight="1" x14ac:dyDescent="0.25">
      <c r="A34" s="44"/>
      <c r="B34" s="43"/>
    </row>
    <row r="35" spans="1:2" x14ac:dyDescent="0.25">
      <c r="A35" s="32" t="s">
        <v>26</v>
      </c>
      <c r="B35" s="9"/>
    </row>
    <row r="36" spans="1:2" ht="50.25" customHeight="1" x14ac:dyDescent="0.25">
      <c r="A36" s="58" t="s">
        <v>27</v>
      </c>
      <c r="B36" s="59"/>
    </row>
    <row r="37" spans="1:2" x14ac:dyDescent="0.25">
      <c r="A37" s="34" t="s">
        <v>28</v>
      </c>
      <c r="B37" s="7"/>
    </row>
    <row r="38" spans="1:2" x14ac:dyDescent="0.25">
      <c r="A38" s="30" t="s">
        <v>29</v>
      </c>
      <c r="B38" s="7">
        <v>3</v>
      </c>
    </row>
    <row r="39" spans="1:2" x14ac:dyDescent="0.25">
      <c r="A39" s="30" t="s">
        <v>8</v>
      </c>
      <c r="B39" s="7">
        <v>2</v>
      </c>
    </row>
    <row r="40" spans="1:2" x14ac:dyDescent="0.25">
      <c r="A40" s="30" t="s">
        <v>11</v>
      </c>
      <c r="B40" s="37">
        <v>0</v>
      </c>
    </row>
    <row r="41" spans="1:2" x14ac:dyDescent="0.25">
      <c r="A41" s="33" t="s">
        <v>30</v>
      </c>
      <c r="B41" s="41">
        <f>B38*B39*B40</f>
        <v>0</v>
      </c>
    </row>
    <row r="42" spans="1:2" ht="15.6" customHeight="1" x14ac:dyDescent="0.25">
      <c r="A42" s="30" t="s">
        <v>31</v>
      </c>
      <c r="B42" s="7">
        <v>2</v>
      </c>
    </row>
    <row r="43" spans="1:2" x14ac:dyDescent="0.25">
      <c r="A43" s="30" t="s">
        <v>8</v>
      </c>
      <c r="B43" s="7">
        <v>2</v>
      </c>
    </row>
    <row r="44" spans="1:2" x14ac:dyDescent="0.25">
      <c r="A44" s="30" t="s">
        <v>11</v>
      </c>
      <c r="B44" s="37">
        <v>0</v>
      </c>
    </row>
    <row r="45" spans="1:2" x14ac:dyDescent="0.25">
      <c r="A45" s="30" t="s">
        <v>10</v>
      </c>
      <c r="B45" s="37">
        <v>0</v>
      </c>
    </row>
    <row r="46" spans="1:2" x14ac:dyDescent="0.25">
      <c r="A46" s="30" t="s">
        <v>32</v>
      </c>
      <c r="B46" s="38">
        <f>B44+B45</f>
        <v>0</v>
      </c>
    </row>
    <row r="47" spans="1:2" ht="15.75" thickBot="1" x14ac:dyDescent="0.3">
      <c r="A47" s="31" t="s">
        <v>33</v>
      </c>
      <c r="B47" s="39">
        <f>B42*B43*B46</f>
        <v>0</v>
      </c>
    </row>
    <row r="48" spans="1:2" ht="15.75" thickBot="1" x14ac:dyDescent="0.3">
      <c r="A48" s="10"/>
      <c r="B48" s="11"/>
    </row>
    <row r="49" spans="1:2" x14ac:dyDescent="0.25">
      <c r="A49" s="45" t="s">
        <v>34</v>
      </c>
      <c r="B49" s="8"/>
    </row>
    <row r="50" spans="1:2" x14ac:dyDescent="0.25">
      <c r="A50" s="30" t="s">
        <v>35</v>
      </c>
      <c r="B50" s="6">
        <v>3</v>
      </c>
    </row>
    <row r="51" spans="1:2" x14ac:dyDescent="0.25">
      <c r="A51" s="30" t="s">
        <v>8</v>
      </c>
      <c r="B51" s="6">
        <v>2</v>
      </c>
    </row>
    <row r="52" spans="1:2" x14ac:dyDescent="0.25">
      <c r="A52" s="30" t="s">
        <v>17</v>
      </c>
      <c r="B52" s="20">
        <v>0</v>
      </c>
    </row>
    <row r="53" spans="1:2" x14ac:dyDescent="0.25">
      <c r="A53" s="33" t="s">
        <v>36</v>
      </c>
      <c r="B53" s="22">
        <f>B50*B51*B52</f>
        <v>0</v>
      </c>
    </row>
    <row r="54" spans="1:2" x14ac:dyDescent="0.25">
      <c r="A54" s="30" t="s">
        <v>37</v>
      </c>
      <c r="B54" s="6">
        <v>2</v>
      </c>
    </row>
    <row r="55" spans="1:2" x14ac:dyDescent="0.25">
      <c r="A55" s="30" t="s">
        <v>8</v>
      </c>
      <c r="B55" s="6">
        <v>2</v>
      </c>
    </row>
    <row r="56" spans="1:2" x14ac:dyDescent="0.25">
      <c r="A56" s="30" t="s">
        <v>38</v>
      </c>
      <c r="B56" s="20">
        <v>0</v>
      </c>
    </row>
    <row r="57" spans="1:2" x14ac:dyDescent="0.25">
      <c r="A57" s="30" t="s">
        <v>10</v>
      </c>
      <c r="B57" s="20">
        <v>0</v>
      </c>
    </row>
    <row r="58" spans="1:2" x14ac:dyDescent="0.25">
      <c r="A58" s="30" t="s">
        <v>39</v>
      </c>
      <c r="B58" s="21">
        <f>B56+B57</f>
        <v>0</v>
      </c>
    </row>
    <row r="59" spans="1:2" ht="15.75" thickBot="1" x14ac:dyDescent="0.3">
      <c r="A59" s="31" t="s">
        <v>40</v>
      </c>
      <c r="B59" s="23">
        <f>B54*B55*B58</f>
        <v>0</v>
      </c>
    </row>
    <row r="61" spans="1:2" x14ac:dyDescent="0.25">
      <c r="A61" s="45" t="s">
        <v>41</v>
      </c>
      <c r="B61" s="8"/>
    </row>
    <row r="62" spans="1:2" x14ac:dyDescent="0.25">
      <c r="A62" s="30" t="s">
        <v>42</v>
      </c>
      <c r="B62" s="6">
        <v>3</v>
      </c>
    </row>
    <row r="63" spans="1:2" x14ac:dyDescent="0.25">
      <c r="A63" s="30" t="s">
        <v>8</v>
      </c>
      <c r="B63" s="6">
        <v>2</v>
      </c>
    </row>
    <row r="64" spans="1:2" x14ac:dyDescent="0.25">
      <c r="A64" s="30" t="s">
        <v>22</v>
      </c>
      <c r="B64" s="20">
        <v>0</v>
      </c>
    </row>
    <row r="65" spans="1:2" x14ac:dyDescent="0.25">
      <c r="A65" s="33" t="s">
        <v>43</v>
      </c>
      <c r="B65" s="22">
        <f>B62*B63*B64</f>
        <v>0</v>
      </c>
    </row>
    <row r="66" spans="1:2" x14ac:dyDescent="0.25">
      <c r="A66" s="30" t="s">
        <v>44</v>
      </c>
      <c r="B66" s="6">
        <v>2</v>
      </c>
    </row>
    <row r="67" spans="1:2" x14ac:dyDescent="0.25">
      <c r="A67" s="30" t="s">
        <v>8</v>
      </c>
      <c r="B67" s="6">
        <v>2</v>
      </c>
    </row>
    <row r="68" spans="1:2" x14ac:dyDescent="0.25">
      <c r="A68" s="30" t="s">
        <v>22</v>
      </c>
      <c r="B68" s="20">
        <v>0</v>
      </c>
    </row>
    <row r="69" spans="1:2" x14ac:dyDescent="0.25">
      <c r="A69" s="30" t="s">
        <v>10</v>
      </c>
      <c r="B69" s="20">
        <v>0</v>
      </c>
    </row>
    <row r="70" spans="1:2" x14ac:dyDescent="0.25">
      <c r="A70" s="30" t="s">
        <v>45</v>
      </c>
      <c r="B70" s="21">
        <f>B68+B69</f>
        <v>0</v>
      </c>
    </row>
    <row r="71" spans="1:2" ht="15.75" thickBot="1" x14ac:dyDescent="0.3">
      <c r="A71" s="31" t="s">
        <v>46</v>
      </c>
      <c r="B71" s="23">
        <f>B66*B67*B70</f>
        <v>0</v>
      </c>
    </row>
    <row r="73" spans="1:2" x14ac:dyDescent="0.25">
      <c r="A73" s="45" t="s">
        <v>47</v>
      </c>
      <c r="B73" s="8"/>
    </row>
    <row r="74" spans="1:2" x14ac:dyDescent="0.25">
      <c r="A74" s="30" t="s">
        <v>48</v>
      </c>
      <c r="B74" s="6">
        <v>1</v>
      </c>
    </row>
    <row r="75" spans="1:2" x14ac:dyDescent="0.25">
      <c r="A75" s="30" t="s">
        <v>8</v>
      </c>
      <c r="B75" s="6">
        <v>2</v>
      </c>
    </row>
    <row r="76" spans="1:2" x14ac:dyDescent="0.25">
      <c r="A76" s="30" t="s">
        <v>49</v>
      </c>
      <c r="B76" s="20">
        <v>0</v>
      </c>
    </row>
    <row r="77" spans="1:2" x14ac:dyDescent="0.25">
      <c r="A77" s="33" t="s">
        <v>50</v>
      </c>
      <c r="B77" s="22">
        <f>B74*B75*B76</f>
        <v>0</v>
      </c>
    </row>
    <row r="78" spans="1:2" x14ac:dyDescent="0.25">
      <c r="A78" s="30" t="s">
        <v>51</v>
      </c>
      <c r="B78" s="6">
        <v>1</v>
      </c>
    </row>
    <row r="79" spans="1:2" x14ac:dyDescent="0.25">
      <c r="A79" s="30" t="s">
        <v>8</v>
      </c>
      <c r="B79" s="6">
        <v>2</v>
      </c>
    </row>
    <row r="80" spans="1:2" x14ac:dyDescent="0.25">
      <c r="A80" s="30" t="s">
        <v>49</v>
      </c>
      <c r="B80" s="20">
        <v>0</v>
      </c>
    </row>
    <row r="81" spans="1:2" x14ac:dyDescent="0.25">
      <c r="A81" s="30" t="s">
        <v>10</v>
      </c>
      <c r="B81" s="20">
        <v>0</v>
      </c>
    </row>
    <row r="82" spans="1:2" x14ac:dyDescent="0.25">
      <c r="A82" s="30" t="s">
        <v>52</v>
      </c>
      <c r="B82" s="21">
        <f>B80+B81</f>
        <v>0</v>
      </c>
    </row>
    <row r="83" spans="1:2" ht="15.75" thickBot="1" x14ac:dyDescent="0.3">
      <c r="A83" s="31" t="s">
        <v>53</v>
      </c>
      <c r="B83" s="23">
        <f>B78*B79*B82</f>
        <v>0</v>
      </c>
    </row>
    <row r="84" spans="1:2" ht="15.75" thickBot="1" x14ac:dyDescent="0.3">
      <c r="A84" s="12"/>
    </row>
    <row r="85" spans="1:2" x14ac:dyDescent="0.25">
      <c r="A85" s="45" t="s">
        <v>54</v>
      </c>
      <c r="B85" s="8"/>
    </row>
    <row r="86" spans="1:2" x14ac:dyDescent="0.25">
      <c r="A86" s="30" t="s">
        <v>55</v>
      </c>
      <c r="B86" s="6">
        <v>1</v>
      </c>
    </row>
    <row r="87" spans="1:2" x14ac:dyDescent="0.25">
      <c r="A87" s="30" t="s">
        <v>8</v>
      </c>
      <c r="B87" s="6">
        <v>2</v>
      </c>
    </row>
    <row r="88" spans="1:2" x14ac:dyDescent="0.25">
      <c r="A88" s="30" t="s">
        <v>56</v>
      </c>
      <c r="B88" s="20">
        <v>0</v>
      </c>
    </row>
    <row r="89" spans="1:2" x14ac:dyDescent="0.25">
      <c r="A89" s="33" t="s">
        <v>57</v>
      </c>
      <c r="B89" s="22">
        <f>B86*B87*B88</f>
        <v>0</v>
      </c>
    </row>
    <row r="90" spans="1:2" x14ac:dyDescent="0.25">
      <c r="A90" s="30" t="s">
        <v>58</v>
      </c>
      <c r="B90" s="6">
        <v>1</v>
      </c>
    </row>
    <row r="91" spans="1:2" x14ac:dyDescent="0.25">
      <c r="A91" s="30" t="s">
        <v>8</v>
      </c>
      <c r="B91" s="6">
        <v>2</v>
      </c>
    </row>
    <row r="92" spans="1:2" x14ac:dyDescent="0.25">
      <c r="A92" s="30" t="s">
        <v>56</v>
      </c>
      <c r="B92" s="20">
        <v>0</v>
      </c>
    </row>
    <row r="93" spans="1:2" x14ac:dyDescent="0.25">
      <c r="A93" s="30" t="s">
        <v>10</v>
      </c>
      <c r="B93" s="20">
        <v>0</v>
      </c>
    </row>
    <row r="94" spans="1:2" x14ac:dyDescent="0.25">
      <c r="A94" s="30" t="s">
        <v>59</v>
      </c>
      <c r="B94" s="21">
        <f>B92+B93</f>
        <v>0</v>
      </c>
    </row>
    <row r="95" spans="1:2" ht="15.75" thickBot="1" x14ac:dyDescent="0.3">
      <c r="A95" s="31" t="s">
        <v>60</v>
      </c>
      <c r="B95" s="23">
        <f>B90*B91*B94</f>
        <v>0</v>
      </c>
    </row>
    <row r="96" spans="1:2" ht="15.75" thickBot="1" x14ac:dyDescent="0.3">
      <c r="A96" s="12"/>
    </row>
    <row r="97" spans="1:2" x14ac:dyDescent="0.25">
      <c r="A97" s="45" t="s">
        <v>61</v>
      </c>
      <c r="B97" s="8"/>
    </row>
    <row r="98" spans="1:2" x14ac:dyDescent="0.25">
      <c r="A98" s="30" t="s">
        <v>62</v>
      </c>
      <c r="B98" s="6">
        <v>1</v>
      </c>
    </row>
    <row r="99" spans="1:2" x14ac:dyDescent="0.25">
      <c r="A99" s="30" t="s">
        <v>8</v>
      </c>
      <c r="B99" s="6">
        <v>2</v>
      </c>
    </row>
    <row r="100" spans="1:2" x14ac:dyDescent="0.25">
      <c r="A100" s="30" t="s">
        <v>63</v>
      </c>
      <c r="B100" s="20">
        <v>0</v>
      </c>
    </row>
    <row r="101" spans="1:2" x14ac:dyDescent="0.25">
      <c r="A101" s="33" t="s">
        <v>64</v>
      </c>
      <c r="B101" s="22">
        <f>B98*B99*B100</f>
        <v>0</v>
      </c>
    </row>
    <row r="102" spans="1:2" x14ac:dyDescent="0.25">
      <c r="A102" s="30" t="s">
        <v>65</v>
      </c>
      <c r="B102" s="6">
        <v>1</v>
      </c>
    </row>
    <row r="103" spans="1:2" x14ac:dyDescent="0.25">
      <c r="A103" s="30" t="s">
        <v>8</v>
      </c>
      <c r="B103" s="6">
        <v>2</v>
      </c>
    </row>
    <row r="104" spans="1:2" x14ac:dyDescent="0.25">
      <c r="A104" s="30" t="s">
        <v>63</v>
      </c>
      <c r="B104" s="20">
        <v>0</v>
      </c>
    </row>
    <row r="105" spans="1:2" x14ac:dyDescent="0.25">
      <c r="A105" s="30" t="s">
        <v>10</v>
      </c>
      <c r="B105" s="20">
        <v>0</v>
      </c>
    </row>
    <row r="106" spans="1:2" x14ac:dyDescent="0.25">
      <c r="A106" s="30" t="s">
        <v>66</v>
      </c>
      <c r="B106" s="21">
        <f>B104+B105</f>
        <v>0</v>
      </c>
    </row>
    <row r="107" spans="1:2" ht="15.75" thickBot="1" x14ac:dyDescent="0.3">
      <c r="A107" s="31" t="s">
        <v>67</v>
      </c>
      <c r="B107" s="23">
        <f>B102*B103*B106</f>
        <v>0</v>
      </c>
    </row>
    <row r="108" spans="1:2" ht="15.75" thickBot="1" x14ac:dyDescent="0.3">
      <c r="A108" s="12"/>
    </row>
    <row r="109" spans="1:2" ht="15.75" thickBot="1" x14ac:dyDescent="0.3">
      <c r="A109" s="46" t="s">
        <v>68</v>
      </c>
      <c r="B109" s="24">
        <f>B41+B47+B53+B59+B65+B71+B77+B83+B89+B95+B101+B107</f>
        <v>0</v>
      </c>
    </row>
    <row r="110" spans="1:2" ht="15.75" thickBot="1" x14ac:dyDescent="0.3">
      <c r="A110" s="13"/>
      <c r="B110" s="14"/>
    </row>
    <row r="111" spans="1:2" x14ac:dyDescent="0.25">
      <c r="A111" s="32" t="s">
        <v>69</v>
      </c>
      <c r="B111" s="8"/>
    </row>
    <row r="112" spans="1:2" x14ac:dyDescent="0.25">
      <c r="A112" s="30" t="s">
        <v>70</v>
      </c>
      <c r="B112" s="20">
        <v>0</v>
      </c>
    </row>
    <row r="113" spans="1:2" x14ac:dyDescent="0.25">
      <c r="A113" s="30" t="s">
        <v>71</v>
      </c>
      <c r="B113" s="6">
        <v>36</v>
      </c>
    </row>
    <row r="114" spans="1:2" ht="15.75" thickBot="1" x14ac:dyDescent="0.3">
      <c r="A114" s="31" t="s">
        <v>72</v>
      </c>
      <c r="B114" s="25">
        <f>B112*B113</f>
        <v>0</v>
      </c>
    </row>
    <row r="115" spans="1:2" ht="15.75" thickBot="1" x14ac:dyDescent="0.3">
      <c r="A115" s="13"/>
    </row>
    <row r="116" spans="1:2" x14ac:dyDescent="0.25">
      <c r="A116" s="32" t="s">
        <v>73</v>
      </c>
      <c r="B116" s="8"/>
    </row>
    <row r="117" spans="1:2" x14ac:dyDescent="0.25">
      <c r="A117" s="30" t="s">
        <v>74</v>
      </c>
      <c r="B117" s="20">
        <v>0</v>
      </c>
    </row>
    <row r="118" spans="1:2" x14ac:dyDescent="0.25">
      <c r="A118" s="30" t="s">
        <v>71</v>
      </c>
      <c r="B118" s="6">
        <v>36</v>
      </c>
    </row>
    <row r="119" spans="1:2" ht="15.75" thickBot="1" x14ac:dyDescent="0.3">
      <c r="A119" s="31" t="s">
        <v>75</v>
      </c>
      <c r="B119" s="25">
        <f>B117*B118</f>
        <v>0</v>
      </c>
    </row>
    <row r="121" spans="1:2" x14ac:dyDescent="0.25">
      <c r="A121" s="45" t="s">
        <v>76</v>
      </c>
      <c r="B121" s="8"/>
    </row>
    <row r="122" spans="1:2" x14ac:dyDescent="0.25">
      <c r="A122" s="30" t="s">
        <v>77</v>
      </c>
      <c r="B122" s="20">
        <v>0</v>
      </c>
    </row>
    <row r="123" spans="1:2" x14ac:dyDescent="0.25">
      <c r="A123" s="30" t="s">
        <v>78</v>
      </c>
      <c r="B123" s="15">
        <v>70</v>
      </c>
    </row>
    <row r="124" spans="1:2" ht="15.75" thickBot="1" x14ac:dyDescent="0.3">
      <c r="A124" s="31" t="s">
        <v>79</v>
      </c>
      <c r="B124" s="25">
        <f>B122*B123</f>
        <v>0</v>
      </c>
    </row>
    <row r="126" spans="1:2" x14ac:dyDescent="0.25">
      <c r="A126" s="45" t="s">
        <v>80</v>
      </c>
      <c r="B126" s="8"/>
    </row>
    <row r="127" spans="1:2" x14ac:dyDescent="0.25">
      <c r="A127" s="30" t="s">
        <v>81</v>
      </c>
      <c r="B127" s="20">
        <v>0</v>
      </c>
    </row>
    <row r="128" spans="1:2" ht="15.75" thickBot="1" x14ac:dyDescent="0.3">
      <c r="A128" s="31" t="s">
        <v>82</v>
      </c>
      <c r="B128" s="25">
        <f>SUM(B127:B127)</f>
        <v>0</v>
      </c>
    </row>
    <row r="129" spans="1:2" ht="15.75" thickBot="1" x14ac:dyDescent="0.3">
      <c r="B129" s="16"/>
    </row>
    <row r="130" spans="1:2" x14ac:dyDescent="0.25">
      <c r="A130" s="45" t="s">
        <v>83</v>
      </c>
      <c r="B130" s="8"/>
    </row>
    <row r="131" spans="1:2" x14ac:dyDescent="0.25">
      <c r="A131" s="30" t="s">
        <v>84</v>
      </c>
      <c r="B131" s="20">
        <v>0</v>
      </c>
    </row>
    <row r="132" spans="1:2" x14ac:dyDescent="0.25">
      <c r="A132" s="47" t="s">
        <v>85</v>
      </c>
      <c r="B132" s="26">
        <v>0</v>
      </c>
    </row>
    <row r="133" spans="1:2" ht="15.75" thickBot="1" x14ac:dyDescent="0.3">
      <c r="A133" s="31" t="s">
        <v>86</v>
      </c>
      <c r="B133" s="25">
        <f>SUM(B131:B132)</f>
        <v>0</v>
      </c>
    </row>
    <row r="134" spans="1:2" ht="15.75" thickBot="1" x14ac:dyDescent="0.3"/>
    <row r="135" spans="1:2" ht="21" x14ac:dyDescent="0.35">
      <c r="A135" s="17" t="s">
        <v>87</v>
      </c>
      <c r="B135" s="27">
        <f>B32+B109+B114+B119+B128+B124+B133</f>
        <v>0</v>
      </c>
    </row>
    <row r="136" spans="1:2" ht="20.25" customHeight="1" x14ac:dyDescent="0.35">
      <c r="A136" s="48" t="s">
        <v>88</v>
      </c>
      <c r="B136" s="27"/>
    </row>
    <row r="137" spans="1:2" x14ac:dyDescent="0.25">
      <c r="A137" s="52" t="s">
        <v>89</v>
      </c>
      <c r="B137" s="53"/>
    </row>
    <row r="138" spans="1:2" x14ac:dyDescent="0.25">
      <c r="A138" s="54" t="s">
        <v>104</v>
      </c>
      <c r="B138" s="54"/>
    </row>
    <row r="139" spans="1:2" x14ac:dyDescent="0.25">
      <c r="A139" s="54"/>
      <c r="B139" s="54"/>
    </row>
    <row r="140" spans="1:2" x14ac:dyDescent="0.25">
      <c r="A140" s="54" t="s">
        <v>90</v>
      </c>
      <c r="B140" s="54"/>
    </row>
    <row r="141" spans="1:2" x14ac:dyDescent="0.25">
      <c r="A141" s="54"/>
      <c r="B141" s="54"/>
    </row>
    <row r="142" spans="1:2" x14ac:dyDescent="0.25">
      <c r="A142" s="51" t="s">
        <v>91</v>
      </c>
      <c r="B142" s="51"/>
    </row>
    <row r="143" spans="1:2" x14ac:dyDescent="0.25">
      <c r="A143" s="51"/>
      <c r="B143" s="51"/>
    </row>
    <row r="144" spans="1:2" x14ac:dyDescent="0.25">
      <c r="A144" s="51"/>
      <c r="B144" s="51"/>
    </row>
    <row r="145" spans="1:2" ht="14.45" customHeight="1" x14ac:dyDescent="0.25">
      <c r="A145" s="51"/>
      <c r="B145" s="51"/>
    </row>
    <row r="146" spans="1:2" ht="14.45" customHeight="1" x14ac:dyDescent="0.25">
      <c r="A146" s="51"/>
      <c r="B146" s="51"/>
    </row>
  </sheetData>
  <sheetProtection algorithmName="SHA-512" hashValue="oZcz1ow1DTM6DEog9azCL/2QqK4WdhXDLBXw3e3iCJn2cF1K2CfZqldG8kuPT1I3x2P7D1hVk13jfHWZClc//Q==" saltValue="ArLonJ35OiqAkszGo6JVnw==" spinCount="100000" sheet="1" objects="1" scenarios="1"/>
  <mergeCells count="9">
    <mergeCell ref="A142:B146"/>
    <mergeCell ref="A137:B137"/>
    <mergeCell ref="A138:B139"/>
    <mergeCell ref="A140:B141"/>
    <mergeCell ref="A3:B3"/>
    <mergeCell ref="A7:B7"/>
    <mergeCell ref="A9:B9"/>
    <mergeCell ref="A17:B17"/>
    <mergeCell ref="A36:B36"/>
  </mergeCells>
  <pageMargins left="0.7" right="0.7" top="0.75" bottom="0.75" header="0.3" footer="0.3"/>
  <pageSetup paperSize="9" scale="98" fitToHeight="0" orientation="portrait" r:id="rId1"/>
  <rowBreaks count="3" manualBreakCount="3">
    <brk id="34" max="2" man="1"/>
    <brk id="72" max="2" man="1"/>
    <brk id="110"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B7E3A-5A36-4690-B754-24784C5A5D7D}">
  <dimension ref="A1:E13"/>
  <sheetViews>
    <sheetView workbookViewId="0">
      <selection activeCell="G4" sqref="G4"/>
    </sheetView>
  </sheetViews>
  <sheetFormatPr defaultColWidth="8.85546875" defaultRowHeight="15" customHeight="1" x14ac:dyDescent="0.25"/>
  <cols>
    <col min="1" max="1" width="58.7109375" style="18" customWidth="1"/>
    <col min="2" max="2" width="8.85546875" style="18" customWidth="1"/>
    <col min="3" max="3" width="14.85546875" style="18" customWidth="1"/>
    <col min="4" max="16384" width="8.85546875" style="18"/>
  </cols>
  <sheetData>
    <row r="1" spans="1:5" ht="23.45" customHeight="1" x14ac:dyDescent="0.25">
      <c r="A1" s="61" t="s">
        <v>92</v>
      </c>
      <c r="B1" s="61"/>
      <c r="C1" s="61"/>
    </row>
    <row r="2" spans="1:5" ht="36.75" customHeight="1" x14ac:dyDescent="0.25">
      <c r="A2" s="63" t="s">
        <v>93</v>
      </c>
      <c r="B2" s="63"/>
      <c r="C2" s="63"/>
    </row>
    <row r="3" spans="1:5" ht="30.75" customHeight="1" x14ac:dyDescent="0.25">
      <c r="A3" s="62" t="s">
        <v>88</v>
      </c>
      <c r="B3" s="62"/>
      <c r="C3" s="62"/>
    </row>
    <row r="4" spans="1:5" ht="124.5" customHeight="1" x14ac:dyDescent="0.25">
      <c r="A4" s="60" t="s">
        <v>94</v>
      </c>
      <c r="B4" s="60"/>
      <c r="C4" s="60"/>
    </row>
    <row r="5" spans="1:5" ht="63.75" customHeight="1" x14ac:dyDescent="0.25">
      <c r="A5" s="60" t="s">
        <v>95</v>
      </c>
      <c r="B5" s="60"/>
      <c r="C5" s="60"/>
    </row>
    <row r="6" spans="1:5" ht="22.15" customHeight="1" x14ac:dyDescent="0.25">
      <c r="A6" s="60" t="s">
        <v>96</v>
      </c>
      <c r="B6" s="60"/>
      <c r="C6" s="60"/>
    </row>
    <row r="7" spans="1:5" ht="23.25" customHeight="1" x14ac:dyDescent="0.25">
      <c r="A7" s="60" t="s">
        <v>97</v>
      </c>
      <c r="B7" s="60"/>
      <c r="C7" s="60"/>
    </row>
    <row r="8" spans="1:5" ht="31.9" customHeight="1" x14ac:dyDescent="0.25">
      <c r="A8" s="60" t="s">
        <v>98</v>
      </c>
      <c r="B8" s="60"/>
      <c r="C8" s="60"/>
    </row>
    <row r="9" spans="1:5" ht="67.900000000000006" customHeight="1" x14ac:dyDescent="0.25">
      <c r="A9" s="60" t="s">
        <v>99</v>
      </c>
      <c r="B9" s="60"/>
      <c r="C9" s="60"/>
    </row>
    <row r="10" spans="1:5" ht="34.15" customHeight="1" x14ac:dyDescent="0.25">
      <c r="A10" s="60" t="s">
        <v>100</v>
      </c>
      <c r="B10" s="60"/>
      <c r="C10" s="60"/>
    </row>
    <row r="11" spans="1:5" ht="36.75" customHeight="1" x14ac:dyDescent="0.25">
      <c r="A11" s="60" t="s">
        <v>101</v>
      </c>
      <c r="B11" s="60"/>
      <c r="C11" s="60"/>
    </row>
    <row r="12" spans="1:5" ht="81" customHeight="1" x14ac:dyDescent="0.25">
      <c r="A12" s="60" t="s">
        <v>102</v>
      </c>
      <c r="B12" s="60"/>
      <c r="C12" s="60"/>
    </row>
    <row r="13" spans="1:5" ht="57" customHeight="1" x14ac:dyDescent="0.25">
      <c r="A13" s="60" t="s">
        <v>103</v>
      </c>
      <c r="B13" s="60"/>
      <c r="C13" s="60"/>
      <c r="E13" s="19"/>
    </row>
  </sheetData>
  <sheetProtection algorithmName="SHA-512" hashValue="TERO+qJlq+PmNXRXHfgfInjH0V1hG2/GPVB7KWlmmY02a1gVPdeF/JMGiaCbskZ7oQVeyS9qXnEohkFTJhFv8g==" saltValue="Vx9v4fj8F3GvDLTdw84nHw==" spinCount="100000" sheet="1" objects="1" scenarios="1"/>
  <mergeCells count="13">
    <mergeCell ref="A11:C11"/>
    <mergeCell ref="A12:C12"/>
    <mergeCell ref="A13:C13"/>
    <mergeCell ref="A1:C1"/>
    <mergeCell ref="A10:C10"/>
    <mergeCell ref="A9:C9"/>
    <mergeCell ref="A4:C4"/>
    <mergeCell ref="A5:C5"/>
    <mergeCell ref="A6:C6"/>
    <mergeCell ref="A7:C7"/>
    <mergeCell ref="A8:C8"/>
    <mergeCell ref="A3:C3"/>
    <mergeCell ref="A2:C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789600AF4C5BA459DC88206960A3A41" ma:contentTypeVersion="16" ma:contentTypeDescription="Een nieuw document maken." ma:contentTypeScope="" ma:versionID="8d639ec5d3755b523fbf03c3c517f13a">
  <xsd:schema xmlns:xsd="http://www.w3.org/2001/XMLSchema" xmlns:xs="http://www.w3.org/2001/XMLSchema" xmlns:p="http://schemas.microsoft.com/office/2006/metadata/properties" xmlns:ns2="5c52fd59-676a-4f96-ab0e-b9d1d35d413b" xmlns:ns3="552e9492-e21a-417f-b82d-4005cf0cf31b" targetNamespace="http://schemas.microsoft.com/office/2006/metadata/properties" ma:root="true" ma:fieldsID="03fb9676d96b239af18b5f35c1b87e57" ns2:_="" ns3:_="">
    <xsd:import namespace="5c52fd59-676a-4f96-ab0e-b9d1d35d413b"/>
    <xsd:import namespace="552e9492-e21a-417f-b82d-4005cf0cf31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52fd59-676a-4f96-ab0e-b9d1d35d41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cf51b7b-9724-4bb3-bd64-bad03722c38c"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2e9492-e21a-417f-b82d-4005cf0cf31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bd1a0f-773f-42be-9710-c4cd4dcffdae}" ma:internalName="TaxCatchAll" ma:showField="CatchAllData" ma:web="552e9492-e21a-417f-b82d-4005cf0cf31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c52fd59-676a-4f96-ab0e-b9d1d35d413b">
      <Terms xmlns="http://schemas.microsoft.com/office/infopath/2007/PartnerControls"/>
    </lcf76f155ced4ddcb4097134ff3c332f>
    <TaxCatchAll xmlns="552e9492-e21a-417f-b82d-4005cf0cf31b" xsi:nil="true"/>
  </documentManagement>
</p:properties>
</file>

<file path=customXml/itemProps1.xml><?xml version="1.0" encoding="utf-8"?>
<ds:datastoreItem xmlns:ds="http://schemas.openxmlformats.org/officeDocument/2006/customXml" ds:itemID="{8416FBD5-C45E-48F7-A873-DDF09C7287A0}">
  <ds:schemaRefs>
    <ds:schemaRef ds:uri="http://schemas.microsoft.com/sharepoint/v3/contenttype/forms"/>
  </ds:schemaRefs>
</ds:datastoreItem>
</file>

<file path=customXml/itemProps2.xml><?xml version="1.0" encoding="utf-8"?>
<ds:datastoreItem xmlns:ds="http://schemas.openxmlformats.org/officeDocument/2006/customXml" ds:itemID="{C5B5DC49-28E0-4722-9FC8-4A4AA504E8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52fd59-676a-4f96-ab0e-b9d1d35d413b"/>
    <ds:schemaRef ds:uri="552e9492-e21a-417f-b82d-4005cf0cf3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3A93F6-B7DA-4220-8417-0EC2DD891852}">
  <ds:schemaRefs>
    <ds:schemaRef ds:uri="http://schemas.microsoft.com/office/2006/metadata/properties"/>
    <ds:schemaRef ds:uri="http://schemas.microsoft.com/office/infopath/2007/PartnerControls"/>
    <ds:schemaRef ds:uri="5c52fd59-676a-4f96-ab0e-b9d1d35d413b"/>
    <ds:schemaRef ds:uri="552e9492-e21a-417f-b82d-4005cf0cf31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Prijzen</vt:lpstr>
      <vt:lpstr>Instructies &amp; Voorwaarden</vt:lpstr>
      <vt:lpstr>Prijzen!_Hlk52884115</vt:lpstr>
      <vt:lpstr>Prijzen!_Hlk94001168</vt:lpstr>
      <vt:lpstr>Prijzen!Afdrukbereik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Ruud van den Broek</dc:creator>
  <cp:keywords/>
  <dc:description/>
  <cp:lastModifiedBy>Lizette van Bergen | Brabant Bereikbaar</cp:lastModifiedBy>
  <cp:revision/>
  <cp:lastPrinted>2026-10-19T13:15:00Z</cp:lastPrinted>
  <dcterms:created xsi:type="dcterms:W3CDTF">2026-09-25T13:07:03Z</dcterms:created>
  <dcterms:modified xsi:type="dcterms:W3CDTF">2026-10-19T13:15:29Z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0x0101000789600AF4C5BA459DC88206960A3A41</vt:lpwstr>
  </property>
  <property fmtid="{D5CDD505-2E9C-101B-9397-08002B2CF9AE}" pid="3" name="MediaServiceImageTags">
    <vt:lpwstr/>
  </property>
</Properties>
</file>