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gt013.sharepoint.com/sites/Visieopetendrinken/Gedeelde documenten/General/voorbereiding aanbesteding warme dranken catering/Bijlagen Warme dranken/"/>
    </mc:Choice>
  </mc:AlternateContent>
  <xr:revisionPtr revIDLastSave="179" documentId="8_{2B53D895-CE67-4CF7-ABC2-F95E93EBF35D}" xr6:coauthVersionLast="47" xr6:coauthVersionMax="47" xr10:uidLastSave="{669E0338-F7BE-43E5-B00E-F1C14A4FFEBB}"/>
  <bookViews>
    <workbookView xWindow="-105" yWindow="0" windowWidth="26010" windowHeight="20985" activeTab="5" xr2:uid="{8443AAFB-C1D3-4DEE-B6EC-58C1F6BF41DB}"/>
  </bookViews>
  <sheets>
    <sheet name="Instructie" sheetId="1" r:id="rId1"/>
    <sheet name="Ondertekening" sheetId="2" r:id="rId2"/>
    <sheet name="Vaste kosten" sheetId="3" r:id="rId3"/>
    <sheet name="Variabele kosten" sheetId="4" r:id="rId4"/>
    <sheet name="Te beoordelen prijs" sheetId="5" r:id="rId5"/>
    <sheet name="Optioneel"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5" i="6" l="1"/>
  <c r="F23" i="6"/>
  <c r="F24" i="6"/>
  <c r="F26" i="6"/>
  <c r="E12" i="6"/>
  <c r="F28" i="6"/>
  <c r="F32" i="6"/>
  <c r="F31" i="6"/>
  <c r="F30" i="6"/>
  <c r="F29" i="6"/>
  <c r="F27" i="6"/>
  <c r="E19" i="6"/>
  <c r="E18" i="6"/>
  <c r="E17" i="6"/>
  <c r="E20" i="6" s="1"/>
  <c r="E11" i="6"/>
  <c r="E13" i="6" s="1"/>
  <c r="I12" i="4"/>
  <c r="I15" i="4"/>
  <c r="F50" i="4"/>
  <c r="H50" i="4"/>
  <c r="F49" i="4"/>
  <c r="H49" i="4" s="1"/>
  <c r="F51" i="4"/>
  <c r="H51" i="4" s="1"/>
  <c r="F52" i="4"/>
  <c r="H52" i="4" s="1"/>
  <c r="F53" i="4"/>
  <c r="H53" i="4" s="1"/>
  <c r="F54" i="4"/>
  <c r="H54" i="4" s="1"/>
  <c r="F48" i="4"/>
  <c r="H48" i="4" s="1"/>
  <c r="E26" i="4"/>
  <c r="E27" i="4"/>
  <c r="E28" i="4"/>
  <c r="E29" i="4"/>
  <c r="E30" i="4"/>
  <c r="E31" i="4"/>
  <c r="E32" i="4"/>
  <c r="E33" i="4"/>
  <c r="E34" i="4"/>
  <c r="E35" i="4"/>
  <c r="E36" i="4"/>
  <c r="E37" i="4"/>
  <c r="E38" i="4"/>
  <c r="F38" i="4" s="1"/>
  <c r="E25" i="4"/>
  <c r="G39" i="4"/>
  <c r="I13" i="4"/>
  <c r="I14" i="4"/>
  <c r="D33" i="4" s="1"/>
  <c r="I16" i="4"/>
  <c r="I17" i="4"/>
  <c r="D37" i="4" s="1"/>
  <c r="D28" i="4" l="1"/>
  <c r="F28" i="4" s="1"/>
  <c r="D36" i="4"/>
  <c r="F36" i="4" s="1"/>
  <c r="D35" i="4"/>
  <c r="D31" i="4"/>
  <c r="D26" i="4"/>
  <c r="D27" i="4"/>
  <c r="D25" i="4"/>
  <c r="D29" i="4"/>
  <c r="H55" i="4"/>
  <c r="C12" i="5" s="1"/>
  <c r="F27" i="4"/>
  <c r="F37" i="4"/>
  <c r="F26" i="4"/>
  <c r="F29" i="4"/>
  <c r="D30" i="4"/>
  <c r="F30" i="4" s="1"/>
  <c r="D32" i="4"/>
  <c r="F32" i="4" s="1"/>
  <c r="F31" i="4"/>
  <c r="F33" i="4"/>
  <c r="D34" i="4"/>
  <c r="F34" i="4" s="1"/>
  <c r="F25" i="4"/>
  <c r="F35" i="4"/>
  <c r="F39" i="4" l="1"/>
  <c r="C11" i="5" s="1"/>
  <c r="E13" i="3"/>
  <c r="E12" i="3"/>
  <c r="E10" i="3"/>
  <c r="E14" i="3" l="1"/>
  <c r="C10" i="5" s="1"/>
  <c r="C13" i="5"/>
</calcChain>
</file>

<file path=xl/sharedStrings.xml><?xml version="1.0" encoding="utf-8"?>
<sst xmlns="http://schemas.openxmlformats.org/spreadsheetml/2006/main" count="182" uniqueCount="108">
  <si>
    <t>Invulinstructie &amp; voorwaarden</t>
  </si>
  <si>
    <t xml:space="preserve">Inschrijver dient alleen de oranje cellen in te vullen. </t>
  </si>
  <si>
    <t>Prijzen zijn exclusief BTW, tenzij anders aangegeven.</t>
  </si>
  <si>
    <t>Het invoeren van een negatieve prijs is niet toegestaan, dit leidt tot uitsluiting.</t>
  </si>
  <si>
    <t>Kosten moeten worden toegekend aan de posten waar ze toebehoren.</t>
  </si>
  <si>
    <t>De kosten omvatten alle kosten voor het uitvoeren van de werkzaamheden/ dienstverlening.</t>
  </si>
  <si>
    <t>Naast de genoemde kosten kunnen er geen andere kosten door inschrijver bij opdrachtgever in rekening worden gebracht.</t>
  </si>
  <si>
    <t>Aan eventueel ingevulde aantallen kunnen geen rechten worden ontleend, deze zijn puur indicatief.</t>
  </si>
  <si>
    <t>Prijzenformulier Europese openbare aanbesteding  Warme drankenvoorzieningen Yonder</t>
  </si>
  <si>
    <t>De hierna genoemde Inschrijver:</t>
  </si>
  <si>
    <t>Rechtsgeldig vertegenwoordigd door:</t>
  </si>
  <si>
    <t>Functie:</t>
  </si>
  <si>
    <t>Postbus of adres:</t>
  </si>
  <si>
    <t>Postcode en plaats:</t>
  </si>
  <si>
    <t>Handelsregister nr.</t>
  </si>
  <si>
    <t>Telefoonnummer:</t>
  </si>
  <si>
    <t>Verklaart zich door ondertekening van dit prijzenblad, zonder voorbehoud, bereid tot:</t>
  </si>
  <si>
    <t>De uitvoering van de Opdracht zoals omschreven in het Aanbestedingsdocument en de bijbehorende bijlagen.</t>
  </si>
  <si>
    <t xml:space="preserve">De Inschrijver verklaart deze aanbieding gestand te doen overeenkomstig de bepalingen van de Aanbestedingsstukken </t>
  </si>
  <si>
    <t>en met inachtneming van de bepalingen en de gegevens zoals deze zijn omschreven in de bijlagen, alsmede de Nota's van Inlichtingen.</t>
  </si>
  <si>
    <t>Ondertekening</t>
  </si>
  <si>
    <t>Plaats:</t>
  </si>
  <si>
    <t>Datum:</t>
  </si>
  <si>
    <t>Naam ondertekenaar:</t>
  </si>
  <si>
    <t>Handtekening:</t>
  </si>
  <si>
    <t>Vaste kosten</t>
  </si>
  <si>
    <t>Onderdelen</t>
  </si>
  <si>
    <t>Aantal</t>
  </si>
  <si>
    <t>Kosten/maand</t>
  </si>
  <si>
    <t>Kosten/jaar</t>
  </si>
  <si>
    <t>Automaat</t>
  </si>
  <si>
    <t>Verzorging van de automaten, inclusief het bijvullen van ingrediënten</t>
  </si>
  <si>
    <t>N.v.t.</t>
  </si>
  <si>
    <t>Technisch onderhoud en service</t>
  </si>
  <si>
    <t>Onderzetkast</t>
  </si>
  <si>
    <t>Totale vaste kosten</t>
  </si>
  <si>
    <t>Ingredientkosten</t>
  </si>
  <si>
    <t>Ingredienten t.b.v. de automaten</t>
  </si>
  <si>
    <t xml:space="preserve"> Ingredienten </t>
  </si>
  <si>
    <t>Merk</t>
  </si>
  <si>
    <t>Standaard dosering per consumptie</t>
  </si>
  <si>
    <t xml:space="preserve">Verkoop eenheid </t>
  </si>
  <si>
    <t xml:space="preserve">Prijs per verkoopeenheid </t>
  </si>
  <si>
    <t>Prijs per consumptie</t>
  </si>
  <si>
    <t xml:space="preserve">Koffiebonen </t>
  </si>
  <si>
    <t>gelieve te specificeren (2 melanges)</t>
  </si>
  <si>
    <t>gram / stuk</t>
  </si>
  <si>
    <t>Automatenmelk koffie</t>
  </si>
  <si>
    <t>gelieve te specificeren</t>
  </si>
  <si>
    <t xml:space="preserve">Automatenmelk cappuccino </t>
  </si>
  <si>
    <t>Automatenmelk latte machiato</t>
  </si>
  <si>
    <t xml:space="preserve">Automatensuiker </t>
  </si>
  <si>
    <t>Automatencacao</t>
  </si>
  <si>
    <t>De bovenstaande grammages worden uitsluitend gehanteerd als vaste rekenkundige uitgangspunten voor de beoordeling en vergelijking van de financiële aanbiedingen.</t>
  </si>
  <si>
    <t xml:space="preserve">Inschrijver dient deze grammages in het Prijzenblad te hanteren, ongeacht de uiteindelijk aangeboden recepturen en instellingen. </t>
  </si>
  <si>
    <t>De definitieve doseringen worden tijdens de implementatie afgestemd en dienen in alle gevallen te voldoen aan de aangeboden en overeengekomen drankkwaliteit.</t>
  </si>
  <si>
    <t>Ingredientkosten per consumptie</t>
  </si>
  <si>
    <t>Soorten consumpties</t>
  </si>
  <si>
    <t xml:space="preserve">Prijs per consumptie </t>
  </si>
  <si>
    <t>Consumpties / jaar</t>
  </si>
  <si>
    <t>Jaarprijs</t>
  </si>
  <si>
    <t>Salesmix *</t>
  </si>
  <si>
    <t>Koffie</t>
  </si>
  <si>
    <t>Zwart</t>
  </si>
  <si>
    <t>Suiker</t>
  </si>
  <si>
    <t>Melk</t>
  </si>
  <si>
    <t>Suiker en Melk</t>
  </si>
  <si>
    <t>Espresso</t>
  </si>
  <si>
    <t xml:space="preserve">Cappuccino </t>
  </si>
  <si>
    <t> </t>
  </si>
  <si>
    <t>Cappuccino</t>
  </si>
  <si>
    <t>Latte macchiato</t>
  </si>
  <si>
    <t>Chocolade</t>
  </si>
  <si>
    <t>Heet water</t>
  </si>
  <si>
    <t xml:space="preserve">Totaal </t>
  </si>
  <si>
    <t>* De afname zoals hierboven is weergegeven, is fictief. Hier kunnen geen rechten aan ontleend worden.</t>
  </si>
  <si>
    <t xml:space="preserve">In de tabel vult Inschrijver de prijs per consumptie in op basis van de prijzen per consumptiecomponent zoals gecalculeerd in kolom i, zodat de werkelijke kosten per soort consumptie en de jaarprijs van de ingredienten inzichtelijk wordt. </t>
  </si>
  <si>
    <t>Losse ingredienten</t>
  </si>
  <si>
    <t>Specificatie</t>
  </si>
  <si>
    <t>Prijs per doos</t>
  </si>
  <si>
    <t>Aantal per doos</t>
  </si>
  <si>
    <t>Netto prijs per stuk</t>
  </si>
  <si>
    <t>Afname per jaar*</t>
  </si>
  <si>
    <t>Prijs per jaar</t>
  </si>
  <si>
    <t xml:space="preserve">Roerstaafjes </t>
  </si>
  <si>
    <t xml:space="preserve">Creamer sticks </t>
  </si>
  <si>
    <t>Creamer sticks (plantaardig)</t>
  </si>
  <si>
    <t xml:space="preserve">Suikersticks </t>
  </si>
  <si>
    <t xml:space="preserve">Theezakjes </t>
  </si>
  <si>
    <t xml:space="preserve">Decafé sticks </t>
  </si>
  <si>
    <t xml:space="preserve">Zoetstofjes </t>
  </si>
  <si>
    <t>Totaalprijs</t>
  </si>
  <si>
    <t xml:space="preserve">Te beoordelen prijs </t>
  </si>
  <si>
    <t>Variabele kosten - t.b.v. de automaten</t>
  </si>
  <si>
    <t>Variabele kosten - losse ingredienten</t>
  </si>
  <si>
    <t>Totale kosten per jaar</t>
  </si>
  <si>
    <t>Optioneel</t>
  </si>
  <si>
    <t>1. De verzorging van de automaten</t>
  </si>
  <si>
    <t>De verzorging van de automaten zoals opgenomen in tabblad 'Vaste kosten', 
inclusief het bijvullen van ingrediënten</t>
  </si>
  <si>
    <t>Verzorging van de onbemande luxe coffee corner, inclusief het bijvullen van ingrediënten</t>
  </si>
  <si>
    <t>Totale kosten</t>
  </si>
  <si>
    <t>2. Het leveren van een onbemande coffee corner op basis van een luxe koffievoorziening</t>
  </si>
  <si>
    <t>Meubel</t>
  </si>
  <si>
    <t>Losse ingredienten tbv onbemande coffee corner op basis van luxe koffievoorziening</t>
  </si>
  <si>
    <t>Koffiebonen</t>
  </si>
  <si>
    <t>Verse (koe)melk</t>
  </si>
  <si>
    <t>Verse (plantaardige) melk</t>
  </si>
  <si>
    <t>De bovenstaande prijzen en kosten maken geen onderdeel uit van de te beoordelen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</si>
</sst>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0.0%"/>
    <numFmt numFmtId="165" formatCode="#,##0.0"/>
    <numFmt numFmtId="166" formatCode="_ &quot;€&quot;\ * #,##0.0000_ ;_ &quot;€&quot;\ * \-#,##0.0000_ ;_ &quot;€&quot;\ * &quot;-&quot;????_ ;_ @_ "/>
    <numFmt numFmtId="167" formatCode="_ &quot;€&quot;\ * #,##0.00_ ;_ &quot;€&quot;\ * \-#,##0.00_ ;_ &quot;€&quot;\ * &quot;-&quot;????_ ;_ @_ "/>
    <numFmt numFmtId="168" formatCode="_ &quot;€&quot;\ * #,##0_ ;_ &quot;€&quot;\ * \-#,##0_ ;_ &quot;€&quot;\ * &quot;-&quot;????_ ;_ @_ "/>
    <numFmt numFmtId="169" formatCode="_ [$€-413]\ * #,##0.0000_ ;_ [$€-413]\ * \-#,##0.0000_ ;_ [$€-413]\ * &quot;-&quot;??_ ;_ @_ "/>
    <numFmt numFmtId="170" formatCode="_ [$€-413]\ * #,##0.00_ ;_ [$€-413]\ * \-#,##0.00_ ;_ [$€-413]\ * &quot;-&quot;??_ ;_ @_ "/>
  </numFmts>
  <fonts count="13"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b/>
      <sz val="10"/>
      <name val="Arial"/>
      <family val="2"/>
    </font>
    <font>
      <sz val="10"/>
      <name val="Arial"/>
      <family val="2"/>
    </font>
    <font>
      <b/>
      <sz val="11"/>
      <color theme="1"/>
      <name val="Aptos Narrow"/>
      <family val="2"/>
      <scheme val="minor"/>
    </font>
    <font>
      <b/>
      <sz val="11"/>
      <color theme="1"/>
      <name val="Arial"/>
      <family val="2"/>
    </font>
    <font>
      <sz val="11"/>
      <color theme="1"/>
      <name val="Arial"/>
      <family val="2"/>
    </font>
    <font>
      <b/>
      <sz val="9"/>
      <name val="Arial"/>
      <family val="2"/>
    </font>
    <font>
      <sz val="10"/>
      <color rgb="FFFF0000"/>
      <name val="Arial"/>
      <family val="2"/>
    </font>
    <font>
      <b/>
      <i/>
      <sz val="10"/>
      <color theme="1"/>
      <name val="Arial"/>
      <family val="2"/>
    </font>
    <font>
      <sz val="9"/>
      <color rgb="FF000000"/>
      <name val="Arial"/>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4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rgb="FF000000"/>
      </bottom>
      <diagonal/>
    </border>
    <border>
      <left style="thin">
        <color rgb="FF000000"/>
      </left>
      <right style="thin">
        <color rgb="FF000000"/>
      </right>
      <top/>
      <bottom style="thin">
        <color rgb="FF000000"/>
      </bottom>
      <diagonal/>
    </border>
    <border>
      <left style="thin">
        <color indexed="64"/>
      </left>
      <right style="medium">
        <color indexed="64"/>
      </right>
      <top style="medium">
        <color indexed="64"/>
      </top>
      <bottom style="medium">
        <color rgb="FF000000"/>
      </bottom>
      <diagonal/>
    </border>
  </borders>
  <cellStyleXfs count="4">
    <xf numFmtId="0" fontId="0" fillId="0" borderId="0"/>
    <xf numFmtId="44" fontId="1" fillId="0" borderId="0" applyFont="0" applyFill="0" applyBorder="0" applyAlignment="0" applyProtection="0"/>
    <xf numFmtId="0" fontId="5" fillId="0" borderId="0" applyFill="0"/>
    <xf numFmtId="9" fontId="1" fillId="0" borderId="0" applyFont="0" applyFill="0" applyBorder="0" applyAlignment="0" applyProtection="0"/>
  </cellStyleXfs>
  <cellXfs count="140">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5" fillId="2" borderId="2" xfId="0" applyFont="1" applyFill="1" applyBorder="1"/>
    <xf numFmtId="0" fontId="5" fillId="2" borderId="0" xfId="0" applyFont="1" applyFill="1" applyProtection="1">
      <protection locked="0"/>
    </xf>
    <xf numFmtId="0" fontId="4" fillId="2" borderId="0" xfId="0" applyFont="1" applyFill="1" applyProtection="1">
      <protection locked="0"/>
    </xf>
    <xf numFmtId="0" fontId="5" fillId="2" borderId="2" xfId="0" applyFont="1" applyFill="1" applyBorder="1" applyAlignment="1">
      <alignment vertical="center"/>
    </xf>
    <xf numFmtId="0" fontId="5" fillId="2" borderId="6" xfId="0" applyFont="1" applyFill="1" applyBorder="1" applyAlignment="1">
      <alignment vertical="center" wrapText="1"/>
    </xf>
    <xf numFmtId="44" fontId="2" fillId="2" borderId="2" xfId="0" applyNumberFormat="1" applyFont="1" applyFill="1" applyBorder="1" applyAlignment="1" applyProtection="1">
      <alignment horizontal="right"/>
      <protection locked="0"/>
    </xf>
    <xf numFmtId="44" fontId="5" fillId="2" borderId="7" xfId="1" applyFont="1" applyFill="1" applyBorder="1" applyAlignment="1">
      <alignment horizontal="right" vertical="center" wrapText="1"/>
    </xf>
    <xf numFmtId="0" fontId="4" fillId="2" borderId="8" xfId="0" applyFont="1" applyFill="1" applyBorder="1" applyAlignment="1">
      <alignment vertical="center"/>
    </xf>
    <xf numFmtId="0" fontId="4" fillId="2" borderId="9" xfId="0" applyFont="1" applyFill="1" applyBorder="1" applyAlignment="1">
      <alignment horizontal="right" vertical="center"/>
    </xf>
    <xf numFmtId="44" fontId="4" fillId="2" borderId="10" xfId="0" applyNumberFormat="1" applyFont="1" applyFill="1" applyBorder="1" applyAlignment="1">
      <alignment horizontal="right" vertical="center" wrapText="1"/>
    </xf>
    <xf numFmtId="0" fontId="2" fillId="2" borderId="0" xfId="0" applyFont="1" applyFill="1" applyAlignment="1">
      <alignment horizontal="right"/>
    </xf>
    <xf numFmtId="0" fontId="4" fillId="2" borderId="3" xfId="2" applyFont="1" applyFill="1" applyBorder="1" applyAlignment="1">
      <alignment horizontal="left" vertical="center"/>
    </xf>
    <xf numFmtId="0" fontId="4" fillId="2" borderId="4" xfId="2" applyFont="1" applyFill="1" applyBorder="1" applyAlignment="1">
      <alignment horizontal="right" vertical="center"/>
    </xf>
    <xf numFmtId="0" fontId="4" fillId="2" borderId="5" xfId="2" applyFont="1" applyFill="1" applyBorder="1" applyAlignment="1">
      <alignment horizontal="right" vertical="center"/>
    </xf>
    <xf numFmtId="0" fontId="5" fillId="2" borderId="1" xfId="0" applyFont="1" applyFill="1" applyBorder="1" applyAlignment="1">
      <alignment vertical="center" wrapText="1"/>
    </xf>
    <xf numFmtId="0" fontId="4" fillId="2" borderId="9" xfId="0" applyFont="1" applyFill="1" applyBorder="1" applyAlignment="1">
      <alignment vertical="center"/>
    </xf>
    <xf numFmtId="0" fontId="4" fillId="2" borderId="11" xfId="2" applyFont="1" applyFill="1" applyBorder="1" applyAlignment="1">
      <alignment horizontal="right" vertical="center"/>
    </xf>
    <xf numFmtId="0" fontId="5" fillId="2" borderId="8" xfId="0" applyFont="1" applyFill="1" applyBorder="1" applyAlignment="1">
      <alignment vertical="center" wrapText="1"/>
    </xf>
    <xf numFmtId="44" fontId="2" fillId="2" borderId="12" xfId="0" applyNumberFormat="1" applyFont="1" applyFill="1" applyBorder="1" applyAlignment="1" applyProtection="1">
      <alignment horizontal="right"/>
      <protection locked="0"/>
    </xf>
    <xf numFmtId="0" fontId="5" fillId="2" borderId="13" xfId="0" applyFont="1" applyFill="1" applyBorder="1" applyAlignment="1">
      <alignment vertical="center" wrapText="1"/>
    </xf>
    <xf numFmtId="0" fontId="5" fillId="2" borderId="14" xfId="0" applyFont="1" applyFill="1" applyBorder="1" applyAlignment="1">
      <alignment vertical="center" wrapText="1"/>
    </xf>
    <xf numFmtId="44" fontId="5" fillId="2" borderId="15" xfId="1" applyFont="1" applyFill="1" applyBorder="1" applyAlignment="1">
      <alignment horizontal="right" vertical="center" wrapText="1"/>
    </xf>
    <xf numFmtId="44" fontId="5" fillId="2" borderId="16" xfId="1" applyFont="1" applyFill="1" applyBorder="1" applyAlignment="1">
      <alignment horizontal="right" vertical="center" wrapText="1"/>
    </xf>
    <xf numFmtId="0" fontId="4" fillId="2" borderId="0" xfId="0" applyFont="1" applyFill="1" applyAlignment="1">
      <alignment vertical="center"/>
    </xf>
    <xf numFmtId="44" fontId="4" fillId="2" borderId="0" xfId="0" applyNumberFormat="1" applyFont="1" applyFill="1" applyAlignment="1">
      <alignment horizontal="right" vertical="center" wrapText="1"/>
    </xf>
    <xf numFmtId="0" fontId="2" fillId="2" borderId="2" xfId="0" applyFont="1" applyFill="1" applyBorder="1"/>
    <xf numFmtId="44" fontId="5" fillId="2" borderId="2" xfId="1" applyFont="1" applyFill="1" applyBorder="1" applyAlignment="1">
      <alignment horizontal="right" vertical="center" wrapText="1"/>
    </xf>
    <xf numFmtId="0" fontId="3" fillId="2" borderId="2" xfId="0" applyFont="1" applyFill="1" applyBorder="1"/>
    <xf numFmtId="166" fontId="2" fillId="2" borderId="2" xfId="0" applyNumberFormat="1" applyFont="1" applyFill="1" applyBorder="1"/>
    <xf numFmtId="0" fontId="4" fillId="2" borderId="17" xfId="2" applyFont="1" applyFill="1" applyBorder="1" applyAlignment="1">
      <alignment horizontal="left" vertical="center"/>
    </xf>
    <xf numFmtId="0" fontId="4" fillId="2" borderId="18" xfId="2" applyFont="1" applyFill="1" applyBorder="1" applyAlignment="1">
      <alignment horizontal="left" vertical="center"/>
    </xf>
    <xf numFmtId="0" fontId="3" fillId="2" borderId="11" xfId="0" applyFont="1" applyFill="1" applyBorder="1"/>
    <xf numFmtId="0" fontId="3" fillId="2" borderId="20" xfId="0" applyFont="1" applyFill="1" applyBorder="1"/>
    <xf numFmtId="166" fontId="2" fillId="2" borderId="21" xfId="0" applyNumberFormat="1" applyFont="1" applyFill="1" applyBorder="1"/>
    <xf numFmtId="44" fontId="5" fillId="2" borderId="12" xfId="1" applyFont="1" applyFill="1" applyBorder="1" applyAlignment="1">
      <alignment horizontal="right" vertical="center" wrapText="1"/>
    </xf>
    <xf numFmtId="0" fontId="2" fillId="2" borderId="12" xfId="0" applyFont="1" applyFill="1" applyBorder="1"/>
    <xf numFmtId="166" fontId="2" fillId="2" borderId="22" xfId="0" applyNumberFormat="1" applyFont="1" applyFill="1" applyBorder="1"/>
    <xf numFmtId="3" fontId="2" fillId="2" borderId="2" xfId="0" applyNumberFormat="1" applyFont="1" applyFill="1" applyBorder="1"/>
    <xf numFmtId="3" fontId="2" fillId="2" borderId="16" xfId="0" applyNumberFormat="1" applyFont="1" applyFill="1" applyBorder="1"/>
    <xf numFmtId="168" fontId="2" fillId="2" borderId="2" xfId="0" applyNumberFormat="1" applyFont="1" applyFill="1" applyBorder="1"/>
    <xf numFmtId="168" fontId="2" fillId="2" borderId="16" xfId="0" applyNumberFormat="1" applyFont="1" applyFill="1" applyBorder="1"/>
    <xf numFmtId="44" fontId="5" fillId="2" borderId="7" xfId="1" applyFont="1" applyFill="1" applyBorder="1" applyAlignment="1">
      <alignment horizontal="left" vertical="center" wrapText="1"/>
    </xf>
    <xf numFmtId="44" fontId="4" fillId="2" borderId="10" xfId="0" applyNumberFormat="1" applyFont="1" applyFill="1" applyBorder="1" applyAlignment="1">
      <alignment horizontal="left" vertical="center" wrapText="1"/>
    </xf>
    <xf numFmtId="170" fontId="5" fillId="2" borderId="21" xfId="0" applyNumberFormat="1" applyFont="1" applyFill="1" applyBorder="1" applyAlignment="1" applyProtection="1">
      <alignment vertical="center"/>
      <protection locked="0"/>
    </xf>
    <xf numFmtId="170" fontId="5" fillId="2" borderId="26" xfId="0" applyNumberFormat="1" applyFont="1" applyFill="1" applyBorder="1" applyAlignment="1" applyProtection="1">
      <alignment vertical="center"/>
      <protection locked="0"/>
    </xf>
    <xf numFmtId="3" fontId="5" fillId="2" borderId="12" xfId="0" applyNumberFormat="1" applyFont="1" applyFill="1" applyBorder="1" applyAlignment="1" applyProtection="1">
      <alignment vertical="center"/>
      <protection locked="0"/>
    </xf>
    <xf numFmtId="169" fontId="5" fillId="2" borderId="12" xfId="0" applyNumberFormat="1" applyFont="1" applyFill="1" applyBorder="1" applyAlignment="1" applyProtection="1">
      <alignment vertical="center"/>
      <protection locked="0"/>
    </xf>
    <xf numFmtId="0" fontId="7" fillId="2" borderId="0" xfId="0" applyFont="1" applyFill="1"/>
    <xf numFmtId="0" fontId="8" fillId="2" borderId="0" xfId="0" applyFont="1" applyFill="1" applyAlignment="1">
      <alignment horizontal="right"/>
    </xf>
    <xf numFmtId="0" fontId="8" fillId="2" borderId="0" xfId="0" applyFont="1" applyFill="1"/>
    <xf numFmtId="0" fontId="5" fillId="2" borderId="6" xfId="0" applyFont="1" applyFill="1" applyBorder="1" applyAlignment="1">
      <alignment horizontal="left" vertical="center" wrapText="1"/>
    </xf>
    <xf numFmtId="3" fontId="5" fillId="2" borderId="2" xfId="0" applyNumberFormat="1" applyFont="1" applyFill="1" applyBorder="1" applyAlignment="1" applyProtection="1">
      <alignment vertical="center"/>
      <protection locked="0"/>
    </xf>
    <xf numFmtId="0" fontId="9" fillId="2" borderId="24" xfId="0" applyFont="1" applyFill="1" applyBorder="1" applyAlignment="1">
      <alignment vertical="center"/>
    </xf>
    <xf numFmtId="0" fontId="9" fillId="2" borderId="25" xfId="0" applyFont="1" applyFill="1" applyBorder="1" applyAlignment="1">
      <alignment horizontal="left" vertical="center"/>
    </xf>
    <xf numFmtId="0" fontId="9" fillId="2" borderId="25" xfId="0" applyFont="1" applyFill="1" applyBorder="1" applyAlignment="1">
      <alignment horizontal="center" vertical="center"/>
    </xf>
    <xf numFmtId="0" fontId="9" fillId="2" borderId="5" xfId="0" applyFont="1" applyFill="1" applyBorder="1" applyAlignment="1">
      <alignment horizontal="center" vertical="center"/>
    </xf>
    <xf numFmtId="170" fontId="5" fillId="2" borderId="2" xfId="0" applyNumberFormat="1" applyFont="1" applyFill="1" applyBorder="1" applyAlignment="1" applyProtection="1">
      <alignment vertical="center"/>
      <protection locked="0"/>
    </xf>
    <xf numFmtId="170" fontId="4" fillId="2" borderId="10" xfId="0" applyNumberFormat="1" applyFont="1" applyFill="1" applyBorder="1" applyAlignment="1" applyProtection="1">
      <alignment vertical="center"/>
      <protection locked="0"/>
    </xf>
    <xf numFmtId="0" fontId="10" fillId="2" borderId="0" xfId="0" applyFont="1" applyFill="1"/>
    <xf numFmtId="0" fontId="5" fillId="3" borderId="2" xfId="0" applyFont="1" applyFill="1" applyBorder="1" applyProtection="1">
      <protection locked="0"/>
    </xf>
    <xf numFmtId="44" fontId="2" fillId="3" borderId="2" xfId="0" applyNumberFormat="1" applyFont="1" applyFill="1" applyBorder="1" applyAlignment="1" applyProtection="1">
      <alignment horizontal="right"/>
      <protection locked="0"/>
    </xf>
    <xf numFmtId="3" fontId="5" fillId="3" borderId="2" xfId="0" applyNumberFormat="1" applyFont="1" applyFill="1" applyBorder="1" applyAlignment="1" applyProtection="1">
      <alignment vertical="center"/>
      <protection locked="0"/>
    </xf>
    <xf numFmtId="165" fontId="2" fillId="2" borderId="2" xfId="0" applyNumberFormat="1" applyFont="1" applyFill="1" applyBorder="1"/>
    <xf numFmtId="165" fontId="2" fillId="2" borderId="12" xfId="0" applyNumberFormat="1" applyFont="1" applyFill="1" applyBorder="1"/>
    <xf numFmtId="0" fontId="4" fillId="2" borderId="11" xfId="2" applyFont="1" applyFill="1" applyBorder="1" applyAlignment="1">
      <alignment horizontal="left" vertical="center"/>
    </xf>
    <xf numFmtId="0" fontId="2" fillId="2" borderId="20" xfId="0" applyFont="1" applyFill="1" applyBorder="1"/>
    <xf numFmtId="0" fontId="3" fillId="2" borderId="6" xfId="0" applyFont="1" applyFill="1" applyBorder="1"/>
    <xf numFmtId="0" fontId="3" fillId="2" borderId="21" xfId="0" applyFont="1" applyFill="1" applyBorder="1"/>
    <xf numFmtId="0" fontId="2" fillId="2" borderId="6" xfId="0" applyFont="1" applyFill="1" applyBorder="1"/>
    <xf numFmtId="164" fontId="2" fillId="2" borderId="21" xfId="3" applyNumberFormat="1" applyFont="1" applyFill="1" applyBorder="1"/>
    <xf numFmtId="164" fontId="2" fillId="2" borderId="26" xfId="3" applyNumberFormat="1" applyFont="1" applyFill="1" applyBorder="1"/>
    <xf numFmtId="0" fontId="3" fillId="2" borderId="8" xfId="0" applyFont="1" applyFill="1" applyBorder="1"/>
    <xf numFmtId="3" fontId="2" fillId="2" borderId="27" xfId="0" applyNumberFormat="1" applyFont="1" applyFill="1" applyBorder="1"/>
    <xf numFmtId="168" fontId="3" fillId="2" borderId="27" xfId="0" applyNumberFormat="1" applyFont="1" applyFill="1" applyBorder="1"/>
    <xf numFmtId="164" fontId="2" fillId="2" borderId="10" xfId="3" applyNumberFormat="1" applyFont="1" applyFill="1" applyBorder="1"/>
    <xf numFmtId="0" fontId="11" fillId="2" borderId="0" xfId="0" applyFont="1" applyFill="1"/>
    <xf numFmtId="44" fontId="2" fillId="2" borderId="0" xfId="0" applyNumberFormat="1" applyFont="1" applyFill="1" applyAlignment="1" applyProtection="1">
      <alignment horizontal="right"/>
      <protection locked="0"/>
    </xf>
    <xf numFmtId="0" fontId="4" fillId="2" borderId="28" xfId="2" applyFont="1" applyFill="1" applyBorder="1" applyAlignment="1">
      <alignment horizontal="right" vertical="center"/>
    </xf>
    <xf numFmtId="0" fontId="4" fillId="2" borderId="30" xfId="2" applyFont="1" applyFill="1" applyBorder="1" applyAlignment="1">
      <alignment horizontal="right" vertical="center"/>
    </xf>
    <xf numFmtId="0" fontId="4" fillId="2" borderId="31" xfId="2" applyFont="1" applyFill="1" applyBorder="1" applyAlignment="1">
      <alignment horizontal="right" vertical="center"/>
    </xf>
    <xf numFmtId="44" fontId="2" fillId="3" borderId="23" xfId="0" applyNumberFormat="1" applyFont="1" applyFill="1" applyBorder="1" applyAlignment="1" applyProtection="1">
      <alignment horizontal="right"/>
      <protection locked="0"/>
    </xf>
    <xf numFmtId="0" fontId="4" fillId="2" borderId="29" xfId="2" applyFont="1" applyFill="1" applyBorder="1" applyAlignment="1">
      <alignment horizontal="right" vertical="center"/>
    </xf>
    <xf numFmtId="3" fontId="5" fillId="3" borderId="12" xfId="0" applyNumberFormat="1" applyFont="1" applyFill="1" applyBorder="1" applyAlignment="1" applyProtection="1">
      <alignment vertical="center"/>
      <protection locked="0"/>
    </xf>
    <xf numFmtId="44" fontId="2" fillId="3" borderId="11" xfId="0" applyNumberFormat="1" applyFont="1" applyFill="1" applyBorder="1" applyAlignment="1" applyProtection="1">
      <alignment horizontal="right" vertical="center"/>
      <protection locked="0"/>
    </xf>
    <xf numFmtId="0" fontId="4" fillId="2" borderId="36" xfId="0" applyFont="1" applyFill="1" applyBorder="1" applyAlignment="1">
      <alignment horizontal="right" vertical="center"/>
    </xf>
    <xf numFmtId="44" fontId="2" fillId="3" borderId="23" xfId="0" applyNumberFormat="1" applyFont="1" applyFill="1" applyBorder="1" applyAlignment="1" applyProtection="1">
      <alignment horizontal="right" vertical="center"/>
      <protection locked="0"/>
    </xf>
    <xf numFmtId="3" fontId="5" fillId="3" borderId="23" xfId="0" applyNumberFormat="1" applyFont="1" applyFill="1" applyBorder="1" applyAlignment="1" applyProtection="1">
      <alignment vertical="center"/>
      <protection locked="0"/>
    </xf>
    <xf numFmtId="0" fontId="9" fillId="2" borderId="40" xfId="0" applyFont="1" applyFill="1" applyBorder="1" applyAlignment="1">
      <alignment horizontal="center" vertical="center"/>
    </xf>
    <xf numFmtId="0" fontId="4" fillId="2" borderId="18" xfId="2" applyFont="1" applyFill="1" applyBorder="1" applyAlignment="1">
      <alignment horizontal="center" vertical="center"/>
    </xf>
    <xf numFmtId="0" fontId="0" fillId="0" borderId="19" xfId="0" applyBorder="1" applyAlignment="1">
      <alignment horizontal="center" vertical="center"/>
    </xf>
    <xf numFmtId="0" fontId="3" fillId="2" borderId="18" xfId="0" applyFont="1" applyFill="1" applyBorder="1" applyAlignment="1">
      <alignment horizontal="center"/>
    </xf>
    <xf numFmtId="0" fontId="6" fillId="0" borderId="19" xfId="0" applyFont="1" applyBorder="1" applyAlignment="1">
      <alignment horizontal="center"/>
    </xf>
    <xf numFmtId="0" fontId="5" fillId="3" borderId="2" xfId="0" applyFont="1" applyFill="1" applyBorder="1" applyAlignment="1" applyProtection="1">
      <alignment vertical="center" wrapText="1"/>
      <protection locked="0"/>
    </xf>
    <xf numFmtId="0" fontId="5" fillId="3" borderId="12" xfId="0" applyFont="1" applyFill="1" applyBorder="1" applyAlignment="1" applyProtection="1">
      <alignment vertical="center" wrapText="1"/>
      <protection locked="0"/>
    </xf>
    <xf numFmtId="3" fontId="2" fillId="3" borderId="2" xfId="0" applyNumberFormat="1" applyFont="1" applyFill="1" applyBorder="1" applyProtection="1">
      <protection locked="0"/>
    </xf>
    <xf numFmtId="3" fontId="2" fillId="3" borderId="12" xfId="0" applyNumberFormat="1" applyFont="1" applyFill="1" applyBorder="1" applyProtection="1">
      <protection locked="0"/>
    </xf>
    <xf numFmtId="44" fontId="5" fillId="3" borderId="2" xfId="1" applyFont="1" applyFill="1" applyBorder="1" applyAlignment="1" applyProtection="1">
      <alignment vertical="center" wrapText="1"/>
      <protection locked="0"/>
    </xf>
    <xf numFmtId="44" fontId="5" fillId="3" borderId="12" xfId="1" applyFont="1" applyFill="1" applyBorder="1" applyAlignment="1" applyProtection="1">
      <alignment vertical="center" wrapText="1"/>
      <protection locked="0"/>
    </xf>
    <xf numFmtId="167" fontId="2" fillId="3" borderId="2" xfId="0" applyNumberFormat="1" applyFont="1" applyFill="1" applyBorder="1" applyProtection="1">
      <protection locked="0"/>
    </xf>
    <xf numFmtId="0" fontId="5" fillId="3" borderId="18" xfId="0" applyFont="1" applyFill="1" applyBorder="1" applyAlignment="1" applyProtection="1">
      <alignment vertical="center" wrapText="1"/>
      <protection locked="0"/>
    </xf>
    <xf numFmtId="167" fontId="2" fillId="3" borderId="41" xfId="0" applyNumberFormat="1" applyFont="1" applyFill="1" applyBorder="1" applyProtection="1">
      <protection locked="0"/>
    </xf>
    <xf numFmtId="0" fontId="5" fillId="3" borderId="39" xfId="0" applyFont="1" applyFill="1" applyBorder="1" applyAlignment="1" applyProtection="1">
      <alignment vertical="center" wrapText="1"/>
      <protection locked="0"/>
    </xf>
    <xf numFmtId="167" fontId="2" fillId="3" borderId="38" xfId="0" applyNumberFormat="1" applyFont="1" applyFill="1" applyBorder="1" applyProtection="1">
      <protection locked="0"/>
    </xf>
    <xf numFmtId="167" fontId="2" fillId="3" borderId="23" xfId="0" applyNumberFormat="1" applyFont="1" applyFill="1" applyBorder="1" applyProtection="1">
      <protection locked="0"/>
    </xf>
    <xf numFmtId="167" fontId="2" fillId="3" borderId="12" xfId="0" applyNumberFormat="1" applyFont="1" applyFill="1" applyBorder="1" applyProtection="1">
      <protection locked="0"/>
    </xf>
    <xf numFmtId="0" fontId="5" fillId="2" borderId="17" xfId="0" applyFont="1" applyFill="1" applyBorder="1" applyAlignment="1" applyProtection="1">
      <alignment vertical="center" wrapText="1"/>
    </xf>
    <xf numFmtId="0" fontId="5" fillId="2" borderId="6" xfId="0" applyFont="1" applyFill="1" applyBorder="1" applyAlignment="1" applyProtection="1">
      <alignment vertical="center" wrapText="1"/>
    </xf>
    <xf numFmtId="0" fontId="4" fillId="2" borderId="35" xfId="0" applyFont="1" applyFill="1" applyBorder="1" applyAlignment="1" applyProtection="1">
      <alignment vertical="center"/>
    </xf>
    <xf numFmtId="0" fontId="5" fillId="2" borderId="0" xfId="0" applyFont="1" applyFill="1" applyAlignment="1" applyProtection="1">
      <alignment vertical="center" wrapText="1"/>
    </xf>
    <xf numFmtId="0" fontId="11" fillId="2" borderId="0" xfId="0" applyFont="1" applyFill="1" applyProtection="1"/>
    <xf numFmtId="0" fontId="4" fillId="2" borderId="0" xfId="2" applyFont="1" applyFill="1" applyAlignment="1" applyProtection="1">
      <alignment horizontal="left" vertical="center"/>
    </xf>
    <xf numFmtId="0" fontId="5" fillId="2" borderId="13" xfId="0" applyFont="1" applyFill="1" applyBorder="1" applyAlignment="1" applyProtection="1">
      <alignment vertical="center" wrapText="1"/>
    </xf>
    <xf numFmtId="0" fontId="4" fillId="2" borderId="8" xfId="0" applyFont="1" applyFill="1" applyBorder="1" applyAlignment="1" applyProtection="1">
      <alignment vertical="center"/>
    </xf>
    <xf numFmtId="0" fontId="2" fillId="2" borderId="0" xfId="0" applyFont="1" applyFill="1" applyProtection="1"/>
    <xf numFmtId="0" fontId="9" fillId="2" borderId="24" xfId="0" applyFont="1" applyFill="1" applyBorder="1" applyAlignment="1" applyProtection="1">
      <alignment vertical="center"/>
    </xf>
    <xf numFmtId="0" fontId="12" fillId="2" borderId="24" xfId="0" applyFont="1" applyFill="1" applyBorder="1" applyAlignment="1" applyProtection="1">
      <alignment vertical="center"/>
    </xf>
    <xf numFmtId="0" fontId="5" fillId="2" borderId="6" xfId="0" applyFont="1" applyFill="1" applyBorder="1" applyAlignment="1" applyProtection="1">
      <alignment horizontal="left" vertical="center" wrapText="1"/>
    </xf>
    <xf numFmtId="0" fontId="5" fillId="2" borderId="8" xfId="0" applyFont="1" applyFill="1" applyBorder="1" applyAlignment="1" applyProtection="1">
      <alignment horizontal="left" vertical="center" wrapText="1"/>
    </xf>
    <xf numFmtId="0" fontId="5" fillId="2" borderId="19"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4" fillId="2" borderId="36" xfId="0" applyFont="1" applyFill="1" applyBorder="1" applyAlignment="1" applyProtection="1">
      <alignment vertical="center"/>
    </xf>
    <xf numFmtId="0" fontId="4" fillId="2" borderId="28" xfId="2" applyFont="1" applyFill="1" applyBorder="1" applyAlignment="1" applyProtection="1">
      <alignment horizontal="right" vertical="center"/>
    </xf>
    <xf numFmtId="0" fontId="5" fillId="2" borderId="32" xfId="0" applyFont="1" applyFill="1" applyBorder="1" applyAlignment="1" applyProtection="1">
      <alignment vertical="center" wrapText="1"/>
    </xf>
    <xf numFmtId="0" fontId="5" fillId="2" borderId="14" xfId="0" applyFont="1" applyFill="1" applyBorder="1" applyAlignment="1" applyProtection="1">
      <alignment vertical="center" wrapText="1"/>
    </xf>
    <xf numFmtId="44" fontId="5" fillId="2" borderId="34" xfId="1" applyFont="1" applyFill="1" applyBorder="1" applyAlignment="1" applyProtection="1">
      <alignment horizontal="right" vertical="center" wrapText="1"/>
    </xf>
    <xf numFmtId="44" fontId="5" fillId="2" borderId="26" xfId="1" applyFont="1" applyFill="1" applyBorder="1" applyAlignment="1" applyProtection="1">
      <alignment horizontal="right" vertical="center" wrapText="1"/>
    </xf>
    <xf numFmtId="44" fontId="4" fillId="2" borderId="10" xfId="0" applyNumberFormat="1" applyFont="1" applyFill="1" applyBorder="1" applyAlignment="1" applyProtection="1">
      <alignment horizontal="right" vertical="center" wrapText="1"/>
    </xf>
    <xf numFmtId="44" fontId="5" fillId="2" borderId="0" xfId="1" applyFont="1" applyFill="1" applyBorder="1" applyAlignment="1" applyProtection="1">
      <alignment horizontal="right" vertical="center" wrapText="1"/>
    </xf>
    <xf numFmtId="0" fontId="4" fillId="2" borderId="31" xfId="2" applyFont="1" applyFill="1" applyBorder="1" applyAlignment="1" applyProtection="1">
      <alignment horizontal="right" vertical="center"/>
    </xf>
    <xf numFmtId="44" fontId="5" fillId="2" borderId="33" xfId="1" applyFont="1" applyFill="1" applyBorder="1" applyAlignment="1" applyProtection="1">
      <alignment horizontal="right" vertical="center" wrapText="1"/>
    </xf>
    <xf numFmtId="44" fontId="5" fillId="2" borderId="15" xfId="1" applyFont="1" applyFill="1" applyBorder="1" applyAlignment="1" applyProtection="1">
      <alignment horizontal="right" vertical="center" wrapText="1"/>
    </xf>
    <xf numFmtId="0" fontId="9" fillId="2" borderId="42" xfId="0" applyFont="1" applyFill="1" applyBorder="1" applyAlignment="1" applyProtection="1">
      <alignment horizontal="center" vertical="center"/>
    </xf>
    <xf numFmtId="170" fontId="5" fillId="2" borderId="37" xfId="0" applyNumberFormat="1" applyFont="1" applyFill="1" applyBorder="1" applyAlignment="1" applyProtection="1">
      <alignment vertical="center"/>
    </xf>
    <xf numFmtId="170" fontId="5" fillId="2" borderId="21" xfId="0" applyNumberFormat="1" applyFont="1" applyFill="1" applyBorder="1" applyAlignment="1" applyProtection="1">
      <alignment vertical="center"/>
    </xf>
    <xf numFmtId="170" fontId="5" fillId="2" borderId="22" xfId="0" applyNumberFormat="1" applyFont="1" applyFill="1" applyBorder="1" applyAlignment="1" applyProtection="1">
      <alignment vertical="center"/>
    </xf>
  </cellXfs>
  <cellStyles count="4">
    <cellStyle name="Procent" xfId="3" builtinId="5"/>
    <cellStyle name="Standaard" xfId="0" builtinId="0"/>
    <cellStyle name="Standaard_Gemeente Nijmegen-begrotingsmodel" xfId="2" xr:uid="{F8DB83D4-D5BF-4B82-8B67-73A100DA5DFA}"/>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249612</xdr:colOff>
      <xdr:row>4</xdr:row>
      <xdr:rowOff>108299</xdr:rowOff>
    </xdr:to>
    <xdr:pic>
      <xdr:nvPicPr>
        <xdr:cNvPr id="5" name="Afbeelding 4">
          <a:extLst>
            <a:ext uri="{FF2B5EF4-FFF2-40B4-BE49-F238E27FC236}">
              <a16:creationId xmlns:a16="http://schemas.microsoft.com/office/drawing/2014/main" id="{CFF38020-0496-477A-A733-E0762BE0BFD7}"/>
            </a:ext>
          </a:extLst>
        </xdr:cNvPr>
        <xdr:cNvPicPr>
          <a:picLocks noChangeAspect="1"/>
        </xdr:cNvPicPr>
      </xdr:nvPicPr>
      <xdr:blipFill>
        <a:blip xmlns:r="http://schemas.openxmlformats.org/officeDocument/2006/relationships" r:embed="rId1"/>
        <a:stretch>
          <a:fillRect/>
        </a:stretch>
      </xdr:blipFill>
      <xdr:spPr>
        <a:xfrm>
          <a:off x="606778" y="324556"/>
          <a:ext cx="1463167" cy="4328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1463167</xdr:colOff>
      <xdr:row>4</xdr:row>
      <xdr:rowOff>108299</xdr:rowOff>
    </xdr:to>
    <xdr:pic>
      <xdr:nvPicPr>
        <xdr:cNvPr id="2" name="Afbeelding 1">
          <a:extLst>
            <a:ext uri="{FF2B5EF4-FFF2-40B4-BE49-F238E27FC236}">
              <a16:creationId xmlns:a16="http://schemas.microsoft.com/office/drawing/2014/main" id="{17A52F3F-4DD9-48CF-9601-5B90BDC70B4A}"/>
            </a:ext>
          </a:extLst>
        </xdr:cNvPr>
        <xdr:cNvPicPr>
          <a:picLocks noChangeAspect="1"/>
        </xdr:cNvPicPr>
      </xdr:nvPicPr>
      <xdr:blipFill>
        <a:blip xmlns:r="http://schemas.openxmlformats.org/officeDocument/2006/relationships" r:embed="rId1"/>
        <a:stretch>
          <a:fillRect/>
        </a:stretch>
      </xdr:blipFill>
      <xdr:spPr>
        <a:xfrm>
          <a:off x="606778" y="324556"/>
          <a:ext cx="1463167" cy="4328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1463167</xdr:colOff>
      <xdr:row>4</xdr:row>
      <xdr:rowOff>108299</xdr:rowOff>
    </xdr:to>
    <xdr:pic>
      <xdr:nvPicPr>
        <xdr:cNvPr id="2" name="Afbeelding 1">
          <a:extLst>
            <a:ext uri="{FF2B5EF4-FFF2-40B4-BE49-F238E27FC236}">
              <a16:creationId xmlns:a16="http://schemas.microsoft.com/office/drawing/2014/main" id="{C738CD84-4389-479F-B643-33E26FBDB09A}"/>
            </a:ext>
          </a:extLst>
        </xdr:cNvPr>
        <xdr:cNvPicPr>
          <a:picLocks noChangeAspect="1"/>
        </xdr:cNvPicPr>
      </xdr:nvPicPr>
      <xdr:blipFill>
        <a:blip xmlns:r="http://schemas.openxmlformats.org/officeDocument/2006/relationships" r:embed="rId1"/>
        <a:stretch>
          <a:fillRect/>
        </a:stretch>
      </xdr:blipFill>
      <xdr:spPr>
        <a:xfrm>
          <a:off x="606778" y="324556"/>
          <a:ext cx="1463167" cy="4328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1463167</xdr:colOff>
      <xdr:row>4</xdr:row>
      <xdr:rowOff>108299</xdr:rowOff>
    </xdr:to>
    <xdr:pic>
      <xdr:nvPicPr>
        <xdr:cNvPr id="2" name="Afbeelding 1">
          <a:extLst>
            <a:ext uri="{FF2B5EF4-FFF2-40B4-BE49-F238E27FC236}">
              <a16:creationId xmlns:a16="http://schemas.microsoft.com/office/drawing/2014/main" id="{D658BF5B-41D5-4202-9E96-A7E0281A5817}"/>
            </a:ext>
          </a:extLst>
        </xdr:cNvPr>
        <xdr:cNvPicPr>
          <a:picLocks noChangeAspect="1"/>
        </xdr:cNvPicPr>
      </xdr:nvPicPr>
      <xdr:blipFill>
        <a:blip xmlns:r="http://schemas.openxmlformats.org/officeDocument/2006/relationships" r:embed="rId1"/>
        <a:stretch>
          <a:fillRect/>
        </a:stretch>
      </xdr:blipFill>
      <xdr:spPr>
        <a:xfrm>
          <a:off x="609600" y="317500"/>
          <a:ext cx="1463167" cy="4257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1463167</xdr:colOff>
      <xdr:row>4</xdr:row>
      <xdr:rowOff>108299</xdr:rowOff>
    </xdr:to>
    <xdr:pic>
      <xdr:nvPicPr>
        <xdr:cNvPr id="2" name="Afbeelding 1">
          <a:extLst>
            <a:ext uri="{FF2B5EF4-FFF2-40B4-BE49-F238E27FC236}">
              <a16:creationId xmlns:a16="http://schemas.microsoft.com/office/drawing/2014/main" id="{4D866EBF-D8B9-4A76-8645-A80814608689}"/>
            </a:ext>
          </a:extLst>
        </xdr:cNvPr>
        <xdr:cNvPicPr>
          <a:picLocks noChangeAspect="1"/>
        </xdr:cNvPicPr>
      </xdr:nvPicPr>
      <xdr:blipFill>
        <a:blip xmlns:r="http://schemas.openxmlformats.org/officeDocument/2006/relationships" r:embed="rId1"/>
        <a:stretch>
          <a:fillRect/>
        </a:stretch>
      </xdr:blipFill>
      <xdr:spPr>
        <a:xfrm>
          <a:off x="609600" y="317500"/>
          <a:ext cx="1463167" cy="4257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1463167</xdr:colOff>
      <xdr:row>4</xdr:row>
      <xdr:rowOff>108299</xdr:rowOff>
    </xdr:to>
    <xdr:pic>
      <xdr:nvPicPr>
        <xdr:cNvPr id="2" name="Afbeelding 1">
          <a:extLst>
            <a:ext uri="{FF2B5EF4-FFF2-40B4-BE49-F238E27FC236}">
              <a16:creationId xmlns:a16="http://schemas.microsoft.com/office/drawing/2014/main" id="{58A29D68-57DB-4FC0-8FE6-DBF85E0C6E6C}"/>
            </a:ext>
          </a:extLst>
        </xdr:cNvPr>
        <xdr:cNvPicPr>
          <a:picLocks noChangeAspect="1"/>
        </xdr:cNvPicPr>
      </xdr:nvPicPr>
      <xdr:blipFill>
        <a:blip xmlns:r="http://schemas.openxmlformats.org/officeDocument/2006/relationships" r:embed="rId1"/>
        <a:stretch>
          <a:fillRect/>
        </a:stretch>
      </xdr:blipFill>
      <xdr:spPr>
        <a:xfrm>
          <a:off x="609600" y="317500"/>
          <a:ext cx="1463167" cy="42579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A7BD6-2B4E-422E-A5C7-CF66BDC2CD00}">
  <dimension ref="A7:B14"/>
  <sheetViews>
    <sheetView zoomScale="90" zoomScaleNormal="90" workbookViewId="0">
      <selection activeCell="D32" sqref="D32"/>
    </sheetView>
  </sheetViews>
  <sheetFormatPr defaultColWidth="8.7109375" defaultRowHeight="12.75" x14ac:dyDescent="0.2"/>
  <cols>
    <col min="1" max="16384" width="8.7109375" style="1"/>
  </cols>
  <sheetData>
    <row r="7" spans="1:2" x14ac:dyDescent="0.2">
      <c r="B7" s="2" t="s">
        <v>0</v>
      </c>
    </row>
    <row r="8" spans="1:2" x14ac:dyDescent="0.2">
      <c r="A8" s="1">
        <v>1</v>
      </c>
      <c r="B8" s="1" t="s">
        <v>1</v>
      </c>
    </row>
    <row r="9" spans="1:2" x14ac:dyDescent="0.2">
      <c r="A9" s="1">
        <v>2</v>
      </c>
      <c r="B9" s="1" t="s">
        <v>2</v>
      </c>
    </row>
    <row r="10" spans="1:2" x14ac:dyDescent="0.2">
      <c r="A10" s="1">
        <v>3</v>
      </c>
      <c r="B10" s="1" t="s">
        <v>3</v>
      </c>
    </row>
    <row r="11" spans="1:2" x14ac:dyDescent="0.2">
      <c r="A11" s="1">
        <v>4</v>
      </c>
      <c r="B11" s="1" t="s">
        <v>4</v>
      </c>
    </row>
    <row r="12" spans="1:2" x14ac:dyDescent="0.2">
      <c r="A12" s="1">
        <v>5</v>
      </c>
      <c r="B12" s="1" t="s">
        <v>5</v>
      </c>
    </row>
    <row r="13" spans="1:2" x14ac:dyDescent="0.2">
      <c r="A13" s="1">
        <v>6</v>
      </c>
      <c r="B13" s="1" t="s">
        <v>6</v>
      </c>
    </row>
    <row r="14" spans="1:2" x14ac:dyDescent="0.2">
      <c r="A14" s="1">
        <v>7</v>
      </c>
      <c r="B14" s="1" t="s">
        <v>7</v>
      </c>
    </row>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2351-E547-4D0D-913F-C1858AE87140}">
  <dimension ref="B7:C28"/>
  <sheetViews>
    <sheetView zoomScale="90" zoomScaleNormal="90" workbookViewId="0">
      <selection activeCell="C38" sqref="C38"/>
    </sheetView>
  </sheetViews>
  <sheetFormatPr defaultColWidth="8.7109375" defaultRowHeight="12.75" x14ac:dyDescent="0.2"/>
  <cols>
    <col min="1" max="1" width="8.7109375" style="4"/>
    <col min="2" max="2" width="35.5703125" style="4" customWidth="1"/>
    <col min="3" max="3" width="70.5703125" style="4" customWidth="1"/>
    <col min="4" max="16384" width="8.7109375" style="4"/>
  </cols>
  <sheetData>
    <row r="7" spans="2:3" x14ac:dyDescent="0.2">
      <c r="B7" s="3" t="s">
        <v>8</v>
      </c>
      <c r="C7" s="3"/>
    </row>
    <row r="9" spans="2:3" x14ac:dyDescent="0.2">
      <c r="B9" s="5" t="s">
        <v>9</v>
      </c>
      <c r="C9" s="64"/>
    </row>
    <row r="10" spans="2:3" x14ac:dyDescent="0.2">
      <c r="B10" s="5" t="s">
        <v>10</v>
      </c>
      <c r="C10" s="64"/>
    </row>
    <row r="11" spans="2:3" x14ac:dyDescent="0.2">
      <c r="B11" s="5" t="s">
        <v>11</v>
      </c>
      <c r="C11" s="64"/>
    </row>
    <row r="12" spans="2:3" x14ac:dyDescent="0.2">
      <c r="B12" s="5" t="s">
        <v>12</v>
      </c>
      <c r="C12" s="64"/>
    </row>
    <row r="13" spans="2:3" x14ac:dyDescent="0.2">
      <c r="B13" s="5" t="s">
        <v>13</v>
      </c>
      <c r="C13" s="64"/>
    </row>
    <row r="14" spans="2:3" x14ac:dyDescent="0.2">
      <c r="B14" s="5" t="s">
        <v>14</v>
      </c>
      <c r="C14" s="64"/>
    </row>
    <row r="15" spans="2:3" x14ac:dyDescent="0.2">
      <c r="B15" s="5" t="s">
        <v>15</v>
      </c>
      <c r="C15" s="64"/>
    </row>
    <row r="16" spans="2:3" x14ac:dyDescent="0.2">
      <c r="C16" s="6"/>
    </row>
    <row r="17" spans="2:3" x14ac:dyDescent="0.2">
      <c r="B17" s="4" t="s">
        <v>16</v>
      </c>
      <c r="C17" s="6"/>
    </row>
    <row r="18" spans="2:3" x14ac:dyDescent="0.2">
      <c r="B18" s="4" t="s">
        <v>17</v>
      </c>
      <c r="C18" s="6"/>
    </row>
    <row r="19" spans="2:3" x14ac:dyDescent="0.2">
      <c r="C19" s="6"/>
    </row>
    <row r="20" spans="2:3" x14ac:dyDescent="0.2">
      <c r="B20" s="4" t="s">
        <v>18</v>
      </c>
      <c r="C20" s="6"/>
    </row>
    <row r="21" spans="2:3" x14ac:dyDescent="0.2">
      <c r="B21" s="4" t="s">
        <v>19</v>
      </c>
      <c r="C21" s="6"/>
    </row>
    <row r="22" spans="2:3" x14ac:dyDescent="0.2">
      <c r="C22" s="6"/>
    </row>
    <row r="23" spans="2:3" x14ac:dyDescent="0.2">
      <c r="B23" s="3" t="s">
        <v>20</v>
      </c>
      <c r="C23" s="7"/>
    </row>
    <row r="24" spans="2:3" x14ac:dyDescent="0.2">
      <c r="B24" s="3"/>
      <c r="C24" s="7"/>
    </row>
    <row r="25" spans="2:3" x14ac:dyDescent="0.2">
      <c r="B25" s="5" t="s">
        <v>21</v>
      </c>
      <c r="C25" s="64"/>
    </row>
    <row r="26" spans="2:3" x14ac:dyDescent="0.2">
      <c r="B26" s="5" t="s">
        <v>22</v>
      </c>
      <c r="C26" s="64"/>
    </row>
    <row r="27" spans="2:3" x14ac:dyDescent="0.2">
      <c r="B27" s="5" t="s">
        <v>23</v>
      </c>
      <c r="C27" s="64"/>
    </row>
    <row r="28" spans="2:3" ht="73.5" customHeight="1" x14ac:dyDescent="0.2">
      <c r="B28" s="8" t="s">
        <v>24</v>
      </c>
      <c r="C28" s="64"/>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434B-DB94-4BF7-B133-B8691DBC3DB4}">
  <dimension ref="B7:E14"/>
  <sheetViews>
    <sheetView zoomScale="90" zoomScaleNormal="90" workbookViewId="0">
      <selection activeCell="C25" sqref="C25"/>
    </sheetView>
  </sheetViews>
  <sheetFormatPr defaultColWidth="8.7109375" defaultRowHeight="12.75" x14ac:dyDescent="0.2"/>
  <cols>
    <col min="1" max="1" width="8.7109375" style="1"/>
    <col min="2" max="2" width="70.5703125" style="1" customWidth="1"/>
    <col min="3" max="3" width="20.5703125" style="1" customWidth="1"/>
    <col min="4" max="4" width="20.7109375" style="1" customWidth="1"/>
    <col min="5" max="5" width="20.5703125" style="1" customWidth="1"/>
    <col min="6" max="16384" width="8.7109375" style="1"/>
  </cols>
  <sheetData>
    <row r="7" spans="2:5" x14ac:dyDescent="0.2">
      <c r="B7" s="2" t="s">
        <v>25</v>
      </c>
      <c r="C7" s="2"/>
      <c r="D7" s="15"/>
      <c r="E7" s="15"/>
    </row>
    <row r="8" spans="2:5" ht="13.5" thickBot="1" x14ac:dyDescent="0.25">
      <c r="D8" s="15"/>
      <c r="E8" s="15"/>
    </row>
    <row r="9" spans="2:5" x14ac:dyDescent="0.2">
      <c r="B9" s="16" t="s">
        <v>26</v>
      </c>
      <c r="C9" s="21" t="s">
        <v>27</v>
      </c>
      <c r="D9" s="17" t="s">
        <v>28</v>
      </c>
      <c r="E9" s="18" t="s">
        <v>29</v>
      </c>
    </row>
    <row r="10" spans="2:5" x14ac:dyDescent="0.2">
      <c r="B10" s="9" t="s">
        <v>30</v>
      </c>
      <c r="C10" s="19">
        <v>30</v>
      </c>
      <c r="D10" s="65"/>
      <c r="E10" s="11">
        <f>C10*D10*12</f>
        <v>0</v>
      </c>
    </row>
    <row r="11" spans="2:5" x14ac:dyDescent="0.2">
      <c r="B11" s="9" t="s">
        <v>31</v>
      </c>
      <c r="C11" s="19" t="s">
        <v>32</v>
      </c>
      <c r="D11" s="10" t="s">
        <v>32</v>
      </c>
      <c r="E11" s="11" t="s">
        <v>32</v>
      </c>
    </row>
    <row r="12" spans="2:5" x14ac:dyDescent="0.2">
      <c r="B12" s="9" t="s">
        <v>33</v>
      </c>
      <c r="C12" s="19">
        <v>30</v>
      </c>
      <c r="D12" s="65"/>
      <c r="E12" s="26">
        <f>C12*D12*12</f>
        <v>0</v>
      </c>
    </row>
    <row r="13" spans="2:5" ht="13.5" thickBot="1" x14ac:dyDescent="0.25">
      <c r="B13" s="24" t="s">
        <v>34</v>
      </c>
      <c r="C13" s="25">
        <v>12</v>
      </c>
      <c r="D13" s="65"/>
      <c r="E13" s="27">
        <f>C13*D13*12</f>
        <v>0</v>
      </c>
    </row>
    <row r="14" spans="2:5" ht="14.25" thickTop="1" thickBot="1" x14ac:dyDescent="0.25">
      <c r="B14" s="12" t="s">
        <v>35</v>
      </c>
      <c r="C14" s="20"/>
      <c r="D14" s="13"/>
      <c r="E14" s="14">
        <f>E10+E12+E13</f>
        <v>0</v>
      </c>
    </row>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8981-CAB2-4895-BEA6-B73A1BE871C0}">
  <dimension ref="B7:I57"/>
  <sheetViews>
    <sheetView zoomScale="70" zoomScaleNormal="70" workbookViewId="0">
      <selection activeCell="D30" sqref="D30"/>
    </sheetView>
  </sheetViews>
  <sheetFormatPr defaultColWidth="8.7109375" defaultRowHeight="12.75" x14ac:dyDescent="0.2"/>
  <cols>
    <col min="1" max="1" width="8.7109375" style="1"/>
    <col min="2" max="3" width="35.5703125" style="1" customWidth="1"/>
    <col min="4" max="9" width="25.5703125" style="1" customWidth="1"/>
    <col min="10" max="16384" width="8.7109375" style="1"/>
  </cols>
  <sheetData>
    <row r="7" spans="2:9" x14ac:dyDescent="0.2">
      <c r="B7" s="2" t="s">
        <v>36</v>
      </c>
      <c r="C7" s="63"/>
      <c r="D7" s="2"/>
      <c r="E7" s="15"/>
      <c r="F7" s="15"/>
    </row>
    <row r="8" spans="2:9" x14ac:dyDescent="0.2">
      <c r="E8" s="15"/>
      <c r="F8" s="15"/>
    </row>
    <row r="9" spans="2:9" x14ac:dyDescent="0.2">
      <c r="B9" s="2" t="s">
        <v>37</v>
      </c>
      <c r="E9" s="15"/>
      <c r="F9" s="15"/>
    </row>
    <row r="10" spans="2:9" ht="13.5" thickBot="1" x14ac:dyDescent="0.25">
      <c r="B10" s="2"/>
      <c r="E10" s="15"/>
      <c r="F10" s="15"/>
    </row>
    <row r="11" spans="2:9" ht="15" x14ac:dyDescent="0.25">
      <c r="B11" s="34" t="s">
        <v>38</v>
      </c>
      <c r="C11" s="35" t="s">
        <v>39</v>
      </c>
      <c r="D11" s="93" t="s">
        <v>40</v>
      </c>
      <c r="E11" s="94"/>
      <c r="F11" s="95" t="s">
        <v>41</v>
      </c>
      <c r="G11" s="96"/>
      <c r="H11" s="36" t="s">
        <v>42</v>
      </c>
      <c r="I11" s="37" t="s">
        <v>43</v>
      </c>
    </row>
    <row r="12" spans="2:9" x14ac:dyDescent="0.2">
      <c r="B12" s="9" t="s">
        <v>44</v>
      </c>
      <c r="C12" s="97" t="s">
        <v>45</v>
      </c>
      <c r="D12" s="67">
        <v>8</v>
      </c>
      <c r="E12" s="31" t="s">
        <v>46</v>
      </c>
      <c r="F12" s="99"/>
      <c r="G12" s="30" t="s">
        <v>46</v>
      </c>
      <c r="H12" s="101"/>
      <c r="I12" s="38" t="e">
        <f>(D12/F12)*H12</f>
        <v>#DIV/0!</v>
      </c>
    </row>
    <row r="13" spans="2:9" x14ac:dyDescent="0.2">
      <c r="B13" s="9" t="s">
        <v>47</v>
      </c>
      <c r="C13" s="97" t="s">
        <v>48</v>
      </c>
      <c r="D13" s="67">
        <v>2.5</v>
      </c>
      <c r="E13" s="31" t="s">
        <v>46</v>
      </c>
      <c r="F13" s="99"/>
      <c r="G13" s="30" t="s">
        <v>46</v>
      </c>
      <c r="H13" s="101"/>
      <c r="I13" s="38" t="e">
        <f t="shared" ref="I13:I17" si="0">(D13/F13)*H13</f>
        <v>#DIV/0!</v>
      </c>
    </row>
    <row r="14" spans="2:9" x14ac:dyDescent="0.2">
      <c r="B14" s="9" t="s">
        <v>49</v>
      </c>
      <c r="C14" s="97" t="s">
        <v>48</v>
      </c>
      <c r="D14" s="67">
        <v>8</v>
      </c>
      <c r="E14" s="31" t="s">
        <v>46</v>
      </c>
      <c r="F14" s="99"/>
      <c r="G14" s="30" t="s">
        <v>46</v>
      </c>
      <c r="H14" s="101"/>
      <c r="I14" s="38" t="e">
        <f t="shared" si="0"/>
        <v>#DIV/0!</v>
      </c>
    </row>
    <row r="15" spans="2:9" x14ac:dyDescent="0.2">
      <c r="B15" s="9" t="s">
        <v>50</v>
      </c>
      <c r="C15" s="97" t="s">
        <v>48</v>
      </c>
      <c r="D15" s="67">
        <v>12</v>
      </c>
      <c r="E15" s="31" t="s">
        <v>46</v>
      </c>
      <c r="F15" s="99"/>
      <c r="G15" s="30" t="s">
        <v>46</v>
      </c>
      <c r="H15" s="101"/>
      <c r="I15" s="38" t="e">
        <f>(D15/F15)*H15</f>
        <v>#DIV/0!</v>
      </c>
    </row>
    <row r="16" spans="2:9" x14ac:dyDescent="0.2">
      <c r="B16" s="9" t="s">
        <v>51</v>
      </c>
      <c r="C16" s="97" t="s">
        <v>48</v>
      </c>
      <c r="D16" s="67">
        <v>4</v>
      </c>
      <c r="E16" s="31" t="s">
        <v>46</v>
      </c>
      <c r="F16" s="99"/>
      <c r="G16" s="30" t="s">
        <v>46</v>
      </c>
      <c r="H16" s="101"/>
      <c r="I16" s="38" t="e">
        <f t="shared" si="0"/>
        <v>#DIV/0!</v>
      </c>
    </row>
    <row r="17" spans="2:9" ht="13.5" thickBot="1" x14ac:dyDescent="0.25">
      <c r="B17" s="22" t="s">
        <v>52</v>
      </c>
      <c r="C17" s="98" t="s">
        <v>48</v>
      </c>
      <c r="D17" s="68">
        <v>20</v>
      </c>
      <c r="E17" s="39" t="s">
        <v>46</v>
      </c>
      <c r="F17" s="100"/>
      <c r="G17" s="40" t="s">
        <v>46</v>
      </c>
      <c r="H17" s="102"/>
      <c r="I17" s="41" t="e">
        <f t="shared" si="0"/>
        <v>#DIV/0!</v>
      </c>
    </row>
    <row r="18" spans="2:9" x14ac:dyDescent="0.2">
      <c r="B18" s="28"/>
      <c r="C18" s="28"/>
      <c r="D18" s="28"/>
      <c r="E18" s="29"/>
    </row>
    <row r="19" spans="2:9" x14ac:dyDescent="0.2">
      <c r="B19" s="1" t="s">
        <v>53</v>
      </c>
    </row>
    <row r="20" spans="2:9" x14ac:dyDescent="0.2">
      <c r="B20" s="1" t="s">
        <v>54</v>
      </c>
    </row>
    <row r="21" spans="2:9" x14ac:dyDescent="0.2">
      <c r="B21" s="1" t="s">
        <v>55</v>
      </c>
      <c r="C21" s="2"/>
    </row>
    <row r="22" spans="2:9" ht="13.5" thickBot="1" x14ac:dyDescent="0.25"/>
    <row r="23" spans="2:9" x14ac:dyDescent="0.2">
      <c r="B23" s="34" t="s">
        <v>56</v>
      </c>
      <c r="C23" s="69"/>
      <c r="D23" s="21"/>
      <c r="E23" s="21"/>
      <c r="F23" s="21"/>
      <c r="G23" s="70"/>
    </row>
    <row r="24" spans="2:9" s="2" customFormat="1" x14ac:dyDescent="0.2">
      <c r="B24" s="71" t="s">
        <v>57</v>
      </c>
      <c r="C24" s="32"/>
      <c r="D24" s="32" t="s">
        <v>58</v>
      </c>
      <c r="E24" s="32" t="s">
        <v>59</v>
      </c>
      <c r="F24" s="32" t="s">
        <v>60</v>
      </c>
      <c r="G24" s="72" t="s">
        <v>61</v>
      </c>
    </row>
    <row r="25" spans="2:9" x14ac:dyDescent="0.2">
      <c r="B25" s="73" t="s">
        <v>62</v>
      </c>
      <c r="C25" s="30" t="s">
        <v>63</v>
      </c>
      <c r="D25" s="33" t="e">
        <f>I12</f>
        <v>#DIV/0!</v>
      </c>
      <c r="E25" s="42">
        <f>$E$39*G25</f>
        <v>150000</v>
      </c>
      <c r="F25" s="44" t="e">
        <f>D25*E25</f>
        <v>#DIV/0!</v>
      </c>
      <c r="G25" s="74">
        <v>0.3</v>
      </c>
    </row>
    <row r="26" spans="2:9" x14ac:dyDescent="0.2">
      <c r="B26" s="73" t="s">
        <v>62</v>
      </c>
      <c r="C26" s="30" t="s">
        <v>64</v>
      </c>
      <c r="D26" s="33" t="e">
        <f>I12+I16</f>
        <v>#DIV/0!</v>
      </c>
      <c r="E26" s="42">
        <f t="shared" ref="E26:E38" si="1">$E$39*G26</f>
        <v>12500</v>
      </c>
      <c r="F26" s="44" t="e">
        <f t="shared" ref="F26:F38" si="2">D26*E26</f>
        <v>#DIV/0!</v>
      </c>
      <c r="G26" s="74">
        <v>2.5000000000000001E-2</v>
      </c>
    </row>
    <row r="27" spans="2:9" x14ac:dyDescent="0.2">
      <c r="B27" s="73" t="s">
        <v>62</v>
      </c>
      <c r="C27" s="30" t="s">
        <v>65</v>
      </c>
      <c r="D27" s="33" t="e">
        <f>I12+I13</f>
        <v>#DIV/0!</v>
      </c>
      <c r="E27" s="42">
        <f t="shared" si="1"/>
        <v>12500</v>
      </c>
      <c r="F27" s="44" t="e">
        <f t="shared" si="2"/>
        <v>#DIV/0!</v>
      </c>
      <c r="G27" s="74">
        <v>2.5000000000000001E-2</v>
      </c>
    </row>
    <row r="28" spans="2:9" x14ac:dyDescent="0.2">
      <c r="B28" s="73" t="s">
        <v>62</v>
      </c>
      <c r="C28" s="30" t="s">
        <v>66</v>
      </c>
      <c r="D28" s="33" t="e">
        <f>I12+I13+I16</f>
        <v>#DIV/0!</v>
      </c>
      <c r="E28" s="42">
        <f t="shared" si="1"/>
        <v>5000</v>
      </c>
      <c r="F28" s="44" t="e">
        <f t="shared" si="2"/>
        <v>#DIV/0!</v>
      </c>
      <c r="G28" s="74">
        <v>0.01</v>
      </c>
    </row>
    <row r="29" spans="2:9" x14ac:dyDescent="0.2">
      <c r="B29" s="73" t="s">
        <v>67</v>
      </c>
      <c r="C29" s="30" t="s">
        <v>63</v>
      </c>
      <c r="D29" s="33" t="e">
        <f>I12</f>
        <v>#DIV/0!</v>
      </c>
      <c r="E29" s="42">
        <f t="shared" si="1"/>
        <v>22500</v>
      </c>
      <c r="F29" s="44" t="e">
        <f t="shared" si="2"/>
        <v>#DIV/0!</v>
      </c>
      <c r="G29" s="74">
        <v>4.4999999999999998E-2</v>
      </c>
    </row>
    <row r="30" spans="2:9" x14ac:dyDescent="0.2">
      <c r="B30" s="73" t="s">
        <v>67</v>
      </c>
      <c r="C30" s="30" t="s">
        <v>64</v>
      </c>
      <c r="D30" s="33" t="e">
        <f>I12+I16</f>
        <v>#DIV/0!</v>
      </c>
      <c r="E30" s="42">
        <f t="shared" si="1"/>
        <v>2500</v>
      </c>
      <c r="F30" s="44" t="e">
        <f t="shared" si="2"/>
        <v>#DIV/0!</v>
      </c>
      <c r="G30" s="74">
        <v>5.0000000000000001E-3</v>
      </c>
    </row>
    <row r="31" spans="2:9" x14ac:dyDescent="0.2">
      <c r="B31" s="73" t="s">
        <v>67</v>
      </c>
      <c r="C31" s="30" t="s">
        <v>65</v>
      </c>
      <c r="D31" s="33" t="e">
        <f>I12+I13</f>
        <v>#DIV/0!</v>
      </c>
      <c r="E31" s="42">
        <f t="shared" si="1"/>
        <v>2500</v>
      </c>
      <c r="F31" s="44" t="e">
        <f t="shared" si="2"/>
        <v>#DIV/0!</v>
      </c>
      <c r="G31" s="74">
        <v>5.0000000000000001E-3</v>
      </c>
    </row>
    <row r="32" spans="2:9" x14ac:dyDescent="0.2">
      <c r="B32" s="73" t="s">
        <v>67</v>
      </c>
      <c r="C32" s="30" t="s">
        <v>66</v>
      </c>
      <c r="D32" s="33" t="e">
        <f>I12+I13+I16</f>
        <v>#DIV/0!</v>
      </c>
      <c r="E32" s="42">
        <f t="shared" si="1"/>
        <v>2500</v>
      </c>
      <c r="F32" s="44" t="e">
        <f t="shared" si="2"/>
        <v>#DIV/0!</v>
      </c>
      <c r="G32" s="74">
        <v>5.0000000000000001E-3</v>
      </c>
    </row>
    <row r="33" spans="2:8" x14ac:dyDescent="0.2">
      <c r="B33" s="73" t="s">
        <v>68</v>
      </c>
      <c r="C33" s="30" t="s">
        <v>69</v>
      </c>
      <c r="D33" s="33" t="e">
        <f>I12+I14</f>
        <v>#DIV/0!</v>
      </c>
      <c r="E33" s="42">
        <f t="shared" si="1"/>
        <v>100000</v>
      </c>
      <c r="F33" s="44" t="e">
        <f t="shared" si="2"/>
        <v>#DIV/0!</v>
      </c>
      <c r="G33" s="74">
        <v>0.2</v>
      </c>
    </row>
    <row r="34" spans="2:8" x14ac:dyDescent="0.2">
      <c r="B34" s="73" t="s">
        <v>70</v>
      </c>
      <c r="C34" s="30" t="s">
        <v>64</v>
      </c>
      <c r="D34" s="33" t="e">
        <f>I12+I14+I16</f>
        <v>#DIV/0!</v>
      </c>
      <c r="E34" s="42">
        <f t="shared" si="1"/>
        <v>10000</v>
      </c>
      <c r="F34" s="44" t="e">
        <f t="shared" si="2"/>
        <v>#DIV/0!</v>
      </c>
      <c r="G34" s="74">
        <v>0.02</v>
      </c>
    </row>
    <row r="35" spans="2:8" x14ac:dyDescent="0.2">
      <c r="B35" s="73" t="s">
        <v>71</v>
      </c>
      <c r="C35" s="30" t="s">
        <v>69</v>
      </c>
      <c r="D35" s="33" t="e">
        <f>I12+I15</f>
        <v>#DIV/0!</v>
      </c>
      <c r="E35" s="42">
        <f t="shared" si="1"/>
        <v>40000</v>
      </c>
      <c r="F35" s="44" t="e">
        <f t="shared" si="2"/>
        <v>#DIV/0!</v>
      </c>
      <c r="G35" s="74">
        <v>0.08</v>
      </c>
    </row>
    <row r="36" spans="2:8" x14ac:dyDescent="0.2">
      <c r="B36" s="73" t="s">
        <v>71</v>
      </c>
      <c r="C36" s="30" t="s">
        <v>64</v>
      </c>
      <c r="D36" s="33" t="e">
        <f>I12+I15+I16</f>
        <v>#DIV/0!</v>
      </c>
      <c r="E36" s="42">
        <f t="shared" si="1"/>
        <v>5000</v>
      </c>
      <c r="F36" s="44" t="e">
        <f t="shared" si="2"/>
        <v>#DIV/0!</v>
      </c>
      <c r="G36" s="74">
        <v>0.01</v>
      </c>
    </row>
    <row r="37" spans="2:8" x14ac:dyDescent="0.2">
      <c r="B37" s="73" t="s">
        <v>72</v>
      </c>
      <c r="C37" s="30" t="s">
        <v>69</v>
      </c>
      <c r="D37" s="33" t="e">
        <f>I17</f>
        <v>#DIV/0!</v>
      </c>
      <c r="E37" s="42">
        <f t="shared" si="1"/>
        <v>35000</v>
      </c>
      <c r="F37" s="44" t="e">
        <f t="shared" si="2"/>
        <v>#DIV/0!</v>
      </c>
      <c r="G37" s="74">
        <v>7.0000000000000007E-2</v>
      </c>
    </row>
    <row r="38" spans="2:8" ht="13.5" thickBot="1" x14ac:dyDescent="0.25">
      <c r="B38" s="73" t="s">
        <v>73</v>
      </c>
      <c r="C38" s="30"/>
      <c r="D38" s="33">
        <v>0</v>
      </c>
      <c r="E38" s="43">
        <f t="shared" si="1"/>
        <v>100000</v>
      </c>
      <c r="F38" s="45">
        <f t="shared" si="2"/>
        <v>0</v>
      </c>
      <c r="G38" s="75">
        <v>0.2</v>
      </c>
    </row>
    <row r="39" spans="2:8" ht="14.25" thickTop="1" thickBot="1" x14ac:dyDescent="0.25">
      <c r="B39" s="76" t="s">
        <v>74</v>
      </c>
      <c r="C39" s="40"/>
      <c r="D39" s="40"/>
      <c r="E39" s="77">
        <v>500000</v>
      </c>
      <c r="F39" s="78" t="e">
        <f>SUM(F25:F38)</f>
        <v>#DIV/0!</v>
      </c>
      <c r="G39" s="79">
        <f>SUM(G25:G38)</f>
        <v>1</v>
      </c>
    </row>
    <row r="41" spans="2:8" x14ac:dyDescent="0.2">
      <c r="B41" s="1" t="s">
        <v>75</v>
      </c>
    </row>
    <row r="42" spans="2:8" x14ac:dyDescent="0.2">
      <c r="B42" s="1" t="s">
        <v>76</v>
      </c>
    </row>
    <row r="45" spans="2:8" ht="15" x14ac:dyDescent="0.25">
      <c r="B45" s="52" t="s">
        <v>77</v>
      </c>
      <c r="C45" s="53"/>
      <c r="D45" s="54"/>
      <c r="E45" s="54"/>
      <c r="F45" s="54"/>
      <c r="G45" s="54"/>
    </row>
    <row r="46" spans="2:8" ht="15" thickBot="1" x14ac:dyDescent="0.25">
      <c r="B46" s="54"/>
      <c r="C46" s="53"/>
      <c r="D46" s="54"/>
      <c r="E46" s="54"/>
      <c r="F46" s="54"/>
      <c r="G46" s="54"/>
    </row>
    <row r="47" spans="2:8" s="4" customFormat="1" x14ac:dyDescent="0.2">
      <c r="B47" s="57" t="s">
        <v>38</v>
      </c>
      <c r="C47" s="58" t="s">
        <v>78</v>
      </c>
      <c r="D47" s="59" t="s">
        <v>79</v>
      </c>
      <c r="E47" s="59" t="s">
        <v>80</v>
      </c>
      <c r="F47" s="59" t="s">
        <v>81</v>
      </c>
      <c r="G47" s="59" t="s">
        <v>82</v>
      </c>
      <c r="H47" s="60" t="s">
        <v>83</v>
      </c>
    </row>
    <row r="48" spans="2:8" x14ac:dyDescent="0.2">
      <c r="B48" s="55" t="s">
        <v>84</v>
      </c>
      <c r="C48" s="97" t="s">
        <v>48</v>
      </c>
      <c r="D48" s="103"/>
      <c r="E48" s="66"/>
      <c r="F48" s="61" t="e">
        <f>D48/E48</f>
        <v>#DIV/0!</v>
      </c>
      <c r="G48" s="56">
        <v>60000</v>
      </c>
      <c r="H48" s="48" t="e">
        <f>F48*G48</f>
        <v>#DIV/0!</v>
      </c>
    </row>
    <row r="49" spans="2:8" x14ac:dyDescent="0.2">
      <c r="B49" s="55" t="s">
        <v>85</v>
      </c>
      <c r="C49" s="97" t="s">
        <v>48</v>
      </c>
      <c r="D49" s="103"/>
      <c r="E49" s="66"/>
      <c r="F49" s="61" t="e">
        <f t="shared" ref="F49:F54" si="3">D49/E49</f>
        <v>#DIV/0!</v>
      </c>
      <c r="G49" s="56">
        <v>29500</v>
      </c>
      <c r="H49" s="48" t="e">
        <f t="shared" ref="H49:H54" si="4">F49*G49</f>
        <v>#DIV/0!</v>
      </c>
    </row>
    <row r="50" spans="2:8" x14ac:dyDescent="0.2">
      <c r="B50" s="55" t="s">
        <v>86</v>
      </c>
      <c r="C50" s="97" t="s">
        <v>48</v>
      </c>
      <c r="D50" s="103"/>
      <c r="E50" s="66"/>
      <c r="F50" s="61" t="e">
        <f t="shared" ref="F50" si="5">D50/E50</f>
        <v>#DIV/0!</v>
      </c>
      <c r="G50" s="56">
        <v>2500</v>
      </c>
      <c r="H50" s="48" t="e">
        <f t="shared" ref="H50" si="6">F50*G50</f>
        <v>#DIV/0!</v>
      </c>
    </row>
    <row r="51" spans="2:8" x14ac:dyDescent="0.2">
      <c r="B51" s="55" t="s">
        <v>87</v>
      </c>
      <c r="C51" s="97" t="s">
        <v>48</v>
      </c>
      <c r="D51" s="103"/>
      <c r="E51" s="66"/>
      <c r="F51" s="61" t="e">
        <f t="shared" si="3"/>
        <v>#DIV/0!</v>
      </c>
      <c r="G51" s="56">
        <v>62000</v>
      </c>
      <c r="H51" s="48" t="e">
        <f t="shared" si="4"/>
        <v>#DIV/0!</v>
      </c>
    </row>
    <row r="52" spans="2:8" x14ac:dyDescent="0.2">
      <c r="B52" s="55" t="s">
        <v>88</v>
      </c>
      <c r="C52" s="97" t="s">
        <v>48</v>
      </c>
      <c r="D52" s="103"/>
      <c r="E52" s="66"/>
      <c r="F52" s="61" t="e">
        <f t="shared" si="3"/>
        <v>#DIV/0!</v>
      </c>
      <c r="G52" s="56">
        <v>88500</v>
      </c>
      <c r="H52" s="48" t="e">
        <f t="shared" si="4"/>
        <v>#DIV/0!</v>
      </c>
    </row>
    <row r="53" spans="2:8" x14ac:dyDescent="0.2">
      <c r="B53" s="55" t="s">
        <v>89</v>
      </c>
      <c r="C53" s="97" t="s">
        <v>48</v>
      </c>
      <c r="D53" s="103"/>
      <c r="E53" s="66"/>
      <c r="F53" s="61" t="e">
        <f t="shared" si="3"/>
        <v>#DIV/0!</v>
      </c>
      <c r="G53" s="56">
        <v>3200</v>
      </c>
      <c r="H53" s="48" t="e">
        <f t="shared" si="4"/>
        <v>#DIV/0!</v>
      </c>
    </row>
    <row r="54" spans="2:8" ht="13.5" thickBot="1" x14ac:dyDescent="0.25">
      <c r="B54" s="55" t="s">
        <v>90</v>
      </c>
      <c r="C54" s="97" t="s">
        <v>48</v>
      </c>
      <c r="D54" s="103"/>
      <c r="E54" s="66"/>
      <c r="F54" s="61" t="e">
        <f t="shared" si="3"/>
        <v>#DIV/0!</v>
      </c>
      <c r="G54" s="56">
        <v>5500</v>
      </c>
      <c r="H54" s="49" t="e">
        <f t="shared" si="4"/>
        <v>#DIV/0!</v>
      </c>
    </row>
    <row r="55" spans="2:8" ht="14.25" thickTop="1" thickBot="1" x14ac:dyDescent="0.25">
      <c r="B55" s="12" t="s">
        <v>91</v>
      </c>
      <c r="C55" s="23"/>
      <c r="D55" s="50"/>
      <c r="E55" s="40"/>
      <c r="F55" s="51"/>
      <c r="G55" s="50"/>
      <c r="H55" s="62" t="e">
        <f>SUM(H48:H54)</f>
        <v>#DIV/0!</v>
      </c>
    </row>
    <row r="57" spans="2:8" x14ac:dyDescent="0.2">
      <c r="B57" s="1" t="s">
        <v>75</v>
      </c>
    </row>
  </sheetData>
  <sheetProtection sheet="1" objects="1" scenarios="1"/>
  <mergeCells count="2">
    <mergeCell ref="D11:E11"/>
    <mergeCell ref="F11:G11"/>
  </mergeCells>
  <pageMargins left="0.7" right="0.7" top="0.75" bottom="0.75" header="0.3" footer="0.3"/>
  <pageSetup paperSize="9" orientation="portrait" r:id="rId1"/>
  <ignoredErrors>
    <ignoredError sqref="F51 H55 F54 F52 H52 F49 F48 H48 F53 H53 H49 H51 H5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85F57-BE51-4006-8F47-7D2D3EB959F6}">
  <dimension ref="B7:C13"/>
  <sheetViews>
    <sheetView zoomScale="90" zoomScaleNormal="90" workbookViewId="0">
      <selection activeCell="C13" sqref="C13"/>
    </sheetView>
  </sheetViews>
  <sheetFormatPr defaultColWidth="8.7109375" defaultRowHeight="12.75" x14ac:dyDescent="0.2"/>
  <cols>
    <col min="1" max="1" width="8.7109375" style="1"/>
    <col min="2" max="2" width="70.5703125" style="1" customWidth="1"/>
    <col min="3" max="3" width="20.5703125" style="1" customWidth="1"/>
    <col min="4" max="16384" width="8.7109375" style="1"/>
  </cols>
  <sheetData>
    <row r="7" spans="2:3" x14ac:dyDescent="0.2">
      <c r="B7" s="2" t="s">
        <v>92</v>
      </c>
      <c r="C7" s="15"/>
    </row>
    <row r="8" spans="2:3" ht="13.5" thickBot="1" x14ac:dyDescent="0.25">
      <c r="C8" s="15"/>
    </row>
    <row r="9" spans="2:3" x14ac:dyDescent="0.2">
      <c r="B9" s="16" t="s">
        <v>26</v>
      </c>
      <c r="C9" s="18" t="s">
        <v>29</v>
      </c>
    </row>
    <row r="10" spans="2:3" x14ac:dyDescent="0.2">
      <c r="B10" s="9" t="s">
        <v>25</v>
      </c>
      <c r="C10" s="46">
        <f>'Vaste kosten'!E14</f>
        <v>0</v>
      </c>
    </row>
    <row r="11" spans="2:3" x14ac:dyDescent="0.2">
      <c r="B11" s="9" t="s">
        <v>93</v>
      </c>
      <c r="C11" s="46" t="e">
        <f>'Variabele kosten'!F39</f>
        <v>#DIV/0!</v>
      </c>
    </row>
    <row r="12" spans="2:3" x14ac:dyDescent="0.2">
      <c r="B12" s="9" t="s">
        <v>94</v>
      </c>
      <c r="C12" s="46" t="e">
        <f>'Variabele kosten'!H55</f>
        <v>#DIV/0!</v>
      </c>
    </row>
    <row r="13" spans="2:3" ht="13.5" thickBot="1" x14ac:dyDescent="0.25">
      <c r="B13" s="12" t="s">
        <v>95</v>
      </c>
      <c r="C13" s="47" t="e">
        <f>SUM(C10:C12)</f>
        <v>#DIV/0!</v>
      </c>
    </row>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23698-6ACF-4F00-B26D-53044F671D2D}">
  <dimension ref="B7:F35"/>
  <sheetViews>
    <sheetView tabSelected="1" zoomScale="80" zoomScaleNormal="80" workbookViewId="0">
      <selection activeCell="B43" sqref="B43"/>
    </sheetView>
  </sheetViews>
  <sheetFormatPr defaultColWidth="8.7109375" defaultRowHeight="12.75" x14ac:dyDescent="0.2"/>
  <cols>
    <col min="1" max="1" width="8.7109375" style="1"/>
    <col min="2" max="2" width="84.85546875" style="1" customWidth="1"/>
    <col min="3" max="3" width="20.5703125" style="1" customWidth="1"/>
    <col min="4" max="4" width="20.7109375" style="1" customWidth="1"/>
    <col min="5" max="6" width="20.5703125" style="1" customWidth="1"/>
    <col min="7" max="16384" width="8.7109375" style="1"/>
  </cols>
  <sheetData>
    <row r="7" spans="2:5" x14ac:dyDescent="0.2">
      <c r="B7" s="2" t="s">
        <v>96</v>
      </c>
    </row>
    <row r="8" spans="2:5" x14ac:dyDescent="0.2">
      <c r="B8" s="2"/>
    </row>
    <row r="9" spans="2:5" ht="13.5" thickBot="1" x14ac:dyDescent="0.25">
      <c r="B9" s="80" t="s">
        <v>97</v>
      </c>
    </row>
    <row r="10" spans="2:5" ht="13.5" thickBot="1" x14ac:dyDescent="0.25">
      <c r="C10" s="82" t="s">
        <v>27</v>
      </c>
      <c r="D10" s="83" t="s">
        <v>28</v>
      </c>
      <c r="E10" s="84" t="s">
        <v>29</v>
      </c>
    </row>
    <row r="11" spans="2:5" ht="25.5" x14ac:dyDescent="0.2">
      <c r="B11" s="110" t="s">
        <v>98</v>
      </c>
      <c r="C11" s="123">
        <v>30</v>
      </c>
      <c r="D11" s="88">
        <v>0</v>
      </c>
      <c r="E11" s="129">
        <f>C11*D11*12</f>
        <v>0</v>
      </c>
    </row>
    <row r="12" spans="2:5" x14ac:dyDescent="0.2">
      <c r="B12" s="111" t="s">
        <v>99</v>
      </c>
      <c r="C12" s="124">
        <v>1</v>
      </c>
      <c r="D12" s="90">
        <v>0</v>
      </c>
      <c r="E12" s="130">
        <f>C12*D12*12</f>
        <v>0</v>
      </c>
    </row>
    <row r="13" spans="2:5" ht="14.25" thickTop="1" thickBot="1" x14ac:dyDescent="0.25">
      <c r="B13" s="112" t="s">
        <v>100</v>
      </c>
      <c r="C13" s="125"/>
      <c r="D13" s="89"/>
      <c r="E13" s="131">
        <f>E11+E12</f>
        <v>0</v>
      </c>
    </row>
    <row r="14" spans="2:5" x14ac:dyDescent="0.2">
      <c r="B14" s="113"/>
      <c r="C14" s="113"/>
      <c r="D14" s="81"/>
      <c r="E14" s="132"/>
    </row>
    <row r="15" spans="2:5" ht="13.5" thickBot="1" x14ac:dyDescent="0.25">
      <c r="B15" s="114" t="s">
        <v>101</v>
      </c>
      <c r="C15" s="118"/>
      <c r="E15" s="118"/>
    </row>
    <row r="16" spans="2:5" ht="13.5" thickBot="1" x14ac:dyDescent="0.25">
      <c r="B16" s="115"/>
      <c r="C16" s="126" t="s">
        <v>27</v>
      </c>
      <c r="D16" s="86" t="s">
        <v>28</v>
      </c>
      <c r="E16" s="133" t="s">
        <v>29</v>
      </c>
    </row>
    <row r="17" spans="2:6" x14ac:dyDescent="0.2">
      <c r="B17" s="110" t="s">
        <v>30</v>
      </c>
      <c r="C17" s="127">
        <v>1</v>
      </c>
      <c r="D17" s="85"/>
      <c r="E17" s="134">
        <f>C17*D17*12</f>
        <v>0</v>
      </c>
    </row>
    <row r="18" spans="2:6" x14ac:dyDescent="0.2">
      <c r="B18" s="111" t="s">
        <v>33</v>
      </c>
      <c r="C18" s="124">
        <v>1</v>
      </c>
      <c r="D18" s="65"/>
      <c r="E18" s="135">
        <f>C18*D18*12</f>
        <v>0</v>
      </c>
    </row>
    <row r="19" spans="2:6" ht="13.5" thickBot="1" x14ac:dyDescent="0.25">
      <c r="B19" s="116" t="s">
        <v>102</v>
      </c>
      <c r="C19" s="128">
        <v>1</v>
      </c>
      <c r="D19" s="65"/>
      <c r="E19" s="130">
        <f>C19*D19*12</f>
        <v>0</v>
      </c>
    </row>
    <row r="20" spans="2:6" ht="14.25" thickTop="1" thickBot="1" x14ac:dyDescent="0.25">
      <c r="B20" s="117" t="s">
        <v>35</v>
      </c>
      <c r="C20" s="20"/>
      <c r="D20" s="13"/>
      <c r="E20" s="131">
        <f>E17+E18+E19</f>
        <v>0</v>
      </c>
      <c r="F20" s="118"/>
    </row>
    <row r="21" spans="2:6" x14ac:dyDescent="0.2">
      <c r="B21" s="118"/>
      <c r="F21" s="118"/>
    </row>
    <row r="22" spans="2:6" x14ac:dyDescent="0.2">
      <c r="B22" s="119" t="s">
        <v>103</v>
      </c>
      <c r="C22" s="59" t="s">
        <v>78</v>
      </c>
      <c r="D22" s="92" t="s">
        <v>79</v>
      </c>
      <c r="E22" s="92" t="s">
        <v>80</v>
      </c>
      <c r="F22" s="136" t="s">
        <v>81</v>
      </c>
    </row>
    <row r="23" spans="2:6" x14ac:dyDescent="0.2">
      <c r="B23" s="120" t="s">
        <v>104</v>
      </c>
      <c r="C23" s="104" t="s">
        <v>48</v>
      </c>
      <c r="D23" s="105"/>
      <c r="E23" s="105"/>
      <c r="F23" s="137" t="e">
        <f>D23/E23</f>
        <v>#DIV/0!</v>
      </c>
    </row>
    <row r="24" spans="2:6" x14ac:dyDescent="0.2">
      <c r="B24" s="121" t="s">
        <v>105</v>
      </c>
      <c r="C24" s="106" t="s">
        <v>48</v>
      </c>
      <c r="D24" s="107"/>
      <c r="E24" s="107"/>
      <c r="F24" s="138" t="e">
        <f t="shared" ref="F24:F26" si="0">D24/E24</f>
        <v>#DIV/0!</v>
      </c>
    </row>
    <row r="25" spans="2:6" x14ac:dyDescent="0.2">
      <c r="B25" s="121" t="s">
        <v>106</v>
      </c>
      <c r="C25" s="106" t="s">
        <v>48</v>
      </c>
      <c r="D25" s="107"/>
      <c r="E25" s="107"/>
      <c r="F25" s="138" t="e">
        <f t="shared" ref="F25" si="1">D25/E25</f>
        <v>#DIV/0!</v>
      </c>
    </row>
    <row r="26" spans="2:6" x14ac:dyDescent="0.2">
      <c r="B26" s="121" t="s">
        <v>84</v>
      </c>
      <c r="C26" s="97" t="s">
        <v>48</v>
      </c>
      <c r="D26" s="108"/>
      <c r="E26" s="91"/>
      <c r="F26" s="138" t="e">
        <f t="shared" si="0"/>
        <v>#DIV/0!</v>
      </c>
    </row>
    <row r="27" spans="2:6" x14ac:dyDescent="0.2">
      <c r="B27" s="121" t="s">
        <v>85</v>
      </c>
      <c r="C27" s="97" t="s">
        <v>48</v>
      </c>
      <c r="D27" s="103"/>
      <c r="E27" s="66"/>
      <c r="F27" s="138" t="e">
        <f t="shared" ref="F27:F32" si="2">D27/E27</f>
        <v>#DIV/0!</v>
      </c>
    </row>
    <row r="28" spans="2:6" x14ac:dyDescent="0.2">
      <c r="B28" s="121" t="s">
        <v>86</v>
      </c>
      <c r="C28" s="97" t="s">
        <v>48</v>
      </c>
      <c r="D28" s="103"/>
      <c r="E28" s="66"/>
      <c r="F28" s="138" t="e">
        <f t="shared" si="2"/>
        <v>#DIV/0!</v>
      </c>
    </row>
    <row r="29" spans="2:6" x14ac:dyDescent="0.2">
      <c r="B29" s="121" t="s">
        <v>87</v>
      </c>
      <c r="C29" s="97" t="s">
        <v>48</v>
      </c>
      <c r="D29" s="103"/>
      <c r="E29" s="66"/>
      <c r="F29" s="138" t="e">
        <f t="shared" si="2"/>
        <v>#DIV/0!</v>
      </c>
    </row>
    <row r="30" spans="2:6" x14ac:dyDescent="0.2">
      <c r="B30" s="121" t="s">
        <v>88</v>
      </c>
      <c r="C30" s="97" t="s">
        <v>48</v>
      </c>
      <c r="D30" s="103"/>
      <c r="E30" s="66"/>
      <c r="F30" s="138" t="e">
        <f t="shared" si="2"/>
        <v>#DIV/0!</v>
      </c>
    </row>
    <row r="31" spans="2:6" x14ac:dyDescent="0.2">
      <c r="B31" s="121" t="s">
        <v>89</v>
      </c>
      <c r="C31" s="97" t="s">
        <v>48</v>
      </c>
      <c r="D31" s="103"/>
      <c r="E31" s="66"/>
      <c r="F31" s="138" t="e">
        <f t="shared" si="2"/>
        <v>#DIV/0!</v>
      </c>
    </row>
    <row r="32" spans="2:6" x14ac:dyDescent="0.2">
      <c r="B32" s="122" t="s">
        <v>90</v>
      </c>
      <c r="C32" s="98" t="s">
        <v>48</v>
      </c>
      <c r="D32" s="109"/>
      <c r="E32" s="87"/>
      <c r="F32" s="139" t="e">
        <f t="shared" si="2"/>
        <v>#DIV/0!</v>
      </c>
    </row>
    <row r="33" spans="2:6" x14ac:dyDescent="0.2">
      <c r="F33" s="118"/>
    </row>
    <row r="34" spans="2:6" x14ac:dyDescent="0.2">
      <c r="B34" s="1" t="s">
        <v>107</v>
      </c>
      <c r="F34" s="118"/>
    </row>
    <row r="35" spans="2:6" x14ac:dyDescent="0.2">
      <c r="F35" s="118"/>
    </row>
  </sheetData>
  <sheetProtection sheet="1" objects="1" scenarios="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05A3E0AE12DD40A748AE936FEF2C94" ma:contentTypeVersion="10" ma:contentTypeDescription="Een nieuw document maken." ma:contentTypeScope="" ma:versionID="e30926351b7bededf0ade2b09c112f54">
  <xsd:schema xmlns:xsd="http://www.w3.org/2001/XMLSchema" xmlns:xs="http://www.w3.org/2001/XMLSchema" xmlns:p="http://schemas.microsoft.com/office/2006/metadata/properties" xmlns:ns2="a3153892-0989-4b70-abc6-b8cbec688ef3" xmlns:ns3="e85ac44d-2797-450a-8487-a026562888aa" targetNamespace="http://schemas.microsoft.com/office/2006/metadata/properties" ma:root="true" ma:fieldsID="68cb9e5b06f9caa235127539afc42596" ns2:_="" ns3:_="">
    <xsd:import namespace="a3153892-0989-4b70-abc6-b8cbec688ef3"/>
    <xsd:import namespace="e85ac44d-2797-450a-8487-a026562888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53892-0989-4b70-abc6-b8cbec68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37b844-4c96-451e-869d-155e9528eb6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5ac44d-2797-450a-8487-a026562888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d82a00-824b-4cc5-8057-0a87d100ca8d}" ma:internalName="TaxCatchAll" ma:showField="CatchAllData" ma:web="e85ac44d-2797-450a-8487-a026562888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5ac44d-2797-450a-8487-a026562888aa" xsi:nil="true"/>
    <lcf76f155ced4ddcb4097134ff3c332f xmlns="a3153892-0989-4b70-abc6-b8cbec688e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DC3CA4-E4D6-4DD4-9469-DDF05378AC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153892-0989-4b70-abc6-b8cbec688ef3"/>
    <ds:schemaRef ds:uri="e85ac44d-2797-450a-8487-a026562888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591A04-CD40-4338-9509-1465DB43A2B4}">
  <ds:schemaRefs>
    <ds:schemaRef ds:uri="http://schemas.microsoft.com/sharepoint/v3/contenttype/forms"/>
  </ds:schemaRefs>
</ds:datastoreItem>
</file>

<file path=customXml/itemProps3.xml><?xml version="1.0" encoding="utf-8"?>
<ds:datastoreItem xmlns:ds="http://schemas.openxmlformats.org/officeDocument/2006/customXml" ds:itemID="{B73F231A-3420-4650-8909-8DA9936E819C}">
  <ds:schemaRefs>
    <ds:schemaRef ds:uri="http://schemas.openxmlformats.org/package/2006/metadata/core-properties"/>
    <ds:schemaRef ds:uri="http://www.w3.org/XML/1998/namespace"/>
    <ds:schemaRef ds:uri="e85ac44d-2797-450a-8487-a026562888aa"/>
    <ds:schemaRef ds:uri="http://purl.org/dc/terms/"/>
    <ds:schemaRef ds:uri="http://schemas.microsoft.com/office/2006/documentManagement/types"/>
    <ds:schemaRef ds:uri="http://purl.org/dc/dcmitype/"/>
    <ds:schemaRef ds:uri="http://schemas.microsoft.com/office/infopath/2007/PartnerControls"/>
    <ds:schemaRef ds:uri="a3153892-0989-4b70-abc6-b8cbec688ef3"/>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vt:lpstr>
      <vt:lpstr>Ondertekening</vt:lpstr>
      <vt:lpstr>Vaste kosten</vt:lpstr>
      <vt:lpstr>Variabele kosten</vt:lpstr>
      <vt:lpstr>Te beoordelen prijs</vt:lpstr>
      <vt:lpstr>Optioneel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 van de Graaf</dc:creator>
  <cp:keywords/>
  <dc:description/>
  <cp:lastModifiedBy>Suzanne Vaessen</cp:lastModifiedBy>
  <cp:revision/>
  <dcterms:created xsi:type="dcterms:W3CDTF">2026-09-18T07:33:36Z</dcterms:created>
  <dcterms:modified xsi:type="dcterms:W3CDTF">2026-10-07T11:46:21Z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0x010100AB05A3E0AE12DD40A748AE936FEF2C94</vt:lpwstr>
  </property>
</Properties>
</file>