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rogier/Library/Mobile Documents/com~apple~CloudDocs/Aloysius Onderwijs en Jeugdzorg /Aanbestedingsdocumenten/DEF/"/>
    </mc:Choice>
  </mc:AlternateContent>
  <xr:revisionPtr revIDLastSave="0" documentId="13_ncr:1_{5EA5E0FB-8AC1-A94F-9A4D-816EB47CAC4D}" xr6:coauthVersionLast="47" xr6:coauthVersionMax="47" xr10:uidLastSave="{00000000-0000-0000-0000-000000000000}"/>
  <bookViews>
    <workbookView xWindow="0" yWindow="500" windowWidth="51200" windowHeight="26700" tabRatio="689" xr2:uid="{6D60F8E0-1995-4A6A-9BF8-266FE2567378}"/>
  </bookViews>
  <sheets>
    <sheet name="Voorblad" sheetId="1" r:id="rId1"/>
    <sheet name="Instructies" sheetId="2" r:id="rId2"/>
    <sheet name="Eisen " sheetId="3" r:id="rId3"/>
    <sheet name="Totale Kosten Inschrijver" sheetId="4" r:id="rId4"/>
    <sheet name="Implementatie" sheetId="5" r:id="rId5"/>
    <sheet name="Exploitatie" sheetId="6" r:id="rId6"/>
    <sheet name="Kosten tijdens Looptijd"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6" l="1"/>
  <c r="I14" i="6"/>
  <c r="H14" i="6"/>
  <c r="G14" i="6"/>
  <c r="F14" i="6"/>
  <c r="J12" i="6"/>
  <c r="I12" i="6"/>
  <c r="H12" i="6"/>
  <c r="G12" i="6"/>
  <c r="F12" i="6"/>
  <c r="J11" i="6"/>
  <c r="I11" i="6"/>
  <c r="H11" i="6"/>
  <c r="G11" i="6"/>
  <c r="F11" i="6"/>
  <c r="F9" i="6"/>
  <c r="G9" i="6"/>
  <c r="H9" i="6"/>
  <c r="I9" i="6"/>
  <c r="J9" i="6"/>
  <c r="M45" i="6"/>
  <c r="M44" i="6"/>
  <c r="K31" i="6"/>
  <c r="K30" i="6"/>
  <c r="F8" i="6"/>
  <c r="G8" i="6"/>
  <c r="H8" i="6"/>
  <c r="I8" i="6"/>
  <c r="J8" i="6"/>
  <c r="F13" i="6"/>
  <c r="G13" i="6"/>
  <c r="H13" i="6"/>
  <c r="I13" i="6"/>
  <c r="J13" i="6"/>
  <c r="F10" i="6"/>
  <c r="G10" i="6"/>
  <c r="H10" i="6"/>
  <c r="I10" i="6"/>
  <c r="J10" i="6"/>
  <c r="J31" i="6"/>
  <c r="J30" i="6"/>
  <c r="L45" i="6"/>
  <c r="L44" i="6"/>
  <c r="L46" i="6" s="1"/>
  <c r="H9" i="4" s="1"/>
  <c r="K44" i="6"/>
  <c r="J44" i="6"/>
  <c r="I44" i="6"/>
  <c r="H44" i="6"/>
  <c r="G44" i="6"/>
  <c r="J7" i="6"/>
  <c r="I7" i="6"/>
  <c r="H7" i="6"/>
  <c r="G7" i="6"/>
  <c r="F7" i="6"/>
  <c r="C7" i="5"/>
  <c r="J45" i="6"/>
  <c r="G45" i="6"/>
  <c r="E30" i="6"/>
  <c r="F30" i="6" s="1"/>
  <c r="E31" i="6"/>
  <c r="F31" i="6" s="1"/>
  <c r="G31" i="6" s="1"/>
  <c r="I31" i="6" s="1"/>
  <c r="K45" i="6"/>
  <c r="I45" i="6"/>
  <c r="H45" i="6"/>
  <c r="C6" i="4"/>
  <c r="J6" i="4"/>
  <c r="M46" i="6" l="1"/>
  <c r="I9" i="4" s="1"/>
  <c r="J32" i="6"/>
  <c r="H8" i="4" s="1"/>
  <c r="K46" i="6"/>
  <c r="G9" i="4" s="1"/>
  <c r="K32" i="6"/>
  <c r="I8" i="4" s="1"/>
  <c r="G30" i="6"/>
  <c r="H30" i="6"/>
  <c r="F32" i="6"/>
  <c r="D8" i="4" s="1"/>
  <c r="H31" i="6"/>
  <c r="H15" i="6"/>
  <c r="E7" i="4" s="1"/>
  <c r="E32" i="6"/>
  <c r="C8" i="4" s="1"/>
  <c r="G46" i="6"/>
  <c r="C9" i="4" s="1"/>
  <c r="H10" i="4"/>
  <c r="G15" i="6"/>
  <c r="D7" i="4" s="1"/>
  <c r="F15" i="6"/>
  <c r="C7" i="4" s="1"/>
  <c r="I15" i="6"/>
  <c r="F7" i="4" s="1"/>
  <c r="J15" i="6"/>
  <c r="G7" i="4" s="1"/>
  <c r="H46" i="6"/>
  <c r="D9" i="4" s="1"/>
  <c r="I46" i="6"/>
  <c r="E9" i="4" s="1"/>
  <c r="J46" i="6"/>
  <c r="F9" i="4" s="1"/>
  <c r="I10" i="4" l="1"/>
  <c r="D10" i="4"/>
  <c r="C10" i="4"/>
  <c r="H32" i="6"/>
  <c r="I30" i="6"/>
  <c r="I32" i="6" s="1"/>
  <c r="G32" i="6"/>
  <c r="E8" i="4" s="1"/>
  <c r="E10" i="4" s="1"/>
  <c r="J7" i="4"/>
  <c r="J9" i="4"/>
  <c r="G8" i="4" l="1"/>
  <c r="G10" i="4" s="1"/>
  <c r="F8" i="4"/>
  <c r="F10" i="4" s="1"/>
  <c r="J8" i="4" l="1"/>
  <c r="J10" i="4" s="1"/>
  <c r="D6" i="5" s="1"/>
</calcChain>
</file>

<file path=xl/sharedStrings.xml><?xml version="1.0" encoding="utf-8"?>
<sst xmlns="http://schemas.openxmlformats.org/spreadsheetml/2006/main" count="182" uniqueCount="129">
  <si>
    <t xml:space="preserve">EA Afdrukapparatuur en Printmanagementsoftware
</t>
  </si>
  <si>
    <t>Datum:</t>
  </si>
  <si>
    <t>Versie:</t>
  </si>
  <si>
    <t>Bedrijfsnaam:</t>
  </si>
  <si>
    <t>Naam ondertekenaar:</t>
  </si>
  <si>
    <t>Functie:</t>
  </si>
  <si>
    <t>Handtekening:</t>
  </si>
  <si>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</si>
  <si>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</si>
  <si>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</si>
  <si>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</si>
  <si>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</si>
  <si>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</si>
  <si>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</si>
  <si>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</si>
  <si>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</si>
  <si>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</si>
  <si>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</si>
  <si>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 xml:space="preserve">Eisen </t>
  </si>
  <si>
    <t>Nr</t>
  </si>
  <si>
    <t>Eis</t>
  </si>
  <si>
    <t>Referentie tab</t>
  </si>
  <si>
    <t>BTW: Alle opgegeven kosten/prijzen zijn exclusief BTW en op twee decimalen nauwkeurig</t>
  </si>
  <si>
    <t>Implementatie en Exploitatie</t>
  </si>
  <si>
    <t>Het betreft maandtarieven</t>
  </si>
  <si>
    <t>Exploitatie</t>
  </si>
  <si>
    <t xml:space="preserve">Totale Kosten Inschrijver (TKI). De TKI berekening is van toepassing op de gehele looptijd van de initiële Raamovereenkomst en de eventuele verlenging. </t>
  </si>
  <si>
    <t>De implementatiekosten zijn onderdeel van de TKI berekening en worden eenmalig bij de start van de Raamovereenkomst gefactureerd.</t>
  </si>
  <si>
    <t>Implementatie</t>
  </si>
  <si>
    <t xml:space="preserve">Voor de huur van de Apparatuur geldt dat in de verlengingsjaren geen huurpijs in rekening gebracht mag worden. Verder geldt dat  in de verlengingsjaren Apparaten ingeleverd kunnen worden zonder bijkomende kosten. </t>
  </si>
  <si>
    <t>Er zullen geen kosten in rekening worden gebracht voor het retourhalen en wipen van Apparatuur tijdens of aan het einde van de Raamovereenkomst, behoudens eventueel verschuldigde resttermijnen.</t>
  </si>
  <si>
    <t>Voor scans geldt een nul tarief, deze worden dus niet in rekening gebracht.</t>
  </si>
  <si>
    <r>
      <rPr>
        <sz val="11"/>
        <color rgb="FF000000"/>
        <rFont val="Titillium Web"/>
      </rPr>
      <t xml:space="preserve">Alle variabele en vaste kosten zoals toner en/of inkt (ongeacht vlakvulling), drum,  </t>
    </r>
    <r>
      <rPr>
        <sz val="11"/>
        <color rgb="FFFF0000"/>
        <rFont val="Titillium Web"/>
      </rPr>
      <t xml:space="preserve"> </t>
    </r>
    <r>
      <rPr>
        <sz val="11"/>
        <color rgb="FF000000"/>
        <rFont val="Titillium Web"/>
      </rPr>
      <t>toner opvangbakjes, Verbruiksartikelen in algemene zin, voorrijdkosten, reparatie etc. zitten in de afgesproken Afdrukprijs. Enige uitzondering hierop zijn huur van de machine, nietjes, stroom en papier.</t>
    </r>
  </si>
  <si>
    <t>Strategisch en/of manipulatief inschrijven is niet toegestaan.</t>
  </si>
  <si>
    <t xml:space="preserve"> </t>
  </si>
  <si>
    <t>Totale Kosten Inschrijver</t>
  </si>
  <si>
    <t>Samenvatting opgegeven kosten</t>
  </si>
  <si>
    <t>Initiële looptijd</t>
  </si>
  <si>
    <t>Verlenging</t>
  </si>
  <si>
    <t>Onderdeel</t>
  </si>
  <si>
    <t>Jaar 1</t>
  </si>
  <si>
    <t>Jaar 2</t>
  </si>
  <si>
    <t>Jaar 3</t>
  </si>
  <si>
    <t>Jaar 4</t>
  </si>
  <si>
    <t>Jaar 5</t>
  </si>
  <si>
    <t>eerste 6 maanden</t>
  </si>
  <si>
    <t>tweede 6 maanden</t>
  </si>
  <si>
    <t>Totaal TKI</t>
  </si>
  <si>
    <t>Tabel 1: Eenmalige implementatiekosten</t>
  </si>
  <si>
    <t>Tabel 2: Huur Apparatuur</t>
  </si>
  <si>
    <t>Tabel 3: Verbruik Afdrukken</t>
  </si>
  <si>
    <t>Tabel 4: Printmanagement software</t>
  </si>
  <si>
    <t>Totaal</t>
  </si>
  <si>
    <t>- Inschrijver dient in dit tabblad niets in te vullen of aan te passen, alle ingevulde bedragen uit de andere tabbladen worden automatisch overgenomen.</t>
  </si>
  <si>
    <t>- Bovenstaande tabel geeft een samenvatting van de prijzen en vergoedingen opgenomen in de andere tabbladen.</t>
  </si>
  <si>
    <t>- De optelsom van alle prijscomponenten over de gehele looptijd vormt de TKI (Totale Kosten Inschrijver).</t>
  </si>
  <si>
    <t>- 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</si>
  <si>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</si>
  <si>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</si>
  <si>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</si>
  <si>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</si>
  <si>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</si>
  <si>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</si>
  <si>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 In de bovenstaande tabel vult Inschrijver de algemene kosten voor de totale Implementatie in (zie Programma van Eisen voor de definitie).</t>
  </si>
  <si>
    <t>- De kosten voor de Implementatie zijn all-in kosten voor het opleveren van de Apparatuur en Software tot de volledige ingebruikname door de eindgebruikers.</t>
  </si>
  <si>
    <t>- De opgegeven eenmalige implementatiekosten mogen niet meer dan 2% van TKI bedragen.</t>
  </si>
  <si>
    <t>Kosten Exploitatie</t>
  </si>
  <si>
    <t>Huurprijs per jaar</t>
  </si>
  <si>
    <t xml:space="preserve">Type </t>
  </si>
  <si>
    <t>Model conform eisen PVE</t>
  </si>
  <si>
    <t>Aantal
(Indicatief)</t>
  </si>
  <si>
    <t>Huurprijs per Apparaat</t>
  </si>
  <si>
    <t>Eerste 6 maanden</t>
  </si>
  <si>
    <t>Tweede 6 maanden</t>
  </si>
  <si>
    <t>Type 1</t>
  </si>
  <si>
    <t>A4 MFP | &gt; 25 ppm</t>
  </si>
  <si>
    <t>Optioneel</t>
  </si>
  <si>
    <t>Onderzetkast</t>
  </si>
  <si>
    <t>Extra papierlade</t>
  </si>
  <si>
    <t>Type 2</t>
  </si>
  <si>
    <t>A3 MFP | &gt; 35 ppm</t>
  </si>
  <si>
    <t>1000 vel finisher</t>
  </si>
  <si>
    <t>Extra papierlade &gt; 1500 vel</t>
  </si>
  <si>
    <t>Type 3</t>
  </si>
  <si>
    <t>A3 MFP | &gt; 50 ppm</t>
  </si>
  <si>
    <t>Subtotaal</t>
  </si>
  <si>
    <t>- In de kolom 'model conform eisen PvE' moet het modelnummer van de Inschrijver worden ingevuld.</t>
  </si>
  <si>
    <t>- In de bovenstaande tabel vult Inschrijver de Huurprijs per Apparaat per maand in. De configuratie van de aangeboden Apparatuur moet voldoen aan de machinespecificaties uit 'Bijlage C - Machinespecificaties'.</t>
  </si>
  <si>
    <t>- De aantallen Apparaten betreffen een indicatief aantal. Hier kunnen geen rechten aan ontleend worden.</t>
  </si>
  <si>
    <t>- In de subtotaal regel van bovenstaande tabel wordt de TKI per jaar voor dit onderdeel berekend door de verschillende onderdelen bij elkaar op te tellen.</t>
  </si>
  <si>
    <t>Afdrukkosten per jaar</t>
  </si>
  <si>
    <t>Type Print</t>
  </si>
  <si>
    <t>Volume per maand</t>
  </si>
  <si>
    <t>Afdrukprijs</t>
  </si>
  <si>
    <t>Mono</t>
  </si>
  <si>
    <t>Kleur</t>
  </si>
  <si>
    <t xml:space="preserve">- In de kolom Afdrukprijs voert Inschrijver de Afdrukprijs voor het betreffende type print. </t>
  </si>
  <si>
    <t>- Het volume per maand betreft een indicatief aantal. Hier kunnen geen rechten aan ontleend worden.</t>
  </si>
  <si>
    <t>Huur- en supportkosten per jaar</t>
  </si>
  <si>
    <t>Tabel 4: Printmanagement Software</t>
  </si>
  <si>
    <t>Printmanagement conform eisen PVE</t>
  </si>
  <si>
    <t>Aantal
t.b.h. TKI</t>
  </si>
  <si>
    <t>Maandelijkse kosten 
jaar 1 t/m 5</t>
  </si>
  <si>
    <t>Maandelijkse kosten 
verlenging</t>
  </si>
  <si>
    <t>Printmanagement per MFP</t>
  </si>
  <si>
    <t xml:space="preserve">- In de kolom Maandelijkse kosten voert u de maandelijkse kosten voor het betreffende item in. </t>
  </si>
  <si>
    <t>- Het aantal betreft een indicatief aantal t.b.v. van de TKI berekening.</t>
  </si>
  <si>
    <t>Kosten tijdens looptijd</t>
  </si>
  <si>
    <t>Tabel 5: uurtarieven</t>
  </si>
  <si>
    <t>Type ondersteuning</t>
  </si>
  <si>
    <t>Projectmanager</t>
  </si>
  <si>
    <t>Solution consultant</t>
  </si>
  <si>
    <t>Software engineer</t>
  </si>
  <si>
    <t>Hardware engineer</t>
  </si>
  <si>
    <t>- In de bovenstaande tabel vindt Inschrijver de tarieven die gerekend worden voor ondersteuning, die niet standaard onderdeel is van de overeengekomen dienstverlening, gedurende de looptijd van de Raamovereenkomst.</t>
  </si>
  <si>
    <t>- De tarieven uit bovenstaande tabel mogen alleen in rekening worden gebracht wanneer er extra dienstverlening of uitbreiding van de bestaande dienstverlening is verlangt of voor extra activiteiten die het gevolg zijn van handelingen aan de kant van Opdrachtgever.</t>
  </si>
  <si>
    <t>- Indien Inschrijver niet akkoord gaat met deze tarieven dan wordt deze uitgesloten van deelname aan de Aanbestedingsprocedure.</t>
  </si>
  <si>
    <t>- Inzet van bovenstaande ondersteuning vindt alleen plaats na goedkeuring van een ureninschatting van Inschrijver door Opdrachtgever.</t>
  </si>
  <si>
    <t>Tabel 6: Verbruiksartikelen</t>
  </si>
  <si>
    <t>Soort</t>
  </si>
  <si>
    <t>Capaciteit cartridge</t>
  </si>
  <si>
    <t>Nietjes Type 2</t>
  </si>
  <si>
    <t>Nietjes Type 3</t>
  </si>
  <si>
    <t>- In de bovenstaande tabel vult Inschrijver de kosten en de capciteit van de gevraagde verbruiksartikelen in.</t>
  </si>
  <si>
    <t>- Het ingegeven tarief is vast gedurende de looptijd van de Raamovereenkomst.</t>
  </si>
  <si>
    <t>- Levering van Verbruiksartikelen vindt plaats op basis van bestelling door Opdrachtgever.</t>
  </si>
  <si>
    <t>Scankoppeling Schoolaris | ESIS</t>
  </si>
  <si>
    <t>publicatie 15-10-2026</t>
  </si>
  <si>
    <t>TenderNed kenmerk: TN618754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</si>
</sst>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quot;\ * #,##0.00_ ;_ &quot;€&quot;\ * \-#,##0.00_ ;_ &quot;€&quot;\ * &quot;-&quot;??_ ;_ @_ "/>
    <numFmt numFmtId="165" formatCode="_ * #,##0.00_ ;_ * \-#,##0.00_ ;_ * &quot;-&quot;??_ ;_ @_ "/>
    <numFmt numFmtId="166" formatCode="_ [$€-413]\ * #,##0.00_ ;_ [$€-413]\ * \-#,##0.00_ ;_ [$€-413]\ * &quot;-&quot;??_ ;_ @_ "/>
    <numFmt numFmtId="167" formatCode="_ * #,##0_ ;_ * \-#,##0_ ;_ * &quot;-&quot;??_ ;_ @_ "/>
    <numFmt numFmtId="168" formatCode="_ &quot;€&quot;\ * #,##0.0000_ ;_ &quot;€&quot;\ * \-#,##0.0000_ ;_ &quot;€&quot;\ * &quot;-&quot;??_ ;_ @_ "/>
  </numFmts>
  <fonts count="15" x14ac:knownFonts="1">
    <font>
      <sz val="11"/>
      <color theme="1"/>
      <name val="Calibri"/>
      <family val="2"/>
      <scheme val="minor"/>
    </font>
    <font>
      <sz val="11"/>
      <color theme="1"/>
      <name val="Calibri"/>
      <family val="2"/>
      <scheme val="minor"/>
    </font>
    <font>
      <b/>
      <sz val="16"/>
      <color theme="1"/>
      <name val="Titillium Web"/>
    </font>
    <font>
      <sz val="11"/>
      <color theme="1"/>
      <name val="Titillium Web"/>
    </font>
    <font>
      <b/>
      <sz val="11"/>
      <color theme="1"/>
      <name val="Titillium Web"/>
    </font>
    <font>
      <b/>
      <sz val="11"/>
      <name val="Titillium Web"/>
    </font>
    <font>
      <b/>
      <sz val="11"/>
      <color theme="0"/>
      <name val="Titillium Web"/>
    </font>
    <font>
      <sz val="8"/>
      <color theme="1"/>
      <name val="Titillium Web"/>
    </font>
    <font>
      <sz val="11"/>
      <color theme="0"/>
      <name val="Titillium Web"/>
    </font>
    <font>
      <sz val="8"/>
      <name val="Calibri"/>
      <family val="2"/>
      <scheme val="minor"/>
    </font>
    <font>
      <sz val="11"/>
      <color rgb="FF000000"/>
      <name val="Titillium Web"/>
    </font>
    <font>
      <sz val="11"/>
      <color rgb="FFFF0000"/>
      <name val="Titillium Web"/>
    </font>
    <font>
      <sz val="10"/>
      <name val="Arial"/>
      <family val="2"/>
    </font>
    <font>
      <u/>
      <sz val="10"/>
      <color theme="1"/>
      <name val="Titillium Web"/>
    </font>
    <font>
      <sz val="10"/>
      <color theme="1"/>
      <name val="Titillium Web"/>
    </font>
  </fonts>
  <fills count="12">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
      <patternFill patternType="solid">
        <fgColor theme="0" tint="-4.9989318521683403E-2"/>
        <bgColor indexed="64"/>
      </patternFill>
    </fill>
    <fill>
      <patternFill patternType="solid">
        <fgColor rgb="FF7030A0"/>
        <bgColor indexed="64"/>
      </patternFill>
    </fill>
  </fills>
  <borders count="7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top style="medium">
        <color indexed="64"/>
      </top>
      <bottom/>
      <diagonal/>
    </border>
    <border>
      <left/>
      <right/>
      <top style="medium">
        <color indexed="64"/>
      </top>
      <bottom style="medium">
        <color indexed="64"/>
      </bottom>
      <diagonal/>
    </border>
    <border>
      <left style="thin">
        <color rgb="FF000000"/>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indexed="64"/>
      </top>
      <bottom style="medium">
        <color rgb="FF000000"/>
      </bottom>
      <diagonal/>
    </border>
    <border>
      <left style="medium">
        <color indexed="64"/>
      </left>
      <right/>
      <top style="medium">
        <color indexed="64"/>
      </top>
      <bottom style="medium">
        <color rgb="FF000000"/>
      </bottom>
      <diagonal/>
    </border>
    <border>
      <left style="medium">
        <color indexed="64"/>
      </left>
      <right/>
      <top/>
      <bottom style="medium">
        <color rgb="FF000000"/>
      </bottom>
      <diagonal/>
    </border>
    <border>
      <left/>
      <right/>
      <top/>
      <bottom style="medium">
        <color rgb="FF000000"/>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bottom style="medium">
        <color rgb="FF000000"/>
      </bottom>
      <diagonal/>
    </border>
    <border>
      <left style="thin">
        <color indexed="64"/>
      </left>
      <right style="medium">
        <color indexed="64"/>
      </right>
      <top style="medium">
        <color rgb="FF000000"/>
      </top>
      <bottom style="medium">
        <color indexed="64"/>
      </bottom>
      <diagonal/>
    </border>
    <border>
      <left style="medium">
        <color rgb="FF000000"/>
      </left>
      <right/>
      <top style="thin">
        <color indexed="64"/>
      </top>
      <bottom style="thin">
        <color indexed="64"/>
      </bottom>
      <diagonal/>
    </border>
    <border>
      <left style="medium">
        <color rgb="FF000000"/>
      </left>
      <right/>
      <top style="thin">
        <color indexed="64"/>
      </top>
      <bottom style="medium">
        <color indexed="64"/>
      </bottom>
      <diagonal/>
    </border>
    <border>
      <left style="thin">
        <color rgb="FF000000"/>
      </left>
      <right style="medium">
        <color indexed="64"/>
      </right>
      <top style="medium">
        <color rgb="FF000000"/>
      </top>
      <bottom style="medium">
        <color indexed="64"/>
      </bottom>
      <diagonal/>
    </border>
    <border>
      <left style="thin">
        <color rgb="FF000000"/>
      </left>
      <right style="medium">
        <color rgb="FF000000"/>
      </right>
      <top style="thin">
        <color indexed="64"/>
      </top>
      <bottom style="thin">
        <color indexed="64"/>
      </bottom>
      <diagonal/>
    </border>
    <border>
      <left style="thin">
        <color rgb="FF000000"/>
      </left>
      <right style="medium">
        <color rgb="FF000000"/>
      </right>
      <top style="thin">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0" fontId="12" fillId="0" borderId="0"/>
  </cellStyleXfs>
  <cellXfs count="200">
    <xf numFmtId="0" fontId="0" fillId="0" borderId="0" xfId="0"/>
    <xf numFmtId="0" fontId="3" fillId="0" borderId="0" xfId="0" applyFont="1"/>
    <xf numFmtId="0" fontId="4" fillId="0" borderId="0" xfId="0" applyFont="1" applyAlignment="1">
      <alignment horizontal="center"/>
    </xf>
    <xf numFmtId="0" fontId="4" fillId="2" borderId="1" xfId="0" applyFont="1" applyFill="1" applyBorder="1" applyAlignment="1" applyProtection="1">
      <alignment horizontal="center"/>
      <protection locked="0"/>
    </xf>
    <xf numFmtId="0" fontId="3" fillId="2" borderId="2" xfId="0" applyFont="1" applyFill="1" applyBorder="1" applyProtection="1">
      <protection locked="0"/>
    </xf>
    <xf numFmtId="0" fontId="3" fillId="2" borderId="3" xfId="0" applyFont="1" applyFill="1" applyBorder="1" applyProtection="1">
      <protection locked="0"/>
    </xf>
    <xf numFmtId="0" fontId="3" fillId="2" borderId="4" xfId="0" applyFont="1" applyFill="1" applyBorder="1" applyProtection="1">
      <protection locked="0"/>
    </xf>
    <xf numFmtId="0" fontId="2" fillId="0" borderId="0" xfId="0" applyFont="1"/>
    <xf numFmtId="0" fontId="3" fillId="0" borderId="1" xfId="0" applyFont="1" applyBorder="1"/>
    <xf numFmtId="0" fontId="3" fillId="2" borderId="1" xfId="0" applyFont="1" applyFill="1" applyBorder="1" applyAlignment="1">
      <alignment vertical="center"/>
    </xf>
    <xf numFmtId="0" fontId="3" fillId="0" borderId="0" xfId="0" applyFont="1" applyAlignment="1">
      <alignment wrapText="1"/>
    </xf>
    <xf numFmtId="0" fontId="3" fillId="0" borderId="0" xfId="0" applyFont="1" applyAlignment="1">
      <alignment vertical="center"/>
    </xf>
    <xf numFmtId="0" fontId="3" fillId="8" borderId="1" xfId="0" applyFont="1" applyFill="1" applyBorder="1" applyAlignment="1">
      <alignment vertical="center"/>
    </xf>
    <xf numFmtId="0" fontId="3" fillId="3" borderId="1" xfId="0" applyFont="1" applyFill="1" applyBorder="1"/>
    <xf numFmtId="0" fontId="3" fillId="5" borderId="1" xfId="0" applyFont="1" applyFill="1" applyBorder="1"/>
    <xf numFmtId="0" fontId="3" fillId="0" borderId="0" xfId="0" applyFont="1" applyAlignment="1">
      <alignment horizontal="center"/>
    </xf>
    <xf numFmtId="0" fontId="6" fillId="0" borderId="0" xfId="0" applyFont="1"/>
    <xf numFmtId="0" fontId="3"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6" fillId="4" borderId="28"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34" xfId="0" applyFont="1" applyFill="1" applyBorder="1" applyAlignment="1">
      <alignment horizontal="center" vertical="center"/>
    </xf>
    <xf numFmtId="0" fontId="3" fillId="0" borderId="29" xfId="0" applyFont="1" applyBorder="1" applyAlignment="1">
      <alignment vertical="center"/>
    </xf>
    <xf numFmtId="166" fontId="3" fillId="0" borderId="9" xfId="2" applyNumberFormat="1" applyFont="1" applyBorder="1" applyAlignment="1">
      <alignment horizontal="center" vertical="center"/>
    </xf>
    <xf numFmtId="166" fontId="3" fillId="6" borderId="5" xfId="2" applyNumberFormat="1" applyFont="1" applyFill="1" applyBorder="1" applyAlignment="1">
      <alignment horizontal="center" vertical="center"/>
    </xf>
    <xf numFmtId="166" fontId="3" fillId="6" borderId="10" xfId="2" applyNumberFormat="1" applyFont="1" applyFill="1" applyBorder="1" applyAlignment="1">
      <alignment horizontal="center" vertical="center"/>
    </xf>
    <xf numFmtId="166" fontId="4" fillId="3" borderId="35" xfId="2" applyNumberFormat="1" applyFont="1" applyFill="1" applyBorder="1" applyAlignment="1">
      <alignment horizontal="center" vertical="center"/>
    </xf>
    <xf numFmtId="166" fontId="3" fillId="0" borderId="5" xfId="2" applyNumberFormat="1" applyFont="1" applyBorder="1" applyAlignment="1">
      <alignment horizontal="center" vertical="center"/>
    </xf>
    <xf numFmtId="166" fontId="3" fillId="0" borderId="10" xfId="2" applyNumberFormat="1" applyFont="1" applyBorder="1" applyAlignment="1">
      <alignment horizontal="center" vertical="center"/>
    </xf>
    <xf numFmtId="0" fontId="3" fillId="3" borderId="30" xfId="0" applyFont="1" applyFill="1" applyBorder="1" applyAlignment="1">
      <alignment vertical="center"/>
    </xf>
    <xf numFmtId="166" fontId="4" fillId="3" borderId="11" xfId="2" applyNumberFormat="1" applyFont="1" applyFill="1" applyBorder="1" applyAlignment="1">
      <alignment horizontal="center" vertical="center"/>
    </xf>
    <xf numFmtId="166" fontId="4" fillId="5" borderId="36" xfId="2" applyNumberFormat="1" applyFont="1" applyFill="1" applyBorder="1" applyAlignment="1">
      <alignment horizontal="center" vertical="center"/>
    </xf>
    <xf numFmtId="0" fontId="3" fillId="8" borderId="22" xfId="0" applyFont="1" applyFill="1" applyBorder="1" applyAlignment="1">
      <alignment vertical="center"/>
    </xf>
    <xf numFmtId="0" fontId="7" fillId="8" borderId="0" xfId="0" applyFont="1" applyFill="1" applyAlignment="1">
      <alignment vertical="center"/>
    </xf>
    <xf numFmtId="0" fontId="3" fillId="8" borderId="24" xfId="0" applyFont="1" applyFill="1" applyBorder="1" applyAlignment="1">
      <alignment vertical="center"/>
    </xf>
    <xf numFmtId="0" fontId="3" fillId="8" borderId="27" xfId="0" applyFont="1" applyFill="1" applyBorder="1" applyAlignment="1">
      <alignment vertical="center"/>
    </xf>
    <xf numFmtId="0" fontId="4" fillId="0" borderId="0" xfId="0" applyFont="1"/>
    <xf numFmtId="0" fontId="8" fillId="4" borderId="45"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33" xfId="0" applyFont="1" applyFill="1" applyBorder="1" applyAlignment="1">
      <alignment horizontal="center" vertical="center"/>
    </xf>
    <xf numFmtId="0" fontId="3" fillId="0" borderId="44" xfId="0" applyFont="1" applyBorder="1" applyAlignment="1">
      <alignment vertical="center"/>
    </xf>
    <xf numFmtId="164" fontId="3" fillId="7" borderId="1" xfId="2" applyFont="1" applyFill="1" applyBorder="1" applyAlignment="1" applyProtection="1">
      <alignment vertical="center"/>
      <protection locked="0"/>
    </xf>
    <xf numFmtId="10" fontId="3" fillId="9" borderId="46" xfId="0" applyNumberFormat="1" applyFont="1" applyFill="1" applyBorder="1" applyAlignment="1">
      <alignment horizontal="center" vertical="center"/>
    </xf>
    <xf numFmtId="164" fontId="3" fillId="3" borderId="4" xfId="2" applyFont="1" applyFill="1" applyBorder="1" applyAlignment="1">
      <alignment vertical="center"/>
    </xf>
    <xf numFmtId="0" fontId="3" fillId="8" borderId="21" xfId="0" applyFont="1" applyFill="1" applyBorder="1"/>
    <xf numFmtId="0" fontId="3" fillId="0" borderId="23" xfId="0" applyFont="1" applyBorder="1"/>
    <xf numFmtId="0" fontId="3" fillId="8" borderId="0" xfId="0" applyFont="1" applyFill="1"/>
    <xf numFmtId="0" fontId="3" fillId="8" borderId="26" xfId="0" applyFont="1" applyFill="1" applyBorder="1"/>
    <xf numFmtId="0" fontId="6" fillId="4" borderId="31" xfId="0" applyFont="1" applyFill="1" applyBorder="1" applyAlignment="1">
      <alignment horizontal="center" vertical="center"/>
    </xf>
    <xf numFmtId="0" fontId="6" fillId="4" borderId="32" xfId="0"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3" borderId="40" xfId="0" applyNumberFormat="1" applyFont="1" applyFill="1" applyBorder="1" applyAlignment="1">
      <alignment horizontal="center" vertical="center"/>
    </xf>
    <xf numFmtId="164" fontId="3" fillId="0" borderId="0" xfId="2" applyFont="1" applyFill="1" applyBorder="1" applyAlignment="1">
      <alignment horizontal="right" vertical="center"/>
    </xf>
    <xf numFmtId="164" fontId="3" fillId="3" borderId="17" xfId="0" applyNumberFormat="1" applyFont="1" applyFill="1" applyBorder="1" applyAlignment="1">
      <alignment horizontal="center" vertical="center"/>
    </xf>
    <xf numFmtId="164" fontId="3" fillId="3" borderId="18" xfId="0" applyNumberFormat="1" applyFont="1" applyFill="1" applyBorder="1" applyAlignment="1">
      <alignment horizontal="center" vertical="center"/>
    </xf>
    <xf numFmtId="164" fontId="3" fillId="3" borderId="50" xfId="0" applyNumberFormat="1" applyFont="1" applyFill="1" applyBorder="1" applyAlignment="1">
      <alignment horizontal="center" vertical="center"/>
    </xf>
    <xf numFmtId="0" fontId="3" fillId="8" borderId="22" xfId="0" applyFont="1" applyFill="1" applyBorder="1"/>
    <xf numFmtId="0" fontId="3" fillId="8" borderId="24" xfId="0" applyFont="1" applyFill="1" applyBorder="1"/>
    <xf numFmtId="0" fontId="7" fillId="8" borderId="24" xfId="0" applyFont="1" applyFill="1" applyBorder="1" applyAlignment="1">
      <alignment vertical="center"/>
    </xf>
    <xf numFmtId="0" fontId="3" fillId="8" borderId="27" xfId="0" applyFont="1" applyFill="1" applyBorder="1"/>
    <xf numFmtId="168" fontId="3" fillId="7" borderId="40" xfId="2" applyNumberFormat="1" applyFont="1" applyFill="1" applyBorder="1" applyAlignment="1" applyProtection="1">
      <alignment horizontal="center" vertical="center"/>
      <protection locked="0"/>
    </xf>
    <xf numFmtId="164" fontId="3" fillId="3" borderId="9" xfId="0" applyNumberFormat="1" applyFont="1" applyFill="1" applyBorder="1" applyAlignment="1">
      <alignment horizontal="center" vertical="center"/>
    </xf>
    <xf numFmtId="168" fontId="3" fillId="7" borderId="41" xfId="2" applyNumberFormat="1" applyFont="1" applyFill="1" applyBorder="1" applyAlignment="1" applyProtection="1">
      <alignment horizontal="center" vertical="center"/>
      <protection locked="0"/>
    </xf>
    <xf numFmtId="164" fontId="3" fillId="3" borderId="19" xfId="0" applyNumberFormat="1" applyFont="1" applyFill="1" applyBorder="1" applyAlignment="1">
      <alignment horizontal="center" vertical="center"/>
    </xf>
    <xf numFmtId="164" fontId="3" fillId="7" borderId="12" xfId="2" applyFont="1" applyFill="1" applyBorder="1" applyAlignment="1" applyProtection="1">
      <alignment horizontal="center" vertical="center"/>
      <protection locked="0"/>
    </xf>
    <xf numFmtId="164" fontId="3" fillId="7" borderId="41" xfId="2" applyFont="1" applyFill="1" applyBorder="1" applyAlignment="1" applyProtection="1">
      <alignment horizontal="center" vertical="center"/>
      <protection locked="0"/>
    </xf>
    <xf numFmtId="164" fontId="3" fillId="3" borderId="11" xfId="0" applyNumberFormat="1" applyFont="1" applyFill="1" applyBorder="1" applyAlignment="1">
      <alignment horizontal="center" vertical="center"/>
    </xf>
    <xf numFmtId="164" fontId="3" fillId="3" borderId="12" xfId="0" applyNumberFormat="1" applyFont="1" applyFill="1" applyBorder="1" applyAlignment="1">
      <alignment horizontal="center" vertical="center"/>
    </xf>
    <xf numFmtId="164" fontId="3" fillId="3" borderId="41" xfId="0" applyNumberFormat="1" applyFont="1" applyFill="1" applyBorder="1" applyAlignment="1">
      <alignment horizontal="center" vertical="center"/>
    </xf>
    <xf numFmtId="164" fontId="3" fillId="3" borderId="37" xfId="0" applyNumberFormat="1" applyFont="1" applyFill="1" applyBorder="1" applyAlignment="1">
      <alignment horizontal="center" vertical="center"/>
    </xf>
    <xf numFmtId="0" fontId="3" fillId="0" borderId="9" xfId="0" applyFont="1" applyBorder="1" applyAlignment="1">
      <alignment horizontal="left" vertical="center"/>
    </xf>
    <xf numFmtId="164" fontId="3" fillId="0" borderId="10" xfId="2" applyFont="1" applyBorder="1" applyAlignment="1">
      <alignment horizontal="center" vertical="center"/>
    </xf>
    <xf numFmtId="0" fontId="3" fillId="0" borderId="11" xfId="0" applyFont="1" applyBorder="1" applyAlignment="1">
      <alignment horizontal="left" vertical="center"/>
    </xf>
    <xf numFmtId="164" fontId="3" fillId="0" borderId="13" xfId="2" applyFont="1" applyBorder="1" applyAlignment="1">
      <alignment horizontal="center" vertical="center"/>
    </xf>
    <xf numFmtId="164" fontId="3" fillId="0" borderId="0" xfId="2" applyFont="1"/>
    <xf numFmtId="0" fontId="6" fillId="4" borderId="33" xfId="0" applyFont="1" applyFill="1" applyBorder="1" applyAlignment="1">
      <alignment horizontal="center" vertical="center"/>
    </xf>
    <xf numFmtId="167" fontId="3" fillId="7" borderId="13" xfId="1" applyNumberFormat="1" applyFont="1" applyFill="1" applyBorder="1" applyAlignment="1" applyProtection="1">
      <alignment horizontal="center" vertical="center"/>
      <protection locked="0"/>
    </xf>
    <xf numFmtId="167" fontId="3" fillId="0" borderId="5" xfId="1" applyNumberFormat="1" applyFont="1" applyFill="1" applyBorder="1" applyAlignment="1" applyProtection="1">
      <alignment vertical="center"/>
    </xf>
    <xf numFmtId="167" fontId="3" fillId="0" borderId="12" xfId="1" applyNumberFormat="1" applyFont="1" applyFill="1" applyBorder="1" applyAlignment="1" applyProtection="1">
      <alignment vertical="center"/>
    </xf>
    <xf numFmtId="0" fontId="3" fillId="0" borderId="12" xfId="0" applyFont="1" applyBorder="1" applyAlignment="1">
      <alignment horizontal="center" vertical="center"/>
    </xf>
    <xf numFmtId="0" fontId="6" fillId="4" borderId="45" xfId="0" applyFont="1" applyFill="1" applyBorder="1" applyAlignment="1">
      <alignment horizontal="center" vertical="center"/>
    </xf>
    <xf numFmtId="0" fontId="2" fillId="0" borderId="0" xfId="0" applyFont="1" applyAlignment="1">
      <alignment horizontal="center" wrapText="1"/>
    </xf>
    <xf numFmtId="0" fontId="6" fillId="4" borderId="1" xfId="0" applyFont="1" applyFill="1" applyBorder="1" applyAlignment="1">
      <alignment horizontal="center" vertical="center"/>
    </xf>
    <xf numFmtId="0" fontId="5" fillId="0" borderId="0" xfId="0" applyFont="1" applyAlignment="1">
      <alignment horizontal="center"/>
    </xf>
    <xf numFmtId="166" fontId="3" fillId="6" borderId="35" xfId="2" applyNumberFormat="1" applyFont="1" applyFill="1" applyBorder="1" applyAlignment="1">
      <alignment horizontal="center" vertical="center"/>
    </xf>
    <xf numFmtId="166" fontId="3" fillId="0" borderId="35" xfId="2" applyNumberFormat="1"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164" fontId="3" fillId="3" borderId="32" xfId="0" applyNumberFormat="1" applyFont="1" applyFill="1" applyBorder="1" applyAlignment="1">
      <alignment horizontal="center" vertical="center"/>
    </xf>
    <xf numFmtId="164" fontId="3" fillId="3" borderId="47" xfId="0" applyNumberFormat="1" applyFont="1" applyFill="1" applyBorder="1" applyAlignment="1">
      <alignment horizontal="center" vertical="center"/>
    </xf>
    <xf numFmtId="0" fontId="3" fillId="0" borderId="5"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164" fontId="3" fillId="0" borderId="0" xfId="2" applyFont="1" applyFill="1" applyBorder="1" applyAlignment="1" applyProtection="1">
      <alignment horizontal="center" vertical="center"/>
      <protection locked="0"/>
    </xf>
    <xf numFmtId="164" fontId="3" fillId="0" borderId="0" xfId="0" applyNumberFormat="1" applyFont="1" applyAlignment="1">
      <alignment horizontal="center" vertical="center"/>
    </xf>
    <xf numFmtId="164" fontId="3" fillId="3" borderId="31" xfId="0" applyNumberFormat="1" applyFont="1" applyFill="1" applyBorder="1" applyAlignment="1">
      <alignment horizontal="center" vertical="center"/>
    </xf>
    <xf numFmtId="0" fontId="3" fillId="0" borderId="58" xfId="0" applyFont="1" applyBorder="1" applyAlignment="1">
      <alignment horizontal="center"/>
    </xf>
    <xf numFmtId="164" fontId="3" fillId="3" borderId="60" xfId="0" applyNumberFormat="1" applyFont="1" applyFill="1" applyBorder="1" applyAlignment="1">
      <alignment horizontal="center" vertical="center"/>
    </xf>
    <xf numFmtId="164" fontId="3" fillId="3" borderId="63" xfId="0" applyNumberFormat="1" applyFont="1" applyFill="1" applyBorder="1" applyAlignment="1">
      <alignment horizontal="center" vertical="center"/>
    </xf>
    <xf numFmtId="164" fontId="3" fillId="3" borderId="64" xfId="0" applyNumberFormat="1" applyFont="1" applyFill="1" applyBorder="1" applyAlignment="1">
      <alignment horizontal="center" vertical="center"/>
    </xf>
    <xf numFmtId="164" fontId="3" fillId="3" borderId="65" xfId="0" applyNumberFormat="1" applyFont="1" applyFill="1" applyBorder="1" applyAlignment="1">
      <alignment horizontal="center" vertical="center"/>
    </xf>
    <xf numFmtId="164" fontId="3" fillId="3" borderId="67" xfId="0" applyNumberFormat="1" applyFont="1" applyFill="1" applyBorder="1" applyAlignment="1">
      <alignment horizontal="center" vertical="center"/>
    </xf>
    <xf numFmtId="164" fontId="3" fillId="3" borderId="68" xfId="0" applyNumberFormat="1" applyFont="1" applyFill="1" applyBorder="1" applyAlignment="1">
      <alignment horizontal="center" vertical="center"/>
    </xf>
    <xf numFmtId="164" fontId="3" fillId="3" borderId="69" xfId="0" applyNumberFormat="1" applyFont="1" applyFill="1" applyBorder="1" applyAlignment="1">
      <alignment horizontal="center" vertical="center"/>
    </xf>
    <xf numFmtId="164" fontId="3" fillId="6" borderId="29" xfId="0" applyNumberFormat="1" applyFont="1" applyFill="1" applyBorder="1" applyAlignment="1">
      <alignment horizontal="center" vertical="center"/>
    </xf>
    <xf numFmtId="164" fontId="3" fillId="6" borderId="10" xfId="0" applyNumberFormat="1" applyFont="1" applyFill="1" applyBorder="1" applyAlignment="1">
      <alignment horizontal="center" vertical="center"/>
    </xf>
    <xf numFmtId="164" fontId="3" fillId="3" borderId="70" xfId="0" applyNumberFormat="1" applyFont="1" applyFill="1" applyBorder="1" applyAlignment="1">
      <alignment horizontal="center" vertical="center"/>
    </xf>
    <xf numFmtId="164" fontId="3" fillId="7" borderId="5" xfId="2" applyFont="1" applyFill="1" applyBorder="1" applyAlignment="1" applyProtection="1">
      <alignment horizontal="center" vertical="center"/>
      <protection locked="0"/>
    </xf>
    <xf numFmtId="164" fontId="3" fillId="7" borderId="10" xfId="2" applyFont="1" applyFill="1" applyBorder="1" applyAlignment="1" applyProtection="1">
      <alignment horizontal="center" vertical="center"/>
      <protection locked="0"/>
    </xf>
    <xf numFmtId="164" fontId="3" fillId="7" borderId="8" xfId="2" applyFont="1" applyFill="1" applyBorder="1" applyAlignment="1" applyProtection="1">
      <alignment horizontal="center" vertical="center"/>
      <protection locked="0"/>
    </xf>
    <xf numFmtId="164" fontId="3" fillId="0" borderId="17" xfId="2" applyFont="1" applyFill="1" applyBorder="1" applyAlignment="1" applyProtection="1">
      <alignment horizontal="center" vertical="center"/>
      <protection locked="0"/>
    </xf>
    <xf numFmtId="164" fontId="3" fillId="0" borderId="18" xfId="0" applyNumberFormat="1" applyFont="1" applyBorder="1" applyAlignment="1">
      <alignment horizontal="center" vertical="center"/>
    </xf>
    <xf numFmtId="164" fontId="3" fillId="0" borderId="19" xfId="0" applyNumberFormat="1" applyFont="1" applyBorder="1" applyAlignment="1">
      <alignment horizontal="center" vertical="center"/>
    </xf>
    <xf numFmtId="0" fontId="6" fillId="4" borderId="34" xfId="0" applyFont="1" applyFill="1" applyBorder="1" applyAlignment="1">
      <alignment horizontal="center" vertical="center" wrapText="1"/>
    </xf>
    <xf numFmtId="167" fontId="3" fillId="7" borderId="10" xfId="1" applyNumberFormat="1" applyFont="1" applyFill="1" applyBorder="1" applyAlignment="1" applyProtection="1">
      <alignment horizontal="center" vertical="center"/>
      <protection locked="0"/>
    </xf>
    <xf numFmtId="164" fontId="3" fillId="6" borderId="28" xfId="0" applyNumberFormat="1" applyFont="1" applyFill="1" applyBorder="1" applyAlignment="1">
      <alignment horizontal="center" vertical="center"/>
    </xf>
    <xf numFmtId="164" fontId="3" fillId="6" borderId="8" xfId="0" applyNumberFormat="1" applyFont="1" applyFill="1" applyBorder="1" applyAlignment="1">
      <alignment horizontal="center" vertical="center"/>
    </xf>
    <xf numFmtId="164" fontId="3" fillId="6" borderId="30" xfId="0" applyNumberFormat="1" applyFont="1" applyFill="1" applyBorder="1" applyAlignment="1">
      <alignment horizontal="center" vertical="center"/>
    </xf>
    <xf numFmtId="164" fontId="3" fillId="6" borderId="13" xfId="0" applyNumberFormat="1" applyFont="1" applyFill="1" applyBorder="1" applyAlignment="1">
      <alignment horizontal="center" vertical="center"/>
    </xf>
    <xf numFmtId="0" fontId="4" fillId="7" borderId="32" xfId="0" applyFont="1" applyFill="1" applyBorder="1" applyAlignment="1" applyProtection="1">
      <alignment horizontal="left" vertical="center"/>
      <protection locked="0"/>
    </xf>
    <xf numFmtId="0" fontId="4" fillId="7" borderId="5" xfId="0" applyFont="1" applyFill="1" applyBorder="1" applyAlignment="1" applyProtection="1">
      <alignment horizontal="left" vertical="center"/>
      <protection locked="0"/>
    </xf>
    <xf numFmtId="0" fontId="4" fillId="10" borderId="9" xfId="0" applyFont="1" applyFill="1" applyBorder="1" applyAlignment="1">
      <alignment horizontal="center" vertical="center"/>
    </xf>
    <xf numFmtId="0" fontId="4" fillId="10" borderId="11" xfId="0" applyFont="1" applyFill="1" applyBorder="1" applyAlignment="1">
      <alignment horizontal="center" vertical="center"/>
    </xf>
    <xf numFmtId="164" fontId="3" fillId="6" borderId="9"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0" fontId="6" fillId="11" borderId="31" xfId="0" applyFont="1" applyFill="1" applyBorder="1" applyAlignment="1">
      <alignment horizontal="center" vertical="center"/>
    </xf>
    <xf numFmtId="0" fontId="6" fillId="11" borderId="32" xfId="0" applyFont="1" applyFill="1" applyBorder="1" applyAlignment="1">
      <alignment horizontal="center" vertical="center"/>
    </xf>
    <xf numFmtId="0" fontId="6" fillId="11" borderId="32" xfId="0" applyFont="1" applyFill="1" applyBorder="1" applyAlignment="1">
      <alignment horizontal="center" vertical="center" wrapText="1"/>
    </xf>
    <xf numFmtId="0" fontId="6" fillId="11" borderId="47" xfId="0" applyFont="1" applyFill="1" applyBorder="1" applyAlignment="1">
      <alignment horizontal="center" vertical="center" wrapText="1"/>
    </xf>
    <xf numFmtId="0" fontId="6" fillId="11" borderId="6" xfId="0" applyFont="1" applyFill="1" applyBorder="1" applyAlignment="1">
      <alignment horizontal="center" vertical="center"/>
    </xf>
    <xf numFmtId="0" fontId="6" fillId="11" borderId="7" xfId="0" applyFont="1" applyFill="1" applyBorder="1" applyAlignment="1">
      <alignment horizontal="center" vertical="center" wrapText="1"/>
    </xf>
    <xf numFmtId="0" fontId="6" fillId="11" borderId="39" xfId="0" applyFont="1" applyFill="1" applyBorder="1" applyAlignment="1">
      <alignment horizontal="center" vertical="center" wrapText="1"/>
    </xf>
    <xf numFmtId="0" fontId="6" fillId="11" borderId="18" xfId="0" applyFont="1" applyFill="1" applyBorder="1" applyAlignment="1">
      <alignment horizontal="center" vertical="center" wrapText="1"/>
    </xf>
    <xf numFmtId="0" fontId="6" fillId="11" borderId="50" xfId="0" applyFont="1" applyFill="1" applyBorder="1" applyAlignment="1">
      <alignment horizontal="center" vertical="center" wrapText="1"/>
    </xf>
    <xf numFmtId="0" fontId="6" fillId="11" borderId="37" xfId="0" applyFont="1" applyFill="1" applyBorder="1" applyAlignment="1">
      <alignment horizontal="center" vertical="center"/>
    </xf>
    <xf numFmtId="0" fontId="6" fillId="11" borderId="38" xfId="0" applyFont="1" applyFill="1" applyBorder="1" applyAlignment="1">
      <alignment horizontal="center" vertical="center"/>
    </xf>
    <xf numFmtId="0" fontId="6" fillId="11" borderId="42" xfId="0" applyFont="1" applyFill="1" applyBorder="1" applyAlignment="1">
      <alignment horizontal="center" vertical="center"/>
    </xf>
    <xf numFmtId="0" fontId="6" fillId="11" borderId="45" xfId="0" applyFont="1" applyFill="1" applyBorder="1" applyAlignment="1">
      <alignment horizontal="center" vertical="center" wrapText="1"/>
    </xf>
    <xf numFmtId="0" fontId="6" fillId="11" borderId="63" xfId="0" applyFont="1" applyFill="1" applyBorder="1" applyAlignment="1">
      <alignment horizontal="center" vertical="center" wrapText="1"/>
    </xf>
    <xf numFmtId="0" fontId="6" fillId="11" borderId="14" xfId="0" applyFont="1" applyFill="1" applyBorder="1" applyAlignment="1">
      <alignment horizontal="center" vertical="center"/>
    </xf>
    <xf numFmtId="0" fontId="6" fillId="11" borderId="15" xfId="0" applyFont="1" applyFill="1" applyBorder="1" applyAlignment="1">
      <alignment horizontal="center" vertical="center"/>
    </xf>
    <xf numFmtId="0" fontId="6" fillId="11" borderId="25" xfId="0" applyFont="1" applyFill="1" applyBorder="1" applyAlignment="1">
      <alignment horizontal="center" vertical="center"/>
    </xf>
    <xf numFmtId="0" fontId="6" fillId="11" borderId="66" xfId="0" applyFont="1" applyFill="1" applyBorder="1" applyAlignment="1">
      <alignment horizontal="center" vertical="center" wrapText="1"/>
    </xf>
    <xf numFmtId="0" fontId="6" fillId="11" borderId="17" xfId="0" applyFont="1" applyFill="1" applyBorder="1" applyAlignment="1">
      <alignment horizontal="center" vertical="center"/>
    </xf>
    <xf numFmtId="0" fontId="6" fillId="11" borderId="47" xfId="0" applyFont="1" applyFill="1" applyBorder="1" applyAlignment="1">
      <alignment horizontal="center" vertical="center"/>
    </xf>
    <xf numFmtId="0" fontId="6" fillId="11" borderId="19" xfId="0" applyFont="1" applyFill="1" applyBorder="1" applyAlignment="1">
      <alignment horizontal="center" vertical="center" wrapText="1"/>
    </xf>
    <xf numFmtId="0" fontId="13" fillId="8" borderId="20" xfId="0" applyFont="1" applyFill="1" applyBorder="1" applyAlignment="1">
      <alignment vertical="center"/>
    </xf>
    <xf numFmtId="0" fontId="14" fillId="8" borderId="21" xfId="0" applyFont="1" applyFill="1" applyBorder="1" applyAlignment="1">
      <alignment vertical="center"/>
    </xf>
    <xf numFmtId="0" fontId="14" fillId="8" borderId="21" xfId="0" applyFont="1" applyFill="1" applyBorder="1"/>
    <xf numFmtId="49" fontId="14" fillId="8" borderId="23" xfId="0" applyNumberFormat="1" applyFont="1" applyFill="1" applyBorder="1" applyAlignment="1">
      <alignment vertical="center"/>
    </xf>
    <xf numFmtId="0" fontId="14" fillId="8" borderId="0" xfId="0" applyFont="1" applyFill="1" applyAlignment="1">
      <alignment vertical="center"/>
    </xf>
    <xf numFmtId="0" fontId="14" fillId="8" borderId="0" xfId="0" applyFont="1" applyFill="1"/>
    <xf numFmtId="49" fontId="14" fillId="8" borderId="25" xfId="0" applyNumberFormat="1" applyFont="1" applyFill="1" applyBorder="1" applyAlignment="1">
      <alignment vertical="center"/>
    </xf>
    <xf numFmtId="0" fontId="14" fillId="8" borderId="26" xfId="0" applyFont="1" applyFill="1" applyBorder="1" applyAlignment="1">
      <alignment vertical="center"/>
    </xf>
    <xf numFmtId="0" fontId="14" fillId="8" borderId="26" xfId="0" applyFont="1" applyFill="1" applyBorder="1"/>
    <xf numFmtId="0" fontId="14" fillId="8" borderId="22" xfId="0" applyFont="1" applyFill="1" applyBorder="1"/>
    <xf numFmtId="0" fontId="14" fillId="8" borderId="24" xfId="0" applyFont="1" applyFill="1" applyBorder="1"/>
    <xf numFmtId="0" fontId="14" fillId="8" borderId="27" xfId="0" applyFont="1" applyFill="1" applyBorder="1"/>
    <xf numFmtId="49" fontId="14" fillId="8" borderId="49" xfId="0" applyNumberFormat="1" applyFont="1" applyFill="1" applyBorder="1" applyAlignment="1">
      <alignment vertical="center"/>
    </xf>
    <xf numFmtId="49" fontId="14" fillId="8" borderId="26" xfId="0" applyNumberFormat="1" applyFont="1" applyFill="1" applyBorder="1" applyAlignment="1">
      <alignment vertical="center"/>
    </xf>
    <xf numFmtId="49" fontId="14" fillId="8" borderId="27" xfId="0" applyNumberFormat="1" applyFont="1" applyFill="1" applyBorder="1" applyAlignment="1">
      <alignment vertical="center"/>
    </xf>
    <xf numFmtId="0" fontId="14" fillId="8" borderId="22" xfId="0" applyFont="1" applyFill="1" applyBorder="1" applyAlignment="1">
      <alignment vertical="center"/>
    </xf>
    <xf numFmtId="0" fontId="14" fillId="8" borderId="24" xfId="0" applyFont="1" applyFill="1" applyBorder="1" applyAlignment="1">
      <alignment vertical="center"/>
    </xf>
    <xf numFmtId="0" fontId="14" fillId="8" borderId="27" xfId="0" applyFont="1" applyFill="1" applyBorder="1" applyAlignment="1">
      <alignment vertical="center"/>
    </xf>
    <xf numFmtId="0" fontId="14" fillId="0" borderId="0" xfId="0" applyFont="1"/>
    <xf numFmtId="166" fontId="4" fillId="3" borderId="72" xfId="2" applyNumberFormat="1" applyFont="1" applyFill="1" applyBorder="1" applyAlignment="1">
      <alignment horizontal="center" vertical="center"/>
    </xf>
    <xf numFmtId="0" fontId="6" fillId="11" borderId="45" xfId="0" applyFont="1" applyFill="1" applyBorder="1" applyAlignment="1">
      <alignment horizontal="center" vertical="center"/>
    </xf>
    <xf numFmtId="0" fontId="6" fillId="11" borderId="51" xfId="0" applyFont="1" applyFill="1" applyBorder="1" applyAlignment="1">
      <alignment horizontal="center" vertical="center"/>
    </xf>
    <xf numFmtId="0" fontId="3" fillId="0" borderId="30" xfId="0" applyFont="1" applyBorder="1" applyAlignment="1">
      <alignment horizontal="left" vertical="center"/>
    </xf>
    <xf numFmtId="0" fontId="3" fillId="0" borderId="43" xfId="0" applyFont="1" applyBorder="1" applyAlignment="1">
      <alignment horizontal="left" vertical="center"/>
    </xf>
    <xf numFmtId="0" fontId="3" fillId="0" borderId="52" xfId="0" applyFont="1" applyBorder="1" applyAlignment="1">
      <alignment horizontal="center"/>
    </xf>
    <xf numFmtId="0" fontId="3" fillId="0" borderId="53" xfId="0" applyFont="1" applyBorder="1" applyAlignment="1">
      <alignment horizontal="center"/>
    </xf>
    <xf numFmtId="0" fontId="3" fillId="0" borderId="54" xfId="0" applyFont="1" applyBorder="1" applyAlignment="1">
      <alignment horizontal="center"/>
    </xf>
    <xf numFmtId="0" fontId="3" fillId="0" borderId="55" xfId="0" applyFont="1" applyBorder="1" applyAlignment="1">
      <alignment horizontal="center"/>
    </xf>
    <xf numFmtId="0" fontId="3" fillId="0" borderId="57" xfId="0" applyFont="1" applyBorder="1" applyAlignment="1">
      <alignment horizontal="center"/>
    </xf>
    <xf numFmtId="0" fontId="0" fillId="0" borderId="56" xfId="0" applyBorder="1" applyAlignment="1">
      <alignment horizontal="center"/>
    </xf>
    <xf numFmtId="0" fontId="3" fillId="0" borderId="58" xfId="0" applyFont="1" applyBorder="1" applyAlignment="1">
      <alignment horizontal="center"/>
    </xf>
    <xf numFmtId="0" fontId="0" fillId="0" borderId="59" xfId="0" applyBorder="1"/>
    <xf numFmtId="0" fontId="3" fillId="0" borderId="60" xfId="0" applyFont="1" applyBorder="1" applyAlignment="1">
      <alignment horizontal="center"/>
    </xf>
    <xf numFmtId="0" fontId="0" fillId="0" borderId="61" xfId="0" applyBorder="1" applyAlignment="1">
      <alignment horizontal="center"/>
    </xf>
    <xf numFmtId="0" fontId="3" fillId="0" borderId="62" xfId="0" applyFont="1" applyBorder="1"/>
    <xf numFmtId="0" fontId="0" fillId="0" borderId="46" xfId="0" applyBorder="1" applyAlignment="1">
      <alignment horizontal="center"/>
    </xf>
    <xf numFmtId="0" fontId="4" fillId="0" borderId="45" xfId="0" applyFont="1" applyBorder="1" applyAlignment="1">
      <alignment horizontal="center" vertical="center"/>
    </xf>
    <xf numFmtId="0" fontId="4" fillId="0" borderId="48" xfId="0" applyFont="1" applyBorder="1" applyAlignment="1">
      <alignment horizontal="center" vertical="center"/>
    </xf>
    <xf numFmtId="0" fontId="0" fillId="0" borderId="71" xfId="0" applyBorder="1" applyAlignment="1">
      <alignment horizontal="center" vertical="center"/>
    </xf>
    <xf numFmtId="49" fontId="14" fillId="8" borderId="23" xfId="0" applyNumberFormat="1" applyFont="1" applyFill="1" applyBorder="1" applyAlignment="1">
      <alignment horizontal="left" vertical="top" wrapText="1"/>
    </xf>
    <xf numFmtId="49" fontId="14" fillId="8" borderId="0" xfId="0" applyNumberFormat="1" applyFont="1" applyFill="1" applyAlignment="1">
      <alignment horizontal="left" vertical="top" wrapText="1"/>
    </xf>
    <xf numFmtId="49" fontId="14" fillId="8" borderId="24" xfId="0" applyNumberFormat="1" applyFont="1" applyFill="1" applyBorder="1" applyAlignment="1">
      <alignment horizontal="left" vertical="top" wrapText="1"/>
    </xf>
    <xf numFmtId="14" fontId="4" fillId="2" borderId="1" xfId="0" applyNumberFormat="1" applyFont="1" applyFill="1" applyBorder="1" applyAlignment="1" applyProtection="1">
      <alignment horizontal="center"/>
      <protection locked="0"/>
    </xf>
  </cellXfs>
  <cellStyles count="4">
    <cellStyle name="Komma" xfId="1" builtinId="3"/>
    <cellStyle name="Normal 2" xfId="3" xr:uid="{EFAE720D-B6EA-4442-B8B3-AFC4F73A75AF}"/>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00279F"/>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1255060</xdr:colOff>
      <xdr:row>1</xdr:row>
      <xdr:rowOff>866587</xdr:rowOff>
    </xdr:from>
    <xdr:to>
      <xdr:col>1</xdr:col>
      <xdr:colOff>3112509</xdr:colOff>
      <xdr:row>5</xdr:row>
      <xdr:rowOff>29727</xdr:rowOff>
    </xdr:to>
    <xdr:pic>
      <xdr:nvPicPr>
        <xdr:cNvPr id="2" name="Afbeelding 1" descr="Welkom bij Aloysius">
          <a:extLst>
            <a:ext uri="{FF2B5EF4-FFF2-40B4-BE49-F238E27FC236}">
              <a16:creationId xmlns:a16="http://schemas.microsoft.com/office/drawing/2014/main" id="{A1DB72DB-BAFB-7617-9B15-3E055E7514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4236" y="1210234"/>
          <a:ext cx="1857449" cy="1015846"/>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dimension ref="B1:B31"/>
  <sheetViews>
    <sheetView showGridLines="0" tabSelected="1" zoomScaleNormal="100" workbookViewId="0">
      <selection activeCell="G18" sqref="G18"/>
    </sheetView>
  </sheetViews>
  <sheetFormatPr baseColWidth="10" defaultColWidth="8.5" defaultRowHeight="18" x14ac:dyDescent="0.25"/>
  <cols>
    <col min="1" max="1" width="19.33203125" style="1" customWidth="1"/>
    <col min="2" max="2" width="59.83203125" style="1" customWidth="1"/>
    <col min="3" max="3" width="19.33203125" style="1" customWidth="1"/>
    <col min="4" max="16384" width="8.5" style="1"/>
  </cols>
  <sheetData>
    <row r="1" spans="2:2" ht="27" customHeight="1" x14ac:dyDescent="0.25"/>
    <row r="2" spans="2:2" ht="86" customHeight="1" x14ac:dyDescent="0.35">
      <c r="B2" s="91" t="s">
        <v>0</v>
      </c>
    </row>
    <row r="3" spans="2:2" ht="20.25" customHeight="1" x14ac:dyDescent="0.25">
      <c r="B3" s="2"/>
    </row>
    <row r="4" spans="2:2" ht="20.25" customHeight="1" x14ac:dyDescent="0.25">
      <c r="B4" s="2"/>
    </row>
    <row r="5" spans="2:2" ht="20.25" customHeight="1" x14ac:dyDescent="0.25">
      <c r="B5" s="2"/>
    </row>
    <row r="6" spans="2:2" ht="20.25" customHeight="1" x14ac:dyDescent="0.25">
      <c r="B6" s="2"/>
    </row>
    <row r="7" spans="2:2" ht="20.25" customHeight="1" x14ac:dyDescent="0.25">
      <c r="B7" s="93" t="s">
        <v>128</v>
      </c>
    </row>
    <row r="8" spans="2:2" ht="20.25" customHeight="1" x14ac:dyDescent="0.25">
      <c r="B8" s="2"/>
    </row>
    <row r="9" spans="2:2" ht="20.25" customHeight="1" thickBot="1" x14ac:dyDescent="0.3">
      <c r="B9" s="2" t="s">
        <v>1</v>
      </c>
    </row>
    <row r="10" spans="2:2" ht="20.25" customHeight="1" thickBot="1" x14ac:dyDescent="0.3">
      <c r="B10" s="199">
        <v>46310</v>
      </c>
    </row>
    <row r="11" spans="2:2" ht="20.25" customHeight="1" x14ac:dyDescent="0.25">
      <c r="B11" s="2"/>
    </row>
    <row r="12" spans="2:2" ht="20.25" customHeight="1" thickBot="1" x14ac:dyDescent="0.3">
      <c r="B12" s="2" t="s">
        <v>2</v>
      </c>
    </row>
    <row r="13" spans="2:2" ht="20.25" customHeight="1" thickBot="1" x14ac:dyDescent="0.3">
      <c r="B13" s="3" t="s">
        <v>127</v>
      </c>
    </row>
    <row r="14" spans="2:2" ht="20.25" customHeight="1" x14ac:dyDescent="0.25">
      <c r="B14" s="2"/>
    </row>
    <row r="15" spans="2:2" ht="20.25" customHeight="1" thickBot="1" x14ac:dyDescent="0.3">
      <c r="B15" s="2" t="s">
        <v>3</v>
      </c>
    </row>
    <row r="16" spans="2:2" ht="20.25" customHeight="1" thickBot="1" x14ac:dyDescent="0.3">
      <c r="B16" s="3"/>
    </row>
    <row r="17" spans="2:2" ht="20.25" customHeight="1" x14ac:dyDescent="0.25">
      <c r="B17" s="2"/>
    </row>
    <row r="18" spans="2:2" ht="20.25" customHeight="1" thickBot="1" x14ac:dyDescent="0.3">
      <c r="B18" s="2" t="s">
        <v>4</v>
      </c>
    </row>
    <row r="19" spans="2:2" ht="20.25" customHeight="1" thickBot="1" x14ac:dyDescent="0.3">
      <c r="B19" s="3"/>
    </row>
    <row r="20" spans="2:2" ht="20.25" customHeight="1" x14ac:dyDescent="0.25">
      <c r="B20" s="2"/>
    </row>
    <row r="21" spans="2:2" ht="20.25" customHeight="1" thickBot="1" x14ac:dyDescent="0.3">
      <c r="B21" s="2" t="s">
        <v>5</v>
      </c>
    </row>
    <row r="22" spans="2:2" ht="20.25" customHeight="1" thickBot="1" x14ac:dyDescent="0.3">
      <c r="B22" s="3"/>
    </row>
    <row r="23" spans="2:2" ht="20.25" customHeight="1" x14ac:dyDescent="0.25">
      <c r="B23" s="2"/>
    </row>
    <row r="24" spans="2:2" ht="20.25" customHeight="1" thickBot="1" x14ac:dyDescent="0.3">
      <c r="B24" s="2" t="s">
        <v>6</v>
      </c>
    </row>
    <row r="25" spans="2:2" x14ac:dyDescent="0.25">
      <c r="B25" s="4"/>
    </row>
    <row r="26" spans="2:2" x14ac:dyDescent="0.25">
      <c r="B26" s="5"/>
    </row>
    <row r="27" spans="2:2" x14ac:dyDescent="0.25">
      <c r="B27" s="5"/>
    </row>
    <row r="28" spans="2:2" x14ac:dyDescent="0.25">
      <c r="B28" s="5"/>
    </row>
    <row r="29" spans="2:2" x14ac:dyDescent="0.25">
      <c r="B29" s="5"/>
    </row>
    <row r="30" spans="2:2" x14ac:dyDescent="0.25">
      <c r="B30" s="5"/>
    </row>
    <row r="31" spans="2:2" ht="19" thickBot="1" x14ac:dyDescent="0.3">
      <c r="B31" s="6"/>
    </row>
  </sheetData>
  <sheetProtection algorithmName="SHA-512" hashValue="psFmohOVTNKwTId5QTdnXZeLwecYukfV+IqD4i2T9xNxGt66c848iTRMfXjoQOTygwGqVl4SqT8UKAqtdOcXmQ==" saltValue="inp3GYg9SXTk6yBOlfwcIQ==" spinCount="100000" sheet="1" objects="1" scenarios="1"/>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dimension ref="B2:D15"/>
  <sheetViews>
    <sheetView showGridLines="0" zoomScaleNormal="100" workbookViewId="0"/>
  </sheetViews>
  <sheetFormatPr baseColWidth="10" defaultColWidth="8.5" defaultRowHeight="18" x14ac:dyDescent="0.25"/>
  <cols>
    <col min="1" max="1" width="4.1640625" style="1" customWidth="1"/>
    <col min="2" max="2" width="13.33203125" style="1" customWidth="1"/>
    <col min="3" max="3" width="4.1640625" style="1" customWidth="1"/>
    <col min="4" max="4" width="96.1640625" style="1" customWidth="1"/>
    <col min="5" max="16384" width="8.5" style="1"/>
  </cols>
  <sheetData>
    <row r="2" spans="2:4" ht="27" x14ac:dyDescent="0.35">
      <c r="B2" s="7" t="s">
        <v>7</v>
      </c>
    </row>
    <row r="3" spans="2:4" ht="19" thickBot="1" x14ac:dyDescent="0.3"/>
    <row r="4" spans="2:4" ht="19" thickBot="1" x14ac:dyDescent="0.3">
      <c r="B4" s="8" t="s">
        <v>8</v>
      </c>
      <c r="D4" s="1" t="s">
        <v>9</v>
      </c>
    </row>
    <row r="6" spans="2:4" ht="19" thickBot="1" x14ac:dyDescent="0.3"/>
    <row r="7" spans="2:4" ht="38" x14ac:dyDescent="0.25">
      <c r="B7" s="9" t="s">
        <v>10</v>
      </c>
      <c r="D7" s="10" t="s">
        <v>11</v>
      </c>
    </row>
    <row r="8" spans="2:4" x14ac:dyDescent="0.25">
      <c r="B8" s="11"/>
      <c r="D8" s="10"/>
    </row>
    <row r="9" spans="2:4" ht="19" thickBot="1" x14ac:dyDescent="0.3"/>
    <row r="10" spans="2:4" ht="57" x14ac:dyDescent="0.25">
      <c r="B10" s="12" t="s">
        <v>12</v>
      </c>
      <c r="D10" s="10" t="s">
        <v>13</v>
      </c>
    </row>
    <row r="11" spans="2:4" x14ac:dyDescent="0.25">
      <c r="D11" s="10"/>
    </row>
    <row r="12" spans="2:4" ht="19" thickBot="1" x14ac:dyDescent="0.3"/>
    <row r="13" spans="2:4" ht="19" thickBot="1" x14ac:dyDescent="0.3">
      <c r="B13" s="13" t="s">
        <v>14</v>
      </c>
      <c r="D13" s="1" t="s">
        <v>15</v>
      </c>
    </row>
    <row r="14" spans="2:4" ht="19" thickBot="1" x14ac:dyDescent="0.3"/>
    <row r="15" spans="2:4" ht="19" thickBot="1" x14ac:dyDescent="0.3">
      <c r="B15" s="14" t="s">
        <v>16</v>
      </c>
      <c r="D15" s="1" t="s">
        <v>17</v>
      </c>
    </row>
  </sheetData>
  <sheetProtection algorithmName="SHA-512" hashValue="Fw4QEyl2/YP46WliJmXTUxzasmXKWuTcMix9jEAT1y1NQdRPGyikHT1EK2Moor65McQFmvqSkazixVcIiWmW6w==" saltValue="4/gFGGoZO8JQjDra868Uvw==" spinCount="100000" sheet="1" objects="1" scenarios="1"/>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sheetPr>
    <pageSetUpPr fitToPage="1"/>
  </sheetPr>
  <dimension ref="B2:D13"/>
  <sheetViews>
    <sheetView showGridLines="0" zoomScaleNormal="100" workbookViewId="0">
      <selection activeCell="C26" sqref="C26"/>
    </sheetView>
  </sheetViews>
  <sheetFormatPr baseColWidth="10" defaultColWidth="8.5" defaultRowHeight="18" x14ac:dyDescent="0.25"/>
  <cols>
    <col min="1" max="2" width="8.5" style="1"/>
    <col min="3" max="3" width="87.6640625" style="10" customWidth="1"/>
    <col min="4" max="4" width="30.1640625" style="15" customWidth="1"/>
    <col min="5" max="16384" width="8.5" style="1"/>
  </cols>
  <sheetData>
    <row r="2" spans="2:4" ht="27" x14ac:dyDescent="0.35">
      <c r="B2" s="7" t="s">
        <v>18</v>
      </c>
    </row>
    <row r="3" spans="2:4" ht="19" thickBot="1" x14ac:dyDescent="0.3"/>
    <row r="4" spans="2:4" s="16" customFormat="1" ht="19" thickBot="1" x14ac:dyDescent="0.3">
      <c r="B4" s="90" t="s">
        <v>19</v>
      </c>
      <c r="C4" s="90" t="s">
        <v>20</v>
      </c>
      <c r="D4" s="92" t="s">
        <v>21</v>
      </c>
    </row>
    <row r="5" spans="2:4" ht="54.75" customHeight="1" x14ac:dyDescent="0.25">
      <c r="B5" s="17">
        <v>1</v>
      </c>
      <c r="C5" s="18" t="s">
        <v>22</v>
      </c>
      <c r="D5" s="19" t="s">
        <v>23</v>
      </c>
    </row>
    <row r="6" spans="2:4" ht="54.75" customHeight="1" x14ac:dyDescent="0.25">
      <c r="B6" s="20">
        <v>2</v>
      </c>
      <c r="C6" s="21" t="s">
        <v>24</v>
      </c>
      <c r="D6" s="22" t="s">
        <v>25</v>
      </c>
    </row>
    <row r="7" spans="2:4" ht="54.75" customHeight="1" x14ac:dyDescent="0.25">
      <c r="B7" s="20">
        <v>3</v>
      </c>
      <c r="C7" s="21" t="s">
        <v>26</v>
      </c>
      <c r="D7" s="19" t="s">
        <v>23</v>
      </c>
    </row>
    <row r="8" spans="2:4" ht="54.75" customHeight="1" x14ac:dyDescent="0.25">
      <c r="B8" s="20">
        <v>4</v>
      </c>
      <c r="C8" s="21" t="s">
        <v>27</v>
      </c>
      <c r="D8" s="22" t="s">
        <v>28</v>
      </c>
    </row>
    <row r="9" spans="2:4" ht="54.75" customHeight="1" x14ac:dyDescent="0.25">
      <c r="B9" s="20">
        <v>5</v>
      </c>
      <c r="C9" s="21" t="s">
        <v>29</v>
      </c>
      <c r="D9" s="22" t="s">
        <v>25</v>
      </c>
    </row>
    <row r="10" spans="2:4" ht="54.75" customHeight="1" x14ac:dyDescent="0.25">
      <c r="B10" s="20">
        <v>6</v>
      </c>
      <c r="C10" s="21" t="s">
        <v>30</v>
      </c>
      <c r="D10" s="22" t="s">
        <v>25</v>
      </c>
    </row>
    <row r="11" spans="2:4" ht="54.75" customHeight="1" x14ac:dyDescent="0.25">
      <c r="B11" s="20">
        <v>7</v>
      </c>
      <c r="C11" s="21" t="s">
        <v>31</v>
      </c>
      <c r="D11" s="22" t="s">
        <v>25</v>
      </c>
    </row>
    <row r="12" spans="2:4" ht="72" customHeight="1" x14ac:dyDescent="0.25">
      <c r="B12" s="20">
        <v>8</v>
      </c>
      <c r="C12" s="21" t="s">
        <v>32</v>
      </c>
      <c r="D12" s="22" t="s">
        <v>25</v>
      </c>
    </row>
    <row r="13" spans="2:4" ht="54.75" customHeight="1" thickBot="1" x14ac:dyDescent="0.3">
      <c r="B13" s="23">
        <v>9</v>
      </c>
      <c r="C13" s="24" t="s">
        <v>33</v>
      </c>
      <c r="D13" s="25" t="s">
        <v>23</v>
      </c>
    </row>
  </sheetData>
  <sheetProtection algorithmName="SHA-512" hashValue="V/lU9+cNzNUrBrScLsXK1nKvopYvvnkUvGuPtfsEa1M36rsp+6YM4YyOwCtrHRTeOatmSq+WbPybFzLH7jyE4A==" saltValue="y0V8WjxtogQxzXDk4t2uJA==" spinCount="100000" sheet="1" objects="1" scenarios="1"/>
  <pageMargins left="0.7" right="0.7" top="0.75" bottom="0.75" header="0.3" footer="0.3"/>
  <pageSetup paperSize="9" scale="8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sheetPr>
    <pageSetUpPr fitToPage="1"/>
  </sheetPr>
  <dimension ref="B1:K19"/>
  <sheetViews>
    <sheetView showGridLines="0" zoomScaleNormal="100" workbookViewId="0">
      <selection activeCell="G33" sqref="G33"/>
    </sheetView>
  </sheetViews>
  <sheetFormatPr baseColWidth="10" defaultColWidth="8.5" defaultRowHeight="18" x14ac:dyDescent="0.25"/>
  <cols>
    <col min="1" max="1" width="8.5" style="1"/>
    <col min="2" max="2" width="61.33203125" style="1" customWidth="1"/>
    <col min="3" max="7" width="15.5" style="26" customWidth="1"/>
    <col min="8" max="8" width="15.83203125" style="26" customWidth="1"/>
    <col min="9" max="9" width="18" style="26" customWidth="1"/>
    <col min="10" max="11" width="15.1640625" style="26" customWidth="1"/>
    <col min="12" max="16384" width="8.5" style="1"/>
  </cols>
  <sheetData>
    <row r="1" spans="2:11" x14ac:dyDescent="0.25">
      <c r="H1" s="26" t="s">
        <v>34</v>
      </c>
      <c r="I1" s="26" t="s">
        <v>34</v>
      </c>
    </row>
    <row r="2" spans="2:11" ht="27" x14ac:dyDescent="0.35">
      <c r="B2" s="7" t="s">
        <v>35</v>
      </c>
    </row>
    <row r="3" spans="2:11" ht="19" thickBot="1" x14ac:dyDescent="0.3"/>
    <row r="4" spans="2:11" ht="19" thickBot="1" x14ac:dyDescent="0.3">
      <c r="B4" s="175" t="s">
        <v>36</v>
      </c>
      <c r="C4" s="193" t="s">
        <v>37</v>
      </c>
      <c r="D4" s="194"/>
      <c r="E4" s="194"/>
      <c r="F4" s="194"/>
      <c r="G4" s="194"/>
      <c r="H4" s="193" t="s">
        <v>38</v>
      </c>
      <c r="I4" s="195"/>
      <c r="K4" s="1"/>
    </row>
    <row r="5" spans="2:11" ht="33" customHeight="1" x14ac:dyDescent="0.25">
      <c r="B5" s="27" t="s">
        <v>39</v>
      </c>
      <c r="C5" s="28" t="s">
        <v>40</v>
      </c>
      <c r="D5" s="29" t="s">
        <v>41</v>
      </c>
      <c r="E5" s="29" t="s">
        <v>42</v>
      </c>
      <c r="F5" s="29" t="s">
        <v>43</v>
      </c>
      <c r="G5" s="30" t="s">
        <v>44</v>
      </c>
      <c r="H5" s="124" t="s">
        <v>45</v>
      </c>
      <c r="I5" s="124" t="s">
        <v>46</v>
      </c>
      <c r="J5" s="31" t="s">
        <v>47</v>
      </c>
      <c r="K5" s="1"/>
    </row>
    <row r="6" spans="2:11" ht="21.75" customHeight="1" x14ac:dyDescent="0.25">
      <c r="B6" s="32" t="s">
        <v>48</v>
      </c>
      <c r="C6" s="33">
        <f>Implementatie!C7</f>
        <v>0</v>
      </c>
      <c r="D6" s="34"/>
      <c r="E6" s="34"/>
      <c r="F6" s="34"/>
      <c r="G6" s="35"/>
      <c r="H6" s="94"/>
      <c r="I6" s="94"/>
      <c r="J6" s="36">
        <f>SUM(C6:H6)</f>
        <v>0</v>
      </c>
      <c r="K6" s="1"/>
    </row>
    <row r="7" spans="2:11" ht="21.75" customHeight="1" x14ac:dyDescent="0.25">
      <c r="B7" s="32" t="s">
        <v>49</v>
      </c>
      <c r="C7" s="33">
        <f>Exploitatie!F15</f>
        <v>0</v>
      </c>
      <c r="D7" s="37">
        <f>Exploitatie!G15</f>
        <v>0</v>
      </c>
      <c r="E7" s="37">
        <f>Exploitatie!H15</f>
        <v>0</v>
      </c>
      <c r="F7" s="37">
        <f>Exploitatie!I15</f>
        <v>0</v>
      </c>
      <c r="G7" s="38">
        <f>Exploitatie!J15</f>
        <v>0</v>
      </c>
      <c r="H7" s="94"/>
      <c r="I7" s="94"/>
      <c r="J7" s="36">
        <f>SUM(C7:H7)</f>
        <v>0</v>
      </c>
      <c r="K7" s="1"/>
    </row>
    <row r="8" spans="2:11" ht="21.75" customHeight="1" x14ac:dyDescent="0.25">
      <c r="B8" s="32" t="s">
        <v>50</v>
      </c>
      <c r="C8" s="33">
        <f>Exploitatie!E32</f>
        <v>0</v>
      </c>
      <c r="D8" s="37">
        <f>Exploitatie!F32</f>
        <v>0</v>
      </c>
      <c r="E8" s="37">
        <f>Exploitatie!G32</f>
        <v>0</v>
      </c>
      <c r="F8" s="37">
        <f>Exploitatie!I32</f>
        <v>0</v>
      </c>
      <c r="G8" s="38">
        <f>Exploitatie!I32</f>
        <v>0</v>
      </c>
      <c r="H8" s="95">
        <f>Exploitatie!J32</f>
        <v>0</v>
      </c>
      <c r="I8" s="95">
        <f>Exploitatie!K32</f>
        <v>0</v>
      </c>
      <c r="J8" s="36">
        <f>SUM(C8:H8)</f>
        <v>0</v>
      </c>
      <c r="K8" s="1"/>
    </row>
    <row r="9" spans="2:11" ht="21.75" customHeight="1" x14ac:dyDescent="0.25">
      <c r="B9" s="32" t="s">
        <v>51</v>
      </c>
      <c r="C9" s="33">
        <f>Exploitatie!G46</f>
        <v>0</v>
      </c>
      <c r="D9" s="37">
        <f>Exploitatie!H46</f>
        <v>0</v>
      </c>
      <c r="E9" s="37">
        <f>Exploitatie!I46</f>
        <v>0</v>
      </c>
      <c r="F9" s="37">
        <f>Exploitatie!J46</f>
        <v>0</v>
      </c>
      <c r="G9" s="38">
        <f>Exploitatie!K46</f>
        <v>0</v>
      </c>
      <c r="H9" s="95">
        <f>Exploitatie!L46</f>
        <v>0</v>
      </c>
      <c r="I9" s="95">
        <f>Exploitatie!M46</f>
        <v>0</v>
      </c>
      <c r="J9" s="36">
        <f>SUM(C9:H9)</f>
        <v>0</v>
      </c>
      <c r="K9" s="1"/>
    </row>
    <row r="10" spans="2:11" ht="21.75" customHeight="1" thickBot="1" x14ac:dyDescent="0.3">
      <c r="B10" s="39" t="s">
        <v>52</v>
      </c>
      <c r="C10" s="40">
        <f t="shared" ref="C10:J10" si="0">SUM(C6:C9)</f>
        <v>0</v>
      </c>
      <c r="D10" s="40">
        <f t="shared" si="0"/>
        <v>0</v>
      </c>
      <c r="E10" s="40">
        <f t="shared" si="0"/>
        <v>0</v>
      </c>
      <c r="F10" s="40">
        <f t="shared" si="0"/>
        <v>0</v>
      </c>
      <c r="G10" s="40">
        <f t="shared" si="0"/>
        <v>0</v>
      </c>
      <c r="H10" s="40">
        <f t="shared" si="0"/>
        <v>0</v>
      </c>
      <c r="I10" s="176">
        <f t="shared" ref="I10" si="1">SUM(I6:I9)</f>
        <v>0</v>
      </c>
      <c r="J10" s="41">
        <f t="shared" si="0"/>
        <v>0</v>
      </c>
      <c r="K10" s="1"/>
    </row>
    <row r="12" spans="2:11" x14ac:dyDescent="0.25">
      <c r="B12" s="157" t="s">
        <v>12</v>
      </c>
      <c r="C12" s="158"/>
      <c r="D12" s="158"/>
      <c r="E12" s="42"/>
      <c r="F12" s="1"/>
      <c r="G12" s="1"/>
      <c r="H12" s="1"/>
      <c r="I12" s="1"/>
      <c r="J12" s="1"/>
      <c r="K12" s="1"/>
    </row>
    <row r="13" spans="2:11" x14ac:dyDescent="0.25">
      <c r="B13" s="160" t="s">
        <v>53</v>
      </c>
      <c r="C13" s="161"/>
      <c r="D13" s="161"/>
      <c r="E13" s="44"/>
      <c r="F13" s="1"/>
      <c r="G13" s="1"/>
      <c r="H13" s="1"/>
      <c r="I13" s="1"/>
      <c r="J13" s="1"/>
      <c r="K13" s="1"/>
    </row>
    <row r="14" spans="2:11" x14ac:dyDescent="0.25">
      <c r="B14" s="160" t="s">
        <v>54</v>
      </c>
      <c r="C14" s="161"/>
      <c r="D14" s="161"/>
      <c r="E14" s="44"/>
      <c r="F14" s="1"/>
      <c r="G14" s="1"/>
      <c r="H14" s="1"/>
      <c r="I14" s="1"/>
      <c r="J14" s="1"/>
      <c r="K14" s="1"/>
    </row>
    <row r="15" spans="2:11" x14ac:dyDescent="0.25">
      <c r="B15" s="160" t="s">
        <v>55</v>
      </c>
      <c r="C15" s="161"/>
      <c r="D15" s="161"/>
      <c r="E15" s="44"/>
      <c r="F15" s="1"/>
      <c r="G15" s="1"/>
      <c r="H15" s="1"/>
      <c r="I15" s="1"/>
      <c r="J15" s="1"/>
      <c r="K15" s="1"/>
    </row>
    <row r="16" spans="2:11" x14ac:dyDescent="0.25">
      <c r="B16" s="163" t="s">
        <v>56</v>
      </c>
      <c r="C16" s="164"/>
      <c r="D16" s="164"/>
      <c r="E16" s="45"/>
      <c r="F16" s="1"/>
      <c r="G16" s="1"/>
      <c r="H16" s="1"/>
      <c r="I16" s="1"/>
      <c r="J16" s="1"/>
      <c r="K16" s="1"/>
    </row>
    <row r="19" spans="2:2" x14ac:dyDescent="0.25">
      <c r="B19" s="46"/>
    </row>
  </sheetData>
  <sheetProtection algorithmName="SHA-512" hashValue="ozbT+iUZDSZCBy/fbzh8D5THeZMEut4ZBMUfHfuuG6WuDlbR9VSnfU8H1mqItkXSX2CXHkSq9Qz8Xr7gys7BvA==" saltValue="fJCFrkutGSqvX7nCExsJiQ==" spinCount="100000" sheet="1" objects="1" scenarios="1"/>
  <mergeCells count="2">
    <mergeCell ref="C4:G4"/>
    <mergeCell ref="H4:I4"/>
  </mergeCells>
  <pageMargins left="0.7" right="0.7" top="0.75" bottom="0.75" header="0.3" footer="0.3"/>
  <pageSetup paperSize="9" scale="67" orientation="landscape" horizontalDpi="300" verticalDpi="300" r:id="rId1"/>
  <ignoredErrors>
    <ignoredError sqref="D10:I10 J6:J7"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sheetPr>
    <pageSetUpPr fitToPage="1"/>
  </sheetPr>
  <dimension ref="B2:F12"/>
  <sheetViews>
    <sheetView showGridLines="0" topLeftCell="A3" workbookViewId="0">
      <selection activeCell="O50" sqref="O50"/>
    </sheetView>
  </sheetViews>
  <sheetFormatPr baseColWidth="10" defaultColWidth="8.5" defaultRowHeight="18" x14ac:dyDescent="0.25"/>
  <cols>
    <col min="1" max="1" width="8.5" style="1"/>
    <col min="2" max="2" width="39.5" style="1" customWidth="1"/>
    <col min="3" max="3" width="18.5" style="1" customWidth="1"/>
    <col min="4" max="4" width="17.5" style="1" customWidth="1"/>
    <col min="5" max="5" width="53.5" style="1" customWidth="1"/>
    <col min="6" max="6" width="17.5" style="1" customWidth="1"/>
    <col min="7" max="16384" width="8.5" style="1"/>
  </cols>
  <sheetData>
    <row r="2" spans="2:6" ht="27" x14ac:dyDescent="0.35">
      <c r="B2" s="7" t="s">
        <v>57</v>
      </c>
    </row>
    <row r="3" spans="2:6" x14ac:dyDescent="0.25">
      <c r="B3" s="46"/>
    </row>
    <row r="4" spans="2:6" x14ac:dyDescent="0.25">
      <c r="B4" s="175" t="s">
        <v>58</v>
      </c>
    </row>
    <row r="5" spans="2:6" ht="20.5" customHeight="1" thickBot="1" x14ac:dyDescent="0.3">
      <c r="B5" s="47" t="s">
        <v>39</v>
      </c>
      <c r="C5" s="48" t="s">
        <v>59</v>
      </c>
      <c r="D5" s="49" t="s">
        <v>60</v>
      </c>
    </row>
    <row r="6" spans="2:6" ht="20.5" customHeight="1" thickBot="1" x14ac:dyDescent="0.3">
      <c r="B6" s="50" t="s">
        <v>61</v>
      </c>
      <c r="C6" s="51">
        <v>0</v>
      </c>
      <c r="D6" s="52">
        <f>IF(('Totale Kosten Inschrijver'!J10&gt;0),(C6/'Totale Kosten Inschrijver'!J10),0)</f>
        <v>0</v>
      </c>
    </row>
    <row r="7" spans="2:6" ht="20.5" customHeight="1" thickBot="1" x14ac:dyDescent="0.3">
      <c r="B7" s="11" t="s">
        <v>62</v>
      </c>
      <c r="C7" s="53">
        <f>C6</f>
        <v>0</v>
      </c>
    </row>
    <row r="8" spans="2:6" x14ac:dyDescent="0.25">
      <c r="B8" s="11"/>
      <c r="C8" s="11"/>
      <c r="D8" s="11"/>
    </row>
    <row r="9" spans="2:6" x14ac:dyDescent="0.25">
      <c r="B9" s="157" t="s">
        <v>12</v>
      </c>
      <c r="C9" s="158"/>
      <c r="D9" s="158"/>
      <c r="E9" s="159"/>
      <c r="F9" s="55"/>
    </row>
    <row r="10" spans="2:6" x14ac:dyDescent="0.25">
      <c r="B10" s="160" t="s">
        <v>63</v>
      </c>
      <c r="C10" s="161"/>
      <c r="D10" s="161"/>
      <c r="E10" s="162"/>
      <c r="F10" s="55"/>
    </row>
    <row r="11" spans="2:6" x14ac:dyDescent="0.25">
      <c r="B11" s="160" t="s">
        <v>64</v>
      </c>
      <c r="C11" s="161"/>
      <c r="D11" s="161"/>
      <c r="E11" s="162"/>
      <c r="F11" s="55"/>
    </row>
    <row r="12" spans="2:6" x14ac:dyDescent="0.25">
      <c r="B12" s="163" t="s">
        <v>65</v>
      </c>
      <c r="C12" s="164"/>
      <c r="D12" s="164"/>
      <c r="E12" s="165"/>
      <c r="F12" s="55"/>
    </row>
  </sheetData>
  <sheetProtection algorithmName="SHA-512" hashValue="GuPRgx+LqZOIShzBxUdQhs32gD3dOaNpTJI1sO/RsNpMtr7+2tALz7xnCMrZmSFfG1aD1m4LJ0PCmoXdXmnizg==" saltValue="B0cpJ11YRsVrdRKYmooHdQ==" spinCount="100000" sheet="1" objects="1" scenarios="1"/>
  <conditionalFormatting sqref="D6">
    <cfRule type="cellIs" dxfId="0" priority="1" operator="greaterThan">
      <formula>0.02</formula>
    </cfRule>
  </conditionalFormatting>
  <pageMargins left="0.7" right="0.7" top="0.75" bottom="0.75" header="0.3" footer="0.3"/>
  <pageSetup scale="78" orientation="landscape"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2%*'Totale Kosten Inschrijver'!J10</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sheetPr>
    <pageSetUpPr fitToPage="1"/>
  </sheetPr>
  <dimension ref="B2:M51"/>
  <sheetViews>
    <sheetView showGridLines="0" topLeftCell="A11" zoomScaleNormal="100" workbookViewId="0">
      <selection activeCell="A45" sqref="A45:XFD45"/>
    </sheetView>
  </sheetViews>
  <sheetFormatPr baseColWidth="10" defaultColWidth="8.5" defaultRowHeight="18" x14ac:dyDescent="0.25"/>
  <cols>
    <col min="1" max="1" width="8.5" style="1"/>
    <col min="2" max="2" width="15.5" style="1" customWidth="1"/>
    <col min="3" max="3" width="23.1640625" style="1" customWidth="1"/>
    <col min="4" max="4" width="12.83203125" style="1" customWidth="1"/>
    <col min="5" max="5" width="18.83203125" style="1" customWidth="1"/>
    <col min="6" max="6" width="12.83203125" style="1" customWidth="1"/>
    <col min="7" max="9" width="12.5" style="1" customWidth="1"/>
    <col min="10" max="10" width="12.83203125" style="1" customWidth="1"/>
    <col min="11" max="11" width="14" style="1" customWidth="1"/>
    <col min="12" max="12" width="13.6640625" style="1" customWidth="1"/>
    <col min="13" max="13" width="12.83203125" style="1" customWidth="1"/>
    <col min="14" max="27" width="8.5" style="1"/>
    <col min="28" max="28" width="12.6640625" style="1" customWidth="1"/>
    <col min="29" max="16384" width="8.5" style="1"/>
  </cols>
  <sheetData>
    <row r="2" spans="2:12" ht="27" x14ac:dyDescent="0.35">
      <c r="B2" s="7" t="s">
        <v>66</v>
      </c>
    </row>
    <row r="3" spans="2:12" ht="28" thickBot="1" x14ac:dyDescent="0.4">
      <c r="B3" s="7"/>
    </row>
    <row r="4" spans="2:12" ht="19" thickBot="1" x14ac:dyDescent="0.3">
      <c r="F4" s="185" t="s">
        <v>67</v>
      </c>
      <c r="G4" s="186"/>
      <c r="H4" s="186"/>
      <c r="I4" s="186"/>
      <c r="J4" s="186"/>
      <c r="K4" s="187"/>
      <c r="L4" s="188"/>
    </row>
    <row r="5" spans="2:12" ht="19" thickBot="1" x14ac:dyDescent="0.3">
      <c r="B5" s="175" t="s">
        <v>49</v>
      </c>
      <c r="F5" s="183" t="s">
        <v>37</v>
      </c>
      <c r="G5" s="184"/>
      <c r="H5" s="184"/>
      <c r="I5" s="184"/>
      <c r="J5" s="184"/>
      <c r="K5" s="189" t="s">
        <v>38</v>
      </c>
      <c r="L5" s="190"/>
    </row>
    <row r="6" spans="2:12" ht="47.25" customHeight="1" thickBot="1" x14ac:dyDescent="0.3">
      <c r="B6" s="136" t="s">
        <v>68</v>
      </c>
      <c r="C6" s="137" t="s">
        <v>69</v>
      </c>
      <c r="D6" s="138" t="s">
        <v>70</v>
      </c>
      <c r="E6" s="139" t="s">
        <v>71</v>
      </c>
      <c r="F6" s="154" t="s">
        <v>40</v>
      </c>
      <c r="G6" s="137" t="s">
        <v>41</v>
      </c>
      <c r="H6" s="137" t="s">
        <v>42</v>
      </c>
      <c r="I6" s="137" t="s">
        <v>43</v>
      </c>
      <c r="J6" s="155" t="s">
        <v>44</v>
      </c>
      <c r="K6" s="148" t="s">
        <v>72</v>
      </c>
      <c r="L6" s="156" t="s">
        <v>73</v>
      </c>
    </row>
    <row r="7" spans="2:12" ht="20.25" customHeight="1" x14ac:dyDescent="0.25">
      <c r="B7" s="96" t="s">
        <v>74</v>
      </c>
      <c r="C7" s="130" t="s">
        <v>75</v>
      </c>
      <c r="D7" s="97">
        <v>8</v>
      </c>
      <c r="E7" s="120">
        <v>0</v>
      </c>
      <c r="F7" s="106">
        <f t="shared" ref="F7:J14" si="0">$D7*$E7*12</f>
        <v>0</v>
      </c>
      <c r="G7" s="98">
        <f t="shared" si="0"/>
        <v>0</v>
      </c>
      <c r="H7" s="98">
        <f t="shared" si="0"/>
        <v>0</v>
      </c>
      <c r="I7" s="98">
        <f t="shared" si="0"/>
        <v>0</v>
      </c>
      <c r="J7" s="99">
        <f t="shared" si="0"/>
        <v>0</v>
      </c>
      <c r="K7" s="126"/>
      <c r="L7" s="127"/>
    </row>
    <row r="8" spans="2:12" ht="20.25" customHeight="1" x14ac:dyDescent="0.25">
      <c r="B8" s="132" t="s">
        <v>76</v>
      </c>
      <c r="C8" s="131" t="s">
        <v>77</v>
      </c>
      <c r="D8" s="100">
        <v>8</v>
      </c>
      <c r="E8" s="119">
        <v>0</v>
      </c>
      <c r="F8" s="117">
        <f t="shared" si="0"/>
        <v>0</v>
      </c>
      <c r="G8" s="60">
        <f t="shared" si="0"/>
        <v>0</v>
      </c>
      <c r="H8" s="60">
        <f t="shared" si="0"/>
        <v>0</v>
      </c>
      <c r="I8" s="60">
        <f t="shared" si="0"/>
        <v>0</v>
      </c>
      <c r="J8" s="61">
        <f t="shared" si="0"/>
        <v>0</v>
      </c>
      <c r="K8" s="134"/>
      <c r="L8" s="116"/>
    </row>
    <row r="9" spans="2:12" ht="20.25" customHeight="1" x14ac:dyDescent="0.25">
      <c r="B9" s="132" t="s">
        <v>76</v>
      </c>
      <c r="C9" s="131" t="s">
        <v>78</v>
      </c>
      <c r="D9" s="100">
        <v>8</v>
      </c>
      <c r="E9" s="119">
        <v>0</v>
      </c>
      <c r="F9" s="117">
        <f t="shared" si="0"/>
        <v>0</v>
      </c>
      <c r="G9" s="60">
        <f t="shared" si="0"/>
        <v>0</v>
      </c>
      <c r="H9" s="60">
        <f t="shared" si="0"/>
        <v>0</v>
      </c>
      <c r="I9" s="60">
        <f t="shared" si="0"/>
        <v>0</v>
      </c>
      <c r="J9" s="61">
        <f t="shared" si="0"/>
        <v>0</v>
      </c>
      <c r="K9" s="134"/>
      <c r="L9" s="116"/>
    </row>
    <row r="10" spans="2:12" ht="20.25" customHeight="1" x14ac:dyDescent="0.25">
      <c r="B10" s="101" t="s">
        <v>79</v>
      </c>
      <c r="C10" s="131" t="s">
        <v>80</v>
      </c>
      <c r="D10" s="100">
        <v>58</v>
      </c>
      <c r="E10" s="119">
        <v>0</v>
      </c>
      <c r="F10" s="71">
        <f t="shared" si="0"/>
        <v>0</v>
      </c>
      <c r="G10" s="60">
        <f t="shared" si="0"/>
        <v>0</v>
      </c>
      <c r="H10" s="60">
        <f t="shared" si="0"/>
        <v>0</v>
      </c>
      <c r="I10" s="60">
        <f t="shared" si="0"/>
        <v>0</v>
      </c>
      <c r="J10" s="61">
        <f t="shared" si="0"/>
        <v>0</v>
      </c>
      <c r="K10" s="115"/>
      <c r="L10" s="116"/>
    </row>
    <row r="11" spans="2:12" ht="20.25" customHeight="1" x14ac:dyDescent="0.25">
      <c r="B11" s="132" t="s">
        <v>76</v>
      </c>
      <c r="C11" s="131" t="s">
        <v>81</v>
      </c>
      <c r="D11" s="100">
        <v>8</v>
      </c>
      <c r="E11" s="119">
        <v>0</v>
      </c>
      <c r="F11" s="71">
        <f t="shared" si="0"/>
        <v>0</v>
      </c>
      <c r="G11" s="60">
        <f t="shared" si="0"/>
        <v>0</v>
      </c>
      <c r="H11" s="60">
        <f t="shared" si="0"/>
        <v>0</v>
      </c>
      <c r="I11" s="60">
        <f t="shared" si="0"/>
        <v>0</v>
      </c>
      <c r="J11" s="61">
        <f t="shared" si="0"/>
        <v>0</v>
      </c>
      <c r="K11" s="115"/>
      <c r="L11" s="116"/>
    </row>
    <row r="12" spans="2:12" ht="20.25" customHeight="1" x14ac:dyDescent="0.25">
      <c r="B12" s="132" t="s">
        <v>76</v>
      </c>
      <c r="C12" s="131" t="s">
        <v>82</v>
      </c>
      <c r="D12" s="100">
        <v>8</v>
      </c>
      <c r="E12" s="119">
        <v>0</v>
      </c>
      <c r="F12" s="71">
        <f t="shared" si="0"/>
        <v>0</v>
      </c>
      <c r="G12" s="60">
        <f t="shared" si="0"/>
        <v>0</v>
      </c>
      <c r="H12" s="60">
        <f t="shared" si="0"/>
        <v>0</v>
      </c>
      <c r="I12" s="60">
        <f t="shared" si="0"/>
        <v>0</v>
      </c>
      <c r="J12" s="61">
        <f t="shared" si="0"/>
        <v>0</v>
      </c>
      <c r="K12" s="115"/>
      <c r="L12" s="116"/>
    </row>
    <row r="13" spans="2:12" ht="20.25" customHeight="1" x14ac:dyDescent="0.25">
      <c r="B13" s="101" t="s">
        <v>83</v>
      </c>
      <c r="C13" s="131" t="s">
        <v>84</v>
      </c>
      <c r="D13" s="100">
        <v>7</v>
      </c>
      <c r="E13" s="119">
        <v>0</v>
      </c>
      <c r="F13" s="71">
        <f t="shared" si="0"/>
        <v>0</v>
      </c>
      <c r="G13" s="60">
        <f t="shared" si="0"/>
        <v>0</v>
      </c>
      <c r="H13" s="60">
        <f t="shared" si="0"/>
        <v>0</v>
      </c>
      <c r="I13" s="60">
        <f t="shared" si="0"/>
        <v>0</v>
      </c>
      <c r="J13" s="61">
        <f t="shared" si="0"/>
        <v>0</v>
      </c>
      <c r="K13" s="115"/>
      <c r="L13" s="116"/>
    </row>
    <row r="14" spans="2:12" ht="20.25" customHeight="1" thickBot="1" x14ac:dyDescent="0.3">
      <c r="B14" s="133" t="s">
        <v>76</v>
      </c>
      <c r="C14" s="131" t="s">
        <v>82</v>
      </c>
      <c r="D14" s="89">
        <v>7</v>
      </c>
      <c r="E14" s="119">
        <v>0</v>
      </c>
      <c r="F14" s="71">
        <f t="shared" si="0"/>
        <v>0</v>
      </c>
      <c r="G14" s="60">
        <f t="shared" si="0"/>
        <v>0</v>
      </c>
      <c r="H14" s="60">
        <f t="shared" si="0"/>
        <v>0</v>
      </c>
      <c r="I14" s="60">
        <f t="shared" si="0"/>
        <v>0</v>
      </c>
      <c r="J14" s="61">
        <f t="shared" si="0"/>
        <v>0</v>
      </c>
      <c r="K14" s="128"/>
      <c r="L14" s="129"/>
    </row>
    <row r="15" spans="2:12" ht="20.25" customHeight="1" thickBot="1" x14ac:dyDescent="0.3">
      <c r="B15" s="102"/>
      <c r="C15" s="103"/>
      <c r="D15" s="26"/>
      <c r="E15" s="121" t="s">
        <v>85</v>
      </c>
      <c r="F15" s="122">
        <f>SUM(F7:F14)</f>
        <v>0</v>
      </c>
      <c r="G15" s="122">
        <f>SUM(G7:G14)</f>
        <v>0</v>
      </c>
      <c r="H15" s="122">
        <f>SUM(H7:H14)</f>
        <v>0</v>
      </c>
      <c r="I15" s="122">
        <f>SUM(I7:I14)</f>
        <v>0</v>
      </c>
      <c r="J15" s="123">
        <f>SUM(J7:J14)</f>
        <v>0</v>
      </c>
      <c r="K15" s="105"/>
      <c r="L15" s="105"/>
    </row>
    <row r="16" spans="2:12" ht="20.25" customHeight="1" x14ac:dyDescent="0.25">
      <c r="B16" s="102"/>
      <c r="C16" s="103"/>
      <c r="D16" s="26"/>
      <c r="E16" s="104"/>
      <c r="F16" s="105"/>
      <c r="G16" s="105"/>
      <c r="H16" s="105"/>
      <c r="I16" s="105"/>
      <c r="J16" s="105"/>
      <c r="K16" s="105"/>
    </row>
    <row r="17" spans="2:11" ht="20.25" customHeight="1" x14ac:dyDescent="0.25">
      <c r="B17" s="102"/>
      <c r="C17" s="103"/>
      <c r="D17" s="26"/>
      <c r="E17" s="104"/>
      <c r="F17" s="105"/>
      <c r="G17" s="105"/>
      <c r="H17" s="105"/>
      <c r="I17" s="105"/>
      <c r="J17" s="105"/>
      <c r="K17" s="105"/>
    </row>
    <row r="19" spans="2:11" x14ac:dyDescent="0.25">
      <c r="B19" s="157" t="s">
        <v>12</v>
      </c>
      <c r="C19" s="158"/>
      <c r="D19" s="158"/>
      <c r="E19" s="159"/>
      <c r="F19" s="159"/>
      <c r="G19" s="159"/>
      <c r="H19" s="159"/>
      <c r="I19" s="159"/>
      <c r="J19" s="54"/>
      <c r="K19" s="66"/>
    </row>
    <row r="20" spans="2:11" x14ac:dyDescent="0.25">
      <c r="B20" s="160" t="s">
        <v>86</v>
      </c>
      <c r="C20" s="161"/>
      <c r="D20" s="161"/>
      <c r="E20" s="162"/>
      <c r="F20" s="162"/>
      <c r="G20" s="162"/>
      <c r="H20" s="162"/>
      <c r="I20" s="162"/>
      <c r="J20" s="56"/>
      <c r="K20" s="67"/>
    </row>
    <row r="21" spans="2:11" x14ac:dyDescent="0.25">
      <c r="B21" s="160" t="s">
        <v>87</v>
      </c>
      <c r="C21" s="161"/>
      <c r="D21" s="161"/>
      <c r="E21" s="161"/>
      <c r="F21" s="161"/>
      <c r="G21" s="161"/>
      <c r="H21" s="161"/>
      <c r="I21" s="161"/>
      <c r="J21" s="43"/>
      <c r="K21" s="68"/>
    </row>
    <row r="22" spans="2:11" x14ac:dyDescent="0.25">
      <c r="B22" s="160" t="s">
        <v>88</v>
      </c>
      <c r="C22" s="161"/>
      <c r="D22" s="161"/>
      <c r="E22" s="162"/>
      <c r="F22" s="162"/>
      <c r="G22" s="162"/>
      <c r="H22" s="162"/>
      <c r="I22" s="162"/>
      <c r="J22" s="43"/>
      <c r="K22" s="68"/>
    </row>
    <row r="23" spans="2:11" x14ac:dyDescent="0.25">
      <c r="B23" s="163" t="s">
        <v>89</v>
      </c>
      <c r="C23" s="164"/>
      <c r="D23" s="164"/>
      <c r="E23" s="165"/>
      <c r="F23" s="165"/>
      <c r="G23" s="165"/>
      <c r="H23" s="165"/>
      <c r="I23" s="165"/>
      <c r="J23" s="57"/>
      <c r="K23" s="69"/>
    </row>
    <row r="26" spans="2:11" ht="19" thickBot="1" x14ac:dyDescent="0.3"/>
    <row r="27" spans="2:11" ht="19" thickBot="1" x14ac:dyDescent="0.3">
      <c r="E27" s="185" t="s">
        <v>90</v>
      </c>
      <c r="F27" s="186"/>
      <c r="G27" s="186"/>
      <c r="H27" s="186"/>
      <c r="I27" s="186"/>
      <c r="J27" s="107"/>
    </row>
    <row r="28" spans="2:11" ht="19" thickBot="1" x14ac:dyDescent="0.3">
      <c r="B28" s="175" t="s">
        <v>50</v>
      </c>
      <c r="E28" s="183" t="s">
        <v>37</v>
      </c>
      <c r="F28" s="184"/>
      <c r="G28" s="184"/>
      <c r="H28" s="184"/>
      <c r="I28" s="184"/>
      <c r="J28" s="183" t="s">
        <v>38</v>
      </c>
      <c r="K28" s="192"/>
    </row>
    <row r="29" spans="2:11" ht="39" thickBot="1" x14ac:dyDescent="0.3">
      <c r="B29" s="140" t="s">
        <v>91</v>
      </c>
      <c r="C29" s="141" t="s">
        <v>92</v>
      </c>
      <c r="D29" s="142" t="s">
        <v>93</v>
      </c>
      <c r="E29" s="150" t="s">
        <v>40</v>
      </c>
      <c r="F29" s="151" t="s">
        <v>41</v>
      </c>
      <c r="G29" s="151" t="s">
        <v>42</v>
      </c>
      <c r="H29" s="151" t="s">
        <v>43</v>
      </c>
      <c r="I29" s="152" t="s">
        <v>44</v>
      </c>
      <c r="J29" s="148" t="s">
        <v>72</v>
      </c>
      <c r="K29" s="153" t="s">
        <v>73</v>
      </c>
    </row>
    <row r="30" spans="2:11" ht="20.25" customHeight="1" x14ac:dyDescent="0.25">
      <c r="B30" s="20" t="s">
        <v>94</v>
      </c>
      <c r="C30" s="87">
        <v>470000</v>
      </c>
      <c r="D30" s="70">
        <v>0</v>
      </c>
      <c r="E30" s="71">
        <f>C30*D30*12</f>
        <v>0</v>
      </c>
      <c r="F30" s="60">
        <f t="shared" ref="F30:G31" si="1">E30</f>
        <v>0</v>
      </c>
      <c r="G30" s="60">
        <f t="shared" si="1"/>
        <v>0</v>
      </c>
      <c r="H30" s="60">
        <f t="shared" ref="H30:I31" si="2">F30</f>
        <v>0</v>
      </c>
      <c r="I30" s="61">
        <f t="shared" si="2"/>
        <v>0</v>
      </c>
      <c r="J30" s="110">
        <f>(D30*C30)*6</f>
        <v>0</v>
      </c>
      <c r="K30" s="112">
        <f>(C30*D30)*6</f>
        <v>0</v>
      </c>
    </row>
    <row r="31" spans="2:11" ht="20.25" customHeight="1" thickBot="1" x14ac:dyDescent="0.3">
      <c r="B31" s="23" t="s">
        <v>95</v>
      </c>
      <c r="C31" s="88">
        <v>180000</v>
      </c>
      <c r="D31" s="72">
        <v>0</v>
      </c>
      <c r="E31" s="71">
        <f>C31*D31*12</f>
        <v>0</v>
      </c>
      <c r="F31" s="60">
        <f t="shared" si="1"/>
        <v>0</v>
      </c>
      <c r="G31" s="60">
        <f t="shared" si="1"/>
        <v>0</v>
      </c>
      <c r="H31" s="60">
        <f t="shared" si="2"/>
        <v>0</v>
      </c>
      <c r="I31" s="61">
        <f t="shared" si="2"/>
        <v>0</v>
      </c>
      <c r="J31" s="111">
        <f>(D31*C31)*6</f>
        <v>0</v>
      </c>
      <c r="K31" s="113">
        <f>(C31*D31)*6</f>
        <v>0</v>
      </c>
    </row>
    <row r="32" spans="2:11" ht="20.25" customHeight="1" thickBot="1" x14ac:dyDescent="0.3">
      <c r="D32" s="62" t="s">
        <v>62</v>
      </c>
      <c r="E32" s="63">
        <f>SUM(E30:E31)</f>
        <v>0</v>
      </c>
      <c r="F32" s="64">
        <f t="shared" ref="F32:I32" si="3">SUM(F30:F31)</f>
        <v>0</v>
      </c>
      <c r="G32" s="64">
        <f t="shared" si="3"/>
        <v>0</v>
      </c>
      <c r="H32" s="64">
        <f t="shared" si="3"/>
        <v>0</v>
      </c>
      <c r="I32" s="73">
        <f t="shared" si="3"/>
        <v>0</v>
      </c>
      <c r="J32" s="65">
        <f>J31+J30</f>
        <v>0</v>
      </c>
      <c r="K32" s="114">
        <f>K31+K30</f>
        <v>0</v>
      </c>
    </row>
    <row r="34" spans="2:13" x14ac:dyDescent="0.25">
      <c r="B34" s="157" t="s">
        <v>12</v>
      </c>
      <c r="C34" s="158"/>
      <c r="D34" s="158"/>
      <c r="E34" s="159"/>
      <c r="F34" s="159"/>
      <c r="G34" s="159"/>
      <c r="H34" s="54"/>
      <c r="I34" s="66"/>
    </row>
    <row r="35" spans="2:13" x14ac:dyDescent="0.25">
      <c r="B35" s="160" t="s">
        <v>96</v>
      </c>
      <c r="C35" s="161"/>
      <c r="D35" s="161"/>
      <c r="E35" s="162"/>
      <c r="F35" s="162"/>
      <c r="G35" s="162"/>
      <c r="H35" s="56"/>
      <c r="I35" s="67"/>
    </row>
    <row r="36" spans="2:13" x14ac:dyDescent="0.25">
      <c r="B36" s="160" t="s">
        <v>97</v>
      </c>
      <c r="C36" s="161"/>
      <c r="D36" s="161"/>
      <c r="E36" s="162"/>
      <c r="F36" s="162"/>
      <c r="G36" s="162"/>
      <c r="H36" s="56"/>
      <c r="I36" s="67"/>
    </row>
    <row r="37" spans="2:13" x14ac:dyDescent="0.25">
      <c r="B37" s="163" t="s">
        <v>89</v>
      </c>
      <c r="C37" s="164"/>
      <c r="D37" s="164"/>
      <c r="E37" s="165"/>
      <c r="F37" s="165"/>
      <c r="G37" s="165"/>
      <c r="H37" s="57"/>
      <c r="I37" s="69"/>
    </row>
    <row r="40" spans="2:13" ht="19" thickBot="1" x14ac:dyDescent="0.3"/>
    <row r="41" spans="2:13" ht="19" thickBot="1" x14ac:dyDescent="0.3">
      <c r="G41" s="181" t="s">
        <v>98</v>
      </c>
      <c r="H41" s="182"/>
      <c r="I41" s="182"/>
      <c r="J41" s="182"/>
      <c r="K41" s="182"/>
      <c r="L41" s="191"/>
      <c r="M41" s="188"/>
    </row>
    <row r="42" spans="2:13" ht="19" thickBot="1" x14ac:dyDescent="0.3">
      <c r="B42" s="175" t="s">
        <v>99</v>
      </c>
      <c r="G42" s="183" t="s">
        <v>37</v>
      </c>
      <c r="H42" s="184"/>
      <c r="I42" s="184"/>
      <c r="J42" s="184"/>
      <c r="K42" s="184"/>
      <c r="L42" s="183" t="s">
        <v>38</v>
      </c>
      <c r="M42" s="192"/>
    </row>
    <row r="43" spans="2:13" ht="58" thickBot="1" x14ac:dyDescent="0.3">
      <c r="B43" s="177" t="s">
        <v>100</v>
      </c>
      <c r="C43" s="178"/>
      <c r="D43" s="143" t="s">
        <v>101</v>
      </c>
      <c r="E43" s="143" t="s">
        <v>102</v>
      </c>
      <c r="F43" s="144" t="s">
        <v>103</v>
      </c>
      <c r="G43" s="145" t="s">
        <v>40</v>
      </c>
      <c r="H43" s="146" t="s">
        <v>41</v>
      </c>
      <c r="I43" s="146" t="s">
        <v>42</v>
      </c>
      <c r="J43" s="146" t="s">
        <v>43</v>
      </c>
      <c r="K43" s="147" t="s">
        <v>44</v>
      </c>
      <c r="L43" s="148" t="s">
        <v>72</v>
      </c>
      <c r="M43" s="149" t="s">
        <v>73</v>
      </c>
    </row>
    <row r="44" spans="2:13" ht="19" thickBot="1" x14ac:dyDescent="0.3">
      <c r="B44" s="179" t="s">
        <v>104</v>
      </c>
      <c r="C44" s="180"/>
      <c r="D44" s="89">
        <v>73</v>
      </c>
      <c r="E44" s="74">
        <v>0</v>
      </c>
      <c r="F44" s="75">
        <v>0</v>
      </c>
      <c r="G44" s="76">
        <f>D44*E44*12</f>
        <v>0</v>
      </c>
      <c r="H44" s="77">
        <f>E44*D44*12</f>
        <v>0</v>
      </c>
      <c r="I44" s="77">
        <f>E44*D44*12</f>
        <v>0</v>
      </c>
      <c r="J44" s="78">
        <f>E44*D44*12</f>
        <v>0</v>
      </c>
      <c r="K44" s="78">
        <f>E44*D44*12</f>
        <v>0</v>
      </c>
      <c r="L44" s="108">
        <f>(F44*D44)*6</f>
        <v>0</v>
      </c>
      <c r="M44" s="109">
        <f>(D44*F44)*6</f>
        <v>0</v>
      </c>
    </row>
    <row r="45" spans="2:13" ht="20.25" customHeight="1" thickBot="1" x14ac:dyDescent="0.3">
      <c r="B45" s="179" t="s">
        <v>126</v>
      </c>
      <c r="C45" s="180"/>
      <c r="D45" s="89">
        <v>73</v>
      </c>
      <c r="E45" s="74">
        <v>0</v>
      </c>
      <c r="F45" s="75">
        <v>0</v>
      </c>
      <c r="G45" s="76">
        <f>D45*E45*12</f>
        <v>0</v>
      </c>
      <c r="H45" s="77">
        <f>E45*D45*12</f>
        <v>0</v>
      </c>
      <c r="I45" s="77">
        <f>E45*D45*12</f>
        <v>0</v>
      </c>
      <c r="J45" s="78">
        <f>E45*D45*12</f>
        <v>0</v>
      </c>
      <c r="K45" s="78">
        <f>E45*D45*12</f>
        <v>0</v>
      </c>
      <c r="L45" s="108">
        <f>(F45*D45)*6</f>
        <v>0</v>
      </c>
      <c r="M45" s="109">
        <f>(D45*F45)*6</f>
        <v>0</v>
      </c>
    </row>
    <row r="46" spans="2:13" ht="20.25" customHeight="1" thickBot="1" x14ac:dyDescent="0.3">
      <c r="F46" s="62" t="s">
        <v>62</v>
      </c>
      <c r="G46" s="79">
        <f t="shared" ref="G46:M46" si="4">SUM(G44:G45)</f>
        <v>0</v>
      </c>
      <c r="H46" s="79">
        <f t="shared" si="4"/>
        <v>0</v>
      </c>
      <c r="I46" s="79">
        <f t="shared" si="4"/>
        <v>0</v>
      </c>
      <c r="J46" s="79">
        <f t="shared" si="4"/>
        <v>0</v>
      </c>
      <c r="K46" s="79">
        <f t="shared" si="4"/>
        <v>0</v>
      </c>
      <c r="L46" s="79">
        <f t="shared" si="4"/>
        <v>0</v>
      </c>
      <c r="M46" s="135">
        <f t="shared" si="4"/>
        <v>0</v>
      </c>
    </row>
    <row r="48" spans="2:13" x14ac:dyDescent="0.25">
      <c r="B48" s="157" t="s">
        <v>12</v>
      </c>
      <c r="C48" s="158"/>
      <c r="D48" s="158"/>
      <c r="E48" s="159"/>
      <c r="F48" s="159"/>
      <c r="G48" s="159"/>
      <c r="H48" s="159"/>
      <c r="I48" s="166"/>
    </row>
    <row r="49" spans="2:9" x14ac:dyDescent="0.25">
      <c r="B49" s="160" t="s">
        <v>105</v>
      </c>
      <c r="C49" s="161"/>
      <c r="D49" s="161"/>
      <c r="E49" s="162"/>
      <c r="F49" s="162"/>
      <c r="G49" s="162"/>
      <c r="H49" s="162"/>
      <c r="I49" s="167"/>
    </row>
    <row r="50" spans="2:9" x14ac:dyDescent="0.25">
      <c r="B50" s="160" t="s">
        <v>106</v>
      </c>
      <c r="C50" s="161"/>
      <c r="D50" s="161"/>
      <c r="E50" s="162"/>
      <c r="F50" s="162"/>
      <c r="G50" s="162"/>
      <c r="H50" s="162"/>
      <c r="I50" s="167"/>
    </row>
    <row r="51" spans="2:9" x14ac:dyDescent="0.25">
      <c r="B51" s="163" t="s">
        <v>89</v>
      </c>
      <c r="C51" s="164"/>
      <c r="D51" s="164"/>
      <c r="E51" s="165"/>
      <c r="F51" s="165"/>
      <c r="G51" s="165"/>
      <c r="H51" s="165"/>
      <c r="I51" s="168"/>
    </row>
  </sheetData>
  <sheetProtection algorithmName="SHA-512" hashValue="p2VA026W0W93EKspfQifV00TQPQsl+omdF3MPLU0xU5t70MYhNBbbuQuvKpiVi94iZh4FB4teCAHYXt7qHHSdg==" saltValue="8KkBrD3yaGPXphiACNTS/w==" spinCount="100000" sheet="1" objects="1" scenarios="1"/>
  <mergeCells count="14">
    <mergeCell ref="F4:J4"/>
    <mergeCell ref="K4:L4"/>
    <mergeCell ref="K5:L5"/>
    <mergeCell ref="L41:M41"/>
    <mergeCell ref="L42:M42"/>
    <mergeCell ref="E27:I27"/>
    <mergeCell ref="J28:K28"/>
    <mergeCell ref="F5:J5"/>
    <mergeCell ref="G42:K42"/>
    <mergeCell ref="B43:C43"/>
    <mergeCell ref="B45:C45"/>
    <mergeCell ref="G41:K41"/>
    <mergeCell ref="E28:I28"/>
    <mergeCell ref="B44:C44"/>
  </mergeCells>
  <phoneticPr fontId="9" type="noConversion"/>
  <pageMargins left="0.7" right="0.7" top="0.75" bottom="0.75" header="0.3" footer="0.3"/>
  <pageSetup scale="4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9727-1B97-4D1F-86DD-B759DDBE7518}">
  <sheetPr>
    <pageSetUpPr fitToPage="1"/>
  </sheetPr>
  <dimension ref="B2:K27"/>
  <sheetViews>
    <sheetView showGridLines="0" topLeftCell="A3" zoomScaleNormal="100" workbookViewId="0">
      <selection activeCell="E6" sqref="E6"/>
    </sheetView>
  </sheetViews>
  <sheetFormatPr baseColWidth="10" defaultColWidth="8.5" defaultRowHeight="18" x14ac:dyDescent="0.25"/>
  <cols>
    <col min="1" max="1" width="8.5" style="1"/>
    <col min="2" max="2" width="27.83203125" style="1" customWidth="1"/>
    <col min="3" max="5" width="18.6640625" style="1" customWidth="1"/>
    <col min="6" max="6" width="13" style="1" customWidth="1"/>
    <col min="7" max="7" width="11.5" style="1" customWidth="1"/>
    <col min="8" max="10" width="8.5" style="1"/>
    <col min="11" max="11" width="18.33203125" style="1" customWidth="1"/>
    <col min="12" max="16384" width="8.5" style="1"/>
  </cols>
  <sheetData>
    <row r="2" spans="2:11" ht="27" x14ac:dyDescent="0.35">
      <c r="B2" s="7" t="s">
        <v>107</v>
      </c>
    </row>
    <row r="3" spans="2:11" ht="21" customHeight="1" x14ac:dyDescent="0.35">
      <c r="B3" s="7"/>
    </row>
    <row r="4" spans="2:11" ht="19" thickBot="1" x14ac:dyDescent="0.3">
      <c r="B4" s="175" t="s">
        <v>108</v>
      </c>
    </row>
    <row r="5" spans="2:11" ht="22" customHeight="1" x14ac:dyDescent="0.25">
      <c r="B5" s="28" t="s">
        <v>109</v>
      </c>
      <c r="C5" s="30" t="s">
        <v>59</v>
      </c>
    </row>
    <row r="6" spans="2:11" ht="22" customHeight="1" x14ac:dyDescent="0.25">
      <c r="B6" s="80" t="s">
        <v>110</v>
      </c>
      <c r="C6" s="81">
        <v>130</v>
      </c>
    </row>
    <row r="7" spans="2:11" ht="22" customHeight="1" x14ac:dyDescent="0.25">
      <c r="B7" s="80" t="s">
        <v>111</v>
      </c>
      <c r="C7" s="81">
        <v>130</v>
      </c>
    </row>
    <row r="8" spans="2:11" ht="22" customHeight="1" x14ac:dyDescent="0.25">
      <c r="B8" s="80" t="s">
        <v>112</v>
      </c>
      <c r="C8" s="81">
        <v>110</v>
      </c>
    </row>
    <row r="9" spans="2:11" ht="22" customHeight="1" thickBot="1" x14ac:dyDescent="0.3">
      <c r="B9" s="82" t="s">
        <v>113</v>
      </c>
      <c r="C9" s="83">
        <v>90</v>
      </c>
    </row>
    <row r="10" spans="2:11" x14ac:dyDescent="0.25">
      <c r="C10" s="84"/>
    </row>
    <row r="11" spans="2:11" x14ac:dyDescent="0.25">
      <c r="B11" s="157" t="s">
        <v>12</v>
      </c>
      <c r="C11" s="158"/>
      <c r="D11" s="158"/>
      <c r="E11" s="159"/>
      <c r="F11" s="158"/>
      <c r="G11" s="158"/>
      <c r="H11" s="158"/>
      <c r="I11" s="158"/>
      <c r="J11" s="158"/>
      <c r="K11" s="166"/>
    </row>
    <row r="12" spans="2:11" x14ac:dyDescent="0.25">
      <c r="B12" s="160" t="s">
        <v>114</v>
      </c>
      <c r="C12" s="161"/>
      <c r="D12" s="161"/>
      <c r="E12" s="162"/>
      <c r="F12" s="161"/>
      <c r="G12" s="161"/>
      <c r="H12" s="161"/>
      <c r="I12" s="161"/>
      <c r="J12" s="161"/>
      <c r="K12" s="167"/>
    </row>
    <row r="13" spans="2:11" ht="31.5" customHeight="1" x14ac:dyDescent="0.25">
      <c r="B13" s="196" t="s">
        <v>115</v>
      </c>
      <c r="C13" s="197"/>
      <c r="D13" s="197"/>
      <c r="E13" s="197"/>
      <c r="F13" s="197"/>
      <c r="G13" s="197"/>
      <c r="H13" s="197"/>
      <c r="I13" s="197"/>
      <c r="J13" s="197"/>
      <c r="K13" s="198"/>
    </row>
    <row r="14" spans="2:11" x14ac:dyDescent="0.25">
      <c r="B14" s="160" t="s">
        <v>116</v>
      </c>
      <c r="C14" s="161"/>
      <c r="D14" s="161"/>
      <c r="E14" s="162"/>
      <c r="F14" s="161"/>
      <c r="G14" s="161"/>
      <c r="H14" s="161"/>
      <c r="I14" s="161"/>
      <c r="J14" s="161"/>
      <c r="K14" s="167"/>
    </row>
    <row r="15" spans="2:11" x14ac:dyDescent="0.25">
      <c r="B15" s="163" t="s">
        <v>117</v>
      </c>
      <c r="C15" s="169"/>
      <c r="D15" s="169"/>
      <c r="E15" s="169"/>
      <c r="F15" s="170"/>
      <c r="G15" s="170"/>
      <c r="H15" s="170"/>
      <c r="I15" s="170"/>
      <c r="J15" s="170"/>
      <c r="K15" s="171"/>
    </row>
    <row r="16" spans="2:11" x14ac:dyDescent="0.25">
      <c r="C16" s="84"/>
    </row>
    <row r="17" spans="2:5" x14ac:dyDescent="0.25">
      <c r="C17" s="84"/>
    </row>
    <row r="19" spans="2:5" ht="19" thickBot="1" x14ac:dyDescent="0.3">
      <c r="B19" s="175" t="s">
        <v>118</v>
      </c>
      <c r="C19" s="84"/>
    </row>
    <row r="20" spans="2:5" x14ac:dyDescent="0.25">
      <c r="B20" s="58" t="s">
        <v>119</v>
      </c>
      <c r="C20" s="59" t="s">
        <v>59</v>
      </c>
      <c r="D20" s="85" t="s">
        <v>120</v>
      </c>
    </row>
    <row r="21" spans="2:5" x14ac:dyDescent="0.25">
      <c r="B21" s="80" t="s">
        <v>121</v>
      </c>
      <c r="C21" s="118">
        <v>0</v>
      </c>
      <c r="D21" s="125">
        <v>0</v>
      </c>
    </row>
    <row r="22" spans="2:5" ht="19" thickBot="1" x14ac:dyDescent="0.3">
      <c r="B22" s="82" t="s">
        <v>122</v>
      </c>
      <c r="C22" s="74">
        <v>0</v>
      </c>
      <c r="D22" s="86">
        <v>0</v>
      </c>
    </row>
    <row r="24" spans="2:5" x14ac:dyDescent="0.25">
      <c r="B24" s="157" t="s">
        <v>12</v>
      </c>
      <c r="C24" s="158"/>
      <c r="D24" s="158"/>
      <c r="E24" s="172"/>
    </row>
    <row r="25" spans="2:5" x14ac:dyDescent="0.25">
      <c r="B25" s="160" t="s">
        <v>123</v>
      </c>
      <c r="C25" s="161"/>
      <c r="D25" s="161"/>
      <c r="E25" s="173"/>
    </row>
    <row r="26" spans="2:5" x14ac:dyDescent="0.25">
      <c r="B26" s="160" t="s">
        <v>124</v>
      </c>
      <c r="C26" s="161"/>
      <c r="D26" s="161"/>
      <c r="E26" s="173"/>
    </row>
    <row r="27" spans="2:5" x14ac:dyDescent="0.25">
      <c r="B27" s="163" t="s">
        <v>125</v>
      </c>
      <c r="C27" s="164"/>
      <c r="D27" s="164"/>
      <c r="E27" s="174"/>
    </row>
  </sheetData>
  <sheetProtection algorithmName="SHA-512" hashValue="BN1tzqX68PauHyzJ1FPcftg5CQqOYSJYUzjoXhV7HEN7r2Iw6VfmQ/qZn/fN61Qw7eV5CZc6ckqXz81vXeNZxQ==" saltValue="5IWA9zkZdXqInm2z4eSpBA==" spinCount="100000" sheet="1" objects="1" scenarios="1"/>
  <mergeCells count="1">
    <mergeCell ref="B13:K13"/>
  </mergeCells>
  <phoneticPr fontId="9" type="noConversion"/>
  <pageMargins left="0.7" right="0.7" top="0.75" bottom="0.75" header="0.3" footer="0.3"/>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6FB901111CFD4D8C571786C5F1C317" ma:contentTypeVersion="3" ma:contentTypeDescription="Een nieuw document maken." ma:contentTypeScope="" ma:versionID="93188cc9f33f486fa941a8380f1b9464">
  <xsd:schema xmlns:xsd="http://www.w3.org/2001/XMLSchema" xmlns:xs="http://www.w3.org/2001/XMLSchema" xmlns:p="http://schemas.microsoft.com/office/2006/metadata/properties" xmlns:ns2="383937a1-cdb3-4557-81e9-46fa8d1896d0" targetNamespace="http://schemas.microsoft.com/office/2006/metadata/properties" ma:root="true" ma:fieldsID="afb56afe90131be208b4c748814275d2" ns2:_="">
    <xsd:import namespace="383937a1-cdb3-4557-81e9-46fa8d1896d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3937a1-cdb3-4557-81e9-46fa8d1896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CB74D3-A6EB-4682-8D3E-B95C60E136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3937a1-cdb3-4557-81e9-46fa8d189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2899FA-C4E8-4322-A45D-4F6CB9416F25}">
  <ds:schemaRefs>
    <ds:schemaRef ds:uri="http://schemas.microsoft.com/sharepoint/v3/contenttype/forms"/>
  </ds:schemaRefs>
</ds:datastoreItem>
</file>

<file path=customXml/itemProps3.xml><?xml version="1.0" encoding="utf-8"?>
<ds:datastoreItem xmlns:ds="http://schemas.openxmlformats.org/officeDocument/2006/customXml" ds:itemID="{B62E74AD-17E4-4FD8-9AD6-6DDE6DF7CD3F}">
  <ds:schemaRefs>
    <ds:schemaRef ds:uri="http://schemas.microsoft.com/office/2006/metadata/properties"/>
    <ds:schemaRef ds:uri="http://purl.org/dc/terms/"/>
    <ds:schemaRef ds:uri="383937a1-cdb3-4557-81e9-46fa8d1896d0"/>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Instructies</vt:lpstr>
      <vt:lpstr>Eisen </vt:lpstr>
      <vt:lpstr>Totale Kosten Inschrijver</vt:lpstr>
      <vt:lpstr>Implementatie</vt:lpstr>
      <vt:lpstr>Exploitatie</vt:lpstr>
      <vt:lpstr>Kosten tijdens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Sales | Eiger IT</cp:lastModifiedBy>
  <cp:revision/>
  <dcterms:created xsi:type="dcterms:W3CDTF">2021-03-16T07:22:36Z</dcterms:created>
  <dcterms:modified xsi:type="dcterms:W3CDTF">2026-10-15T08:28:33Z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0x010100016FB901111CFD4D8C571786C5F1C317</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SIP_Label_107a76ac-0e35-44b8-99c3-3d030d71cf69_Enabled">
    <vt:lpwstr>true</vt:lpwstr>
  </property>
  <property fmtid="{D5CDD505-2E9C-101B-9397-08002B2CF9AE}" pid="10" name="MSIP_Label_107a76ac-0e35-44b8-99c3-3d030d71cf69_SetDate">
    <vt:lpwstr>2022-08-31T19:40:51Z</vt:lpwstr>
  </property>
  <property fmtid="{D5CDD505-2E9C-101B-9397-08002B2CF9AE}" pid="11" name="MSIP_Label_107a76ac-0e35-44b8-99c3-3d030d71cf69_Method">
    <vt:lpwstr>Standard</vt:lpwstr>
  </property>
  <property fmtid="{D5CDD505-2E9C-101B-9397-08002B2CF9AE}" pid="12" name="MSIP_Label_107a76ac-0e35-44b8-99c3-3d030d71cf69_Name">
    <vt:lpwstr>Openbaar</vt:lpwstr>
  </property>
  <property fmtid="{D5CDD505-2E9C-101B-9397-08002B2CF9AE}" pid="13" name="MSIP_Label_107a76ac-0e35-44b8-99c3-3d030d71cf69_SiteId">
    <vt:lpwstr>0be06c2d-b20d-4402-a905-6db3b13a3265</vt:lpwstr>
  </property>
  <property fmtid="{D5CDD505-2E9C-101B-9397-08002B2CF9AE}" pid="14" name="MSIP_Label_107a76ac-0e35-44b8-99c3-3d030d71cf69_ActionId">
    <vt:lpwstr>d5e46cf9-186a-4065-b2ed-d2051177955e</vt:lpwstr>
  </property>
  <property fmtid="{D5CDD505-2E9C-101B-9397-08002B2CF9AE}" pid="15" name="MSIP_Label_107a76ac-0e35-44b8-99c3-3d030d71cf69_ContentBits">
    <vt:lpwstr>0</vt:lpwstr>
  </property>
</Properties>
</file>