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officenl.sharepoint.com/sites/AanbestedingGlasbewassing/Gedeelde documenten/General/04. Aanbestedingsdocumenten (of beschrijvend document)/"/>
    </mc:Choice>
  </mc:AlternateContent>
  <xr:revisionPtr revIDLastSave="23" documentId="8_{E4BEBEFC-AEEA-4EF4-9087-0333468BB93B}" xr6:coauthVersionLast="47" xr6:coauthVersionMax="47" xr10:uidLastSave="{9E34FD91-AA7A-42A1-B439-48B83A480FBF}"/>
  <bookViews>
    <workbookView xWindow="-110" yWindow="-110" windowWidth="19420" windowHeight="11500" xr2:uid="{5138DF6B-C42E-49CC-B66B-9163DA5C20E2}"/>
  </bookViews>
  <sheets>
    <sheet name="Instructie" sheetId="1" r:id="rId1"/>
    <sheet name="Prijzenblad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9" i="2" l="1"/>
  <c r="K49" i="2"/>
  <c r="I55" i="2"/>
  <c r="K55" i="2" s="1"/>
  <c r="I54" i="2"/>
  <c r="K54" i="2" s="1"/>
  <c r="I53" i="2"/>
  <c r="K53" i="2" s="1"/>
  <c r="I48" i="2"/>
  <c r="K48" i="2" s="1"/>
  <c r="I49" i="2"/>
  <c r="I50" i="2"/>
  <c r="K50" i="2" s="1"/>
  <c r="I51" i="2"/>
  <c r="K51" i="2" s="1"/>
  <c r="I47" i="2"/>
  <c r="K47" i="2" s="1"/>
  <c r="I35" i="2"/>
  <c r="K35" i="2" s="1"/>
  <c r="I36" i="2"/>
  <c r="K36" i="2" s="1"/>
  <c r="I37" i="2"/>
  <c r="K37" i="2" s="1"/>
  <c r="I38" i="2"/>
  <c r="K38" i="2" s="1"/>
  <c r="I39" i="2"/>
  <c r="K39" i="2" s="1"/>
  <c r="I40" i="2"/>
  <c r="K40" i="2" s="1"/>
  <c r="I41" i="2"/>
  <c r="K41" i="2" s="1"/>
  <c r="I42" i="2"/>
  <c r="K42" i="2" s="1"/>
  <c r="I43" i="2"/>
  <c r="K43" i="2" s="1"/>
  <c r="I44" i="2"/>
  <c r="K44" i="2" s="1"/>
  <c r="I45" i="2"/>
  <c r="K45" i="2" s="1"/>
  <c r="I34" i="2"/>
  <c r="K34" i="2" s="1"/>
  <c r="I28" i="2"/>
  <c r="K28" i="2" s="1"/>
  <c r="I29" i="2"/>
  <c r="K29" i="2" s="1"/>
  <c r="I30" i="2"/>
  <c r="K30" i="2" s="1"/>
  <c r="I31" i="2"/>
  <c r="K31" i="2" s="1"/>
  <c r="I32" i="2"/>
  <c r="K32" i="2" s="1"/>
  <c r="I27" i="2"/>
  <c r="K27" i="2" s="1"/>
  <c r="I21" i="2"/>
  <c r="K21" i="2" s="1"/>
  <c r="I22" i="2"/>
  <c r="K22" i="2" s="1"/>
  <c r="I23" i="2"/>
  <c r="K23" i="2" s="1"/>
  <c r="I24" i="2"/>
  <c r="K24" i="2" s="1"/>
  <c r="I25" i="2"/>
  <c r="K25" i="2" s="1"/>
  <c r="I20" i="2"/>
  <c r="K20" i="2" s="1"/>
  <c r="I13" i="2"/>
  <c r="K13" i="2" s="1"/>
  <c r="I14" i="2"/>
  <c r="K14" i="2" s="1"/>
  <c r="I15" i="2"/>
  <c r="K15" i="2" s="1"/>
  <c r="I16" i="2"/>
  <c r="K16" i="2" s="1"/>
  <c r="I17" i="2"/>
  <c r="K17" i="2" s="1"/>
  <c r="I18" i="2"/>
  <c r="K18" i="2" s="1"/>
  <c r="I12" i="2"/>
  <c r="K12" i="2" s="1"/>
  <c r="I9" i="2"/>
  <c r="K9" i="2" s="1"/>
  <c r="I10" i="2"/>
  <c r="K10" i="2" s="1"/>
  <c r="I8" i="2"/>
  <c r="K8" i="2" s="1"/>
  <c r="I4" i="2"/>
  <c r="K4" i="2" s="1"/>
  <c r="I5" i="2"/>
  <c r="K5" i="2" s="1"/>
  <c r="I6" i="2"/>
  <c r="K6" i="2" s="1"/>
  <c r="I3" i="2"/>
  <c r="K3" i="2" s="1"/>
  <c r="I2" i="2"/>
  <c r="K2" i="2" s="1"/>
  <c r="G26" i="2"/>
  <c r="G7" i="2"/>
  <c r="G56" i="2"/>
  <c r="G52" i="2"/>
  <c r="G46" i="2"/>
  <c r="G33" i="2"/>
  <c r="G11" i="2"/>
  <c r="K57" i="2" l="1"/>
  <c r="K58" i="2" s="1"/>
  <c r="E13" i="1" s="1"/>
</calcChain>
</file>

<file path=xl/sharedStrings.xml><?xml version="1.0" encoding="utf-8"?>
<sst xmlns="http://schemas.openxmlformats.org/spreadsheetml/2006/main" count="272" uniqueCount="109">
  <si>
    <t>Bijlage 5 Prijzenblad</t>
  </si>
  <si>
    <t>Europese aanbesteding volgens de openbare procedure voor de uitvoering van glasbewassing ten behoeve van VISTA college met kenmerk EOA.2026.INK.7</t>
  </si>
  <si>
    <t>Uitgangspunten bij het invullen van het prijzenblad:</t>
  </si>
  <si>
    <t>U dient de gele cellen in te vullen.</t>
  </si>
  <si>
    <t>Alle vermelde prijzen en tarieven dienen gesteld te zijn in euro’s, exclusief btw.</t>
  </si>
  <si>
    <t>Alle bedragen zijn 'all-inclusief' tarieven, alle bijkomende kosten dienen meegenomen te zijn.</t>
  </si>
  <si>
    <t>De aangeboden prijzen en tarieven dienen inclusief overige belastingen en/of heffingen te zijn.</t>
  </si>
  <si>
    <t>De prijzen worden aangeboden in twee decimalen.</t>
  </si>
  <si>
    <t xml:space="preserve">Cel E13 wordt uitgelezen als definitieve inschrijfprijs. </t>
  </si>
  <si>
    <t>Inschrijfprijs</t>
  </si>
  <si>
    <t>Ondertekening namens inschrijver</t>
  </si>
  <si>
    <t>Inschrijver</t>
  </si>
  <si>
    <t>Naam</t>
  </si>
  <si>
    <t>Functie</t>
  </si>
  <si>
    <t>Handtekening</t>
  </si>
  <si>
    <t>Plaats en datum</t>
  </si>
  <si>
    <t>Adres</t>
  </si>
  <si>
    <t>Postcode</t>
  </si>
  <si>
    <t>Woonplaats</t>
  </si>
  <si>
    <t>Post</t>
  </si>
  <si>
    <t>Postomschrijving</t>
  </si>
  <si>
    <t>M2</t>
  </si>
  <si>
    <t>Beurtprijs</t>
  </si>
  <si>
    <t>Frequentie</t>
  </si>
  <si>
    <t>Jaarprijs</t>
  </si>
  <si>
    <t>VISTA college Valkenburgerweg</t>
  </si>
  <si>
    <t>Valkenburgerweg 148</t>
  </si>
  <si>
    <t>6419 AW</t>
  </si>
  <si>
    <t>Heerlen</t>
  </si>
  <si>
    <t>Wassen gevelramen buitenzijde inclusief kozijnen</t>
  </si>
  <si>
    <t>Wassen gevelramen binnenzijde inclusief kozijnen</t>
  </si>
  <si>
    <t>Wassen separatieglas beide zijden inclusief kozijnen</t>
  </si>
  <si>
    <t>6420 AW</t>
  </si>
  <si>
    <t>Balustradeglas</t>
  </si>
  <si>
    <t>6421 AW</t>
  </si>
  <si>
    <t xml:space="preserve">Lift enkelzijdig </t>
  </si>
  <si>
    <t>Totaal Valkenburgerwerg</t>
  </si>
  <si>
    <t>VISTA college Schandermolenweg</t>
  </si>
  <si>
    <t>Schandermolenweg 21</t>
  </si>
  <si>
    <t>6415 GG</t>
  </si>
  <si>
    <t>Totaal Schandermolenweg</t>
  </si>
  <si>
    <t>GG Zorgacademie Parkstad</t>
  </si>
  <si>
    <t>Henri Dunantstraat 2</t>
  </si>
  <si>
    <t>6419 PB</t>
  </si>
  <si>
    <t>Wassen gevelglas buitenzijde inclusief kozijnen en vensterbanken</t>
  </si>
  <si>
    <t>Henri Dunantstraat 3</t>
  </si>
  <si>
    <t>6420 PB</t>
  </si>
  <si>
    <t>Wassen gevelglas binnenzijde inclusief kozijnen en vensterbanken</t>
  </si>
  <si>
    <t>Henri Dunantstraat 4</t>
  </si>
  <si>
    <t>6421 PB</t>
  </si>
  <si>
    <t>Henri Dunantstraat 5</t>
  </si>
  <si>
    <t>6422 PB</t>
  </si>
  <si>
    <t>Wassen van de aluminium rode beplating en frame voorzijde + beide zijdes inclusief de letters boven de hoofdentree inclusief ronde kolom</t>
  </si>
  <si>
    <t>Henri Dunantstraat 6</t>
  </si>
  <si>
    <t>6423 PB</t>
  </si>
  <si>
    <t>Inzet bereikbaarheidsmiddelen 45m hoogwerker</t>
  </si>
  <si>
    <t>Henri Dunantstraat 7</t>
  </si>
  <si>
    <t>6424 PB</t>
  </si>
  <si>
    <t>Inzet bereikbaarheidsmiddelen 28m hoogwerker</t>
  </si>
  <si>
    <t>Henri Dunantstraat 8</t>
  </si>
  <si>
    <t>6425 PB</t>
  </si>
  <si>
    <t>Inzet bereikbaarheidsmiddel eenmanslift</t>
  </si>
  <si>
    <t>Totaal ZAP</t>
  </si>
  <si>
    <t>VISTA college  Arendstraat</t>
  </si>
  <si>
    <t>Arendstraat 12</t>
  </si>
  <si>
    <t>6135KT</t>
  </si>
  <si>
    <t>Sittard</t>
  </si>
  <si>
    <t>Dakglas binnenzijde</t>
  </si>
  <si>
    <t>Dakglas buitenzijde</t>
  </si>
  <si>
    <t>Onderliggende beplating</t>
  </si>
  <si>
    <t xml:space="preserve">Totaal Arendstraat </t>
  </si>
  <si>
    <t xml:space="preserve">VISTA college Milaanstraat </t>
  </si>
  <si>
    <t>Milaanstraat 125</t>
  </si>
  <si>
    <t>6135LH</t>
  </si>
  <si>
    <t>Het wassen van de gevelramen buitenzijde exclusief de 3e etage</t>
  </si>
  <si>
    <t>Het wassen van de gevelramen binnenzijde exclusief de 3e etage</t>
  </si>
  <si>
    <t>2 zijdig wassen van het separatieglas</t>
  </si>
  <si>
    <t xml:space="preserve">Het wassen van het separatieglas enkelzijdig aan de gymzaal zijde </t>
  </si>
  <si>
    <t>Het wassen van het gevelglas aan de binnenzijde van de gymzaal</t>
  </si>
  <si>
    <t xml:space="preserve">Het wassen va het gevelglas aan de buitenzijde van de gymzaal 				</t>
  </si>
  <si>
    <t xml:space="preserve">Totaal Milaanstraat </t>
  </si>
  <si>
    <t>VISTA college  
gebouw Centraal</t>
  </si>
  <si>
    <t>Sibemaweg  20</t>
  </si>
  <si>
    <t>6224 DC</t>
  </si>
  <si>
    <t>Maastricht</t>
  </si>
  <si>
    <t>Wassen gevelramen buitenzijde inclusief kozijnen (BG, verd. 1 en 2)</t>
  </si>
  <si>
    <t>Wassen gevelramen buitenzijde 3e verdieping en glas dakopbouw atrium inclusief bovenzijde dak atrium en kozijnen</t>
  </si>
  <si>
    <t>Wassen gevelramen binnenzijde inclusief kozijnen (BG, verd. 1, 2 en 3)</t>
  </si>
  <si>
    <t>Wassen separatieglas zijde "vides" enkelzijdig (verd. 1, 2)</t>
  </si>
  <si>
    <t>Wassen separatieglas beide zijden inclusief kozijnen (BG, verd. 1, 2 en 3)</t>
  </si>
  <si>
    <t>Wassen gevelglas verbindingsbruggen buitenzijde inclusief kozijnen (3 stuks)</t>
  </si>
  <si>
    <t>Wassen gevelglas verbindingsbruggen binnenzijde inclusief kozijnen (3 stuks)</t>
  </si>
  <si>
    <t>Wassen gevelglas puien bij entree en westbrug</t>
  </si>
  <si>
    <t>Wassen glas lichtstraten bij entree, westbrug en 2e verdieping buitenzijde</t>
  </si>
  <si>
    <t>Wassen glas lichtstraten bij entree, westbrug en 2e verdieping binnenzijde</t>
  </si>
  <si>
    <t>aluminium stijlen en regels gevelglas beg.gr, 1e, 2e, en 3e</t>
  </si>
  <si>
    <t>Geheel rondom afwassen van de aluminium beplating, stijlen, regels,  boeiboorden en overstekken met osmose water</t>
  </si>
  <si>
    <t>Totaal Centaal</t>
  </si>
  <si>
    <t>VISTA college
gebouw West</t>
  </si>
  <si>
    <t>6225 DC</t>
  </si>
  <si>
    <t xml:space="preserve">Dakglas binnenzijde </t>
  </si>
  <si>
    <t>6226 DC</t>
  </si>
  <si>
    <t xml:space="preserve">Totaal West </t>
  </si>
  <si>
    <t>VISTA college Noord</t>
  </si>
  <si>
    <t>Wassen gevelramen buitenzijde inclusief kozijnen en beplating</t>
  </si>
  <si>
    <t xml:space="preserve">Totaal Noord </t>
  </si>
  <si>
    <t>Totaal per jaar exclusief btw</t>
  </si>
  <si>
    <t>Totale inschrijfprijs exclusief btw voor de gehele looptijd van de overeenkomst</t>
  </si>
  <si>
    <t>Prijs per m2 of prijs per eenheid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</si>
</sst>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9" x14ac:knownFonts="1">
    <font>
      <sz val="11"/>
      <color theme="1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i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b/>
      <sz val="11"/>
      <color theme="0"/>
      <name val="Aptos Narrow"/>
      <family val="2"/>
      <scheme val="minor"/>
    </font>
    <font>
      <b/>
      <sz val="9"/>
      <name val="Verdana"/>
      <family val="2"/>
    </font>
    <font>
      <sz val="9"/>
      <color rgb="FF000000"/>
      <name val="Verdana"/>
      <family val="2"/>
    </font>
    <font>
      <b/>
      <sz val="9"/>
      <color rgb="FFFF0000"/>
      <name val="Verdana"/>
      <family val="2"/>
    </font>
    <font>
      <sz val="10"/>
      <name val="Arial"/>
      <family val="2"/>
    </font>
    <font>
      <b/>
      <sz val="11"/>
      <color rgb="FFFF0000"/>
      <name val="Aptos Narrow"/>
      <family val="2"/>
      <scheme val="minor"/>
    </font>
    <font>
      <b/>
      <sz val="9"/>
      <color theme="0"/>
      <name val="Verdana"/>
      <family val="2"/>
    </font>
    <font>
      <sz val="8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1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FFF265"/>
        <bgColor rgb="FF000000"/>
      </patternFill>
    </fill>
    <fill>
      <patternFill patternType="solid">
        <fgColor rgb="FFDB6149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theme="2" tint="-0.49998474074526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/>
    <xf numFmtId="0" fontId="4" fillId="3" borderId="0" xfId="0" applyFont="1" applyFill="1" applyAlignment="1">
      <alignment horizontal="left" wrapText="1"/>
    </xf>
    <xf numFmtId="0" fontId="9" fillId="2" borderId="12" xfId="0" applyFont="1" applyFill="1" applyBorder="1" applyAlignment="1">
      <alignment horizontal="left" vertical="center"/>
    </xf>
    <xf numFmtId="44" fontId="10" fillId="7" borderId="12" xfId="0" applyNumberFormat="1" applyFont="1" applyFill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top" wrapText="1"/>
    </xf>
    <xf numFmtId="0" fontId="13" fillId="0" borderId="18" xfId="0" applyFont="1" applyBorder="1" applyAlignment="1">
      <alignment horizontal="left" vertical="top" wrapText="1"/>
    </xf>
    <xf numFmtId="1" fontId="13" fillId="0" borderId="17" xfId="0" applyNumberFormat="1" applyFont="1" applyBorder="1" applyAlignment="1">
      <alignment horizontal="right" vertical="top" shrinkToFit="1"/>
    </xf>
    <xf numFmtId="1" fontId="13" fillId="0" borderId="18" xfId="0" applyNumberFormat="1" applyFont="1" applyBorder="1" applyAlignment="1">
      <alignment horizontal="center" vertical="top" shrinkToFit="1"/>
    </xf>
    <xf numFmtId="1" fontId="13" fillId="0" borderId="18" xfId="0" applyNumberFormat="1" applyFont="1" applyBorder="1" applyAlignment="1">
      <alignment horizontal="center" vertical="center" shrinkToFit="1"/>
    </xf>
    <xf numFmtId="0" fontId="13" fillId="0" borderId="19" xfId="0" applyFont="1" applyBorder="1" applyAlignment="1">
      <alignment horizontal="left" vertical="top" wrapText="1"/>
    </xf>
    <xf numFmtId="1" fontId="13" fillId="0" borderId="16" xfId="0" applyNumberFormat="1" applyFont="1" applyBorder="1" applyAlignment="1">
      <alignment horizontal="right" vertical="top" shrinkToFit="1"/>
    </xf>
    <xf numFmtId="1" fontId="13" fillId="0" borderId="19" xfId="0" applyNumberFormat="1" applyFont="1" applyBorder="1" applyAlignment="1">
      <alignment horizontal="center" vertical="top" shrinkToFit="1"/>
    </xf>
    <xf numFmtId="1" fontId="13" fillId="0" borderId="19" xfId="0" applyNumberFormat="1" applyFont="1" applyBorder="1" applyAlignment="1">
      <alignment horizontal="center" vertical="center" shrinkToFit="1"/>
    </xf>
    <xf numFmtId="1" fontId="13" fillId="0" borderId="14" xfId="0" applyNumberFormat="1" applyFont="1" applyBorder="1" applyAlignment="1">
      <alignment horizontal="right" vertical="top" shrinkToFit="1"/>
    </xf>
    <xf numFmtId="0" fontId="13" fillId="0" borderId="15" xfId="0" applyFont="1" applyBorder="1" applyAlignment="1">
      <alignment horizontal="left" vertical="top" wrapText="1"/>
    </xf>
    <xf numFmtId="1" fontId="13" fillId="0" borderId="15" xfId="0" applyNumberFormat="1" applyFont="1" applyBorder="1" applyAlignment="1">
      <alignment horizontal="center" vertical="top" shrinkToFit="1"/>
    </xf>
    <xf numFmtId="1" fontId="13" fillId="0" borderId="15" xfId="0" applyNumberFormat="1" applyFont="1" applyBorder="1" applyAlignment="1">
      <alignment horizontal="center" vertical="center" shrinkToFit="1"/>
    </xf>
    <xf numFmtId="0" fontId="13" fillId="0" borderId="16" xfId="0" applyFont="1" applyBorder="1" applyAlignment="1">
      <alignment horizontal="left" vertical="top" wrapText="1"/>
    </xf>
    <xf numFmtId="0" fontId="15" fillId="0" borderId="0" xfId="0" applyFont="1" applyAlignment="1" applyProtection="1">
      <alignment vertical="top"/>
      <protection locked="0"/>
    </xf>
    <xf numFmtId="1" fontId="13" fillId="0" borderId="16" xfId="0" applyNumberFormat="1" applyFont="1" applyBorder="1" applyAlignment="1">
      <alignment horizontal="center" vertical="top" shrinkToFit="1"/>
    </xf>
    <xf numFmtId="0" fontId="15" fillId="0" borderId="0" xfId="0" applyFont="1" applyAlignment="1" applyProtection="1">
      <alignment horizontal="left" wrapText="1"/>
      <protection locked="0"/>
    </xf>
    <xf numFmtId="0" fontId="15" fillId="0" borderId="0" xfId="0" applyFont="1" applyAlignment="1" applyProtection="1">
      <alignment horizontal="left"/>
      <protection locked="0"/>
    </xf>
    <xf numFmtId="0" fontId="13" fillId="0" borderId="12" xfId="0" applyFont="1" applyBorder="1" applyAlignment="1">
      <alignment wrapText="1"/>
    </xf>
    <xf numFmtId="1" fontId="13" fillId="0" borderId="19" xfId="0" applyNumberFormat="1" applyFont="1" applyBorder="1" applyAlignment="1">
      <alignment horizontal="center" vertical="center" wrapText="1" shrinkToFit="1"/>
    </xf>
    <xf numFmtId="1" fontId="13" fillId="0" borderId="15" xfId="0" applyNumberFormat="1" applyFont="1" applyBorder="1" applyAlignment="1">
      <alignment horizontal="center" vertical="center" wrapText="1" shrinkToFit="1"/>
    </xf>
    <xf numFmtId="0" fontId="0" fillId="0" borderId="0" xfId="0" applyAlignment="1">
      <alignment wrapText="1"/>
    </xf>
    <xf numFmtId="0" fontId="16" fillId="0" borderId="21" xfId="0" applyFont="1" applyBorder="1" applyAlignment="1">
      <alignment wrapText="1"/>
    </xf>
    <xf numFmtId="0" fontId="17" fillId="8" borderId="14" xfId="0" applyFont="1" applyFill="1" applyBorder="1" applyAlignment="1">
      <alignment horizontal="left" wrapText="1"/>
    </xf>
    <xf numFmtId="0" fontId="17" fillId="8" borderId="15" xfId="0" applyFont="1" applyFill="1" applyBorder="1" applyAlignment="1">
      <alignment horizontal="left" wrapText="1"/>
    </xf>
    <xf numFmtId="0" fontId="17" fillId="8" borderId="15" xfId="0" applyFont="1" applyFill="1" applyBorder="1" applyAlignment="1">
      <alignment horizontal="center" wrapText="1"/>
    </xf>
    <xf numFmtId="1" fontId="13" fillId="0" borderId="14" xfId="0" applyNumberFormat="1" applyFont="1" applyBorder="1" applyAlignment="1">
      <alignment horizontal="center" vertical="top" shrinkToFit="1"/>
    </xf>
    <xf numFmtId="1" fontId="13" fillId="0" borderId="12" xfId="0" applyNumberFormat="1" applyFont="1" applyBorder="1" applyAlignment="1">
      <alignment horizontal="center" vertical="center" shrinkToFit="1"/>
    </xf>
    <xf numFmtId="0" fontId="12" fillId="5" borderId="12" xfId="0" applyFont="1" applyFill="1" applyBorder="1" applyAlignment="1">
      <alignment horizontal="left" vertical="center" wrapText="1"/>
    </xf>
    <xf numFmtId="0" fontId="14" fillId="5" borderId="12" xfId="0" applyFont="1" applyFill="1" applyBorder="1" applyAlignment="1">
      <alignment horizontal="center" vertical="center" wrapText="1"/>
    </xf>
    <xf numFmtId="0" fontId="13" fillId="0" borderId="20" xfId="0" applyFont="1" applyBorder="1" applyAlignment="1">
      <alignment horizontal="left" vertical="top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1" fontId="14" fillId="5" borderId="12" xfId="0" applyNumberFormat="1" applyFont="1" applyFill="1" applyBorder="1" applyAlignment="1">
      <alignment horizontal="center" vertical="center" wrapText="1"/>
    </xf>
    <xf numFmtId="0" fontId="17" fillId="8" borderId="0" xfId="0" applyFont="1" applyFill="1" applyAlignment="1">
      <alignment horizontal="center" wrapText="1"/>
    </xf>
    <xf numFmtId="44" fontId="6" fillId="6" borderId="12" xfId="0" applyNumberFormat="1" applyFont="1" applyFill="1" applyBorder="1" applyAlignment="1" applyProtection="1">
      <alignment vertical="center"/>
      <protection locked="0"/>
    </xf>
    <xf numFmtId="44" fontId="13" fillId="0" borderId="18" xfId="0" applyNumberFormat="1" applyFont="1" applyBorder="1" applyAlignment="1">
      <alignment horizontal="left" vertical="center" wrapText="1"/>
    </xf>
    <xf numFmtId="44" fontId="6" fillId="6" borderId="22" xfId="0" applyNumberFormat="1" applyFont="1" applyFill="1" applyBorder="1" applyAlignment="1" applyProtection="1">
      <alignment vertical="center"/>
      <protection locked="0"/>
    </xf>
    <xf numFmtId="44" fontId="13" fillId="0" borderId="23" xfId="0" applyNumberFormat="1" applyFont="1" applyBorder="1" applyAlignment="1">
      <alignment horizontal="left" vertical="center" wrapText="1"/>
    </xf>
    <xf numFmtId="0" fontId="13" fillId="0" borderId="23" xfId="0" applyFont="1" applyBorder="1" applyAlignment="1">
      <alignment horizontal="center" vertical="center" wrapText="1"/>
    </xf>
    <xf numFmtId="44" fontId="6" fillId="6" borderId="13" xfId="0" applyNumberFormat="1" applyFont="1" applyFill="1" applyBorder="1" applyAlignment="1" applyProtection="1">
      <alignment vertical="center"/>
      <protection locked="0"/>
    </xf>
    <xf numFmtId="1" fontId="14" fillId="5" borderId="12" xfId="0" applyNumberFormat="1" applyFont="1" applyFill="1" applyBorder="1" applyAlignment="1">
      <alignment vertical="center" wrapText="1"/>
    </xf>
    <xf numFmtId="44" fontId="11" fillId="9" borderId="12" xfId="0" applyNumberFormat="1" applyFont="1" applyFill="1" applyBorder="1"/>
    <xf numFmtId="44" fontId="11" fillId="8" borderId="0" xfId="0" applyNumberFormat="1" applyFont="1" applyFill="1"/>
    <xf numFmtId="1" fontId="14" fillId="5" borderId="12" xfId="0" applyNumberFormat="1" applyFont="1" applyFill="1" applyBorder="1" applyAlignment="1">
      <alignment horizontal="center" vertical="center" wrapText="1"/>
    </xf>
    <xf numFmtId="1" fontId="14" fillId="5" borderId="4" xfId="0" applyNumberFormat="1" applyFont="1" applyFill="1" applyBorder="1" applyAlignment="1">
      <alignment horizontal="center" vertical="center" wrapText="1"/>
    </xf>
    <xf numFmtId="1" fontId="14" fillId="5" borderId="5" xfId="0" applyNumberFormat="1" applyFont="1" applyFill="1" applyBorder="1" applyAlignment="1">
      <alignment horizontal="center" vertical="center" wrapText="1"/>
    </xf>
    <xf numFmtId="1" fontId="14" fillId="5" borderId="6" xfId="0" applyNumberFormat="1" applyFont="1" applyFill="1" applyBorder="1" applyAlignment="1">
      <alignment horizontal="center" vertical="center" wrapText="1"/>
    </xf>
    <xf numFmtId="0" fontId="17" fillId="8" borderId="20" xfId="0" applyFont="1" applyFill="1" applyBorder="1" applyAlignment="1">
      <alignment horizontal="right" vertical="top" wrapText="1"/>
    </xf>
    <xf numFmtId="0" fontId="17" fillId="8" borderId="0" xfId="0" applyFont="1" applyFill="1" applyAlignment="1">
      <alignment horizontal="right" vertical="top" wrapText="1"/>
    </xf>
    <xf numFmtId="0" fontId="17" fillId="9" borderId="12" xfId="0" applyFont="1" applyFill="1" applyBorder="1" applyAlignment="1">
      <alignment horizontal="right" vertical="top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 applyProtection="1">
      <alignment horizontal="left" vertical="center"/>
      <protection locked="0"/>
    </xf>
    <xf numFmtId="0" fontId="6" fillId="2" borderId="7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8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7" fillId="4" borderId="7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10" fillId="7" borderId="9" xfId="0" applyFont="1" applyFill="1" applyBorder="1" applyAlignment="1">
      <alignment horizontal="right" vertical="center" wrapText="1"/>
    </xf>
    <xf numFmtId="0" fontId="10" fillId="7" borderId="10" xfId="0" applyFont="1" applyFill="1" applyBorder="1" applyAlignment="1">
      <alignment horizontal="right" vertical="center" wrapText="1"/>
    </xf>
    <xf numFmtId="0" fontId="10" fillId="7" borderId="1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361950</xdr:colOff>
      <xdr:row>0</xdr:row>
      <xdr:rowOff>171450</xdr:rowOff>
    </xdr:from>
    <xdr:to>
      <xdr:col>13</xdr:col>
      <xdr:colOff>387350</xdr:colOff>
      <xdr:row>19</xdr:row>
      <xdr:rowOff>77864</xdr:rowOff>
    </xdr:to>
    <xdr:pic>
      <xdr:nvPicPr>
        <xdr:cNvPr id="2" name="Afbeelding 1" descr="VISTA_Logo_Staand_koraal_RGB">
          <a:extLst>
            <a:ext uri="{FF2B5EF4-FFF2-40B4-BE49-F238E27FC236}">
              <a16:creationId xmlns:a16="http://schemas.microsoft.com/office/drawing/2014/main" id="{A33A6B2C-44D8-4B9C-900F-17AEB9517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8800" y="171450"/>
          <a:ext cx="647700" cy="34052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1BCCA-9CCA-4EAD-B085-ABA75F38FEBD}">
  <dimension ref="B2:H20"/>
  <sheetViews>
    <sheetView showGridLines="0" tabSelected="1" workbookViewId="0">
      <selection activeCell="E13" sqref="E13"/>
    </sheetView>
  </sheetViews>
  <sheetFormatPr defaultColWidth="8.81640625" defaultRowHeight="14" x14ac:dyDescent="0.3"/>
  <cols>
    <col min="1" max="1" width="3.7265625" style="1" customWidth="1"/>
    <col min="2" max="2" width="32.81640625" style="1" customWidth="1"/>
    <col min="3" max="5" width="16.54296875" style="1" customWidth="1"/>
    <col min="6" max="16384" width="8.81640625" style="1"/>
  </cols>
  <sheetData>
    <row r="2" spans="2:8" x14ac:dyDescent="0.3">
      <c r="B2" s="71" t="s">
        <v>0</v>
      </c>
      <c r="C2" s="72"/>
      <c r="D2" s="72"/>
      <c r="E2" s="73"/>
    </row>
    <row r="3" spans="2:8" ht="23.15" customHeight="1" x14ac:dyDescent="0.35">
      <c r="B3" s="74" t="s">
        <v>1</v>
      </c>
      <c r="C3" s="75"/>
      <c r="D3" s="75"/>
      <c r="E3" s="76"/>
      <c r="G3"/>
    </row>
    <row r="4" spans="2:8" x14ac:dyDescent="0.3">
      <c r="B4" s="2"/>
    </row>
    <row r="5" spans="2:8" x14ac:dyDescent="0.3">
      <c r="B5" s="77" t="s">
        <v>2</v>
      </c>
      <c r="C5" s="78"/>
      <c r="D5" s="78"/>
      <c r="E5" s="79"/>
    </row>
    <row r="6" spans="2:8" x14ac:dyDescent="0.3">
      <c r="B6" s="60" t="s">
        <v>3</v>
      </c>
      <c r="C6" s="61"/>
      <c r="D6" s="61"/>
      <c r="E6" s="62"/>
    </row>
    <row r="7" spans="2:8" x14ac:dyDescent="0.3">
      <c r="B7" s="60" t="s">
        <v>4</v>
      </c>
      <c r="C7" s="61"/>
      <c r="D7" s="61"/>
      <c r="E7" s="62"/>
    </row>
    <row r="8" spans="2:8" x14ac:dyDescent="0.3">
      <c r="B8" s="60" t="s">
        <v>5</v>
      </c>
      <c r="C8" s="61"/>
      <c r="D8" s="61"/>
      <c r="E8" s="62"/>
    </row>
    <row r="9" spans="2:8" x14ac:dyDescent="0.3">
      <c r="B9" s="60" t="s">
        <v>6</v>
      </c>
      <c r="C9" s="61"/>
      <c r="D9" s="61"/>
      <c r="E9" s="62"/>
    </row>
    <row r="10" spans="2:8" x14ac:dyDescent="0.3">
      <c r="B10" s="60" t="s">
        <v>7</v>
      </c>
      <c r="C10" s="61"/>
      <c r="D10" s="61"/>
      <c r="E10" s="62"/>
    </row>
    <row r="11" spans="2:8" x14ac:dyDescent="0.3">
      <c r="B11" s="63" t="s">
        <v>8</v>
      </c>
      <c r="C11" s="64"/>
      <c r="D11" s="64"/>
      <c r="E11" s="65"/>
    </row>
    <row r="12" spans="2:8" ht="14.5" x14ac:dyDescent="0.35">
      <c r="H12"/>
    </row>
    <row r="13" spans="2:8" x14ac:dyDescent="0.3">
      <c r="B13" s="68" t="s">
        <v>9</v>
      </c>
      <c r="C13" s="69"/>
      <c r="D13" s="70"/>
      <c r="E13" s="4">
        <f>Prijzenblad!K58</f>
        <v>0</v>
      </c>
    </row>
    <row r="15" spans="2:8" x14ac:dyDescent="0.3">
      <c r="B15" s="66" t="s">
        <v>10</v>
      </c>
      <c r="C15" s="67"/>
      <c r="D15" s="67"/>
      <c r="E15" s="67"/>
    </row>
    <row r="16" spans="2:8" x14ac:dyDescent="0.3">
      <c r="B16" s="3" t="s">
        <v>11</v>
      </c>
      <c r="C16" s="59"/>
      <c r="D16" s="59"/>
      <c r="E16" s="59"/>
    </row>
    <row r="17" spans="2:5" x14ac:dyDescent="0.3">
      <c r="B17" s="3" t="s">
        <v>12</v>
      </c>
      <c r="C17" s="59"/>
      <c r="D17" s="59"/>
      <c r="E17" s="59"/>
    </row>
    <row r="18" spans="2:5" x14ac:dyDescent="0.3">
      <c r="B18" s="3" t="s">
        <v>13</v>
      </c>
      <c r="C18" s="59"/>
      <c r="D18" s="59"/>
      <c r="E18" s="59"/>
    </row>
    <row r="19" spans="2:5" x14ac:dyDescent="0.3">
      <c r="B19" s="3" t="s">
        <v>14</v>
      </c>
      <c r="C19" s="59"/>
      <c r="D19" s="59"/>
      <c r="E19" s="59"/>
    </row>
    <row r="20" spans="2:5" x14ac:dyDescent="0.3">
      <c r="B20" s="3" t="s">
        <v>15</v>
      </c>
      <c r="C20" s="59"/>
      <c r="D20" s="59"/>
      <c r="E20" s="59"/>
    </row>
  </sheetData>
  <sheetProtection algorithmName="SHA-512" hashValue="dgQHq9jhOEQvkbUZQS2yHwu2Z3ZKl1aPisE4vPvnM/mm8vk7APV3JzQh8NYGGB8egKc3ePYr7ovHeQFWOajBrA==" saltValue="rwHvsYjpXTVotzioCplxsg==" spinCount="100000" sheet="1" objects="1" scenarios="1"/>
  <mergeCells count="16">
    <mergeCell ref="B8:E8"/>
    <mergeCell ref="B9:E9"/>
    <mergeCell ref="B13:D13"/>
    <mergeCell ref="B2:E2"/>
    <mergeCell ref="B3:E3"/>
    <mergeCell ref="B5:E5"/>
    <mergeCell ref="B6:E6"/>
    <mergeCell ref="B7:E7"/>
    <mergeCell ref="C19:E19"/>
    <mergeCell ref="C20:E20"/>
    <mergeCell ref="B10:E10"/>
    <mergeCell ref="B11:E11"/>
    <mergeCell ref="B15:E15"/>
    <mergeCell ref="C16:E16"/>
    <mergeCell ref="C17:E17"/>
    <mergeCell ref="C18:E1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8F428-96FC-446F-8438-51C4D1719F6E}">
  <dimension ref="A1:L58"/>
  <sheetViews>
    <sheetView workbookViewId="0">
      <selection activeCell="F6" sqref="F6"/>
    </sheetView>
  </sheetViews>
  <sheetFormatPr defaultRowHeight="14.5" x14ac:dyDescent="0.35"/>
  <cols>
    <col min="1" max="1" width="20.81640625" customWidth="1"/>
    <col min="2" max="2" width="23.54296875" customWidth="1"/>
    <col min="3" max="3" width="10.1796875" bestFit="1" customWidth="1"/>
    <col min="4" max="4" width="12.1796875" customWidth="1"/>
    <col min="6" max="6" width="36.81640625" customWidth="1"/>
    <col min="7" max="7" width="12.453125" bestFit="1" customWidth="1"/>
    <col min="8" max="8" width="22.26953125" customWidth="1"/>
    <col min="9" max="10" width="12.453125" customWidth="1"/>
    <col min="11" max="11" width="14.81640625" customWidth="1"/>
    <col min="12" max="12" width="16.54296875" customWidth="1"/>
  </cols>
  <sheetData>
    <row r="1" spans="1:11" ht="24" x14ac:dyDescent="0.35">
      <c r="A1" s="28" t="s">
        <v>12</v>
      </c>
      <c r="B1" s="29" t="s">
        <v>16</v>
      </c>
      <c r="C1" s="28" t="s">
        <v>17</v>
      </c>
      <c r="D1" s="29" t="s">
        <v>18</v>
      </c>
      <c r="E1" s="30" t="s">
        <v>19</v>
      </c>
      <c r="F1" s="29" t="s">
        <v>20</v>
      </c>
      <c r="G1" s="30" t="s">
        <v>21</v>
      </c>
      <c r="H1" s="39" t="s">
        <v>108</v>
      </c>
      <c r="I1" s="39" t="s">
        <v>22</v>
      </c>
      <c r="J1" s="39" t="s">
        <v>23</v>
      </c>
      <c r="K1" s="39" t="s">
        <v>24</v>
      </c>
    </row>
    <row r="2" spans="1:11" ht="23" x14ac:dyDescent="0.35">
      <c r="A2" s="5" t="s">
        <v>25</v>
      </c>
      <c r="B2" s="6" t="s">
        <v>26</v>
      </c>
      <c r="C2" s="7" t="s">
        <v>27</v>
      </c>
      <c r="D2" s="6" t="s">
        <v>28</v>
      </c>
      <c r="E2" s="8">
        <v>1</v>
      </c>
      <c r="F2" s="6" t="s">
        <v>29</v>
      </c>
      <c r="G2" s="9">
        <v>3831</v>
      </c>
      <c r="H2" s="40"/>
      <c r="I2" s="41">
        <f>G2*H2</f>
        <v>0</v>
      </c>
      <c r="J2" s="36">
        <v>2</v>
      </c>
      <c r="K2" s="41">
        <f>I2*J2</f>
        <v>0</v>
      </c>
    </row>
    <row r="3" spans="1:11" ht="23" x14ac:dyDescent="0.35">
      <c r="A3" s="5" t="s">
        <v>25</v>
      </c>
      <c r="B3" s="10" t="s">
        <v>26</v>
      </c>
      <c r="C3" s="11" t="s">
        <v>27</v>
      </c>
      <c r="D3" s="10" t="s">
        <v>28</v>
      </c>
      <c r="E3" s="12">
        <v>2</v>
      </c>
      <c r="F3" s="10" t="s">
        <v>30</v>
      </c>
      <c r="G3" s="13">
        <v>3831</v>
      </c>
      <c r="H3" s="40">
        <v>0</v>
      </c>
      <c r="I3" s="41">
        <f>G3*H3</f>
        <v>0</v>
      </c>
      <c r="J3" s="36">
        <v>2</v>
      </c>
      <c r="K3" s="41">
        <f t="shared" ref="K3:K6" si="0">I3*J3</f>
        <v>0</v>
      </c>
    </row>
    <row r="4" spans="1:11" ht="23" x14ac:dyDescent="0.35">
      <c r="A4" s="5" t="s">
        <v>25</v>
      </c>
      <c r="B4" s="10" t="s">
        <v>26</v>
      </c>
      <c r="C4" s="11" t="s">
        <v>27</v>
      </c>
      <c r="D4" s="10" t="s">
        <v>28</v>
      </c>
      <c r="E4" s="12">
        <v>3</v>
      </c>
      <c r="F4" s="10" t="s">
        <v>31</v>
      </c>
      <c r="G4" s="13">
        <v>3657</v>
      </c>
      <c r="H4" s="40">
        <v>0</v>
      </c>
      <c r="I4" s="41">
        <f t="shared" ref="I4:I6" si="1">G4*H4</f>
        <v>0</v>
      </c>
      <c r="J4" s="36">
        <v>2</v>
      </c>
      <c r="K4" s="41">
        <f t="shared" si="0"/>
        <v>0</v>
      </c>
    </row>
    <row r="5" spans="1:11" ht="23" x14ac:dyDescent="0.35">
      <c r="A5" s="5" t="s">
        <v>25</v>
      </c>
      <c r="B5" s="10" t="s">
        <v>26</v>
      </c>
      <c r="C5" s="11" t="s">
        <v>32</v>
      </c>
      <c r="D5" s="10" t="s">
        <v>28</v>
      </c>
      <c r="E5" s="12">
        <v>4</v>
      </c>
      <c r="F5" s="10" t="s">
        <v>33</v>
      </c>
      <c r="G5" s="13">
        <v>775</v>
      </c>
      <c r="H5" s="40">
        <v>0</v>
      </c>
      <c r="I5" s="41">
        <f t="shared" si="1"/>
        <v>0</v>
      </c>
      <c r="J5" s="36">
        <v>2</v>
      </c>
      <c r="K5" s="41">
        <f t="shared" si="0"/>
        <v>0</v>
      </c>
    </row>
    <row r="6" spans="1:11" ht="23" x14ac:dyDescent="0.35">
      <c r="A6" s="35" t="s">
        <v>25</v>
      </c>
      <c r="B6" s="15" t="s">
        <v>26</v>
      </c>
      <c r="C6" s="14" t="s">
        <v>34</v>
      </c>
      <c r="D6" s="15" t="s">
        <v>28</v>
      </c>
      <c r="E6" s="16">
        <v>5</v>
      </c>
      <c r="F6" s="15" t="s">
        <v>35</v>
      </c>
      <c r="G6" s="17">
        <v>158</v>
      </c>
      <c r="H6" s="42">
        <v>0</v>
      </c>
      <c r="I6" s="43">
        <f t="shared" si="1"/>
        <v>0</v>
      </c>
      <c r="J6" s="44">
        <v>2</v>
      </c>
      <c r="K6" s="43">
        <f t="shared" si="0"/>
        <v>0</v>
      </c>
    </row>
    <row r="7" spans="1:11" x14ac:dyDescent="0.35">
      <c r="A7" s="56"/>
      <c r="B7" s="57"/>
      <c r="C7" s="57"/>
      <c r="D7" s="57"/>
      <c r="E7" s="58"/>
      <c r="F7" s="33" t="s">
        <v>36</v>
      </c>
      <c r="G7" s="38">
        <f>SUM(G2:G6)</f>
        <v>12252</v>
      </c>
      <c r="H7" s="49"/>
      <c r="I7" s="49"/>
      <c r="J7" s="49"/>
      <c r="K7" s="49"/>
    </row>
    <row r="8" spans="1:11" ht="23" x14ac:dyDescent="0.35">
      <c r="A8" s="5" t="s">
        <v>37</v>
      </c>
      <c r="B8" s="6" t="s">
        <v>38</v>
      </c>
      <c r="C8" s="7" t="s">
        <v>39</v>
      </c>
      <c r="D8" s="6" t="s">
        <v>28</v>
      </c>
      <c r="E8" s="8">
        <v>1</v>
      </c>
      <c r="F8" s="6" t="s">
        <v>29</v>
      </c>
      <c r="G8" s="9">
        <v>2902</v>
      </c>
      <c r="H8" s="45">
        <v>0</v>
      </c>
      <c r="I8" s="41">
        <f>G8*H8</f>
        <v>0</v>
      </c>
      <c r="J8" s="36">
        <v>2</v>
      </c>
      <c r="K8" s="41">
        <f>I8*J8</f>
        <v>0</v>
      </c>
    </row>
    <row r="9" spans="1:11" ht="23" x14ac:dyDescent="0.35">
      <c r="A9" s="5" t="s">
        <v>37</v>
      </c>
      <c r="B9" s="10" t="s">
        <v>38</v>
      </c>
      <c r="C9" s="11" t="s">
        <v>39</v>
      </c>
      <c r="D9" s="10" t="s">
        <v>28</v>
      </c>
      <c r="E9" s="12">
        <v>2</v>
      </c>
      <c r="F9" s="10" t="s">
        <v>30</v>
      </c>
      <c r="G9" s="13">
        <v>2902</v>
      </c>
      <c r="H9" s="40">
        <v>0</v>
      </c>
      <c r="I9" s="41">
        <f t="shared" ref="I9:I10" si="2">G9*H9</f>
        <v>0</v>
      </c>
      <c r="J9" s="36">
        <v>2</v>
      </c>
      <c r="K9" s="41">
        <f t="shared" ref="K9:K10" si="3">I9*J9</f>
        <v>0</v>
      </c>
    </row>
    <row r="10" spans="1:11" ht="23" x14ac:dyDescent="0.35">
      <c r="A10" s="5" t="s">
        <v>37</v>
      </c>
      <c r="B10" s="15" t="s">
        <v>38</v>
      </c>
      <c r="C10" s="14" t="s">
        <v>39</v>
      </c>
      <c r="D10" s="15" t="s">
        <v>28</v>
      </c>
      <c r="E10" s="16">
        <v>3</v>
      </c>
      <c r="F10" s="15" t="s">
        <v>31</v>
      </c>
      <c r="G10" s="17">
        <v>1723</v>
      </c>
      <c r="H10" s="40">
        <v>0</v>
      </c>
      <c r="I10" s="41">
        <f t="shared" si="2"/>
        <v>0</v>
      </c>
      <c r="J10" s="36">
        <v>2</v>
      </c>
      <c r="K10" s="41">
        <f t="shared" si="3"/>
        <v>0</v>
      </c>
    </row>
    <row r="11" spans="1:11" x14ac:dyDescent="0.35">
      <c r="A11" s="56"/>
      <c r="B11" s="57"/>
      <c r="C11" s="57"/>
      <c r="D11" s="57"/>
      <c r="E11" s="58"/>
      <c r="F11" s="33" t="s">
        <v>40</v>
      </c>
      <c r="G11" s="34">
        <f>SUM(G8:G10)</f>
        <v>7527</v>
      </c>
      <c r="H11" s="49"/>
      <c r="I11" s="49"/>
      <c r="J11" s="49"/>
      <c r="K11" s="49"/>
    </row>
    <row r="12" spans="1:11" ht="23" x14ac:dyDescent="0.35">
      <c r="A12" s="5" t="s">
        <v>41</v>
      </c>
      <c r="B12" s="15" t="s">
        <v>42</v>
      </c>
      <c r="C12" s="14" t="s">
        <v>43</v>
      </c>
      <c r="D12" s="15" t="s">
        <v>28</v>
      </c>
      <c r="E12" s="31">
        <v>1</v>
      </c>
      <c r="F12" s="10" t="s">
        <v>44</v>
      </c>
      <c r="G12" s="9">
        <v>1376.96</v>
      </c>
      <c r="H12" s="40">
        <v>0</v>
      </c>
      <c r="I12" s="41">
        <f>G12*H12</f>
        <v>0</v>
      </c>
      <c r="J12" s="36">
        <v>2</v>
      </c>
      <c r="K12" s="41">
        <f>I12*J12</f>
        <v>0</v>
      </c>
    </row>
    <row r="13" spans="1:11" ht="23" x14ac:dyDescent="0.35">
      <c r="A13" s="5" t="s">
        <v>41</v>
      </c>
      <c r="B13" s="15" t="s">
        <v>45</v>
      </c>
      <c r="C13" s="14" t="s">
        <v>46</v>
      </c>
      <c r="D13" s="15" t="s">
        <v>28</v>
      </c>
      <c r="E13" s="31">
        <v>2</v>
      </c>
      <c r="F13" s="10" t="s">
        <v>47</v>
      </c>
      <c r="G13" s="13">
        <v>1376.96</v>
      </c>
      <c r="H13" s="40">
        <v>0</v>
      </c>
      <c r="I13" s="41">
        <f t="shared" ref="I13:I18" si="4">G13*H13</f>
        <v>0</v>
      </c>
      <c r="J13" s="36">
        <v>2</v>
      </c>
      <c r="K13" s="41">
        <f t="shared" ref="K13:K18" si="5">I13*J13</f>
        <v>0</v>
      </c>
    </row>
    <row r="14" spans="1:11" ht="23" x14ac:dyDescent="0.35">
      <c r="A14" s="5" t="s">
        <v>41</v>
      </c>
      <c r="B14" s="15" t="s">
        <v>48</v>
      </c>
      <c r="C14" s="14" t="s">
        <v>49</v>
      </c>
      <c r="D14" s="15" t="s">
        <v>28</v>
      </c>
      <c r="E14" s="31">
        <v>3</v>
      </c>
      <c r="F14" s="10" t="s">
        <v>31</v>
      </c>
      <c r="G14" s="17">
        <v>562.52</v>
      </c>
      <c r="H14" s="40">
        <v>0</v>
      </c>
      <c r="I14" s="41">
        <f t="shared" si="4"/>
        <v>0</v>
      </c>
      <c r="J14" s="36">
        <v>2</v>
      </c>
      <c r="K14" s="41">
        <f t="shared" si="5"/>
        <v>0</v>
      </c>
    </row>
    <row r="15" spans="1:11" ht="46" x14ac:dyDescent="0.35">
      <c r="A15" s="5" t="s">
        <v>41</v>
      </c>
      <c r="B15" s="15" t="s">
        <v>50</v>
      </c>
      <c r="C15" s="14" t="s">
        <v>51</v>
      </c>
      <c r="D15" s="15" t="s">
        <v>28</v>
      </c>
      <c r="E15" s="31">
        <v>4</v>
      </c>
      <c r="F15" s="18" t="s">
        <v>52</v>
      </c>
      <c r="G15" s="32">
        <v>170</v>
      </c>
      <c r="H15" s="40">
        <v>0</v>
      </c>
      <c r="I15" s="41">
        <f t="shared" si="4"/>
        <v>0</v>
      </c>
      <c r="J15" s="36">
        <v>2</v>
      </c>
      <c r="K15" s="41">
        <f t="shared" si="5"/>
        <v>0</v>
      </c>
    </row>
    <row r="16" spans="1:11" ht="23" x14ac:dyDescent="0.35">
      <c r="A16" s="5" t="s">
        <v>41</v>
      </c>
      <c r="B16" s="15" t="s">
        <v>53</v>
      </c>
      <c r="C16" s="14" t="s">
        <v>54</v>
      </c>
      <c r="D16" s="15" t="s">
        <v>28</v>
      </c>
      <c r="E16" s="31">
        <v>5</v>
      </c>
      <c r="F16" s="10" t="s">
        <v>55</v>
      </c>
      <c r="G16" s="32">
        <v>1</v>
      </c>
      <c r="H16" s="40">
        <v>0</v>
      </c>
      <c r="I16" s="41">
        <f t="shared" si="4"/>
        <v>0</v>
      </c>
      <c r="J16" s="36">
        <v>2</v>
      </c>
      <c r="K16" s="41">
        <f t="shared" si="5"/>
        <v>0</v>
      </c>
    </row>
    <row r="17" spans="1:12" ht="23" x14ac:dyDescent="0.35">
      <c r="A17" s="5" t="s">
        <v>41</v>
      </c>
      <c r="B17" s="15" t="s">
        <v>56</v>
      </c>
      <c r="C17" s="14" t="s">
        <v>57</v>
      </c>
      <c r="D17" s="15" t="s">
        <v>28</v>
      </c>
      <c r="E17" s="31">
        <v>6</v>
      </c>
      <c r="F17" s="10" t="s">
        <v>58</v>
      </c>
      <c r="G17" s="32">
        <v>1</v>
      </c>
      <c r="H17" s="40">
        <v>0</v>
      </c>
      <c r="I17" s="41">
        <f t="shared" si="4"/>
        <v>0</v>
      </c>
      <c r="J17" s="36">
        <v>2</v>
      </c>
      <c r="K17" s="41">
        <f t="shared" si="5"/>
        <v>0</v>
      </c>
    </row>
    <row r="18" spans="1:12" ht="23" x14ac:dyDescent="0.35">
      <c r="A18" s="5" t="s">
        <v>41</v>
      </c>
      <c r="B18" s="15" t="s">
        <v>59</v>
      </c>
      <c r="C18" s="14" t="s">
        <v>60</v>
      </c>
      <c r="D18" s="15" t="s">
        <v>28</v>
      </c>
      <c r="E18" s="31">
        <v>7</v>
      </c>
      <c r="F18" s="10" t="s">
        <v>61</v>
      </c>
      <c r="G18" s="32">
        <v>1</v>
      </c>
      <c r="H18" s="40">
        <v>0</v>
      </c>
      <c r="I18" s="41">
        <f t="shared" si="4"/>
        <v>0</v>
      </c>
      <c r="J18" s="36">
        <v>2</v>
      </c>
      <c r="K18" s="41">
        <f t="shared" si="5"/>
        <v>0</v>
      </c>
    </row>
    <row r="19" spans="1:12" x14ac:dyDescent="0.35">
      <c r="A19" s="56"/>
      <c r="B19" s="57"/>
      <c r="C19" s="57"/>
      <c r="D19" s="57"/>
      <c r="E19" s="58"/>
      <c r="F19" s="33" t="s">
        <v>62</v>
      </c>
      <c r="G19" s="38">
        <f>SUM(G12:G15)</f>
        <v>3486.44</v>
      </c>
      <c r="H19" s="49"/>
      <c r="I19" s="49"/>
      <c r="J19" s="49"/>
      <c r="K19" s="49"/>
    </row>
    <row r="20" spans="1:12" ht="23" x14ac:dyDescent="0.35">
      <c r="A20" s="18" t="s">
        <v>63</v>
      </c>
      <c r="B20" s="10" t="s">
        <v>64</v>
      </c>
      <c r="C20" s="11" t="s">
        <v>65</v>
      </c>
      <c r="D20" s="10" t="s">
        <v>66</v>
      </c>
      <c r="E20" s="12">
        <v>1</v>
      </c>
      <c r="F20" s="6" t="s">
        <v>29</v>
      </c>
      <c r="G20" s="13">
        <v>3127</v>
      </c>
      <c r="H20" s="40">
        <v>0</v>
      </c>
      <c r="I20" s="41">
        <f>G20*H20</f>
        <v>0</v>
      </c>
      <c r="J20" s="36">
        <v>2</v>
      </c>
      <c r="K20" s="41">
        <f>I20*J20</f>
        <v>0</v>
      </c>
    </row>
    <row r="21" spans="1:12" ht="23" x14ac:dyDescent="0.35">
      <c r="A21" s="18" t="s">
        <v>63</v>
      </c>
      <c r="B21" s="10" t="s">
        <v>64</v>
      </c>
      <c r="C21" s="11" t="s">
        <v>65</v>
      </c>
      <c r="D21" s="10" t="s">
        <v>66</v>
      </c>
      <c r="E21" s="12">
        <v>2</v>
      </c>
      <c r="F21" s="10" t="s">
        <v>30</v>
      </c>
      <c r="G21" s="13">
        <v>3127</v>
      </c>
      <c r="H21" s="40">
        <v>0</v>
      </c>
      <c r="I21" s="41">
        <f t="shared" ref="I21:I25" si="6">G21*H21</f>
        <v>0</v>
      </c>
      <c r="J21" s="36">
        <v>2</v>
      </c>
      <c r="K21" s="41">
        <f t="shared" ref="K21:K25" si="7">I21*J21</f>
        <v>0</v>
      </c>
    </row>
    <row r="22" spans="1:12" ht="23" x14ac:dyDescent="0.35">
      <c r="A22" s="18" t="s">
        <v>63</v>
      </c>
      <c r="B22" s="10" t="s">
        <v>64</v>
      </c>
      <c r="C22" s="11" t="s">
        <v>65</v>
      </c>
      <c r="D22" s="10" t="s">
        <v>66</v>
      </c>
      <c r="E22" s="12">
        <v>3</v>
      </c>
      <c r="F22" s="10" t="s">
        <v>31</v>
      </c>
      <c r="G22" s="13">
        <v>4956</v>
      </c>
      <c r="H22" s="40">
        <v>0</v>
      </c>
      <c r="I22" s="41">
        <f t="shared" si="6"/>
        <v>0</v>
      </c>
      <c r="J22" s="36">
        <v>2</v>
      </c>
      <c r="K22" s="41">
        <f t="shared" si="7"/>
        <v>0</v>
      </c>
    </row>
    <row r="23" spans="1:12" ht="23" x14ac:dyDescent="0.35">
      <c r="A23" s="18" t="s">
        <v>63</v>
      </c>
      <c r="B23" s="10" t="s">
        <v>64</v>
      </c>
      <c r="C23" s="11" t="s">
        <v>65</v>
      </c>
      <c r="D23" s="10" t="s">
        <v>66</v>
      </c>
      <c r="E23" s="12">
        <v>4</v>
      </c>
      <c r="F23" s="10" t="s">
        <v>67</v>
      </c>
      <c r="G23" s="13">
        <v>150</v>
      </c>
      <c r="H23" s="40">
        <v>0</v>
      </c>
      <c r="I23" s="41">
        <f t="shared" si="6"/>
        <v>0</v>
      </c>
      <c r="J23" s="36">
        <v>2</v>
      </c>
      <c r="K23" s="41">
        <f t="shared" si="7"/>
        <v>0</v>
      </c>
    </row>
    <row r="24" spans="1:12" ht="23" x14ac:dyDescent="0.35">
      <c r="A24" s="18" t="s">
        <v>63</v>
      </c>
      <c r="B24" s="10" t="s">
        <v>64</v>
      </c>
      <c r="C24" s="11" t="s">
        <v>65</v>
      </c>
      <c r="D24" s="10" t="s">
        <v>66</v>
      </c>
      <c r="E24" s="12">
        <v>5</v>
      </c>
      <c r="F24" s="10" t="s">
        <v>68</v>
      </c>
      <c r="G24" s="13">
        <v>150</v>
      </c>
      <c r="H24" s="40">
        <v>0</v>
      </c>
      <c r="I24" s="41">
        <f t="shared" si="6"/>
        <v>0</v>
      </c>
      <c r="J24" s="36">
        <v>2</v>
      </c>
      <c r="K24" s="41">
        <f t="shared" si="7"/>
        <v>0</v>
      </c>
    </row>
    <row r="25" spans="1:12" ht="23" x14ac:dyDescent="0.35">
      <c r="A25" s="18" t="s">
        <v>63</v>
      </c>
      <c r="B25" s="10" t="s">
        <v>64</v>
      </c>
      <c r="C25" s="11" t="s">
        <v>65</v>
      </c>
      <c r="D25" s="10" t="s">
        <v>66</v>
      </c>
      <c r="E25" s="12">
        <v>6</v>
      </c>
      <c r="F25" s="15" t="s">
        <v>69</v>
      </c>
      <c r="G25" s="13">
        <v>300</v>
      </c>
      <c r="H25" s="40">
        <v>0</v>
      </c>
      <c r="I25" s="41">
        <f t="shared" si="6"/>
        <v>0</v>
      </c>
      <c r="J25" s="36">
        <v>2</v>
      </c>
      <c r="K25" s="41">
        <f t="shared" si="7"/>
        <v>0</v>
      </c>
    </row>
    <row r="26" spans="1:12" x14ac:dyDescent="0.35">
      <c r="A26" s="56"/>
      <c r="B26" s="57"/>
      <c r="C26" s="57"/>
      <c r="D26" s="57"/>
      <c r="E26" s="58"/>
      <c r="F26" s="33" t="s">
        <v>70</v>
      </c>
      <c r="G26" s="38">
        <f>SUM(G20:G25)</f>
        <v>11810</v>
      </c>
      <c r="H26" s="49"/>
      <c r="I26" s="49"/>
      <c r="J26" s="49"/>
      <c r="K26" s="49"/>
    </row>
    <row r="27" spans="1:12" ht="23" x14ac:dyDescent="0.35">
      <c r="A27" s="18" t="s">
        <v>71</v>
      </c>
      <c r="B27" s="10" t="s">
        <v>72</v>
      </c>
      <c r="C27" s="11" t="s">
        <v>73</v>
      </c>
      <c r="D27" s="10" t="s">
        <v>66</v>
      </c>
      <c r="E27" s="12">
        <v>1</v>
      </c>
      <c r="F27" s="6" t="s">
        <v>74</v>
      </c>
      <c r="G27" s="36">
        <v>1833</v>
      </c>
      <c r="H27" s="40">
        <v>0</v>
      </c>
      <c r="I27" s="41">
        <f>G27*H27</f>
        <v>0</v>
      </c>
      <c r="J27" s="36">
        <v>2</v>
      </c>
      <c r="K27" s="41">
        <f>I27*J27</f>
        <v>0</v>
      </c>
      <c r="L27" s="19"/>
    </row>
    <row r="28" spans="1:12" ht="23" x14ac:dyDescent="0.35">
      <c r="A28" s="18" t="s">
        <v>71</v>
      </c>
      <c r="B28" s="10" t="s">
        <v>72</v>
      </c>
      <c r="C28" s="11" t="s">
        <v>73</v>
      </c>
      <c r="D28" s="10" t="s">
        <v>66</v>
      </c>
      <c r="E28" s="20">
        <v>2</v>
      </c>
      <c r="F28" s="10" t="s">
        <v>75</v>
      </c>
      <c r="G28" s="37">
        <v>1833</v>
      </c>
      <c r="H28" s="40">
        <v>0</v>
      </c>
      <c r="I28" s="41">
        <f t="shared" ref="I28:I32" si="8">G28*H28</f>
        <v>0</v>
      </c>
      <c r="J28" s="36">
        <v>2</v>
      </c>
      <c r="K28" s="41">
        <f t="shared" ref="K28:K32" si="9">I28*J28</f>
        <v>0</v>
      </c>
      <c r="L28" s="21"/>
    </row>
    <row r="29" spans="1:12" ht="23" x14ac:dyDescent="0.35">
      <c r="A29" s="18" t="s">
        <v>71</v>
      </c>
      <c r="B29" s="10" t="s">
        <v>72</v>
      </c>
      <c r="C29" s="11" t="s">
        <v>73</v>
      </c>
      <c r="D29" s="10" t="s">
        <v>66</v>
      </c>
      <c r="E29" s="20">
        <v>3</v>
      </c>
      <c r="F29" s="10" t="s">
        <v>76</v>
      </c>
      <c r="G29" s="37">
        <v>1380</v>
      </c>
      <c r="H29" s="40">
        <v>0</v>
      </c>
      <c r="I29" s="41">
        <f t="shared" si="8"/>
        <v>0</v>
      </c>
      <c r="J29" s="36">
        <v>2</v>
      </c>
      <c r="K29" s="41">
        <f t="shared" si="9"/>
        <v>0</v>
      </c>
      <c r="L29" s="22"/>
    </row>
    <row r="30" spans="1:12" ht="23" x14ac:dyDescent="0.35">
      <c r="A30" s="18" t="s">
        <v>71</v>
      </c>
      <c r="B30" s="10" t="s">
        <v>72</v>
      </c>
      <c r="C30" s="11" t="s">
        <v>73</v>
      </c>
      <c r="D30" s="10" t="s">
        <v>66</v>
      </c>
      <c r="E30" s="20">
        <v>4</v>
      </c>
      <c r="F30" s="10" t="s">
        <v>77</v>
      </c>
      <c r="G30" s="37">
        <v>123</v>
      </c>
      <c r="H30" s="40">
        <v>0</v>
      </c>
      <c r="I30" s="41">
        <f t="shared" si="8"/>
        <v>0</v>
      </c>
      <c r="J30" s="36">
        <v>2</v>
      </c>
      <c r="K30" s="41">
        <f t="shared" si="9"/>
        <v>0</v>
      </c>
    </row>
    <row r="31" spans="1:12" ht="23" x14ac:dyDescent="0.35">
      <c r="A31" s="18" t="s">
        <v>71</v>
      </c>
      <c r="B31" s="10" t="s">
        <v>72</v>
      </c>
      <c r="C31" s="11" t="s">
        <v>73</v>
      </c>
      <c r="D31" s="10" t="s">
        <v>66</v>
      </c>
      <c r="E31" s="20">
        <v>5</v>
      </c>
      <c r="F31" s="10" t="s">
        <v>78</v>
      </c>
      <c r="G31" s="37">
        <v>54</v>
      </c>
      <c r="H31" s="40">
        <v>0</v>
      </c>
      <c r="I31" s="41">
        <f t="shared" si="8"/>
        <v>0</v>
      </c>
      <c r="J31" s="36">
        <v>1</v>
      </c>
      <c r="K31" s="41">
        <f t="shared" si="9"/>
        <v>0</v>
      </c>
    </row>
    <row r="32" spans="1:12" ht="23" x14ac:dyDescent="0.35">
      <c r="A32" s="18" t="s">
        <v>71</v>
      </c>
      <c r="B32" s="10" t="s">
        <v>72</v>
      </c>
      <c r="C32" s="11" t="s">
        <v>73</v>
      </c>
      <c r="D32" s="10" t="s">
        <v>66</v>
      </c>
      <c r="E32" s="12">
        <v>6</v>
      </c>
      <c r="F32" s="6" t="s">
        <v>79</v>
      </c>
      <c r="G32" s="36">
        <v>54</v>
      </c>
      <c r="H32" s="40">
        <v>0</v>
      </c>
      <c r="I32" s="41">
        <f t="shared" si="8"/>
        <v>0</v>
      </c>
      <c r="J32" s="36">
        <v>2</v>
      </c>
      <c r="K32" s="41">
        <f t="shared" si="9"/>
        <v>0</v>
      </c>
    </row>
    <row r="33" spans="1:11" x14ac:dyDescent="0.35">
      <c r="A33" s="56"/>
      <c r="B33" s="57"/>
      <c r="C33" s="57"/>
      <c r="D33" s="57"/>
      <c r="E33" s="58"/>
      <c r="F33" s="33" t="s">
        <v>80</v>
      </c>
      <c r="G33" s="34">
        <f>SUM(G27:G32)</f>
        <v>5277</v>
      </c>
      <c r="H33" s="49"/>
      <c r="I33" s="49"/>
      <c r="J33" s="49"/>
      <c r="K33" s="49"/>
    </row>
    <row r="34" spans="1:11" ht="23" x14ac:dyDescent="0.35">
      <c r="A34" s="18" t="s">
        <v>81</v>
      </c>
      <c r="B34" s="10" t="s">
        <v>82</v>
      </c>
      <c r="C34" s="11" t="s">
        <v>83</v>
      </c>
      <c r="D34" s="10" t="s">
        <v>84</v>
      </c>
      <c r="E34" s="12">
        <v>1</v>
      </c>
      <c r="F34" s="10" t="s">
        <v>85</v>
      </c>
      <c r="G34" s="13">
        <v>1829</v>
      </c>
      <c r="H34" s="40">
        <v>0</v>
      </c>
      <c r="I34" s="41">
        <f>G34*H34</f>
        <v>0</v>
      </c>
      <c r="J34" s="36">
        <v>2</v>
      </c>
      <c r="K34" s="41">
        <f>I34*J34</f>
        <v>0</v>
      </c>
    </row>
    <row r="35" spans="1:11" ht="34.5" x14ac:dyDescent="0.35">
      <c r="A35" s="18" t="s">
        <v>81</v>
      </c>
      <c r="B35" s="10" t="s">
        <v>82</v>
      </c>
      <c r="C35" s="11" t="s">
        <v>83</v>
      </c>
      <c r="D35" s="10" t="s">
        <v>84</v>
      </c>
      <c r="E35" s="12">
        <v>2</v>
      </c>
      <c r="F35" s="10" t="s">
        <v>86</v>
      </c>
      <c r="G35" s="13">
        <v>470</v>
      </c>
      <c r="H35" s="40">
        <v>0</v>
      </c>
      <c r="I35" s="41">
        <f t="shared" ref="I35:I45" si="10">G35*H35</f>
        <v>0</v>
      </c>
      <c r="J35" s="36">
        <v>2</v>
      </c>
      <c r="K35" s="41">
        <f t="shared" ref="K35:K45" si="11">I35*J35</f>
        <v>0</v>
      </c>
    </row>
    <row r="36" spans="1:11" ht="23" x14ac:dyDescent="0.35">
      <c r="A36" s="18" t="s">
        <v>81</v>
      </c>
      <c r="B36" s="10" t="s">
        <v>82</v>
      </c>
      <c r="C36" s="11" t="s">
        <v>83</v>
      </c>
      <c r="D36" s="10" t="s">
        <v>84</v>
      </c>
      <c r="E36" s="12">
        <v>3</v>
      </c>
      <c r="F36" s="10" t="s">
        <v>87</v>
      </c>
      <c r="G36" s="13">
        <v>1869</v>
      </c>
      <c r="H36" s="40">
        <v>0</v>
      </c>
      <c r="I36" s="41">
        <f t="shared" si="10"/>
        <v>0</v>
      </c>
      <c r="J36" s="36">
        <v>2</v>
      </c>
      <c r="K36" s="41">
        <f t="shared" si="11"/>
        <v>0</v>
      </c>
    </row>
    <row r="37" spans="1:11" ht="23" x14ac:dyDescent="0.35">
      <c r="A37" s="18" t="s">
        <v>81</v>
      </c>
      <c r="B37" s="10" t="s">
        <v>82</v>
      </c>
      <c r="C37" s="11" t="s">
        <v>83</v>
      </c>
      <c r="D37" s="10" t="s">
        <v>84</v>
      </c>
      <c r="E37" s="12">
        <v>4</v>
      </c>
      <c r="F37" s="10" t="s">
        <v>88</v>
      </c>
      <c r="G37" s="13">
        <v>193</v>
      </c>
      <c r="H37" s="40">
        <v>0</v>
      </c>
      <c r="I37" s="41">
        <f t="shared" si="10"/>
        <v>0</v>
      </c>
      <c r="J37" s="36">
        <v>2</v>
      </c>
      <c r="K37" s="41">
        <f t="shared" si="11"/>
        <v>0</v>
      </c>
    </row>
    <row r="38" spans="1:11" ht="23" x14ac:dyDescent="0.35">
      <c r="A38" s="18" t="s">
        <v>81</v>
      </c>
      <c r="B38" s="10" t="s">
        <v>82</v>
      </c>
      <c r="C38" s="11" t="s">
        <v>83</v>
      </c>
      <c r="D38" s="10" t="s">
        <v>84</v>
      </c>
      <c r="E38" s="12">
        <v>5</v>
      </c>
      <c r="F38" s="10" t="s">
        <v>89</v>
      </c>
      <c r="G38" s="13">
        <v>3578</v>
      </c>
      <c r="H38" s="40">
        <v>0</v>
      </c>
      <c r="I38" s="41">
        <f t="shared" si="10"/>
        <v>0</v>
      </c>
      <c r="J38" s="36">
        <v>2</v>
      </c>
      <c r="K38" s="41">
        <f t="shared" si="11"/>
        <v>0</v>
      </c>
    </row>
    <row r="39" spans="1:11" ht="23" x14ac:dyDescent="0.35">
      <c r="A39" s="18" t="s">
        <v>81</v>
      </c>
      <c r="B39" s="10" t="s">
        <v>82</v>
      </c>
      <c r="C39" s="11" t="s">
        <v>83</v>
      </c>
      <c r="D39" s="10" t="s">
        <v>84</v>
      </c>
      <c r="E39" s="12">
        <v>6</v>
      </c>
      <c r="F39" s="10" t="s">
        <v>90</v>
      </c>
      <c r="G39" s="13">
        <v>570</v>
      </c>
      <c r="H39" s="40">
        <v>0</v>
      </c>
      <c r="I39" s="41">
        <f t="shared" si="10"/>
        <v>0</v>
      </c>
      <c r="J39" s="36">
        <v>2</v>
      </c>
      <c r="K39" s="41">
        <f t="shared" si="11"/>
        <v>0</v>
      </c>
    </row>
    <row r="40" spans="1:11" ht="23" x14ac:dyDescent="0.35">
      <c r="A40" s="18" t="s">
        <v>81</v>
      </c>
      <c r="B40" s="10" t="s">
        <v>82</v>
      </c>
      <c r="C40" s="11" t="s">
        <v>83</v>
      </c>
      <c r="D40" s="10" t="s">
        <v>84</v>
      </c>
      <c r="E40" s="12">
        <v>7</v>
      </c>
      <c r="F40" s="10" t="s">
        <v>91</v>
      </c>
      <c r="G40" s="13">
        <v>570</v>
      </c>
      <c r="H40" s="40">
        <v>0</v>
      </c>
      <c r="I40" s="41">
        <f t="shared" si="10"/>
        <v>0</v>
      </c>
      <c r="J40" s="36">
        <v>2</v>
      </c>
      <c r="K40" s="41">
        <f t="shared" si="11"/>
        <v>0</v>
      </c>
    </row>
    <row r="41" spans="1:11" ht="23" x14ac:dyDescent="0.35">
      <c r="A41" s="18" t="s">
        <v>81</v>
      </c>
      <c r="B41" s="10" t="s">
        <v>82</v>
      </c>
      <c r="C41" s="11" t="s">
        <v>83</v>
      </c>
      <c r="D41" s="10" t="s">
        <v>84</v>
      </c>
      <c r="E41" s="12">
        <v>8</v>
      </c>
      <c r="F41" s="10" t="s">
        <v>92</v>
      </c>
      <c r="G41" s="13">
        <v>250</v>
      </c>
      <c r="H41" s="40">
        <v>0</v>
      </c>
      <c r="I41" s="41">
        <f t="shared" si="10"/>
        <v>0</v>
      </c>
      <c r="J41" s="36">
        <v>2</v>
      </c>
      <c r="K41" s="41">
        <f t="shared" si="11"/>
        <v>0</v>
      </c>
    </row>
    <row r="42" spans="1:11" ht="23" x14ac:dyDescent="0.35">
      <c r="A42" s="18" t="s">
        <v>81</v>
      </c>
      <c r="B42" s="10" t="s">
        <v>82</v>
      </c>
      <c r="C42" s="11" t="s">
        <v>83</v>
      </c>
      <c r="D42" s="10" t="s">
        <v>84</v>
      </c>
      <c r="E42" s="12">
        <v>9</v>
      </c>
      <c r="F42" s="10" t="s">
        <v>93</v>
      </c>
      <c r="G42" s="13">
        <v>292</v>
      </c>
      <c r="H42" s="40">
        <v>0</v>
      </c>
      <c r="I42" s="41">
        <f t="shared" si="10"/>
        <v>0</v>
      </c>
      <c r="J42" s="36">
        <v>2</v>
      </c>
      <c r="K42" s="41">
        <f t="shared" si="11"/>
        <v>0</v>
      </c>
    </row>
    <row r="43" spans="1:11" ht="23" x14ac:dyDescent="0.35">
      <c r="A43" s="18" t="s">
        <v>81</v>
      </c>
      <c r="B43" s="10" t="s">
        <v>82</v>
      </c>
      <c r="C43" s="11" t="s">
        <v>83</v>
      </c>
      <c r="D43" s="10" t="s">
        <v>84</v>
      </c>
      <c r="E43" s="12">
        <v>10</v>
      </c>
      <c r="F43" s="10" t="s">
        <v>94</v>
      </c>
      <c r="G43" s="13">
        <v>292</v>
      </c>
      <c r="H43" s="40">
        <v>0</v>
      </c>
      <c r="I43" s="41">
        <f t="shared" si="10"/>
        <v>0</v>
      </c>
      <c r="J43" s="36">
        <v>2</v>
      </c>
      <c r="K43" s="41">
        <f t="shared" si="11"/>
        <v>0</v>
      </c>
    </row>
    <row r="44" spans="1:11" ht="24" x14ac:dyDescent="0.35">
      <c r="A44" s="18" t="s">
        <v>81</v>
      </c>
      <c r="B44" s="10" t="s">
        <v>82</v>
      </c>
      <c r="C44" s="11" t="s">
        <v>83</v>
      </c>
      <c r="D44" s="10" t="s">
        <v>84</v>
      </c>
      <c r="E44" s="12">
        <v>11</v>
      </c>
      <c r="F44" s="23" t="s">
        <v>95</v>
      </c>
      <c r="G44" s="24">
        <v>3209</v>
      </c>
      <c r="H44" s="40">
        <v>0</v>
      </c>
      <c r="I44" s="41">
        <f t="shared" si="10"/>
        <v>0</v>
      </c>
      <c r="J44" s="36">
        <v>2</v>
      </c>
      <c r="K44" s="41">
        <f t="shared" si="11"/>
        <v>0</v>
      </c>
    </row>
    <row r="45" spans="1:11" ht="46" x14ac:dyDescent="0.35">
      <c r="A45" s="18" t="s">
        <v>81</v>
      </c>
      <c r="B45" s="10" t="s">
        <v>82</v>
      </c>
      <c r="C45" s="11" t="s">
        <v>83</v>
      </c>
      <c r="D45" s="10" t="s">
        <v>84</v>
      </c>
      <c r="E45" s="12">
        <v>12</v>
      </c>
      <c r="F45" s="15" t="s">
        <v>96</v>
      </c>
      <c r="G45" s="25">
        <v>693</v>
      </c>
      <c r="H45" s="40">
        <v>0</v>
      </c>
      <c r="I45" s="41">
        <f t="shared" si="10"/>
        <v>0</v>
      </c>
      <c r="J45" s="36">
        <v>2</v>
      </c>
      <c r="K45" s="41">
        <f t="shared" si="11"/>
        <v>0</v>
      </c>
    </row>
    <row r="46" spans="1:11" x14ac:dyDescent="0.35">
      <c r="A46" s="56"/>
      <c r="B46" s="57"/>
      <c r="C46" s="57"/>
      <c r="D46" s="57"/>
      <c r="E46" s="58"/>
      <c r="F46" s="33" t="s">
        <v>97</v>
      </c>
      <c r="G46" s="34">
        <f>SUM(G34:G45)</f>
        <v>13815</v>
      </c>
      <c r="H46" s="49"/>
      <c r="I46" s="49"/>
      <c r="J46" s="49"/>
      <c r="K46" s="49"/>
    </row>
    <row r="47" spans="1:11" ht="23" x14ac:dyDescent="0.35">
      <c r="A47" s="18" t="s">
        <v>98</v>
      </c>
      <c r="B47" s="10" t="s">
        <v>82</v>
      </c>
      <c r="C47" s="11" t="s">
        <v>83</v>
      </c>
      <c r="D47" s="10" t="s">
        <v>84</v>
      </c>
      <c r="E47" s="12">
        <v>1</v>
      </c>
      <c r="F47" s="6" t="s">
        <v>29</v>
      </c>
      <c r="G47" s="13">
        <v>2370</v>
      </c>
      <c r="H47" s="40">
        <v>0</v>
      </c>
      <c r="I47" s="41">
        <f>G47*H47</f>
        <v>0</v>
      </c>
      <c r="J47" s="36">
        <v>2</v>
      </c>
      <c r="K47" s="41">
        <f>I47*J47</f>
        <v>0</v>
      </c>
    </row>
    <row r="48" spans="1:11" ht="23" x14ac:dyDescent="0.35">
      <c r="A48" s="18" t="s">
        <v>98</v>
      </c>
      <c r="B48" s="10" t="s">
        <v>82</v>
      </c>
      <c r="C48" s="11" t="s">
        <v>83</v>
      </c>
      <c r="D48" s="10" t="s">
        <v>84</v>
      </c>
      <c r="E48" s="12">
        <v>2</v>
      </c>
      <c r="F48" s="10" t="s">
        <v>30</v>
      </c>
      <c r="G48" s="13">
        <v>2475</v>
      </c>
      <c r="H48" s="40">
        <v>0</v>
      </c>
      <c r="I48" s="41">
        <f t="shared" ref="I48:I51" si="12">G48*H48</f>
        <v>0</v>
      </c>
      <c r="J48" s="36">
        <v>2</v>
      </c>
      <c r="K48" s="41">
        <f t="shared" ref="K48:K51" si="13">I48*J48</f>
        <v>0</v>
      </c>
    </row>
    <row r="49" spans="1:12" ht="23" x14ac:dyDescent="0.35">
      <c r="A49" s="18" t="s">
        <v>98</v>
      </c>
      <c r="B49" s="10" t="s">
        <v>82</v>
      </c>
      <c r="C49" s="11" t="s">
        <v>83</v>
      </c>
      <c r="D49" s="10" t="s">
        <v>84</v>
      </c>
      <c r="E49" s="12">
        <v>3</v>
      </c>
      <c r="F49" s="10" t="s">
        <v>31</v>
      </c>
      <c r="G49" s="13">
        <v>2204</v>
      </c>
      <c r="H49" s="40">
        <v>0</v>
      </c>
      <c r="I49" s="41">
        <f t="shared" si="12"/>
        <v>0</v>
      </c>
      <c r="J49" s="36">
        <v>2</v>
      </c>
      <c r="K49" s="41">
        <f>I49*J49</f>
        <v>0</v>
      </c>
    </row>
    <row r="50" spans="1:12" ht="23.5" thickBot="1" x14ac:dyDescent="0.4">
      <c r="A50" s="18" t="s">
        <v>98</v>
      </c>
      <c r="B50" s="10" t="s">
        <v>82</v>
      </c>
      <c r="C50" s="11" t="s">
        <v>99</v>
      </c>
      <c r="D50" s="10" t="s">
        <v>84</v>
      </c>
      <c r="E50" s="12">
        <v>4</v>
      </c>
      <c r="F50" s="10" t="s">
        <v>100</v>
      </c>
      <c r="G50" s="24">
        <v>797</v>
      </c>
      <c r="H50" s="40">
        <v>0</v>
      </c>
      <c r="I50" s="41">
        <f t="shared" si="12"/>
        <v>0</v>
      </c>
      <c r="J50" s="36">
        <v>0</v>
      </c>
      <c r="K50" s="41">
        <f>I50*J50</f>
        <v>0</v>
      </c>
      <c r="L50" s="26"/>
    </row>
    <row r="51" spans="1:12" ht="23.5" thickBot="1" x14ac:dyDescent="0.4">
      <c r="A51" s="18" t="s">
        <v>98</v>
      </c>
      <c r="B51" s="10" t="s">
        <v>82</v>
      </c>
      <c r="C51" s="11" t="s">
        <v>101</v>
      </c>
      <c r="D51" s="10" t="s">
        <v>84</v>
      </c>
      <c r="E51" s="12">
        <v>5</v>
      </c>
      <c r="F51" s="15" t="s">
        <v>68</v>
      </c>
      <c r="G51" s="25">
        <v>797</v>
      </c>
      <c r="H51" s="40">
        <v>0</v>
      </c>
      <c r="I51" s="41">
        <f t="shared" si="12"/>
        <v>0</v>
      </c>
      <c r="J51" s="36">
        <v>0</v>
      </c>
      <c r="K51" s="41">
        <f t="shared" si="13"/>
        <v>0</v>
      </c>
      <c r="L51" s="27"/>
    </row>
    <row r="52" spans="1:12" x14ac:dyDescent="0.35">
      <c r="A52" s="56"/>
      <c r="B52" s="57"/>
      <c r="C52" s="57"/>
      <c r="D52" s="57"/>
      <c r="E52" s="58"/>
      <c r="F52" s="33" t="s">
        <v>102</v>
      </c>
      <c r="G52" s="34">
        <f>SUM(G47:G51)</f>
        <v>8643</v>
      </c>
      <c r="H52" s="49"/>
      <c r="I52" s="49"/>
      <c r="J52" s="49"/>
      <c r="K52" s="49"/>
    </row>
    <row r="53" spans="1:12" ht="23" x14ac:dyDescent="0.35">
      <c r="A53" s="18" t="s">
        <v>103</v>
      </c>
      <c r="B53" s="10" t="s">
        <v>82</v>
      </c>
      <c r="C53" s="11" t="s">
        <v>83</v>
      </c>
      <c r="D53" s="10" t="s">
        <v>84</v>
      </c>
      <c r="E53" s="12">
        <v>1</v>
      </c>
      <c r="F53" s="6" t="s">
        <v>104</v>
      </c>
      <c r="G53" s="9">
        <v>1375</v>
      </c>
      <c r="H53" s="40">
        <v>0</v>
      </c>
      <c r="I53" s="41">
        <f>G53*H53</f>
        <v>0</v>
      </c>
      <c r="J53" s="36">
        <v>2</v>
      </c>
      <c r="K53" s="41">
        <f>I53*J53</f>
        <v>0</v>
      </c>
    </row>
    <row r="54" spans="1:12" ht="23" x14ac:dyDescent="0.35">
      <c r="A54" s="18" t="s">
        <v>103</v>
      </c>
      <c r="B54" s="10" t="s">
        <v>82</v>
      </c>
      <c r="C54" s="11" t="s">
        <v>83</v>
      </c>
      <c r="D54" s="10" t="s">
        <v>84</v>
      </c>
      <c r="E54" s="12">
        <v>2</v>
      </c>
      <c r="F54" s="10" t="s">
        <v>30</v>
      </c>
      <c r="G54" s="13">
        <v>1204</v>
      </c>
      <c r="H54" s="40">
        <v>0</v>
      </c>
      <c r="I54" s="41">
        <f>G54*H54</f>
        <v>0</v>
      </c>
      <c r="J54" s="36">
        <v>2</v>
      </c>
      <c r="K54" s="41">
        <f t="shared" ref="K54:K55" si="14">I54*J54</f>
        <v>0</v>
      </c>
    </row>
    <row r="55" spans="1:12" ht="23" x14ac:dyDescent="0.35">
      <c r="A55" s="18" t="s">
        <v>103</v>
      </c>
      <c r="B55" s="10" t="s">
        <v>82</v>
      </c>
      <c r="C55" s="11" t="s">
        <v>83</v>
      </c>
      <c r="D55" s="10" t="s">
        <v>84</v>
      </c>
      <c r="E55" s="12">
        <v>3</v>
      </c>
      <c r="F55" s="15" t="s">
        <v>31</v>
      </c>
      <c r="G55" s="17">
        <v>453</v>
      </c>
      <c r="H55" s="40">
        <v>0</v>
      </c>
      <c r="I55" s="41">
        <f>G55*H55</f>
        <v>0</v>
      </c>
      <c r="J55" s="36">
        <v>2</v>
      </c>
      <c r="K55" s="41">
        <f t="shared" si="14"/>
        <v>0</v>
      </c>
    </row>
    <row r="56" spans="1:12" x14ac:dyDescent="0.35">
      <c r="A56" s="56"/>
      <c r="B56" s="57"/>
      <c r="C56" s="57"/>
      <c r="D56" s="57"/>
      <c r="E56" s="58"/>
      <c r="F56" s="33" t="s">
        <v>105</v>
      </c>
      <c r="G56" s="34">
        <f>SUM(G53:G55)</f>
        <v>3032</v>
      </c>
      <c r="H56" s="50"/>
      <c r="I56" s="51"/>
      <c r="J56" s="52"/>
      <c r="K56" s="46"/>
    </row>
    <row r="57" spans="1:12" x14ac:dyDescent="0.35">
      <c r="A57" s="55" t="s">
        <v>106</v>
      </c>
      <c r="B57" s="55"/>
      <c r="C57" s="55"/>
      <c r="D57" s="55"/>
      <c r="E57" s="55"/>
      <c r="F57" s="55"/>
      <c r="G57" s="55"/>
      <c r="H57" s="55"/>
      <c r="I57" s="55"/>
      <c r="J57" s="55"/>
      <c r="K57" s="47">
        <f>SUM(K2:K6)+SUM(K8:K10)+SUM(K12:K18)+SUM(K20:K25)+SUM(K27:K32)+SUM(K34:K45)+SUM(K47:K51)+SUM(K53:K55)</f>
        <v>0</v>
      </c>
    </row>
    <row r="58" spans="1:12" x14ac:dyDescent="0.35">
      <c r="A58" s="53" t="s">
        <v>107</v>
      </c>
      <c r="B58" s="54"/>
      <c r="C58" s="54"/>
      <c r="D58" s="54"/>
      <c r="E58" s="54"/>
      <c r="F58" s="54"/>
      <c r="G58" s="54"/>
      <c r="H58" s="54"/>
      <c r="I58" s="54"/>
      <c r="J58" s="54"/>
      <c r="K58" s="48">
        <f>K57*8</f>
        <v>0</v>
      </c>
    </row>
  </sheetData>
  <sheetProtection algorithmName="SHA-512" hashValue="smfuItX+8xa0k6RqS3MbxE77apvPWD53A2SH8ljeAeZcvLlNBOSUZkaH5uySnfkUmWTOTsN5KzKAlIptwbn/7A==" saltValue="qW0gC42BvMNcGgWvf0G3LA==" spinCount="100000" sheet="1" objects="1" scenarios="1"/>
  <mergeCells count="18">
    <mergeCell ref="H7:K7"/>
    <mergeCell ref="H11:K11"/>
    <mergeCell ref="H19:K19"/>
    <mergeCell ref="H26:K26"/>
    <mergeCell ref="A7:E7"/>
    <mergeCell ref="A11:E11"/>
    <mergeCell ref="A19:E19"/>
    <mergeCell ref="A26:E26"/>
    <mergeCell ref="H33:K33"/>
    <mergeCell ref="H46:K46"/>
    <mergeCell ref="H52:K52"/>
    <mergeCell ref="H56:J56"/>
    <mergeCell ref="A58:J58"/>
    <mergeCell ref="A57:J57"/>
    <mergeCell ref="A33:E33"/>
    <mergeCell ref="A46:E46"/>
    <mergeCell ref="A52:E52"/>
    <mergeCell ref="A56:E56"/>
  </mergeCells>
  <phoneticPr fontId="18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D8F727F5A39C46B3542E13D0812CED" ma:contentTypeVersion="3" ma:contentTypeDescription="Een nieuw document maken." ma:contentTypeScope="" ma:versionID="e8274f25ab7b5587f876758a26bb70b3">
  <xsd:schema xmlns:xsd="http://www.w3.org/2001/XMLSchema" xmlns:xs="http://www.w3.org/2001/XMLSchema" xmlns:p="http://schemas.microsoft.com/office/2006/metadata/properties" xmlns:ns2="3ca6a9e7-9d7a-40f5-8a72-c3d2219ec3ec" targetNamespace="http://schemas.microsoft.com/office/2006/metadata/properties" ma:root="true" ma:fieldsID="d69028b0e71a1fb64ecc9806efb25e70" ns2:_="">
    <xsd:import namespace="3ca6a9e7-9d7a-40f5-8a72-c3d2219ec3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a6a9e7-9d7a-40f5-8a72-c3d2219ec3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320A77A-437C-4249-B251-E3716788AD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15327C-9838-4AD3-9CB3-3E44B1C372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a6a9e7-9d7a-40f5-8a72-c3d2219ec3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AA688BC-3A4A-46EF-8D03-BE5C0E4E5649}">
  <ds:schemaRefs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3ca6a9e7-9d7a-40f5-8a72-c3d2219ec3ec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Instructie</vt:lpstr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Ilse (I.N.) Kroes</dc:creator>
  <cp:keywords/>
  <dc:description/>
  <cp:lastModifiedBy>Ilse (I.N.) Kroes</cp:lastModifiedBy>
  <cp:revision/>
  <dcterms:created xsi:type="dcterms:W3CDTF">2026-09-30T11:29:38Z</dcterms:created>
  <dcterms:modified xsi:type="dcterms:W3CDTF">2026-10-14T14:31:02Z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0x010100BAD8F727F5A39C46B3542E13D0812CED</vt:lpwstr>
  </property>
  <property fmtid="{D5CDD505-2E9C-101B-9397-08002B2CF9AE}" pid="3" name="MediaServiceImageTags">
    <vt:lpwstr/>
  </property>
</Properties>
</file>