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C80D4FF4-26B3-4977-AF50-336EB73AFF6C}" xr6:coauthVersionLast="47" xr6:coauthVersionMax="47" xr10:uidLastSave="{00000000-0000-0000-0000-000000000000}"/>
  <bookViews>
    <workbookView xWindow="28680" yWindow="-120" windowWidth="29040" windowHeight="15720" xr2:uid="{E677AE9D-1A49-4D01-A56B-8076CFE758D7}"/>
  </bookViews>
  <sheets>
    <sheet name="Instructieblad" sheetId="3" r:id="rId1"/>
    <sheet name="Totaalblad" sheetId="4" r:id="rId2"/>
    <sheet name="1. Ruimtestaat" sheetId="5" r:id="rId3"/>
    <sheet name="2. Regiewerkzaamheden " sheetId="10" r:id="rId4"/>
  </sheets>
  <externalReferences>
    <externalReference r:id="rId5"/>
    <externalReference r:id="rId6"/>
    <externalReference r:id="rId7"/>
    <externalReference r:id="rId8"/>
    <externalReference r:id="rId9"/>
    <externalReference r:id="rId10"/>
    <externalReference r:id="rId11"/>
  </externalReferences>
  <definedNames>
    <definedName name="_Dist_Bin" hidden="1">#REF!</definedName>
    <definedName name="_Dist_Values" hidden="1">#REF!</definedName>
    <definedName name="_xlnm._FilterDatabase" localSheetId="2" hidden="1">'1. Ruimtestaat'!$A$2:$N$242</definedName>
    <definedName name="administratie">#REF!</definedName>
    <definedName name="_xlnm.Print_Area" localSheetId="2">'1. Ruimtestaat'!$B$2:$N$210</definedName>
    <definedName name="_xlnm.Print_Area" localSheetId="3">'2. Regiewerkzaamheden '!$A$1:$G$61</definedName>
    <definedName name="_xlnm.Print_Area" localSheetId="1">Totaalblad!$A$1:$H$23</definedName>
    <definedName name="_xlnm.Print_Area">#REF!</definedName>
    <definedName name="AFDRUKBEREIK_MI">#REF!</definedName>
    <definedName name="_xlnm.Print_Titles" localSheetId="2">'1.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2">#REF!</definedName>
    <definedName name="Calculatietarief" localSheetId="3">#REF!</definedName>
    <definedName name="Calculatietarief">#REF!</definedName>
    <definedName name="Contactvoorkeuren">[2]Blad2!$J$31:$J$32</definedName>
    <definedName name="dag">#REF!</definedName>
    <definedName name="Dagen" localSheetId="2">#REF!</definedName>
    <definedName name="Dagen" localSheetId="3">#REF!</definedName>
    <definedName name="Dagen">#REF!</definedName>
    <definedName name="Def_kosten_pjaar" localSheetId="2">#REF!</definedName>
    <definedName name="Def_kosten_pjaar" localSheetId="3">#REF!</definedName>
    <definedName name="Def_kosten_pjaar">#REF!</definedName>
    <definedName name="Def_Uren_pjaar" localSheetId="2">#REF!</definedName>
    <definedName name="Def_Uren_pjaar" localSheetId="3">#REF!</definedName>
    <definedName name="Def_Uren_pjaar">#REF!</definedName>
    <definedName name="Ervaringsjarentoeslag">[1]Basisgegevens!$H$6:$I$12</definedName>
    <definedName name="Extra_dienstverl." localSheetId="2">#REF!</definedName>
    <definedName name="Extra_dienstverl." localSheetId="3">#REF!</definedName>
    <definedName name="Extra_dienstverl.">#REF!</definedName>
    <definedName name="ExtraSanitair" localSheetId="2">#REF!</definedName>
    <definedName name="ExtraSanitair" localSheetId="3">#REF!</definedName>
    <definedName name="ExtraSanitair">#REF!</definedName>
    <definedName name="FeestdagenFT">[1]Basisgegevens!$I$24</definedName>
    <definedName name="FeestdagenPT">[1]Basisgegevens!$F$24</definedName>
    <definedName name="Flotex" localSheetId="2">#REF!</definedName>
    <definedName name="Flotex" localSheetId="3">#REF!</definedName>
    <definedName name="Flotex">#REF!</definedName>
    <definedName name="Flotex_reinigen" localSheetId="2">#REF!</definedName>
    <definedName name="Flotex_reinigen" localSheetId="3">#REF!</definedName>
    <definedName name="Flotex_reinigen">#REF!</definedName>
    <definedName name="franchisealgemeen">[1]Basisgegevens!$I$53</definedName>
    <definedName name="franchiseww">[1]Basisgegevens!$I$48</definedName>
    <definedName name="Gebouw" localSheetId="2">#REF!</definedName>
    <definedName name="Gebouw" localSheetId="3">#REF!</definedName>
    <definedName name="Gebouw">#REF!</definedName>
    <definedName name="Index_2016" localSheetId="2">#REF!</definedName>
    <definedName name="Index_2016" localSheetId="3">#REF!</definedName>
    <definedName name="Index_2016">#REF!</definedName>
    <definedName name="Index_2017" localSheetId="2">#REF!</definedName>
    <definedName name="Index_2017" localSheetId="3">#REF!</definedName>
    <definedName name="Index_2017">#REF!</definedName>
    <definedName name="Index_2018" localSheetId="2">#REF!</definedName>
    <definedName name="Index_2018" localSheetId="3">#REF!</definedName>
    <definedName name="Index_2018">#REF!</definedName>
    <definedName name="Index_2019" localSheetId="2">#REF!</definedName>
    <definedName name="Index_2019" localSheetId="3">#REF!</definedName>
    <definedName name="Index_2019">#REF!</definedName>
    <definedName name="Index_2020" localSheetId="2">#REF!</definedName>
    <definedName name="Index_2020" localSheetId="3">#REF!</definedName>
    <definedName name="Index_2020">#REF!</definedName>
    <definedName name="Invulblad">[3]Invulblad!$A$9:$H$47</definedName>
    <definedName name="KengCode">[4]Kengetal!$A$4:$F$28</definedName>
    <definedName name="Kleding">#REF!</definedName>
    <definedName name="Kosten_perjaar" localSheetId="2">#REF!</definedName>
    <definedName name="Kosten_perjaar" localSheetId="3">#REF!</definedName>
    <definedName name="Kosten_perjaar">#REF!</definedName>
    <definedName name="Kostensoorten">[1]Basisgegevens!$B$62:$B$72</definedName>
    <definedName name="Leiding" localSheetId="2">#REF!</definedName>
    <definedName name="Leiding" localSheetId="3">#REF!</definedName>
    <definedName name="Leiding">#REF!</definedName>
    <definedName name="Leiding_kosten" localSheetId="2">#REF!</definedName>
    <definedName name="Leiding_kosten" localSheetId="3">#REF!</definedName>
    <definedName name="Leiding_kosten">#REF!</definedName>
    <definedName name="Leiding_uren" localSheetId="2">#REF!</definedName>
    <definedName name="Leiding_uren" localSheetId="3">#REF!</definedName>
    <definedName name="Leiding_uren">#REF!</definedName>
    <definedName name="Lino" localSheetId="2">#REF!</definedName>
    <definedName name="Lino" localSheetId="3">#REF!</definedName>
    <definedName name="Lino">#REF!</definedName>
    <definedName name="Lino_recoaten" localSheetId="2">#REF!</definedName>
    <definedName name="Lino_recoaten" localSheetId="3">#REF!</definedName>
    <definedName name="Lino_recoaten">#REF!</definedName>
    <definedName name="M2Flotex" localSheetId="2">#REF!</definedName>
    <definedName name="M2Flotex" localSheetId="3">#REF!</definedName>
    <definedName name="M2Flotex">#REF!</definedName>
    <definedName name="M2Lino" localSheetId="2">#REF!</definedName>
    <definedName name="M2Lino" localSheetId="3">#REF!</definedName>
    <definedName name="M2Lino">#REF!</definedName>
    <definedName name="management">#REF!</definedName>
    <definedName name="MatenMid" localSheetId="2">#REF!</definedName>
    <definedName name="MatenMid" localSheetId="3">#REF!</definedName>
    <definedName name="MatenMid">#REF!</definedName>
    <definedName name="MatenMid_3" localSheetId="2">#REF!</definedName>
    <definedName name="MatenMid_3" localSheetId="3">#REF!</definedName>
    <definedName name="MatenMid_3">#REF!</definedName>
    <definedName name="matmid">#REF!</definedName>
    <definedName name="Norm">[5]Norm!$B$3:$H$23</definedName>
    <definedName name="Norm52">[6]Norm!$A$30:$E$36</definedName>
    <definedName name="Normen" localSheetId="2">#REF!</definedName>
    <definedName name="Normen" localSheetId="3">#REF!</definedName>
    <definedName name="Normen">#REF!</definedName>
    <definedName name="Opleidingskosten">#REF!</definedName>
    <definedName name="OpNp">[1]Basisgegevens!$E$53</definedName>
    <definedName name="Oppervlakte" localSheetId="2">#REF!</definedName>
    <definedName name="Oppervlakte" localSheetId="3">#REF!</definedName>
    <definedName name="Oppervlakte">#REF!</definedName>
    <definedName name="overgang">[1]Basisgegevens!$E$54</definedName>
    <definedName name="PensioenWN">#REF!</definedName>
    <definedName name="Reiskosten" localSheetId="2">#REF!</definedName>
    <definedName name="Reiskosten" localSheetId="3">#REF!</definedName>
    <definedName name="Reiskosten">#REF!</definedName>
    <definedName name="Reistijd" localSheetId="2">#REF!</definedName>
    <definedName name="Reistijd" localSheetId="3">#REF!</definedName>
    <definedName name="Reistijd">#REF!</definedName>
    <definedName name="Rol">[2]Blad2!$J$35:$J$38</definedName>
    <definedName name="RouwdagenFT">[1]Basisgegevens!$I$25</definedName>
    <definedName name="RouwdagenPT">[1]Basisgegevens!$F$25</definedName>
    <definedName name="SMO_na_kosten" localSheetId="2">#REF!</definedName>
    <definedName name="SMO_na_kosten" localSheetId="3">#REF!</definedName>
    <definedName name="SMO_na_kosten">#REF!</definedName>
    <definedName name="SocialelastenexclWwOpNp">[1]Basisgegevens!$E$57</definedName>
    <definedName name="Sprayen" localSheetId="2">#REF!</definedName>
    <definedName name="Sprayen" localSheetId="3">#REF!</definedName>
    <definedName name="Sprayen">#REF!</definedName>
    <definedName name="Sprayen_beurten" localSheetId="2">#REF!</definedName>
    <definedName name="Sprayen_beurten" localSheetId="3">#REF!</definedName>
    <definedName name="Sprayen_beurten">#REF!</definedName>
    <definedName name="Sprayen_opblokken3x" localSheetId="2">#REF!</definedName>
    <definedName name="Sprayen_opblokken3x" localSheetId="3">#REF!</definedName>
    <definedName name="Sprayen_opblokken3x">#REF!</definedName>
    <definedName name="Sprayen_opblokken4x" localSheetId="2">#REF!</definedName>
    <definedName name="Sprayen_opblokken4x" localSheetId="3">#REF!</definedName>
    <definedName name="Sprayen_opblokken4x">#REF!</definedName>
    <definedName name="Tabelruimtesoort">[7]Ruimtesoort!$A:$IV</definedName>
    <definedName name="ToolboxstudieFT">[1]Basisgegevens!$I$27</definedName>
    <definedName name="ToolboxstudiePT">[1]Basisgegevens!$F$27</definedName>
    <definedName name="Totaal_uren" localSheetId="2">#REF!</definedName>
    <definedName name="Totaal_uren" localSheetId="3">#REF!</definedName>
    <definedName name="Totaal_uren">#REF!</definedName>
    <definedName name="totIndex" localSheetId="2">#REF!</definedName>
    <definedName name="totIndex" localSheetId="3">#REF!</definedName>
    <definedName name="totIndex">#REF!</definedName>
    <definedName name="Uren_ExtraSanitair" localSheetId="2">#REF!</definedName>
    <definedName name="Uren_ExtraSanitair" localSheetId="3">#REF!</definedName>
    <definedName name="Uren_ExtraSanitair">#REF!</definedName>
    <definedName name="Uren_pdag_na_kosten" localSheetId="2">#REF!</definedName>
    <definedName name="Uren_pdag_na_kosten" localSheetId="3">#REF!</definedName>
    <definedName name="Uren_pdag_na_kosten">#REF!</definedName>
    <definedName name="Uren_perjaar" localSheetId="2">#REF!</definedName>
    <definedName name="Uren_perjaar" localSheetId="3">#REF!</definedName>
    <definedName name="Uren_perjaar">#REF!</definedName>
    <definedName name="Uren_pjr_na_kosten" localSheetId="2">#REF!</definedName>
    <definedName name="Uren_pjr_na_kosten" localSheetId="3">#REF!</definedName>
    <definedName name="Uren_pjr_na_kosten">#REF!</definedName>
    <definedName name="Uren_pwk_na_kosten" localSheetId="2">#REF!</definedName>
    <definedName name="Uren_pwk_na_kosten" localSheetId="3">#REF!</definedName>
    <definedName name="Uren_pwk_na_kosten">#REF!</definedName>
    <definedName name="Uurtarief" localSheetId="2">#REF!</definedName>
    <definedName name="Uurtarief" localSheetId="3">#REF!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2">#REF!</definedName>
    <definedName name="Weken" localSheetId="3">#REF!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0" l="1"/>
  <c r="E6" i="10"/>
  <c r="E7" i="10"/>
  <c r="E8" i="10"/>
  <c r="E9" i="10"/>
  <c r="E10" i="10"/>
  <c r="E11" i="10"/>
  <c r="E12" i="10"/>
  <c r="E13" i="10"/>
  <c r="E14" i="10"/>
  <c r="E15" i="10"/>
  <c r="E16" i="10"/>
  <c r="E17" i="10"/>
  <c r="E18" i="10"/>
  <c r="E19" i="10"/>
  <c r="E20" i="10"/>
  <c r="E21" i="10"/>
  <c r="E22" i="10"/>
  <c r="E26" i="10"/>
  <c r="E27" i="10"/>
  <c r="E31" i="10"/>
  <c r="E33" i="10"/>
  <c r="E34" i="10"/>
  <c r="E37" i="10"/>
  <c r="E38" i="10"/>
  <c r="E39" i="10"/>
  <c r="E42" i="10"/>
  <c r="E43" i="10"/>
  <c r="E44" i="10"/>
  <c r="E45" i="10"/>
  <c r="E48" i="10"/>
  <c r="E49" i="10"/>
  <c r="E50" i="10"/>
  <c r="E51" i="10"/>
  <c r="E52" i="10"/>
  <c r="E53" i="10" s="1"/>
  <c r="E56" i="10"/>
  <c r="E59" i="10" s="1"/>
  <c r="E57" i="10"/>
  <c r="E58" i="10"/>
  <c r="M3" i="5"/>
  <c r="M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E23" i="10" l="1"/>
  <c r="E28" i="10"/>
  <c r="N3" i="5"/>
  <c r="G16" i="4" l="1"/>
  <c r="G7" i="4"/>
  <c r="N4" i="5"/>
  <c r="G4" i="4"/>
  <c r="G19" i="4"/>
  <c r="G15" i="4"/>
  <c r="G6" i="4"/>
  <c r="G14" i="4"/>
  <c r="G17" i="4"/>
  <c r="G9" i="4"/>
  <c r="G18" i="4"/>
  <c r="G5" i="4"/>
  <c r="G8" i="4"/>
  <c r="G13" i="4"/>
  <c r="G12" i="4"/>
  <c r="G11" i="4"/>
  <c r="G10" i="4"/>
  <c r="G20" i="4" l="1"/>
  <c r="F4" i="4"/>
  <c r="F5" i="4"/>
  <c r="F6" i="4"/>
  <c r="F7" i="4"/>
  <c r="F8" i="4"/>
  <c r="F9" i="4"/>
  <c r="F10" i="4"/>
  <c r="F11" i="4"/>
  <c r="F12" i="4"/>
  <c r="F13" i="4"/>
  <c r="F14" i="4"/>
  <c r="F15" i="4"/>
  <c r="F16" i="4"/>
  <c r="F17" i="4"/>
  <c r="F18" i="4"/>
  <c r="F19" i="4"/>
  <c r="F20" i="4" l="1"/>
  <c r="N120" i="5" l="1"/>
  <c r="N121" i="5" l="1"/>
  <c r="N5" i="5"/>
  <c r="N122" i="5" l="1"/>
  <c r="N6" i="5"/>
  <c r="N123" i="5" l="1"/>
  <c r="N7" i="5"/>
  <c r="N124" i="5" l="1"/>
  <c r="N8" i="5"/>
  <c r="N125" i="5" l="1"/>
  <c r="N9" i="5"/>
  <c r="N10" i="5" l="1"/>
  <c r="N11" i="5" l="1"/>
  <c r="N12" i="5" l="1"/>
  <c r="H4" i="4" l="1"/>
  <c r="N13" i="5" l="1"/>
  <c r="N14" i="5" l="1"/>
  <c r="N15" i="5" l="1"/>
  <c r="N16" i="5" l="1"/>
  <c r="N17" i="5" l="1"/>
  <c r="N18" i="5" l="1"/>
  <c r="N19" i="5" l="1"/>
  <c r="N20" i="5" l="1"/>
  <c r="N21" i="5" l="1"/>
  <c r="N22" i="5" l="1"/>
  <c r="N23" i="5" l="1"/>
  <c r="N24" i="5" l="1"/>
  <c r="N25" i="5" l="1"/>
  <c r="N26" i="5" l="1"/>
  <c r="N27" i="5" l="1"/>
  <c r="N28" i="5" l="1"/>
  <c r="N29" i="5" l="1"/>
  <c r="H5" i="4" l="1"/>
  <c r="N30" i="5"/>
  <c r="N31" i="5" l="1"/>
  <c r="N32" i="5" l="1"/>
  <c r="N33" i="5" l="1"/>
  <c r="N34" i="5" l="1"/>
  <c r="N35" i="5" l="1"/>
  <c r="N36" i="5" l="1"/>
  <c r="N126" i="5" l="1"/>
  <c r="N127" i="5" l="1"/>
  <c r="N128" i="5" l="1"/>
  <c r="N129" i="5" l="1"/>
  <c r="N130" i="5" l="1"/>
  <c r="N131" i="5" l="1"/>
  <c r="N132" i="5" l="1"/>
  <c r="N133" i="5" l="1"/>
  <c r="N134" i="5" l="1"/>
  <c r="N135" i="5" l="1"/>
  <c r="N136" i="5" l="1"/>
  <c r="N137" i="5" l="1"/>
  <c r="N138" i="5" l="1"/>
  <c r="N139" i="5" l="1"/>
  <c r="N140" i="5" l="1"/>
  <c r="N141" i="5" l="1"/>
  <c r="N142" i="5" l="1"/>
  <c r="N143" i="5" l="1"/>
  <c r="N144" i="5" l="1"/>
  <c r="N145" i="5" l="1"/>
  <c r="N146" i="5" l="1"/>
  <c r="N147" i="5" l="1"/>
  <c r="N148" i="5" l="1"/>
  <c r="H6" i="4"/>
  <c r="N150" i="5" l="1"/>
  <c r="N149" i="5"/>
  <c r="N151" i="5" l="1"/>
  <c r="N37" i="5"/>
  <c r="N152" i="5" l="1"/>
  <c r="N38" i="5"/>
  <c r="N153" i="5" l="1"/>
  <c r="N39" i="5"/>
  <c r="N154" i="5" l="1"/>
  <c r="H14" i="4"/>
  <c r="H13" i="4"/>
  <c r="N40" i="5"/>
  <c r="N155" i="5" l="1"/>
  <c r="N41" i="5"/>
  <c r="N156" i="5" l="1"/>
  <c r="N42" i="5"/>
  <c r="N157" i="5" l="1"/>
  <c r="N43" i="5"/>
  <c r="N158" i="5" l="1"/>
  <c r="N44" i="5"/>
  <c r="N159" i="5" l="1"/>
  <c r="N160" i="5" l="1"/>
  <c r="N161" i="5" l="1"/>
  <c r="N162" i="5" l="1"/>
  <c r="N163" i="5" l="1"/>
  <c r="N164" i="5" l="1"/>
  <c r="N165" i="5" l="1"/>
  <c r="N166" i="5" l="1"/>
  <c r="N167" i="5" l="1"/>
  <c r="N168" i="5" l="1"/>
  <c r="N169" i="5" l="1"/>
  <c r="N170" i="5" l="1"/>
  <c r="N171" i="5" l="1"/>
  <c r="N172" i="5" l="1"/>
  <c r="N173" i="5" l="1"/>
  <c r="N174" i="5" l="1"/>
  <c r="N175" i="5" l="1"/>
  <c r="N176" i="5" l="1"/>
  <c r="N177" i="5" l="1"/>
  <c r="N178" i="5" l="1"/>
  <c r="N179" i="5" l="1"/>
  <c r="N180" i="5" l="1"/>
  <c r="N181" i="5" l="1"/>
  <c r="N182" i="5" l="1"/>
  <c r="N183" i="5" l="1"/>
  <c r="N184" i="5" l="1"/>
  <c r="N185" i="5" l="1"/>
  <c r="N186" i="5" l="1"/>
  <c r="N187" i="5" l="1"/>
  <c r="N188" i="5" l="1"/>
  <c r="N189" i="5" l="1"/>
  <c r="N190" i="5" l="1"/>
  <c r="N191" i="5" l="1"/>
  <c r="N192" i="5" l="1"/>
  <c r="N193" i="5" l="1"/>
  <c r="N194" i="5" l="1"/>
  <c r="N195" i="5" l="1"/>
  <c r="N196" i="5" l="1"/>
  <c r="N197" i="5" l="1"/>
  <c r="N198" i="5" l="1"/>
  <c r="N45" i="5"/>
  <c r="N199" i="5" l="1"/>
  <c r="N46" i="5"/>
  <c r="N200" i="5" l="1"/>
  <c r="N47" i="5"/>
  <c r="N201" i="5" l="1"/>
  <c r="N48" i="5"/>
  <c r="N202" i="5" l="1"/>
  <c r="N49" i="5"/>
  <c r="N203" i="5" l="1"/>
  <c r="N50" i="5"/>
  <c r="N204" i="5" l="1"/>
  <c r="N51" i="5"/>
  <c r="N205" i="5" l="1"/>
  <c r="N52" i="5"/>
  <c r="N206" i="5" l="1"/>
  <c r="N53" i="5"/>
  <c r="N207" i="5" l="1"/>
  <c r="N54" i="5"/>
  <c r="N208" i="5" l="1"/>
  <c r="N55" i="5"/>
  <c r="N209" i="5" l="1"/>
  <c r="N56" i="5"/>
  <c r="N210" i="5" l="1"/>
  <c r="N57" i="5"/>
  <c r="N211" i="5" l="1"/>
  <c r="N58" i="5"/>
  <c r="N212" i="5" l="1"/>
  <c r="N59" i="5"/>
  <c r="N213" i="5" l="1"/>
  <c r="N60" i="5"/>
  <c r="N214" i="5" l="1"/>
  <c r="N61" i="5"/>
  <c r="N215" i="5" l="1"/>
  <c r="N62" i="5"/>
  <c r="N216" i="5" l="1"/>
  <c r="N63" i="5"/>
  <c r="N217" i="5" l="1"/>
  <c r="N64" i="5"/>
  <c r="N218" i="5" l="1"/>
  <c r="N65" i="5"/>
  <c r="N219" i="5" l="1"/>
  <c r="N66" i="5"/>
  <c r="N220" i="5" l="1"/>
  <c r="N67" i="5"/>
  <c r="N221" i="5" l="1"/>
  <c r="N68" i="5"/>
  <c r="N222" i="5" l="1"/>
  <c r="N70" i="5"/>
  <c r="N69" i="5"/>
  <c r="N224" i="5" l="1"/>
  <c r="N223" i="5"/>
  <c r="N71" i="5"/>
  <c r="N72" i="5" l="1"/>
  <c r="N73" i="5" l="1"/>
  <c r="N74" i="5" l="1"/>
  <c r="N75" i="5" l="1"/>
  <c r="N76" i="5" l="1"/>
  <c r="N77" i="5" l="1"/>
  <c r="N78" i="5" l="1"/>
  <c r="N79" i="5" l="1"/>
  <c r="N80" i="5" l="1"/>
  <c r="N81" i="5" l="1"/>
  <c r="N82" i="5" l="1"/>
  <c r="N83" i="5" l="1"/>
  <c r="N225" i="5"/>
  <c r="N84" i="5" l="1"/>
  <c r="N226" i="5"/>
  <c r="N85" i="5" l="1"/>
  <c r="N227" i="5"/>
  <c r="N86" i="5" l="1"/>
  <c r="N228" i="5"/>
  <c r="N87" i="5" l="1"/>
  <c r="N229" i="5"/>
  <c r="N88" i="5" l="1"/>
  <c r="N230" i="5"/>
  <c r="N89" i="5" l="1"/>
  <c r="N231" i="5"/>
  <c r="N90" i="5" l="1"/>
  <c r="N232" i="5"/>
  <c r="N91" i="5" l="1"/>
  <c r="N233" i="5"/>
  <c r="H8" i="4"/>
  <c r="H16" i="4"/>
  <c r="H7" i="4"/>
  <c r="N92" i="5" l="1"/>
  <c r="N234" i="5"/>
  <c r="N93" i="5" l="1"/>
  <c r="N235" i="5"/>
  <c r="N94" i="5" l="1"/>
  <c r="N236" i="5"/>
  <c r="N95" i="5" l="1"/>
  <c r="N237" i="5"/>
  <c r="N96" i="5" l="1"/>
  <c r="N238" i="5"/>
  <c r="N97" i="5" l="1"/>
  <c r="N239" i="5"/>
  <c r="N98" i="5" l="1"/>
  <c r="N240" i="5"/>
  <c r="N99" i="5" l="1"/>
  <c r="N242" i="5"/>
  <c r="N241" i="5"/>
  <c r="N100" i="5" l="1"/>
  <c r="H10" i="4"/>
  <c r="H19" i="4"/>
  <c r="H9" i="4"/>
  <c r="H18" i="4"/>
  <c r="H17" i="4"/>
  <c r="H15" i="4"/>
  <c r="N101" i="5" l="1"/>
  <c r="N102" i="5" l="1"/>
  <c r="N103" i="5" l="1"/>
  <c r="N104" i="5" l="1"/>
  <c r="N105" i="5" l="1"/>
  <c r="N106" i="5" l="1"/>
  <c r="N107" i="5" l="1"/>
  <c r="N108" i="5" l="1"/>
  <c r="N109" i="5" l="1"/>
  <c r="N110" i="5" l="1"/>
  <c r="N111" i="5" l="1"/>
  <c r="N112" i="5" l="1"/>
  <c r="N113" i="5" l="1"/>
  <c r="N114" i="5" l="1"/>
  <c r="N115" i="5" l="1"/>
  <c r="N116" i="5" l="1"/>
  <c r="N117" i="5" l="1"/>
  <c r="N118" i="5" l="1"/>
  <c r="N119" i="5"/>
  <c r="H12" i="4" l="1"/>
  <c r="H11" i="4"/>
  <c r="H20" i="4" l="1"/>
  <c r="H22" i="4" s="1"/>
  <c r="H23" i="4" s="1"/>
</calcChain>
</file>

<file path=xl/sharedStrings.xml><?xml version="1.0" encoding="utf-8"?>
<sst xmlns="http://schemas.openxmlformats.org/spreadsheetml/2006/main" count="1391" uniqueCount="269">
  <si>
    <t>Locatie</t>
  </si>
  <si>
    <t>Vloerafwerking</t>
  </si>
  <si>
    <t xml:space="preserve">Calculatiebestand </t>
  </si>
  <si>
    <t>Eenmalige bonussen of vergoedingen, worden niet in de beoordeling meegenomen. Manipulatief inschrijven of aanpassen van het prijsmodel leidt tot uitsluiting.</t>
  </si>
  <si>
    <t>Totaalblad</t>
  </si>
  <si>
    <t>1. Ruimtestaat</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</si>
  <si>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</si>
  <si>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Voor schoonmaak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</si>
  <si>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TOTAAL</t>
  </si>
  <si>
    <t>Kosten schoonmaak op jaarbasis</t>
  </si>
  <si>
    <t>M² vloeropp.</t>
  </si>
  <si>
    <t>Postcode</t>
  </si>
  <si>
    <t>Adres</t>
  </si>
  <si>
    <t>Uren per jaar</t>
  </si>
  <si>
    <t>Uurtarief</t>
  </si>
  <si>
    <t>Prestatie m2/uur</t>
  </si>
  <si>
    <t xml:space="preserve">Frequentie     </t>
  </si>
  <si>
    <t>Niet in onderhoud</t>
  </si>
  <si>
    <t>Oppervlakte m² in onderhoud</t>
  </si>
  <si>
    <t>Ruimte omschrijving</t>
  </si>
  <si>
    <t>Etage</t>
  </si>
  <si>
    <t xml:space="preserve">1. Ruimtestaat </t>
  </si>
  <si>
    <t>Plaats</t>
  </si>
  <si>
    <t>Totaalkosten alle onderdelen per jaar inclusief btw</t>
  </si>
  <si>
    <t xml:space="preserve">TOTAAL MAXIMALE SCORE ALLE ONDERDELEN: </t>
  </si>
  <si>
    <t>TOTAAL ONDERDEEL H</t>
  </si>
  <si>
    <t>Extra toiletronde conform sanitair werkprogramma</t>
  </si>
  <si>
    <t xml:space="preserve">vanaf 100 m2 </t>
  </si>
  <si>
    <t>tot 10 m2</t>
  </si>
  <si>
    <t>Totaal excl. btw</t>
  </si>
  <si>
    <t>H. SANITAIR, KEUKEN EN DIVERSEN</t>
  </si>
  <si>
    <t>TOTAAL ONDERDEEL G</t>
  </si>
  <si>
    <t xml:space="preserve">Reinigen lichtarmaturen </t>
  </si>
  <si>
    <t>Reinigen banken (o.a. hout, kunststof, leer)</t>
  </si>
  <si>
    <t>Reinigen banken (stoffen bekleding)</t>
  </si>
  <si>
    <t>Reinigen stoelen (o.a. hout, kunststof, leer)</t>
  </si>
  <si>
    <t>Reinigen stoelen (stoffen bekleding)</t>
  </si>
  <si>
    <t>vanaf 200 stuks</t>
  </si>
  <si>
    <t>100 - 200 stuks</t>
  </si>
  <si>
    <t>Tot 100 stuks</t>
  </si>
  <si>
    <t xml:space="preserve">G. INTERIEUR </t>
  </si>
  <si>
    <t>TOTAAL ONDERDEEL F</t>
  </si>
  <si>
    <t>Objectleiding</t>
  </si>
  <si>
    <t xml:space="preserve">Specialistisch </t>
  </si>
  <si>
    <t>Schoonmaakkracht</t>
  </si>
  <si>
    <t>Vrijdag 21.30 - maandag 6.00 u.</t>
  </si>
  <si>
    <t>Door de week 21:30-06:00 u.</t>
  </si>
  <si>
    <t>Door de week 06:00-21:30 u.</t>
  </si>
  <si>
    <t>F. REGIETARIEVEN</t>
  </si>
  <si>
    <t>TOTAAL ONDERDEEL E</t>
  </si>
  <si>
    <t>Oplevering schoonmaak: Geheel reinigen binnenruimten en glas na inrichting</t>
  </si>
  <si>
    <t>Bouwschoonmaak: Geheel reinigen binnenruimten en glas na (ver)bouw(ing)</t>
  </si>
  <si>
    <t>Vanaf 500 m2</t>
  </si>
  <si>
    <t>100 - 500 m2</t>
  </si>
  <si>
    <t xml:space="preserve">tot 100 m2 </t>
  </si>
  <si>
    <t>E. BOUW / OPLEVERING</t>
  </si>
  <si>
    <t>TOTAAL ONDERDEEL C</t>
  </si>
  <si>
    <t xml:space="preserve">Luchtroosters buitenzijde reinigen </t>
  </si>
  <si>
    <t>vanaf 50 stuks</t>
  </si>
  <si>
    <t xml:space="preserve">10 - 50 stuks </t>
  </si>
  <si>
    <t>tot 10 Stuks</t>
  </si>
  <si>
    <t>PLAFONDREINIGING OVERIG</t>
  </si>
  <si>
    <t>Spinragverwijderen plafond, overkappingen en wanden</t>
  </si>
  <si>
    <t>C. PLAFONDREINIGING</t>
  </si>
  <si>
    <t>TOTAAL ONDERDEEL B</t>
  </si>
  <si>
    <t>Reinigen van verticale lamellen</t>
  </si>
  <si>
    <t>Reinigen van horizontale lamellen</t>
  </si>
  <si>
    <t>B. BINNENZONWERING</t>
  </si>
  <si>
    <t xml:space="preserve">TOTAAL ONDERDEEL A </t>
  </si>
  <si>
    <t xml:space="preserve">Entree / Buitenterrein kauwgom verwijderen </t>
  </si>
  <si>
    <t>Entree/ Buitenterrein vegen en zwerfvuil verwijderen</t>
  </si>
  <si>
    <t>Entree/ Buitenterrein onkruid verwijderen</t>
  </si>
  <si>
    <t>Hogedrukreiniging wanden buitenterrein (steen/beton)</t>
  </si>
  <si>
    <t>Hogedrukreiniging vloeren buitenterrein (steen/beton)</t>
  </si>
  <si>
    <t>Vegen buitenbestrating ruw steen/beton</t>
  </si>
  <si>
    <t>Conserveren (recoaten) van llnoleum</t>
  </si>
  <si>
    <t>Conserveren (topcoaten) van linoleum</t>
  </si>
  <si>
    <t>Sprayen en opwrijven van linoleum</t>
  </si>
  <si>
    <t xml:space="preserve">Opwrijven van harde vloeren </t>
  </si>
  <si>
    <t xml:space="preserve">Reinigen trappen (beton) </t>
  </si>
  <si>
    <t xml:space="preserve">Schrobben van harde vloeren </t>
  </si>
  <si>
    <t xml:space="preserve">Moppen van harde vloeren </t>
  </si>
  <si>
    <t>Stofzuigen harde vloeren</t>
  </si>
  <si>
    <t>Spotclean tapijt (vlekverwijderen en kauwgom)</t>
  </si>
  <si>
    <t>Dieptereiningen (shamponeren) van tapijt</t>
  </si>
  <si>
    <t>Diepreinigen (sproeiextractie) van tapijt</t>
  </si>
  <si>
    <t>Totaal excl. Btw</t>
  </si>
  <si>
    <t>A. VLOERONDERHOUD</t>
  </si>
  <si>
    <t xml:space="preserve">Regie werkzaamheden worden op afroep aangevraagd. </t>
  </si>
  <si>
    <t>Totaalkosten alle onderdelen per jaar exclusief btw</t>
  </si>
  <si>
    <t>Uren op jaarbasis</t>
  </si>
  <si>
    <t>Dit calculatiebestand bestaat uit een instructieblad, het totaalblad, ruimtestaat en het regieoverzicht. Uitleg bij het invullen van het calculatiebestand:</t>
  </si>
  <si>
    <t>Totaalkosten per jaar</t>
  </si>
  <si>
    <t>Dieptereiniging sanitair, inclusief demontage</t>
  </si>
  <si>
    <t>Dieptereiniging keuken, inclusief demontage</t>
  </si>
  <si>
    <t>Werkzaamheden dienen als volgt te worden afgeprijsd: Prijs per stuk of prijs per m2 in de betreffende staffel.</t>
  </si>
  <si>
    <t>Werkprogramma</t>
  </si>
  <si>
    <t>De totale jaarprijs voor de reguliere schoonmaak wordt berekend door de vermenigvuldiging van de gecalculeerde productie-uren op jaarbasis met het opgegeven uurtarief. Inschrijver vult de oranje kolommen in. De calculatie dient gebaseerd te zijn op frequentie zoals per ruimte is aangegeven in het ruimtebestand, kolom I. Indien er geen m2 in onderhoud zijn weergegeven dan behoeven deze ook niet gecalculeerd te worden. 
De leverancier dient een inschatting te maken van de suppletiekosten. Er kunnen geen additionele kosten gefactureerd worden.</t>
  </si>
  <si>
    <t>Gymzaal Gabriel</t>
  </si>
  <si>
    <t>BG</t>
  </si>
  <si>
    <t>Garderobe</t>
  </si>
  <si>
    <t>PVC</t>
  </si>
  <si>
    <t>Steen</t>
  </si>
  <si>
    <t>Docentenruimte</t>
  </si>
  <si>
    <t>Kleedruimte</t>
  </si>
  <si>
    <t>Gymzaal</t>
  </si>
  <si>
    <t>Pulastic</t>
  </si>
  <si>
    <t>Toestellenberging</t>
  </si>
  <si>
    <t>Toilet/- douche/- wasruimte</t>
  </si>
  <si>
    <t>Entree</t>
  </si>
  <si>
    <t>Tapijt</t>
  </si>
  <si>
    <t>Gymzaal Hoefeind 1 en 2</t>
  </si>
  <si>
    <t>Verkeersruimte</t>
  </si>
  <si>
    <t>Linoleum</t>
  </si>
  <si>
    <t>Doucheruimte personeel</t>
  </si>
  <si>
    <t>Toiletruimte</t>
  </si>
  <si>
    <t>Gymzaal Ruwaard II</t>
  </si>
  <si>
    <t>Sporthal Den Hoge Graaf</t>
  </si>
  <si>
    <t>Scheidsrechtersruimte</t>
  </si>
  <si>
    <t>Sportzaal</t>
  </si>
  <si>
    <t>Sportvloer</t>
  </si>
  <si>
    <t>Tribune</t>
  </si>
  <si>
    <t>Hout</t>
  </si>
  <si>
    <t>Douche/kleedruimte</t>
  </si>
  <si>
    <t>Toilet/-doucheruimte personeel</t>
  </si>
  <si>
    <t>Toilet/-kleedruimte</t>
  </si>
  <si>
    <t>Toiletruimte mindervaliden</t>
  </si>
  <si>
    <t>Trap</t>
  </si>
  <si>
    <t>Trappenhuis</t>
  </si>
  <si>
    <t>Coral</t>
  </si>
  <si>
    <t>Sportzaal De Zeuven Wilgen</t>
  </si>
  <si>
    <t>Sporthal Mondriaan</t>
  </si>
  <si>
    <t>Douche/wasruimte</t>
  </si>
  <si>
    <t>Sporthal De Ruivert</t>
  </si>
  <si>
    <t>Hal</t>
  </si>
  <si>
    <t>Sluis</t>
  </si>
  <si>
    <t>Tochtsluis</t>
  </si>
  <si>
    <t>Toilet/-doucheruimte</t>
  </si>
  <si>
    <t>Sporthal Rusheuvel</t>
  </si>
  <si>
    <t>EHBO-ruimte</t>
  </si>
  <si>
    <t>Tennishal</t>
  </si>
  <si>
    <t>Doucheruimte</t>
  </si>
  <si>
    <t>Wasruimte</t>
  </si>
  <si>
    <t>Keuken</t>
  </si>
  <si>
    <t>Gymzaal Staringstraat</t>
  </si>
  <si>
    <t>Gang</t>
  </si>
  <si>
    <t>Portaal</t>
  </si>
  <si>
    <t>Gymzaal Den Heuvel</t>
  </si>
  <si>
    <t>Souterain</t>
  </si>
  <si>
    <t>Descol sportvloer</t>
  </si>
  <si>
    <t>Grote toestellenberging</t>
  </si>
  <si>
    <t>Voorportaal lift</t>
  </si>
  <si>
    <t>pvc/steen</t>
  </si>
  <si>
    <t>Lift</t>
  </si>
  <si>
    <t>linoleum</t>
  </si>
  <si>
    <t>Noodtrap</t>
  </si>
  <si>
    <t>steen</t>
  </si>
  <si>
    <t>Traphal</t>
  </si>
  <si>
    <t>Kleine toestellenberging</t>
  </si>
  <si>
    <t>Entree gymzaal</t>
  </si>
  <si>
    <t>schoonloopmat</t>
  </si>
  <si>
    <t>Vuile gang</t>
  </si>
  <si>
    <t>Schone gang</t>
  </si>
  <si>
    <t>Kleedruimte 1</t>
  </si>
  <si>
    <t>Doucheruimte 1</t>
  </si>
  <si>
    <t>Toilet</t>
  </si>
  <si>
    <t>Douche</t>
  </si>
  <si>
    <t>Kleedruimte 2</t>
  </si>
  <si>
    <t>Doucheruimte 2</t>
  </si>
  <si>
    <t>Sporthal De Geer</t>
  </si>
  <si>
    <t>Hoofdingang</t>
  </si>
  <si>
    <t>harde vloer</t>
  </si>
  <si>
    <t>Tochtportaal</t>
  </si>
  <si>
    <t>tapijt</t>
  </si>
  <si>
    <t>Toilet dames</t>
  </si>
  <si>
    <t>Toilet heren</t>
  </si>
  <si>
    <t>Kantine+Bar</t>
  </si>
  <si>
    <t>Gang straatschoenen</t>
  </si>
  <si>
    <t>Gang schone voeten</t>
  </si>
  <si>
    <t>Beheerder</t>
  </si>
  <si>
    <t>Reportage ruimte</t>
  </si>
  <si>
    <t>Docent/scheidsrechter</t>
  </si>
  <si>
    <t>Toilet invalide</t>
  </si>
  <si>
    <t>Toiletten 3</t>
  </si>
  <si>
    <t>Toestelberging</t>
  </si>
  <si>
    <t>EHBO/massage</t>
  </si>
  <si>
    <t>Kleedruimte 4</t>
  </si>
  <si>
    <t>Wasruimte 4</t>
  </si>
  <si>
    <t>Sporthal</t>
  </si>
  <si>
    <t>Douches 11</t>
  </si>
  <si>
    <t>Sportzaal Zuiderlicht</t>
  </si>
  <si>
    <t>kleedruimte</t>
  </si>
  <si>
    <t>sanitaire ruimten</t>
  </si>
  <si>
    <t>Scheidsrechter/EHBO</t>
  </si>
  <si>
    <t>trap(penhuis)</t>
  </si>
  <si>
    <t>verkeersruimten</t>
  </si>
  <si>
    <t>sportzaal</t>
  </si>
  <si>
    <t>Calculatiesheet totaalblad Gemeente Oss</t>
  </si>
  <si>
    <t>Gymzaal Grindlaan</t>
  </si>
  <si>
    <t>gang</t>
  </si>
  <si>
    <t>Toiletten</t>
  </si>
  <si>
    <t>Miva</t>
  </si>
  <si>
    <t>Beton</t>
  </si>
  <si>
    <t>Docent</t>
  </si>
  <si>
    <t>M.K.</t>
  </si>
  <si>
    <t>Overloop</t>
  </si>
  <si>
    <t>pvc</t>
  </si>
  <si>
    <t>Sportzaal Schelversakker</t>
  </si>
  <si>
    <t>Berging onder de trap</t>
  </si>
  <si>
    <t>MK</t>
  </si>
  <si>
    <t>Werkkast</t>
  </si>
  <si>
    <t>Miva+ Douche</t>
  </si>
  <si>
    <t>Docenteruimten</t>
  </si>
  <si>
    <t>pulastic</t>
  </si>
  <si>
    <t>Kast</t>
  </si>
  <si>
    <t>Gerrit van de Veenstraat 22</t>
  </si>
  <si>
    <t>5348 RD</t>
  </si>
  <si>
    <t>Oss</t>
  </si>
  <si>
    <t>Vlasakker 5</t>
  </si>
  <si>
    <t>5345 BC</t>
  </si>
  <si>
    <t>Troelstrastraat 17</t>
  </si>
  <si>
    <t>5344 GK</t>
  </si>
  <si>
    <t>Verdistraat 79</t>
  </si>
  <si>
    <t>5343 VC</t>
  </si>
  <si>
    <t>Hoge Graaf 13</t>
  </si>
  <si>
    <t>5371 DA</t>
  </si>
  <si>
    <t>Ravenstein</t>
  </si>
  <si>
    <t>Zeuven Wilgenstraat 1</t>
  </si>
  <si>
    <t>5397 BR</t>
  </si>
  <si>
    <t>Lith</t>
  </si>
  <si>
    <t>De Ruivert 3</t>
  </si>
  <si>
    <t>5342 CM</t>
  </si>
  <si>
    <t>Rusheuvelstraat 5</t>
  </si>
  <si>
    <t>5346 JH</t>
  </si>
  <si>
    <t>Looveltlaan 54</t>
  </si>
  <si>
    <t>5345 JJ</t>
  </si>
  <si>
    <t>Staringstraat 8</t>
  </si>
  <si>
    <t>5344 GH</t>
  </si>
  <si>
    <t>Maasdijk 44</t>
  </si>
  <si>
    <t>5366 AB</t>
  </si>
  <si>
    <t>Megen</t>
  </si>
  <si>
    <t>Elzendreef 1</t>
  </si>
  <si>
    <t>5386 GR</t>
  </si>
  <si>
    <t>Geffen</t>
  </si>
  <si>
    <t>Knolgroenveld 1</t>
  </si>
  <si>
    <t>5351 LB</t>
  </si>
  <si>
    <t>Berghem</t>
  </si>
  <si>
    <t>Grindlaan 8</t>
  </si>
  <si>
    <t>5345 TA</t>
  </si>
  <si>
    <t>Schelversakker 3</t>
  </si>
  <si>
    <t>5351 AJ</t>
  </si>
  <si>
    <t>Kantoor</t>
  </si>
  <si>
    <t>Berging</t>
  </si>
  <si>
    <t>EHBO</t>
  </si>
  <si>
    <t>Sanitair</t>
  </si>
  <si>
    <t>Kleedkamer</t>
  </si>
  <si>
    <t>Trappen</t>
  </si>
  <si>
    <t>Kantine</t>
  </si>
  <si>
    <t>88.1</t>
  </si>
  <si>
    <t>103.1</t>
  </si>
  <si>
    <t>Sportzaal Ussenstelt</t>
  </si>
  <si>
    <t>119.1</t>
  </si>
  <si>
    <t xml:space="preserve">De inschrijver vult de kosten in voor de verschillende onderdelen. Deze worden separaat weergegeven in het totaalblad. De kosten voor de regiewerkzaamheden hoeven niet te worden ingevoerd op het totaalblad.    </t>
  </si>
  <si>
    <t>Gymzaal Verdistraat (in verbouwing)</t>
  </si>
  <si>
    <t>2. Regiewerkzaamheden</t>
  </si>
  <si>
    <t>Categorie</t>
  </si>
  <si>
    <t>Alle kosten dienen te worden opgegeven exclusief btw.</t>
  </si>
  <si>
    <t>10  - 100 m2</t>
  </si>
  <si>
    <t>maximale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</si>
</sst>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0.0"/>
    <numFmt numFmtId="165" formatCode="_-* #,##0.00_-;_-* #,##0.00\-;_-* &quot;-&quot;??_-;_-@_-"/>
    <numFmt numFmtId="166" formatCode="_ [$€-413]\ * #,##0.00_ ;_ [$€-413]\ * \-#,##0.00_ ;_ [$€-413]\ * &quot;-&quot;??_ ;_ @_ "/>
    <numFmt numFmtId="167" formatCode="_(&quot;€&quot;\ * #,##0.00_);_(&quot;€&quot;\ * \(#,##0.00\);_(&quot;€&quot;\ * &quot;-&quot;??_);_(@_)"/>
    <numFmt numFmtId="168" formatCode="\€\ #,##0.00"/>
  </numFmts>
  <fonts count="35" x14ac:knownFonts="1">
    <font>
      <sz val="11"/>
      <color theme="1"/>
      <name val="Calibri"/>
      <family val="2"/>
      <scheme val="minor"/>
    </font>
    <font>
      <sz val="10"/>
      <color theme="1"/>
      <name val="Verdana"/>
      <family val="2"/>
    </font>
    <font>
      <sz val="10"/>
      <color theme="1"/>
      <name val="Verdana"/>
      <family val="2"/>
    </font>
    <font>
      <sz val="11"/>
      <color theme="1"/>
      <name val="Calibri"/>
      <family val="2"/>
      <scheme val="minor"/>
    </font>
    <font>
      <sz val="10"/>
      <name val="MS Sans Serif"/>
      <family val="2"/>
    </font>
    <font>
      <sz val="10"/>
      <name val="Verdana"/>
      <family val="2"/>
    </font>
    <font>
      <b/>
      <sz val="10"/>
      <name val="Verdana"/>
      <family val="2"/>
    </font>
    <font>
      <sz val="10"/>
      <name val="Helv"/>
    </font>
    <font>
      <b/>
      <sz val="10"/>
      <color theme="0"/>
      <name val="Verdana"/>
      <family val="2"/>
    </font>
    <font>
      <sz val="10"/>
      <name val="Arial"/>
      <family val="2"/>
    </font>
    <font>
      <b/>
      <sz val="10"/>
      <color theme="1"/>
      <name val="Verdana"/>
      <family val="2"/>
    </font>
    <font>
      <sz val="10"/>
      <color theme="0"/>
      <name val="Verdana"/>
      <family val="2"/>
    </font>
    <font>
      <sz val="10"/>
      <color theme="1"/>
      <name val="Arial"/>
      <family val="2"/>
    </font>
    <font>
      <sz val="11"/>
      <color theme="1"/>
      <name val="Verdana"/>
      <family val="2"/>
    </font>
    <font>
      <sz val="10"/>
      <color rgb="FF000000"/>
      <name val="Verdana"/>
      <family val="2"/>
    </font>
    <font>
      <sz val="11"/>
      <color indexed="8"/>
      <name val="Calibri"/>
      <family val="2"/>
    </font>
    <font>
      <sz val="11"/>
      <color theme="0"/>
      <name val="Verdana"/>
      <family val="2"/>
    </font>
    <font>
      <sz val="9"/>
      <color indexed="8"/>
      <name val="Verdana"/>
      <family val="2"/>
    </font>
    <font>
      <sz val="9"/>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sz val="10"/>
      <color indexed="8"/>
      <name val="Verdana"/>
      <family val="2"/>
    </font>
    <font>
      <b/>
      <sz val="9"/>
      <color theme="0"/>
      <name val="Verdana"/>
      <family val="2"/>
    </font>
    <font>
      <sz val="8"/>
      <name val="Calibri"/>
      <family val="2"/>
      <scheme val="minor"/>
    </font>
    <font>
      <b/>
      <sz val="11"/>
      <color theme="1"/>
      <name val="Calibri"/>
      <family val="2"/>
      <scheme val="minor"/>
    </font>
    <font>
      <sz val="11"/>
      <name val="Arial"/>
      <family val="2"/>
    </font>
    <font>
      <sz val="8"/>
      <name val="Verdana"/>
      <family val="2"/>
    </font>
    <font>
      <b/>
      <sz val="10"/>
      <color rgb="FF000000"/>
      <name val="Verdana"/>
      <family val="2"/>
    </font>
  </fonts>
  <fills count="10">
    <fill>
      <patternFill patternType="none"/>
    </fill>
    <fill>
      <patternFill patternType="gray125"/>
    </fill>
    <fill>
      <patternFill patternType="solid">
        <fgColor rgb="FF0093C9"/>
        <bgColor indexed="64"/>
      </patternFill>
    </fill>
    <fill>
      <patternFill patternType="solid">
        <fgColor rgb="FFB8CCE4"/>
        <bgColor indexed="64"/>
      </patternFill>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4B183"/>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bottom style="medium">
        <color theme="0"/>
      </bottom>
      <diagonal/>
    </border>
    <border>
      <left style="medium">
        <color indexed="64"/>
      </left>
      <right/>
      <top/>
      <bottom style="medium">
        <color theme="0"/>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theme="0"/>
      </top>
      <bottom style="thin">
        <color indexed="64"/>
      </bottom>
      <diagonal/>
    </border>
    <border>
      <left/>
      <right/>
      <top style="medium">
        <color theme="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7">
    <xf numFmtId="0" fontId="0" fillId="0" borderId="0"/>
    <xf numFmtId="0" fontId="4" fillId="0" borderId="0"/>
    <xf numFmtId="165" fontId="4" fillId="0" borderId="0" applyFont="0" applyFill="0" applyBorder="0" applyAlignment="0" applyProtection="0"/>
    <xf numFmtId="0" fontId="7" fillId="0" borderId="0"/>
    <xf numFmtId="44" fontId="3" fillId="0" borderId="0" applyFont="0" applyFill="0" applyBorder="0" applyAlignment="0" applyProtection="0"/>
    <xf numFmtId="0" fontId="12" fillId="0" borderId="0"/>
    <xf numFmtId="165" fontId="15" fillId="0" borderId="0" applyFont="0" applyFill="0" applyBorder="0" applyAlignment="0" applyProtection="0"/>
    <xf numFmtId="0" fontId="9" fillId="0" borderId="0"/>
    <xf numFmtId="0" fontId="15" fillId="0" borderId="0"/>
    <xf numFmtId="0" fontId="25" fillId="0" borderId="0"/>
    <xf numFmtId="167" fontId="9" fillId="0" borderId="0" applyFont="0" applyFill="0" applyBorder="0" applyAlignment="0" applyProtection="0"/>
    <xf numFmtId="0" fontId="32" fillId="0" borderId="0"/>
    <xf numFmtId="0" fontId="32" fillId="0" borderId="0"/>
    <xf numFmtId="165" fontId="4" fillId="0" borderId="0"/>
    <xf numFmtId="44" fontId="3" fillId="0" borderId="0"/>
    <xf numFmtId="165" fontId="15" fillId="0" borderId="0"/>
    <xf numFmtId="167" fontId="9" fillId="0" borderId="0"/>
  </cellStyleXfs>
  <cellXfs count="125">
    <xf numFmtId="0" fontId="0" fillId="0" borderId="0" xfId="0"/>
    <xf numFmtId="0" fontId="8" fillId="2" borderId="3" xfId="0" applyFont="1" applyFill="1" applyBorder="1" applyAlignment="1">
      <alignment horizontal="left" vertical="top"/>
    </xf>
    <xf numFmtId="0" fontId="11" fillId="2" borderId="4" xfId="0" applyFont="1" applyFill="1" applyBorder="1" applyAlignment="1">
      <alignment horizontal="center"/>
    </xf>
    <xf numFmtId="0" fontId="10" fillId="0" borderId="2" xfId="5" applyFont="1" applyBorder="1" applyAlignment="1">
      <alignment vertical="center"/>
    </xf>
    <xf numFmtId="0" fontId="13" fillId="0" borderId="0" xfId="0" applyFont="1"/>
    <xf numFmtId="0" fontId="2" fillId="0" borderId="0" xfId="5" applyFont="1"/>
    <xf numFmtId="0" fontId="5" fillId="3" borderId="0" xfId="0" applyFont="1" applyFill="1" applyAlignment="1">
      <alignment vertical="center"/>
    </xf>
    <xf numFmtId="0" fontId="5" fillId="3" borderId="0" xfId="0" applyFont="1" applyFill="1" applyAlignment="1">
      <alignment horizontal="center" vertical="center"/>
    </xf>
    <xf numFmtId="0" fontId="13" fillId="0" borderId="0" xfId="0" applyFont="1" applyAlignment="1">
      <alignment vertical="center"/>
    </xf>
    <xf numFmtId="0" fontId="0" fillId="0" borderId="0" xfId="0" applyAlignment="1">
      <alignment horizontal="center"/>
    </xf>
    <xf numFmtId="0" fontId="14" fillId="0" borderId="0" xfId="0" applyFont="1" applyAlignment="1">
      <alignment horizontal="left" vertical="center"/>
    </xf>
    <xf numFmtId="0" fontId="19" fillId="0" borderId="9" xfId="0" applyFont="1" applyBorder="1" applyAlignment="1">
      <alignment horizontal="center"/>
    </xf>
    <xf numFmtId="49" fontId="18" fillId="5" borderId="8" xfId="0" applyNumberFormat="1" applyFont="1" applyFill="1" applyBorder="1" applyAlignment="1">
      <alignment horizontal="left"/>
    </xf>
    <xf numFmtId="49" fontId="18" fillId="5" borderId="10" xfId="0" applyNumberFormat="1" applyFont="1" applyFill="1" applyBorder="1" applyAlignment="1">
      <alignment horizontal="left"/>
    </xf>
    <xf numFmtId="0" fontId="20" fillId="2" borderId="12" xfId="0" applyFont="1" applyFill="1" applyBorder="1"/>
    <xf numFmtId="0" fontId="21" fillId="2" borderId="13" xfId="0" applyFont="1" applyFill="1" applyBorder="1" applyAlignment="1">
      <alignment horizontal="left"/>
    </xf>
    <xf numFmtId="0" fontId="22" fillId="0" borderId="0" xfId="0" applyFont="1" applyAlignment="1">
      <alignment vertical="center"/>
    </xf>
    <xf numFmtId="166" fontId="22" fillId="0" borderId="0" xfId="0" applyNumberFormat="1" applyFont="1" applyAlignment="1">
      <alignment vertical="center"/>
    </xf>
    <xf numFmtId="1" fontId="22" fillId="0" borderId="0" xfId="0" applyNumberFormat="1"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2" fontId="22" fillId="0" borderId="0" xfId="0" applyNumberFormat="1" applyFont="1" applyAlignment="1">
      <alignment horizontal="center" vertical="center"/>
    </xf>
    <xf numFmtId="0" fontId="22" fillId="0" borderId="0" xfId="0" applyFont="1" applyAlignment="1">
      <alignment horizontal="left" vertical="center"/>
    </xf>
    <xf numFmtId="2" fontId="18" fillId="0" borderId="10" xfId="8" applyNumberFormat="1" applyFont="1" applyBorder="1" applyAlignment="1" applyProtection="1">
      <alignment horizontal="center" vertical="center"/>
      <protection locked="0"/>
    </xf>
    <xf numFmtId="0" fontId="23" fillId="0" borderId="0" xfId="0" applyFont="1" applyAlignment="1">
      <alignment horizontal="center" vertical="center"/>
    </xf>
    <xf numFmtId="2" fontId="18" fillId="0" borderId="2" xfId="6" applyNumberFormat="1" applyFont="1" applyFill="1" applyBorder="1" applyAlignment="1">
      <alignment horizontal="center" vertical="center"/>
    </xf>
    <xf numFmtId="0" fontId="24" fillId="0" borderId="0" xfId="0" applyFont="1" applyAlignment="1">
      <alignment horizontal="center" vertical="center" wrapText="1"/>
    </xf>
    <xf numFmtId="0" fontId="26" fillId="2" borderId="2" xfId="9" applyFont="1" applyFill="1" applyBorder="1" applyAlignment="1">
      <alignment horizontal="center" vertical="center" wrapText="1"/>
    </xf>
    <xf numFmtId="1" fontId="26" fillId="2" borderId="2" xfId="9" applyNumberFormat="1" applyFont="1" applyFill="1" applyBorder="1" applyAlignment="1">
      <alignment horizontal="center" vertical="center" wrapText="1"/>
    </xf>
    <xf numFmtId="164" fontId="26" fillId="2" borderId="2" xfId="9" applyNumberFormat="1" applyFont="1" applyFill="1" applyBorder="1" applyAlignment="1">
      <alignment horizontal="center" vertical="center" wrapText="1"/>
    </xf>
    <xf numFmtId="2" fontId="26" fillId="2" borderId="2" xfId="9" applyNumberFormat="1" applyFont="1" applyFill="1" applyBorder="1" applyAlignment="1">
      <alignment horizontal="center" vertical="center" wrapText="1"/>
    </xf>
    <xf numFmtId="0" fontId="26" fillId="2" borderId="2" xfId="8" applyFont="1" applyFill="1" applyBorder="1" applyAlignment="1" applyProtection="1">
      <alignment horizontal="left" vertical="center" wrapText="1"/>
      <protection locked="0"/>
    </xf>
    <xf numFmtId="44" fontId="18" fillId="0" borderId="10" xfId="4" applyFont="1" applyBorder="1" applyAlignment="1" applyProtection="1">
      <alignment horizontal="center" vertical="center"/>
      <protection locked="0"/>
    </xf>
    <xf numFmtId="44" fontId="22" fillId="0" borderId="0" xfId="4" applyFont="1" applyAlignment="1">
      <alignment vertical="center"/>
    </xf>
    <xf numFmtId="0" fontId="27" fillId="2" borderId="1" xfId="0" applyFont="1" applyFill="1" applyBorder="1" applyAlignment="1">
      <alignment vertical="center"/>
    </xf>
    <xf numFmtId="0" fontId="5" fillId="4" borderId="0" xfId="7" applyFont="1" applyFill="1"/>
    <xf numFmtId="0" fontId="8" fillId="2" borderId="0" xfId="0" applyFont="1" applyFill="1"/>
    <xf numFmtId="0" fontId="8" fillId="2" borderId="0" xfId="7" applyFont="1" applyFill="1"/>
    <xf numFmtId="0" fontId="26" fillId="2" borderId="2" xfId="7" applyFont="1" applyFill="1" applyBorder="1" applyAlignment="1">
      <alignment horizontal="center" vertical="top" wrapText="1"/>
    </xf>
    <xf numFmtId="0" fontId="26" fillId="2" borderId="2" xfId="0" applyFont="1" applyFill="1" applyBorder="1" applyAlignment="1">
      <alignment horizontal="left" vertical="top"/>
    </xf>
    <xf numFmtId="0" fontId="5" fillId="0" borderId="2" xfId="7" applyFont="1" applyBorder="1" applyAlignment="1">
      <alignment vertical="center"/>
    </xf>
    <xf numFmtId="167" fontId="28" fillId="6" borderId="2" xfId="10" applyFont="1" applyFill="1" applyBorder="1" applyAlignment="1" applyProtection="1">
      <alignment vertical="center"/>
    </xf>
    <xf numFmtId="167" fontId="28" fillId="6" borderId="3" xfId="10" applyFont="1" applyFill="1" applyBorder="1" applyAlignment="1" applyProtection="1">
      <alignment vertical="center"/>
    </xf>
    <xf numFmtId="167" fontId="28" fillId="7" borderId="2" xfId="10" applyFont="1" applyFill="1" applyBorder="1" applyAlignment="1" applyProtection="1">
      <alignment vertical="center"/>
    </xf>
    <xf numFmtId="167" fontId="28" fillId="7" borderId="14" xfId="10" applyFont="1" applyFill="1" applyBorder="1" applyAlignment="1" applyProtection="1">
      <alignment vertical="center"/>
    </xf>
    <xf numFmtId="0" fontId="6" fillId="4" borderId="0" xfId="7" applyFont="1" applyFill="1"/>
    <xf numFmtId="167" fontId="10" fillId="4" borderId="6" xfId="0" applyNumberFormat="1" applyFont="1" applyFill="1" applyBorder="1"/>
    <xf numFmtId="0" fontId="26" fillId="2" borderId="3" xfId="7" applyFont="1" applyFill="1" applyBorder="1" applyAlignment="1">
      <alignment horizontal="center" vertical="top" wrapText="1"/>
    </xf>
    <xf numFmtId="0" fontId="8" fillId="2" borderId="2" xfId="7" applyFont="1" applyFill="1" applyBorder="1" applyAlignment="1">
      <alignment wrapText="1"/>
    </xf>
    <xf numFmtId="0" fontId="26" fillId="2" borderId="2" xfId="7" applyFont="1" applyFill="1" applyBorder="1" applyAlignment="1">
      <alignment vertical="top" wrapText="1"/>
    </xf>
    <xf numFmtId="0" fontId="5" fillId="0" borderId="2" xfId="7" applyFont="1" applyBorder="1" applyAlignment="1">
      <alignment vertical="center" wrapText="1"/>
    </xf>
    <xf numFmtId="0" fontId="26" fillId="2" borderId="15" xfId="7" applyFont="1" applyFill="1" applyBorder="1" applyAlignment="1">
      <alignment vertical="top" wrapText="1"/>
    </xf>
    <xf numFmtId="0" fontId="5" fillId="4" borderId="0" xfId="7" applyFont="1" applyFill="1" applyAlignment="1">
      <alignment vertical="top" wrapText="1"/>
    </xf>
    <xf numFmtId="0" fontId="20" fillId="2" borderId="16" xfId="0" applyFont="1" applyFill="1" applyBorder="1"/>
    <xf numFmtId="0" fontId="20" fillId="2" borderId="7" xfId="0" applyFont="1" applyFill="1" applyBorder="1"/>
    <xf numFmtId="0" fontId="13" fillId="2" borderId="11" xfId="0" applyFont="1" applyFill="1" applyBorder="1"/>
    <xf numFmtId="0" fontId="13" fillId="2" borderId="0" xfId="0" applyFont="1" applyFill="1"/>
    <xf numFmtId="0" fontId="8" fillId="2" borderId="0" xfId="0" applyFont="1" applyFill="1" applyAlignment="1">
      <alignment horizontal="left" vertical="center"/>
    </xf>
    <xf numFmtId="0" fontId="0" fillId="0" borderId="7" xfId="0" applyBorder="1" applyAlignment="1">
      <alignment horizontal="center"/>
    </xf>
    <xf numFmtId="0" fontId="10" fillId="0" borderId="18" xfId="0" applyFont="1" applyBorder="1" applyAlignment="1">
      <alignment vertical="center"/>
    </xf>
    <xf numFmtId="44" fontId="0" fillId="0" borderId="0" xfId="4" applyFont="1"/>
    <xf numFmtId="0" fontId="8" fillId="2" borderId="19" xfId="0" applyFont="1" applyFill="1" applyBorder="1" applyAlignment="1">
      <alignment horizontal="left" vertical="center"/>
    </xf>
    <xf numFmtId="44" fontId="0" fillId="0" borderId="0" xfId="0" applyNumberFormat="1" applyAlignment="1">
      <alignment horizontal="center"/>
    </xf>
    <xf numFmtId="0" fontId="18" fillId="0" borderId="2" xfId="0" applyFont="1" applyBorder="1" applyAlignment="1">
      <alignment horizontal="center"/>
    </xf>
    <xf numFmtId="2" fontId="18" fillId="0" borderId="2" xfId="0" applyNumberFormat="1" applyFont="1" applyBorder="1" applyAlignment="1">
      <alignment horizontal="center"/>
    </xf>
    <xf numFmtId="0" fontId="18" fillId="0" borderId="10" xfId="0" applyFont="1" applyBorder="1" applyAlignment="1">
      <alignment horizontal="center"/>
    </xf>
    <xf numFmtId="1" fontId="18" fillId="0" borderId="2" xfId="0" applyNumberFormat="1" applyFont="1" applyBorder="1" applyAlignment="1">
      <alignment horizontal="center"/>
    </xf>
    <xf numFmtId="0" fontId="18" fillId="0" borderId="2" xfId="0" applyFont="1" applyBorder="1" applyAlignment="1">
      <alignment horizontal="left"/>
    </xf>
    <xf numFmtId="44" fontId="0" fillId="0" borderId="0" xfId="0" applyNumberFormat="1"/>
    <xf numFmtId="0" fontId="31" fillId="0" borderId="0" xfId="0" applyFont="1"/>
    <xf numFmtId="0" fontId="31" fillId="0" borderId="0" xfId="0" applyFont="1" applyAlignment="1">
      <alignment horizontal="center"/>
    </xf>
    <xf numFmtId="0" fontId="16" fillId="2" borderId="11" xfId="0" applyFont="1" applyFill="1" applyBorder="1" applyAlignment="1">
      <alignment vertical="center"/>
    </xf>
    <xf numFmtId="0" fontId="1" fillId="0" borderId="2" xfId="0" applyFont="1" applyBorder="1" applyAlignment="1">
      <alignment vertical="center" wrapText="1"/>
    </xf>
    <xf numFmtId="0" fontId="6" fillId="8" borderId="2" xfId="9" applyFont="1" applyFill="1" applyBorder="1" applyAlignment="1" applyProtection="1">
      <alignment horizontal="center" vertical="center" wrapText="1"/>
      <protection locked="0"/>
    </xf>
    <xf numFmtId="44" fontId="6" fillId="8" borderId="2" xfId="4" applyFont="1" applyFill="1" applyBorder="1" applyAlignment="1" applyProtection="1">
      <alignment horizontal="center" vertical="center" wrapText="1"/>
      <protection locked="0"/>
    </xf>
    <xf numFmtId="166" fontId="6" fillId="8" borderId="2" xfId="9" applyNumberFormat="1" applyFont="1" applyFill="1" applyBorder="1" applyAlignment="1" applyProtection="1">
      <alignment horizontal="center" vertical="center" wrapText="1"/>
      <protection locked="0"/>
    </xf>
    <xf numFmtId="0" fontId="27" fillId="2" borderId="1" xfId="0" applyFont="1" applyFill="1" applyBorder="1" applyAlignment="1">
      <alignment horizontal="left" vertical="center"/>
    </xf>
    <xf numFmtId="44" fontId="29" fillId="2" borderId="1" xfId="4" applyFont="1" applyFill="1" applyBorder="1" applyAlignment="1">
      <alignment horizontal="left" vertical="center"/>
    </xf>
    <xf numFmtId="0" fontId="16" fillId="2" borderId="23" xfId="0" applyFont="1" applyFill="1" applyBorder="1"/>
    <xf numFmtId="0" fontId="8" fillId="2" borderId="24" xfId="0" applyFont="1" applyFill="1" applyBorder="1" applyAlignment="1">
      <alignment horizontal="left" vertical="center"/>
    </xf>
    <xf numFmtId="0" fontId="8" fillId="2" borderId="24" xfId="0" applyFont="1" applyFill="1" applyBorder="1" applyAlignment="1">
      <alignment horizontal="center" vertical="center"/>
    </xf>
    <xf numFmtId="0" fontId="8" fillId="2" borderId="24" xfId="0" applyFont="1" applyFill="1" applyBorder="1" applyAlignment="1">
      <alignment horizontal="center" vertical="center" wrapText="1"/>
    </xf>
    <xf numFmtId="0" fontId="18" fillId="4" borderId="2" xfId="0" applyFont="1" applyFill="1" applyBorder="1" applyAlignment="1">
      <alignment horizontal="left"/>
    </xf>
    <xf numFmtId="2" fontId="17" fillId="0" borderId="10" xfId="0" applyNumberFormat="1" applyFont="1" applyBorder="1" applyAlignment="1">
      <alignment horizontal="center"/>
    </xf>
    <xf numFmtId="2" fontId="8" fillId="2" borderId="0" xfId="6" applyNumberFormat="1" applyFont="1" applyFill="1" applyBorder="1" applyAlignment="1" applyProtection="1">
      <alignment horizontal="center"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33" fillId="0" borderId="0" xfId="0" applyFont="1" applyAlignment="1">
      <alignment horizontal="left" vertical="center"/>
    </xf>
    <xf numFmtId="0" fontId="24" fillId="0" borderId="0" xfId="0" applyFont="1" applyAlignment="1">
      <alignment vertical="center"/>
    </xf>
    <xf numFmtId="168" fontId="18" fillId="0" borderId="10" xfId="8" applyNumberFormat="1" applyFont="1" applyBorder="1" applyAlignment="1" applyProtection="1">
      <alignment horizontal="center" vertical="center"/>
      <protection locked="0"/>
    </xf>
    <xf numFmtId="0" fontId="34" fillId="9" borderId="2" xfId="9" applyFont="1" applyFill="1" applyBorder="1" applyAlignment="1" applyProtection="1">
      <alignment horizontal="center" vertical="center" wrapText="1"/>
      <protection locked="0"/>
    </xf>
    <xf numFmtId="2" fontId="17" fillId="0" borderId="2" xfId="0" applyNumberFormat="1" applyFont="1" applyBorder="1" applyAlignment="1">
      <alignment horizontal="center"/>
    </xf>
    <xf numFmtId="168" fontId="17" fillId="0" borderId="22" xfId="4" applyNumberFormat="1" applyFont="1" applyBorder="1" applyAlignment="1">
      <alignment horizontal="center"/>
    </xf>
    <xf numFmtId="168" fontId="17" fillId="0" borderId="20" xfId="4" applyNumberFormat="1" applyFont="1" applyBorder="1" applyAlignment="1">
      <alignment horizontal="center"/>
    </xf>
    <xf numFmtId="168" fontId="6" fillId="0" borderId="21" xfId="4" applyNumberFormat="1" applyFont="1" applyFill="1" applyBorder="1" applyAlignment="1">
      <alignment horizontal="center" vertical="center"/>
    </xf>
    <xf numFmtId="168" fontId="13" fillId="2" borderId="0" xfId="0" applyNumberFormat="1" applyFont="1" applyFill="1"/>
    <xf numFmtId="168" fontId="6" fillId="8" borderId="25" xfId="4" applyNumberFormat="1" applyFont="1" applyFill="1" applyBorder="1" applyAlignment="1">
      <alignment horizontal="center" vertical="center"/>
    </xf>
    <xf numFmtId="168" fontId="6" fillId="8" borderId="26" xfId="4" applyNumberFormat="1" applyFont="1" applyFill="1" applyBorder="1" applyAlignment="1">
      <alignment horizontal="center" vertical="center"/>
    </xf>
    <xf numFmtId="0" fontId="18" fillId="4" borderId="2" xfId="0" applyFont="1" applyFill="1" applyBorder="1" applyAlignment="1">
      <alignment horizontal="center"/>
    </xf>
    <xf numFmtId="2" fontId="18" fillId="4" borderId="2" xfId="6" applyNumberFormat="1" applyFont="1" applyFill="1" applyBorder="1" applyAlignment="1">
      <alignment horizontal="center" vertical="center"/>
    </xf>
    <xf numFmtId="2" fontId="18" fillId="4" borderId="2" xfId="0" applyNumberFormat="1" applyFont="1" applyFill="1" applyBorder="1" applyAlignment="1">
      <alignment horizontal="center"/>
    </xf>
    <xf numFmtId="0" fontId="18" fillId="4" borderId="10" xfId="0" applyFont="1" applyFill="1" applyBorder="1" applyAlignment="1">
      <alignment horizontal="center"/>
    </xf>
    <xf numFmtId="1" fontId="18" fillId="4" borderId="2" xfId="0" applyNumberFormat="1" applyFont="1" applyFill="1" applyBorder="1" applyAlignment="1">
      <alignment horizontal="center"/>
    </xf>
    <xf numFmtId="2" fontId="18" fillId="4" borderId="10" xfId="8" applyNumberFormat="1" applyFont="1" applyFill="1" applyBorder="1" applyAlignment="1" applyProtection="1">
      <alignment horizontal="center" vertical="center"/>
      <protection locked="0"/>
    </xf>
    <xf numFmtId="44" fontId="18" fillId="4" borderId="10" xfId="4" applyFont="1" applyFill="1" applyBorder="1" applyAlignment="1" applyProtection="1">
      <alignment horizontal="center" vertical="center"/>
      <protection locked="0"/>
    </xf>
    <xf numFmtId="168" fontId="18" fillId="4" borderId="10" xfId="8" applyNumberFormat="1" applyFont="1" applyFill="1" applyBorder="1" applyAlignment="1" applyProtection="1">
      <alignment horizontal="center" vertical="center"/>
      <protection locked="0"/>
    </xf>
    <xf numFmtId="0" fontId="10" fillId="4" borderId="0" xfId="0" applyFont="1" applyFill="1" applyAlignment="1">
      <alignment horizontal="center"/>
    </xf>
    <xf numFmtId="0" fontId="1" fillId="0" borderId="0" xfId="0" applyFont="1"/>
    <xf numFmtId="0" fontId="1" fillId="4" borderId="0" xfId="0" applyFont="1" applyFill="1"/>
    <xf numFmtId="0" fontId="10" fillId="4" borderId="6" xfId="0" applyFont="1" applyFill="1" applyBorder="1" applyAlignment="1">
      <alignment horizontal="center"/>
    </xf>
    <xf numFmtId="0" fontId="10" fillId="4" borderId="0" xfId="0" applyFont="1" applyFill="1"/>
    <xf numFmtId="0" fontId="10" fillId="4" borderId="2" xfId="0" applyFont="1" applyFill="1" applyBorder="1" applyAlignment="1">
      <alignment horizontal="center"/>
    </xf>
    <xf numFmtId="0" fontId="1" fillId="0" borderId="0" xfId="0" applyFont="1" applyAlignment="1">
      <alignment vertical="center"/>
    </xf>
    <xf numFmtId="0" fontId="1" fillId="4" borderId="0" xfId="0" applyFont="1" applyFill="1" applyAlignment="1">
      <alignment vertical="center"/>
    </xf>
    <xf numFmtId="0" fontId="10" fillId="4" borderId="0" xfId="0" applyFont="1" applyFill="1" applyAlignment="1">
      <alignment horizontal="center" vertical="center"/>
    </xf>
    <xf numFmtId="0" fontId="10" fillId="4" borderId="0" xfId="0" applyFont="1" applyFill="1" applyAlignment="1">
      <alignment vertical="center"/>
    </xf>
    <xf numFmtId="0" fontId="1" fillId="4" borderId="0" xfId="0" applyFont="1" applyFill="1" applyAlignment="1">
      <alignment horizontal="center" vertical="center"/>
    </xf>
    <xf numFmtId="0" fontId="1" fillId="4" borderId="0" xfId="0" applyFont="1" applyFill="1" applyAlignment="1">
      <alignment horizontal="center"/>
    </xf>
    <xf numFmtId="0" fontId="1" fillId="2" borderId="0" xfId="0" applyFont="1" applyFill="1"/>
    <xf numFmtId="0" fontId="5" fillId="3" borderId="0" xfId="0" applyFont="1" applyFill="1" applyAlignment="1">
      <alignment horizontal="left" vertical="center" wrapText="1"/>
    </xf>
    <xf numFmtId="0" fontId="8" fillId="2" borderId="17" xfId="0" applyFont="1" applyFill="1" applyBorder="1" applyAlignment="1">
      <alignment horizontal="left" vertical="center"/>
    </xf>
    <xf numFmtId="0" fontId="8" fillId="2" borderId="5" xfId="0" applyFont="1" applyFill="1" applyBorder="1" applyAlignment="1">
      <alignment horizontal="left" vertical="center"/>
    </xf>
    <xf numFmtId="0" fontId="8" fillId="2" borderId="11" xfId="0" applyFont="1" applyFill="1" applyBorder="1" applyAlignment="1">
      <alignment horizontal="left" vertical="center"/>
    </xf>
    <xf numFmtId="0" fontId="8" fillId="2" borderId="0" xfId="0" applyFont="1" applyFill="1" applyAlignment="1">
      <alignment horizontal="left" vertical="center"/>
    </xf>
    <xf numFmtId="0" fontId="10" fillId="4" borderId="0" xfId="0" applyFont="1" applyFill="1" applyAlignment="1">
      <alignment horizontal="center"/>
    </xf>
  </cellXfs>
  <cellStyles count="17">
    <cellStyle name="Euro 2" xfId="10" xr:uid="{789F849C-367B-4AD9-A1B1-5B3CE5263EC0}"/>
    <cellStyle name="Euro 2 2" xfId="16" xr:uid="{6094D554-49FB-4D50-8FCF-3CDA196E98DD}"/>
    <cellStyle name="Komma 2" xfId="2" xr:uid="{5B9860A8-B44C-4430-AC43-E69E8BACE572}"/>
    <cellStyle name="Komma 2 2" xfId="13" xr:uid="{23346692-2DA6-470D-98B5-7C8743BDB2F9}"/>
    <cellStyle name="Komma 3" xfId="6" xr:uid="{CCE5644F-B8C4-4E69-BD28-49E23564E089}"/>
    <cellStyle name="Komma 3 2" xfId="15" xr:uid="{E9E9A16F-636A-41FC-8B41-DFCDBD62C0F2}"/>
    <cellStyle name="Normal_CALCULATIEBLAD.XLS" xfId="3" xr:uid="{EE59E9E9-64E3-4452-A5EB-97CC2ECFA80E}"/>
    <cellStyle name="Standaard" xfId="0" builtinId="0"/>
    <cellStyle name="Standaard 2" xfId="1" xr:uid="{7F700934-FEDE-47CB-9F4A-50BC16FC52B4}"/>
    <cellStyle name="Standaard 2 2" xfId="7" xr:uid="{FF1975FD-7346-4AFE-A0BA-348D2E12D5B6}"/>
    <cellStyle name="Standaard 3" xfId="5" xr:uid="{0AA94FFD-0507-440F-8A67-8D8BFB3D7C77}"/>
    <cellStyle name="Standaard 4" xfId="11" xr:uid="{F43AFFB2-0193-4AB2-BA9B-F52E9B9AC2F7}"/>
    <cellStyle name="Standaard 5" xfId="12" xr:uid="{4F3031B0-340B-411F-A11B-02ED6CAB3949}"/>
    <cellStyle name="Standaard_Blad1" xfId="8" xr:uid="{9AB79C18-4DD2-4BBA-A0CF-ADAC719E74F6}"/>
    <cellStyle name="Standaard_Blad1_1" xfId="9" xr:uid="{21A1550F-DF5A-4F51-A6B1-C30D871AAAE7}"/>
    <cellStyle name="Valuta" xfId="4" builtinId="4"/>
    <cellStyle name="Valuta 2" xfId="14" xr:uid="{F96B9D19-609F-4E0B-8FEE-88BD91F4A8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keyquality275553.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keyquality275553.sharepoint.com/sites/data/5150/Management/Segment%20onderwijs/Klanten/Taalbrug/Venlo/Calculatie/20230705%20Calculatie%20algemeen%20uitbreiding%20Taalbrug%20Venlo%20v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ocuments%20and%20Settings/maler0/Local%20Settings/Temporary%20Internet%20Files/OLK6/Calc%20Brandweer%20hoofdkazerne%20Spaansland%2011-01-07.xls" TargetMode="External"/><Relationship Id="rId1" Type="http://schemas.openxmlformats.org/officeDocument/2006/relationships/externalLinkPath" Target="/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76D4-0761-4E46-92C7-58A6462FEA1C}">
  <sheetPr>
    <tabColor theme="0" tint="-0.499984740745262"/>
  </sheetPr>
  <dimension ref="A1:B8"/>
  <sheetViews>
    <sheetView tabSelected="1" view="pageBreakPreview" zoomScale="70" zoomScaleNormal="70" zoomScaleSheetLayoutView="70" workbookViewId="0"/>
  </sheetViews>
  <sheetFormatPr defaultColWidth="9.140625" defaultRowHeight="14.25" x14ac:dyDescent="0.2"/>
  <cols>
    <col min="1" max="1" width="41.5703125" style="4" customWidth="1"/>
    <col min="2" max="2" width="149.85546875" style="4" customWidth="1"/>
    <col min="3" max="16384" width="9.140625" style="4"/>
  </cols>
  <sheetData>
    <row r="1" spans="1:2" ht="27" customHeight="1" x14ac:dyDescent="0.2">
      <c r="A1" s="1" t="s">
        <v>2</v>
      </c>
      <c r="B1" s="2"/>
    </row>
    <row r="2" spans="1:2" s="8" customFormat="1" ht="20.100000000000001" customHeight="1" x14ac:dyDescent="0.25">
      <c r="A2" s="6" t="s">
        <v>91</v>
      </c>
      <c r="B2" s="7"/>
    </row>
    <row r="3" spans="1:2" s="8" customFormat="1" ht="30" customHeight="1" x14ac:dyDescent="0.25">
      <c r="A3" s="119" t="s">
        <v>266</v>
      </c>
      <c r="B3" s="119"/>
    </row>
    <row r="4" spans="1:2" s="8" customFormat="1" ht="30" customHeight="1" x14ac:dyDescent="0.25">
      <c r="A4" s="119" t="s">
        <v>7</v>
      </c>
      <c r="B4" s="119"/>
    </row>
    <row r="5" spans="1:2" s="8" customFormat="1" ht="20.100000000000001" customHeight="1" x14ac:dyDescent="0.25">
      <c r="A5" s="119" t="s">
        <v>3</v>
      </c>
      <c r="B5" s="119"/>
    </row>
    <row r="6" spans="1:2" s="5" customFormat="1" ht="25.5" x14ac:dyDescent="0.2">
      <c r="A6" s="3" t="s">
        <v>4</v>
      </c>
      <c r="B6" s="72" t="s">
        <v>262</v>
      </c>
    </row>
    <row r="7" spans="1:2" s="5" customFormat="1" ht="63.75" x14ac:dyDescent="0.2">
      <c r="A7" s="3" t="s">
        <v>5</v>
      </c>
      <c r="B7" s="72" t="s">
        <v>97</v>
      </c>
    </row>
    <row r="8" spans="1:2" ht="38.25" x14ac:dyDescent="0.2">
      <c r="A8" s="59" t="s">
        <v>264</v>
      </c>
      <c r="B8" s="72" t="s">
        <v>6</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8C7-1752-495F-B345-DB618FA30D56}">
  <sheetPr>
    <tabColor theme="0" tint="-0.499984740745262"/>
    <pageSetUpPr fitToPage="1"/>
  </sheetPr>
  <dimension ref="A1:L28"/>
  <sheetViews>
    <sheetView view="pageBreakPreview" zoomScaleNormal="100" zoomScaleSheetLayoutView="100" workbookViewId="0">
      <selection activeCell="H20" sqref="H20"/>
    </sheetView>
  </sheetViews>
  <sheetFormatPr defaultRowHeight="15" x14ac:dyDescent="0.25"/>
  <cols>
    <col min="1" max="1" width="7.5703125" customWidth="1"/>
    <col min="2" max="2" width="47.85546875" bestFit="1" customWidth="1"/>
    <col min="3" max="3" width="26.7109375" bestFit="1" customWidth="1"/>
    <col min="4" max="4" width="10.85546875" bestFit="1" customWidth="1"/>
    <col min="5" max="5" width="11" bestFit="1" customWidth="1"/>
    <col min="6" max="7" width="17.42578125" customWidth="1"/>
    <col min="8" max="8" width="22.5703125" style="9" bestFit="1" customWidth="1"/>
    <col min="9" max="10" width="12.42578125" bestFit="1" customWidth="1"/>
    <col min="11" max="11" width="23.28515625" bestFit="1" customWidth="1"/>
    <col min="12" max="12" width="12.42578125" bestFit="1" customWidth="1"/>
  </cols>
  <sheetData>
    <row r="1" spans="1:8" ht="22.5" x14ac:dyDescent="0.3">
      <c r="A1" s="53" t="s">
        <v>4</v>
      </c>
      <c r="B1" s="54"/>
      <c r="C1" s="54"/>
      <c r="D1" s="54"/>
      <c r="E1" s="54"/>
      <c r="F1" s="54"/>
      <c r="G1" s="54"/>
      <c r="H1" s="54"/>
    </row>
    <row r="2" spans="1:8" ht="23.25" thickBot="1" x14ac:dyDescent="0.35">
      <c r="A2" s="15" t="s">
        <v>197</v>
      </c>
      <c r="B2" s="14"/>
      <c r="C2" s="14"/>
      <c r="D2" s="14"/>
      <c r="E2" s="14"/>
      <c r="F2" s="14"/>
      <c r="G2" s="14"/>
      <c r="H2" s="14"/>
    </row>
    <row r="3" spans="1:8" ht="39.950000000000003" customHeight="1" x14ac:dyDescent="0.25">
      <c r="A3" s="78"/>
      <c r="B3" s="79" t="s">
        <v>0</v>
      </c>
      <c r="C3" s="79" t="s">
        <v>12</v>
      </c>
      <c r="D3" s="79" t="s">
        <v>11</v>
      </c>
      <c r="E3" s="79" t="s">
        <v>22</v>
      </c>
      <c r="F3" s="80" t="s">
        <v>10</v>
      </c>
      <c r="G3" s="81" t="s">
        <v>90</v>
      </c>
      <c r="H3" s="81" t="s">
        <v>9</v>
      </c>
    </row>
    <row r="4" spans="1:8" x14ac:dyDescent="0.25">
      <c r="A4" s="11">
        <v>1</v>
      </c>
      <c r="B4" s="13" t="s">
        <v>98</v>
      </c>
      <c r="C4" s="12" t="s">
        <v>215</v>
      </c>
      <c r="D4" s="12" t="s">
        <v>216</v>
      </c>
      <c r="E4" s="12" t="s">
        <v>217</v>
      </c>
      <c r="F4" s="83">
        <f>SUMIF('1. Ruimtestaat'!$B:$B,Totaalblad!B4,'1. Ruimtestaat'!$F:$F)</f>
        <v>405</v>
      </c>
      <c r="G4" s="83">
        <f>SUMIFS('1. Ruimtestaat'!$M:$M,'1. Ruimtestaat'!$B:$B,$B4)</f>
        <v>0</v>
      </c>
      <c r="H4" s="92">
        <f>SUMIFS('1. Ruimtestaat'!$N:$N,'1. Ruimtestaat'!$B:$B,$B4)</f>
        <v>0</v>
      </c>
    </row>
    <row r="5" spans="1:8" x14ac:dyDescent="0.25">
      <c r="A5" s="11">
        <v>2</v>
      </c>
      <c r="B5" s="13" t="s">
        <v>111</v>
      </c>
      <c r="C5" s="12" t="s">
        <v>218</v>
      </c>
      <c r="D5" s="12" t="s">
        <v>219</v>
      </c>
      <c r="E5" s="12" t="s">
        <v>217</v>
      </c>
      <c r="F5" s="83">
        <f>SUMIF('1. Ruimtestaat'!$B:$B,Totaalblad!B5,'1. Ruimtestaat'!$F:$F)</f>
        <v>718</v>
      </c>
      <c r="G5" s="91">
        <f>SUMIFS('1. Ruimtestaat'!$M:$M,'1. Ruimtestaat'!$B:$B,$B5)</f>
        <v>0</v>
      </c>
      <c r="H5" s="93">
        <f>SUMIFS('1. Ruimtestaat'!$N:$N,'1. Ruimtestaat'!$B:$B,$B5)</f>
        <v>0</v>
      </c>
    </row>
    <row r="6" spans="1:8" x14ac:dyDescent="0.25">
      <c r="A6" s="11">
        <v>3</v>
      </c>
      <c r="B6" s="13" t="s">
        <v>116</v>
      </c>
      <c r="C6" s="12" t="s">
        <v>220</v>
      </c>
      <c r="D6" s="12" t="s">
        <v>221</v>
      </c>
      <c r="E6" s="12" t="s">
        <v>217</v>
      </c>
      <c r="F6" s="83">
        <f>SUMIF('1. Ruimtestaat'!$B:$B,Totaalblad!B6,'1. Ruimtestaat'!$F:$F)</f>
        <v>483</v>
      </c>
      <c r="G6" s="91">
        <f>SUMIFS('1. Ruimtestaat'!$M:$M,'1. Ruimtestaat'!$B:$B,$B6)</f>
        <v>0</v>
      </c>
      <c r="H6" s="93">
        <f>SUMIFS('1. Ruimtestaat'!$N:$N,'1. Ruimtestaat'!$B:$B,$B6)</f>
        <v>0</v>
      </c>
    </row>
    <row r="7" spans="1:8" x14ac:dyDescent="0.25">
      <c r="A7" s="11">
        <v>4</v>
      </c>
      <c r="B7" s="82" t="s">
        <v>263</v>
      </c>
      <c r="C7" s="12" t="s">
        <v>222</v>
      </c>
      <c r="D7" s="12" t="s">
        <v>223</v>
      </c>
      <c r="E7" s="12" t="s">
        <v>217</v>
      </c>
      <c r="F7" s="83">
        <f>SUMIF('1. Ruimtestaat'!$B:$B,Totaalblad!B7,'1. Ruimtestaat'!$F:$F)</f>
        <v>461</v>
      </c>
      <c r="G7" s="91">
        <f>SUMIFS('1. Ruimtestaat'!$M:$M,'1. Ruimtestaat'!$B:$B,$B7)</f>
        <v>0</v>
      </c>
      <c r="H7" s="93">
        <f>SUMIFS('1. Ruimtestaat'!$N:$N,'1. Ruimtestaat'!$B:$B,$B7)</f>
        <v>0</v>
      </c>
    </row>
    <row r="8" spans="1:8" x14ac:dyDescent="0.25">
      <c r="A8" s="11">
        <v>5</v>
      </c>
      <c r="B8" s="13" t="s">
        <v>117</v>
      </c>
      <c r="C8" s="12" t="s">
        <v>224</v>
      </c>
      <c r="D8" s="12" t="s">
        <v>225</v>
      </c>
      <c r="E8" s="12" t="s">
        <v>226</v>
      </c>
      <c r="F8" s="83">
        <f>SUMIF('1. Ruimtestaat'!$B:$B,Totaalblad!B8,'1. Ruimtestaat'!$F:$F)</f>
        <v>2234</v>
      </c>
      <c r="G8" s="91">
        <f>SUMIFS('1. Ruimtestaat'!$M:$M,'1. Ruimtestaat'!$B:$B,$B8)</f>
        <v>0</v>
      </c>
      <c r="H8" s="93">
        <f>SUMIFS('1. Ruimtestaat'!$N:$N,'1. Ruimtestaat'!$B:$B,$B8)</f>
        <v>0</v>
      </c>
    </row>
    <row r="9" spans="1:8" x14ac:dyDescent="0.25">
      <c r="A9" s="11">
        <v>6</v>
      </c>
      <c r="B9" s="13" t="s">
        <v>130</v>
      </c>
      <c r="C9" s="12" t="s">
        <v>227</v>
      </c>
      <c r="D9" s="12" t="s">
        <v>228</v>
      </c>
      <c r="E9" s="12" t="s">
        <v>229</v>
      </c>
      <c r="F9" s="83">
        <f>SUMIF('1. Ruimtestaat'!$B:$B,Totaalblad!B9,'1. Ruimtestaat'!$F:$F)</f>
        <v>1123</v>
      </c>
      <c r="G9" s="91">
        <f>SUMIFS('1. Ruimtestaat'!$M:$M,'1. Ruimtestaat'!$B:$B,$B9)</f>
        <v>0</v>
      </c>
      <c r="H9" s="93">
        <f>SUMIFS('1. Ruimtestaat'!$N:$N,'1. Ruimtestaat'!$B:$B,$B9)</f>
        <v>0</v>
      </c>
    </row>
    <row r="10" spans="1:8" x14ac:dyDescent="0.25">
      <c r="A10" s="11">
        <v>7</v>
      </c>
      <c r="B10" s="13" t="s">
        <v>131</v>
      </c>
      <c r="C10" s="12" t="s">
        <v>230</v>
      </c>
      <c r="D10" s="12" t="s">
        <v>231</v>
      </c>
      <c r="E10" s="12" t="s">
        <v>217</v>
      </c>
      <c r="F10" s="83">
        <f>SUMIF('1. Ruimtestaat'!$B:$B,Totaalblad!B10,'1. Ruimtestaat'!$F:$F)</f>
        <v>1790</v>
      </c>
      <c r="G10" s="91">
        <f>SUMIFS('1. Ruimtestaat'!$M:$M,'1. Ruimtestaat'!$B:$B,$B10)</f>
        <v>0</v>
      </c>
      <c r="H10" s="93">
        <f>SUMIFS('1. Ruimtestaat'!$N:$N,'1. Ruimtestaat'!$B:$B,$B10)</f>
        <v>0</v>
      </c>
    </row>
    <row r="11" spans="1:8" x14ac:dyDescent="0.25">
      <c r="A11" s="11">
        <v>8</v>
      </c>
      <c r="B11" s="13" t="s">
        <v>133</v>
      </c>
      <c r="C11" s="12" t="s">
        <v>230</v>
      </c>
      <c r="D11" s="12" t="s">
        <v>231</v>
      </c>
      <c r="E11" s="12" t="s">
        <v>217</v>
      </c>
      <c r="F11" s="83">
        <f>SUMIF('1. Ruimtestaat'!$B:$B,Totaalblad!B11,'1. Ruimtestaat'!$F:$F)</f>
        <v>2797</v>
      </c>
      <c r="G11" s="91">
        <f>SUMIFS('1. Ruimtestaat'!$M:$M,'1. Ruimtestaat'!$B:$B,$B11)</f>
        <v>0</v>
      </c>
      <c r="H11" s="93">
        <f>SUMIFS('1. Ruimtestaat'!$N:$N,'1. Ruimtestaat'!$B:$B,$B11)</f>
        <v>0</v>
      </c>
    </row>
    <row r="12" spans="1:8" x14ac:dyDescent="0.25">
      <c r="A12" s="11">
        <v>9</v>
      </c>
      <c r="B12" s="13" t="s">
        <v>138</v>
      </c>
      <c r="C12" s="12" t="s">
        <v>232</v>
      </c>
      <c r="D12" s="12" t="s">
        <v>233</v>
      </c>
      <c r="E12" s="12" t="s">
        <v>217</v>
      </c>
      <c r="F12" s="83">
        <f>SUMIF('1. Ruimtestaat'!$B:$B,Totaalblad!B12,'1. Ruimtestaat'!$F:$F)</f>
        <v>4694</v>
      </c>
      <c r="G12" s="91">
        <f>SUMIFS('1. Ruimtestaat'!$M:$M,'1. Ruimtestaat'!$B:$B,$B12)</f>
        <v>0</v>
      </c>
      <c r="H12" s="93">
        <f>SUMIFS('1. Ruimtestaat'!$N:$N,'1. Ruimtestaat'!$B:$B,$B12)</f>
        <v>0</v>
      </c>
    </row>
    <row r="13" spans="1:8" x14ac:dyDescent="0.25">
      <c r="A13" s="11">
        <v>10</v>
      </c>
      <c r="B13" s="13" t="s">
        <v>260</v>
      </c>
      <c r="C13" s="12" t="s">
        <v>234</v>
      </c>
      <c r="D13" s="12" t="s">
        <v>235</v>
      </c>
      <c r="E13" s="12" t="s">
        <v>217</v>
      </c>
      <c r="F13" s="83">
        <f>SUMIF('1. Ruimtestaat'!$B:$B,Totaalblad!B13,'1. Ruimtestaat'!$F:$F)</f>
        <v>1437</v>
      </c>
      <c r="G13" s="91">
        <f>SUMIFS('1. Ruimtestaat'!$M:$M,'1. Ruimtestaat'!$B:$B,$B13)</f>
        <v>0</v>
      </c>
      <c r="H13" s="93">
        <f>SUMIFS('1. Ruimtestaat'!$N:$N,'1. Ruimtestaat'!$B:$B,$B13)</f>
        <v>0</v>
      </c>
    </row>
    <row r="14" spans="1:8" x14ac:dyDescent="0.25">
      <c r="A14" s="11">
        <v>11</v>
      </c>
      <c r="B14" s="13" t="s">
        <v>144</v>
      </c>
      <c r="C14" s="12" t="s">
        <v>236</v>
      </c>
      <c r="D14" s="12" t="s">
        <v>237</v>
      </c>
      <c r="E14" s="12" t="s">
        <v>217</v>
      </c>
      <c r="F14" s="83">
        <f>SUMIF('1. Ruimtestaat'!$B:$B,Totaalblad!B14,'1. Ruimtestaat'!$F:$F)</f>
        <v>452</v>
      </c>
      <c r="G14" s="91">
        <f>SUMIFS('1. Ruimtestaat'!$M:$M,'1. Ruimtestaat'!$B:$B,$B14)</f>
        <v>0</v>
      </c>
      <c r="H14" s="93">
        <f>SUMIFS('1. Ruimtestaat'!$N:$N,'1. Ruimtestaat'!$B:$B,$B14)</f>
        <v>0</v>
      </c>
    </row>
    <row r="15" spans="1:8" x14ac:dyDescent="0.25">
      <c r="A15" s="11">
        <v>12</v>
      </c>
      <c r="B15" s="13" t="s">
        <v>147</v>
      </c>
      <c r="C15" s="12" t="s">
        <v>238</v>
      </c>
      <c r="D15" s="12" t="s">
        <v>239</v>
      </c>
      <c r="E15" s="12" t="s">
        <v>240</v>
      </c>
      <c r="F15" s="83">
        <f>SUMIF('1. Ruimtestaat'!$B:$B,Totaalblad!B15,'1. Ruimtestaat'!$F:$F)</f>
        <v>665.18600000000004</v>
      </c>
      <c r="G15" s="91">
        <f>SUMIFS('1. Ruimtestaat'!$M:$M,'1. Ruimtestaat'!$B:$B,$B15)</f>
        <v>0</v>
      </c>
      <c r="H15" s="93">
        <f>SUMIFS('1. Ruimtestaat'!$N:$N,'1. Ruimtestaat'!$B:$B,$B15)</f>
        <v>0</v>
      </c>
    </row>
    <row r="16" spans="1:8" x14ac:dyDescent="0.25">
      <c r="A16" s="11">
        <v>13</v>
      </c>
      <c r="B16" s="13" t="s">
        <v>169</v>
      </c>
      <c r="C16" s="12" t="s">
        <v>241</v>
      </c>
      <c r="D16" s="12" t="s">
        <v>242</v>
      </c>
      <c r="E16" s="12" t="s">
        <v>243</v>
      </c>
      <c r="F16" s="83">
        <f>SUMIF('1. Ruimtestaat'!$B:$B,Totaalblad!B16,'1. Ruimtestaat'!$F:$F)</f>
        <v>1557.9999999999998</v>
      </c>
      <c r="G16" s="91">
        <f>SUMIFS('1. Ruimtestaat'!$M:$M,'1. Ruimtestaat'!$B:$B,$B16)</f>
        <v>0</v>
      </c>
      <c r="H16" s="93">
        <f>SUMIFS('1. Ruimtestaat'!$N:$N,'1. Ruimtestaat'!$B:$B,$B16)</f>
        <v>0</v>
      </c>
    </row>
    <row r="17" spans="1:12" x14ac:dyDescent="0.25">
      <c r="A17" s="11">
        <v>14</v>
      </c>
      <c r="B17" s="13" t="s">
        <v>190</v>
      </c>
      <c r="C17" s="12" t="s">
        <v>244</v>
      </c>
      <c r="D17" s="12" t="s">
        <v>245</v>
      </c>
      <c r="E17" s="12" t="s">
        <v>246</v>
      </c>
      <c r="F17" s="83">
        <f>SUMIF('1. Ruimtestaat'!$B:$B,Totaalblad!B17,'1. Ruimtestaat'!$F:$F)</f>
        <v>928</v>
      </c>
      <c r="G17" s="91">
        <f>SUMIFS('1. Ruimtestaat'!$M:$M,'1. Ruimtestaat'!$B:$B,$B17)</f>
        <v>0</v>
      </c>
      <c r="H17" s="93">
        <f>SUMIFS('1. Ruimtestaat'!$N:$N,'1. Ruimtestaat'!$B:$B,$B17)</f>
        <v>0</v>
      </c>
    </row>
    <row r="18" spans="1:12" x14ac:dyDescent="0.25">
      <c r="A18" s="11">
        <v>15</v>
      </c>
      <c r="B18" s="13" t="s">
        <v>198</v>
      </c>
      <c r="C18" s="12" t="s">
        <v>247</v>
      </c>
      <c r="D18" s="12" t="s">
        <v>248</v>
      </c>
      <c r="E18" s="12" t="s">
        <v>217</v>
      </c>
      <c r="F18" s="83">
        <f>SUMIF('1. Ruimtestaat'!$B:$B,Totaalblad!B18,'1. Ruimtestaat'!$F:$F)</f>
        <v>537.20000000000005</v>
      </c>
      <c r="G18" s="91">
        <f>SUMIFS('1. Ruimtestaat'!$M:$M,'1. Ruimtestaat'!$B:$B,$B18)</f>
        <v>0</v>
      </c>
      <c r="H18" s="93">
        <f>SUMIFS('1. Ruimtestaat'!$N:$N,'1. Ruimtestaat'!$B:$B,$B18)</f>
        <v>0</v>
      </c>
    </row>
    <row r="19" spans="1:12" x14ac:dyDescent="0.25">
      <c r="A19" s="11">
        <v>16</v>
      </c>
      <c r="B19" s="13" t="s">
        <v>207</v>
      </c>
      <c r="C19" s="12" t="s">
        <v>249</v>
      </c>
      <c r="D19" s="12" t="s">
        <v>250</v>
      </c>
      <c r="E19" s="12" t="s">
        <v>217</v>
      </c>
      <c r="F19" s="83">
        <f>SUMIF('1. Ruimtestaat'!$B:$B,Totaalblad!B19,'1. Ruimtestaat'!$F:$F)</f>
        <v>539.03</v>
      </c>
      <c r="G19" s="91">
        <f>SUMIFS('1. Ruimtestaat'!$M:$M,'1. Ruimtestaat'!$B:$B,$B19)</f>
        <v>0</v>
      </c>
      <c r="H19" s="93">
        <f>SUMIFS('1. Ruimtestaat'!$N:$N,'1. Ruimtestaat'!$B:$B,$B19)</f>
        <v>0</v>
      </c>
    </row>
    <row r="20" spans="1:12" ht="15.75" thickBot="1" x14ac:dyDescent="0.3">
      <c r="A20" s="71"/>
      <c r="B20" s="57" t="s">
        <v>8</v>
      </c>
      <c r="C20" s="57"/>
      <c r="D20" s="57"/>
      <c r="E20" s="57"/>
      <c r="F20" s="84">
        <f>SUM(F4:F19)</f>
        <v>20821.416000000001</v>
      </c>
      <c r="G20" s="84">
        <f>SUM(G4:G19)</f>
        <v>0</v>
      </c>
      <c r="H20" s="94">
        <f>SUM(H4:H19)</f>
        <v>0</v>
      </c>
    </row>
    <row r="21" spans="1:12" ht="15.75" thickBot="1" x14ac:dyDescent="0.3">
      <c r="A21" s="55"/>
      <c r="B21" s="56"/>
      <c r="C21" s="56"/>
      <c r="D21" s="56"/>
      <c r="E21" s="56"/>
      <c r="F21" s="56"/>
      <c r="G21" s="56"/>
      <c r="H21" s="95"/>
      <c r="L21" s="70"/>
    </row>
    <row r="22" spans="1:12" ht="21" customHeight="1" x14ac:dyDescent="0.25">
      <c r="A22" s="122" t="s">
        <v>89</v>
      </c>
      <c r="B22" s="123"/>
      <c r="C22" s="123"/>
      <c r="D22" s="123"/>
      <c r="E22" s="123"/>
      <c r="F22" s="123"/>
      <c r="G22" s="57"/>
      <c r="H22" s="96">
        <f>H20</f>
        <v>0</v>
      </c>
      <c r="I22" s="69"/>
      <c r="J22" s="68"/>
      <c r="K22" s="68"/>
      <c r="L22" s="68"/>
    </row>
    <row r="23" spans="1:12" ht="21" customHeight="1" thickBot="1" x14ac:dyDescent="0.3">
      <c r="A23" s="120" t="s">
        <v>23</v>
      </c>
      <c r="B23" s="121"/>
      <c r="C23" s="121"/>
      <c r="D23" s="121"/>
      <c r="E23" s="121"/>
      <c r="F23" s="121"/>
      <c r="G23" s="61"/>
      <c r="H23" s="97">
        <f>H22*1.21</f>
        <v>0</v>
      </c>
      <c r="I23" s="69"/>
      <c r="J23" s="68"/>
      <c r="K23" s="68"/>
      <c r="L23" s="68"/>
    </row>
    <row r="24" spans="1:12" x14ac:dyDescent="0.25">
      <c r="H24" s="58"/>
    </row>
    <row r="25" spans="1:12" x14ac:dyDescent="0.25">
      <c r="F25" s="60"/>
      <c r="J25" s="68"/>
    </row>
    <row r="26" spans="1:12" x14ac:dyDescent="0.25">
      <c r="H26" s="62"/>
    </row>
    <row r="27" spans="1:12" x14ac:dyDescent="0.25">
      <c r="C27" s="10"/>
      <c r="D27" s="10"/>
      <c r="E27" s="10"/>
      <c r="F27" s="10"/>
      <c r="G27" s="10"/>
    </row>
    <row r="28" spans="1:12" x14ac:dyDescent="0.25">
      <c r="C28" s="10"/>
      <c r="D28" s="10"/>
      <c r="E28" s="10"/>
      <c r="F28" s="10"/>
      <c r="G28" s="10"/>
    </row>
  </sheetData>
  <mergeCells count="2">
    <mergeCell ref="A23:F23"/>
    <mergeCell ref="A22:F22"/>
  </mergeCells>
  <printOptions horizontalCentered="1" verticalCentered="1"/>
  <pageMargins left="0.70866141732283472" right="0.70866141732283472" top="0.74803149606299213" bottom="0.74803149606299213" header="0.31496062992125984" footer="0.31496062992125984"/>
  <pageSetup paperSize="9"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9BC-EA3D-487E-85BF-F961973E07AA}">
  <sheetPr>
    <tabColor rgb="FFFFC000"/>
    <pageSetUpPr fitToPage="1"/>
  </sheetPr>
  <dimension ref="A1:N242"/>
  <sheetViews>
    <sheetView zoomScaleNormal="100" workbookViewId="0">
      <pane ySplit="2" topLeftCell="A3" activePane="bottomLeft" state="frozen"/>
      <selection pane="bottomLeft" activeCell="A3" sqref="A3"/>
    </sheetView>
  </sheetViews>
  <sheetFormatPr defaultColWidth="9.140625" defaultRowHeight="14.25" x14ac:dyDescent="0.25"/>
  <cols>
    <col min="1" max="1" width="1.28515625" style="88" customWidth="1"/>
    <col min="2" max="2" width="48.5703125" style="22" bestFit="1" customWidth="1"/>
    <col min="3" max="3" width="9.85546875" style="22" bestFit="1" customWidth="1"/>
    <col min="4" max="4" width="30.140625" style="19" bestFit="1" customWidth="1"/>
    <col min="5" max="5" width="21.7109375" style="19" bestFit="1" customWidth="1"/>
    <col min="6" max="6" width="23.28515625" style="21" bestFit="1" customWidth="1"/>
    <col min="7" max="7" width="17.5703125" style="20" bestFit="1" customWidth="1"/>
    <col min="8" max="8" width="22.85546875" style="19" customWidth="1"/>
    <col min="9" max="9" width="24.5703125" style="19" bestFit="1" customWidth="1"/>
    <col min="10" max="10" width="17.7109375" style="18" bestFit="1" customWidth="1"/>
    <col min="11" max="11" width="16" style="16" bestFit="1" customWidth="1"/>
    <col min="12" max="12" width="16.7109375" style="33" bestFit="1" customWidth="1"/>
    <col min="13" max="13" width="20.7109375" style="16" bestFit="1" customWidth="1"/>
    <col min="14" max="14" width="30.140625" style="17" bestFit="1" customWidth="1"/>
    <col min="15" max="16384" width="9.140625" style="16"/>
  </cols>
  <sheetData>
    <row r="1" spans="1:14" ht="20.100000000000001" customHeight="1" x14ac:dyDescent="0.25">
      <c r="A1" s="76"/>
      <c r="B1" s="34" t="s">
        <v>21</v>
      </c>
      <c r="C1" s="34"/>
      <c r="D1" s="34"/>
      <c r="E1" s="34"/>
      <c r="F1" s="34"/>
      <c r="G1" s="34"/>
      <c r="H1" s="34"/>
      <c r="I1" s="34"/>
      <c r="J1" s="34"/>
      <c r="K1" s="76"/>
      <c r="L1" s="77"/>
      <c r="M1" s="76"/>
      <c r="N1" s="76"/>
    </row>
    <row r="2" spans="1:14" s="26" customFormat="1" ht="25.5" x14ac:dyDescent="0.25">
      <c r="A2" s="76">
        <v>2</v>
      </c>
      <c r="B2" s="31" t="s">
        <v>0</v>
      </c>
      <c r="C2" s="31" t="s">
        <v>20</v>
      </c>
      <c r="D2" s="27" t="s">
        <v>19</v>
      </c>
      <c r="E2" s="27" t="s">
        <v>265</v>
      </c>
      <c r="F2" s="30" t="s">
        <v>18</v>
      </c>
      <c r="G2" s="29" t="s">
        <v>17</v>
      </c>
      <c r="H2" s="27" t="s">
        <v>1</v>
      </c>
      <c r="I2" s="27" t="s">
        <v>96</v>
      </c>
      <c r="J2" s="28" t="s">
        <v>16</v>
      </c>
      <c r="K2" s="90" t="s">
        <v>15</v>
      </c>
      <c r="L2" s="74" t="s">
        <v>14</v>
      </c>
      <c r="M2" s="73" t="s">
        <v>13</v>
      </c>
      <c r="N2" s="75" t="s">
        <v>92</v>
      </c>
    </row>
    <row r="3" spans="1:14" s="24" customFormat="1" ht="12" customHeight="1" x14ac:dyDescent="0.15">
      <c r="A3" s="87">
        <v>3</v>
      </c>
      <c r="B3" s="67" t="s">
        <v>98</v>
      </c>
      <c r="C3" s="67" t="s">
        <v>99</v>
      </c>
      <c r="D3" s="63" t="s">
        <v>100</v>
      </c>
      <c r="E3" s="63" t="s">
        <v>100</v>
      </c>
      <c r="F3" s="25">
        <v>19.5</v>
      </c>
      <c r="G3" s="64"/>
      <c r="H3" s="63" t="s">
        <v>101</v>
      </c>
      <c r="I3" s="65">
        <v>3</v>
      </c>
      <c r="J3" s="66">
        <v>225</v>
      </c>
      <c r="K3" s="23"/>
      <c r="L3" s="32"/>
      <c r="M3" s="23" t="str">
        <f t="shared" ref="M3:M66" si="0">IF(OR($F3="",$J3="",$K3=""),"",$F3*$J3/$K3)</f>
        <v/>
      </c>
      <c r="N3" s="89" t="str">
        <f t="shared" ref="N3:N66" si="1">IF(OR($L3="",$M3=""),"",$L3*$M3)</f>
        <v/>
      </c>
    </row>
    <row r="4" spans="1:14" s="24" customFormat="1" ht="12" customHeight="1" x14ac:dyDescent="0.15">
      <c r="A4" s="86">
        <v>4</v>
      </c>
      <c r="B4" s="67" t="s">
        <v>98</v>
      </c>
      <c r="C4" s="67" t="s">
        <v>99</v>
      </c>
      <c r="D4" s="63" t="s">
        <v>100</v>
      </c>
      <c r="E4" s="63" t="s">
        <v>100</v>
      </c>
      <c r="F4" s="25">
        <v>19.5</v>
      </c>
      <c r="G4" s="64"/>
      <c r="H4" s="63" t="s">
        <v>102</v>
      </c>
      <c r="I4" s="65">
        <v>3</v>
      </c>
      <c r="J4" s="66">
        <v>225</v>
      </c>
      <c r="K4" s="23"/>
      <c r="L4" s="32"/>
      <c r="M4" s="23" t="str">
        <f t="shared" si="0"/>
        <v/>
      </c>
      <c r="N4" s="89" t="str">
        <f t="shared" si="1"/>
        <v/>
      </c>
    </row>
    <row r="5" spans="1:14" s="24" customFormat="1" ht="12" customHeight="1" x14ac:dyDescent="0.15">
      <c r="A5" s="86">
        <v>5</v>
      </c>
      <c r="B5" s="67" t="s">
        <v>98</v>
      </c>
      <c r="C5" s="67" t="s">
        <v>99</v>
      </c>
      <c r="D5" s="63" t="s">
        <v>103</v>
      </c>
      <c r="E5" s="63" t="s">
        <v>103</v>
      </c>
      <c r="F5" s="25">
        <v>5.5</v>
      </c>
      <c r="G5" s="64"/>
      <c r="H5" s="63" t="s">
        <v>101</v>
      </c>
      <c r="I5" s="65">
        <v>6</v>
      </c>
      <c r="J5" s="66">
        <v>45</v>
      </c>
      <c r="K5" s="23"/>
      <c r="L5" s="32"/>
      <c r="M5" s="23" t="str">
        <f t="shared" si="0"/>
        <v/>
      </c>
      <c r="N5" s="89" t="str">
        <f t="shared" si="1"/>
        <v/>
      </c>
    </row>
    <row r="6" spans="1:14" s="24" customFormat="1" ht="12" customHeight="1" x14ac:dyDescent="0.15">
      <c r="A6" s="85">
        <v>6</v>
      </c>
      <c r="B6" s="67" t="s">
        <v>98</v>
      </c>
      <c r="C6" s="67" t="s">
        <v>99</v>
      </c>
      <c r="D6" s="63" t="s">
        <v>103</v>
      </c>
      <c r="E6" s="63" t="s">
        <v>103</v>
      </c>
      <c r="F6" s="25">
        <v>5.5</v>
      </c>
      <c r="G6" s="64"/>
      <c r="H6" s="63" t="s">
        <v>102</v>
      </c>
      <c r="I6" s="65">
        <v>6</v>
      </c>
      <c r="J6" s="66">
        <v>45</v>
      </c>
      <c r="K6" s="23"/>
      <c r="L6" s="32"/>
      <c r="M6" s="23" t="str">
        <f t="shared" si="0"/>
        <v/>
      </c>
      <c r="N6" s="89" t="str">
        <f t="shared" si="1"/>
        <v/>
      </c>
    </row>
    <row r="7" spans="1:14" s="24" customFormat="1" ht="12" customHeight="1" x14ac:dyDescent="0.15">
      <c r="A7" s="87">
        <v>7</v>
      </c>
      <c r="B7" s="67" t="s">
        <v>98</v>
      </c>
      <c r="C7" s="67" t="s">
        <v>99</v>
      </c>
      <c r="D7" s="63" t="s">
        <v>104</v>
      </c>
      <c r="E7" s="63" t="s">
        <v>255</v>
      </c>
      <c r="F7" s="25">
        <v>32</v>
      </c>
      <c r="G7" s="64"/>
      <c r="H7" s="63" t="s">
        <v>101</v>
      </c>
      <c r="I7" s="65">
        <v>8</v>
      </c>
      <c r="J7" s="66">
        <v>225</v>
      </c>
      <c r="K7" s="23"/>
      <c r="L7" s="32"/>
      <c r="M7" s="23" t="str">
        <f t="shared" si="0"/>
        <v/>
      </c>
      <c r="N7" s="89" t="str">
        <f t="shared" si="1"/>
        <v/>
      </c>
    </row>
    <row r="8" spans="1:14" s="24" customFormat="1" ht="12" customHeight="1" x14ac:dyDescent="0.15">
      <c r="A8" s="86">
        <v>8</v>
      </c>
      <c r="B8" s="67" t="s">
        <v>98</v>
      </c>
      <c r="C8" s="67" t="s">
        <v>99</v>
      </c>
      <c r="D8" s="63" t="s">
        <v>104</v>
      </c>
      <c r="E8" s="63" t="s">
        <v>255</v>
      </c>
      <c r="F8" s="25">
        <v>32</v>
      </c>
      <c r="G8" s="64"/>
      <c r="H8" s="63" t="s">
        <v>102</v>
      </c>
      <c r="I8" s="65">
        <v>8</v>
      </c>
      <c r="J8" s="66">
        <v>225</v>
      </c>
      <c r="K8" s="23"/>
      <c r="L8" s="32"/>
      <c r="M8" s="23" t="str">
        <f t="shared" si="0"/>
        <v/>
      </c>
      <c r="N8" s="89" t="str">
        <f t="shared" si="1"/>
        <v/>
      </c>
    </row>
    <row r="9" spans="1:14" s="24" customFormat="1" ht="12" customHeight="1" x14ac:dyDescent="0.15">
      <c r="A9" s="86">
        <v>9</v>
      </c>
      <c r="B9" s="67" t="s">
        <v>98</v>
      </c>
      <c r="C9" s="67" t="s">
        <v>99</v>
      </c>
      <c r="D9" s="63" t="s">
        <v>105</v>
      </c>
      <c r="E9" s="63" t="s">
        <v>105</v>
      </c>
      <c r="F9" s="25">
        <v>200</v>
      </c>
      <c r="G9" s="64"/>
      <c r="H9" s="63" t="s">
        <v>106</v>
      </c>
      <c r="I9" s="65">
        <v>5</v>
      </c>
      <c r="J9" s="66">
        <v>225</v>
      </c>
      <c r="K9" s="23"/>
      <c r="L9" s="32"/>
      <c r="M9" s="23" t="str">
        <f t="shared" si="0"/>
        <v/>
      </c>
      <c r="N9" s="89" t="str">
        <f t="shared" si="1"/>
        <v/>
      </c>
    </row>
    <row r="10" spans="1:14" s="24" customFormat="1" ht="12" customHeight="1" x14ac:dyDescent="0.15">
      <c r="A10" s="85">
        <v>10</v>
      </c>
      <c r="B10" s="67" t="s">
        <v>98</v>
      </c>
      <c r="C10" s="67" t="s">
        <v>99</v>
      </c>
      <c r="D10" s="63" t="s">
        <v>107</v>
      </c>
      <c r="E10" s="63" t="s">
        <v>252</v>
      </c>
      <c r="F10" s="25">
        <v>40</v>
      </c>
      <c r="G10" s="64"/>
      <c r="H10" s="63" t="s">
        <v>106</v>
      </c>
      <c r="I10" s="65">
        <v>2</v>
      </c>
      <c r="J10" s="66">
        <v>45</v>
      </c>
      <c r="K10" s="23"/>
      <c r="L10" s="32"/>
      <c r="M10" s="23" t="str">
        <f t="shared" si="0"/>
        <v/>
      </c>
      <c r="N10" s="89" t="str">
        <f t="shared" si="1"/>
        <v/>
      </c>
    </row>
    <row r="11" spans="1:14" s="24" customFormat="1" ht="12" customHeight="1" x14ac:dyDescent="0.15">
      <c r="A11" s="87">
        <v>11</v>
      </c>
      <c r="B11" s="67" t="s">
        <v>98</v>
      </c>
      <c r="C11" s="67" t="s">
        <v>99</v>
      </c>
      <c r="D11" s="63" t="s">
        <v>108</v>
      </c>
      <c r="E11" s="63" t="s">
        <v>254</v>
      </c>
      <c r="F11" s="25">
        <v>25.5</v>
      </c>
      <c r="G11" s="64"/>
      <c r="H11" s="63" t="s">
        <v>101</v>
      </c>
      <c r="I11" s="65">
        <v>8</v>
      </c>
      <c r="J11" s="66">
        <v>225</v>
      </c>
      <c r="K11" s="23"/>
      <c r="L11" s="32"/>
      <c r="M11" s="23" t="str">
        <f t="shared" si="0"/>
        <v/>
      </c>
      <c r="N11" s="89" t="str">
        <f t="shared" si="1"/>
        <v/>
      </c>
    </row>
    <row r="12" spans="1:14" s="24" customFormat="1" ht="12" customHeight="1" x14ac:dyDescent="0.15">
      <c r="A12" s="86">
        <v>12</v>
      </c>
      <c r="B12" s="67" t="s">
        <v>98</v>
      </c>
      <c r="C12" s="67" t="s">
        <v>99</v>
      </c>
      <c r="D12" s="63" t="s">
        <v>108</v>
      </c>
      <c r="E12" s="63" t="s">
        <v>254</v>
      </c>
      <c r="F12" s="25">
        <v>25.5</v>
      </c>
      <c r="G12" s="64"/>
      <c r="H12" s="63" t="s">
        <v>102</v>
      </c>
      <c r="I12" s="65">
        <v>8</v>
      </c>
      <c r="J12" s="66">
        <v>225</v>
      </c>
      <c r="K12" s="23"/>
      <c r="L12" s="32"/>
      <c r="M12" s="23" t="str">
        <f t="shared" si="0"/>
        <v/>
      </c>
      <c r="N12" s="89" t="str">
        <f t="shared" si="1"/>
        <v/>
      </c>
    </row>
    <row r="13" spans="1:14" s="24" customFormat="1" ht="12" customHeight="1" x14ac:dyDescent="0.15">
      <c r="A13" s="86">
        <v>13</v>
      </c>
      <c r="B13" s="67" t="s">
        <v>111</v>
      </c>
      <c r="C13" s="67" t="s">
        <v>99</v>
      </c>
      <c r="D13" s="63" t="s">
        <v>112</v>
      </c>
      <c r="E13" s="63" t="s">
        <v>112</v>
      </c>
      <c r="F13" s="25">
        <v>32</v>
      </c>
      <c r="G13" s="64"/>
      <c r="H13" s="63" t="s">
        <v>113</v>
      </c>
      <c r="I13" s="65">
        <v>4</v>
      </c>
      <c r="J13" s="66">
        <v>225</v>
      </c>
      <c r="K13" s="23"/>
      <c r="L13" s="32"/>
      <c r="M13" s="23" t="str">
        <f t="shared" si="0"/>
        <v/>
      </c>
      <c r="N13" s="89" t="str">
        <f t="shared" si="1"/>
        <v/>
      </c>
    </row>
    <row r="14" spans="1:14" s="24" customFormat="1" ht="12" customHeight="1" x14ac:dyDescent="0.15">
      <c r="A14" s="85">
        <v>14</v>
      </c>
      <c r="B14" s="67" t="s">
        <v>111</v>
      </c>
      <c r="C14" s="67" t="s">
        <v>99</v>
      </c>
      <c r="D14" s="63" t="s">
        <v>112</v>
      </c>
      <c r="E14" s="63" t="s">
        <v>112</v>
      </c>
      <c r="F14" s="25">
        <v>41.5</v>
      </c>
      <c r="G14" s="64"/>
      <c r="H14" s="63" t="s">
        <v>101</v>
      </c>
      <c r="I14" s="65">
        <v>4</v>
      </c>
      <c r="J14" s="66">
        <v>225</v>
      </c>
      <c r="K14" s="23"/>
      <c r="L14" s="32"/>
      <c r="M14" s="23" t="str">
        <f t="shared" si="0"/>
        <v/>
      </c>
      <c r="N14" s="89" t="str">
        <f t="shared" si="1"/>
        <v/>
      </c>
    </row>
    <row r="15" spans="1:14" s="24" customFormat="1" ht="12" customHeight="1" x14ac:dyDescent="0.15">
      <c r="A15" s="87">
        <v>15</v>
      </c>
      <c r="B15" s="67" t="s">
        <v>111</v>
      </c>
      <c r="C15" s="67" t="s">
        <v>99</v>
      </c>
      <c r="D15" s="63" t="s">
        <v>112</v>
      </c>
      <c r="E15" s="63" t="s">
        <v>112</v>
      </c>
      <c r="F15" s="25">
        <v>41.5</v>
      </c>
      <c r="G15" s="64"/>
      <c r="H15" s="63" t="s">
        <v>102</v>
      </c>
      <c r="I15" s="65">
        <v>4</v>
      </c>
      <c r="J15" s="66">
        <v>225</v>
      </c>
      <c r="K15" s="23"/>
      <c r="L15" s="32"/>
      <c r="M15" s="23" t="str">
        <f t="shared" si="0"/>
        <v/>
      </c>
      <c r="N15" s="89" t="str">
        <f t="shared" si="1"/>
        <v/>
      </c>
    </row>
    <row r="16" spans="1:14" s="24" customFormat="1" ht="12" customHeight="1" x14ac:dyDescent="0.15">
      <c r="A16" s="86">
        <v>16</v>
      </c>
      <c r="B16" s="67" t="s">
        <v>111</v>
      </c>
      <c r="C16" s="67" t="s">
        <v>99</v>
      </c>
      <c r="D16" s="63" t="s">
        <v>104</v>
      </c>
      <c r="E16" s="63" t="s">
        <v>255</v>
      </c>
      <c r="F16" s="25">
        <v>7</v>
      </c>
      <c r="G16" s="64"/>
      <c r="H16" s="63" t="s">
        <v>113</v>
      </c>
      <c r="I16" s="65">
        <v>8</v>
      </c>
      <c r="J16" s="66">
        <v>225</v>
      </c>
      <c r="K16" s="23"/>
      <c r="L16" s="32"/>
      <c r="M16" s="23" t="str">
        <f t="shared" si="0"/>
        <v/>
      </c>
      <c r="N16" s="89" t="str">
        <f t="shared" si="1"/>
        <v/>
      </c>
    </row>
    <row r="17" spans="1:14" s="24" customFormat="1" ht="12" customHeight="1" x14ac:dyDescent="0.15">
      <c r="A17" s="86">
        <v>17</v>
      </c>
      <c r="B17" s="67" t="s">
        <v>111</v>
      </c>
      <c r="C17" s="67" t="s">
        <v>99</v>
      </c>
      <c r="D17" s="63" t="s">
        <v>104</v>
      </c>
      <c r="E17" s="63" t="s">
        <v>255</v>
      </c>
      <c r="F17" s="25">
        <v>49</v>
      </c>
      <c r="G17" s="64"/>
      <c r="H17" s="63" t="s">
        <v>101</v>
      </c>
      <c r="I17" s="65">
        <v>8</v>
      </c>
      <c r="J17" s="66">
        <v>225</v>
      </c>
      <c r="K17" s="23"/>
      <c r="L17" s="32"/>
      <c r="M17" s="23" t="str">
        <f t="shared" si="0"/>
        <v/>
      </c>
      <c r="N17" s="89" t="str">
        <f t="shared" si="1"/>
        <v/>
      </c>
    </row>
    <row r="18" spans="1:14" s="24" customFormat="1" ht="12" customHeight="1" x14ac:dyDescent="0.15">
      <c r="A18" s="85">
        <v>18</v>
      </c>
      <c r="B18" s="67" t="s">
        <v>111</v>
      </c>
      <c r="C18" s="67" t="s">
        <v>99</v>
      </c>
      <c r="D18" s="63" t="s">
        <v>104</v>
      </c>
      <c r="E18" s="63" t="s">
        <v>255</v>
      </c>
      <c r="F18" s="25">
        <v>49</v>
      </c>
      <c r="G18" s="64"/>
      <c r="H18" s="63" t="s">
        <v>102</v>
      </c>
      <c r="I18" s="65">
        <v>8</v>
      </c>
      <c r="J18" s="66">
        <v>225</v>
      </c>
      <c r="K18" s="23"/>
      <c r="L18" s="32"/>
      <c r="M18" s="23" t="str">
        <f t="shared" si="0"/>
        <v/>
      </c>
      <c r="N18" s="89" t="str">
        <f t="shared" si="1"/>
        <v/>
      </c>
    </row>
    <row r="19" spans="1:14" s="24" customFormat="1" ht="12" customHeight="1" x14ac:dyDescent="0.15">
      <c r="A19" s="87">
        <v>19</v>
      </c>
      <c r="B19" s="67" t="s">
        <v>111</v>
      </c>
      <c r="C19" s="67" t="s">
        <v>99</v>
      </c>
      <c r="D19" s="63" t="s">
        <v>105</v>
      </c>
      <c r="E19" s="63" t="s">
        <v>105</v>
      </c>
      <c r="F19" s="25">
        <v>369</v>
      </c>
      <c r="G19" s="64"/>
      <c r="H19" s="63" t="s">
        <v>106</v>
      </c>
      <c r="I19" s="65">
        <v>5</v>
      </c>
      <c r="J19" s="66">
        <v>225</v>
      </c>
      <c r="K19" s="23"/>
      <c r="L19" s="32"/>
      <c r="M19" s="23" t="str">
        <f t="shared" si="0"/>
        <v/>
      </c>
      <c r="N19" s="89" t="str">
        <f t="shared" si="1"/>
        <v/>
      </c>
    </row>
    <row r="20" spans="1:14" s="24" customFormat="1" ht="12" customHeight="1" x14ac:dyDescent="0.15">
      <c r="A20" s="86">
        <v>20</v>
      </c>
      <c r="B20" s="67" t="s">
        <v>111</v>
      </c>
      <c r="C20" s="67" t="s">
        <v>99</v>
      </c>
      <c r="D20" s="63" t="s">
        <v>107</v>
      </c>
      <c r="E20" s="63" t="s">
        <v>252</v>
      </c>
      <c r="F20" s="25">
        <v>56</v>
      </c>
      <c r="G20" s="64"/>
      <c r="H20" s="63" t="s">
        <v>106</v>
      </c>
      <c r="I20" s="65">
        <v>2</v>
      </c>
      <c r="J20" s="66">
        <v>45</v>
      </c>
      <c r="K20" s="23"/>
      <c r="L20" s="32"/>
      <c r="M20" s="23" t="str">
        <f t="shared" si="0"/>
        <v/>
      </c>
      <c r="N20" s="89" t="str">
        <f t="shared" si="1"/>
        <v/>
      </c>
    </row>
    <row r="21" spans="1:14" s="24" customFormat="1" ht="12" customHeight="1" x14ac:dyDescent="0.15">
      <c r="A21" s="86">
        <v>21</v>
      </c>
      <c r="B21" s="67" t="s">
        <v>111</v>
      </c>
      <c r="C21" s="67" t="s">
        <v>99</v>
      </c>
      <c r="D21" s="63" t="s">
        <v>114</v>
      </c>
      <c r="E21" s="63" t="s">
        <v>254</v>
      </c>
      <c r="F21" s="25">
        <v>1.5</v>
      </c>
      <c r="G21" s="64"/>
      <c r="H21" s="63" t="s">
        <v>101</v>
      </c>
      <c r="I21" s="65">
        <v>8</v>
      </c>
      <c r="J21" s="66">
        <v>225</v>
      </c>
      <c r="K21" s="23"/>
      <c r="L21" s="32"/>
      <c r="M21" s="23" t="str">
        <f t="shared" si="0"/>
        <v/>
      </c>
      <c r="N21" s="89" t="str">
        <f t="shared" si="1"/>
        <v/>
      </c>
    </row>
    <row r="22" spans="1:14" s="24" customFormat="1" ht="12" customHeight="1" x14ac:dyDescent="0.15">
      <c r="A22" s="85">
        <v>22</v>
      </c>
      <c r="B22" s="67" t="s">
        <v>111</v>
      </c>
      <c r="C22" s="67" t="s">
        <v>99</v>
      </c>
      <c r="D22" s="63" t="s">
        <v>114</v>
      </c>
      <c r="E22" s="63" t="s">
        <v>254</v>
      </c>
      <c r="F22" s="25">
        <v>1.5</v>
      </c>
      <c r="G22" s="64"/>
      <c r="H22" s="63" t="s">
        <v>102</v>
      </c>
      <c r="I22" s="65">
        <v>8</v>
      </c>
      <c r="J22" s="66">
        <v>225</v>
      </c>
      <c r="K22" s="23"/>
      <c r="L22" s="32"/>
      <c r="M22" s="23" t="str">
        <f t="shared" si="0"/>
        <v/>
      </c>
      <c r="N22" s="89" t="str">
        <f t="shared" si="1"/>
        <v/>
      </c>
    </row>
    <row r="23" spans="1:14" s="24" customFormat="1" ht="12" customHeight="1" x14ac:dyDescent="0.15">
      <c r="A23" s="87">
        <v>23</v>
      </c>
      <c r="B23" s="67" t="s">
        <v>111</v>
      </c>
      <c r="C23" s="67" t="s">
        <v>99</v>
      </c>
      <c r="D23" s="63" t="s">
        <v>108</v>
      </c>
      <c r="E23" s="63" t="s">
        <v>254</v>
      </c>
      <c r="F23" s="25">
        <v>29</v>
      </c>
      <c r="G23" s="64"/>
      <c r="H23" s="63" t="s">
        <v>101</v>
      </c>
      <c r="I23" s="65">
        <v>8</v>
      </c>
      <c r="J23" s="66">
        <v>225</v>
      </c>
      <c r="K23" s="23"/>
      <c r="L23" s="32"/>
      <c r="M23" s="23" t="str">
        <f t="shared" si="0"/>
        <v/>
      </c>
      <c r="N23" s="89" t="str">
        <f t="shared" si="1"/>
        <v/>
      </c>
    </row>
    <row r="24" spans="1:14" s="24" customFormat="1" ht="12" customHeight="1" x14ac:dyDescent="0.15">
      <c r="A24" s="86">
        <v>24</v>
      </c>
      <c r="B24" s="67" t="s">
        <v>111</v>
      </c>
      <c r="C24" s="67" t="s">
        <v>99</v>
      </c>
      <c r="D24" s="63" t="s">
        <v>108</v>
      </c>
      <c r="E24" s="63" t="s">
        <v>254</v>
      </c>
      <c r="F24" s="25">
        <v>29</v>
      </c>
      <c r="G24" s="64"/>
      <c r="H24" s="63" t="s">
        <v>102</v>
      </c>
      <c r="I24" s="65">
        <v>8</v>
      </c>
      <c r="J24" s="66">
        <v>225</v>
      </c>
      <c r="K24" s="23"/>
      <c r="L24" s="32"/>
      <c r="M24" s="23" t="str">
        <f t="shared" si="0"/>
        <v/>
      </c>
      <c r="N24" s="89" t="str">
        <f t="shared" si="1"/>
        <v/>
      </c>
    </row>
    <row r="25" spans="1:14" s="24" customFormat="1" ht="12" customHeight="1" x14ac:dyDescent="0.15">
      <c r="A25" s="86">
        <v>25</v>
      </c>
      <c r="B25" s="67" t="s">
        <v>111</v>
      </c>
      <c r="C25" s="67" t="s">
        <v>99</v>
      </c>
      <c r="D25" s="63" t="s">
        <v>115</v>
      </c>
      <c r="E25" s="63" t="s">
        <v>254</v>
      </c>
      <c r="F25" s="25">
        <v>8</v>
      </c>
      <c r="G25" s="64"/>
      <c r="H25" s="63" t="s">
        <v>101</v>
      </c>
      <c r="I25" s="65">
        <v>8</v>
      </c>
      <c r="J25" s="66">
        <v>225</v>
      </c>
      <c r="K25" s="23"/>
      <c r="L25" s="32"/>
      <c r="M25" s="23" t="str">
        <f t="shared" si="0"/>
        <v/>
      </c>
      <c r="N25" s="89" t="str">
        <f t="shared" si="1"/>
        <v/>
      </c>
    </row>
    <row r="26" spans="1:14" s="24" customFormat="1" ht="12" customHeight="1" x14ac:dyDescent="0.15">
      <c r="A26" s="85">
        <v>26</v>
      </c>
      <c r="B26" s="67" t="s">
        <v>111</v>
      </c>
      <c r="C26" s="67" t="s">
        <v>99</v>
      </c>
      <c r="D26" s="63" t="s">
        <v>115</v>
      </c>
      <c r="E26" s="63" t="s">
        <v>254</v>
      </c>
      <c r="F26" s="25">
        <v>4</v>
      </c>
      <c r="G26" s="64"/>
      <c r="H26" s="63" t="s">
        <v>102</v>
      </c>
      <c r="I26" s="65">
        <v>8</v>
      </c>
      <c r="J26" s="66">
        <v>225</v>
      </c>
      <c r="K26" s="23"/>
      <c r="L26" s="32"/>
      <c r="M26" s="23" t="str">
        <f t="shared" si="0"/>
        <v/>
      </c>
      <c r="N26" s="89" t="str">
        <f t="shared" si="1"/>
        <v/>
      </c>
    </row>
    <row r="27" spans="1:14" s="24" customFormat="1" ht="12" customHeight="1" x14ac:dyDescent="0.15">
      <c r="A27" s="87">
        <v>27</v>
      </c>
      <c r="B27" s="67" t="s">
        <v>116</v>
      </c>
      <c r="C27" s="67" t="s">
        <v>99</v>
      </c>
      <c r="D27" s="63" t="s">
        <v>112</v>
      </c>
      <c r="E27" s="63" t="s">
        <v>112</v>
      </c>
      <c r="F27" s="25">
        <v>11.5</v>
      </c>
      <c r="G27" s="64"/>
      <c r="H27" s="63" t="s">
        <v>101</v>
      </c>
      <c r="I27" s="65">
        <v>4</v>
      </c>
      <c r="J27" s="66">
        <v>225</v>
      </c>
      <c r="K27" s="23"/>
      <c r="L27" s="32"/>
      <c r="M27" s="23" t="str">
        <f t="shared" si="0"/>
        <v/>
      </c>
      <c r="N27" s="89" t="str">
        <f t="shared" si="1"/>
        <v/>
      </c>
    </row>
    <row r="28" spans="1:14" s="24" customFormat="1" ht="12" customHeight="1" x14ac:dyDescent="0.15">
      <c r="A28" s="86">
        <v>28</v>
      </c>
      <c r="B28" s="67" t="s">
        <v>116</v>
      </c>
      <c r="C28" s="67" t="s">
        <v>99</v>
      </c>
      <c r="D28" s="63" t="s">
        <v>112</v>
      </c>
      <c r="E28" s="63" t="s">
        <v>112</v>
      </c>
      <c r="F28" s="25">
        <v>11.5</v>
      </c>
      <c r="G28" s="64"/>
      <c r="H28" s="63" t="s">
        <v>102</v>
      </c>
      <c r="I28" s="65">
        <v>4</v>
      </c>
      <c r="J28" s="66">
        <v>225</v>
      </c>
      <c r="K28" s="23"/>
      <c r="L28" s="32"/>
      <c r="M28" s="23" t="str">
        <f t="shared" si="0"/>
        <v/>
      </c>
      <c r="N28" s="89" t="str">
        <f t="shared" si="1"/>
        <v/>
      </c>
    </row>
    <row r="29" spans="1:14" s="24" customFormat="1" ht="12" customHeight="1" x14ac:dyDescent="0.15">
      <c r="A29" s="86">
        <v>29</v>
      </c>
      <c r="B29" s="67" t="s">
        <v>116</v>
      </c>
      <c r="C29" s="67" t="s">
        <v>99</v>
      </c>
      <c r="D29" s="63" t="s">
        <v>103</v>
      </c>
      <c r="E29" s="63" t="s">
        <v>103</v>
      </c>
      <c r="F29" s="25">
        <v>2.5</v>
      </c>
      <c r="G29" s="64"/>
      <c r="H29" s="63" t="s">
        <v>101</v>
      </c>
      <c r="I29" s="65">
        <v>6</v>
      </c>
      <c r="J29" s="66">
        <v>45</v>
      </c>
      <c r="K29" s="23"/>
      <c r="L29" s="32"/>
      <c r="M29" s="23" t="str">
        <f t="shared" si="0"/>
        <v/>
      </c>
      <c r="N29" s="89" t="str">
        <f t="shared" si="1"/>
        <v/>
      </c>
    </row>
    <row r="30" spans="1:14" s="24" customFormat="1" ht="12" customHeight="1" x14ac:dyDescent="0.15">
      <c r="A30" s="85">
        <v>30</v>
      </c>
      <c r="B30" s="67" t="s">
        <v>116</v>
      </c>
      <c r="C30" s="67" t="s">
        <v>99</v>
      </c>
      <c r="D30" s="63" t="s">
        <v>103</v>
      </c>
      <c r="E30" s="63" t="s">
        <v>103</v>
      </c>
      <c r="F30" s="25">
        <v>2.5</v>
      </c>
      <c r="G30" s="64"/>
      <c r="H30" s="63" t="s">
        <v>102</v>
      </c>
      <c r="I30" s="65">
        <v>6</v>
      </c>
      <c r="J30" s="66">
        <v>45</v>
      </c>
      <c r="K30" s="23"/>
      <c r="L30" s="32"/>
      <c r="M30" s="23" t="str">
        <f t="shared" si="0"/>
        <v/>
      </c>
      <c r="N30" s="89" t="str">
        <f t="shared" si="1"/>
        <v/>
      </c>
    </row>
    <row r="31" spans="1:14" s="24" customFormat="1" ht="12" customHeight="1" x14ac:dyDescent="0.15">
      <c r="A31" s="87">
        <v>31</v>
      </c>
      <c r="B31" s="67" t="s">
        <v>116</v>
      </c>
      <c r="C31" s="67" t="s">
        <v>99</v>
      </c>
      <c r="D31" s="63" t="s">
        <v>104</v>
      </c>
      <c r="E31" s="63" t="s">
        <v>255</v>
      </c>
      <c r="F31" s="25">
        <v>43.5</v>
      </c>
      <c r="G31" s="64"/>
      <c r="H31" s="63" t="s">
        <v>101</v>
      </c>
      <c r="I31" s="65">
        <v>8</v>
      </c>
      <c r="J31" s="66">
        <v>225</v>
      </c>
      <c r="K31" s="23"/>
      <c r="L31" s="32"/>
      <c r="M31" s="23" t="str">
        <f t="shared" si="0"/>
        <v/>
      </c>
      <c r="N31" s="89" t="str">
        <f t="shared" si="1"/>
        <v/>
      </c>
    </row>
    <row r="32" spans="1:14" s="24" customFormat="1" ht="12" customHeight="1" x14ac:dyDescent="0.15">
      <c r="A32" s="86">
        <v>32</v>
      </c>
      <c r="B32" s="67" t="s">
        <v>116</v>
      </c>
      <c r="C32" s="67" t="s">
        <v>99</v>
      </c>
      <c r="D32" s="63" t="s">
        <v>104</v>
      </c>
      <c r="E32" s="63" t="s">
        <v>255</v>
      </c>
      <c r="F32" s="25">
        <v>43.5</v>
      </c>
      <c r="G32" s="64"/>
      <c r="H32" s="63" t="s">
        <v>102</v>
      </c>
      <c r="I32" s="65">
        <v>8</v>
      </c>
      <c r="J32" s="66">
        <v>225</v>
      </c>
      <c r="K32" s="23"/>
      <c r="L32" s="32"/>
      <c r="M32" s="23" t="str">
        <f t="shared" si="0"/>
        <v/>
      </c>
      <c r="N32" s="89" t="str">
        <f t="shared" si="1"/>
        <v/>
      </c>
    </row>
    <row r="33" spans="1:14" s="24" customFormat="1" ht="12" customHeight="1" x14ac:dyDescent="0.15">
      <c r="A33" s="86">
        <v>33</v>
      </c>
      <c r="B33" s="67" t="s">
        <v>116</v>
      </c>
      <c r="C33" s="67" t="s">
        <v>99</v>
      </c>
      <c r="D33" s="63" t="s">
        <v>105</v>
      </c>
      <c r="E33" s="63" t="s">
        <v>105</v>
      </c>
      <c r="F33" s="25">
        <v>252</v>
      </c>
      <c r="G33" s="64"/>
      <c r="H33" s="63" t="s">
        <v>106</v>
      </c>
      <c r="I33" s="65">
        <v>5</v>
      </c>
      <c r="J33" s="66">
        <v>225</v>
      </c>
      <c r="K33" s="23"/>
      <c r="L33" s="32"/>
      <c r="M33" s="23" t="str">
        <f t="shared" si="0"/>
        <v/>
      </c>
      <c r="N33" s="89" t="str">
        <f t="shared" si="1"/>
        <v/>
      </c>
    </row>
    <row r="34" spans="1:14" s="24" customFormat="1" ht="12" customHeight="1" x14ac:dyDescent="0.15">
      <c r="A34" s="85">
        <v>34</v>
      </c>
      <c r="B34" s="67" t="s">
        <v>116</v>
      </c>
      <c r="C34" s="67" t="s">
        <v>99</v>
      </c>
      <c r="D34" s="63" t="s">
        <v>107</v>
      </c>
      <c r="E34" s="63" t="s">
        <v>252</v>
      </c>
      <c r="F34" s="25">
        <v>55</v>
      </c>
      <c r="G34" s="64"/>
      <c r="H34" s="63" t="s">
        <v>106</v>
      </c>
      <c r="I34" s="65">
        <v>2</v>
      </c>
      <c r="J34" s="66">
        <v>45</v>
      </c>
      <c r="K34" s="23"/>
      <c r="L34" s="32"/>
      <c r="M34" s="23" t="str">
        <f t="shared" si="0"/>
        <v/>
      </c>
      <c r="N34" s="89" t="str">
        <f t="shared" si="1"/>
        <v/>
      </c>
    </row>
    <row r="35" spans="1:14" s="24" customFormat="1" ht="12" customHeight="1" x14ac:dyDescent="0.15">
      <c r="A35" s="87">
        <v>35</v>
      </c>
      <c r="B35" s="82" t="s">
        <v>116</v>
      </c>
      <c r="C35" s="67" t="s">
        <v>99</v>
      </c>
      <c r="D35" s="63" t="s">
        <v>108</v>
      </c>
      <c r="E35" s="63" t="s">
        <v>254</v>
      </c>
      <c r="F35" s="25">
        <v>30.5</v>
      </c>
      <c r="G35" s="64"/>
      <c r="H35" s="63" t="s">
        <v>101</v>
      </c>
      <c r="I35" s="65">
        <v>8</v>
      </c>
      <c r="J35" s="66">
        <v>225</v>
      </c>
      <c r="K35" s="23"/>
      <c r="L35" s="32"/>
      <c r="M35" s="23" t="str">
        <f t="shared" si="0"/>
        <v/>
      </c>
      <c r="N35" s="89" t="str">
        <f t="shared" si="1"/>
        <v/>
      </c>
    </row>
    <row r="36" spans="1:14" s="24" customFormat="1" ht="12" customHeight="1" x14ac:dyDescent="0.15">
      <c r="A36" s="86">
        <v>36</v>
      </c>
      <c r="B36" s="82" t="s">
        <v>116</v>
      </c>
      <c r="C36" s="67" t="s">
        <v>99</v>
      </c>
      <c r="D36" s="63" t="s">
        <v>108</v>
      </c>
      <c r="E36" s="63" t="s">
        <v>254</v>
      </c>
      <c r="F36" s="25">
        <v>30.5</v>
      </c>
      <c r="G36" s="64"/>
      <c r="H36" s="63" t="s">
        <v>102</v>
      </c>
      <c r="I36" s="65">
        <v>8</v>
      </c>
      <c r="J36" s="66">
        <v>225</v>
      </c>
      <c r="K36" s="23"/>
      <c r="L36" s="32"/>
      <c r="M36" s="23" t="str">
        <f t="shared" si="0"/>
        <v/>
      </c>
      <c r="N36" s="89" t="str">
        <f t="shared" si="1"/>
        <v/>
      </c>
    </row>
    <row r="37" spans="1:14" s="24" customFormat="1" ht="12" customHeight="1" x14ac:dyDescent="0.15">
      <c r="A37" s="86">
        <v>37</v>
      </c>
      <c r="B37" s="82" t="s">
        <v>263</v>
      </c>
      <c r="C37" s="67" t="s">
        <v>99</v>
      </c>
      <c r="D37" s="63" t="s">
        <v>112</v>
      </c>
      <c r="E37" s="63" t="s">
        <v>112</v>
      </c>
      <c r="F37" s="25">
        <v>11</v>
      </c>
      <c r="G37" s="64"/>
      <c r="H37" s="63" t="s">
        <v>101</v>
      </c>
      <c r="I37" s="65">
        <v>4</v>
      </c>
      <c r="J37" s="66">
        <v>225</v>
      </c>
      <c r="K37" s="23"/>
      <c r="L37" s="32"/>
      <c r="M37" s="23" t="str">
        <f t="shared" si="0"/>
        <v/>
      </c>
      <c r="N37" s="89" t="str">
        <f t="shared" si="1"/>
        <v/>
      </c>
    </row>
    <row r="38" spans="1:14" s="24" customFormat="1" ht="12" customHeight="1" x14ac:dyDescent="0.15">
      <c r="A38" s="85">
        <v>38</v>
      </c>
      <c r="B38" s="82" t="s">
        <v>263</v>
      </c>
      <c r="C38" s="67" t="s">
        <v>99</v>
      </c>
      <c r="D38" s="63" t="s">
        <v>112</v>
      </c>
      <c r="E38" s="63" t="s">
        <v>112</v>
      </c>
      <c r="F38" s="25">
        <v>11</v>
      </c>
      <c r="G38" s="64"/>
      <c r="H38" s="63" t="s">
        <v>102</v>
      </c>
      <c r="I38" s="65">
        <v>4</v>
      </c>
      <c r="J38" s="66">
        <v>225</v>
      </c>
      <c r="K38" s="23"/>
      <c r="L38" s="32"/>
      <c r="M38" s="23" t="str">
        <f t="shared" si="0"/>
        <v/>
      </c>
      <c r="N38" s="89" t="str">
        <f t="shared" si="1"/>
        <v/>
      </c>
    </row>
    <row r="39" spans="1:14" s="24" customFormat="1" ht="12" customHeight="1" x14ac:dyDescent="0.15">
      <c r="A39" s="87">
        <v>39</v>
      </c>
      <c r="B39" s="82" t="s">
        <v>263</v>
      </c>
      <c r="C39" s="67" t="s">
        <v>99</v>
      </c>
      <c r="D39" s="63" t="s">
        <v>104</v>
      </c>
      <c r="E39" s="63" t="s">
        <v>255</v>
      </c>
      <c r="F39" s="25">
        <v>37.5</v>
      </c>
      <c r="G39" s="64"/>
      <c r="H39" s="63" t="s">
        <v>101</v>
      </c>
      <c r="I39" s="65">
        <v>8</v>
      </c>
      <c r="J39" s="66">
        <v>225</v>
      </c>
      <c r="K39" s="23"/>
      <c r="L39" s="32"/>
      <c r="M39" s="23" t="str">
        <f t="shared" si="0"/>
        <v/>
      </c>
      <c r="N39" s="89" t="str">
        <f t="shared" si="1"/>
        <v/>
      </c>
    </row>
    <row r="40" spans="1:14" s="24" customFormat="1" ht="12" customHeight="1" x14ac:dyDescent="0.15">
      <c r="A40" s="86">
        <v>40</v>
      </c>
      <c r="B40" s="82" t="s">
        <v>263</v>
      </c>
      <c r="C40" s="67" t="s">
        <v>99</v>
      </c>
      <c r="D40" s="63" t="s">
        <v>104</v>
      </c>
      <c r="E40" s="63" t="s">
        <v>255</v>
      </c>
      <c r="F40" s="25">
        <v>37.5</v>
      </c>
      <c r="G40" s="64"/>
      <c r="H40" s="63" t="s">
        <v>102</v>
      </c>
      <c r="I40" s="65">
        <v>8</v>
      </c>
      <c r="J40" s="66">
        <v>225</v>
      </c>
      <c r="K40" s="23"/>
      <c r="L40" s="32"/>
      <c r="M40" s="23" t="str">
        <f t="shared" si="0"/>
        <v/>
      </c>
      <c r="N40" s="89" t="str">
        <f t="shared" si="1"/>
        <v/>
      </c>
    </row>
    <row r="41" spans="1:14" s="24" customFormat="1" ht="12" customHeight="1" x14ac:dyDescent="0.15">
      <c r="A41" s="86">
        <v>41</v>
      </c>
      <c r="B41" s="82" t="s">
        <v>263</v>
      </c>
      <c r="C41" s="67" t="s">
        <v>99</v>
      </c>
      <c r="D41" s="63" t="s">
        <v>105</v>
      </c>
      <c r="E41" s="63" t="s">
        <v>105</v>
      </c>
      <c r="F41" s="25">
        <v>252</v>
      </c>
      <c r="G41" s="64"/>
      <c r="H41" s="63" t="s">
        <v>106</v>
      </c>
      <c r="I41" s="65">
        <v>5</v>
      </c>
      <c r="J41" s="66">
        <v>225</v>
      </c>
      <c r="K41" s="23"/>
      <c r="L41" s="32"/>
      <c r="M41" s="23" t="str">
        <f t="shared" si="0"/>
        <v/>
      </c>
      <c r="N41" s="89" t="str">
        <f t="shared" si="1"/>
        <v/>
      </c>
    </row>
    <row r="42" spans="1:14" s="24" customFormat="1" ht="12" customHeight="1" x14ac:dyDescent="0.15">
      <c r="A42" s="85">
        <v>42</v>
      </c>
      <c r="B42" s="82" t="s">
        <v>263</v>
      </c>
      <c r="C42" s="67" t="s">
        <v>99</v>
      </c>
      <c r="D42" s="63" t="s">
        <v>107</v>
      </c>
      <c r="E42" s="63" t="s">
        <v>252</v>
      </c>
      <c r="F42" s="25">
        <v>60</v>
      </c>
      <c r="G42" s="64"/>
      <c r="H42" s="63" t="s">
        <v>106</v>
      </c>
      <c r="I42" s="65">
        <v>2</v>
      </c>
      <c r="J42" s="66">
        <v>45</v>
      </c>
      <c r="K42" s="23"/>
      <c r="L42" s="32"/>
      <c r="M42" s="23" t="str">
        <f t="shared" si="0"/>
        <v/>
      </c>
      <c r="N42" s="89" t="str">
        <f t="shared" si="1"/>
        <v/>
      </c>
    </row>
    <row r="43" spans="1:14" s="24" customFormat="1" ht="12" customHeight="1" x14ac:dyDescent="0.15">
      <c r="A43" s="87">
        <v>43</v>
      </c>
      <c r="B43" s="82" t="s">
        <v>263</v>
      </c>
      <c r="C43" s="67" t="s">
        <v>99</v>
      </c>
      <c r="D43" s="63" t="s">
        <v>108</v>
      </c>
      <c r="E43" s="63" t="s">
        <v>254</v>
      </c>
      <c r="F43" s="25">
        <v>26</v>
      </c>
      <c r="G43" s="64"/>
      <c r="H43" s="63" t="s">
        <v>101</v>
      </c>
      <c r="I43" s="65">
        <v>8</v>
      </c>
      <c r="J43" s="66">
        <v>225</v>
      </c>
      <c r="K43" s="23"/>
      <c r="L43" s="32"/>
      <c r="M43" s="23" t="str">
        <f t="shared" si="0"/>
        <v/>
      </c>
      <c r="N43" s="89" t="str">
        <f t="shared" si="1"/>
        <v/>
      </c>
    </row>
    <row r="44" spans="1:14" s="24" customFormat="1" ht="12" customHeight="1" x14ac:dyDescent="0.15">
      <c r="A44" s="86">
        <v>44</v>
      </c>
      <c r="B44" s="82" t="s">
        <v>263</v>
      </c>
      <c r="C44" s="67" t="s">
        <v>99</v>
      </c>
      <c r="D44" s="63" t="s">
        <v>108</v>
      </c>
      <c r="E44" s="63" t="s">
        <v>254</v>
      </c>
      <c r="F44" s="25">
        <v>26</v>
      </c>
      <c r="G44" s="64"/>
      <c r="H44" s="63" t="s">
        <v>102</v>
      </c>
      <c r="I44" s="65">
        <v>8</v>
      </c>
      <c r="J44" s="66">
        <v>225</v>
      </c>
      <c r="K44" s="23"/>
      <c r="L44" s="32"/>
      <c r="M44" s="23" t="str">
        <f t="shared" si="0"/>
        <v/>
      </c>
      <c r="N44" s="89" t="str">
        <f t="shared" si="1"/>
        <v/>
      </c>
    </row>
    <row r="45" spans="1:14" s="24" customFormat="1" ht="12" customHeight="1" x14ac:dyDescent="0.15">
      <c r="A45" s="86">
        <v>45</v>
      </c>
      <c r="B45" s="82" t="s">
        <v>117</v>
      </c>
      <c r="C45" s="67" t="s">
        <v>99</v>
      </c>
      <c r="D45" s="63" t="s">
        <v>109</v>
      </c>
      <c r="E45" s="63" t="s">
        <v>109</v>
      </c>
      <c r="F45" s="25">
        <v>105</v>
      </c>
      <c r="G45" s="64"/>
      <c r="H45" s="63" t="s">
        <v>110</v>
      </c>
      <c r="I45" s="65">
        <v>3</v>
      </c>
      <c r="J45" s="66">
        <v>225</v>
      </c>
      <c r="K45" s="23"/>
      <c r="L45" s="32"/>
      <c r="M45" s="23" t="str">
        <f t="shared" si="0"/>
        <v/>
      </c>
      <c r="N45" s="89" t="str">
        <f t="shared" si="1"/>
        <v/>
      </c>
    </row>
    <row r="46" spans="1:14" s="24" customFormat="1" ht="12" customHeight="1" x14ac:dyDescent="0.15">
      <c r="A46" s="85">
        <v>46</v>
      </c>
      <c r="B46" s="82" t="s">
        <v>117</v>
      </c>
      <c r="C46" s="67" t="s">
        <v>99</v>
      </c>
      <c r="D46" s="63" t="s">
        <v>112</v>
      </c>
      <c r="E46" s="63" t="s">
        <v>112</v>
      </c>
      <c r="F46" s="25">
        <v>119</v>
      </c>
      <c r="G46" s="64"/>
      <c r="H46" s="63" t="s">
        <v>101</v>
      </c>
      <c r="I46" s="65">
        <v>4</v>
      </c>
      <c r="J46" s="66">
        <v>225</v>
      </c>
      <c r="K46" s="23"/>
      <c r="L46" s="32"/>
      <c r="M46" s="23" t="str">
        <f t="shared" si="0"/>
        <v/>
      </c>
      <c r="N46" s="89" t="str">
        <f t="shared" si="1"/>
        <v/>
      </c>
    </row>
    <row r="47" spans="1:14" s="24" customFormat="1" ht="12" customHeight="1" x14ac:dyDescent="0.15">
      <c r="A47" s="87">
        <v>47</v>
      </c>
      <c r="B47" s="82" t="s">
        <v>117</v>
      </c>
      <c r="C47" s="67" t="s">
        <v>99</v>
      </c>
      <c r="D47" s="63" t="s">
        <v>112</v>
      </c>
      <c r="E47" s="63" t="s">
        <v>112</v>
      </c>
      <c r="F47" s="25">
        <v>119</v>
      </c>
      <c r="G47" s="64"/>
      <c r="H47" s="63" t="s">
        <v>102</v>
      </c>
      <c r="I47" s="65">
        <v>4</v>
      </c>
      <c r="J47" s="66">
        <v>225</v>
      </c>
      <c r="K47" s="23"/>
      <c r="L47" s="32"/>
      <c r="M47" s="23" t="str">
        <f t="shared" si="0"/>
        <v/>
      </c>
      <c r="N47" s="89" t="str">
        <f t="shared" si="1"/>
        <v/>
      </c>
    </row>
    <row r="48" spans="1:14" s="24" customFormat="1" ht="12" customHeight="1" x14ac:dyDescent="0.15">
      <c r="A48" s="86">
        <v>48</v>
      </c>
      <c r="B48" s="67" t="s">
        <v>117</v>
      </c>
      <c r="C48" s="67" t="s">
        <v>99</v>
      </c>
      <c r="D48" s="63" t="s">
        <v>104</v>
      </c>
      <c r="E48" s="63" t="s">
        <v>255</v>
      </c>
      <c r="F48" s="25">
        <v>60.5</v>
      </c>
      <c r="G48" s="64"/>
      <c r="H48" s="63" t="s">
        <v>101</v>
      </c>
      <c r="I48" s="65">
        <v>8</v>
      </c>
      <c r="J48" s="66">
        <v>225</v>
      </c>
      <c r="K48" s="23"/>
      <c r="L48" s="32"/>
      <c r="M48" s="23" t="str">
        <f t="shared" si="0"/>
        <v/>
      </c>
      <c r="N48" s="89" t="str">
        <f t="shared" si="1"/>
        <v/>
      </c>
    </row>
    <row r="49" spans="1:14" s="24" customFormat="1" ht="12" customHeight="1" x14ac:dyDescent="0.15">
      <c r="A49" s="86">
        <v>49</v>
      </c>
      <c r="B49" s="67" t="s">
        <v>117</v>
      </c>
      <c r="C49" s="67" t="s">
        <v>99</v>
      </c>
      <c r="D49" s="63" t="s">
        <v>104</v>
      </c>
      <c r="E49" s="63" t="s">
        <v>255</v>
      </c>
      <c r="F49" s="25">
        <v>60.5</v>
      </c>
      <c r="G49" s="64"/>
      <c r="H49" s="63" t="s">
        <v>102</v>
      </c>
      <c r="I49" s="65">
        <v>8</v>
      </c>
      <c r="J49" s="66">
        <v>225</v>
      </c>
      <c r="K49" s="23"/>
      <c r="L49" s="32"/>
      <c r="M49" s="23" t="str">
        <f t="shared" si="0"/>
        <v/>
      </c>
      <c r="N49" s="89" t="str">
        <f t="shared" si="1"/>
        <v/>
      </c>
    </row>
    <row r="50" spans="1:14" s="24" customFormat="1" ht="12" customHeight="1" x14ac:dyDescent="0.15">
      <c r="A50" s="85">
        <v>50</v>
      </c>
      <c r="B50" s="67" t="s">
        <v>117</v>
      </c>
      <c r="C50" s="67" t="s">
        <v>99</v>
      </c>
      <c r="D50" s="63" t="s">
        <v>118</v>
      </c>
      <c r="E50" s="63" t="s">
        <v>118</v>
      </c>
      <c r="F50" s="25">
        <v>6.5</v>
      </c>
      <c r="G50" s="64"/>
      <c r="H50" s="63" t="s">
        <v>101</v>
      </c>
      <c r="I50" s="65">
        <v>6</v>
      </c>
      <c r="J50" s="66">
        <v>45</v>
      </c>
      <c r="K50" s="23"/>
      <c r="L50" s="32"/>
      <c r="M50" s="23" t="str">
        <f t="shared" si="0"/>
        <v/>
      </c>
      <c r="N50" s="89" t="str">
        <f t="shared" si="1"/>
        <v/>
      </c>
    </row>
    <row r="51" spans="1:14" s="24" customFormat="1" ht="12" customHeight="1" x14ac:dyDescent="0.15">
      <c r="A51" s="87">
        <v>51</v>
      </c>
      <c r="B51" s="67" t="s">
        <v>117</v>
      </c>
      <c r="C51" s="67" t="s">
        <v>99</v>
      </c>
      <c r="D51" s="63" t="s">
        <v>118</v>
      </c>
      <c r="E51" s="63" t="s">
        <v>118</v>
      </c>
      <c r="F51" s="25">
        <v>6.5</v>
      </c>
      <c r="G51" s="64"/>
      <c r="H51" s="63" t="s">
        <v>102</v>
      </c>
      <c r="I51" s="65">
        <v>6</v>
      </c>
      <c r="J51" s="66">
        <v>45</v>
      </c>
      <c r="K51" s="23"/>
      <c r="L51" s="32"/>
      <c r="M51" s="23" t="str">
        <f t="shared" si="0"/>
        <v/>
      </c>
      <c r="N51" s="89" t="str">
        <f t="shared" si="1"/>
        <v/>
      </c>
    </row>
    <row r="52" spans="1:14" s="24" customFormat="1" ht="12" customHeight="1" x14ac:dyDescent="0.15">
      <c r="A52" s="86">
        <v>52</v>
      </c>
      <c r="B52" s="67" t="s">
        <v>117</v>
      </c>
      <c r="C52" s="67" t="s">
        <v>99</v>
      </c>
      <c r="D52" s="63" t="s">
        <v>119</v>
      </c>
      <c r="E52" s="63" t="s">
        <v>188</v>
      </c>
      <c r="F52" s="25">
        <v>1232</v>
      </c>
      <c r="G52" s="64"/>
      <c r="H52" s="63" t="s">
        <v>120</v>
      </c>
      <c r="I52" s="65">
        <v>5</v>
      </c>
      <c r="J52" s="66">
        <v>225</v>
      </c>
      <c r="K52" s="23"/>
      <c r="L52" s="32"/>
      <c r="M52" s="23" t="str">
        <f t="shared" si="0"/>
        <v/>
      </c>
      <c r="N52" s="89" t="str">
        <f t="shared" si="1"/>
        <v/>
      </c>
    </row>
    <row r="53" spans="1:14" s="24" customFormat="1" ht="12" customHeight="1" x14ac:dyDescent="0.15">
      <c r="A53" s="86">
        <v>53</v>
      </c>
      <c r="B53" s="67" t="s">
        <v>117</v>
      </c>
      <c r="C53" s="67" t="s">
        <v>99</v>
      </c>
      <c r="D53" s="63" t="s">
        <v>107</v>
      </c>
      <c r="E53" s="63" t="s">
        <v>252</v>
      </c>
      <c r="F53" s="25">
        <v>216</v>
      </c>
      <c r="G53" s="64"/>
      <c r="H53" s="63" t="s">
        <v>120</v>
      </c>
      <c r="I53" s="65">
        <v>2</v>
      </c>
      <c r="J53" s="66">
        <v>45</v>
      </c>
      <c r="K53" s="23"/>
      <c r="L53" s="32"/>
      <c r="M53" s="23" t="str">
        <f t="shared" si="0"/>
        <v/>
      </c>
      <c r="N53" s="89" t="str">
        <f t="shared" si="1"/>
        <v/>
      </c>
    </row>
    <row r="54" spans="1:14" s="24" customFormat="1" ht="12" customHeight="1" x14ac:dyDescent="0.15">
      <c r="A54" s="85">
        <v>54</v>
      </c>
      <c r="B54" s="67" t="s">
        <v>117</v>
      </c>
      <c r="C54" s="67" t="s">
        <v>99</v>
      </c>
      <c r="D54" s="63" t="s">
        <v>121</v>
      </c>
      <c r="E54" s="63" t="s">
        <v>112</v>
      </c>
      <c r="F54" s="25">
        <v>66</v>
      </c>
      <c r="G54" s="64"/>
      <c r="H54" s="63" t="s">
        <v>122</v>
      </c>
      <c r="I54" s="65">
        <v>4</v>
      </c>
      <c r="J54" s="66">
        <v>225</v>
      </c>
      <c r="K54" s="23"/>
      <c r="L54" s="32"/>
      <c r="M54" s="23" t="str">
        <f t="shared" si="0"/>
        <v/>
      </c>
      <c r="N54" s="89" t="str">
        <f t="shared" si="1"/>
        <v/>
      </c>
    </row>
    <row r="55" spans="1:14" s="24" customFormat="1" ht="12" customHeight="1" x14ac:dyDescent="0.15">
      <c r="A55" s="87">
        <v>55</v>
      </c>
      <c r="B55" s="67" t="s">
        <v>117</v>
      </c>
      <c r="C55" s="67" t="s">
        <v>99</v>
      </c>
      <c r="D55" s="63" t="s">
        <v>121</v>
      </c>
      <c r="E55" s="63" t="s">
        <v>112</v>
      </c>
      <c r="F55" s="25">
        <v>66</v>
      </c>
      <c r="G55" s="64"/>
      <c r="H55" s="63" t="s">
        <v>113</v>
      </c>
      <c r="I55" s="65">
        <v>4</v>
      </c>
      <c r="J55" s="66">
        <v>225</v>
      </c>
      <c r="K55" s="23"/>
      <c r="L55" s="32"/>
      <c r="M55" s="23" t="str">
        <f t="shared" si="0"/>
        <v/>
      </c>
      <c r="N55" s="89" t="str">
        <f t="shared" si="1"/>
        <v/>
      </c>
    </row>
    <row r="56" spans="1:14" s="24" customFormat="1" ht="12" customHeight="1" x14ac:dyDescent="0.15">
      <c r="A56" s="86">
        <v>56</v>
      </c>
      <c r="B56" s="67" t="s">
        <v>117</v>
      </c>
      <c r="C56" s="67" t="s">
        <v>99</v>
      </c>
      <c r="D56" s="63" t="s">
        <v>123</v>
      </c>
      <c r="E56" s="63" t="s">
        <v>254</v>
      </c>
      <c r="F56" s="25">
        <v>57.5</v>
      </c>
      <c r="G56" s="64"/>
      <c r="H56" s="63" t="s">
        <v>101</v>
      </c>
      <c r="I56" s="65">
        <v>8</v>
      </c>
      <c r="J56" s="66">
        <v>225</v>
      </c>
      <c r="K56" s="23"/>
      <c r="L56" s="32"/>
      <c r="M56" s="23" t="str">
        <f t="shared" si="0"/>
        <v/>
      </c>
      <c r="N56" s="89" t="str">
        <f t="shared" si="1"/>
        <v/>
      </c>
    </row>
    <row r="57" spans="1:14" s="24" customFormat="1" ht="12" customHeight="1" x14ac:dyDescent="0.15">
      <c r="A57" s="86">
        <v>57</v>
      </c>
      <c r="B57" s="67" t="s">
        <v>117</v>
      </c>
      <c r="C57" s="67" t="s">
        <v>99</v>
      </c>
      <c r="D57" s="63" t="s">
        <v>123</v>
      </c>
      <c r="E57" s="63" t="s">
        <v>254</v>
      </c>
      <c r="F57" s="25">
        <v>57.5</v>
      </c>
      <c r="G57" s="64"/>
      <c r="H57" s="63" t="s">
        <v>102</v>
      </c>
      <c r="I57" s="65">
        <v>8</v>
      </c>
      <c r="J57" s="66">
        <v>225</v>
      </c>
      <c r="K57" s="23"/>
      <c r="L57" s="32"/>
      <c r="M57" s="23" t="str">
        <f t="shared" si="0"/>
        <v/>
      </c>
      <c r="N57" s="89" t="str">
        <f t="shared" si="1"/>
        <v/>
      </c>
    </row>
    <row r="58" spans="1:14" s="24" customFormat="1" ht="12" customHeight="1" x14ac:dyDescent="0.15">
      <c r="A58" s="85">
        <v>58</v>
      </c>
      <c r="B58" s="67" t="s">
        <v>117</v>
      </c>
      <c r="C58" s="67" t="s">
        <v>99</v>
      </c>
      <c r="D58" s="63" t="s">
        <v>124</v>
      </c>
      <c r="E58" s="63" t="s">
        <v>254</v>
      </c>
      <c r="F58" s="25">
        <v>2</v>
      </c>
      <c r="G58" s="64"/>
      <c r="H58" s="63" t="s">
        <v>101</v>
      </c>
      <c r="I58" s="65">
        <v>8</v>
      </c>
      <c r="J58" s="66">
        <v>225</v>
      </c>
      <c r="K58" s="23"/>
      <c r="L58" s="32"/>
      <c r="M58" s="23" t="str">
        <f t="shared" si="0"/>
        <v/>
      </c>
      <c r="N58" s="89" t="str">
        <f t="shared" si="1"/>
        <v/>
      </c>
    </row>
    <row r="59" spans="1:14" s="24" customFormat="1" ht="12" customHeight="1" x14ac:dyDescent="0.15">
      <c r="A59" s="87">
        <v>59</v>
      </c>
      <c r="B59" s="67" t="s">
        <v>117</v>
      </c>
      <c r="C59" s="67" t="s">
        <v>99</v>
      </c>
      <c r="D59" s="63" t="s">
        <v>124</v>
      </c>
      <c r="E59" s="63" t="s">
        <v>254</v>
      </c>
      <c r="F59" s="25">
        <v>2</v>
      </c>
      <c r="G59" s="64"/>
      <c r="H59" s="63" t="s">
        <v>102</v>
      </c>
      <c r="I59" s="65">
        <v>8</v>
      </c>
      <c r="J59" s="66">
        <v>225</v>
      </c>
      <c r="K59" s="23"/>
      <c r="L59" s="32"/>
      <c r="M59" s="23" t="str">
        <f t="shared" si="0"/>
        <v/>
      </c>
      <c r="N59" s="89" t="str">
        <f t="shared" si="1"/>
        <v/>
      </c>
    </row>
    <row r="60" spans="1:14" s="24" customFormat="1" ht="12" customHeight="1" x14ac:dyDescent="0.15">
      <c r="A60" s="86">
        <v>60</v>
      </c>
      <c r="B60" s="67" t="s">
        <v>117</v>
      </c>
      <c r="C60" s="67" t="s">
        <v>99</v>
      </c>
      <c r="D60" s="63" t="s">
        <v>125</v>
      </c>
      <c r="E60" s="63" t="s">
        <v>254</v>
      </c>
      <c r="F60" s="25">
        <v>4.5</v>
      </c>
      <c r="G60" s="64"/>
      <c r="H60" s="63" t="s">
        <v>101</v>
      </c>
      <c r="I60" s="65">
        <v>8</v>
      </c>
      <c r="J60" s="66">
        <v>225</v>
      </c>
      <c r="K60" s="23"/>
      <c r="L60" s="32"/>
      <c r="M60" s="23" t="str">
        <f t="shared" si="0"/>
        <v/>
      </c>
      <c r="N60" s="89" t="str">
        <f t="shared" si="1"/>
        <v/>
      </c>
    </row>
    <row r="61" spans="1:14" s="24" customFormat="1" ht="12" customHeight="1" x14ac:dyDescent="0.15">
      <c r="A61" s="86">
        <v>61</v>
      </c>
      <c r="B61" s="67" t="s">
        <v>117</v>
      </c>
      <c r="C61" s="67" t="s">
        <v>99</v>
      </c>
      <c r="D61" s="63" t="s">
        <v>125</v>
      </c>
      <c r="E61" s="63" t="s">
        <v>254</v>
      </c>
      <c r="F61" s="25">
        <v>4.5</v>
      </c>
      <c r="G61" s="64"/>
      <c r="H61" s="63" t="s">
        <v>102</v>
      </c>
      <c r="I61" s="65">
        <v>8</v>
      </c>
      <c r="J61" s="66">
        <v>225</v>
      </c>
      <c r="K61" s="23"/>
      <c r="L61" s="32"/>
      <c r="M61" s="23" t="str">
        <f t="shared" si="0"/>
        <v/>
      </c>
      <c r="N61" s="89" t="str">
        <f t="shared" si="1"/>
        <v/>
      </c>
    </row>
    <row r="62" spans="1:14" s="24" customFormat="1" ht="12" customHeight="1" x14ac:dyDescent="0.15">
      <c r="A62" s="85">
        <v>62</v>
      </c>
      <c r="B62" s="67" t="s">
        <v>117</v>
      </c>
      <c r="C62" s="67" t="s">
        <v>99</v>
      </c>
      <c r="D62" s="63" t="s">
        <v>115</v>
      </c>
      <c r="E62" s="63" t="s">
        <v>254</v>
      </c>
      <c r="F62" s="25">
        <v>9</v>
      </c>
      <c r="G62" s="64"/>
      <c r="H62" s="63" t="s">
        <v>101</v>
      </c>
      <c r="I62" s="65">
        <v>8</v>
      </c>
      <c r="J62" s="66">
        <v>225</v>
      </c>
      <c r="K62" s="23"/>
      <c r="L62" s="32"/>
      <c r="M62" s="23" t="str">
        <f t="shared" si="0"/>
        <v/>
      </c>
      <c r="N62" s="89" t="str">
        <f t="shared" si="1"/>
        <v/>
      </c>
    </row>
    <row r="63" spans="1:14" s="24" customFormat="1" ht="12" customHeight="1" x14ac:dyDescent="0.15">
      <c r="A63" s="87">
        <v>63</v>
      </c>
      <c r="B63" s="67" t="s">
        <v>117</v>
      </c>
      <c r="C63" s="67" t="s">
        <v>99</v>
      </c>
      <c r="D63" s="63" t="s">
        <v>115</v>
      </c>
      <c r="E63" s="63" t="s">
        <v>254</v>
      </c>
      <c r="F63" s="25">
        <v>9</v>
      </c>
      <c r="G63" s="64"/>
      <c r="H63" s="63" t="s">
        <v>102</v>
      </c>
      <c r="I63" s="65">
        <v>8</v>
      </c>
      <c r="J63" s="66">
        <v>225</v>
      </c>
      <c r="K63" s="23"/>
      <c r="L63" s="32"/>
      <c r="M63" s="23" t="str">
        <f t="shared" si="0"/>
        <v/>
      </c>
      <c r="N63" s="89" t="str">
        <f t="shared" si="1"/>
        <v/>
      </c>
    </row>
    <row r="64" spans="1:14" s="24" customFormat="1" ht="12" customHeight="1" x14ac:dyDescent="0.15">
      <c r="A64" s="86">
        <v>64</v>
      </c>
      <c r="B64" s="67" t="s">
        <v>117</v>
      </c>
      <c r="C64" s="67" t="s">
        <v>99</v>
      </c>
      <c r="D64" s="63" t="s">
        <v>126</v>
      </c>
      <c r="E64" s="63" t="s">
        <v>254</v>
      </c>
      <c r="F64" s="25">
        <v>6.5</v>
      </c>
      <c r="G64" s="64"/>
      <c r="H64" s="63" t="s">
        <v>101</v>
      </c>
      <c r="I64" s="65">
        <v>8</v>
      </c>
      <c r="J64" s="66">
        <v>225</v>
      </c>
      <c r="K64" s="23"/>
      <c r="L64" s="32"/>
      <c r="M64" s="23" t="str">
        <f t="shared" si="0"/>
        <v/>
      </c>
      <c r="N64" s="89" t="str">
        <f t="shared" si="1"/>
        <v/>
      </c>
    </row>
    <row r="65" spans="1:14" s="24" customFormat="1" ht="12" customHeight="1" x14ac:dyDescent="0.15">
      <c r="A65" s="86">
        <v>65</v>
      </c>
      <c r="B65" s="67" t="s">
        <v>117</v>
      </c>
      <c r="C65" s="67" t="s">
        <v>99</v>
      </c>
      <c r="D65" s="63" t="s">
        <v>126</v>
      </c>
      <c r="E65" s="63" t="s">
        <v>254</v>
      </c>
      <c r="F65" s="25">
        <v>6.5</v>
      </c>
      <c r="G65" s="64"/>
      <c r="H65" s="63" t="s">
        <v>102</v>
      </c>
      <c r="I65" s="65">
        <v>8</v>
      </c>
      <c r="J65" s="66">
        <v>225</v>
      </c>
      <c r="K65" s="23"/>
      <c r="L65" s="32"/>
      <c r="M65" s="23" t="str">
        <f t="shared" si="0"/>
        <v/>
      </c>
      <c r="N65" s="89" t="str">
        <f t="shared" si="1"/>
        <v/>
      </c>
    </row>
    <row r="66" spans="1:14" s="24" customFormat="1" ht="12" customHeight="1" x14ac:dyDescent="0.15">
      <c r="A66" s="85">
        <v>66</v>
      </c>
      <c r="B66" s="67" t="s">
        <v>117</v>
      </c>
      <c r="C66" s="67" t="s">
        <v>99</v>
      </c>
      <c r="D66" s="63" t="s">
        <v>127</v>
      </c>
      <c r="E66" s="63" t="s">
        <v>256</v>
      </c>
      <c r="F66" s="25">
        <v>2.5</v>
      </c>
      <c r="G66" s="64"/>
      <c r="H66" s="63" t="s">
        <v>122</v>
      </c>
      <c r="I66" s="65">
        <v>3</v>
      </c>
      <c r="J66" s="66">
        <v>225</v>
      </c>
      <c r="K66" s="23"/>
      <c r="L66" s="32"/>
      <c r="M66" s="23" t="str">
        <f t="shared" si="0"/>
        <v/>
      </c>
      <c r="N66" s="89" t="str">
        <f t="shared" si="1"/>
        <v/>
      </c>
    </row>
    <row r="67" spans="1:14" s="24" customFormat="1" ht="12" customHeight="1" x14ac:dyDescent="0.15">
      <c r="A67" s="87">
        <v>67</v>
      </c>
      <c r="B67" s="67" t="s">
        <v>117</v>
      </c>
      <c r="C67" s="67" t="s">
        <v>99</v>
      </c>
      <c r="D67" s="63" t="s">
        <v>127</v>
      </c>
      <c r="E67" s="63" t="s">
        <v>256</v>
      </c>
      <c r="F67" s="25">
        <v>2.5</v>
      </c>
      <c r="G67" s="64"/>
      <c r="H67" s="63" t="s">
        <v>113</v>
      </c>
      <c r="I67" s="65">
        <v>3</v>
      </c>
      <c r="J67" s="66">
        <v>225</v>
      </c>
      <c r="K67" s="23"/>
      <c r="L67" s="32"/>
      <c r="M67" s="23" t="str">
        <f t="shared" ref="M67:M130" si="2">IF(OR($F67="",$J67="",$K67=""),"",$F67*$J67/$K67)</f>
        <v/>
      </c>
      <c r="N67" s="89" t="str">
        <f t="shared" ref="N67:N130" si="3">IF(OR($L67="",$M67=""),"",$L67*$M67)</f>
        <v/>
      </c>
    </row>
    <row r="68" spans="1:14" s="24" customFormat="1" ht="12" customHeight="1" x14ac:dyDescent="0.15">
      <c r="A68" s="86">
        <v>68</v>
      </c>
      <c r="B68" s="67" t="s">
        <v>117</v>
      </c>
      <c r="C68" s="67" t="s">
        <v>99</v>
      </c>
      <c r="D68" s="63" t="s">
        <v>128</v>
      </c>
      <c r="E68" s="63" t="s">
        <v>256</v>
      </c>
      <c r="F68" s="25">
        <v>6.5</v>
      </c>
      <c r="G68" s="64"/>
      <c r="H68" s="63" t="s">
        <v>122</v>
      </c>
      <c r="I68" s="65">
        <v>3</v>
      </c>
      <c r="J68" s="66">
        <v>225</v>
      </c>
      <c r="K68" s="23"/>
      <c r="L68" s="32"/>
      <c r="M68" s="23" t="str">
        <f t="shared" si="2"/>
        <v/>
      </c>
      <c r="N68" s="89" t="str">
        <f t="shared" si="3"/>
        <v/>
      </c>
    </row>
    <row r="69" spans="1:14" s="24" customFormat="1" ht="12" customHeight="1" x14ac:dyDescent="0.15">
      <c r="A69" s="86">
        <v>69</v>
      </c>
      <c r="B69" s="67" t="s">
        <v>117</v>
      </c>
      <c r="C69" s="67" t="s">
        <v>99</v>
      </c>
      <c r="D69" s="63" t="s">
        <v>128</v>
      </c>
      <c r="E69" s="63" t="s">
        <v>256</v>
      </c>
      <c r="F69" s="25">
        <v>6.5</v>
      </c>
      <c r="G69" s="64"/>
      <c r="H69" s="63" t="s">
        <v>113</v>
      </c>
      <c r="I69" s="65">
        <v>3</v>
      </c>
      <c r="J69" s="66">
        <v>225</v>
      </c>
      <c r="K69" s="23"/>
      <c r="L69" s="32"/>
      <c r="M69" s="23" t="str">
        <f t="shared" si="2"/>
        <v/>
      </c>
      <c r="N69" s="89" t="str">
        <f t="shared" si="3"/>
        <v/>
      </c>
    </row>
    <row r="70" spans="1:14" s="24" customFormat="1" ht="12" customHeight="1" x14ac:dyDescent="0.15">
      <c r="A70" s="85">
        <v>70</v>
      </c>
      <c r="B70" s="67" t="s">
        <v>130</v>
      </c>
      <c r="C70" s="67" t="s">
        <v>99</v>
      </c>
      <c r="D70" s="63" t="s">
        <v>112</v>
      </c>
      <c r="E70" s="63" t="s">
        <v>112</v>
      </c>
      <c r="F70" s="25">
        <v>15</v>
      </c>
      <c r="G70" s="64"/>
      <c r="H70" s="63" t="s">
        <v>129</v>
      </c>
      <c r="I70" s="65">
        <v>4</v>
      </c>
      <c r="J70" s="66">
        <v>225</v>
      </c>
      <c r="K70" s="23"/>
      <c r="L70" s="32"/>
      <c r="M70" s="23" t="str">
        <f t="shared" si="2"/>
        <v/>
      </c>
      <c r="N70" s="89" t="str">
        <f t="shared" si="3"/>
        <v/>
      </c>
    </row>
    <row r="71" spans="1:14" s="24" customFormat="1" ht="12" customHeight="1" x14ac:dyDescent="0.15">
      <c r="A71" s="87">
        <v>71</v>
      </c>
      <c r="B71" s="67" t="s">
        <v>130</v>
      </c>
      <c r="C71" s="67" t="s">
        <v>99</v>
      </c>
      <c r="D71" s="63" t="s">
        <v>112</v>
      </c>
      <c r="E71" s="63" t="s">
        <v>112</v>
      </c>
      <c r="F71" s="25">
        <v>45.5</v>
      </c>
      <c r="G71" s="64"/>
      <c r="H71" s="63" t="s">
        <v>101</v>
      </c>
      <c r="I71" s="65">
        <v>4</v>
      </c>
      <c r="J71" s="66">
        <v>225</v>
      </c>
      <c r="K71" s="23"/>
      <c r="L71" s="32"/>
      <c r="M71" s="23" t="str">
        <f t="shared" si="2"/>
        <v/>
      </c>
      <c r="N71" s="89" t="str">
        <f t="shared" si="3"/>
        <v/>
      </c>
    </row>
    <row r="72" spans="1:14" s="24" customFormat="1" ht="12" customHeight="1" x14ac:dyDescent="0.15">
      <c r="A72" s="86">
        <v>72</v>
      </c>
      <c r="B72" s="67" t="s">
        <v>130</v>
      </c>
      <c r="C72" s="67" t="s">
        <v>99</v>
      </c>
      <c r="D72" s="63" t="s">
        <v>112</v>
      </c>
      <c r="E72" s="63" t="s">
        <v>112</v>
      </c>
      <c r="F72" s="25">
        <v>45.5</v>
      </c>
      <c r="G72" s="64"/>
      <c r="H72" s="63" t="s">
        <v>102</v>
      </c>
      <c r="I72" s="65">
        <v>4</v>
      </c>
      <c r="J72" s="66">
        <v>225</v>
      </c>
      <c r="K72" s="23"/>
      <c r="L72" s="32"/>
      <c r="M72" s="23" t="str">
        <f t="shared" si="2"/>
        <v/>
      </c>
      <c r="N72" s="89" t="str">
        <f t="shared" si="3"/>
        <v/>
      </c>
    </row>
    <row r="73" spans="1:14" s="24" customFormat="1" ht="12" customHeight="1" x14ac:dyDescent="0.15">
      <c r="A73" s="86">
        <v>73</v>
      </c>
      <c r="B73" s="67" t="s">
        <v>130</v>
      </c>
      <c r="C73" s="67" t="s">
        <v>99</v>
      </c>
      <c r="D73" s="63" t="s">
        <v>104</v>
      </c>
      <c r="E73" s="63" t="s">
        <v>255</v>
      </c>
      <c r="F73" s="25">
        <v>60</v>
      </c>
      <c r="G73" s="64"/>
      <c r="H73" s="63" t="s">
        <v>101</v>
      </c>
      <c r="I73" s="65">
        <v>8</v>
      </c>
      <c r="J73" s="66">
        <v>225</v>
      </c>
      <c r="K73" s="23"/>
      <c r="L73" s="32"/>
      <c r="M73" s="23" t="str">
        <f t="shared" si="2"/>
        <v/>
      </c>
      <c r="N73" s="89" t="str">
        <f t="shared" si="3"/>
        <v/>
      </c>
    </row>
    <row r="74" spans="1:14" s="24" customFormat="1" ht="12" customHeight="1" x14ac:dyDescent="0.15">
      <c r="A74" s="85">
        <v>74</v>
      </c>
      <c r="B74" s="67" t="s">
        <v>130</v>
      </c>
      <c r="C74" s="67" t="s">
        <v>99</v>
      </c>
      <c r="D74" s="63" t="s">
        <v>104</v>
      </c>
      <c r="E74" s="63" t="s">
        <v>255</v>
      </c>
      <c r="F74" s="25">
        <v>60</v>
      </c>
      <c r="G74" s="64"/>
      <c r="H74" s="63" t="s">
        <v>102</v>
      </c>
      <c r="I74" s="65">
        <v>8</v>
      </c>
      <c r="J74" s="66">
        <v>225</v>
      </c>
      <c r="K74" s="23"/>
      <c r="L74" s="32"/>
      <c r="M74" s="23" t="str">
        <f t="shared" si="2"/>
        <v/>
      </c>
      <c r="N74" s="89" t="str">
        <f t="shared" si="3"/>
        <v/>
      </c>
    </row>
    <row r="75" spans="1:14" s="24" customFormat="1" ht="12" customHeight="1" x14ac:dyDescent="0.15">
      <c r="A75" s="87">
        <v>75</v>
      </c>
      <c r="B75" s="67" t="s">
        <v>130</v>
      </c>
      <c r="C75" s="67" t="s">
        <v>99</v>
      </c>
      <c r="D75" s="63" t="s">
        <v>118</v>
      </c>
      <c r="E75" s="63" t="s">
        <v>118</v>
      </c>
      <c r="F75" s="25">
        <v>4</v>
      </c>
      <c r="G75" s="64"/>
      <c r="H75" s="63" t="s">
        <v>101</v>
      </c>
      <c r="I75" s="65">
        <v>6</v>
      </c>
      <c r="J75" s="66">
        <v>45</v>
      </c>
      <c r="K75" s="23"/>
      <c r="L75" s="32"/>
      <c r="M75" s="23" t="str">
        <f t="shared" si="2"/>
        <v/>
      </c>
      <c r="N75" s="89" t="str">
        <f t="shared" si="3"/>
        <v/>
      </c>
    </row>
    <row r="76" spans="1:14" s="24" customFormat="1" ht="12" customHeight="1" x14ac:dyDescent="0.15">
      <c r="A76" s="86">
        <v>76</v>
      </c>
      <c r="B76" s="67" t="s">
        <v>130</v>
      </c>
      <c r="C76" s="67" t="s">
        <v>99</v>
      </c>
      <c r="D76" s="63" t="s">
        <v>118</v>
      </c>
      <c r="E76" s="63" t="s">
        <v>118</v>
      </c>
      <c r="F76" s="25">
        <v>4</v>
      </c>
      <c r="G76" s="64"/>
      <c r="H76" s="63" t="s">
        <v>102</v>
      </c>
      <c r="I76" s="65">
        <v>6</v>
      </c>
      <c r="J76" s="66">
        <v>45</v>
      </c>
      <c r="K76" s="23"/>
      <c r="L76" s="32"/>
      <c r="M76" s="23" t="str">
        <f t="shared" si="2"/>
        <v/>
      </c>
      <c r="N76" s="89" t="str">
        <f t="shared" si="3"/>
        <v/>
      </c>
    </row>
    <row r="77" spans="1:14" s="24" customFormat="1" ht="12" customHeight="1" x14ac:dyDescent="0.15">
      <c r="A77" s="86">
        <v>77</v>
      </c>
      <c r="B77" s="67" t="s">
        <v>130</v>
      </c>
      <c r="C77" s="67" t="s">
        <v>99</v>
      </c>
      <c r="D77" s="63" t="s">
        <v>105</v>
      </c>
      <c r="E77" s="63" t="s">
        <v>105</v>
      </c>
      <c r="F77" s="25">
        <v>704</v>
      </c>
      <c r="G77" s="64"/>
      <c r="H77" s="63" t="s">
        <v>106</v>
      </c>
      <c r="I77" s="65">
        <v>5</v>
      </c>
      <c r="J77" s="66">
        <v>225</v>
      </c>
      <c r="K77" s="23"/>
      <c r="L77" s="32"/>
      <c r="M77" s="23" t="str">
        <f t="shared" si="2"/>
        <v/>
      </c>
      <c r="N77" s="89" t="str">
        <f t="shared" si="3"/>
        <v/>
      </c>
    </row>
    <row r="78" spans="1:14" s="24" customFormat="1" ht="12" customHeight="1" x14ac:dyDescent="0.15">
      <c r="A78" s="85">
        <v>78</v>
      </c>
      <c r="B78" s="67" t="s">
        <v>130</v>
      </c>
      <c r="C78" s="67" t="s">
        <v>99</v>
      </c>
      <c r="D78" s="63" t="s">
        <v>107</v>
      </c>
      <c r="E78" s="63" t="s">
        <v>252</v>
      </c>
      <c r="F78" s="25">
        <v>72</v>
      </c>
      <c r="G78" s="64"/>
      <c r="H78" s="63" t="s">
        <v>106</v>
      </c>
      <c r="I78" s="65">
        <v>2</v>
      </c>
      <c r="J78" s="66">
        <v>45</v>
      </c>
      <c r="K78" s="23"/>
      <c r="L78" s="32"/>
      <c r="M78" s="23" t="str">
        <f t="shared" si="2"/>
        <v/>
      </c>
      <c r="N78" s="89" t="str">
        <f t="shared" si="3"/>
        <v/>
      </c>
    </row>
    <row r="79" spans="1:14" s="24" customFormat="1" ht="12" customHeight="1" x14ac:dyDescent="0.15">
      <c r="A79" s="87">
        <v>79</v>
      </c>
      <c r="B79" s="67" t="s">
        <v>130</v>
      </c>
      <c r="C79" s="67" t="s">
        <v>99</v>
      </c>
      <c r="D79" s="63" t="s">
        <v>108</v>
      </c>
      <c r="E79" s="63" t="s">
        <v>254</v>
      </c>
      <c r="F79" s="25">
        <v>51</v>
      </c>
      <c r="G79" s="64"/>
      <c r="H79" s="63" t="s">
        <v>101</v>
      </c>
      <c r="I79" s="65">
        <v>8</v>
      </c>
      <c r="J79" s="66">
        <v>225</v>
      </c>
      <c r="K79" s="23"/>
      <c r="L79" s="32"/>
      <c r="M79" s="23" t="str">
        <f t="shared" si="2"/>
        <v/>
      </c>
      <c r="N79" s="89" t="str">
        <f t="shared" si="3"/>
        <v/>
      </c>
    </row>
    <row r="80" spans="1:14" s="24" customFormat="1" ht="12" customHeight="1" x14ac:dyDescent="0.15">
      <c r="A80" s="86">
        <v>80</v>
      </c>
      <c r="B80" s="67" t="s">
        <v>130</v>
      </c>
      <c r="C80" s="67" t="s">
        <v>99</v>
      </c>
      <c r="D80" s="63" t="s">
        <v>108</v>
      </c>
      <c r="E80" s="63" t="s">
        <v>254</v>
      </c>
      <c r="F80" s="25">
        <v>51</v>
      </c>
      <c r="G80" s="64"/>
      <c r="H80" s="63" t="s">
        <v>102</v>
      </c>
      <c r="I80" s="65">
        <v>8</v>
      </c>
      <c r="J80" s="66">
        <v>225</v>
      </c>
      <c r="K80" s="23"/>
      <c r="L80" s="32"/>
      <c r="M80" s="23" t="str">
        <f t="shared" si="2"/>
        <v/>
      </c>
      <c r="N80" s="89" t="str">
        <f t="shared" si="3"/>
        <v/>
      </c>
    </row>
    <row r="81" spans="1:14" s="24" customFormat="1" ht="12" customHeight="1" x14ac:dyDescent="0.15">
      <c r="A81" s="86">
        <v>81</v>
      </c>
      <c r="B81" s="67" t="s">
        <v>130</v>
      </c>
      <c r="C81" s="67" t="s">
        <v>99</v>
      </c>
      <c r="D81" s="63" t="s">
        <v>115</v>
      </c>
      <c r="E81" s="63" t="s">
        <v>254</v>
      </c>
      <c r="F81" s="25">
        <v>5.5</v>
      </c>
      <c r="G81" s="64"/>
      <c r="H81" s="63" t="s">
        <v>101</v>
      </c>
      <c r="I81" s="65">
        <v>8</v>
      </c>
      <c r="J81" s="66">
        <v>225</v>
      </c>
      <c r="K81" s="23"/>
      <c r="L81" s="32"/>
      <c r="M81" s="23" t="str">
        <f t="shared" si="2"/>
        <v/>
      </c>
      <c r="N81" s="89" t="str">
        <f t="shared" si="3"/>
        <v/>
      </c>
    </row>
    <row r="82" spans="1:14" s="24" customFormat="1" ht="12" customHeight="1" x14ac:dyDescent="0.15">
      <c r="A82" s="85">
        <v>82</v>
      </c>
      <c r="B82" s="67" t="s">
        <v>130</v>
      </c>
      <c r="C82" s="67" t="s">
        <v>99</v>
      </c>
      <c r="D82" s="63" t="s">
        <v>115</v>
      </c>
      <c r="E82" s="63" t="s">
        <v>254</v>
      </c>
      <c r="F82" s="25">
        <v>5.5</v>
      </c>
      <c r="G82" s="64"/>
      <c r="H82" s="63" t="s">
        <v>102</v>
      </c>
      <c r="I82" s="65">
        <v>8</v>
      </c>
      <c r="J82" s="66">
        <v>225</v>
      </c>
      <c r="K82" s="23"/>
      <c r="L82" s="32"/>
      <c r="M82" s="23" t="str">
        <f t="shared" si="2"/>
        <v/>
      </c>
      <c r="N82" s="89" t="str">
        <f t="shared" si="3"/>
        <v/>
      </c>
    </row>
    <row r="83" spans="1:14" s="24" customFormat="1" ht="12" customHeight="1" x14ac:dyDescent="0.15">
      <c r="A83" s="87">
        <v>83</v>
      </c>
      <c r="B83" s="67" t="s">
        <v>131</v>
      </c>
      <c r="C83" s="67" t="s">
        <v>99</v>
      </c>
      <c r="D83" s="63" t="s">
        <v>112</v>
      </c>
      <c r="E83" s="63" t="s">
        <v>112</v>
      </c>
      <c r="F83" s="25">
        <v>144</v>
      </c>
      <c r="G83" s="64"/>
      <c r="H83" s="63" t="s">
        <v>113</v>
      </c>
      <c r="I83" s="65">
        <v>4</v>
      </c>
      <c r="J83" s="66">
        <v>225</v>
      </c>
      <c r="K83" s="23"/>
      <c r="L83" s="32"/>
      <c r="M83" s="23" t="str">
        <f t="shared" si="2"/>
        <v/>
      </c>
      <c r="N83" s="89" t="str">
        <f t="shared" si="3"/>
        <v/>
      </c>
    </row>
    <row r="84" spans="1:14" s="24" customFormat="1" ht="12" customHeight="1" x14ac:dyDescent="0.15">
      <c r="A84" s="86">
        <v>84</v>
      </c>
      <c r="B84" s="67" t="s">
        <v>131</v>
      </c>
      <c r="C84" s="67" t="s">
        <v>99</v>
      </c>
      <c r="D84" s="63" t="s">
        <v>103</v>
      </c>
      <c r="E84" s="63" t="s">
        <v>103</v>
      </c>
      <c r="F84" s="25">
        <v>5</v>
      </c>
      <c r="G84" s="64"/>
      <c r="H84" s="63" t="s">
        <v>101</v>
      </c>
      <c r="I84" s="65">
        <v>6</v>
      </c>
      <c r="J84" s="66">
        <v>45</v>
      </c>
      <c r="K84" s="23"/>
      <c r="L84" s="32"/>
      <c r="M84" s="23" t="str">
        <f t="shared" si="2"/>
        <v/>
      </c>
      <c r="N84" s="89" t="str">
        <f t="shared" si="3"/>
        <v/>
      </c>
    </row>
    <row r="85" spans="1:14" s="24" customFormat="1" ht="12" customHeight="1" x14ac:dyDescent="0.15">
      <c r="A85" s="86">
        <v>85</v>
      </c>
      <c r="B85" s="67" t="s">
        <v>131</v>
      </c>
      <c r="C85" s="67" t="s">
        <v>99</v>
      </c>
      <c r="D85" s="63" t="s">
        <v>103</v>
      </c>
      <c r="E85" s="63" t="s">
        <v>103</v>
      </c>
      <c r="F85" s="25">
        <v>5</v>
      </c>
      <c r="G85" s="64"/>
      <c r="H85" s="63" t="s">
        <v>102</v>
      </c>
      <c r="I85" s="65">
        <v>6</v>
      </c>
      <c r="J85" s="66">
        <v>45</v>
      </c>
      <c r="K85" s="23"/>
      <c r="L85" s="32"/>
      <c r="M85" s="23" t="str">
        <f t="shared" si="2"/>
        <v/>
      </c>
      <c r="N85" s="89" t="str">
        <f t="shared" si="3"/>
        <v/>
      </c>
    </row>
    <row r="86" spans="1:14" s="24" customFormat="1" ht="12" customHeight="1" x14ac:dyDescent="0.15">
      <c r="A86" s="85">
        <v>86</v>
      </c>
      <c r="B86" s="67" t="s">
        <v>131</v>
      </c>
      <c r="C86" s="67" t="s">
        <v>99</v>
      </c>
      <c r="D86" s="63" t="s">
        <v>104</v>
      </c>
      <c r="E86" s="63" t="s">
        <v>255</v>
      </c>
      <c r="F86" s="25">
        <v>81</v>
      </c>
      <c r="G86" s="64"/>
      <c r="H86" s="63" t="s">
        <v>101</v>
      </c>
      <c r="I86" s="65">
        <v>8</v>
      </c>
      <c r="J86" s="66">
        <v>225</v>
      </c>
      <c r="K86" s="23"/>
      <c r="L86" s="32"/>
      <c r="M86" s="23" t="str">
        <f t="shared" si="2"/>
        <v/>
      </c>
      <c r="N86" s="89" t="str">
        <f t="shared" si="3"/>
        <v/>
      </c>
    </row>
    <row r="87" spans="1:14" s="24" customFormat="1" ht="12" customHeight="1" x14ac:dyDescent="0.15">
      <c r="A87" s="87">
        <v>87</v>
      </c>
      <c r="B87" s="67" t="s">
        <v>131</v>
      </c>
      <c r="C87" s="67" t="s">
        <v>99</v>
      </c>
      <c r="D87" s="63" t="s">
        <v>104</v>
      </c>
      <c r="E87" s="63" t="s">
        <v>255</v>
      </c>
      <c r="F87" s="25">
        <v>81</v>
      </c>
      <c r="G87" s="64"/>
      <c r="H87" s="63" t="s">
        <v>102</v>
      </c>
      <c r="I87" s="65">
        <v>8</v>
      </c>
      <c r="J87" s="66">
        <v>225</v>
      </c>
      <c r="K87" s="23"/>
      <c r="L87" s="32"/>
      <c r="M87" s="23" t="str">
        <f t="shared" si="2"/>
        <v/>
      </c>
      <c r="N87" s="89" t="str">
        <f t="shared" si="3"/>
        <v/>
      </c>
    </row>
    <row r="88" spans="1:14" s="24" customFormat="1" ht="12" customHeight="1" x14ac:dyDescent="0.15">
      <c r="A88" s="86">
        <v>88</v>
      </c>
      <c r="B88" s="82" t="s">
        <v>131</v>
      </c>
      <c r="C88" s="67" t="s">
        <v>99</v>
      </c>
      <c r="D88" s="63" t="s">
        <v>119</v>
      </c>
      <c r="E88" s="63" t="s">
        <v>188</v>
      </c>
      <c r="F88" s="25">
        <v>1176</v>
      </c>
      <c r="G88" s="64"/>
      <c r="H88" s="63" t="s">
        <v>106</v>
      </c>
      <c r="I88" s="65">
        <v>5</v>
      </c>
      <c r="J88" s="66">
        <v>225</v>
      </c>
      <c r="K88" s="23"/>
      <c r="L88" s="32"/>
      <c r="M88" s="23" t="str">
        <f t="shared" si="2"/>
        <v/>
      </c>
      <c r="N88" s="89" t="str">
        <f t="shared" si="3"/>
        <v/>
      </c>
    </row>
    <row r="89" spans="1:14" s="24" customFormat="1" ht="12" customHeight="1" x14ac:dyDescent="0.15">
      <c r="A89" s="86">
        <v>89</v>
      </c>
      <c r="B89" s="82" t="s">
        <v>131</v>
      </c>
      <c r="C89" s="67" t="s">
        <v>99</v>
      </c>
      <c r="D89" s="63" t="s">
        <v>107</v>
      </c>
      <c r="E89" s="63" t="s">
        <v>252</v>
      </c>
      <c r="F89" s="25">
        <v>112</v>
      </c>
      <c r="G89" s="64"/>
      <c r="H89" s="63" t="s">
        <v>113</v>
      </c>
      <c r="I89" s="65">
        <v>2</v>
      </c>
      <c r="J89" s="66">
        <v>45</v>
      </c>
      <c r="K89" s="23"/>
      <c r="L89" s="32"/>
      <c r="M89" s="23" t="str">
        <f t="shared" si="2"/>
        <v/>
      </c>
      <c r="N89" s="89" t="str">
        <f t="shared" si="3"/>
        <v/>
      </c>
    </row>
    <row r="90" spans="1:14" s="24" customFormat="1" ht="12" customHeight="1" x14ac:dyDescent="0.15">
      <c r="A90" s="85">
        <v>90</v>
      </c>
      <c r="B90" s="82" t="s">
        <v>131</v>
      </c>
      <c r="C90" s="67" t="s">
        <v>99</v>
      </c>
      <c r="D90" s="63" t="s">
        <v>107</v>
      </c>
      <c r="E90" s="63" t="s">
        <v>252</v>
      </c>
      <c r="F90" s="25">
        <v>41</v>
      </c>
      <c r="G90" s="64"/>
      <c r="H90" s="63" t="s">
        <v>106</v>
      </c>
      <c r="I90" s="65">
        <v>2</v>
      </c>
      <c r="J90" s="66">
        <v>45</v>
      </c>
      <c r="K90" s="23"/>
      <c r="L90" s="32"/>
      <c r="M90" s="23" t="str">
        <f t="shared" si="2"/>
        <v/>
      </c>
      <c r="N90" s="89" t="str">
        <f t="shared" si="3"/>
        <v/>
      </c>
    </row>
    <row r="91" spans="1:14" s="24" customFormat="1" ht="12" customHeight="1" x14ac:dyDescent="0.15">
      <c r="A91" s="87">
        <v>91</v>
      </c>
      <c r="B91" s="82" t="s">
        <v>131</v>
      </c>
      <c r="C91" s="67" t="s">
        <v>99</v>
      </c>
      <c r="D91" s="63" t="s">
        <v>121</v>
      </c>
      <c r="E91" s="63" t="s">
        <v>112</v>
      </c>
      <c r="F91" s="25">
        <v>53</v>
      </c>
      <c r="G91" s="64"/>
      <c r="H91" s="63" t="s">
        <v>122</v>
      </c>
      <c r="I91" s="65">
        <v>4</v>
      </c>
      <c r="J91" s="66">
        <v>225</v>
      </c>
      <c r="K91" s="23"/>
      <c r="L91" s="32"/>
      <c r="M91" s="23" t="str">
        <f t="shared" si="2"/>
        <v/>
      </c>
      <c r="N91" s="89" t="str">
        <f t="shared" si="3"/>
        <v/>
      </c>
    </row>
    <row r="92" spans="1:14" s="24" customFormat="1" ht="12" customHeight="1" x14ac:dyDescent="0.15">
      <c r="A92" s="86">
        <v>92</v>
      </c>
      <c r="B92" s="82" t="s">
        <v>131</v>
      </c>
      <c r="C92" s="67" t="s">
        <v>99</v>
      </c>
      <c r="D92" s="63" t="s">
        <v>132</v>
      </c>
      <c r="E92" s="63" t="s">
        <v>254</v>
      </c>
      <c r="F92" s="25">
        <v>28.5</v>
      </c>
      <c r="G92" s="64"/>
      <c r="H92" s="63" t="s">
        <v>101</v>
      </c>
      <c r="I92" s="65">
        <v>8</v>
      </c>
      <c r="J92" s="66">
        <v>225</v>
      </c>
      <c r="K92" s="23"/>
      <c r="L92" s="32"/>
      <c r="M92" s="23" t="str">
        <f t="shared" si="2"/>
        <v/>
      </c>
      <c r="N92" s="89" t="str">
        <f t="shared" si="3"/>
        <v/>
      </c>
    </row>
    <row r="93" spans="1:14" s="24" customFormat="1" ht="12" customHeight="1" x14ac:dyDescent="0.15">
      <c r="A93" s="86">
        <v>93</v>
      </c>
      <c r="B93" s="82" t="s">
        <v>131</v>
      </c>
      <c r="C93" s="67" t="s">
        <v>99</v>
      </c>
      <c r="D93" s="63" t="s">
        <v>132</v>
      </c>
      <c r="E93" s="63" t="s">
        <v>254</v>
      </c>
      <c r="F93" s="25">
        <v>28.5</v>
      </c>
      <c r="G93" s="64"/>
      <c r="H93" s="63" t="s">
        <v>102</v>
      </c>
      <c r="I93" s="65">
        <v>8</v>
      </c>
      <c r="J93" s="66">
        <v>225</v>
      </c>
      <c r="K93" s="23"/>
      <c r="L93" s="32"/>
      <c r="M93" s="23" t="str">
        <f t="shared" si="2"/>
        <v/>
      </c>
      <c r="N93" s="89" t="str">
        <f t="shared" si="3"/>
        <v/>
      </c>
    </row>
    <row r="94" spans="1:14" s="24" customFormat="1" ht="12" customHeight="1" x14ac:dyDescent="0.15">
      <c r="A94" s="85">
        <v>94</v>
      </c>
      <c r="B94" s="82" t="s">
        <v>131</v>
      </c>
      <c r="C94" s="67" t="s">
        <v>99</v>
      </c>
      <c r="D94" s="63" t="s">
        <v>115</v>
      </c>
      <c r="E94" s="63" t="s">
        <v>254</v>
      </c>
      <c r="F94" s="25">
        <v>15</v>
      </c>
      <c r="G94" s="64"/>
      <c r="H94" s="63" t="s">
        <v>101</v>
      </c>
      <c r="I94" s="65">
        <v>8</v>
      </c>
      <c r="J94" s="66">
        <v>225</v>
      </c>
      <c r="K94" s="23"/>
      <c r="L94" s="32"/>
      <c r="M94" s="23" t="str">
        <f t="shared" si="2"/>
        <v/>
      </c>
      <c r="N94" s="89" t="str">
        <f t="shared" si="3"/>
        <v/>
      </c>
    </row>
    <row r="95" spans="1:14" s="24" customFormat="1" ht="12" customHeight="1" x14ac:dyDescent="0.15">
      <c r="A95" s="87">
        <v>95</v>
      </c>
      <c r="B95" s="82" t="s">
        <v>131</v>
      </c>
      <c r="C95" s="67" t="s">
        <v>99</v>
      </c>
      <c r="D95" s="63" t="s">
        <v>115</v>
      </c>
      <c r="E95" s="63" t="s">
        <v>254</v>
      </c>
      <c r="F95" s="25">
        <v>15</v>
      </c>
      <c r="G95" s="64"/>
      <c r="H95" s="63" t="s">
        <v>102</v>
      </c>
      <c r="I95" s="65">
        <v>8</v>
      </c>
      <c r="J95" s="66">
        <v>225</v>
      </c>
      <c r="K95" s="23"/>
      <c r="L95" s="32"/>
      <c r="M95" s="23" t="str">
        <f t="shared" si="2"/>
        <v/>
      </c>
      <c r="N95" s="89" t="str">
        <f t="shared" si="3"/>
        <v/>
      </c>
    </row>
    <row r="96" spans="1:14" s="24" customFormat="1" ht="12" customHeight="1" x14ac:dyDescent="0.15">
      <c r="A96" s="86">
        <v>96</v>
      </c>
      <c r="B96" s="82" t="s">
        <v>133</v>
      </c>
      <c r="C96" s="67" t="s">
        <v>99</v>
      </c>
      <c r="D96" s="63" t="s">
        <v>134</v>
      </c>
      <c r="E96" s="63" t="s">
        <v>134</v>
      </c>
      <c r="F96" s="25">
        <v>30</v>
      </c>
      <c r="G96" s="64"/>
      <c r="H96" s="63" t="s">
        <v>110</v>
      </c>
      <c r="I96" s="65">
        <v>4</v>
      </c>
      <c r="J96" s="66">
        <v>225</v>
      </c>
      <c r="K96" s="23"/>
      <c r="L96" s="32"/>
      <c r="M96" s="23" t="str">
        <f t="shared" si="2"/>
        <v/>
      </c>
      <c r="N96" s="89" t="str">
        <f t="shared" si="3"/>
        <v/>
      </c>
    </row>
    <row r="97" spans="1:14" s="24" customFormat="1" ht="12" customHeight="1" x14ac:dyDescent="0.15">
      <c r="A97" s="86">
        <v>97</v>
      </c>
      <c r="B97" s="82" t="s">
        <v>133</v>
      </c>
      <c r="C97" s="67" t="s">
        <v>99</v>
      </c>
      <c r="D97" s="63" t="s">
        <v>135</v>
      </c>
      <c r="E97" s="63" t="s">
        <v>112</v>
      </c>
      <c r="F97" s="25">
        <v>53</v>
      </c>
      <c r="G97" s="64"/>
      <c r="H97" s="63" t="s">
        <v>113</v>
      </c>
      <c r="I97" s="65">
        <v>4</v>
      </c>
      <c r="J97" s="66">
        <v>225</v>
      </c>
      <c r="K97" s="23"/>
      <c r="L97" s="32"/>
      <c r="M97" s="23" t="str">
        <f t="shared" si="2"/>
        <v/>
      </c>
      <c r="N97" s="89" t="str">
        <f t="shared" si="3"/>
        <v/>
      </c>
    </row>
    <row r="98" spans="1:14" s="24" customFormat="1" ht="12" customHeight="1" x14ac:dyDescent="0.15">
      <c r="A98" s="85">
        <v>98</v>
      </c>
      <c r="B98" s="82" t="s">
        <v>133</v>
      </c>
      <c r="C98" s="67" t="s">
        <v>99</v>
      </c>
      <c r="D98" s="63" t="s">
        <v>136</v>
      </c>
      <c r="E98" s="63" t="s">
        <v>112</v>
      </c>
      <c r="F98" s="25">
        <v>33</v>
      </c>
      <c r="G98" s="64"/>
      <c r="H98" s="63" t="s">
        <v>110</v>
      </c>
      <c r="I98" s="65">
        <v>4</v>
      </c>
      <c r="J98" s="66">
        <v>225</v>
      </c>
      <c r="K98" s="23"/>
      <c r="L98" s="32"/>
      <c r="M98" s="23" t="str">
        <f t="shared" si="2"/>
        <v/>
      </c>
      <c r="N98" s="89" t="str">
        <f t="shared" si="3"/>
        <v/>
      </c>
    </row>
    <row r="99" spans="1:14" s="24" customFormat="1" ht="12" customHeight="1" x14ac:dyDescent="0.15">
      <c r="A99" s="87">
        <v>99</v>
      </c>
      <c r="B99" s="82" t="s">
        <v>133</v>
      </c>
      <c r="C99" s="67" t="s">
        <v>99</v>
      </c>
      <c r="D99" s="63" t="s">
        <v>112</v>
      </c>
      <c r="E99" s="63" t="s">
        <v>112</v>
      </c>
      <c r="F99" s="25">
        <v>265</v>
      </c>
      <c r="G99" s="64"/>
      <c r="H99" s="63" t="s">
        <v>113</v>
      </c>
      <c r="I99" s="65">
        <v>4</v>
      </c>
      <c r="J99" s="66">
        <v>225</v>
      </c>
      <c r="K99" s="23"/>
      <c r="L99" s="32"/>
      <c r="M99" s="23" t="str">
        <f t="shared" si="2"/>
        <v/>
      </c>
      <c r="N99" s="89" t="str">
        <f t="shared" si="3"/>
        <v/>
      </c>
    </row>
    <row r="100" spans="1:14" s="24" customFormat="1" ht="12" customHeight="1" x14ac:dyDescent="0.15">
      <c r="A100" s="86">
        <v>100</v>
      </c>
      <c r="B100" s="82" t="s">
        <v>133</v>
      </c>
      <c r="C100" s="67" t="s">
        <v>99</v>
      </c>
      <c r="D100" s="63" t="s">
        <v>104</v>
      </c>
      <c r="E100" s="63" t="s">
        <v>255</v>
      </c>
      <c r="F100" s="25">
        <v>165</v>
      </c>
      <c r="G100" s="64"/>
      <c r="H100" s="63" t="s">
        <v>101</v>
      </c>
      <c r="I100" s="65">
        <v>8</v>
      </c>
      <c r="J100" s="66">
        <v>225</v>
      </c>
      <c r="K100" s="23"/>
      <c r="L100" s="32"/>
      <c r="M100" s="23" t="str">
        <f t="shared" si="2"/>
        <v/>
      </c>
      <c r="N100" s="89" t="str">
        <f t="shared" si="3"/>
        <v/>
      </c>
    </row>
    <row r="101" spans="1:14" s="24" customFormat="1" ht="12" customHeight="1" x14ac:dyDescent="0.15">
      <c r="A101" s="86">
        <v>101</v>
      </c>
      <c r="B101" s="82" t="s">
        <v>133</v>
      </c>
      <c r="C101" s="67" t="s">
        <v>99</v>
      </c>
      <c r="D101" s="63" t="s">
        <v>104</v>
      </c>
      <c r="E101" s="63" t="s">
        <v>255</v>
      </c>
      <c r="F101" s="25">
        <v>165</v>
      </c>
      <c r="G101" s="64"/>
      <c r="H101" s="63" t="s">
        <v>102</v>
      </c>
      <c r="I101" s="65">
        <v>8</v>
      </c>
      <c r="J101" s="66">
        <v>225</v>
      </c>
      <c r="K101" s="23"/>
      <c r="L101" s="32"/>
      <c r="M101" s="23" t="str">
        <f t="shared" si="2"/>
        <v/>
      </c>
      <c r="N101" s="89" t="str">
        <f t="shared" si="3"/>
        <v/>
      </c>
    </row>
    <row r="102" spans="1:14" s="24" customFormat="1" ht="12" customHeight="1" x14ac:dyDescent="0.15">
      <c r="A102" s="85">
        <v>102</v>
      </c>
      <c r="B102" s="82" t="s">
        <v>133</v>
      </c>
      <c r="C102" s="67" t="s">
        <v>99</v>
      </c>
      <c r="D102" s="63" t="s">
        <v>118</v>
      </c>
      <c r="E102" s="63" t="s">
        <v>118</v>
      </c>
      <c r="F102" s="25">
        <v>48</v>
      </c>
      <c r="G102" s="64"/>
      <c r="H102" s="63" t="s">
        <v>113</v>
      </c>
      <c r="I102" s="65">
        <v>6</v>
      </c>
      <c r="J102" s="66">
        <v>45</v>
      </c>
      <c r="K102" s="23"/>
      <c r="L102" s="32"/>
      <c r="M102" s="23" t="str">
        <f t="shared" si="2"/>
        <v/>
      </c>
      <c r="N102" s="89" t="str">
        <f t="shared" si="3"/>
        <v/>
      </c>
    </row>
    <row r="103" spans="1:14" s="24" customFormat="1" ht="12" customHeight="1" x14ac:dyDescent="0.15">
      <c r="A103" s="87">
        <v>103</v>
      </c>
      <c r="B103" s="82" t="s">
        <v>133</v>
      </c>
      <c r="C103" s="67" t="s">
        <v>99</v>
      </c>
      <c r="D103" s="63" t="s">
        <v>105</v>
      </c>
      <c r="E103" s="63" t="s">
        <v>105</v>
      </c>
      <c r="F103" s="25">
        <v>1653</v>
      </c>
      <c r="G103" s="64"/>
      <c r="H103" s="63" t="s">
        <v>106</v>
      </c>
      <c r="I103" s="65">
        <v>5</v>
      </c>
      <c r="J103" s="66">
        <v>225</v>
      </c>
      <c r="K103" s="23"/>
      <c r="L103" s="32"/>
      <c r="M103" s="23" t="str">
        <f t="shared" si="2"/>
        <v/>
      </c>
      <c r="N103" s="89" t="str">
        <f t="shared" si="3"/>
        <v/>
      </c>
    </row>
    <row r="104" spans="1:14" s="24" customFormat="1" ht="12" customHeight="1" x14ac:dyDescent="0.15">
      <c r="A104" s="86">
        <v>104</v>
      </c>
      <c r="B104" s="82" t="s">
        <v>133</v>
      </c>
      <c r="C104" s="67" t="s">
        <v>99</v>
      </c>
      <c r="D104" s="63" t="s">
        <v>107</v>
      </c>
      <c r="E104" s="63" t="s">
        <v>252</v>
      </c>
      <c r="F104" s="25">
        <v>216</v>
      </c>
      <c r="G104" s="64"/>
      <c r="H104" s="63" t="s">
        <v>113</v>
      </c>
      <c r="I104" s="65">
        <v>2</v>
      </c>
      <c r="J104" s="66">
        <v>45</v>
      </c>
      <c r="K104" s="23"/>
      <c r="L104" s="32"/>
      <c r="M104" s="23" t="str">
        <f t="shared" si="2"/>
        <v/>
      </c>
      <c r="N104" s="89" t="str">
        <f t="shared" si="3"/>
        <v/>
      </c>
    </row>
    <row r="105" spans="1:14" s="24" customFormat="1" ht="12" customHeight="1" x14ac:dyDescent="0.15">
      <c r="A105" s="86">
        <v>105</v>
      </c>
      <c r="B105" s="82" t="s">
        <v>133</v>
      </c>
      <c r="C105" s="67" t="s">
        <v>99</v>
      </c>
      <c r="D105" s="63" t="s">
        <v>108</v>
      </c>
      <c r="E105" s="63" t="s">
        <v>254</v>
      </c>
      <c r="F105" s="25">
        <v>54.5</v>
      </c>
      <c r="G105" s="64"/>
      <c r="H105" s="63" t="s">
        <v>101</v>
      </c>
      <c r="I105" s="65">
        <v>8</v>
      </c>
      <c r="J105" s="66">
        <v>225</v>
      </c>
      <c r="K105" s="23"/>
      <c r="L105" s="32"/>
      <c r="M105" s="23" t="str">
        <f t="shared" si="2"/>
        <v/>
      </c>
      <c r="N105" s="89" t="str">
        <f t="shared" si="3"/>
        <v/>
      </c>
    </row>
    <row r="106" spans="1:14" s="24" customFormat="1" ht="12" customHeight="1" x14ac:dyDescent="0.15">
      <c r="A106" s="85">
        <v>106</v>
      </c>
      <c r="B106" s="82" t="s">
        <v>133</v>
      </c>
      <c r="C106" s="67" t="s">
        <v>99</v>
      </c>
      <c r="D106" s="63" t="s">
        <v>108</v>
      </c>
      <c r="E106" s="63" t="s">
        <v>254</v>
      </c>
      <c r="F106" s="25">
        <v>54.5</v>
      </c>
      <c r="G106" s="64"/>
      <c r="H106" s="63" t="s">
        <v>102</v>
      </c>
      <c r="I106" s="65">
        <v>8</v>
      </c>
      <c r="J106" s="66">
        <v>225</v>
      </c>
      <c r="K106" s="23"/>
      <c r="L106" s="32"/>
      <c r="M106" s="23" t="str">
        <f t="shared" si="2"/>
        <v/>
      </c>
      <c r="N106" s="89" t="str">
        <f t="shared" si="3"/>
        <v/>
      </c>
    </row>
    <row r="107" spans="1:14" s="24" customFormat="1" ht="12" customHeight="1" x14ac:dyDescent="0.15">
      <c r="A107" s="87">
        <v>107</v>
      </c>
      <c r="B107" s="82" t="s">
        <v>133</v>
      </c>
      <c r="C107" s="67" t="s">
        <v>99</v>
      </c>
      <c r="D107" s="63" t="s">
        <v>137</v>
      </c>
      <c r="E107" s="63" t="s">
        <v>254</v>
      </c>
      <c r="F107" s="25">
        <v>6.5</v>
      </c>
      <c r="G107" s="64"/>
      <c r="H107" s="63" t="s">
        <v>101</v>
      </c>
      <c r="I107" s="65">
        <v>8</v>
      </c>
      <c r="J107" s="66">
        <v>225</v>
      </c>
      <c r="K107" s="23"/>
      <c r="L107" s="32"/>
      <c r="M107" s="23" t="str">
        <f t="shared" si="2"/>
        <v/>
      </c>
      <c r="N107" s="89" t="str">
        <f t="shared" si="3"/>
        <v/>
      </c>
    </row>
    <row r="108" spans="1:14" s="24" customFormat="1" ht="12" customHeight="1" x14ac:dyDescent="0.15">
      <c r="A108" s="86">
        <v>108</v>
      </c>
      <c r="B108" s="82" t="s">
        <v>133</v>
      </c>
      <c r="C108" s="67" t="s">
        <v>99</v>
      </c>
      <c r="D108" s="63" t="s">
        <v>137</v>
      </c>
      <c r="E108" s="63" t="s">
        <v>254</v>
      </c>
      <c r="F108" s="25">
        <v>6.5</v>
      </c>
      <c r="G108" s="64"/>
      <c r="H108" s="63" t="s">
        <v>102</v>
      </c>
      <c r="I108" s="65">
        <v>8</v>
      </c>
      <c r="J108" s="66">
        <v>225</v>
      </c>
      <c r="K108" s="23"/>
      <c r="L108" s="32"/>
      <c r="M108" s="23" t="str">
        <f t="shared" si="2"/>
        <v/>
      </c>
      <c r="N108" s="89" t="str">
        <f t="shared" si="3"/>
        <v/>
      </c>
    </row>
    <row r="109" spans="1:14" s="24" customFormat="1" ht="12" customHeight="1" x14ac:dyDescent="0.15">
      <c r="A109" s="86">
        <v>109</v>
      </c>
      <c r="B109" s="82" t="s">
        <v>133</v>
      </c>
      <c r="C109" s="67" t="s">
        <v>99</v>
      </c>
      <c r="D109" s="63" t="s">
        <v>115</v>
      </c>
      <c r="E109" s="63" t="s">
        <v>254</v>
      </c>
      <c r="F109" s="25">
        <v>14</v>
      </c>
      <c r="G109" s="64"/>
      <c r="H109" s="63" t="s">
        <v>101</v>
      </c>
      <c r="I109" s="65">
        <v>8</v>
      </c>
      <c r="J109" s="66">
        <v>225</v>
      </c>
      <c r="K109" s="23"/>
      <c r="L109" s="32"/>
      <c r="M109" s="23" t="str">
        <f t="shared" si="2"/>
        <v/>
      </c>
      <c r="N109" s="89" t="str">
        <f t="shared" si="3"/>
        <v/>
      </c>
    </row>
    <row r="110" spans="1:14" s="24" customFormat="1" ht="12" customHeight="1" x14ac:dyDescent="0.15">
      <c r="A110" s="85">
        <v>110</v>
      </c>
      <c r="B110" s="82" t="s">
        <v>133</v>
      </c>
      <c r="C110" s="67" t="s">
        <v>99</v>
      </c>
      <c r="D110" s="63" t="s">
        <v>115</v>
      </c>
      <c r="E110" s="63" t="s">
        <v>254</v>
      </c>
      <c r="F110" s="25">
        <v>14</v>
      </c>
      <c r="G110" s="64"/>
      <c r="H110" s="63" t="s">
        <v>102</v>
      </c>
      <c r="I110" s="65">
        <v>8</v>
      </c>
      <c r="J110" s="66">
        <v>225</v>
      </c>
      <c r="K110" s="23"/>
      <c r="L110" s="32"/>
      <c r="M110" s="23" t="str">
        <f t="shared" si="2"/>
        <v/>
      </c>
      <c r="N110" s="89" t="str">
        <f t="shared" si="3"/>
        <v/>
      </c>
    </row>
    <row r="111" spans="1:14" s="24" customFormat="1" ht="12" customHeight="1" x14ac:dyDescent="0.15">
      <c r="A111" s="87">
        <v>111</v>
      </c>
      <c r="B111" s="82" t="s">
        <v>133</v>
      </c>
      <c r="C111" s="67" t="s">
        <v>99</v>
      </c>
      <c r="D111" s="63" t="s">
        <v>126</v>
      </c>
      <c r="E111" s="63" t="s">
        <v>254</v>
      </c>
      <c r="F111" s="25">
        <v>7</v>
      </c>
      <c r="G111" s="64"/>
      <c r="H111" s="63" t="s">
        <v>101</v>
      </c>
      <c r="I111" s="65">
        <v>8</v>
      </c>
      <c r="J111" s="66">
        <v>225</v>
      </c>
      <c r="K111" s="23"/>
      <c r="L111" s="32"/>
      <c r="M111" s="23" t="str">
        <f t="shared" si="2"/>
        <v/>
      </c>
      <c r="N111" s="89" t="str">
        <f t="shared" si="3"/>
        <v/>
      </c>
    </row>
    <row r="112" spans="1:14" s="24" customFormat="1" ht="12" customHeight="1" x14ac:dyDescent="0.15">
      <c r="A112" s="86">
        <v>112</v>
      </c>
      <c r="B112" s="82" t="s">
        <v>133</v>
      </c>
      <c r="C112" s="67" t="s">
        <v>99</v>
      </c>
      <c r="D112" s="63" t="s">
        <v>126</v>
      </c>
      <c r="E112" s="63" t="s">
        <v>254</v>
      </c>
      <c r="F112" s="25">
        <v>7</v>
      </c>
      <c r="G112" s="64"/>
      <c r="H112" s="63" t="s">
        <v>102</v>
      </c>
      <c r="I112" s="65">
        <v>8</v>
      </c>
      <c r="J112" s="66">
        <v>225</v>
      </c>
      <c r="K112" s="23"/>
      <c r="L112" s="32"/>
      <c r="M112" s="23" t="str">
        <f t="shared" si="2"/>
        <v/>
      </c>
      <c r="N112" s="89" t="str">
        <f t="shared" si="3"/>
        <v/>
      </c>
    </row>
    <row r="113" spans="1:14" s="24" customFormat="1" ht="12" customHeight="1" x14ac:dyDescent="0.15">
      <c r="A113" s="86">
        <v>113</v>
      </c>
      <c r="B113" s="82" t="s">
        <v>138</v>
      </c>
      <c r="C113" s="67" t="s">
        <v>99</v>
      </c>
      <c r="D113" s="63" t="s">
        <v>109</v>
      </c>
      <c r="E113" s="63" t="s">
        <v>109</v>
      </c>
      <c r="F113" s="25">
        <v>45.5</v>
      </c>
      <c r="G113" s="64"/>
      <c r="H113" s="63" t="s">
        <v>129</v>
      </c>
      <c r="I113" s="65">
        <v>3</v>
      </c>
      <c r="J113" s="66">
        <v>225</v>
      </c>
      <c r="K113" s="23"/>
      <c r="L113" s="32"/>
      <c r="M113" s="23" t="str">
        <f t="shared" si="2"/>
        <v/>
      </c>
      <c r="N113" s="89" t="str">
        <f t="shared" si="3"/>
        <v/>
      </c>
    </row>
    <row r="114" spans="1:14" s="24" customFormat="1" ht="12" customHeight="1" x14ac:dyDescent="0.15">
      <c r="A114" s="85">
        <v>114</v>
      </c>
      <c r="B114" s="82" t="s">
        <v>138</v>
      </c>
      <c r="C114" s="67" t="s">
        <v>99</v>
      </c>
      <c r="D114" s="63" t="s">
        <v>109</v>
      </c>
      <c r="E114" s="63" t="s">
        <v>109</v>
      </c>
      <c r="F114" s="25">
        <v>45.5</v>
      </c>
      <c r="G114" s="64"/>
      <c r="H114" s="63" t="s">
        <v>102</v>
      </c>
      <c r="I114" s="65">
        <v>3</v>
      </c>
      <c r="J114" s="66">
        <v>225</v>
      </c>
      <c r="K114" s="23"/>
      <c r="L114" s="32"/>
      <c r="M114" s="23" t="str">
        <f t="shared" si="2"/>
        <v/>
      </c>
      <c r="N114" s="89" t="str">
        <f t="shared" si="3"/>
        <v/>
      </c>
    </row>
    <row r="115" spans="1:14" s="24" customFormat="1" ht="12" customHeight="1" x14ac:dyDescent="0.15">
      <c r="A115" s="87">
        <v>115</v>
      </c>
      <c r="B115" s="82" t="s">
        <v>138</v>
      </c>
      <c r="C115" s="67" t="s">
        <v>99</v>
      </c>
      <c r="D115" s="63" t="s">
        <v>112</v>
      </c>
      <c r="E115" s="63" t="s">
        <v>112</v>
      </c>
      <c r="F115" s="25">
        <v>147</v>
      </c>
      <c r="G115" s="64"/>
      <c r="H115" s="63" t="s">
        <v>102</v>
      </c>
      <c r="I115" s="65">
        <v>4</v>
      </c>
      <c r="J115" s="66">
        <v>225</v>
      </c>
      <c r="K115" s="23"/>
      <c r="L115" s="32"/>
      <c r="M115" s="23" t="str">
        <f t="shared" si="2"/>
        <v/>
      </c>
      <c r="N115" s="89" t="str">
        <f t="shared" si="3"/>
        <v/>
      </c>
    </row>
    <row r="116" spans="1:14" s="24" customFormat="1" ht="12" customHeight="1" x14ac:dyDescent="0.15">
      <c r="A116" s="86">
        <v>116</v>
      </c>
      <c r="B116" s="82" t="s">
        <v>138</v>
      </c>
      <c r="C116" s="67" t="s">
        <v>99</v>
      </c>
      <c r="D116" s="63" t="s">
        <v>139</v>
      </c>
      <c r="E116" s="63" t="s">
        <v>253</v>
      </c>
      <c r="F116" s="25">
        <v>13</v>
      </c>
      <c r="G116" s="64"/>
      <c r="H116" s="63" t="s">
        <v>102</v>
      </c>
      <c r="I116" s="65">
        <v>6</v>
      </c>
      <c r="J116" s="66">
        <v>45</v>
      </c>
      <c r="K116" s="23"/>
      <c r="L116" s="32"/>
      <c r="M116" s="23" t="str">
        <f t="shared" si="2"/>
        <v/>
      </c>
      <c r="N116" s="89" t="str">
        <f t="shared" si="3"/>
        <v/>
      </c>
    </row>
    <row r="117" spans="1:14" s="24" customFormat="1" ht="12" customHeight="1" x14ac:dyDescent="0.15">
      <c r="A117" s="86">
        <v>117</v>
      </c>
      <c r="B117" s="82" t="s">
        <v>138</v>
      </c>
      <c r="C117" s="67" t="s">
        <v>99</v>
      </c>
      <c r="D117" s="63" t="s">
        <v>104</v>
      </c>
      <c r="E117" s="63" t="s">
        <v>255</v>
      </c>
      <c r="F117" s="25">
        <v>232</v>
      </c>
      <c r="G117" s="64"/>
      <c r="H117" s="63" t="s">
        <v>102</v>
      </c>
      <c r="I117" s="65">
        <v>8</v>
      </c>
      <c r="J117" s="66">
        <v>225</v>
      </c>
      <c r="K117" s="23"/>
      <c r="L117" s="32"/>
      <c r="M117" s="23" t="str">
        <f t="shared" si="2"/>
        <v/>
      </c>
      <c r="N117" s="89" t="str">
        <f t="shared" si="3"/>
        <v/>
      </c>
    </row>
    <row r="118" spans="1:14" s="24" customFormat="1" ht="12" customHeight="1" x14ac:dyDescent="0.15">
      <c r="A118" s="85">
        <v>118</v>
      </c>
      <c r="B118" s="82" t="s">
        <v>138</v>
      </c>
      <c r="C118" s="67" t="s">
        <v>99</v>
      </c>
      <c r="D118" s="63" t="s">
        <v>118</v>
      </c>
      <c r="E118" s="63" t="s">
        <v>118</v>
      </c>
      <c r="F118" s="25">
        <v>21</v>
      </c>
      <c r="G118" s="64"/>
      <c r="H118" s="63" t="s">
        <v>102</v>
      </c>
      <c r="I118" s="65">
        <v>6</v>
      </c>
      <c r="J118" s="66">
        <v>45</v>
      </c>
      <c r="K118" s="23"/>
      <c r="L118" s="32"/>
      <c r="M118" s="23" t="str">
        <f t="shared" si="2"/>
        <v/>
      </c>
      <c r="N118" s="89" t="str">
        <f t="shared" si="3"/>
        <v/>
      </c>
    </row>
    <row r="119" spans="1:14" s="24" customFormat="1" ht="12" customHeight="1" x14ac:dyDescent="0.15">
      <c r="A119" s="87">
        <v>119</v>
      </c>
      <c r="B119" s="82" t="s">
        <v>138</v>
      </c>
      <c r="C119" s="67" t="s">
        <v>99</v>
      </c>
      <c r="D119" s="63" t="s">
        <v>119</v>
      </c>
      <c r="E119" s="63" t="s">
        <v>188</v>
      </c>
      <c r="F119" s="25">
        <v>1248</v>
      </c>
      <c r="G119" s="64"/>
      <c r="H119" s="63" t="s">
        <v>101</v>
      </c>
      <c r="I119" s="65">
        <v>5</v>
      </c>
      <c r="J119" s="66">
        <v>225</v>
      </c>
      <c r="K119" s="23"/>
      <c r="L119" s="32"/>
      <c r="M119" s="23" t="str">
        <f t="shared" si="2"/>
        <v/>
      </c>
      <c r="N119" s="89" t="str">
        <f t="shared" si="3"/>
        <v/>
      </c>
    </row>
    <row r="120" spans="1:14" s="24" customFormat="1" ht="12" customHeight="1" x14ac:dyDescent="0.15">
      <c r="A120" s="86">
        <v>120</v>
      </c>
      <c r="B120" s="82" t="s">
        <v>138</v>
      </c>
      <c r="C120" s="67" t="s">
        <v>99</v>
      </c>
      <c r="D120" s="98" t="s">
        <v>140</v>
      </c>
      <c r="E120" s="98" t="s">
        <v>188</v>
      </c>
      <c r="F120" s="99">
        <v>2433</v>
      </c>
      <c r="G120" s="100"/>
      <c r="H120" s="98" t="s">
        <v>110</v>
      </c>
      <c r="I120" s="101">
        <v>5</v>
      </c>
      <c r="J120" s="102">
        <v>45</v>
      </c>
      <c r="K120" s="103"/>
      <c r="L120" s="104"/>
      <c r="M120" s="103" t="str">
        <f t="shared" si="2"/>
        <v/>
      </c>
      <c r="N120" s="105" t="str">
        <f t="shared" si="3"/>
        <v/>
      </c>
    </row>
    <row r="121" spans="1:14" s="24" customFormat="1" ht="12" customHeight="1" x14ac:dyDescent="0.15">
      <c r="A121" s="86">
        <v>121</v>
      </c>
      <c r="B121" s="82" t="s">
        <v>138</v>
      </c>
      <c r="C121" s="67" t="s">
        <v>99</v>
      </c>
      <c r="D121" s="63" t="s">
        <v>107</v>
      </c>
      <c r="E121" s="63" t="s">
        <v>252</v>
      </c>
      <c r="F121" s="25">
        <v>192</v>
      </c>
      <c r="G121" s="64"/>
      <c r="H121" s="63" t="s">
        <v>101</v>
      </c>
      <c r="I121" s="65">
        <v>2</v>
      </c>
      <c r="J121" s="66">
        <v>45</v>
      </c>
      <c r="K121" s="23"/>
      <c r="L121" s="32"/>
      <c r="M121" s="23" t="str">
        <f t="shared" si="2"/>
        <v/>
      </c>
      <c r="N121" s="89" t="str">
        <f t="shared" si="3"/>
        <v/>
      </c>
    </row>
    <row r="122" spans="1:14" s="24" customFormat="1" ht="12" customHeight="1" x14ac:dyDescent="0.15">
      <c r="A122" s="85">
        <v>122</v>
      </c>
      <c r="B122" s="82" t="s">
        <v>138</v>
      </c>
      <c r="C122" s="67" t="s">
        <v>99</v>
      </c>
      <c r="D122" s="63" t="s">
        <v>121</v>
      </c>
      <c r="E122" s="63" t="s">
        <v>112</v>
      </c>
      <c r="F122" s="25">
        <v>151</v>
      </c>
      <c r="G122" s="64"/>
      <c r="H122" s="63" t="s">
        <v>113</v>
      </c>
      <c r="I122" s="65">
        <v>4</v>
      </c>
      <c r="J122" s="66">
        <v>225</v>
      </c>
      <c r="K122" s="23"/>
      <c r="L122" s="32"/>
      <c r="M122" s="23" t="str">
        <f t="shared" si="2"/>
        <v/>
      </c>
      <c r="N122" s="89" t="str">
        <f t="shared" si="3"/>
        <v/>
      </c>
    </row>
    <row r="123" spans="1:14" s="24" customFormat="1" ht="12" customHeight="1" x14ac:dyDescent="0.15">
      <c r="A123" s="87">
        <v>123</v>
      </c>
      <c r="B123" s="67" t="s">
        <v>138</v>
      </c>
      <c r="C123" s="67" t="s">
        <v>99</v>
      </c>
      <c r="D123" s="63" t="s">
        <v>141</v>
      </c>
      <c r="E123" s="63" t="s">
        <v>254</v>
      </c>
      <c r="F123" s="25">
        <v>8</v>
      </c>
      <c r="G123" s="64"/>
      <c r="H123" s="63" t="s">
        <v>102</v>
      </c>
      <c r="I123" s="65">
        <v>8</v>
      </c>
      <c r="J123" s="66">
        <v>225</v>
      </c>
      <c r="K123" s="23"/>
      <c r="L123" s="32"/>
      <c r="M123" s="23" t="str">
        <f t="shared" si="2"/>
        <v/>
      </c>
      <c r="N123" s="89" t="str">
        <f t="shared" si="3"/>
        <v/>
      </c>
    </row>
    <row r="124" spans="1:14" s="24" customFormat="1" ht="12" customHeight="1" x14ac:dyDescent="0.15">
      <c r="A124" s="86">
        <v>124</v>
      </c>
      <c r="B124" s="67" t="s">
        <v>138</v>
      </c>
      <c r="C124" s="67" t="s">
        <v>99</v>
      </c>
      <c r="D124" s="63" t="s">
        <v>115</v>
      </c>
      <c r="E124" s="63" t="s">
        <v>254</v>
      </c>
      <c r="F124" s="25">
        <v>63</v>
      </c>
      <c r="G124" s="64"/>
      <c r="H124" s="63" t="s">
        <v>102</v>
      </c>
      <c r="I124" s="65">
        <v>8</v>
      </c>
      <c r="J124" s="66">
        <v>225</v>
      </c>
      <c r="K124" s="23"/>
      <c r="L124" s="32"/>
      <c r="M124" s="23" t="str">
        <f t="shared" si="2"/>
        <v/>
      </c>
      <c r="N124" s="89" t="str">
        <f t="shared" si="3"/>
        <v/>
      </c>
    </row>
    <row r="125" spans="1:14" s="24" customFormat="1" ht="12" customHeight="1" x14ac:dyDescent="0.15">
      <c r="A125" s="86">
        <v>125</v>
      </c>
      <c r="B125" s="67" t="s">
        <v>138</v>
      </c>
      <c r="C125" s="67" t="s">
        <v>99</v>
      </c>
      <c r="D125" s="63" t="s">
        <v>142</v>
      </c>
      <c r="E125" s="63" t="s">
        <v>254</v>
      </c>
      <c r="F125" s="25">
        <v>90</v>
      </c>
      <c r="G125" s="64"/>
      <c r="H125" s="63" t="s">
        <v>102</v>
      </c>
      <c r="I125" s="65">
        <v>8</v>
      </c>
      <c r="J125" s="66">
        <v>225</v>
      </c>
      <c r="K125" s="23"/>
      <c r="L125" s="32"/>
      <c r="M125" s="23" t="str">
        <f t="shared" si="2"/>
        <v/>
      </c>
      <c r="N125" s="89" t="str">
        <f t="shared" si="3"/>
        <v/>
      </c>
    </row>
    <row r="126" spans="1:14" s="24" customFormat="1" ht="12" customHeight="1" x14ac:dyDescent="0.15">
      <c r="A126" s="85">
        <v>126</v>
      </c>
      <c r="B126" s="82" t="s">
        <v>260</v>
      </c>
      <c r="C126" s="67" t="s">
        <v>99</v>
      </c>
      <c r="D126" s="63" t="s">
        <v>112</v>
      </c>
      <c r="E126" s="63" t="s">
        <v>112</v>
      </c>
      <c r="F126" s="25">
        <v>84.5</v>
      </c>
      <c r="G126" s="64"/>
      <c r="H126" s="63" t="s">
        <v>101</v>
      </c>
      <c r="I126" s="65">
        <v>4</v>
      </c>
      <c r="J126" s="66">
        <v>225</v>
      </c>
      <c r="K126" s="23"/>
      <c r="L126" s="32"/>
      <c r="M126" s="23" t="str">
        <f t="shared" si="2"/>
        <v/>
      </c>
      <c r="N126" s="89" t="str">
        <f t="shared" si="3"/>
        <v/>
      </c>
    </row>
    <row r="127" spans="1:14" s="24" customFormat="1" ht="12" customHeight="1" x14ac:dyDescent="0.15">
      <c r="A127" s="87">
        <v>127</v>
      </c>
      <c r="B127" s="82" t="s">
        <v>260</v>
      </c>
      <c r="C127" s="67" t="s">
        <v>99</v>
      </c>
      <c r="D127" s="63" t="s">
        <v>112</v>
      </c>
      <c r="E127" s="63" t="s">
        <v>112</v>
      </c>
      <c r="F127" s="25">
        <v>84.5</v>
      </c>
      <c r="G127" s="64"/>
      <c r="H127" s="63" t="s">
        <v>102</v>
      </c>
      <c r="I127" s="65">
        <v>4</v>
      </c>
      <c r="J127" s="66">
        <v>225</v>
      </c>
      <c r="K127" s="23"/>
      <c r="L127" s="32"/>
      <c r="M127" s="23" t="str">
        <f t="shared" si="2"/>
        <v/>
      </c>
      <c r="N127" s="89" t="str">
        <f t="shared" si="3"/>
        <v/>
      </c>
    </row>
    <row r="128" spans="1:14" s="24" customFormat="1" ht="12" customHeight="1" x14ac:dyDescent="0.15">
      <c r="A128" s="86">
        <v>128</v>
      </c>
      <c r="B128" s="82" t="s">
        <v>260</v>
      </c>
      <c r="C128" s="67" t="s">
        <v>99</v>
      </c>
      <c r="D128" s="63" t="s">
        <v>143</v>
      </c>
      <c r="E128" s="63" t="s">
        <v>143</v>
      </c>
      <c r="F128" s="25">
        <v>12.5</v>
      </c>
      <c r="G128" s="64"/>
      <c r="H128" s="63" t="s">
        <v>101</v>
      </c>
      <c r="I128" s="65">
        <v>9</v>
      </c>
      <c r="J128" s="66">
        <v>225</v>
      </c>
      <c r="K128" s="23"/>
      <c r="L128" s="32"/>
      <c r="M128" s="23" t="str">
        <f t="shared" si="2"/>
        <v/>
      </c>
      <c r="N128" s="89" t="str">
        <f t="shared" si="3"/>
        <v/>
      </c>
    </row>
    <row r="129" spans="1:14" s="24" customFormat="1" ht="12" customHeight="1" x14ac:dyDescent="0.15">
      <c r="A129" s="86">
        <v>129</v>
      </c>
      <c r="B129" s="82" t="s">
        <v>260</v>
      </c>
      <c r="C129" s="67" t="s">
        <v>99</v>
      </c>
      <c r="D129" s="63" t="s">
        <v>143</v>
      </c>
      <c r="E129" s="63" t="s">
        <v>143</v>
      </c>
      <c r="F129" s="25">
        <v>12.5</v>
      </c>
      <c r="G129" s="64"/>
      <c r="H129" s="63" t="s">
        <v>102</v>
      </c>
      <c r="I129" s="65">
        <v>9</v>
      </c>
      <c r="J129" s="66">
        <v>225</v>
      </c>
      <c r="K129" s="23"/>
      <c r="L129" s="32"/>
      <c r="M129" s="23" t="str">
        <f t="shared" si="2"/>
        <v/>
      </c>
      <c r="N129" s="89" t="str">
        <f t="shared" si="3"/>
        <v/>
      </c>
    </row>
    <row r="130" spans="1:14" s="24" customFormat="1" ht="12" customHeight="1" x14ac:dyDescent="0.15">
      <c r="A130" s="85">
        <v>130</v>
      </c>
      <c r="B130" s="82" t="s">
        <v>260</v>
      </c>
      <c r="C130" s="67" t="s">
        <v>99</v>
      </c>
      <c r="D130" s="63" t="s">
        <v>104</v>
      </c>
      <c r="E130" s="63" t="s">
        <v>255</v>
      </c>
      <c r="F130" s="25">
        <v>74.5</v>
      </c>
      <c r="G130" s="64"/>
      <c r="H130" s="63" t="s">
        <v>101</v>
      </c>
      <c r="I130" s="65">
        <v>8</v>
      </c>
      <c r="J130" s="66">
        <v>225</v>
      </c>
      <c r="K130" s="23"/>
      <c r="L130" s="32"/>
      <c r="M130" s="23" t="str">
        <f t="shared" si="2"/>
        <v/>
      </c>
      <c r="N130" s="89" t="str">
        <f t="shared" si="3"/>
        <v/>
      </c>
    </row>
    <row r="131" spans="1:14" s="24" customFormat="1" ht="12" customHeight="1" x14ac:dyDescent="0.15">
      <c r="A131" s="87">
        <v>131</v>
      </c>
      <c r="B131" s="82" t="s">
        <v>260</v>
      </c>
      <c r="C131" s="67" t="s">
        <v>99</v>
      </c>
      <c r="D131" s="63" t="s">
        <v>104</v>
      </c>
      <c r="E131" s="63" t="s">
        <v>255</v>
      </c>
      <c r="F131" s="25">
        <v>74.5</v>
      </c>
      <c r="G131" s="64"/>
      <c r="H131" s="63" t="s">
        <v>102</v>
      </c>
      <c r="I131" s="65">
        <v>8</v>
      </c>
      <c r="J131" s="66">
        <v>225</v>
      </c>
      <c r="K131" s="23"/>
      <c r="L131" s="32"/>
      <c r="M131" s="23" t="str">
        <f t="shared" ref="M131:M194" si="4">IF(OR($F131="",$J131="",$K131=""),"",$F131*$J131/$K131)</f>
        <v/>
      </c>
      <c r="N131" s="89" t="str">
        <f t="shared" ref="N131:N194" si="5">IF(OR($L131="",$M131=""),"",$L131*$M131)</f>
        <v/>
      </c>
    </row>
    <row r="132" spans="1:14" s="24" customFormat="1" ht="12" customHeight="1" x14ac:dyDescent="0.15">
      <c r="A132" s="86">
        <v>132</v>
      </c>
      <c r="B132" s="82" t="s">
        <v>260</v>
      </c>
      <c r="C132" s="67" t="s">
        <v>99</v>
      </c>
      <c r="D132" s="63" t="s">
        <v>105</v>
      </c>
      <c r="E132" s="63" t="s">
        <v>105</v>
      </c>
      <c r="F132" s="25">
        <v>715</v>
      </c>
      <c r="G132" s="64"/>
      <c r="H132" s="63" t="s">
        <v>106</v>
      </c>
      <c r="I132" s="65">
        <v>5</v>
      </c>
      <c r="J132" s="66">
        <v>225</v>
      </c>
      <c r="K132" s="23"/>
      <c r="L132" s="32"/>
      <c r="M132" s="23" t="str">
        <f t="shared" si="4"/>
        <v/>
      </c>
      <c r="N132" s="89" t="str">
        <f t="shared" si="5"/>
        <v/>
      </c>
    </row>
    <row r="133" spans="1:14" s="24" customFormat="1" ht="12" customHeight="1" x14ac:dyDescent="0.15">
      <c r="A133" s="86">
        <v>133</v>
      </c>
      <c r="B133" s="82" t="s">
        <v>260</v>
      </c>
      <c r="C133" s="67" t="s">
        <v>99</v>
      </c>
      <c r="D133" s="63" t="s">
        <v>107</v>
      </c>
      <c r="E133" s="63" t="s">
        <v>252</v>
      </c>
      <c r="F133" s="25">
        <v>125</v>
      </c>
      <c r="G133" s="64"/>
      <c r="H133" s="63" t="s">
        <v>106</v>
      </c>
      <c r="I133" s="65">
        <v>2</v>
      </c>
      <c r="J133" s="66">
        <v>45</v>
      </c>
      <c r="K133" s="23"/>
      <c r="L133" s="32"/>
      <c r="M133" s="23" t="str">
        <f t="shared" si="4"/>
        <v/>
      </c>
      <c r="N133" s="89" t="str">
        <f t="shared" si="5"/>
        <v/>
      </c>
    </row>
    <row r="134" spans="1:14" s="24" customFormat="1" ht="12" customHeight="1" x14ac:dyDescent="0.15">
      <c r="A134" s="85">
        <v>134</v>
      </c>
      <c r="B134" s="82" t="s">
        <v>260</v>
      </c>
      <c r="C134" s="67" t="s">
        <v>99</v>
      </c>
      <c r="D134" s="63" t="s">
        <v>121</v>
      </c>
      <c r="E134" s="63" t="s">
        <v>112</v>
      </c>
      <c r="F134" s="25">
        <v>54</v>
      </c>
      <c r="G134" s="64"/>
      <c r="H134" s="63" t="s">
        <v>122</v>
      </c>
      <c r="I134" s="65">
        <v>4</v>
      </c>
      <c r="J134" s="66">
        <v>225</v>
      </c>
      <c r="K134" s="23"/>
      <c r="L134" s="32"/>
      <c r="M134" s="23" t="str">
        <f t="shared" si="4"/>
        <v/>
      </c>
      <c r="N134" s="89" t="str">
        <f t="shared" si="5"/>
        <v/>
      </c>
    </row>
    <row r="135" spans="1:14" s="24" customFormat="1" ht="12" customHeight="1" x14ac:dyDescent="0.15">
      <c r="A135" s="87">
        <v>135</v>
      </c>
      <c r="B135" s="82" t="s">
        <v>260</v>
      </c>
      <c r="C135" s="67" t="s">
        <v>99</v>
      </c>
      <c r="D135" s="63" t="s">
        <v>121</v>
      </c>
      <c r="E135" s="63" t="s">
        <v>112</v>
      </c>
      <c r="F135" s="25">
        <v>128</v>
      </c>
      <c r="G135" s="64"/>
      <c r="H135" s="63" t="s">
        <v>113</v>
      </c>
      <c r="I135" s="65">
        <v>4</v>
      </c>
      <c r="J135" s="66">
        <v>225</v>
      </c>
      <c r="K135" s="23"/>
      <c r="L135" s="32"/>
      <c r="M135" s="23" t="str">
        <f t="shared" si="4"/>
        <v/>
      </c>
      <c r="N135" s="89" t="str">
        <f t="shared" si="5"/>
        <v/>
      </c>
    </row>
    <row r="136" spans="1:14" s="24" customFormat="1" ht="12" customHeight="1" x14ac:dyDescent="0.15">
      <c r="A136" s="86">
        <v>136</v>
      </c>
      <c r="B136" s="82" t="s">
        <v>260</v>
      </c>
      <c r="C136" s="67" t="s">
        <v>99</v>
      </c>
      <c r="D136" s="63" t="s">
        <v>108</v>
      </c>
      <c r="E136" s="63" t="s">
        <v>254</v>
      </c>
      <c r="F136" s="25">
        <v>36</v>
      </c>
      <c r="G136" s="64"/>
      <c r="H136" s="63" t="s">
        <v>101</v>
      </c>
      <c r="I136" s="65">
        <v>8</v>
      </c>
      <c r="J136" s="66">
        <v>225</v>
      </c>
      <c r="K136" s="23"/>
      <c r="L136" s="32"/>
      <c r="M136" s="23" t="str">
        <f t="shared" si="4"/>
        <v/>
      </c>
      <c r="N136" s="89" t="str">
        <f t="shared" si="5"/>
        <v/>
      </c>
    </row>
    <row r="137" spans="1:14" s="24" customFormat="1" ht="12" customHeight="1" x14ac:dyDescent="0.15">
      <c r="A137" s="86">
        <v>137</v>
      </c>
      <c r="B137" s="82" t="s">
        <v>260</v>
      </c>
      <c r="C137" s="67" t="s">
        <v>99</v>
      </c>
      <c r="D137" s="63" t="s">
        <v>108</v>
      </c>
      <c r="E137" s="63" t="s">
        <v>254</v>
      </c>
      <c r="F137" s="25">
        <v>36</v>
      </c>
      <c r="G137" s="64"/>
      <c r="H137" s="63" t="s">
        <v>102</v>
      </c>
      <c r="I137" s="65">
        <v>8</v>
      </c>
      <c r="J137" s="66">
        <v>225</v>
      </c>
      <c r="K137" s="23"/>
      <c r="L137" s="32"/>
      <c r="M137" s="23" t="str">
        <f t="shared" si="4"/>
        <v/>
      </c>
      <c r="N137" s="89" t="str">
        <f t="shared" si="5"/>
        <v/>
      </c>
    </row>
    <row r="138" spans="1:14" s="24" customFormat="1" ht="12" customHeight="1" x14ac:dyDescent="0.15">
      <c r="A138" s="85">
        <v>138</v>
      </c>
      <c r="B138" s="67" t="s">
        <v>144</v>
      </c>
      <c r="C138" s="67" t="s">
        <v>99</v>
      </c>
      <c r="D138" s="63" t="s">
        <v>109</v>
      </c>
      <c r="E138" s="63" t="s">
        <v>109</v>
      </c>
      <c r="F138" s="25">
        <v>9</v>
      </c>
      <c r="G138" s="64"/>
      <c r="H138" s="63" t="s">
        <v>113</v>
      </c>
      <c r="I138" s="65">
        <v>3</v>
      </c>
      <c r="J138" s="66">
        <v>225</v>
      </c>
      <c r="K138" s="23"/>
      <c r="L138" s="32"/>
      <c r="M138" s="23" t="str">
        <f t="shared" si="4"/>
        <v/>
      </c>
      <c r="N138" s="89" t="str">
        <f t="shared" si="5"/>
        <v/>
      </c>
    </row>
    <row r="139" spans="1:14" s="24" customFormat="1" ht="12" customHeight="1" x14ac:dyDescent="0.15">
      <c r="A139" s="87">
        <v>139</v>
      </c>
      <c r="B139" s="67" t="s">
        <v>144</v>
      </c>
      <c r="C139" s="67" t="s">
        <v>99</v>
      </c>
      <c r="D139" s="63" t="s">
        <v>145</v>
      </c>
      <c r="E139" s="63" t="s">
        <v>145</v>
      </c>
      <c r="F139" s="25">
        <v>15.5</v>
      </c>
      <c r="G139" s="64"/>
      <c r="H139" s="63" t="s">
        <v>101</v>
      </c>
      <c r="I139" s="65">
        <v>4</v>
      </c>
      <c r="J139" s="66">
        <v>225</v>
      </c>
      <c r="K139" s="23"/>
      <c r="L139" s="32"/>
      <c r="M139" s="23" t="str">
        <f t="shared" si="4"/>
        <v/>
      </c>
      <c r="N139" s="89" t="str">
        <f t="shared" si="5"/>
        <v/>
      </c>
    </row>
    <row r="140" spans="1:14" s="24" customFormat="1" ht="12" customHeight="1" x14ac:dyDescent="0.15">
      <c r="A140" s="86">
        <v>140</v>
      </c>
      <c r="B140" s="67" t="s">
        <v>144</v>
      </c>
      <c r="C140" s="67" t="s">
        <v>99</v>
      </c>
      <c r="D140" s="63" t="s">
        <v>145</v>
      </c>
      <c r="E140" s="63" t="s">
        <v>145</v>
      </c>
      <c r="F140" s="25">
        <v>15.5</v>
      </c>
      <c r="G140" s="64"/>
      <c r="H140" s="63" t="s">
        <v>102</v>
      </c>
      <c r="I140" s="65">
        <v>4</v>
      </c>
      <c r="J140" s="66">
        <v>225</v>
      </c>
      <c r="K140" s="23"/>
      <c r="L140" s="32"/>
      <c r="M140" s="23" t="str">
        <f t="shared" si="4"/>
        <v/>
      </c>
      <c r="N140" s="89" t="str">
        <f t="shared" si="5"/>
        <v/>
      </c>
    </row>
    <row r="141" spans="1:14" s="24" customFormat="1" ht="12" customHeight="1" x14ac:dyDescent="0.15">
      <c r="A141" s="86">
        <v>141</v>
      </c>
      <c r="B141" s="67" t="s">
        <v>144</v>
      </c>
      <c r="C141" s="67" t="s">
        <v>99</v>
      </c>
      <c r="D141" s="63" t="s">
        <v>146</v>
      </c>
      <c r="E141" s="63" t="s">
        <v>112</v>
      </c>
      <c r="F141" s="25">
        <v>14</v>
      </c>
      <c r="G141" s="64"/>
      <c r="H141" s="63" t="s">
        <v>129</v>
      </c>
      <c r="I141" s="65">
        <v>4</v>
      </c>
      <c r="J141" s="66">
        <v>225</v>
      </c>
      <c r="K141" s="23"/>
      <c r="L141" s="32"/>
      <c r="M141" s="23" t="str">
        <f t="shared" si="4"/>
        <v/>
      </c>
      <c r="N141" s="89" t="str">
        <f t="shared" si="5"/>
        <v/>
      </c>
    </row>
    <row r="142" spans="1:14" s="24" customFormat="1" ht="12" customHeight="1" x14ac:dyDescent="0.15">
      <c r="A142" s="85">
        <v>142</v>
      </c>
      <c r="B142" s="67" t="s">
        <v>144</v>
      </c>
      <c r="C142" s="67" t="s">
        <v>99</v>
      </c>
      <c r="D142" s="63" t="s">
        <v>146</v>
      </c>
      <c r="E142" s="63" t="s">
        <v>112</v>
      </c>
      <c r="F142" s="25">
        <v>2</v>
      </c>
      <c r="G142" s="64"/>
      <c r="H142" s="63" t="s">
        <v>101</v>
      </c>
      <c r="I142" s="65">
        <v>4</v>
      </c>
      <c r="J142" s="66">
        <v>225</v>
      </c>
      <c r="K142" s="23"/>
      <c r="L142" s="32"/>
      <c r="M142" s="23" t="str">
        <f t="shared" si="4"/>
        <v/>
      </c>
      <c r="N142" s="89" t="str">
        <f t="shared" si="5"/>
        <v/>
      </c>
    </row>
    <row r="143" spans="1:14" s="24" customFormat="1" ht="12" customHeight="1" x14ac:dyDescent="0.15">
      <c r="A143" s="87">
        <v>143</v>
      </c>
      <c r="B143" s="67" t="s">
        <v>144</v>
      </c>
      <c r="C143" s="67" t="s">
        <v>99</v>
      </c>
      <c r="D143" s="63" t="s">
        <v>146</v>
      </c>
      <c r="E143" s="63" t="s">
        <v>112</v>
      </c>
      <c r="F143" s="25">
        <v>2</v>
      </c>
      <c r="G143" s="64"/>
      <c r="H143" s="63" t="s">
        <v>102</v>
      </c>
      <c r="I143" s="65">
        <v>4</v>
      </c>
      <c r="J143" s="66">
        <v>225</v>
      </c>
      <c r="K143" s="23"/>
      <c r="L143" s="32"/>
      <c r="M143" s="23" t="str">
        <f t="shared" si="4"/>
        <v/>
      </c>
      <c r="N143" s="89" t="str">
        <f t="shared" si="5"/>
        <v/>
      </c>
    </row>
    <row r="144" spans="1:14" s="24" customFormat="1" ht="12" customHeight="1" x14ac:dyDescent="0.15">
      <c r="A144" s="86">
        <v>144</v>
      </c>
      <c r="B144" s="67" t="s">
        <v>144</v>
      </c>
      <c r="C144" s="67" t="s">
        <v>99</v>
      </c>
      <c r="D144" s="63" t="s">
        <v>104</v>
      </c>
      <c r="E144" s="63" t="s">
        <v>255</v>
      </c>
      <c r="F144" s="25">
        <v>28.5</v>
      </c>
      <c r="G144" s="64"/>
      <c r="H144" s="63" t="s">
        <v>101</v>
      </c>
      <c r="I144" s="65">
        <v>8</v>
      </c>
      <c r="J144" s="66">
        <v>225</v>
      </c>
      <c r="K144" s="23"/>
      <c r="L144" s="32"/>
      <c r="M144" s="23" t="str">
        <f t="shared" si="4"/>
        <v/>
      </c>
      <c r="N144" s="89" t="str">
        <f t="shared" si="5"/>
        <v/>
      </c>
    </row>
    <row r="145" spans="1:14" s="24" customFormat="1" ht="12" customHeight="1" x14ac:dyDescent="0.15">
      <c r="A145" s="86">
        <v>145</v>
      </c>
      <c r="B145" s="67" t="s">
        <v>144</v>
      </c>
      <c r="C145" s="67" t="s">
        <v>99</v>
      </c>
      <c r="D145" s="63" t="s">
        <v>104</v>
      </c>
      <c r="E145" s="63" t="s">
        <v>255</v>
      </c>
      <c r="F145" s="25">
        <v>28.5</v>
      </c>
      <c r="G145" s="64"/>
      <c r="H145" s="63" t="s">
        <v>102</v>
      </c>
      <c r="I145" s="65">
        <v>8</v>
      </c>
      <c r="J145" s="66">
        <v>225</v>
      </c>
      <c r="K145" s="23"/>
      <c r="L145" s="32"/>
      <c r="M145" s="23" t="str">
        <f t="shared" si="4"/>
        <v/>
      </c>
      <c r="N145" s="89" t="str">
        <f t="shared" si="5"/>
        <v/>
      </c>
    </row>
    <row r="146" spans="1:14" s="24" customFormat="1" ht="12" customHeight="1" x14ac:dyDescent="0.15">
      <c r="A146" s="85">
        <v>146</v>
      </c>
      <c r="B146" s="67" t="s">
        <v>144</v>
      </c>
      <c r="C146" s="67" t="s">
        <v>99</v>
      </c>
      <c r="D146" s="63" t="s">
        <v>105</v>
      </c>
      <c r="E146" s="63" t="s">
        <v>105</v>
      </c>
      <c r="F146" s="25">
        <v>252</v>
      </c>
      <c r="G146" s="64"/>
      <c r="H146" s="63" t="s">
        <v>106</v>
      </c>
      <c r="I146" s="65">
        <v>5</v>
      </c>
      <c r="J146" s="66">
        <v>225</v>
      </c>
      <c r="K146" s="23"/>
      <c r="L146" s="32"/>
      <c r="M146" s="23" t="str">
        <f t="shared" si="4"/>
        <v/>
      </c>
      <c r="N146" s="89" t="str">
        <f t="shared" si="5"/>
        <v/>
      </c>
    </row>
    <row r="147" spans="1:14" s="24" customFormat="1" ht="12" customHeight="1" x14ac:dyDescent="0.15">
      <c r="A147" s="87">
        <v>147</v>
      </c>
      <c r="B147" s="67" t="s">
        <v>144</v>
      </c>
      <c r="C147" s="67" t="s">
        <v>99</v>
      </c>
      <c r="D147" s="63" t="s">
        <v>107</v>
      </c>
      <c r="E147" s="63" t="s">
        <v>252</v>
      </c>
      <c r="F147" s="25">
        <v>47</v>
      </c>
      <c r="G147" s="64"/>
      <c r="H147" s="63" t="s">
        <v>106</v>
      </c>
      <c r="I147" s="65">
        <v>2</v>
      </c>
      <c r="J147" s="66">
        <v>45</v>
      </c>
      <c r="K147" s="23"/>
      <c r="L147" s="32"/>
      <c r="M147" s="23" t="str">
        <f t="shared" si="4"/>
        <v/>
      </c>
      <c r="N147" s="89" t="str">
        <f t="shared" si="5"/>
        <v/>
      </c>
    </row>
    <row r="148" spans="1:14" s="24" customFormat="1" ht="12" customHeight="1" x14ac:dyDescent="0.15">
      <c r="A148" s="86">
        <v>148</v>
      </c>
      <c r="B148" s="67" t="s">
        <v>144</v>
      </c>
      <c r="C148" s="67" t="s">
        <v>99</v>
      </c>
      <c r="D148" s="63" t="s">
        <v>132</v>
      </c>
      <c r="E148" s="63" t="s">
        <v>254</v>
      </c>
      <c r="F148" s="25">
        <v>19</v>
      </c>
      <c r="G148" s="64"/>
      <c r="H148" s="63" t="s">
        <v>101</v>
      </c>
      <c r="I148" s="65">
        <v>8</v>
      </c>
      <c r="J148" s="66">
        <v>225</v>
      </c>
      <c r="K148" s="23"/>
      <c r="L148" s="32"/>
      <c r="M148" s="23" t="str">
        <f t="shared" si="4"/>
        <v/>
      </c>
      <c r="N148" s="89" t="str">
        <f t="shared" si="5"/>
        <v/>
      </c>
    </row>
    <row r="149" spans="1:14" s="24" customFormat="1" ht="12" customHeight="1" x14ac:dyDescent="0.15">
      <c r="A149" s="86">
        <v>149</v>
      </c>
      <c r="B149" s="67" t="s">
        <v>144</v>
      </c>
      <c r="C149" s="67" t="s">
        <v>99</v>
      </c>
      <c r="D149" s="63" t="s">
        <v>132</v>
      </c>
      <c r="E149" s="63" t="s">
        <v>254</v>
      </c>
      <c r="F149" s="25">
        <v>19</v>
      </c>
      <c r="G149" s="64"/>
      <c r="H149" s="63" t="s">
        <v>102</v>
      </c>
      <c r="I149" s="65">
        <v>8</v>
      </c>
      <c r="J149" s="66">
        <v>225</v>
      </c>
      <c r="K149" s="23"/>
      <c r="L149" s="32"/>
      <c r="M149" s="23" t="str">
        <f t="shared" si="4"/>
        <v/>
      </c>
      <c r="N149" s="89" t="str">
        <f t="shared" si="5"/>
        <v/>
      </c>
    </row>
    <row r="150" spans="1:14" s="24" customFormat="1" ht="12" customHeight="1" x14ac:dyDescent="0.15">
      <c r="A150" s="85">
        <v>150</v>
      </c>
      <c r="B150" s="67" t="s">
        <v>147</v>
      </c>
      <c r="C150" s="67" t="s">
        <v>148</v>
      </c>
      <c r="D150" s="63" t="s">
        <v>119</v>
      </c>
      <c r="E150" s="63" t="s">
        <v>188</v>
      </c>
      <c r="F150" s="25">
        <v>315.24</v>
      </c>
      <c r="G150" s="64"/>
      <c r="H150" s="63" t="s">
        <v>149</v>
      </c>
      <c r="I150" s="65">
        <v>5</v>
      </c>
      <c r="J150" s="66">
        <v>225</v>
      </c>
      <c r="K150" s="23"/>
      <c r="L150" s="32"/>
      <c r="M150" s="23" t="str">
        <f t="shared" si="4"/>
        <v/>
      </c>
      <c r="N150" s="89" t="str">
        <f t="shared" si="5"/>
        <v/>
      </c>
    </row>
    <row r="151" spans="1:14" s="24" customFormat="1" ht="12" customHeight="1" x14ac:dyDescent="0.15">
      <c r="A151" s="87">
        <v>151</v>
      </c>
      <c r="B151" s="67" t="s">
        <v>147</v>
      </c>
      <c r="C151" s="67" t="s">
        <v>148</v>
      </c>
      <c r="D151" s="63" t="s">
        <v>150</v>
      </c>
      <c r="E151" s="63" t="s">
        <v>252</v>
      </c>
      <c r="F151" s="25">
        <v>38.049999999999997</v>
      </c>
      <c r="G151" s="64"/>
      <c r="H151" s="63" t="s">
        <v>149</v>
      </c>
      <c r="I151" s="65">
        <v>2</v>
      </c>
      <c r="J151" s="66">
        <v>45</v>
      </c>
      <c r="K151" s="23"/>
      <c r="L151" s="32"/>
      <c r="M151" s="23" t="str">
        <f t="shared" si="4"/>
        <v/>
      </c>
      <c r="N151" s="89" t="str">
        <f t="shared" si="5"/>
        <v/>
      </c>
    </row>
    <row r="152" spans="1:14" s="24" customFormat="1" ht="12" customHeight="1" x14ac:dyDescent="0.15">
      <c r="A152" s="86">
        <v>152</v>
      </c>
      <c r="B152" s="67" t="s">
        <v>147</v>
      </c>
      <c r="C152" s="67" t="s">
        <v>148</v>
      </c>
      <c r="D152" s="63" t="s">
        <v>151</v>
      </c>
      <c r="E152" s="63" t="s">
        <v>112</v>
      </c>
      <c r="F152" s="25">
        <v>2.84</v>
      </c>
      <c r="G152" s="64"/>
      <c r="H152" s="63" t="s">
        <v>152</v>
      </c>
      <c r="I152" s="65">
        <v>4</v>
      </c>
      <c r="J152" s="66">
        <v>225</v>
      </c>
      <c r="K152" s="23"/>
      <c r="L152" s="32"/>
      <c r="M152" s="23" t="str">
        <f t="shared" si="4"/>
        <v/>
      </c>
      <c r="N152" s="89" t="str">
        <f t="shared" si="5"/>
        <v/>
      </c>
    </row>
    <row r="153" spans="1:14" s="24" customFormat="1" ht="12" customHeight="1" x14ac:dyDescent="0.15">
      <c r="A153" s="86">
        <v>153</v>
      </c>
      <c r="B153" s="67" t="s">
        <v>147</v>
      </c>
      <c r="C153" s="67" t="s">
        <v>148</v>
      </c>
      <c r="D153" s="63" t="s">
        <v>153</v>
      </c>
      <c r="E153" s="63" t="s">
        <v>153</v>
      </c>
      <c r="F153" s="25">
        <v>3.9060000000000001</v>
      </c>
      <c r="G153" s="64"/>
      <c r="H153" s="63" t="s">
        <v>154</v>
      </c>
      <c r="I153" s="65">
        <v>3</v>
      </c>
      <c r="J153" s="66">
        <v>225</v>
      </c>
      <c r="K153" s="23"/>
      <c r="L153" s="32"/>
      <c r="M153" s="23" t="str">
        <f t="shared" si="4"/>
        <v/>
      </c>
      <c r="N153" s="89" t="str">
        <f t="shared" si="5"/>
        <v/>
      </c>
    </row>
    <row r="154" spans="1:14" s="24" customFormat="1" ht="12" customHeight="1" x14ac:dyDescent="0.15">
      <c r="A154" s="85">
        <v>154</v>
      </c>
      <c r="B154" s="67" t="s">
        <v>147</v>
      </c>
      <c r="C154" s="67" t="s">
        <v>148</v>
      </c>
      <c r="D154" s="63" t="s">
        <v>155</v>
      </c>
      <c r="E154" s="63" t="s">
        <v>256</v>
      </c>
      <c r="F154" s="25">
        <v>3.48</v>
      </c>
      <c r="G154" s="64"/>
      <c r="H154" s="63" t="s">
        <v>156</v>
      </c>
      <c r="I154" s="65">
        <v>3</v>
      </c>
      <c r="J154" s="66">
        <v>225</v>
      </c>
      <c r="K154" s="23"/>
      <c r="L154" s="32"/>
      <c r="M154" s="23" t="str">
        <f t="shared" si="4"/>
        <v/>
      </c>
      <c r="N154" s="89" t="str">
        <f t="shared" si="5"/>
        <v/>
      </c>
    </row>
    <row r="155" spans="1:14" s="24" customFormat="1" ht="12" customHeight="1" x14ac:dyDescent="0.15">
      <c r="A155" s="87">
        <v>155</v>
      </c>
      <c r="B155" s="67" t="s">
        <v>147</v>
      </c>
      <c r="C155" s="67" t="s">
        <v>148</v>
      </c>
      <c r="D155" s="63" t="s">
        <v>157</v>
      </c>
      <c r="E155" s="63" t="s">
        <v>256</v>
      </c>
      <c r="F155" s="25">
        <v>15.57</v>
      </c>
      <c r="G155" s="64"/>
      <c r="H155" s="63" t="s">
        <v>152</v>
      </c>
      <c r="I155" s="65">
        <v>3</v>
      </c>
      <c r="J155" s="66">
        <v>225</v>
      </c>
      <c r="K155" s="23"/>
      <c r="L155" s="32"/>
      <c r="M155" s="23" t="str">
        <f t="shared" si="4"/>
        <v/>
      </c>
      <c r="N155" s="89" t="str">
        <f t="shared" si="5"/>
        <v/>
      </c>
    </row>
    <row r="156" spans="1:14" s="24" customFormat="1" ht="12" customHeight="1" x14ac:dyDescent="0.15">
      <c r="A156" s="86">
        <v>156</v>
      </c>
      <c r="B156" s="67" t="s">
        <v>147</v>
      </c>
      <c r="C156" s="67" t="s">
        <v>148</v>
      </c>
      <c r="D156" s="63" t="s">
        <v>127</v>
      </c>
      <c r="E156" s="63" t="s">
        <v>256</v>
      </c>
      <c r="F156" s="25">
        <v>21</v>
      </c>
      <c r="G156" s="64"/>
      <c r="H156" s="63" t="s">
        <v>156</v>
      </c>
      <c r="I156" s="65">
        <v>3</v>
      </c>
      <c r="J156" s="66">
        <v>225</v>
      </c>
      <c r="K156" s="23"/>
      <c r="L156" s="32"/>
      <c r="M156" s="23" t="str">
        <f t="shared" si="4"/>
        <v/>
      </c>
      <c r="N156" s="89" t="str">
        <f t="shared" si="5"/>
        <v/>
      </c>
    </row>
    <row r="157" spans="1:14" s="24" customFormat="1" ht="12" customHeight="1" x14ac:dyDescent="0.15">
      <c r="A157" s="86">
        <v>157</v>
      </c>
      <c r="B157" s="67" t="s">
        <v>147</v>
      </c>
      <c r="C157" s="67" t="s">
        <v>148</v>
      </c>
      <c r="D157" s="63" t="s">
        <v>158</v>
      </c>
      <c r="E157" s="63" t="s">
        <v>252</v>
      </c>
      <c r="F157" s="25">
        <v>33.729999999999997</v>
      </c>
      <c r="G157" s="64"/>
      <c r="H157" s="63" t="s">
        <v>149</v>
      </c>
      <c r="I157" s="65">
        <v>2</v>
      </c>
      <c r="J157" s="66">
        <v>45</v>
      </c>
      <c r="K157" s="23"/>
      <c r="L157" s="32"/>
      <c r="M157" s="23" t="str">
        <f t="shared" si="4"/>
        <v/>
      </c>
      <c r="N157" s="89" t="str">
        <f t="shared" si="5"/>
        <v/>
      </c>
    </row>
    <row r="158" spans="1:14" s="24" customFormat="1" ht="12" customHeight="1" x14ac:dyDescent="0.15">
      <c r="A158" s="85">
        <v>158</v>
      </c>
      <c r="B158" s="67" t="s">
        <v>147</v>
      </c>
      <c r="C158" s="67" t="s">
        <v>99</v>
      </c>
      <c r="D158" s="63" t="s">
        <v>159</v>
      </c>
      <c r="E158" s="63" t="s">
        <v>109</v>
      </c>
      <c r="F158" s="25">
        <v>13.5</v>
      </c>
      <c r="G158" s="64"/>
      <c r="H158" s="63" t="s">
        <v>160</v>
      </c>
      <c r="I158" s="65">
        <v>3</v>
      </c>
      <c r="J158" s="66">
        <v>225</v>
      </c>
      <c r="K158" s="23"/>
      <c r="L158" s="32"/>
      <c r="M158" s="23" t="str">
        <f t="shared" si="4"/>
        <v/>
      </c>
      <c r="N158" s="89" t="str">
        <f t="shared" si="5"/>
        <v/>
      </c>
    </row>
    <row r="159" spans="1:14" s="24" customFormat="1" ht="12" customHeight="1" x14ac:dyDescent="0.15">
      <c r="A159" s="87">
        <v>159</v>
      </c>
      <c r="B159" s="67" t="s">
        <v>147</v>
      </c>
      <c r="C159" s="67" t="s">
        <v>99</v>
      </c>
      <c r="D159" s="63" t="s">
        <v>159</v>
      </c>
      <c r="E159" s="63" t="s">
        <v>109</v>
      </c>
      <c r="F159" s="25">
        <v>41.02</v>
      </c>
      <c r="G159" s="64"/>
      <c r="H159" s="63" t="s">
        <v>152</v>
      </c>
      <c r="I159" s="65">
        <v>3</v>
      </c>
      <c r="J159" s="66">
        <v>225</v>
      </c>
      <c r="K159" s="23"/>
      <c r="L159" s="32"/>
      <c r="M159" s="23" t="str">
        <f t="shared" si="4"/>
        <v/>
      </c>
      <c r="N159" s="89" t="str">
        <f t="shared" si="5"/>
        <v/>
      </c>
    </row>
    <row r="160" spans="1:14" s="24" customFormat="1" ht="12" customHeight="1" x14ac:dyDescent="0.15">
      <c r="A160" s="86">
        <v>160</v>
      </c>
      <c r="B160" s="67" t="s">
        <v>147</v>
      </c>
      <c r="C160" s="67" t="s">
        <v>99</v>
      </c>
      <c r="D160" s="63" t="s">
        <v>161</v>
      </c>
      <c r="E160" s="63" t="s">
        <v>145</v>
      </c>
      <c r="F160" s="25">
        <v>30.03</v>
      </c>
      <c r="G160" s="64"/>
      <c r="H160" s="63" t="s">
        <v>152</v>
      </c>
      <c r="I160" s="65">
        <v>4</v>
      </c>
      <c r="J160" s="66">
        <v>225</v>
      </c>
      <c r="K160" s="23"/>
      <c r="L160" s="32"/>
      <c r="M160" s="23" t="str">
        <f t="shared" si="4"/>
        <v/>
      </c>
      <c r="N160" s="89" t="str">
        <f t="shared" si="5"/>
        <v/>
      </c>
    </row>
    <row r="161" spans="1:14" s="24" customFormat="1" ht="12" customHeight="1" x14ac:dyDescent="0.15">
      <c r="A161" s="86">
        <v>161</v>
      </c>
      <c r="B161" s="67" t="s">
        <v>147</v>
      </c>
      <c r="C161" s="67" t="s">
        <v>99</v>
      </c>
      <c r="D161" s="63" t="s">
        <v>162</v>
      </c>
      <c r="E161" s="63" t="s">
        <v>145</v>
      </c>
      <c r="F161" s="25">
        <v>46.76</v>
      </c>
      <c r="G161" s="64"/>
      <c r="H161" s="63" t="s">
        <v>152</v>
      </c>
      <c r="I161" s="65">
        <v>4</v>
      </c>
      <c r="J161" s="66">
        <v>225</v>
      </c>
      <c r="K161" s="23"/>
      <c r="L161" s="32"/>
      <c r="M161" s="23" t="str">
        <f t="shared" si="4"/>
        <v/>
      </c>
      <c r="N161" s="89" t="str">
        <f t="shared" si="5"/>
        <v/>
      </c>
    </row>
    <row r="162" spans="1:14" s="24" customFormat="1" ht="12" customHeight="1" x14ac:dyDescent="0.15">
      <c r="A162" s="85">
        <v>162</v>
      </c>
      <c r="B162" s="67" t="s">
        <v>147</v>
      </c>
      <c r="C162" s="67" t="s">
        <v>99</v>
      </c>
      <c r="D162" s="63" t="s">
        <v>163</v>
      </c>
      <c r="E162" s="63" t="s">
        <v>255</v>
      </c>
      <c r="F162" s="25">
        <v>24</v>
      </c>
      <c r="G162" s="64"/>
      <c r="H162" s="63" t="s">
        <v>152</v>
      </c>
      <c r="I162" s="65">
        <v>8</v>
      </c>
      <c r="J162" s="66">
        <v>225</v>
      </c>
      <c r="K162" s="23"/>
      <c r="L162" s="32"/>
      <c r="M162" s="23" t="str">
        <f t="shared" si="4"/>
        <v/>
      </c>
      <c r="N162" s="89" t="str">
        <f t="shared" si="5"/>
        <v/>
      </c>
    </row>
    <row r="163" spans="1:14" s="24" customFormat="1" ht="12" customHeight="1" x14ac:dyDescent="0.15">
      <c r="A163" s="87">
        <v>163</v>
      </c>
      <c r="B163" s="67" t="s">
        <v>147</v>
      </c>
      <c r="C163" s="67" t="s">
        <v>99</v>
      </c>
      <c r="D163" s="63" t="s">
        <v>164</v>
      </c>
      <c r="E163" s="63" t="s">
        <v>254</v>
      </c>
      <c r="F163" s="25">
        <v>15.5</v>
      </c>
      <c r="G163" s="64"/>
      <c r="H163" s="63" t="s">
        <v>152</v>
      </c>
      <c r="I163" s="65">
        <v>8</v>
      </c>
      <c r="J163" s="66">
        <v>225</v>
      </c>
      <c r="K163" s="23"/>
      <c r="L163" s="32"/>
      <c r="M163" s="23" t="str">
        <f t="shared" si="4"/>
        <v/>
      </c>
      <c r="N163" s="89" t="str">
        <f t="shared" si="5"/>
        <v/>
      </c>
    </row>
    <row r="164" spans="1:14" s="24" customFormat="1" ht="12" customHeight="1" x14ac:dyDescent="0.15">
      <c r="A164" s="86">
        <v>164</v>
      </c>
      <c r="B164" s="67" t="s">
        <v>147</v>
      </c>
      <c r="C164" s="67" t="s">
        <v>99</v>
      </c>
      <c r="D164" s="63" t="s">
        <v>165</v>
      </c>
      <c r="E164" s="63" t="s">
        <v>254</v>
      </c>
      <c r="F164" s="25">
        <v>1.08</v>
      </c>
      <c r="G164" s="64"/>
      <c r="H164" s="63" t="s">
        <v>152</v>
      </c>
      <c r="I164" s="65">
        <v>8</v>
      </c>
      <c r="J164" s="66">
        <v>225</v>
      </c>
      <c r="K164" s="23"/>
      <c r="L164" s="32"/>
      <c r="M164" s="23" t="str">
        <f t="shared" si="4"/>
        <v/>
      </c>
      <c r="N164" s="89" t="str">
        <f t="shared" si="5"/>
        <v/>
      </c>
    </row>
    <row r="165" spans="1:14" s="24" customFormat="1" ht="12" customHeight="1" x14ac:dyDescent="0.15">
      <c r="A165" s="86">
        <v>165</v>
      </c>
      <c r="B165" s="67" t="s">
        <v>147</v>
      </c>
      <c r="C165" s="67" t="s">
        <v>99</v>
      </c>
      <c r="D165" s="63" t="s">
        <v>103</v>
      </c>
      <c r="E165" s="63" t="s">
        <v>103</v>
      </c>
      <c r="F165" s="25">
        <v>7.68</v>
      </c>
      <c r="G165" s="64"/>
      <c r="H165" s="63" t="s">
        <v>152</v>
      </c>
      <c r="I165" s="65">
        <v>6</v>
      </c>
      <c r="J165" s="66">
        <v>45</v>
      </c>
      <c r="K165" s="23"/>
      <c r="L165" s="32"/>
      <c r="M165" s="23" t="str">
        <f t="shared" si="4"/>
        <v/>
      </c>
      <c r="N165" s="89" t="str">
        <f t="shared" si="5"/>
        <v/>
      </c>
    </row>
    <row r="166" spans="1:14" s="24" customFormat="1" ht="12" customHeight="1" x14ac:dyDescent="0.15">
      <c r="A166" s="85">
        <v>166</v>
      </c>
      <c r="B166" s="67" t="s">
        <v>147</v>
      </c>
      <c r="C166" s="67" t="s">
        <v>99</v>
      </c>
      <c r="D166" s="63" t="s">
        <v>166</v>
      </c>
      <c r="E166" s="63" t="s">
        <v>254</v>
      </c>
      <c r="F166" s="25">
        <v>1.72</v>
      </c>
      <c r="G166" s="64"/>
      <c r="H166" s="63" t="s">
        <v>152</v>
      </c>
      <c r="I166" s="65">
        <v>8</v>
      </c>
      <c r="J166" s="66">
        <v>225</v>
      </c>
      <c r="K166" s="23"/>
      <c r="L166" s="32"/>
      <c r="M166" s="23" t="str">
        <f t="shared" si="4"/>
        <v/>
      </c>
      <c r="N166" s="89" t="str">
        <f t="shared" si="5"/>
        <v/>
      </c>
    </row>
    <row r="167" spans="1:14" s="24" customFormat="1" ht="12" customHeight="1" x14ac:dyDescent="0.15">
      <c r="A167" s="87">
        <v>167</v>
      </c>
      <c r="B167" s="67" t="s">
        <v>147</v>
      </c>
      <c r="C167" s="67" t="s">
        <v>99</v>
      </c>
      <c r="D167" s="63" t="s">
        <v>165</v>
      </c>
      <c r="E167" s="63" t="s">
        <v>254</v>
      </c>
      <c r="F167" s="25">
        <v>1.72</v>
      </c>
      <c r="G167" s="64"/>
      <c r="H167" s="63" t="s">
        <v>152</v>
      </c>
      <c r="I167" s="65">
        <v>8</v>
      </c>
      <c r="J167" s="66">
        <v>225</v>
      </c>
      <c r="K167" s="23"/>
      <c r="L167" s="32"/>
      <c r="M167" s="23" t="str">
        <f t="shared" si="4"/>
        <v/>
      </c>
      <c r="N167" s="89" t="str">
        <f t="shared" si="5"/>
        <v/>
      </c>
    </row>
    <row r="168" spans="1:14" s="24" customFormat="1" ht="12" customHeight="1" x14ac:dyDescent="0.15">
      <c r="A168" s="86">
        <v>168</v>
      </c>
      <c r="B168" s="67" t="s">
        <v>147</v>
      </c>
      <c r="C168" s="67" t="s">
        <v>99</v>
      </c>
      <c r="D168" s="63" t="s">
        <v>165</v>
      </c>
      <c r="E168" s="63" t="s">
        <v>254</v>
      </c>
      <c r="F168" s="25">
        <v>1.21</v>
      </c>
      <c r="G168" s="64"/>
      <c r="H168" s="63" t="s">
        <v>152</v>
      </c>
      <c r="I168" s="65">
        <v>8</v>
      </c>
      <c r="J168" s="66">
        <v>225</v>
      </c>
      <c r="K168" s="23"/>
      <c r="L168" s="32"/>
      <c r="M168" s="23" t="str">
        <f t="shared" si="4"/>
        <v/>
      </c>
      <c r="N168" s="89" t="str">
        <f t="shared" si="5"/>
        <v/>
      </c>
    </row>
    <row r="169" spans="1:14" s="24" customFormat="1" ht="12" customHeight="1" x14ac:dyDescent="0.15">
      <c r="A169" s="86">
        <v>169</v>
      </c>
      <c r="B169" s="67" t="s">
        <v>147</v>
      </c>
      <c r="C169" s="67" t="s">
        <v>99</v>
      </c>
      <c r="D169" s="63" t="s">
        <v>167</v>
      </c>
      <c r="E169" s="63" t="s">
        <v>255</v>
      </c>
      <c r="F169" s="25">
        <v>28.54</v>
      </c>
      <c r="G169" s="64"/>
      <c r="H169" s="63" t="s">
        <v>152</v>
      </c>
      <c r="I169" s="65">
        <v>8</v>
      </c>
      <c r="J169" s="66">
        <v>225</v>
      </c>
      <c r="K169" s="23"/>
      <c r="L169" s="32"/>
      <c r="M169" s="23" t="str">
        <f t="shared" si="4"/>
        <v/>
      </c>
      <c r="N169" s="89" t="str">
        <f t="shared" si="5"/>
        <v/>
      </c>
    </row>
    <row r="170" spans="1:14" s="24" customFormat="1" ht="12" customHeight="1" x14ac:dyDescent="0.15">
      <c r="A170" s="85">
        <v>170</v>
      </c>
      <c r="B170" s="67" t="s">
        <v>147</v>
      </c>
      <c r="C170" s="67" t="s">
        <v>99</v>
      </c>
      <c r="D170" s="63" t="s">
        <v>168</v>
      </c>
      <c r="E170" s="63" t="s">
        <v>254</v>
      </c>
      <c r="F170" s="25">
        <v>18.61</v>
      </c>
      <c r="G170" s="64"/>
      <c r="H170" s="63" t="s">
        <v>152</v>
      </c>
      <c r="I170" s="65">
        <v>8</v>
      </c>
      <c r="J170" s="66">
        <v>225</v>
      </c>
      <c r="K170" s="23"/>
      <c r="L170" s="32"/>
      <c r="M170" s="23" t="str">
        <f t="shared" si="4"/>
        <v/>
      </c>
      <c r="N170" s="89" t="str">
        <f t="shared" si="5"/>
        <v/>
      </c>
    </row>
    <row r="171" spans="1:14" s="24" customFormat="1" ht="12" customHeight="1" x14ac:dyDescent="0.15">
      <c r="A171" s="87">
        <v>171</v>
      </c>
      <c r="B171" s="67" t="s">
        <v>169</v>
      </c>
      <c r="C171" s="67" t="s">
        <v>99</v>
      </c>
      <c r="D171" s="63" t="s">
        <v>170</v>
      </c>
      <c r="E171" s="63" t="s">
        <v>109</v>
      </c>
      <c r="F171" s="25">
        <v>1.6</v>
      </c>
      <c r="G171" s="64"/>
      <c r="H171" s="63" t="s">
        <v>171</v>
      </c>
      <c r="I171" s="65">
        <v>3</v>
      </c>
      <c r="J171" s="66">
        <v>225</v>
      </c>
      <c r="K171" s="23"/>
      <c r="L171" s="32"/>
      <c r="M171" s="23" t="str">
        <f t="shared" si="4"/>
        <v/>
      </c>
      <c r="N171" s="89" t="str">
        <f t="shared" si="5"/>
        <v/>
      </c>
    </row>
    <row r="172" spans="1:14" s="24" customFormat="1" ht="12" customHeight="1" x14ac:dyDescent="0.15">
      <c r="A172" s="86">
        <v>172</v>
      </c>
      <c r="B172" s="67" t="s">
        <v>169</v>
      </c>
      <c r="C172" s="67" t="s">
        <v>99</v>
      </c>
      <c r="D172" s="63" t="s">
        <v>172</v>
      </c>
      <c r="E172" s="63" t="s">
        <v>112</v>
      </c>
      <c r="F172" s="25">
        <v>25.4</v>
      </c>
      <c r="G172" s="64"/>
      <c r="H172" s="63" t="s">
        <v>173</v>
      </c>
      <c r="I172" s="65">
        <v>4</v>
      </c>
      <c r="J172" s="66">
        <v>225</v>
      </c>
      <c r="K172" s="23"/>
      <c r="L172" s="32"/>
      <c r="M172" s="23" t="str">
        <f t="shared" si="4"/>
        <v/>
      </c>
      <c r="N172" s="89" t="str">
        <f t="shared" si="5"/>
        <v/>
      </c>
    </row>
    <row r="173" spans="1:14" s="24" customFormat="1" ht="12" customHeight="1" x14ac:dyDescent="0.15">
      <c r="A173" s="86">
        <v>173</v>
      </c>
      <c r="B173" s="67" t="s">
        <v>169</v>
      </c>
      <c r="C173" s="67" t="s">
        <v>99</v>
      </c>
      <c r="D173" s="63" t="s">
        <v>100</v>
      </c>
      <c r="E173" s="63" t="s">
        <v>100</v>
      </c>
      <c r="F173" s="25">
        <v>3.9</v>
      </c>
      <c r="G173" s="64"/>
      <c r="H173" s="63" t="s">
        <v>171</v>
      </c>
      <c r="I173" s="65">
        <v>3</v>
      </c>
      <c r="J173" s="66">
        <v>225</v>
      </c>
      <c r="K173" s="23"/>
      <c r="L173" s="32"/>
      <c r="M173" s="23" t="str">
        <f t="shared" si="4"/>
        <v/>
      </c>
      <c r="N173" s="89" t="str">
        <f t="shared" si="5"/>
        <v/>
      </c>
    </row>
    <row r="174" spans="1:14" s="24" customFormat="1" ht="12" customHeight="1" x14ac:dyDescent="0.15">
      <c r="A174" s="85">
        <v>174</v>
      </c>
      <c r="B174" s="67" t="s">
        <v>169</v>
      </c>
      <c r="C174" s="67" t="s">
        <v>99</v>
      </c>
      <c r="D174" s="63" t="s">
        <v>174</v>
      </c>
      <c r="E174" s="63" t="s">
        <v>254</v>
      </c>
      <c r="F174" s="25">
        <v>7.52</v>
      </c>
      <c r="G174" s="64"/>
      <c r="H174" s="63" t="s">
        <v>171</v>
      </c>
      <c r="I174" s="65">
        <v>8</v>
      </c>
      <c r="J174" s="66">
        <v>225</v>
      </c>
      <c r="K174" s="23"/>
      <c r="L174" s="32"/>
      <c r="M174" s="23" t="str">
        <f t="shared" si="4"/>
        <v/>
      </c>
      <c r="N174" s="89" t="str">
        <f t="shared" si="5"/>
        <v/>
      </c>
    </row>
    <row r="175" spans="1:14" s="24" customFormat="1" ht="12" customHeight="1" x14ac:dyDescent="0.15">
      <c r="A175" s="87">
        <v>175</v>
      </c>
      <c r="B175" s="67" t="s">
        <v>169</v>
      </c>
      <c r="C175" s="67" t="s">
        <v>99</v>
      </c>
      <c r="D175" s="63" t="s">
        <v>175</v>
      </c>
      <c r="E175" s="63" t="s">
        <v>254</v>
      </c>
      <c r="F175" s="25">
        <v>10</v>
      </c>
      <c r="G175" s="64"/>
      <c r="H175" s="63" t="s">
        <v>171</v>
      </c>
      <c r="I175" s="65">
        <v>8</v>
      </c>
      <c r="J175" s="66">
        <v>225</v>
      </c>
      <c r="K175" s="23"/>
      <c r="L175" s="32"/>
      <c r="M175" s="23" t="str">
        <f t="shared" si="4"/>
        <v/>
      </c>
      <c r="N175" s="89" t="str">
        <f t="shared" si="5"/>
        <v/>
      </c>
    </row>
    <row r="176" spans="1:14" s="24" customFormat="1" ht="12" customHeight="1" x14ac:dyDescent="0.15">
      <c r="A176" s="86">
        <v>176</v>
      </c>
      <c r="B176" s="67" t="s">
        <v>169</v>
      </c>
      <c r="C176" s="67" t="s">
        <v>99</v>
      </c>
      <c r="D176" s="63" t="s">
        <v>143</v>
      </c>
      <c r="E176" s="63" t="s">
        <v>143</v>
      </c>
      <c r="F176" s="25">
        <v>7.94</v>
      </c>
      <c r="G176" s="64"/>
      <c r="H176" s="63" t="s">
        <v>171</v>
      </c>
      <c r="I176" s="65">
        <v>9</v>
      </c>
      <c r="J176" s="66">
        <v>225</v>
      </c>
      <c r="K176" s="23"/>
      <c r="L176" s="32"/>
      <c r="M176" s="23" t="str">
        <f t="shared" si="4"/>
        <v/>
      </c>
      <c r="N176" s="89" t="str">
        <f t="shared" si="5"/>
        <v/>
      </c>
    </row>
    <row r="177" spans="1:14" s="24" customFormat="1" ht="12" customHeight="1" x14ac:dyDescent="0.15">
      <c r="A177" s="86">
        <v>177</v>
      </c>
      <c r="B177" s="67" t="s">
        <v>169</v>
      </c>
      <c r="C177" s="67" t="s">
        <v>99</v>
      </c>
      <c r="D177" s="63" t="s">
        <v>176</v>
      </c>
      <c r="E177" s="63" t="s">
        <v>257</v>
      </c>
      <c r="F177" s="25">
        <v>116.8</v>
      </c>
      <c r="G177" s="64"/>
      <c r="H177" s="63" t="s">
        <v>171</v>
      </c>
      <c r="I177" s="65">
        <v>9</v>
      </c>
      <c r="J177" s="66">
        <v>225</v>
      </c>
      <c r="K177" s="23"/>
      <c r="L177" s="32"/>
      <c r="M177" s="23" t="str">
        <f t="shared" si="4"/>
        <v/>
      </c>
      <c r="N177" s="89" t="str">
        <f t="shared" si="5"/>
        <v/>
      </c>
    </row>
    <row r="178" spans="1:14" s="24" customFormat="1" ht="12" customHeight="1" x14ac:dyDescent="0.15">
      <c r="A178" s="85">
        <v>178</v>
      </c>
      <c r="B178" s="67" t="s">
        <v>169</v>
      </c>
      <c r="C178" s="67" t="s">
        <v>99</v>
      </c>
      <c r="D178" s="63" t="s">
        <v>134</v>
      </c>
      <c r="E178" s="63" t="s">
        <v>134</v>
      </c>
      <c r="F178" s="25">
        <v>37.770000000000003</v>
      </c>
      <c r="G178" s="64"/>
      <c r="H178" s="63" t="s">
        <v>171</v>
      </c>
      <c r="I178" s="65">
        <v>4</v>
      </c>
      <c r="J178" s="66">
        <v>225</v>
      </c>
      <c r="K178" s="23"/>
      <c r="L178" s="32"/>
      <c r="M178" s="23" t="str">
        <f t="shared" si="4"/>
        <v/>
      </c>
      <c r="N178" s="89" t="str">
        <f t="shared" si="5"/>
        <v/>
      </c>
    </row>
    <row r="179" spans="1:14" s="24" customFormat="1" ht="12" customHeight="1" x14ac:dyDescent="0.15">
      <c r="A179" s="87">
        <v>179</v>
      </c>
      <c r="B179" s="67" t="s">
        <v>169</v>
      </c>
      <c r="C179" s="67" t="s">
        <v>99</v>
      </c>
      <c r="D179" s="63" t="s">
        <v>177</v>
      </c>
      <c r="E179" s="63" t="s">
        <v>145</v>
      </c>
      <c r="F179" s="25">
        <v>48.4</v>
      </c>
      <c r="G179" s="64"/>
      <c r="H179" s="63" t="s">
        <v>171</v>
      </c>
      <c r="I179" s="65">
        <v>4</v>
      </c>
      <c r="J179" s="66">
        <v>225</v>
      </c>
      <c r="K179" s="23"/>
      <c r="L179" s="32"/>
      <c r="M179" s="23" t="str">
        <f t="shared" si="4"/>
        <v/>
      </c>
      <c r="N179" s="89" t="str">
        <f t="shared" si="5"/>
        <v/>
      </c>
    </row>
    <row r="180" spans="1:14" s="24" customFormat="1" ht="12" customHeight="1" x14ac:dyDescent="0.15">
      <c r="A180" s="86">
        <v>180</v>
      </c>
      <c r="B180" s="67" t="s">
        <v>169</v>
      </c>
      <c r="C180" s="67" t="s">
        <v>99</v>
      </c>
      <c r="D180" s="63" t="s">
        <v>178</v>
      </c>
      <c r="E180" s="63" t="s">
        <v>145</v>
      </c>
      <c r="F180" s="25">
        <v>36.299999999999997</v>
      </c>
      <c r="G180" s="64"/>
      <c r="H180" s="63" t="s">
        <v>171</v>
      </c>
      <c r="I180" s="65">
        <v>4</v>
      </c>
      <c r="J180" s="66">
        <v>225</v>
      </c>
      <c r="K180" s="23"/>
      <c r="L180" s="32"/>
      <c r="M180" s="23" t="str">
        <f t="shared" si="4"/>
        <v/>
      </c>
      <c r="N180" s="89" t="str">
        <f t="shared" si="5"/>
        <v/>
      </c>
    </row>
    <row r="181" spans="1:14" s="24" customFormat="1" ht="12" customHeight="1" x14ac:dyDescent="0.15">
      <c r="A181" s="86">
        <v>181</v>
      </c>
      <c r="B181" s="67" t="s">
        <v>169</v>
      </c>
      <c r="C181" s="67" t="s">
        <v>99</v>
      </c>
      <c r="D181" s="98" t="s">
        <v>179</v>
      </c>
      <c r="E181" s="98" t="s">
        <v>251</v>
      </c>
      <c r="F181" s="99">
        <v>8.68</v>
      </c>
      <c r="G181" s="100"/>
      <c r="H181" s="98" t="s">
        <v>171</v>
      </c>
      <c r="I181" s="101">
        <v>6</v>
      </c>
      <c r="J181" s="102">
        <v>225</v>
      </c>
      <c r="K181" s="23"/>
      <c r="L181" s="32"/>
      <c r="M181" s="23" t="str">
        <f t="shared" si="4"/>
        <v/>
      </c>
      <c r="N181" s="89" t="str">
        <f t="shared" si="5"/>
        <v/>
      </c>
    </row>
    <row r="182" spans="1:14" s="24" customFormat="1" ht="12" customHeight="1" x14ac:dyDescent="0.15">
      <c r="A182" s="85">
        <v>182</v>
      </c>
      <c r="B182" s="67" t="s">
        <v>169</v>
      </c>
      <c r="C182" s="67" t="s">
        <v>99</v>
      </c>
      <c r="D182" s="63" t="s">
        <v>180</v>
      </c>
      <c r="E182" s="63" t="s">
        <v>112</v>
      </c>
      <c r="F182" s="25">
        <v>1</v>
      </c>
      <c r="G182" s="64"/>
      <c r="H182" s="63" t="s">
        <v>171</v>
      </c>
      <c r="I182" s="65">
        <v>4</v>
      </c>
      <c r="J182" s="66">
        <v>225</v>
      </c>
      <c r="K182" s="23"/>
      <c r="L182" s="32"/>
      <c r="M182" s="23" t="str">
        <f t="shared" si="4"/>
        <v/>
      </c>
      <c r="N182" s="89" t="str">
        <f t="shared" si="5"/>
        <v/>
      </c>
    </row>
    <row r="183" spans="1:14" s="24" customFormat="1" ht="12" customHeight="1" x14ac:dyDescent="0.15">
      <c r="A183" s="87">
        <v>183</v>
      </c>
      <c r="B183" s="67" t="s">
        <v>169</v>
      </c>
      <c r="C183" s="67" t="s">
        <v>99</v>
      </c>
      <c r="D183" s="63" t="s">
        <v>181</v>
      </c>
      <c r="E183" s="63" t="s">
        <v>103</v>
      </c>
      <c r="F183" s="25">
        <v>12.7</v>
      </c>
      <c r="G183" s="64"/>
      <c r="H183" s="63" t="s">
        <v>171</v>
      </c>
      <c r="I183" s="65">
        <v>6</v>
      </c>
      <c r="J183" s="66">
        <v>45</v>
      </c>
      <c r="K183" s="23"/>
      <c r="L183" s="32"/>
      <c r="M183" s="23" t="str">
        <f t="shared" si="4"/>
        <v/>
      </c>
      <c r="N183" s="89" t="str">
        <f t="shared" si="5"/>
        <v/>
      </c>
    </row>
    <row r="184" spans="1:14" s="24" customFormat="1" ht="12" customHeight="1" x14ac:dyDescent="0.15">
      <c r="A184" s="86">
        <v>184</v>
      </c>
      <c r="B184" s="67" t="s">
        <v>169</v>
      </c>
      <c r="C184" s="67" t="s">
        <v>99</v>
      </c>
      <c r="D184" s="63" t="s">
        <v>182</v>
      </c>
      <c r="E184" s="63" t="s">
        <v>254</v>
      </c>
      <c r="F184" s="25">
        <v>4.4400000000000004</v>
      </c>
      <c r="G184" s="64"/>
      <c r="H184" s="63" t="s">
        <v>171</v>
      </c>
      <c r="I184" s="65">
        <v>8</v>
      </c>
      <c r="J184" s="66">
        <v>225</v>
      </c>
      <c r="K184" s="23"/>
      <c r="L184" s="32"/>
      <c r="M184" s="23" t="str">
        <f t="shared" si="4"/>
        <v/>
      </c>
      <c r="N184" s="89" t="str">
        <f t="shared" si="5"/>
        <v/>
      </c>
    </row>
    <row r="185" spans="1:14" s="24" customFormat="1" ht="12" customHeight="1" x14ac:dyDescent="0.15">
      <c r="A185" s="86">
        <v>185</v>
      </c>
      <c r="B185" s="67" t="s">
        <v>169</v>
      </c>
      <c r="C185" s="67" t="s">
        <v>99</v>
      </c>
      <c r="D185" s="63" t="s">
        <v>183</v>
      </c>
      <c r="E185" s="63" t="s">
        <v>254</v>
      </c>
      <c r="F185" s="25">
        <v>5.56</v>
      </c>
      <c r="G185" s="64"/>
      <c r="H185" s="63" t="s">
        <v>171</v>
      </c>
      <c r="I185" s="65">
        <v>8</v>
      </c>
      <c r="J185" s="66">
        <v>225</v>
      </c>
      <c r="K185" s="23"/>
      <c r="L185" s="32"/>
      <c r="M185" s="23" t="str">
        <f t="shared" si="4"/>
        <v/>
      </c>
      <c r="N185" s="89" t="str">
        <f t="shared" si="5"/>
        <v/>
      </c>
    </row>
    <row r="186" spans="1:14" s="24" customFormat="1" ht="12" customHeight="1" x14ac:dyDescent="0.15">
      <c r="A186" s="85">
        <v>186</v>
      </c>
      <c r="B186" s="67" t="s">
        <v>169</v>
      </c>
      <c r="C186" s="67" t="s">
        <v>99</v>
      </c>
      <c r="D186" s="63" t="s">
        <v>184</v>
      </c>
      <c r="E186" s="63" t="s">
        <v>252</v>
      </c>
      <c r="F186" s="25">
        <v>41.9</v>
      </c>
      <c r="G186" s="64"/>
      <c r="H186" s="63" t="s">
        <v>171</v>
      </c>
      <c r="I186" s="65">
        <v>2</v>
      </c>
      <c r="J186" s="66">
        <v>45</v>
      </c>
      <c r="K186" s="23"/>
      <c r="L186" s="32"/>
      <c r="M186" s="23" t="str">
        <f t="shared" si="4"/>
        <v/>
      </c>
      <c r="N186" s="89" t="str">
        <f t="shared" si="5"/>
        <v/>
      </c>
    </row>
    <row r="187" spans="1:14" s="24" customFormat="1" ht="12" customHeight="1" x14ac:dyDescent="0.15">
      <c r="A187" s="87">
        <v>187</v>
      </c>
      <c r="B187" s="67" t="s">
        <v>169</v>
      </c>
      <c r="C187" s="67" t="s">
        <v>99</v>
      </c>
      <c r="D187" s="63" t="s">
        <v>185</v>
      </c>
      <c r="E187" s="63" t="s">
        <v>253</v>
      </c>
      <c r="F187" s="25">
        <v>22.75</v>
      </c>
      <c r="G187" s="64"/>
      <c r="H187" s="63" t="s">
        <v>171</v>
      </c>
      <c r="I187" s="65">
        <v>6</v>
      </c>
      <c r="J187" s="66">
        <v>45</v>
      </c>
      <c r="K187" s="23"/>
      <c r="L187" s="32"/>
      <c r="M187" s="23" t="str">
        <f t="shared" si="4"/>
        <v/>
      </c>
      <c r="N187" s="89" t="str">
        <f t="shared" si="5"/>
        <v/>
      </c>
    </row>
    <row r="188" spans="1:14" s="24" customFormat="1" ht="12" customHeight="1" x14ac:dyDescent="0.15">
      <c r="A188" s="86">
        <v>188</v>
      </c>
      <c r="B188" s="67" t="s">
        <v>169</v>
      </c>
      <c r="C188" s="67" t="s">
        <v>99</v>
      </c>
      <c r="D188" s="63" t="s">
        <v>186</v>
      </c>
      <c r="E188" s="63" t="s">
        <v>255</v>
      </c>
      <c r="F188" s="25">
        <v>95.49</v>
      </c>
      <c r="G188" s="64"/>
      <c r="H188" s="63" t="s">
        <v>171</v>
      </c>
      <c r="I188" s="65">
        <v>8</v>
      </c>
      <c r="J188" s="66">
        <v>225</v>
      </c>
      <c r="K188" s="23"/>
      <c r="L188" s="32"/>
      <c r="M188" s="23" t="str">
        <f t="shared" si="4"/>
        <v/>
      </c>
      <c r="N188" s="89" t="str">
        <f t="shared" si="5"/>
        <v/>
      </c>
    </row>
    <row r="189" spans="1:14" s="24" customFormat="1" ht="12" customHeight="1" x14ac:dyDescent="0.15">
      <c r="A189" s="86">
        <v>189</v>
      </c>
      <c r="B189" s="67" t="s">
        <v>169</v>
      </c>
      <c r="C189" s="67" t="s">
        <v>99</v>
      </c>
      <c r="D189" s="63" t="s">
        <v>187</v>
      </c>
      <c r="E189" s="63" t="s">
        <v>254</v>
      </c>
      <c r="F189" s="25">
        <v>54.28</v>
      </c>
      <c r="G189" s="64"/>
      <c r="H189" s="63" t="s">
        <v>171</v>
      </c>
      <c r="I189" s="65">
        <v>8</v>
      </c>
      <c r="J189" s="66">
        <v>225</v>
      </c>
      <c r="K189" s="23"/>
      <c r="L189" s="32"/>
      <c r="M189" s="23" t="str">
        <f t="shared" si="4"/>
        <v/>
      </c>
      <c r="N189" s="89" t="str">
        <f t="shared" si="5"/>
        <v/>
      </c>
    </row>
    <row r="190" spans="1:14" s="24" customFormat="1" ht="12" customHeight="1" x14ac:dyDescent="0.15">
      <c r="A190" s="85">
        <v>190</v>
      </c>
      <c r="B190" s="67" t="s">
        <v>169</v>
      </c>
      <c r="C190" s="67" t="s">
        <v>99</v>
      </c>
      <c r="D190" s="63" t="s">
        <v>188</v>
      </c>
      <c r="E190" s="63" t="s">
        <v>188</v>
      </c>
      <c r="F190" s="25">
        <v>1001.29</v>
      </c>
      <c r="G190" s="64"/>
      <c r="H190" s="63" t="s">
        <v>171</v>
      </c>
      <c r="I190" s="65">
        <v>5</v>
      </c>
      <c r="J190" s="66">
        <v>225</v>
      </c>
      <c r="K190" s="23"/>
      <c r="L190" s="32"/>
      <c r="M190" s="23" t="str">
        <f t="shared" si="4"/>
        <v/>
      </c>
      <c r="N190" s="89" t="str">
        <f t="shared" si="5"/>
        <v/>
      </c>
    </row>
    <row r="191" spans="1:14" s="24" customFormat="1" ht="12" customHeight="1" x14ac:dyDescent="0.15">
      <c r="A191" s="87">
        <v>191</v>
      </c>
      <c r="B191" s="67" t="s">
        <v>169</v>
      </c>
      <c r="C191" s="67" t="s">
        <v>99</v>
      </c>
      <c r="D191" s="63" t="s">
        <v>189</v>
      </c>
      <c r="E191" s="63" t="s">
        <v>254</v>
      </c>
      <c r="F191" s="25">
        <v>14.28</v>
      </c>
      <c r="G191" s="64"/>
      <c r="H191" s="63" t="s">
        <v>171</v>
      </c>
      <c r="I191" s="65">
        <v>8</v>
      </c>
      <c r="J191" s="66">
        <v>225</v>
      </c>
      <c r="K191" s="23"/>
      <c r="L191" s="32"/>
      <c r="M191" s="23" t="str">
        <f t="shared" si="4"/>
        <v/>
      </c>
      <c r="N191" s="89" t="str">
        <f t="shared" si="5"/>
        <v/>
      </c>
    </row>
    <row r="192" spans="1:14" s="24" customFormat="1" ht="12" customHeight="1" x14ac:dyDescent="0.15">
      <c r="A192" s="86">
        <v>192</v>
      </c>
      <c r="B192" s="67" t="s">
        <v>190</v>
      </c>
      <c r="C192" s="67" t="s">
        <v>99</v>
      </c>
      <c r="D192" s="63" t="s">
        <v>191</v>
      </c>
      <c r="E192" s="63" t="s">
        <v>255</v>
      </c>
      <c r="F192" s="25">
        <v>30</v>
      </c>
      <c r="G192" s="64"/>
      <c r="H192" s="63" t="s">
        <v>154</v>
      </c>
      <c r="I192" s="65">
        <v>8</v>
      </c>
      <c r="J192" s="66">
        <v>225</v>
      </c>
      <c r="K192" s="23"/>
      <c r="L192" s="32"/>
      <c r="M192" s="23" t="str">
        <f t="shared" si="4"/>
        <v/>
      </c>
      <c r="N192" s="89" t="str">
        <f t="shared" si="5"/>
        <v/>
      </c>
    </row>
    <row r="193" spans="1:14" s="24" customFormat="1" ht="12" customHeight="1" x14ac:dyDescent="0.15">
      <c r="A193" s="86">
        <v>193</v>
      </c>
      <c r="B193" s="67" t="s">
        <v>190</v>
      </c>
      <c r="C193" s="67" t="s">
        <v>99</v>
      </c>
      <c r="D193" s="63" t="s">
        <v>192</v>
      </c>
      <c r="E193" s="63" t="s">
        <v>254</v>
      </c>
      <c r="F193" s="25">
        <v>1</v>
      </c>
      <c r="G193" s="64"/>
      <c r="H193" s="63" t="s">
        <v>171</v>
      </c>
      <c r="I193" s="65">
        <v>8</v>
      </c>
      <c r="J193" s="66">
        <v>225</v>
      </c>
      <c r="K193" s="23"/>
      <c r="L193" s="32"/>
      <c r="M193" s="23" t="str">
        <f t="shared" si="4"/>
        <v/>
      </c>
      <c r="N193" s="89" t="str">
        <f t="shared" si="5"/>
        <v/>
      </c>
    </row>
    <row r="194" spans="1:14" s="24" customFormat="1" ht="12" customHeight="1" x14ac:dyDescent="0.15">
      <c r="A194" s="85">
        <v>194</v>
      </c>
      <c r="B194" s="67" t="s">
        <v>190</v>
      </c>
      <c r="C194" s="67" t="s">
        <v>99</v>
      </c>
      <c r="D194" s="63" t="s">
        <v>192</v>
      </c>
      <c r="E194" s="63" t="s">
        <v>254</v>
      </c>
      <c r="F194" s="25">
        <v>1</v>
      </c>
      <c r="G194" s="64"/>
      <c r="H194" s="63" t="s">
        <v>171</v>
      </c>
      <c r="I194" s="65">
        <v>8</v>
      </c>
      <c r="J194" s="66">
        <v>225</v>
      </c>
      <c r="K194" s="23"/>
      <c r="L194" s="32"/>
      <c r="M194" s="23" t="str">
        <f t="shared" si="4"/>
        <v/>
      </c>
      <c r="N194" s="89" t="str">
        <f t="shared" si="5"/>
        <v/>
      </c>
    </row>
    <row r="195" spans="1:14" s="24" customFormat="1" ht="12" customHeight="1" x14ac:dyDescent="0.15">
      <c r="A195" s="87">
        <v>195</v>
      </c>
      <c r="B195" s="67" t="s">
        <v>190</v>
      </c>
      <c r="C195" s="67" t="s">
        <v>99</v>
      </c>
      <c r="D195" s="63" t="s">
        <v>191</v>
      </c>
      <c r="E195" s="63" t="s">
        <v>255</v>
      </c>
      <c r="F195" s="25">
        <v>30</v>
      </c>
      <c r="G195" s="64"/>
      <c r="H195" s="63" t="s">
        <v>154</v>
      </c>
      <c r="I195" s="65">
        <v>8</v>
      </c>
      <c r="J195" s="66">
        <v>225</v>
      </c>
      <c r="K195" s="23"/>
      <c r="L195" s="32"/>
      <c r="M195" s="23" t="str">
        <f t="shared" ref="M195:M242" si="6">IF(OR($F195="",$J195="",$K195=""),"",$F195*$J195/$K195)</f>
        <v/>
      </c>
      <c r="N195" s="89" t="str">
        <f t="shared" ref="N195:N242" si="7">IF(OR($L195="",$M195=""),"",$L195*$M195)</f>
        <v/>
      </c>
    </row>
    <row r="196" spans="1:14" s="24" customFormat="1" ht="12" customHeight="1" x14ac:dyDescent="0.15">
      <c r="A196" s="86">
        <v>196</v>
      </c>
      <c r="B196" s="67" t="s">
        <v>190</v>
      </c>
      <c r="C196" s="67" t="s">
        <v>99</v>
      </c>
      <c r="D196" s="63" t="s">
        <v>191</v>
      </c>
      <c r="E196" s="63" t="s">
        <v>255</v>
      </c>
      <c r="F196" s="25">
        <v>30</v>
      </c>
      <c r="G196" s="64"/>
      <c r="H196" s="63" t="s">
        <v>154</v>
      </c>
      <c r="I196" s="65">
        <v>8</v>
      </c>
      <c r="J196" s="66">
        <v>225</v>
      </c>
      <c r="K196" s="23"/>
      <c r="L196" s="32"/>
      <c r="M196" s="23" t="str">
        <f t="shared" si="6"/>
        <v/>
      </c>
      <c r="N196" s="89" t="str">
        <f t="shared" si="7"/>
        <v/>
      </c>
    </row>
    <row r="197" spans="1:14" s="24" customFormat="1" ht="12" customHeight="1" x14ac:dyDescent="0.15">
      <c r="A197" s="86">
        <v>197</v>
      </c>
      <c r="B197" s="67" t="s">
        <v>190</v>
      </c>
      <c r="C197" s="67" t="s">
        <v>99</v>
      </c>
      <c r="D197" s="63" t="s">
        <v>192</v>
      </c>
      <c r="E197" s="63" t="s">
        <v>254</v>
      </c>
      <c r="F197" s="25">
        <v>1</v>
      </c>
      <c r="G197" s="64"/>
      <c r="H197" s="63" t="s">
        <v>171</v>
      </c>
      <c r="I197" s="65">
        <v>8</v>
      </c>
      <c r="J197" s="66">
        <v>225</v>
      </c>
      <c r="K197" s="23"/>
      <c r="L197" s="32"/>
      <c r="M197" s="23" t="str">
        <f t="shared" si="6"/>
        <v/>
      </c>
      <c r="N197" s="89" t="str">
        <f t="shared" si="7"/>
        <v/>
      </c>
    </row>
    <row r="198" spans="1:14" s="24" customFormat="1" ht="12" customHeight="1" x14ac:dyDescent="0.15">
      <c r="A198" s="85">
        <v>198</v>
      </c>
      <c r="B198" s="67" t="s">
        <v>190</v>
      </c>
      <c r="C198" s="67" t="s">
        <v>99</v>
      </c>
      <c r="D198" s="63" t="s">
        <v>192</v>
      </c>
      <c r="E198" s="63" t="s">
        <v>254</v>
      </c>
      <c r="F198" s="25">
        <v>1</v>
      </c>
      <c r="G198" s="64"/>
      <c r="H198" s="63" t="s">
        <v>171</v>
      </c>
      <c r="I198" s="65">
        <v>8</v>
      </c>
      <c r="J198" s="66">
        <v>225</v>
      </c>
      <c r="K198" s="23"/>
      <c r="L198" s="32"/>
      <c r="M198" s="23" t="str">
        <f t="shared" si="6"/>
        <v/>
      </c>
      <c r="N198" s="89" t="str">
        <f t="shared" si="7"/>
        <v/>
      </c>
    </row>
    <row r="199" spans="1:14" s="24" customFormat="1" ht="12" customHeight="1" x14ac:dyDescent="0.15">
      <c r="A199" s="87">
        <v>199</v>
      </c>
      <c r="B199" s="67" t="s">
        <v>190</v>
      </c>
      <c r="C199" s="67" t="s">
        <v>99</v>
      </c>
      <c r="D199" s="63" t="s">
        <v>191</v>
      </c>
      <c r="E199" s="63" t="s">
        <v>255</v>
      </c>
      <c r="F199" s="25">
        <v>32</v>
      </c>
      <c r="G199" s="64"/>
      <c r="H199" s="63" t="s">
        <v>154</v>
      </c>
      <c r="I199" s="65">
        <v>8</v>
      </c>
      <c r="J199" s="66">
        <v>225</v>
      </c>
      <c r="K199" s="23"/>
      <c r="L199" s="32"/>
      <c r="M199" s="23" t="str">
        <f t="shared" si="6"/>
        <v/>
      </c>
      <c r="N199" s="89" t="str">
        <f t="shared" si="7"/>
        <v/>
      </c>
    </row>
    <row r="200" spans="1:14" s="24" customFormat="1" ht="12" customHeight="1" x14ac:dyDescent="0.15">
      <c r="A200" s="86">
        <v>200</v>
      </c>
      <c r="B200" s="67" t="s">
        <v>190</v>
      </c>
      <c r="C200" s="67" t="s">
        <v>99</v>
      </c>
      <c r="D200" s="63" t="s">
        <v>192</v>
      </c>
      <c r="E200" s="63" t="s">
        <v>254</v>
      </c>
      <c r="F200" s="25">
        <v>4</v>
      </c>
      <c r="G200" s="64"/>
      <c r="H200" s="63" t="s">
        <v>171</v>
      </c>
      <c r="I200" s="65">
        <v>8</v>
      </c>
      <c r="J200" s="66">
        <v>225</v>
      </c>
      <c r="K200" s="23"/>
      <c r="L200" s="32"/>
      <c r="M200" s="23" t="str">
        <f t="shared" si="6"/>
        <v/>
      </c>
      <c r="N200" s="89" t="str">
        <f t="shared" si="7"/>
        <v/>
      </c>
    </row>
    <row r="201" spans="1:14" s="24" customFormat="1" ht="12" customHeight="1" x14ac:dyDescent="0.15">
      <c r="A201" s="86">
        <v>201</v>
      </c>
      <c r="B201" s="67" t="s">
        <v>190</v>
      </c>
      <c r="C201" s="67" t="s">
        <v>99</v>
      </c>
      <c r="D201" s="63" t="s">
        <v>193</v>
      </c>
      <c r="E201" s="63" t="s">
        <v>253</v>
      </c>
      <c r="F201" s="25">
        <v>8</v>
      </c>
      <c r="G201" s="64"/>
      <c r="H201" s="63" t="s">
        <v>154</v>
      </c>
      <c r="I201" s="65">
        <v>6</v>
      </c>
      <c r="J201" s="66">
        <v>45</v>
      </c>
      <c r="K201" s="23"/>
      <c r="L201" s="32"/>
      <c r="M201" s="23" t="str">
        <f t="shared" si="6"/>
        <v/>
      </c>
      <c r="N201" s="89" t="str">
        <f t="shared" si="7"/>
        <v/>
      </c>
    </row>
    <row r="202" spans="1:14" s="24" customFormat="1" ht="12" customHeight="1" x14ac:dyDescent="0.15">
      <c r="A202" s="85">
        <v>202</v>
      </c>
      <c r="B202" s="67" t="s">
        <v>190</v>
      </c>
      <c r="C202" s="67" t="s">
        <v>99</v>
      </c>
      <c r="D202" s="63" t="s">
        <v>194</v>
      </c>
      <c r="E202" s="63" t="s">
        <v>256</v>
      </c>
      <c r="F202" s="25">
        <v>4</v>
      </c>
      <c r="G202" s="64"/>
      <c r="H202" s="63" t="s">
        <v>154</v>
      </c>
      <c r="I202" s="65">
        <v>3</v>
      </c>
      <c r="J202" s="66">
        <v>225</v>
      </c>
      <c r="K202" s="23"/>
      <c r="L202" s="32"/>
      <c r="M202" s="23" t="str">
        <f t="shared" si="6"/>
        <v/>
      </c>
      <c r="N202" s="89" t="str">
        <f t="shared" si="7"/>
        <v/>
      </c>
    </row>
    <row r="203" spans="1:14" s="24" customFormat="1" ht="12" customHeight="1" x14ac:dyDescent="0.15">
      <c r="A203" s="87">
        <v>203</v>
      </c>
      <c r="B203" s="67" t="s">
        <v>190</v>
      </c>
      <c r="C203" s="67" t="s">
        <v>99</v>
      </c>
      <c r="D203" s="63" t="s">
        <v>195</v>
      </c>
      <c r="E203" s="63" t="s">
        <v>112</v>
      </c>
      <c r="F203" s="25">
        <v>62</v>
      </c>
      <c r="G203" s="64"/>
      <c r="H203" s="63" t="s">
        <v>154</v>
      </c>
      <c r="I203" s="65">
        <v>4</v>
      </c>
      <c r="J203" s="66">
        <v>225</v>
      </c>
      <c r="K203" s="23"/>
      <c r="L203" s="32"/>
      <c r="M203" s="23" t="str">
        <f t="shared" si="6"/>
        <v/>
      </c>
      <c r="N203" s="89" t="str">
        <f t="shared" si="7"/>
        <v/>
      </c>
    </row>
    <row r="204" spans="1:14" s="24" customFormat="1" ht="12" customHeight="1" x14ac:dyDescent="0.15">
      <c r="A204" s="86">
        <v>204</v>
      </c>
      <c r="B204" s="67" t="s">
        <v>190</v>
      </c>
      <c r="C204" s="67" t="s">
        <v>99</v>
      </c>
      <c r="D204" s="63" t="s">
        <v>194</v>
      </c>
      <c r="E204" s="63" t="s">
        <v>256</v>
      </c>
      <c r="F204" s="25">
        <v>7</v>
      </c>
      <c r="G204" s="64"/>
      <c r="H204" s="63" t="s">
        <v>154</v>
      </c>
      <c r="I204" s="65">
        <v>3</v>
      </c>
      <c r="J204" s="66">
        <v>225</v>
      </c>
      <c r="K204" s="23"/>
      <c r="L204" s="32"/>
      <c r="M204" s="23" t="str">
        <f t="shared" si="6"/>
        <v/>
      </c>
      <c r="N204" s="89" t="str">
        <f t="shared" si="7"/>
        <v/>
      </c>
    </row>
    <row r="205" spans="1:14" s="24" customFormat="1" ht="12" customHeight="1" x14ac:dyDescent="0.15">
      <c r="A205" s="86">
        <v>205</v>
      </c>
      <c r="B205" s="67" t="s">
        <v>190</v>
      </c>
      <c r="C205" s="67" t="s">
        <v>99</v>
      </c>
      <c r="D205" s="63" t="s">
        <v>196</v>
      </c>
      <c r="E205" s="63" t="s">
        <v>188</v>
      </c>
      <c r="F205" s="25">
        <v>656</v>
      </c>
      <c r="G205" s="64"/>
      <c r="H205" s="63" t="s">
        <v>171</v>
      </c>
      <c r="I205" s="65">
        <v>5</v>
      </c>
      <c r="J205" s="66">
        <v>225</v>
      </c>
      <c r="K205" s="23"/>
      <c r="L205" s="32"/>
      <c r="M205" s="23" t="str">
        <f t="shared" si="6"/>
        <v/>
      </c>
      <c r="N205" s="89" t="str">
        <f t="shared" si="7"/>
        <v/>
      </c>
    </row>
    <row r="206" spans="1:14" s="24" customFormat="1" ht="12" customHeight="1" x14ac:dyDescent="0.15">
      <c r="A206" s="85">
        <v>206</v>
      </c>
      <c r="B206" s="67" t="s">
        <v>190</v>
      </c>
      <c r="C206" s="67" t="s">
        <v>99</v>
      </c>
      <c r="D206" s="63" t="s">
        <v>194</v>
      </c>
      <c r="E206" s="63" t="s">
        <v>256</v>
      </c>
      <c r="F206" s="25">
        <v>20</v>
      </c>
      <c r="G206" s="64"/>
      <c r="H206" s="63" t="s">
        <v>154</v>
      </c>
      <c r="I206" s="65">
        <v>3</v>
      </c>
      <c r="J206" s="66">
        <v>225</v>
      </c>
      <c r="K206" s="23"/>
      <c r="L206" s="32"/>
      <c r="M206" s="23" t="str">
        <f t="shared" si="6"/>
        <v/>
      </c>
      <c r="N206" s="89" t="str">
        <f t="shared" si="7"/>
        <v/>
      </c>
    </row>
    <row r="207" spans="1:14" s="24" customFormat="1" ht="12" customHeight="1" x14ac:dyDescent="0.15">
      <c r="A207" s="87">
        <v>207</v>
      </c>
      <c r="B207" s="67" t="s">
        <v>190</v>
      </c>
      <c r="C207" s="67" t="s">
        <v>99</v>
      </c>
      <c r="D207" s="63" t="s">
        <v>184</v>
      </c>
      <c r="E207" s="63" t="s">
        <v>252</v>
      </c>
      <c r="F207" s="25">
        <v>41</v>
      </c>
      <c r="G207" s="64"/>
      <c r="H207" s="63" t="s">
        <v>171</v>
      </c>
      <c r="I207" s="65">
        <v>2</v>
      </c>
      <c r="J207" s="66">
        <v>45</v>
      </c>
      <c r="K207" s="23"/>
      <c r="L207" s="32"/>
      <c r="M207" s="23" t="str">
        <f t="shared" si="6"/>
        <v/>
      </c>
      <c r="N207" s="89" t="str">
        <f t="shared" si="7"/>
        <v/>
      </c>
    </row>
    <row r="208" spans="1:14" s="24" customFormat="1" ht="12" customHeight="1" x14ac:dyDescent="0.15">
      <c r="A208" s="86">
        <v>208</v>
      </c>
      <c r="B208" s="67" t="s">
        <v>198</v>
      </c>
      <c r="C208" s="67" t="s">
        <v>99</v>
      </c>
      <c r="D208" s="63" t="s">
        <v>199</v>
      </c>
      <c r="E208" s="63" t="s">
        <v>145</v>
      </c>
      <c r="F208" s="25">
        <v>29.8</v>
      </c>
      <c r="G208" s="64"/>
      <c r="H208" s="63" t="s">
        <v>101</v>
      </c>
      <c r="I208" s="65">
        <v>4</v>
      </c>
      <c r="J208" s="66">
        <v>225</v>
      </c>
      <c r="K208" s="23"/>
      <c r="L208" s="32"/>
      <c r="M208" s="23" t="str">
        <f t="shared" si="6"/>
        <v/>
      </c>
      <c r="N208" s="89" t="str">
        <f t="shared" si="7"/>
        <v/>
      </c>
    </row>
    <row r="209" spans="1:14" s="24" customFormat="1" ht="12" customHeight="1" x14ac:dyDescent="0.15">
      <c r="A209" s="86">
        <v>209</v>
      </c>
      <c r="B209" s="67" t="s">
        <v>198</v>
      </c>
      <c r="C209" s="67" t="s">
        <v>99</v>
      </c>
      <c r="D209" s="63" t="s">
        <v>200</v>
      </c>
      <c r="E209" s="63" t="s">
        <v>254</v>
      </c>
      <c r="F209" s="25">
        <v>2.4</v>
      </c>
      <c r="G209" s="64"/>
      <c r="H209" s="63" t="s">
        <v>102</v>
      </c>
      <c r="I209" s="65">
        <v>8</v>
      </c>
      <c r="J209" s="66">
        <v>225</v>
      </c>
      <c r="K209" s="23"/>
      <c r="L209" s="32"/>
      <c r="M209" s="23" t="str">
        <f t="shared" si="6"/>
        <v/>
      </c>
      <c r="N209" s="89" t="str">
        <f t="shared" si="7"/>
        <v/>
      </c>
    </row>
    <row r="210" spans="1:14" s="24" customFormat="1" ht="12" customHeight="1" x14ac:dyDescent="0.15">
      <c r="A210" s="85">
        <v>210</v>
      </c>
      <c r="B210" s="67" t="s">
        <v>198</v>
      </c>
      <c r="C210" s="67" t="s">
        <v>99</v>
      </c>
      <c r="D210" s="63" t="s">
        <v>104</v>
      </c>
      <c r="E210" s="63" t="s">
        <v>255</v>
      </c>
      <c r="F210" s="25">
        <v>19.8</v>
      </c>
      <c r="G210" s="64"/>
      <c r="H210" s="63" t="s">
        <v>102</v>
      </c>
      <c r="I210" s="65">
        <v>8</v>
      </c>
      <c r="J210" s="66">
        <v>225</v>
      </c>
      <c r="K210" s="23"/>
      <c r="L210" s="32"/>
      <c r="M210" s="23" t="str">
        <f t="shared" si="6"/>
        <v/>
      </c>
      <c r="N210" s="89" t="str">
        <f t="shared" si="7"/>
        <v/>
      </c>
    </row>
    <row r="211" spans="1:14" s="24" customFormat="1" ht="12" customHeight="1" x14ac:dyDescent="0.15">
      <c r="A211" s="87">
        <v>211</v>
      </c>
      <c r="B211" s="67" t="s">
        <v>198</v>
      </c>
      <c r="C211" s="67" t="s">
        <v>99</v>
      </c>
      <c r="D211" s="63" t="s">
        <v>108</v>
      </c>
      <c r="E211" s="63" t="s">
        <v>254</v>
      </c>
      <c r="F211" s="25">
        <v>6</v>
      </c>
      <c r="G211" s="64"/>
      <c r="H211" s="63" t="s">
        <v>102</v>
      </c>
      <c r="I211" s="65">
        <v>8</v>
      </c>
      <c r="J211" s="66">
        <v>225</v>
      </c>
      <c r="K211" s="23"/>
      <c r="L211" s="32"/>
      <c r="M211" s="23" t="str">
        <f t="shared" si="6"/>
        <v/>
      </c>
      <c r="N211" s="89" t="str">
        <f t="shared" si="7"/>
        <v/>
      </c>
    </row>
    <row r="212" spans="1:14" s="24" customFormat="1" ht="12" customHeight="1" x14ac:dyDescent="0.15">
      <c r="A212" s="86">
        <v>212</v>
      </c>
      <c r="B212" s="67" t="s">
        <v>198</v>
      </c>
      <c r="C212" s="67" t="s">
        <v>99</v>
      </c>
      <c r="D212" s="63" t="s">
        <v>201</v>
      </c>
      <c r="E212" s="63" t="s">
        <v>254</v>
      </c>
      <c r="F212" s="25">
        <v>3.6</v>
      </c>
      <c r="G212" s="64"/>
      <c r="H212" s="63" t="s">
        <v>102</v>
      </c>
      <c r="I212" s="65">
        <v>8</v>
      </c>
      <c r="J212" s="66">
        <v>225</v>
      </c>
      <c r="K212" s="23"/>
      <c r="L212" s="32"/>
      <c r="M212" s="23" t="str">
        <f t="shared" si="6"/>
        <v/>
      </c>
      <c r="N212" s="89" t="str">
        <f t="shared" si="7"/>
        <v/>
      </c>
    </row>
    <row r="213" spans="1:14" s="24" customFormat="1" ht="12" customHeight="1" x14ac:dyDescent="0.15">
      <c r="A213" s="86">
        <v>213</v>
      </c>
      <c r="B213" s="67" t="s">
        <v>198</v>
      </c>
      <c r="C213" s="67" t="s">
        <v>99</v>
      </c>
      <c r="D213" s="63" t="s">
        <v>127</v>
      </c>
      <c r="E213" s="63" t="s">
        <v>256</v>
      </c>
      <c r="F213" s="25">
        <v>1.6</v>
      </c>
      <c r="G213" s="64"/>
      <c r="H213" s="63" t="s">
        <v>202</v>
      </c>
      <c r="I213" s="65">
        <v>3</v>
      </c>
      <c r="J213" s="66">
        <v>225</v>
      </c>
      <c r="K213" s="23"/>
      <c r="L213" s="32"/>
      <c r="M213" s="23" t="str">
        <f t="shared" si="6"/>
        <v/>
      </c>
      <c r="N213" s="89" t="str">
        <f t="shared" si="7"/>
        <v/>
      </c>
    </row>
    <row r="214" spans="1:14" s="24" customFormat="1" ht="12" customHeight="1" x14ac:dyDescent="0.15">
      <c r="A214" s="85">
        <v>214</v>
      </c>
      <c r="B214" s="67" t="s">
        <v>198</v>
      </c>
      <c r="C214" s="67" t="s">
        <v>99</v>
      </c>
      <c r="D214" s="63" t="s">
        <v>203</v>
      </c>
      <c r="E214" s="63" t="s">
        <v>103</v>
      </c>
      <c r="F214" s="25">
        <v>5.4</v>
      </c>
      <c r="G214" s="64"/>
      <c r="H214" s="63" t="s">
        <v>101</v>
      </c>
      <c r="I214" s="65">
        <v>6</v>
      </c>
      <c r="J214" s="66">
        <v>45</v>
      </c>
      <c r="K214" s="23"/>
      <c r="L214" s="32"/>
      <c r="M214" s="23" t="str">
        <f t="shared" si="6"/>
        <v/>
      </c>
      <c r="N214" s="89" t="str">
        <f t="shared" si="7"/>
        <v/>
      </c>
    </row>
    <row r="215" spans="1:14" s="24" customFormat="1" ht="12" customHeight="1" x14ac:dyDescent="0.15">
      <c r="A215" s="87">
        <v>215</v>
      </c>
      <c r="B215" s="67" t="s">
        <v>198</v>
      </c>
      <c r="C215" s="67" t="s">
        <v>99</v>
      </c>
      <c r="D215" s="63" t="s">
        <v>104</v>
      </c>
      <c r="E215" s="63" t="s">
        <v>255</v>
      </c>
      <c r="F215" s="25">
        <v>21.5</v>
      </c>
      <c r="G215" s="64"/>
      <c r="H215" s="63" t="s">
        <v>102</v>
      </c>
      <c r="I215" s="65">
        <v>8</v>
      </c>
      <c r="J215" s="66">
        <v>225</v>
      </c>
      <c r="K215" s="23"/>
      <c r="L215" s="32"/>
      <c r="M215" s="23" t="str">
        <f t="shared" si="6"/>
        <v/>
      </c>
      <c r="N215" s="89" t="str">
        <f t="shared" si="7"/>
        <v/>
      </c>
    </row>
    <row r="216" spans="1:14" s="24" customFormat="1" ht="12" customHeight="1" x14ac:dyDescent="0.15">
      <c r="A216" s="86">
        <v>216</v>
      </c>
      <c r="B216" s="67" t="s">
        <v>198</v>
      </c>
      <c r="C216" s="67" t="s">
        <v>99</v>
      </c>
      <c r="D216" s="63" t="s">
        <v>108</v>
      </c>
      <c r="E216" s="63" t="s">
        <v>254</v>
      </c>
      <c r="F216" s="25">
        <v>6</v>
      </c>
      <c r="G216" s="64"/>
      <c r="H216" s="63" t="s">
        <v>102</v>
      </c>
      <c r="I216" s="65">
        <v>8</v>
      </c>
      <c r="J216" s="66">
        <v>225</v>
      </c>
      <c r="K216" s="23"/>
      <c r="L216" s="32"/>
      <c r="M216" s="23" t="str">
        <f t="shared" si="6"/>
        <v/>
      </c>
      <c r="N216" s="89" t="str">
        <f t="shared" si="7"/>
        <v/>
      </c>
    </row>
    <row r="217" spans="1:14" s="24" customFormat="1" ht="12" customHeight="1" x14ac:dyDescent="0.15">
      <c r="A217" s="86">
        <v>217</v>
      </c>
      <c r="B217" s="67" t="s">
        <v>198</v>
      </c>
      <c r="C217" s="67" t="s">
        <v>99</v>
      </c>
      <c r="D217" s="63" t="s">
        <v>200</v>
      </c>
      <c r="E217" s="63" t="s">
        <v>254</v>
      </c>
      <c r="F217" s="25">
        <v>2.4</v>
      </c>
      <c r="G217" s="64"/>
      <c r="H217" s="63" t="s">
        <v>102</v>
      </c>
      <c r="I217" s="65">
        <v>8</v>
      </c>
      <c r="J217" s="66">
        <v>225</v>
      </c>
      <c r="K217" s="23"/>
      <c r="L217" s="32"/>
      <c r="M217" s="23" t="str">
        <f t="shared" si="6"/>
        <v/>
      </c>
      <c r="N217" s="89" t="str">
        <f t="shared" si="7"/>
        <v/>
      </c>
    </row>
    <row r="218" spans="1:14" s="24" customFormat="1" ht="12" customHeight="1" x14ac:dyDescent="0.15">
      <c r="A218" s="85">
        <v>218</v>
      </c>
      <c r="B218" s="67" t="s">
        <v>198</v>
      </c>
      <c r="C218" s="67" t="s">
        <v>99</v>
      </c>
      <c r="D218" s="63" t="s">
        <v>204</v>
      </c>
      <c r="E218" s="63" t="s">
        <v>252</v>
      </c>
      <c r="F218" s="25"/>
      <c r="G218" s="64">
        <v>0.7</v>
      </c>
      <c r="H218" s="63"/>
      <c r="I218" s="65">
        <v>2</v>
      </c>
      <c r="J218" s="66">
        <v>45</v>
      </c>
      <c r="K218" s="23"/>
      <c r="L218" s="32"/>
      <c r="M218" s="23" t="str">
        <f t="shared" si="6"/>
        <v/>
      </c>
      <c r="N218" s="89" t="str">
        <f t="shared" si="7"/>
        <v/>
      </c>
    </row>
    <row r="219" spans="1:14" s="24" customFormat="1" ht="12" customHeight="1" x14ac:dyDescent="0.15">
      <c r="A219" s="87">
        <v>219</v>
      </c>
      <c r="B219" s="67" t="s">
        <v>198</v>
      </c>
      <c r="C219" s="67" t="s">
        <v>99</v>
      </c>
      <c r="D219" s="63" t="s">
        <v>105</v>
      </c>
      <c r="E219" s="63" t="s">
        <v>105</v>
      </c>
      <c r="F219" s="25">
        <v>182.3</v>
      </c>
      <c r="G219" s="64"/>
      <c r="H219" s="63" t="s">
        <v>106</v>
      </c>
      <c r="I219" s="65">
        <v>5</v>
      </c>
      <c r="J219" s="66">
        <v>225</v>
      </c>
      <c r="K219" s="23"/>
      <c r="L219" s="32"/>
      <c r="M219" s="23" t="str">
        <f t="shared" si="6"/>
        <v/>
      </c>
      <c r="N219" s="89" t="str">
        <f t="shared" si="7"/>
        <v/>
      </c>
    </row>
    <row r="220" spans="1:14" s="24" customFormat="1" ht="12" customHeight="1" x14ac:dyDescent="0.15">
      <c r="A220" s="86">
        <v>220</v>
      </c>
      <c r="B220" s="67" t="s">
        <v>198</v>
      </c>
      <c r="C220" s="67" t="s">
        <v>99</v>
      </c>
      <c r="D220" s="63" t="s">
        <v>105</v>
      </c>
      <c r="E220" s="63" t="s">
        <v>105</v>
      </c>
      <c r="F220" s="25">
        <v>138.30000000000001</v>
      </c>
      <c r="G220" s="64"/>
      <c r="H220" s="63" t="s">
        <v>106</v>
      </c>
      <c r="I220" s="65">
        <v>5</v>
      </c>
      <c r="J220" s="66">
        <v>225</v>
      </c>
      <c r="K220" s="23"/>
      <c r="L220" s="32"/>
      <c r="M220" s="23" t="str">
        <f t="shared" si="6"/>
        <v/>
      </c>
      <c r="N220" s="89" t="str">
        <f t="shared" si="7"/>
        <v/>
      </c>
    </row>
    <row r="221" spans="1:14" s="24" customFormat="1" ht="12" customHeight="1" x14ac:dyDescent="0.15">
      <c r="A221" s="86">
        <v>221</v>
      </c>
      <c r="B221" s="67" t="s">
        <v>198</v>
      </c>
      <c r="C221" s="67" t="s">
        <v>99</v>
      </c>
      <c r="D221" s="63" t="s">
        <v>184</v>
      </c>
      <c r="E221" s="63" t="s">
        <v>252</v>
      </c>
      <c r="F221" s="25">
        <v>27.6</v>
      </c>
      <c r="G221" s="64"/>
      <c r="H221" s="63" t="s">
        <v>106</v>
      </c>
      <c r="I221" s="65">
        <v>2</v>
      </c>
      <c r="J221" s="66">
        <v>45</v>
      </c>
      <c r="K221" s="23"/>
      <c r="L221" s="32"/>
      <c r="M221" s="23" t="str">
        <f t="shared" si="6"/>
        <v/>
      </c>
      <c r="N221" s="89" t="str">
        <f t="shared" si="7"/>
        <v/>
      </c>
    </row>
    <row r="222" spans="1:14" s="24" customFormat="1" ht="12" customHeight="1" x14ac:dyDescent="0.15">
      <c r="A222" s="85">
        <v>222</v>
      </c>
      <c r="B222" s="67" t="s">
        <v>198</v>
      </c>
      <c r="C222" s="67" t="s">
        <v>99</v>
      </c>
      <c r="D222" s="63" t="s">
        <v>184</v>
      </c>
      <c r="E222" s="63" t="s">
        <v>252</v>
      </c>
      <c r="F222" s="25">
        <v>21.2</v>
      </c>
      <c r="G222" s="64"/>
      <c r="H222" s="63" t="s">
        <v>106</v>
      </c>
      <c r="I222" s="65">
        <v>2</v>
      </c>
      <c r="J222" s="66">
        <v>45</v>
      </c>
      <c r="K222" s="23"/>
      <c r="L222" s="32"/>
      <c r="M222" s="23" t="str">
        <f t="shared" si="6"/>
        <v/>
      </c>
      <c r="N222" s="89" t="str">
        <f t="shared" si="7"/>
        <v/>
      </c>
    </row>
    <row r="223" spans="1:14" s="24" customFormat="1" ht="12" customHeight="1" x14ac:dyDescent="0.15">
      <c r="A223" s="87">
        <v>223</v>
      </c>
      <c r="B223" s="67" t="s">
        <v>198</v>
      </c>
      <c r="C223" s="67" t="s">
        <v>99</v>
      </c>
      <c r="D223" s="63" t="s">
        <v>205</v>
      </c>
      <c r="E223" s="63" t="s">
        <v>112</v>
      </c>
      <c r="F223" s="25">
        <v>11.7</v>
      </c>
      <c r="G223" s="64"/>
      <c r="H223" s="63" t="s">
        <v>206</v>
      </c>
      <c r="I223" s="65">
        <v>4</v>
      </c>
      <c r="J223" s="66">
        <v>225</v>
      </c>
      <c r="K223" s="23"/>
      <c r="L223" s="32"/>
      <c r="M223" s="23" t="str">
        <f t="shared" si="6"/>
        <v/>
      </c>
      <c r="N223" s="89" t="str">
        <f t="shared" si="7"/>
        <v/>
      </c>
    </row>
    <row r="224" spans="1:14" s="24" customFormat="1" ht="12" customHeight="1" x14ac:dyDescent="0.15">
      <c r="A224" s="86">
        <v>224</v>
      </c>
      <c r="B224" s="67" t="s">
        <v>198</v>
      </c>
      <c r="C224" s="67" t="s">
        <v>99</v>
      </c>
      <c r="D224" s="63" t="s">
        <v>105</v>
      </c>
      <c r="E224" s="63" t="s">
        <v>105</v>
      </c>
      <c r="F224" s="25">
        <v>57.6</v>
      </c>
      <c r="G224" s="64"/>
      <c r="H224" s="63" t="s">
        <v>106</v>
      </c>
      <c r="I224" s="65">
        <v>5</v>
      </c>
      <c r="J224" s="66">
        <v>225</v>
      </c>
      <c r="K224" s="23"/>
      <c r="L224" s="32"/>
      <c r="M224" s="23" t="str">
        <f t="shared" si="6"/>
        <v/>
      </c>
      <c r="N224" s="89" t="str">
        <f t="shared" si="7"/>
        <v/>
      </c>
    </row>
    <row r="225" spans="1:14" s="24" customFormat="1" ht="12" customHeight="1" x14ac:dyDescent="0.15">
      <c r="A225" s="86">
        <v>225</v>
      </c>
      <c r="B225" s="67" t="s">
        <v>207</v>
      </c>
      <c r="C225" s="67" t="s">
        <v>99</v>
      </c>
      <c r="D225" s="63" t="s">
        <v>208</v>
      </c>
      <c r="E225" s="63" t="s">
        <v>252</v>
      </c>
      <c r="F225" s="25">
        <v>8.86</v>
      </c>
      <c r="G225" s="64"/>
      <c r="H225" s="63" t="s">
        <v>202</v>
      </c>
      <c r="I225" s="65">
        <v>2</v>
      </c>
      <c r="J225" s="66">
        <v>45</v>
      </c>
      <c r="K225" s="23"/>
      <c r="L225" s="32"/>
      <c r="M225" s="23" t="str">
        <f t="shared" si="6"/>
        <v/>
      </c>
      <c r="N225" s="89" t="str">
        <f t="shared" si="7"/>
        <v/>
      </c>
    </row>
    <row r="226" spans="1:14" s="24" customFormat="1" ht="12" customHeight="1" x14ac:dyDescent="0.15">
      <c r="A226" s="85">
        <v>226</v>
      </c>
      <c r="B226" s="67" t="s">
        <v>207</v>
      </c>
      <c r="C226" s="67" t="s">
        <v>99</v>
      </c>
      <c r="D226" s="63" t="s">
        <v>109</v>
      </c>
      <c r="E226" s="63" t="s">
        <v>109</v>
      </c>
      <c r="F226" s="25">
        <v>36.450000000000003</v>
      </c>
      <c r="G226" s="64"/>
      <c r="H226" s="63" t="s">
        <v>101</v>
      </c>
      <c r="I226" s="65">
        <v>3</v>
      </c>
      <c r="J226" s="66">
        <v>225</v>
      </c>
      <c r="K226" s="23"/>
      <c r="L226" s="32"/>
      <c r="M226" s="23" t="str">
        <f t="shared" si="6"/>
        <v/>
      </c>
      <c r="N226" s="89" t="str">
        <f t="shared" si="7"/>
        <v/>
      </c>
    </row>
    <row r="227" spans="1:14" s="24" customFormat="1" ht="12" customHeight="1" x14ac:dyDescent="0.15">
      <c r="A227" s="87">
        <v>227</v>
      </c>
      <c r="B227" s="67" t="s">
        <v>207</v>
      </c>
      <c r="C227" s="67" t="s">
        <v>99</v>
      </c>
      <c r="D227" s="63" t="s">
        <v>209</v>
      </c>
      <c r="E227" s="63" t="s">
        <v>252</v>
      </c>
      <c r="F227" s="25"/>
      <c r="G227" s="64">
        <v>1.2</v>
      </c>
      <c r="H227" s="63"/>
      <c r="I227" s="65">
        <v>2</v>
      </c>
      <c r="J227" s="66">
        <v>45</v>
      </c>
      <c r="K227" s="23"/>
      <c r="L227" s="32"/>
      <c r="M227" s="23" t="str">
        <f t="shared" si="6"/>
        <v/>
      </c>
      <c r="N227" s="89" t="str">
        <f t="shared" si="7"/>
        <v/>
      </c>
    </row>
    <row r="228" spans="1:14" s="24" customFormat="1" ht="12" customHeight="1" x14ac:dyDescent="0.15">
      <c r="A228" s="86">
        <v>228</v>
      </c>
      <c r="B228" s="67" t="s">
        <v>207</v>
      </c>
      <c r="C228" s="67" t="s">
        <v>99</v>
      </c>
      <c r="D228" s="63" t="s">
        <v>210</v>
      </c>
      <c r="E228" s="63" t="s">
        <v>252</v>
      </c>
      <c r="F228" s="25"/>
      <c r="G228" s="64">
        <v>2.5</v>
      </c>
      <c r="H228" s="63"/>
      <c r="I228" s="65">
        <v>2</v>
      </c>
      <c r="J228" s="66">
        <v>45</v>
      </c>
      <c r="K228" s="23"/>
      <c r="L228" s="32"/>
      <c r="M228" s="23" t="str">
        <f t="shared" si="6"/>
        <v/>
      </c>
      <c r="N228" s="89" t="str">
        <f t="shared" si="7"/>
        <v/>
      </c>
    </row>
    <row r="229" spans="1:14" s="24" customFormat="1" ht="12" customHeight="1" x14ac:dyDescent="0.15">
      <c r="A229" s="86">
        <v>229</v>
      </c>
      <c r="B229" s="67" t="s">
        <v>207</v>
      </c>
      <c r="C229" s="67" t="s">
        <v>99</v>
      </c>
      <c r="D229" s="63" t="s">
        <v>200</v>
      </c>
      <c r="E229" s="63" t="s">
        <v>254</v>
      </c>
      <c r="F229" s="25">
        <v>5.41</v>
      </c>
      <c r="G229" s="64"/>
      <c r="H229" s="63" t="s">
        <v>102</v>
      </c>
      <c r="I229" s="65">
        <v>8</v>
      </c>
      <c r="J229" s="66">
        <v>225</v>
      </c>
      <c r="K229" s="23"/>
      <c r="L229" s="32"/>
      <c r="M229" s="23" t="str">
        <f t="shared" si="6"/>
        <v/>
      </c>
      <c r="N229" s="89" t="str">
        <f t="shared" si="7"/>
        <v/>
      </c>
    </row>
    <row r="230" spans="1:14" s="24" customFormat="1" ht="12" customHeight="1" x14ac:dyDescent="0.15">
      <c r="A230" s="85">
        <v>230</v>
      </c>
      <c r="B230" s="67" t="s">
        <v>207</v>
      </c>
      <c r="C230" s="67" t="s">
        <v>99</v>
      </c>
      <c r="D230" s="63" t="s">
        <v>211</v>
      </c>
      <c r="E230" s="63" t="s">
        <v>254</v>
      </c>
      <c r="F230" s="25">
        <v>5.03</v>
      </c>
      <c r="G230" s="64"/>
      <c r="H230" s="63" t="s">
        <v>102</v>
      </c>
      <c r="I230" s="65">
        <v>8</v>
      </c>
      <c r="J230" s="66">
        <v>225</v>
      </c>
      <c r="K230" s="23"/>
      <c r="L230" s="32"/>
      <c r="M230" s="23" t="str">
        <f t="shared" si="6"/>
        <v/>
      </c>
      <c r="N230" s="89" t="str">
        <f t="shared" si="7"/>
        <v/>
      </c>
    </row>
    <row r="231" spans="1:14" s="24" customFormat="1" ht="12" customHeight="1" x14ac:dyDescent="0.15">
      <c r="A231" s="87">
        <v>231</v>
      </c>
      <c r="B231" s="67" t="s">
        <v>207</v>
      </c>
      <c r="C231" s="67" t="s">
        <v>99</v>
      </c>
      <c r="D231" s="63" t="s">
        <v>212</v>
      </c>
      <c r="E231" s="63" t="s">
        <v>103</v>
      </c>
      <c r="F231" s="25">
        <v>11.61</v>
      </c>
      <c r="G231" s="64"/>
      <c r="H231" s="63" t="s">
        <v>101</v>
      </c>
      <c r="I231" s="65">
        <v>6</v>
      </c>
      <c r="J231" s="66">
        <v>45</v>
      </c>
      <c r="K231" s="23"/>
      <c r="L231" s="32"/>
      <c r="M231" s="23" t="str">
        <f t="shared" si="6"/>
        <v/>
      </c>
      <c r="N231" s="89" t="str">
        <f t="shared" si="7"/>
        <v/>
      </c>
    </row>
    <row r="232" spans="1:14" s="24" customFormat="1" ht="12" customHeight="1" x14ac:dyDescent="0.15">
      <c r="A232" s="86">
        <v>232</v>
      </c>
      <c r="B232" s="67" t="s">
        <v>207</v>
      </c>
      <c r="C232" s="67" t="s">
        <v>99</v>
      </c>
      <c r="D232" s="63" t="s">
        <v>107</v>
      </c>
      <c r="E232" s="63" t="s">
        <v>252</v>
      </c>
      <c r="F232" s="25">
        <v>35.06</v>
      </c>
      <c r="G232" s="64"/>
      <c r="H232" s="63" t="s">
        <v>213</v>
      </c>
      <c r="I232" s="65">
        <v>2</v>
      </c>
      <c r="J232" s="66">
        <v>45</v>
      </c>
      <c r="K232" s="23"/>
      <c r="L232" s="32"/>
      <c r="M232" s="23" t="str">
        <f t="shared" si="6"/>
        <v/>
      </c>
      <c r="N232" s="89" t="str">
        <f t="shared" si="7"/>
        <v/>
      </c>
    </row>
    <row r="233" spans="1:14" s="24" customFormat="1" ht="12" customHeight="1" x14ac:dyDescent="0.15">
      <c r="A233" s="86">
        <v>233</v>
      </c>
      <c r="B233" s="67" t="s">
        <v>207</v>
      </c>
      <c r="C233" s="67" t="s">
        <v>99</v>
      </c>
      <c r="D233" s="63" t="s">
        <v>214</v>
      </c>
      <c r="E233" s="63" t="s">
        <v>252</v>
      </c>
      <c r="F233" s="25"/>
      <c r="G233" s="64">
        <v>5.0999999999999996</v>
      </c>
      <c r="H233" s="63"/>
      <c r="I233" s="65">
        <v>2</v>
      </c>
      <c r="J233" s="66">
        <v>45</v>
      </c>
      <c r="K233" s="23"/>
      <c r="L233" s="32"/>
      <c r="M233" s="23" t="str">
        <f t="shared" si="6"/>
        <v/>
      </c>
      <c r="N233" s="89" t="str">
        <f t="shared" si="7"/>
        <v/>
      </c>
    </row>
    <row r="234" spans="1:14" s="24" customFormat="1" ht="12" customHeight="1" x14ac:dyDescent="0.15">
      <c r="A234" s="85">
        <v>234</v>
      </c>
      <c r="B234" s="67" t="s">
        <v>207</v>
      </c>
      <c r="C234" s="67" t="s">
        <v>99</v>
      </c>
      <c r="D234" s="63" t="s">
        <v>104</v>
      </c>
      <c r="E234" s="63" t="s">
        <v>255</v>
      </c>
      <c r="F234" s="25">
        <v>26.19</v>
      </c>
      <c r="G234" s="64"/>
      <c r="H234" s="63" t="s">
        <v>102</v>
      </c>
      <c r="I234" s="65">
        <v>8</v>
      </c>
      <c r="J234" s="66">
        <v>225</v>
      </c>
      <c r="K234" s="23"/>
      <c r="L234" s="32"/>
      <c r="M234" s="23" t="str">
        <f t="shared" si="6"/>
        <v/>
      </c>
      <c r="N234" s="89" t="str">
        <f t="shared" si="7"/>
        <v/>
      </c>
    </row>
    <row r="235" spans="1:14" s="24" customFormat="1" ht="12" customHeight="1" x14ac:dyDescent="0.15">
      <c r="A235" s="87">
        <v>235</v>
      </c>
      <c r="B235" s="67" t="s">
        <v>207</v>
      </c>
      <c r="C235" s="67" t="s">
        <v>99</v>
      </c>
      <c r="D235" s="63" t="s">
        <v>141</v>
      </c>
      <c r="E235" s="63" t="s">
        <v>254</v>
      </c>
      <c r="F235" s="25">
        <v>5.42</v>
      </c>
      <c r="G235" s="64"/>
      <c r="H235" s="63" t="s">
        <v>102</v>
      </c>
      <c r="I235" s="65">
        <v>8</v>
      </c>
      <c r="J235" s="66">
        <v>225</v>
      </c>
      <c r="K235" s="23"/>
      <c r="L235" s="32"/>
      <c r="M235" s="23" t="str">
        <f t="shared" si="6"/>
        <v/>
      </c>
      <c r="N235" s="89" t="str">
        <f t="shared" si="7"/>
        <v/>
      </c>
    </row>
    <row r="236" spans="1:14" s="24" customFormat="1" ht="12" customHeight="1" x14ac:dyDescent="0.15">
      <c r="A236" s="86">
        <v>236</v>
      </c>
      <c r="B236" s="67" t="s">
        <v>207</v>
      </c>
      <c r="C236" s="67" t="s">
        <v>99</v>
      </c>
      <c r="D236" s="63" t="s">
        <v>141</v>
      </c>
      <c r="E236" s="63" t="s">
        <v>254</v>
      </c>
      <c r="F236" s="25">
        <v>5.28</v>
      </c>
      <c r="G236" s="64"/>
      <c r="H236" s="63" t="s">
        <v>102</v>
      </c>
      <c r="I236" s="65">
        <v>8</v>
      </c>
      <c r="J236" s="66">
        <v>225</v>
      </c>
      <c r="K236" s="23"/>
      <c r="L236" s="32"/>
      <c r="M236" s="23" t="str">
        <f t="shared" si="6"/>
        <v/>
      </c>
      <c r="N236" s="89" t="str">
        <f t="shared" si="7"/>
        <v/>
      </c>
    </row>
    <row r="237" spans="1:14" s="24" customFormat="1" ht="12" customHeight="1" x14ac:dyDescent="0.15">
      <c r="A237" s="86">
        <v>237</v>
      </c>
      <c r="B237" s="67" t="s">
        <v>207</v>
      </c>
      <c r="C237" s="67" t="s">
        <v>99</v>
      </c>
      <c r="D237" s="63" t="s">
        <v>104</v>
      </c>
      <c r="E237" s="63" t="s">
        <v>255</v>
      </c>
      <c r="F237" s="25">
        <v>25.91</v>
      </c>
      <c r="G237" s="64"/>
      <c r="H237" s="63" t="s">
        <v>102</v>
      </c>
      <c r="I237" s="65">
        <v>8</v>
      </c>
      <c r="J237" s="66">
        <v>225</v>
      </c>
      <c r="K237" s="23"/>
      <c r="L237" s="32"/>
      <c r="M237" s="23" t="str">
        <f t="shared" si="6"/>
        <v/>
      </c>
      <c r="N237" s="89" t="str">
        <f t="shared" si="7"/>
        <v/>
      </c>
    </row>
    <row r="238" spans="1:14" s="24" customFormat="1" ht="12" customHeight="1" x14ac:dyDescent="0.15">
      <c r="A238" s="85">
        <v>238</v>
      </c>
      <c r="B238" s="67" t="s">
        <v>207</v>
      </c>
      <c r="C238" s="67" t="s">
        <v>99</v>
      </c>
      <c r="D238" s="63" t="s">
        <v>107</v>
      </c>
      <c r="E238" s="63" t="s">
        <v>252</v>
      </c>
      <c r="F238" s="25">
        <v>62.63</v>
      </c>
      <c r="G238" s="64"/>
      <c r="H238" s="63" t="s">
        <v>213</v>
      </c>
      <c r="I238" s="65">
        <v>2</v>
      </c>
      <c r="J238" s="66">
        <v>45</v>
      </c>
      <c r="K238" s="23"/>
      <c r="L238" s="32"/>
      <c r="M238" s="23" t="str">
        <f t="shared" si="6"/>
        <v/>
      </c>
      <c r="N238" s="89" t="str">
        <f t="shared" si="7"/>
        <v/>
      </c>
    </row>
    <row r="239" spans="1:14" s="24" customFormat="1" ht="12" customHeight="1" x14ac:dyDescent="0.15">
      <c r="A239" s="87">
        <v>239</v>
      </c>
      <c r="B239" s="67" t="s">
        <v>207</v>
      </c>
      <c r="C239" s="67" t="s">
        <v>99</v>
      </c>
      <c r="D239" s="63" t="s">
        <v>105</v>
      </c>
      <c r="E239" s="63" t="s">
        <v>105</v>
      </c>
      <c r="F239" s="25">
        <v>311.18</v>
      </c>
      <c r="G239" s="64"/>
      <c r="H239" s="63" t="s">
        <v>213</v>
      </c>
      <c r="I239" s="65">
        <v>5</v>
      </c>
      <c r="J239" s="66">
        <v>225</v>
      </c>
      <c r="K239" s="23"/>
      <c r="L239" s="32"/>
      <c r="M239" s="23" t="str">
        <f t="shared" si="6"/>
        <v/>
      </c>
      <c r="N239" s="89" t="str">
        <f t="shared" si="7"/>
        <v/>
      </c>
    </row>
    <row r="240" spans="1:14" s="24" customFormat="1" ht="12" customHeight="1" x14ac:dyDescent="0.15">
      <c r="A240" s="87" t="s">
        <v>259</v>
      </c>
      <c r="B240" s="82" t="s">
        <v>133</v>
      </c>
      <c r="C240" s="67" t="s">
        <v>99</v>
      </c>
      <c r="D240" s="63" t="s">
        <v>109</v>
      </c>
      <c r="E240" s="63" t="s">
        <v>112</v>
      </c>
      <c r="F240" s="25">
        <v>5</v>
      </c>
      <c r="G240" s="64"/>
      <c r="H240" s="63" t="s">
        <v>102</v>
      </c>
      <c r="I240" s="65">
        <v>4</v>
      </c>
      <c r="J240" s="66">
        <v>225</v>
      </c>
      <c r="K240" s="23"/>
      <c r="L240" s="32"/>
      <c r="M240" s="23" t="str">
        <f t="shared" si="6"/>
        <v/>
      </c>
      <c r="N240" s="89" t="str">
        <f t="shared" si="7"/>
        <v/>
      </c>
    </row>
    <row r="241" spans="1:14" s="24" customFormat="1" ht="12" customHeight="1" x14ac:dyDescent="0.15">
      <c r="A241" s="87" t="s">
        <v>261</v>
      </c>
      <c r="B241" s="82" t="s">
        <v>138</v>
      </c>
      <c r="C241" s="67" t="s">
        <v>99</v>
      </c>
      <c r="D241" s="63" t="s">
        <v>109</v>
      </c>
      <c r="E241" s="63" t="s">
        <v>112</v>
      </c>
      <c r="F241" s="25">
        <v>5</v>
      </c>
      <c r="G241" s="64"/>
      <c r="H241" s="63" t="s">
        <v>102</v>
      </c>
      <c r="I241" s="65">
        <v>4</v>
      </c>
      <c r="J241" s="66">
        <v>225</v>
      </c>
      <c r="K241" s="23"/>
      <c r="L241" s="32"/>
      <c r="M241" s="23" t="str">
        <f t="shared" si="6"/>
        <v/>
      </c>
      <c r="N241" s="89" t="str">
        <f t="shared" si="7"/>
        <v/>
      </c>
    </row>
    <row r="242" spans="1:14" s="24" customFormat="1" ht="12" customHeight="1" x14ac:dyDescent="0.15">
      <c r="A242" s="86" t="s">
        <v>258</v>
      </c>
      <c r="B242" s="82" t="s">
        <v>131</v>
      </c>
      <c r="C242" s="67" t="s">
        <v>99</v>
      </c>
      <c r="D242" s="63" t="s">
        <v>109</v>
      </c>
      <c r="E242" s="63" t="s">
        <v>112</v>
      </c>
      <c r="F242" s="25">
        <v>5</v>
      </c>
      <c r="G242" s="64"/>
      <c r="H242" s="63" t="s">
        <v>102</v>
      </c>
      <c r="I242" s="65">
        <v>4</v>
      </c>
      <c r="J242" s="66">
        <v>225</v>
      </c>
      <c r="K242" s="23"/>
      <c r="L242" s="32"/>
      <c r="M242" s="23" t="str">
        <f t="shared" si="6"/>
        <v/>
      </c>
      <c r="N242" s="89" t="str">
        <f t="shared" si="7"/>
        <v/>
      </c>
    </row>
  </sheetData>
  <autoFilter ref="A2:N242" xr:uid="{D4A6D9BC-EA3D-487E-85BF-F961973E07AA}">
    <sortState xmlns:xlrd2="http://schemas.microsoft.com/office/spreadsheetml/2017/richdata2" ref="A3:N242">
      <sortCondition ref="A2:A242"/>
    </sortState>
  </autoFilter>
  <phoneticPr fontId="30" type="noConversion"/>
  <pageMargins left="0.7" right="0.7" top="0.75" bottom="0.75" header="0.3" footer="0.3"/>
  <pageSetup paperSize="9" scale="64"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A027-5801-4576-A604-C2E0C3F361C9}">
  <sheetPr>
    <tabColor rgb="FF00B050"/>
  </sheetPr>
  <dimension ref="A1:H61"/>
  <sheetViews>
    <sheetView view="pageBreakPreview" topLeftCell="A32" zoomScaleNormal="55" zoomScaleSheetLayoutView="100" workbookViewId="0">
      <selection activeCell="G62" sqref="G62"/>
    </sheetView>
  </sheetViews>
  <sheetFormatPr defaultColWidth="9.140625" defaultRowHeight="12.75" x14ac:dyDescent="0.2"/>
  <cols>
    <col min="1" max="1" width="64.85546875" style="107" customWidth="1"/>
    <col min="2" max="4" width="15.7109375" style="107" customWidth="1"/>
    <col min="5" max="5" width="25.28515625" style="107" customWidth="1"/>
    <col min="6" max="6" width="18.5703125" style="107" customWidth="1"/>
    <col min="7" max="7" width="9.28515625" style="107" customWidth="1"/>
    <col min="8" max="16384" width="9.140625" style="107"/>
  </cols>
  <sheetData>
    <row r="1" spans="1:8" x14ac:dyDescent="0.2">
      <c r="A1" s="36" t="s">
        <v>264</v>
      </c>
      <c r="B1" s="36"/>
      <c r="C1" s="36"/>
      <c r="D1" s="36"/>
      <c r="E1" s="36"/>
      <c r="F1" s="108"/>
      <c r="G1" s="108"/>
      <c r="H1" s="108"/>
    </row>
    <row r="2" spans="1:8" x14ac:dyDescent="0.2">
      <c r="A2" s="118"/>
      <c r="B2" s="118"/>
      <c r="C2" s="118"/>
      <c r="D2" s="118"/>
      <c r="E2" s="118"/>
      <c r="F2" s="108"/>
      <c r="G2" s="108"/>
      <c r="H2" s="108"/>
    </row>
    <row r="3" spans="1:8" x14ac:dyDescent="0.2">
      <c r="A3" s="108" t="s">
        <v>88</v>
      </c>
      <c r="B3" s="108"/>
      <c r="C3" s="108"/>
      <c r="D3" s="108"/>
      <c r="E3" s="108"/>
      <c r="F3" s="108"/>
      <c r="G3" s="117"/>
      <c r="H3" s="108"/>
    </row>
    <row r="4" spans="1:8" x14ac:dyDescent="0.2">
      <c r="A4" s="108" t="s">
        <v>95</v>
      </c>
      <c r="B4" s="108"/>
      <c r="C4" s="108"/>
      <c r="D4" s="108"/>
      <c r="E4" s="108"/>
      <c r="F4" s="108"/>
      <c r="G4" s="117"/>
      <c r="H4" s="108"/>
    </row>
    <row r="5" spans="1:8" x14ac:dyDescent="0.2">
      <c r="A5" s="37" t="s">
        <v>87</v>
      </c>
      <c r="B5" s="38" t="s">
        <v>54</v>
      </c>
      <c r="C5" s="38" t="s">
        <v>53</v>
      </c>
      <c r="D5" s="38" t="s">
        <v>52</v>
      </c>
      <c r="E5" s="39" t="s">
        <v>86</v>
      </c>
      <c r="F5" s="108"/>
      <c r="G5" s="117"/>
      <c r="H5" s="108"/>
    </row>
    <row r="6" spans="1:8" s="112" customFormat="1" x14ac:dyDescent="0.25">
      <c r="A6" s="40" t="s">
        <v>85</v>
      </c>
      <c r="B6" s="41">
        <v>0</v>
      </c>
      <c r="C6" s="42">
        <v>0</v>
      </c>
      <c r="D6" s="41">
        <v>0</v>
      </c>
      <c r="E6" s="43">
        <f t="shared" ref="E6:E22" si="0">SUM(B6:D6)</f>
        <v>0</v>
      </c>
      <c r="F6" s="113"/>
      <c r="G6" s="116"/>
      <c r="H6" s="113"/>
    </row>
    <row r="7" spans="1:8" s="112" customFormat="1" x14ac:dyDescent="0.25">
      <c r="A7" s="40" t="s">
        <v>84</v>
      </c>
      <c r="B7" s="41">
        <v>0</v>
      </c>
      <c r="C7" s="42">
        <v>0</v>
      </c>
      <c r="D7" s="41">
        <v>0</v>
      </c>
      <c r="E7" s="43">
        <f t="shared" si="0"/>
        <v>0</v>
      </c>
      <c r="F7" s="113"/>
      <c r="G7" s="116"/>
      <c r="H7" s="113"/>
    </row>
    <row r="8" spans="1:8" s="112" customFormat="1" x14ac:dyDescent="0.25">
      <c r="A8" s="40" t="s">
        <v>83</v>
      </c>
      <c r="B8" s="41">
        <v>0</v>
      </c>
      <c r="C8" s="42">
        <v>0</v>
      </c>
      <c r="D8" s="41">
        <v>0</v>
      </c>
      <c r="E8" s="43">
        <f t="shared" si="0"/>
        <v>0</v>
      </c>
      <c r="F8" s="113"/>
      <c r="G8" s="116"/>
      <c r="H8" s="113"/>
    </row>
    <row r="9" spans="1:8" s="112" customFormat="1" x14ac:dyDescent="0.25">
      <c r="A9" s="40" t="s">
        <v>82</v>
      </c>
      <c r="B9" s="41">
        <v>0</v>
      </c>
      <c r="C9" s="42">
        <v>0</v>
      </c>
      <c r="D9" s="41">
        <v>0</v>
      </c>
      <c r="E9" s="43">
        <f t="shared" si="0"/>
        <v>0</v>
      </c>
      <c r="F9" s="113"/>
      <c r="G9" s="116"/>
      <c r="H9" s="113"/>
    </row>
    <row r="10" spans="1:8" s="112" customFormat="1" x14ac:dyDescent="0.25">
      <c r="A10" s="40" t="s">
        <v>81</v>
      </c>
      <c r="B10" s="41">
        <v>0</v>
      </c>
      <c r="C10" s="42">
        <v>0</v>
      </c>
      <c r="D10" s="41">
        <v>0</v>
      </c>
      <c r="E10" s="43">
        <f t="shared" si="0"/>
        <v>0</v>
      </c>
      <c r="F10" s="113"/>
      <c r="G10" s="116"/>
      <c r="H10" s="113"/>
    </row>
    <row r="11" spans="1:8" s="112" customFormat="1" x14ac:dyDescent="0.25">
      <c r="A11" s="40" t="s">
        <v>80</v>
      </c>
      <c r="B11" s="41">
        <v>0</v>
      </c>
      <c r="C11" s="42">
        <v>0</v>
      </c>
      <c r="D11" s="41">
        <v>0</v>
      </c>
      <c r="E11" s="43">
        <f t="shared" si="0"/>
        <v>0</v>
      </c>
      <c r="F11" s="113"/>
      <c r="G11" s="116"/>
      <c r="H11" s="113"/>
    </row>
    <row r="12" spans="1:8" s="112" customFormat="1" x14ac:dyDescent="0.25">
      <c r="A12" s="40" t="s">
        <v>79</v>
      </c>
      <c r="B12" s="41">
        <v>0</v>
      </c>
      <c r="C12" s="42">
        <v>0</v>
      </c>
      <c r="D12" s="41">
        <v>0</v>
      </c>
      <c r="E12" s="43">
        <f t="shared" si="0"/>
        <v>0</v>
      </c>
      <c r="F12" s="113"/>
      <c r="G12" s="116"/>
      <c r="H12" s="113"/>
    </row>
    <row r="13" spans="1:8" s="112" customFormat="1" x14ac:dyDescent="0.25">
      <c r="A13" s="40" t="s">
        <v>78</v>
      </c>
      <c r="B13" s="41">
        <v>0</v>
      </c>
      <c r="C13" s="42">
        <v>0</v>
      </c>
      <c r="D13" s="41">
        <v>0</v>
      </c>
      <c r="E13" s="43">
        <f t="shared" si="0"/>
        <v>0</v>
      </c>
      <c r="F13" s="113"/>
      <c r="G13" s="116"/>
      <c r="H13" s="113"/>
    </row>
    <row r="14" spans="1:8" s="112" customFormat="1" x14ac:dyDescent="0.25">
      <c r="A14" s="40" t="s">
        <v>77</v>
      </c>
      <c r="B14" s="41">
        <v>0</v>
      </c>
      <c r="C14" s="42">
        <v>0</v>
      </c>
      <c r="D14" s="41">
        <v>0</v>
      </c>
      <c r="E14" s="43">
        <f t="shared" si="0"/>
        <v>0</v>
      </c>
      <c r="F14" s="113"/>
      <c r="G14" s="116"/>
      <c r="H14" s="113"/>
    </row>
    <row r="15" spans="1:8" s="112" customFormat="1" x14ac:dyDescent="0.25">
      <c r="A15" s="40" t="s">
        <v>76</v>
      </c>
      <c r="B15" s="41">
        <v>0</v>
      </c>
      <c r="C15" s="42">
        <v>0</v>
      </c>
      <c r="D15" s="41">
        <v>0</v>
      </c>
      <c r="E15" s="43">
        <f t="shared" si="0"/>
        <v>0</v>
      </c>
      <c r="F15" s="113"/>
      <c r="G15" s="116"/>
      <c r="H15" s="113"/>
    </row>
    <row r="16" spans="1:8" s="112" customFormat="1" x14ac:dyDescent="0.25">
      <c r="A16" s="40" t="s">
        <v>75</v>
      </c>
      <c r="B16" s="41">
        <v>0</v>
      </c>
      <c r="C16" s="42">
        <v>0</v>
      </c>
      <c r="D16" s="41">
        <v>0</v>
      </c>
      <c r="E16" s="43">
        <f t="shared" si="0"/>
        <v>0</v>
      </c>
      <c r="F16" s="113"/>
      <c r="G16" s="116"/>
      <c r="H16" s="113"/>
    </row>
    <row r="17" spans="1:8" s="112" customFormat="1" x14ac:dyDescent="0.25">
      <c r="A17" s="40" t="s">
        <v>74</v>
      </c>
      <c r="B17" s="41">
        <v>0</v>
      </c>
      <c r="C17" s="42">
        <v>0</v>
      </c>
      <c r="D17" s="41">
        <v>0</v>
      </c>
      <c r="E17" s="43">
        <f t="shared" si="0"/>
        <v>0</v>
      </c>
      <c r="F17" s="113"/>
      <c r="G17" s="116"/>
      <c r="H17" s="113"/>
    </row>
    <row r="18" spans="1:8" s="112" customFormat="1" x14ac:dyDescent="0.25">
      <c r="A18" s="40" t="s">
        <v>73</v>
      </c>
      <c r="B18" s="41">
        <v>0</v>
      </c>
      <c r="C18" s="42">
        <v>0</v>
      </c>
      <c r="D18" s="41">
        <v>0</v>
      </c>
      <c r="E18" s="43">
        <f t="shared" si="0"/>
        <v>0</v>
      </c>
      <c r="F18" s="113"/>
      <c r="G18" s="116"/>
      <c r="H18" s="113"/>
    </row>
    <row r="19" spans="1:8" s="112" customFormat="1" x14ac:dyDescent="0.25">
      <c r="A19" s="40" t="s">
        <v>72</v>
      </c>
      <c r="B19" s="41">
        <v>0</v>
      </c>
      <c r="C19" s="42">
        <v>0</v>
      </c>
      <c r="D19" s="41">
        <v>0</v>
      </c>
      <c r="E19" s="43">
        <f t="shared" si="0"/>
        <v>0</v>
      </c>
      <c r="F19" s="113"/>
      <c r="G19" s="116"/>
      <c r="H19" s="113"/>
    </row>
    <row r="20" spans="1:8" s="112" customFormat="1" x14ac:dyDescent="0.25">
      <c r="A20" s="40" t="s">
        <v>71</v>
      </c>
      <c r="B20" s="41">
        <v>0</v>
      </c>
      <c r="C20" s="42">
        <v>0</v>
      </c>
      <c r="D20" s="41">
        <v>0</v>
      </c>
      <c r="E20" s="43">
        <f t="shared" si="0"/>
        <v>0</v>
      </c>
      <c r="F20" s="113"/>
      <c r="G20" s="116"/>
      <c r="H20" s="113"/>
    </row>
    <row r="21" spans="1:8" s="112" customFormat="1" x14ac:dyDescent="0.25">
      <c r="A21" s="40" t="s">
        <v>70</v>
      </c>
      <c r="B21" s="41">
        <v>0</v>
      </c>
      <c r="C21" s="42">
        <v>0</v>
      </c>
      <c r="D21" s="41">
        <v>0</v>
      </c>
      <c r="E21" s="43">
        <f t="shared" si="0"/>
        <v>0</v>
      </c>
      <c r="F21" s="113"/>
      <c r="G21" s="116"/>
      <c r="H21" s="113"/>
    </row>
    <row r="22" spans="1:8" s="112" customFormat="1" ht="13.5" thickBot="1" x14ac:dyDescent="0.3">
      <c r="A22" s="40" t="s">
        <v>69</v>
      </c>
      <c r="B22" s="41">
        <v>0</v>
      </c>
      <c r="C22" s="42">
        <v>0</v>
      </c>
      <c r="D22" s="41">
        <v>0</v>
      </c>
      <c r="E22" s="44">
        <f t="shared" si="0"/>
        <v>0</v>
      </c>
      <c r="F22" s="113"/>
      <c r="G22" s="116"/>
      <c r="H22" s="113"/>
    </row>
    <row r="23" spans="1:8" ht="13.5" thickBot="1" x14ac:dyDescent="0.25">
      <c r="A23" s="45" t="s">
        <v>68</v>
      </c>
      <c r="B23" s="108"/>
      <c r="C23" s="108"/>
      <c r="D23" s="108"/>
      <c r="E23" s="46">
        <f>SUM(E6:E22)</f>
        <v>0</v>
      </c>
      <c r="F23" s="110" t="s">
        <v>268</v>
      </c>
      <c r="G23" s="111">
        <v>6</v>
      </c>
      <c r="H23" s="108"/>
    </row>
    <row r="24" spans="1:8" x14ac:dyDescent="0.2">
      <c r="A24" s="108"/>
      <c r="B24" s="108"/>
      <c r="C24" s="108"/>
      <c r="D24" s="108"/>
      <c r="E24" s="108"/>
      <c r="F24" s="110"/>
      <c r="G24" s="106"/>
      <c r="H24" s="108"/>
    </row>
    <row r="25" spans="1:8" x14ac:dyDescent="0.2">
      <c r="A25" s="37" t="s">
        <v>67</v>
      </c>
      <c r="B25" s="38" t="s">
        <v>54</v>
      </c>
      <c r="C25" s="38" t="s">
        <v>53</v>
      </c>
      <c r="D25" s="47" t="s">
        <v>52</v>
      </c>
      <c r="E25" s="39" t="s">
        <v>29</v>
      </c>
      <c r="F25" s="110"/>
      <c r="G25" s="106"/>
      <c r="H25" s="108"/>
    </row>
    <row r="26" spans="1:8" s="112" customFormat="1" x14ac:dyDescent="0.25">
      <c r="A26" s="40" t="s">
        <v>66</v>
      </c>
      <c r="B26" s="41">
        <v>0</v>
      </c>
      <c r="C26" s="42">
        <v>0</v>
      </c>
      <c r="D26" s="42">
        <v>0</v>
      </c>
      <c r="E26" s="43">
        <f>SUM(B26:D26)</f>
        <v>0</v>
      </c>
      <c r="F26" s="115"/>
      <c r="G26" s="114"/>
      <c r="H26" s="113"/>
    </row>
    <row r="27" spans="1:8" s="112" customFormat="1" ht="13.5" thickBot="1" x14ac:dyDescent="0.3">
      <c r="A27" s="40" t="s">
        <v>65</v>
      </c>
      <c r="B27" s="41">
        <v>0</v>
      </c>
      <c r="C27" s="42">
        <v>0</v>
      </c>
      <c r="D27" s="42">
        <v>0</v>
      </c>
      <c r="E27" s="44">
        <f>SUM(B27:D27)</f>
        <v>0</v>
      </c>
      <c r="F27" s="115"/>
      <c r="G27" s="114"/>
      <c r="H27" s="113"/>
    </row>
    <row r="28" spans="1:8" ht="13.5" thickBot="1" x14ac:dyDescent="0.25">
      <c r="A28" s="45" t="s">
        <v>64</v>
      </c>
      <c r="B28" s="108"/>
      <c r="C28" s="108"/>
      <c r="D28" s="108"/>
      <c r="E28" s="46">
        <f>SUM(E26:E27)</f>
        <v>0</v>
      </c>
      <c r="F28" s="110" t="s">
        <v>268</v>
      </c>
      <c r="G28" s="111">
        <v>2</v>
      </c>
      <c r="H28" s="108"/>
    </row>
    <row r="29" spans="1:8" x14ac:dyDescent="0.2">
      <c r="A29" s="108"/>
      <c r="B29" s="108"/>
      <c r="C29" s="108"/>
      <c r="D29" s="108"/>
      <c r="E29" s="108"/>
      <c r="F29" s="110"/>
      <c r="G29" s="106"/>
      <c r="H29" s="108"/>
    </row>
    <row r="30" spans="1:8" x14ac:dyDescent="0.2">
      <c r="A30" s="37" t="s">
        <v>63</v>
      </c>
      <c r="B30" s="38" t="s">
        <v>54</v>
      </c>
      <c r="C30" s="38" t="s">
        <v>53</v>
      </c>
      <c r="D30" s="38" t="s">
        <v>52</v>
      </c>
      <c r="E30" s="39" t="s">
        <v>29</v>
      </c>
      <c r="F30" s="110"/>
      <c r="G30" s="106"/>
      <c r="H30" s="108"/>
    </row>
    <row r="31" spans="1:8" s="112" customFormat="1" x14ac:dyDescent="0.25">
      <c r="A31" s="40" t="s">
        <v>62</v>
      </c>
      <c r="B31" s="41">
        <v>0</v>
      </c>
      <c r="C31" s="42">
        <v>0</v>
      </c>
      <c r="D31" s="42">
        <v>0</v>
      </c>
      <c r="E31" s="43">
        <f>SUM(B31:D31)</f>
        <v>0</v>
      </c>
      <c r="F31" s="115"/>
      <c r="G31" s="114"/>
      <c r="H31" s="113"/>
    </row>
    <row r="32" spans="1:8" ht="25.5" x14ac:dyDescent="0.2">
      <c r="A32" s="48" t="s">
        <v>61</v>
      </c>
      <c r="B32" s="38" t="s">
        <v>60</v>
      </c>
      <c r="C32" s="38" t="s">
        <v>59</v>
      </c>
      <c r="D32" s="38" t="s">
        <v>58</v>
      </c>
      <c r="E32" s="49"/>
      <c r="F32" s="110"/>
      <c r="G32" s="106"/>
      <c r="H32" s="108"/>
    </row>
    <row r="33" spans="1:8" s="112" customFormat="1" ht="13.5" thickBot="1" x14ac:dyDescent="0.3">
      <c r="A33" s="40" t="s">
        <v>57</v>
      </c>
      <c r="B33" s="41">
        <v>0</v>
      </c>
      <c r="C33" s="41">
        <v>0</v>
      </c>
      <c r="D33" s="41">
        <v>0</v>
      </c>
      <c r="E33" s="44">
        <f>SUM(B33:D33)</f>
        <v>0</v>
      </c>
      <c r="F33" s="115"/>
      <c r="G33" s="114"/>
      <c r="H33" s="113"/>
    </row>
    <row r="34" spans="1:8" ht="13.5" thickBot="1" x14ac:dyDescent="0.25">
      <c r="A34" s="45" t="s">
        <v>56</v>
      </c>
      <c r="B34" s="108"/>
      <c r="C34" s="108"/>
      <c r="D34" s="108"/>
      <c r="E34" s="46">
        <f>SUM(E31:E31,E33)</f>
        <v>0</v>
      </c>
      <c r="F34" s="110" t="s">
        <v>268</v>
      </c>
      <c r="G34" s="111">
        <v>2</v>
      </c>
      <c r="H34" s="108"/>
    </row>
    <row r="35" spans="1:8" x14ac:dyDescent="0.2">
      <c r="A35" s="108"/>
      <c r="B35" s="108"/>
      <c r="C35" s="108"/>
      <c r="D35" s="108"/>
      <c r="E35" s="108"/>
      <c r="F35" s="110"/>
      <c r="G35" s="106"/>
      <c r="H35" s="108"/>
    </row>
    <row r="36" spans="1:8" x14ac:dyDescent="0.2">
      <c r="A36" s="49" t="s">
        <v>55</v>
      </c>
      <c r="B36" s="38" t="s">
        <v>54</v>
      </c>
      <c r="C36" s="38" t="s">
        <v>53</v>
      </c>
      <c r="D36" s="47" t="s">
        <v>52</v>
      </c>
      <c r="E36" s="39" t="s">
        <v>29</v>
      </c>
      <c r="F36" s="110"/>
      <c r="G36" s="106"/>
      <c r="H36" s="108"/>
    </row>
    <row r="37" spans="1:8" s="112" customFormat="1" ht="25.5" x14ac:dyDescent="0.25">
      <c r="A37" s="50" t="s">
        <v>51</v>
      </c>
      <c r="B37" s="41">
        <v>0</v>
      </c>
      <c r="C37" s="42">
        <v>0</v>
      </c>
      <c r="D37" s="42">
        <v>0</v>
      </c>
      <c r="E37" s="43">
        <f>SUM(B37:D37)</f>
        <v>0</v>
      </c>
      <c r="F37" s="115"/>
      <c r="G37" s="114"/>
      <c r="H37" s="113"/>
    </row>
    <row r="38" spans="1:8" s="112" customFormat="1" ht="26.25" thickBot="1" x14ac:dyDescent="0.3">
      <c r="A38" s="50" t="s">
        <v>50</v>
      </c>
      <c r="B38" s="41">
        <v>0</v>
      </c>
      <c r="C38" s="42">
        <v>0</v>
      </c>
      <c r="D38" s="42">
        <v>0</v>
      </c>
      <c r="E38" s="44">
        <f>SUM(B38:D38)</f>
        <v>0</v>
      </c>
      <c r="F38" s="115"/>
      <c r="G38" s="114"/>
      <c r="H38" s="113"/>
    </row>
    <row r="39" spans="1:8" ht="13.5" thickBot="1" x14ac:dyDescent="0.25">
      <c r="A39" s="45" t="s">
        <v>49</v>
      </c>
      <c r="B39" s="108"/>
      <c r="C39" s="108"/>
      <c r="D39" s="108"/>
      <c r="E39" s="46">
        <f>SUM(E37:E38)</f>
        <v>0</v>
      </c>
      <c r="F39" s="110" t="s">
        <v>268</v>
      </c>
      <c r="G39" s="111">
        <v>2</v>
      </c>
      <c r="H39" s="108"/>
    </row>
    <row r="40" spans="1:8" x14ac:dyDescent="0.2">
      <c r="A40" s="35"/>
      <c r="B40" s="35"/>
      <c r="C40" s="35"/>
      <c r="D40" s="35"/>
      <c r="E40" s="108"/>
      <c r="F40" s="110"/>
      <c r="G40" s="106"/>
      <c r="H40" s="108"/>
    </row>
    <row r="41" spans="1:8" ht="38.25" x14ac:dyDescent="0.2">
      <c r="A41" s="37" t="s">
        <v>48</v>
      </c>
      <c r="B41" s="51" t="s">
        <v>47</v>
      </c>
      <c r="C41" s="51" t="s">
        <v>46</v>
      </c>
      <c r="D41" s="51" t="s">
        <v>45</v>
      </c>
      <c r="E41" s="39" t="s">
        <v>29</v>
      </c>
      <c r="F41" s="110"/>
      <c r="G41" s="106"/>
      <c r="H41" s="108"/>
    </row>
    <row r="42" spans="1:8" s="112" customFormat="1" x14ac:dyDescent="0.25">
      <c r="A42" s="40" t="s">
        <v>44</v>
      </c>
      <c r="B42" s="41">
        <v>0</v>
      </c>
      <c r="C42" s="41">
        <v>0</v>
      </c>
      <c r="D42" s="41">
        <v>0</v>
      </c>
      <c r="E42" s="43">
        <f>SUM(B42:D42)</f>
        <v>0</v>
      </c>
      <c r="F42" s="115"/>
      <c r="G42" s="114"/>
      <c r="H42" s="113"/>
    </row>
    <row r="43" spans="1:8" s="112" customFormat="1" x14ac:dyDescent="0.25">
      <c r="A43" s="40" t="s">
        <v>43</v>
      </c>
      <c r="B43" s="41">
        <v>0</v>
      </c>
      <c r="C43" s="42">
        <v>0</v>
      </c>
      <c r="D43" s="42">
        <v>0</v>
      </c>
      <c r="E43" s="43">
        <f>SUM(B43:D43)</f>
        <v>0</v>
      </c>
      <c r="F43" s="115"/>
      <c r="G43" s="114"/>
      <c r="H43" s="113"/>
    </row>
    <row r="44" spans="1:8" s="112" customFormat="1" ht="13.5" thickBot="1" x14ac:dyDescent="0.3">
      <c r="A44" s="40" t="s">
        <v>42</v>
      </c>
      <c r="B44" s="41">
        <v>0</v>
      </c>
      <c r="C44" s="42">
        <v>0</v>
      </c>
      <c r="D44" s="42">
        <v>0</v>
      </c>
      <c r="E44" s="43">
        <f>SUM(B44:D44)</f>
        <v>0</v>
      </c>
      <c r="F44" s="115"/>
      <c r="G44" s="114"/>
      <c r="H44" s="113"/>
    </row>
    <row r="45" spans="1:8" ht="13.5" thickBot="1" x14ac:dyDescent="0.25">
      <c r="A45" s="45" t="s">
        <v>41</v>
      </c>
      <c r="B45" s="108"/>
      <c r="C45" s="108"/>
      <c r="D45" s="108"/>
      <c r="E45" s="46">
        <f>SUM(E42:E44)</f>
        <v>0</v>
      </c>
      <c r="F45" s="110" t="s">
        <v>268</v>
      </c>
      <c r="G45" s="111">
        <v>10</v>
      </c>
      <c r="H45" s="108"/>
    </row>
    <row r="46" spans="1:8" x14ac:dyDescent="0.2">
      <c r="A46" s="108"/>
      <c r="B46" s="108"/>
      <c r="C46" s="108"/>
      <c r="D46" s="108"/>
      <c r="E46" s="108"/>
      <c r="F46" s="110"/>
      <c r="G46" s="106"/>
      <c r="H46" s="108"/>
    </row>
    <row r="47" spans="1:8" ht="25.5" x14ac:dyDescent="0.2">
      <c r="A47" s="36" t="s">
        <v>40</v>
      </c>
      <c r="B47" s="49" t="s">
        <v>39</v>
      </c>
      <c r="C47" s="49" t="s">
        <v>38</v>
      </c>
      <c r="D47" s="49" t="s">
        <v>37</v>
      </c>
      <c r="E47" s="39" t="s">
        <v>29</v>
      </c>
      <c r="F47" s="110"/>
      <c r="G47" s="106"/>
      <c r="H47" s="108"/>
    </row>
    <row r="48" spans="1:8" s="112" customFormat="1" x14ac:dyDescent="0.25">
      <c r="A48" s="50" t="s">
        <v>36</v>
      </c>
      <c r="B48" s="41">
        <v>0</v>
      </c>
      <c r="C48" s="41">
        <v>0</v>
      </c>
      <c r="D48" s="41">
        <v>0</v>
      </c>
      <c r="E48" s="43">
        <f>SUM(B48:D48)</f>
        <v>0</v>
      </c>
      <c r="F48" s="115"/>
      <c r="G48" s="114"/>
      <c r="H48" s="113"/>
    </row>
    <row r="49" spans="1:8" s="112" customFormat="1" x14ac:dyDescent="0.25">
      <c r="A49" s="50" t="s">
        <v>35</v>
      </c>
      <c r="B49" s="41">
        <v>0</v>
      </c>
      <c r="C49" s="41">
        <v>0</v>
      </c>
      <c r="D49" s="41">
        <v>0</v>
      </c>
      <c r="E49" s="43">
        <f>SUM(B49:D49)</f>
        <v>0</v>
      </c>
      <c r="F49" s="115"/>
      <c r="G49" s="114"/>
      <c r="H49" s="113"/>
    </row>
    <row r="50" spans="1:8" s="112" customFormat="1" x14ac:dyDescent="0.25">
      <c r="A50" s="50" t="s">
        <v>34</v>
      </c>
      <c r="B50" s="41">
        <v>0</v>
      </c>
      <c r="C50" s="41">
        <v>0</v>
      </c>
      <c r="D50" s="41">
        <v>0</v>
      </c>
      <c r="E50" s="43">
        <f>SUM(B50:D50)</f>
        <v>0</v>
      </c>
      <c r="F50" s="115"/>
      <c r="G50" s="114"/>
      <c r="H50" s="113"/>
    </row>
    <row r="51" spans="1:8" s="112" customFormat="1" x14ac:dyDescent="0.25">
      <c r="A51" s="50" t="s">
        <v>33</v>
      </c>
      <c r="B51" s="41">
        <v>0</v>
      </c>
      <c r="C51" s="41">
        <v>0</v>
      </c>
      <c r="D51" s="41">
        <v>0</v>
      </c>
      <c r="E51" s="43">
        <f>SUM(B51:D51)</f>
        <v>0</v>
      </c>
      <c r="F51" s="115"/>
      <c r="G51" s="114"/>
      <c r="H51" s="113"/>
    </row>
    <row r="52" spans="1:8" s="112" customFormat="1" ht="13.5" thickBot="1" x14ac:dyDescent="0.3">
      <c r="A52" s="50" t="s">
        <v>32</v>
      </c>
      <c r="B52" s="41">
        <v>0</v>
      </c>
      <c r="C52" s="41">
        <v>0</v>
      </c>
      <c r="D52" s="41">
        <v>0</v>
      </c>
      <c r="E52" s="44">
        <f>SUM(B52:D52)</f>
        <v>0</v>
      </c>
      <c r="F52" s="115"/>
      <c r="G52" s="114"/>
      <c r="H52" s="113"/>
    </row>
    <row r="53" spans="1:8" ht="13.5" thickBot="1" x14ac:dyDescent="0.25">
      <c r="A53" s="45" t="s">
        <v>31</v>
      </c>
      <c r="B53" s="52"/>
      <c r="C53" s="52"/>
      <c r="D53" s="52"/>
      <c r="E53" s="46">
        <f>SUM(E48:E52)</f>
        <v>0</v>
      </c>
      <c r="F53" s="110" t="s">
        <v>268</v>
      </c>
      <c r="G53" s="111">
        <v>4</v>
      </c>
      <c r="H53" s="108"/>
    </row>
    <row r="54" spans="1:8" x14ac:dyDescent="0.2">
      <c r="A54" s="52"/>
      <c r="B54" s="52"/>
      <c r="C54" s="52"/>
      <c r="D54" s="52"/>
      <c r="E54" s="52"/>
      <c r="F54" s="110"/>
      <c r="G54" s="106"/>
      <c r="H54" s="108"/>
    </row>
    <row r="55" spans="1:8" x14ac:dyDescent="0.2">
      <c r="A55" s="49" t="s">
        <v>30</v>
      </c>
      <c r="B55" s="38" t="s">
        <v>28</v>
      </c>
      <c r="C55" s="38" t="s">
        <v>267</v>
      </c>
      <c r="D55" s="49" t="s">
        <v>27</v>
      </c>
      <c r="E55" s="39" t="s">
        <v>29</v>
      </c>
      <c r="F55" s="110"/>
      <c r="G55" s="106"/>
      <c r="H55" s="108"/>
    </row>
    <row r="56" spans="1:8" s="112" customFormat="1" x14ac:dyDescent="0.25">
      <c r="A56" s="50" t="s">
        <v>26</v>
      </c>
      <c r="B56" s="41">
        <v>0</v>
      </c>
      <c r="C56" s="41">
        <v>0</v>
      </c>
      <c r="D56" s="41">
        <v>0</v>
      </c>
      <c r="E56" s="43">
        <f>SUM(B56:D56)</f>
        <v>0</v>
      </c>
      <c r="F56" s="115"/>
      <c r="G56" s="114"/>
      <c r="H56" s="113"/>
    </row>
    <row r="57" spans="1:8" s="112" customFormat="1" x14ac:dyDescent="0.25">
      <c r="A57" s="50" t="s">
        <v>93</v>
      </c>
      <c r="B57" s="41">
        <v>0</v>
      </c>
      <c r="C57" s="41">
        <v>0</v>
      </c>
      <c r="D57" s="41">
        <v>0</v>
      </c>
      <c r="E57" s="43">
        <f>SUM(B57:D57)</f>
        <v>0</v>
      </c>
      <c r="F57" s="115"/>
      <c r="G57" s="114"/>
      <c r="H57" s="113"/>
    </row>
    <row r="58" spans="1:8" s="112" customFormat="1" ht="13.5" thickBot="1" x14ac:dyDescent="0.3">
      <c r="A58" s="50" t="s">
        <v>94</v>
      </c>
      <c r="B58" s="41">
        <v>0</v>
      </c>
      <c r="C58" s="41">
        <v>0</v>
      </c>
      <c r="D58" s="41">
        <v>0</v>
      </c>
      <c r="E58" s="44">
        <f>SUM(B58:D58)</f>
        <v>0</v>
      </c>
      <c r="F58" s="115"/>
      <c r="G58" s="114"/>
      <c r="H58" s="113"/>
    </row>
    <row r="59" spans="1:8" ht="13.5" thickBot="1" x14ac:dyDescent="0.25">
      <c r="A59" s="45" t="s">
        <v>25</v>
      </c>
      <c r="B59" s="52"/>
      <c r="C59" s="52"/>
      <c r="D59" s="52"/>
      <c r="E59" s="46">
        <f>SUM(E56:E58)</f>
        <v>0</v>
      </c>
      <c r="F59" s="110" t="s">
        <v>268</v>
      </c>
      <c r="G59" s="111">
        <v>6</v>
      </c>
      <c r="H59" s="108"/>
    </row>
    <row r="60" spans="1:8" ht="13.5" thickBot="1" x14ac:dyDescent="0.25">
      <c r="A60" s="108"/>
      <c r="B60" s="108"/>
      <c r="C60" s="108"/>
      <c r="D60" s="108"/>
      <c r="E60" s="108"/>
      <c r="F60" s="110"/>
      <c r="G60" s="106"/>
      <c r="H60" s="108"/>
    </row>
    <row r="61" spans="1:8" ht="13.5" thickBot="1" x14ac:dyDescent="0.25">
      <c r="A61" s="108"/>
      <c r="B61" s="108"/>
      <c r="C61" s="124" t="s">
        <v>24</v>
      </c>
      <c r="D61" s="124"/>
      <c r="E61" s="124"/>
      <c r="F61" s="124"/>
      <c r="G61" s="109">
        <f>SUM(G23,G28,G34,G39,G45,G53,G59)</f>
        <v>32</v>
      </c>
      <c r="H61" s="108"/>
    </row>
  </sheetData>
  <mergeCells count="1">
    <mergeCell ref="C61:F61"/>
  </mergeCell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Instructieblad</vt:lpstr>
      <vt:lpstr>Totaalblad</vt:lpstr>
      <vt:lpstr>1. Ruimtestaat</vt:lpstr>
      <vt:lpstr>2. Regiewerkzaamheden </vt:lpstr>
      <vt:lpstr>'1. Ruimtestaat'!Afdrukbereik</vt:lpstr>
      <vt:lpstr>'2. Regiewerkzaamheden '!Afdrukbereik</vt:lpstr>
      <vt:lpstr>Totaalblad!Afdrukbereik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2026-10-14T08:49:28Z</dcterms:created>
  <dcterms:modified xsi:type="dcterms:W3CDTF">2026-10-14T08:49:33Z</dcterms:modified>
  <cp:category/>
  <cp:contentStatus/>
</cp:coreProperties>
</file>