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rd.shsdir.nl\orgData\BZK\RIS\Inkoopdoss\BZK\EA\201865002.030.011 -SSC-ICT - niet standaard kantoorartikelen\02. BD\00 Concepten\"/>
    </mc:Choice>
  </mc:AlternateContent>
  <xr:revisionPtr revIDLastSave="0" documentId="13_ncr:1_{FA67AAC4-FF34-4BFC-9B04-1BDE926847AB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rijsopgaveformulier" sheetId="5" r:id="rId1"/>
    <sheet name="Grafiek afbeeldingen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5" l="1" a="1"/>
  <c r="G54" i="5" s="1"/>
  <c r="I54" i="5" s="1"/>
  <c r="G55" i="5" a="1"/>
  <c r="G55" i="5" s="1"/>
  <c r="I55" i="5" s="1"/>
  <c r="G56" i="5" a="1"/>
  <c r="G56" i="5" s="1"/>
  <c r="I56" i="5" s="1"/>
  <c r="G57" i="5" a="1"/>
  <c r="G57" i="5" s="1"/>
  <c r="I57" i="5" s="1"/>
  <c r="G53" i="5" a="1"/>
  <c r="G53" i="5" s="1"/>
  <c r="G33" i="5" a="1"/>
  <c r="G33" i="5" s="1"/>
  <c r="I33" i="5" s="1"/>
  <c r="G32" i="5" a="1"/>
  <c r="G32" i="5" s="1"/>
  <c r="I32" i="5" s="1"/>
  <c r="G31" i="5" a="1"/>
  <c r="G31" i="5" s="1"/>
  <c r="C31" i="4"/>
  <c r="C32" i="4"/>
  <c r="C33" i="4"/>
  <c r="C34" i="4"/>
  <c r="C35" i="4"/>
  <c r="C36" i="4"/>
  <c r="C37" i="4"/>
  <c r="C38" i="4"/>
  <c r="C39" i="4"/>
  <c r="C40" i="4"/>
  <c r="C30" i="4"/>
  <c r="C7" i="4"/>
  <c r="C8" i="4"/>
  <c r="C9" i="4"/>
  <c r="C10" i="4"/>
  <c r="C11" i="4"/>
  <c r="C12" i="4"/>
  <c r="C13" i="4"/>
  <c r="C14" i="4"/>
  <c r="C15" i="4"/>
  <c r="C16" i="4"/>
  <c r="C6" i="4"/>
  <c r="G58" i="5" l="1"/>
  <c r="D66" i="5" s="1" a="1"/>
  <c r="D66" i="5" s="1"/>
  <c r="I53" i="5"/>
  <c r="I58" i="5" s="1"/>
  <c r="G34" i="5"/>
  <c r="D37" i="5" s="1" a="1"/>
  <c r="D37" i="5" s="1"/>
  <c r="I31" i="5"/>
  <c r="I34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<sst xmlns="http://schemas.openxmlformats.org/spreadsheetml/2006/main" count="86" uniqueCount="57">
  <si>
    <t>Kenmerk</t>
  </si>
  <si>
    <t>Naam inschrijver:</t>
  </si>
  <si>
    <r>
      <t xml:space="preserve">Btw 
</t>
    </r>
    <r>
      <rPr>
        <sz val="9"/>
        <rFont val="Verdana"/>
        <family val="2"/>
      </rPr>
      <t>(%)</t>
    </r>
  </si>
  <si>
    <t>Vul in onderstaande tabel uw tarieven in. Vul alleen de witte velden in. Geef alle tarieven in Euro's en inclusief alle mogelijke kosten en kortingen.</t>
  </si>
  <si>
    <t>punten</t>
  </si>
  <si>
    <t>Maximum te behalen punten</t>
  </si>
  <si>
    <t>Inschrijfprijs:</t>
  </si>
  <si>
    <r>
      <t xml:space="preserve">Tarief per eenheid </t>
    </r>
    <r>
      <rPr>
        <sz val="9"/>
        <rFont val="Verdana"/>
        <family val="2"/>
      </rPr>
      <t>(excl. btw)</t>
    </r>
  </si>
  <si>
    <r>
      <t xml:space="preserve">Totaal 
</t>
    </r>
    <r>
      <rPr>
        <sz val="9"/>
        <rFont val="Verdana"/>
        <family val="2"/>
      </rPr>
      <t>(excl. btw)</t>
    </r>
  </si>
  <si>
    <r>
      <t xml:space="preserve">Totaal
</t>
    </r>
    <r>
      <rPr>
        <sz val="9"/>
        <rFont val="Verdana"/>
        <family val="2"/>
      </rPr>
      <t>(incl. btw)</t>
    </r>
  </si>
  <si>
    <t>Puntenscore Prijs
(op basis van inschrijfprijs excl. btw)</t>
  </si>
  <si>
    <t>Maximumprijs (excl. btw)</t>
  </si>
  <si>
    <t>Minimumprijs (excl. btw)</t>
  </si>
  <si>
    <t>Gebruikte formule</t>
  </si>
  <si>
    <t>Score prijs = (0 - maximale punten) / (maximumprijs – minimumprijs) * (inschrijfprijs – maximumprijs)</t>
  </si>
  <si>
    <t>Grafiek lineair</t>
  </si>
  <si>
    <t xml:space="preserve">Formule: </t>
  </si>
  <si>
    <t>Punten</t>
  </si>
  <si>
    <t>Prijs</t>
  </si>
  <si>
    <t>Grafiek niet-lineair</t>
  </si>
  <si>
    <t>Formule:</t>
  </si>
  <si>
    <t>Score prijs = maximale punten - (((maximale punten * ((minimumprijs - inschrijfprijs) / (maximumprijs - minimumprijs)))^2) / maximale punten)</t>
  </si>
  <si>
    <t>Grafiek:</t>
  </si>
  <si>
    <t xml:space="preserve">Dynamische afbeelding gebruikt in het prijzenblad. Selecteer de velden om de hele grafiek heen, </t>
  </si>
  <si>
    <t>kopieer met CTRL+C, ga linksboven naar "plakken" pijltje naar beneden, en kies "Gekoppelde afbeelding (l)"</t>
  </si>
  <si>
    <t>Bandbreedtes</t>
  </si>
  <si>
    <t>€0,- invullen toegestaan?</t>
  </si>
  <si>
    <t>Prijsopgave</t>
  </si>
  <si>
    <t>Invulinstructie</t>
  </si>
  <si>
    <r>
      <t xml:space="preserve">Kostensoort
</t>
    </r>
    <r>
      <rPr>
        <sz val="9"/>
        <rFont val="Verdana"/>
        <family val="2"/>
      </rPr>
      <t>(omschrijf werkzaamheden, functies, kostenposten)</t>
    </r>
  </si>
  <si>
    <r>
      <t xml:space="preserve">RIS
</t>
    </r>
    <r>
      <rPr>
        <b/>
        <sz val="7.5"/>
        <color theme="1"/>
        <rFont val="Verdana"/>
        <family val="2"/>
      </rPr>
      <t>Bezoekadres</t>
    </r>
    <r>
      <rPr>
        <sz val="7.5"/>
        <color theme="1"/>
        <rFont val="Verdana"/>
        <family val="2"/>
      </rPr>
      <t xml:space="preserve">
Rijkskantoor Beatrixpark 
Wilhelmina van Pruisenweg 52
2595 AN  Den Haag
Postbus 20011
2500 EA  Den Haag
</t>
    </r>
    <r>
      <rPr>
        <b/>
        <sz val="7.5"/>
        <color theme="1"/>
        <rFont val="Verdana"/>
        <family val="2"/>
      </rPr>
      <t>Meer informatie</t>
    </r>
    <r>
      <rPr>
        <sz val="7.5"/>
        <color theme="1"/>
        <rFont val="Verdana"/>
        <family val="2"/>
      </rPr>
      <t xml:space="preserve">
contact.RIS@rijksoverheid.nl</t>
    </r>
  </si>
  <si>
    <t>Lineair</t>
  </si>
  <si>
    <t>Bijlage 3</t>
  </si>
  <si>
    <t>Prijsopgaveformulier</t>
  </si>
  <si>
    <t>Dubbelgolf (verhuisdoos), bruin, 50×35×30 cm</t>
  </si>
  <si>
    <t>Bruine postdoos (laptop doos), bruin, 43×30×12 cm</t>
  </si>
  <si>
    <t>Bruine postdoos (smartphone doos), bruin, 20×14×7,5 cm</t>
  </si>
  <si>
    <t>Stuk</t>
  </si>
  <si>
    <r>
      <t xml:space="preserve">Hoeveelheid
</t>
    </r>
    <r>
      <rPr>
        <sz val="9"/>
        <rFont val="Verdana"/>
        <family val="2"/>
      </rPr>
      <t>aantal jaarbasis</t>
    </r>
  </si>
  <si>
    <t xml:space="preserve">Eenheid
</t>
  </si>
  <si>
    <t>Nee</t>
  </si>
  <si>
    <t>Verpakkingstape, transparant, 48/50 mm x 60 mm*</t>
  </si>
  <si>
    <t>Luchtkussenfolie 100 m x 50 cm</t>
  </si>
  <si>
    <t>Microvezeldoek, 40x40cm</t>
  </si>
  <si>
    <t>Lijmverwijderaar, spray, 200 ml**</t>
  </si>
  <si>
    <t>Schuimreiniger voor whiteboards, 400 ml</t>
  </si>
  <si>
    <t>Rol</t>
  </si>
  <si>
    <t>Spuitbus</t>
  </si>
  <si>
    <t>Onderdeel A: Dozen</t>
  </si>
  <si>
    <t>Onderdeel B: Overig</t>
  </si>
  <si>
    <t>Puntenscore Onderdeel A</t>
  </si>
  <si>
    <t>Puntenscore Onderdeel B</t>
  </si>
  <si>
    <t>* De verpakkingstape is bedoeld voor gebruik in een tapedispenser
Voor rollen met kerndiameter van 76 mm
Voor rollen met buitendiameter van 120 mm</t>
  </si>
  <si>
    <t>** Krachtige verwijderaar voor verschillende soorten vervuiling (lijm, vet, teer, hars, olie) om ude lijmresten, vetvlekken en stickers van laptops te verwijderen.</t>
  </si>
  <si>
    <t>*** Voor schoonmaken van werkplekken, toetsenborden, 
pc-muizen, printer- en pc behuizingen etc.</t>
  </si>
  <si>
    <t>Aandachtspunten Onderdeel B</t>
  </si>
  <si>
    <t xml:space="preserve">201865002.030.011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</si>
</sst>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0"/>
      <name val="Verdana"/>
      <family val="2"/>
    </font>
    <font>
      <b/>
      <sz val="14"/>
      <color theme="0"/>
      <name val="Verdana"/>
      <family val="2"/>
    </font>
    <font>
      <sz val="14"/>
      <color theme="1"/>
      <name val="Calibri"/>
      <family val="2"/>
      <scheme val="minor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2C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4" fillId="2" borderId="0" xfId="0" applyFont="1" applyFill="1" applyProtection="1"/>
    <xf numFmtId="0" fontId="8" fillId="2" borderId="0" xfId="0" applyFont="1" applyFill="1" applyProtection="1"/>
    <xf numFmtId="0" fontId="10" fillId="3" borderId="0" xfId="0" applyFont="1" applyFill="1" applyProtection="1"/>
    <xf numFmtId="0" fontId="11" fillId="3" borderId="0" xfId="0" applyFont="1" applyFill="1" applyProtection="1"/>
    <xf numFmtId="0" fontId="3" fillId="3" borderId="0" xfId="0" applyFont="1" applyFill="1" applyProtection="1"/>
    <xf numFmtId="0" fontId="6" fillId="2" borderId="0" xfId="0" applyFont="1" applyFill="1" applyProtection="1"/>
    <xf numFmtId="0" fontId="5" fillId="2" borderId="0" xfId="0" applyFont="1" applyFill="1" applyProtection="1"/>
    <xf numFmtId="0" fontId="7" fillId="2" borderId="0" xfId="0" applyFont="1" applyFill="1" applyProtection="1"/>
    <xf numFmtId="0" fontId="2" fillId="2" borderId="0" xfId="0" applyFont="1" applyFill="1" applyProtection="1"/>
    <xf numFmtId="0" fontId="12" fillId="3" borderId="2" xfId="0" applyFont="1" applyFill="1" applyBorder="1" applyProtection="1"/>
    <xf numFmtId="0" fontId="12" fillId="3" borderId="3" xfId="0" applyFont="1" applyFill="1" applyBorder="1" applyProtection="1"/>
    <xf numFmtId="0" fontId="13" fillId="4" borderId="5" xfId="0" applyFont="1" applyFill="1" applyBorder="1" applyProtection="1"/>
    <xf numFmtId="0" fontId="13" fillId="4" borderId="6" xfId="0" applyFont="1" applyFill="1" applyBorder="1" applyProtection="1"/>
    <xf numFmtId="0" fontId="13" fillId="4" borderId="7" xfId="0" applyFont="1" applyFill="1" applyBorder="1" applyProtection="1"/>
    <xf numFmtId="0" fontId="13" fillId="4" borderId="0" xfId="0" applyFont="1" applyFill="1" applyBorder="1" applyProtection="1"/>
    <xf numFmtId="0" fontId="13" fillId="4" borderId="9" xfId="0" applyFont="1" applyFill="1" applyBorder="1" applyProtection="1"/>
    <xf numFmtId="0" fontId="13" fillId="4" borderId="4" xfId="0" applyFont="1" applyFill="1" applyBorder="1" applyProtection="1"/>
    <xf numFmtId="0" fontId="13" fillId="4" borderId="0" xfId="0" applyFont="1" applyFill="1" applyBorder="1" applyAlignment="1" applyProtection="1">
      <alignment horizontal="center" vertical="top" wrapText="1"/>
    </xf>
    <xf numFmtId="0" fontId="13" fillId="4" borderId="8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vertical="top" wrapText="1"/>
    </xf>
    <xf numFmtId="164" fontId="6" fillId="4" borderId="1" xfId="0" applyNumberFormat="1" applyFont="1" applyFill="1" applyBorder="1" applyAlignment="1" applyProtection="1">
      <alignment horizontal="center" vertical="top"/>
    </xf>
    <xf numFmtId="0" fontId="6" fillId="3" borderId="9" xfId="0" applyFont="1" applyFill="1" applyBorder="1" applyProtection="1"/>
    <xf numFmtId="0" fontId="6" fillId="3" borderId="4" xfId="0" applyFont="1" applyFill="1" applyBorder="1" applyProtection="1"/>
    <xf numFmtId="0" fontId="12" fillId="3" borderId="4" xfId="0" applyFont="1" applyFill="1" applyBorder="1" applyAlignment="1" applyProtection="1">
      <alignment horizontal="right" vertical="center"/>
    </xf>
    <xf numFmtId="164" fontId="7" fillId="4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6" fillId="3" borderId="11" xfId="0" applyFont="1" applyFill="1" applyBorder="1" applyProtection="1"/>
    <xf numFmtId="0" fontId="6" fillId="5" borderId="10" xfId="0" applyFont="1" applyFill="1" applyBorder="1" applyAlignment="1" applyProtection="1">
      <alignment horizontal="left" vertical="center"/>
    </xf>
    <xf numFmtId="164" fontId="6" fillId="0" borderId="1" xfId="0" applyNumberFormat="1" applyFont="1" applyFill="1" applyBorder="1" applyAlignment="1" applyProtection="1">
      <alignment horizontal="center" vertical="top"/>
      <protection locked="0"/>
    </xf>
    <xf numFmtId="9" fontId="6" fillId="0" borderId="1" xfId="0" applyNumberFormat="1" applyFont="1" applyFill="1" applyBorder="1" applyAlignment="1" applyProtection="1">
      <alignment horizontal="center" vertical="top"/>
      <protection locked="0"/>
    </xf>
    <xf numFmtId="0" fontId="6" fillId="2" borderId="0" xfId="0" applyFont="1" applyFill="1" applyBorder="1" applyProtection="1"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0" xfId="0" applyFont="1" applyFill="1"/>
    <xf numFmtId="0" fontId="6" fillId="2" borderId="12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12" fillId="3" borderId="5" xfId="0" applyFont="1" applyFill="1" applyBorder="1" applyProtection="1"/>
    <xf numFmtId="0" fontId="12" fillId="3" borderId="6" xfId="0" applyFont="1" applyFill="1" applyBorder="1" applyProtection="1"/>
    <xf numFmtId="0" fontId="9" fillId="3" borderId="15" xfId="0" applyFont="1" applyFill="1" applyBorder="1" applyProtection="1"/>
    <xf numFmtId="164" fontId="6" fillId="5" borderId="15" xfId="0" applyNumberFormat="1" applyFont="1" applyFill="1" applyBorder="1" applyAlignment="1" applyProtection="1">
      <alignment horizontal="right"/>
    </xf>
    <xf numFmtId="164" fontId="6" fillId="5" borderId="8" xfId="0" applyNumberFormat="1" applyFont="1" applyFill="1" applyBorder="1" applyAlignment="1" applyProtection="1">
      <alignment horizontal="right"/>
    </xf>
    <xf numFmtId="0" fontId="6" fillId="5" borderId="8" xfId="0" applyNumberFormat="1" applyFont="1" applyFill="1" applyBorder="1" applyAlignment="1" applyProtection="1">
      <alignment horizontal="right"/>
    </xf>
    <xf numFmtId="0" fontId="6" fillId="5" borderId="10" xfId="0" applyFont="1" applyFill="1" applyBorder="1" applyAlignment="1" applyProtection="1">
      <alignment horizontal="right"/>
    </xf>
    <xf numFmtId="0" fontId="6" fillId="5" borderId="8" xfId="0" applyFont="1" applyFill="1" applyBorder="1" applyAlignment="1" applyProtection="1">
      <alignment horizontal="right"/>
    </xf>
    <xf numFmtId="0" fontId="6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left"/>
      <protection locked="0"/>
    </xf>
    <xf numFmtId="0" fontId="6" fillId="2" borderId="14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12" fillId="3" borderId="2" xfId="0" applyFont="1" applyFill="1" applyBorder="1" applyAlignment="1" applyProtection="1">
      <alignment vertical="center"/>
    </xf>
    <xf numFmtId="0" fontId="12" fillId="3" borderId="3" xfId="0" applyFont="1" applyFill="1" applyBorder="1" applyAlignment="1" applyProtection="1">
      <alignment vertical="center"/>
    </xf>
    <xf numFmtId="0" fontId="12" fillId="3" borderId="11" xfId="0" applyFont="1" applyFill="1" applyBorder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6" fillId="2" borderId="0" xfId="0" applyFont="1" applyFill="1" applyBorder="1" applyProtection="1"/>
    <xf numFmtId="0" fontId="13" fillId="2" borderId="0" xfId="0" applyFont="1" applyFill="1" applyBorder="1" applyProtection="1"/>
    <xf numFmtId="2" fontId="6" fillId="5" borderId="1" xfId="0" applyNumberFormat="1" applyFont="1" applyFill="1" applyBorder="1" applyAlignment="1" applyProtection="1">
      <alignment horizontal="right" vertical="center"/>
    </xf>
    <xf numFmtId="0" fontId="6" fillId="4" borderId="1" xfId="0" applyFont="1" applyFill="1" applyBorder="1" applyAlignment="1" applyProtection="1">
      <alignment horizontal="center" vertical="top"/>
    </xf>
    <xf numFmtId="0" fontId="18" fillId="4" borderId="2" xfId="0" applyFont="1" applyFill="1" applyBorder="1" applyAlignment="1">
      <alignment horizontal="left" vertical="top"/>
    </xf>
    <xf numFmtId="0" fontId="18" fillId="4" borderId="3" xfId="0" applyFont="1" applyFill="1" applyBorder="1" applyAlignment="1">
      <alignment horizontal="left" vertical="top"/>
    </xf>
    <xf numFmtId="0" fontId="18" fillId="4" borderId="11" xfId="0" applyFont="1" applyFill="1" applyBorder="1" applyAlignment="1">
      <alignment horizontal="left" vertical="top"/>
    </xf>
    <xf numFmtId="0" fontId="15" fillId="7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16" fillId="3" borderId="0" xfId="0" applyFont="1" applyFill="1" applyAlignment="1" applyProtection="1">
      <alignment horizontal="left" wrapText="1"/>
    </xf>
    <xf numFmtId="0" fontId="16" fillId="3" borderId="0" xfId="0" applyFont="1" applyFill="1" applyAlignment="1" applyProtection="1">
      <alignment horizontal="left"/>
    </xf>
    <xf numFmtId="49" fontId="6" fillId="2" borderId="0" xfId="0" quotePrefix="1" applyNumberFormat="1" applyFont="1" applyFill="1" applyAlignment="1" applyProtection="1">
      <alignment horizontal="left"/>
    </xf>
    <xf numFmtId="49" fontId="6" fillId="2" borderId="0" xfId="0" applyNumberFormat="1" applyFont="1" applyFill="1" applyAlignment="1" applyProtection="1">
      <alignment horizontal="left"/>
    </xf>
    <xf numFmtId="0" fontId="13" fillId="4" borderId="7" xfId="0" applyFont="1" applyFill="1" applyBorder="1" applyAlignment="1" applyProtection="1">
      <alignment horizontal="left" vertical="top" wrapText="1"/>
    </xf>
    <xf numFmtId="0" fontId="13" fillId="4" borderId="0" xfId="0" applyFont="1" applyFill="1" applyBorder="1" applyAlignment="1" applyProtection="1">
      <alignment horizontal="left" vertical="top" wrapText="1"/>
    </xf>
    <xf numFmtId="0" fontId="18" fillId="4" borderId="2" xfId="0" applyFont="1" applyFill="1" applyBorder="1" applyAlignment="1">
      <alignment vertical="top"/>
    </xf>
    <xf numFmtId="0" fontId="18" fillId="4" borderId="3" xfId="0" applyFont="1" applyFill="1" applyBorder="1" applyAlignment="1">
      <alignment vertical="top"/>
    </xf>
    <xf numFmtId="0" fontId="18" fillId="4" borderId="11" xfId="0" applyFont="1" applyFill="1" applyBorder="1" applyAlignment="1">
      <alignment vertical="top"/>
    </xf>
    <xf numFmtId="0" fontId="14" fillId="4" borderId="9" xfId="0" applyFont="1" applyFill="1" applyBorder="1" applyAlignment="1" applyProtection="1">
      <alignment horizontal="left" vertical="center" wrapText="1"/>
    </xf>
    <xf numFmtId="0" fontId="14" fillId="4" borderId="4" xfId="0" applyFont="1" applyFill="1" applyBorder="1" applyAlignment="1" applyProtection="1">
      <alignment horizontal="left" vertical="center" wrapText="1"/>
    </xf>
    <xf numFmtId="0" fontId="14" fillId="4" borderId="10" xfId="0" applyFont="1" applyFill="1" applyBorder="1" applyAlignment="1" applyProtection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15" fillId="6" borderId="1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left"/>
    </xf>
    <xf numFmtId="0" fontId="18" fillId="4" borderId="3" xfId="0" applyFont="1" applyFill="1" applyBorder="1" applyAlignment="1">
      <alignment horizontal="left"/>
    </xf>
    <xf numFmtId="0" fontId="18" fillId="4" borderId="11" xfId="0" applyFont="1" applyFill="1" applyBorder="1" applyAlignment="1">
      <alignment horizontal="left"/>
    </xf>
  </cellXfs>
  <cellStyles count="1">
    <cellStyle name="Standaard" xfId="0" builtinId="0"/>
  </cellStyles>
  <dxfs count="9">
    <dxf>
      <font>
        <b/>
        <i/>
        <color theme="1" tint="0.499984740745262"/>
      </font>
      <fill>
        <patternFill patternType="solid">
          <bgColor rgb="FFFFFF00"/>
        </patternFill>
      </fill>
    </dxf>
    <dxf>
      <font>
        <b/>
        <i/>
        <color theme="1" tint="0.499984740745262"/>
      </font>
      <fill>
        <patternFill patternType="solid">
          <bgColor rgb="FFFFFF00"/>
        </patternFill>
      </fill>
    </dxf>
    <dxf>
      <font>
        <color rgb="FF760000"/>
      </font>
      <fill>
        <patternFill>
          <bgColor rgb="FFFFCCCC"/>
        </patternFill>
      </fill>
    </dxf>
    <dxf>
      <font>
        <color rgb="FF76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DE2CB"/>
      <color rgb="FFFABF8F"/>
      <color rgb="FFE36C0A"/>
      <color rgb="FF760000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tx1"/>
                </a:solidFill>
              </a:rPr>
              <a:t>Lineair</a:t>
            </a:r>
          </a:p>
        </c:rich>
      </c:tx>
      <c:layout>
        <c:manualLayout>
          <c:xMode val="edge"/>
          <c:yMode val="edge"/>
          <c:x val="0.44156390485791353"/>
          <c:y val="1.6269208454206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1154619513391276"/>
          <c:y val="0.17171296296296296"/>
          <c:w val="0.85789826444704786"/>
          <c:h val="0.691873146034260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afbeeldingen'!$C$5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afbeeldingen'!$B$6:$B$16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afbeeldingen'!$C$6:$C$16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75-4267-9502-5235C304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18015"/>
        <c:axId val="207504095"/>
      </c:scatterChart>
      <c:valAx>
        <c:axId val="20751801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6956096231915645"/>
              <c:y val="0.88330988212272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04095"/>
        <c:crosses val="autoZero"/>
        <c:crossBetween val="midCat"/>
        <c:majorUnit val="10"/>
      </c:valAx>
      <c:valAx>
        <c:axId val="20750409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3.6238127673487178E-2"/>
              <c:y val="0.43627855689636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801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Niet-Lineair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0890288713910762"/>
          <c:y val="0.15884368308351177"/>
          <c:w val="0.86054155730533688"/>
          <c:h val="0.6989505808561938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afbeeldingen'!$C$29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afbeeldingen'!$B$30:$B$40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afbeeldingen'!$C$30:$C$40</c:f>
              <c:numCache>
                <c:formatCode>General</c:formatCode>
                <c:ptCount val="11"/>
                <c:pt idx="0">
                  <c:v>0</c:v>
                </c:pt>
                <c:pt idx="1">
                  <c:v>19</c:v>
                </c:pt>
                <c:pt idx="2">
                  <c:v>36</c:v>
                </c:pt>
                <c:pt idx="3">
                  <c:v>51</c:v>
                </c:pt>
                <c:pt idx="4">
                  <c:v>64</c:v>
                </c:pt>
                <c:pt idx="5">
                  <c:v>75</c:v>
                </c:pt>
                <c:pt idx="6">
                  <c:v>84</c:v>
                </c:pt>
                <c:pt idx="7">
                  <c:v>91</c:v>
                </c:pt>
                <c:pt idx="8">
                  <c:v>96</c:v>
                </c:pt>
                <c:pt idx="9">
                  <c:v>99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23-4698-99EE-BB1ECB8E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23295"/>
        <c:axId val="207514175"/>
      </c:scatterChart>
      <c:valAx>
        <c:axId val="20752329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sz="9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846596675415572"/>
              <c:y val="0.887772850663474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4175"/>
        <c:crosses val="autoZero"/>
        <c:crossBetween val="midCat"/>
        <c:majorUnit val="10"/>
      </c:valAx>
      <c:valAx>
        <c:axId val="20751417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428543728607799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0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2329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428172</xdr:colOff>
      <xdr:row>0</xdr:row>
      <xdr:rowOff>0</xdr:rowOff>
    </xdr:from>
    <xdr:to>
      <xdr:col>3</xdr:col>
      <xdr:colOff>392127</xdr:colOff>
      <xdr:row>5</xdr:row>
      <xdr:rowOff>182245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7F21B2C-B9B0-41C7-B3F1-72A394332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20"/>
        <a:stretch/>
      </xdr:blipFill>
      <xdr:spPr bwMode="auto">
        <a:xfrm>
          <a:off x="1009197" y="0"/>
          <a:ext cx="2983380" cy="1134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120650</xdr:colOff>
      <xdr:row>6</xdr:row>
      <xdr:rowOff>50800</xdr:rowOff>
    </xdr:from>
    <xdr:to>
      <xdr:col>13</xdr:col>
      <xdr:colOff>441325</xdr:colOff>
      <xdr:row>22</xdr:row>
      <xdr:rowOff>120650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A2A251A-DB28-5BB3-6771-34DA11085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123825</xdr:colOff>
      <xdr:row>29</xdr:row>
      <xdr:rowOff>31750</xdr:rowOff>
    </xdr:from>
    <xdr:to>
      <xdr:col>13</xdr:col>
      <xdr:colOff>428625</xdr:colOff>
      <xdr:row>45</xdr:row>
      <xdr:rowOff>50800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AB849EE-F710-48E2-39EB-45736FBD0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31750</xdr:colOff>
      <xdr:row>20</xdr:row>
      <xdr:rowOff>95250</xdr:rowOff>
    </xdr:from>
    <xdr:ext cx="433965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C0F64F2-4F1D-B942-201C-BE761CD2F848}"/>
            </a:ext>
          </a:extLst>
        </xdr:cNvPr>
        <xdr:cNvSpPr txBox="1"/>
      </xdr:nvSpPr>
      <xdr:spPr>
        <a:xfrm>
          <a:off x="7956550" y="37782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13</xdr:col>
      <xdr:colOff>25400</xdr:colOff>
      <xdr:row>43</xdr:row>
      <xdr:rowOff>12700</xdr:rowOff>
    </xdr:from>
    <xdr:ext cx="433965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428D1591-BEDB-42E1-8E24-F64ED7DE140E}"/>
            </a:ext>
          </a:extLst>
        </xdr:cNvPr>
        <xdr:cNvSpPr txBox="1"/>
      </xdr:nvSpPr>
      <xdr:spPr>
        <a:xfrm>
          <a:off x="7950200" y="79311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171450</xdr:colOff>
      <xdr:row>31</xdr:row>
      <xdr:rowOff>6350</xdr:rowOff>
    </xdr:from>
    <xdr:ext cx="433965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76ABF6AD-F1E1-4781-A486-12992A823928}"/>
            </a:ext>
          </a:extLst>
        </xdr:cNvPr>
        <xdr:cNvSpPr txBox="1"/>
      </xdr:nvSpPr>
      <xdr:spPr>
        <a:xfrm>
          <a:off x="3829050" y="571500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203200</xdr:colOff>
      <xdr:row>8</xdr:row>
      <xdr:rowOff>69850</xdr:rowOff>
    </xdr:from>
    <xdr:ext cx="433965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F0F1EE22-1359-4472-BCD8-CA19385EA5DB}"/>
            </a:ext>
          </a:extLst>
        </xdr:cNvPr>
        <xdr:cNvSpPr txBox="1"/>
      </xdr:nvSpPr>
      <xdr:spPr>
        <a:xfrm>
          <a:off x="3860800" y="15430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469900</xdr:colOff>
      <xdr:row>43</xdr:row>
      <xdr:rowOff>6350</xdr:rowOff>
    </xdr:from>
    <xdr:ext cx="411779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A0E493D-C83E-4D5D-896B-50FB06FEA2AC}"/>
            </a:ext>
          </a:extLst>
        </xdr:cNvPr>
        <xdr:cNvSpPr txBox="1"/>
      </xdr:nvSpPr>
      <xdr:spPr>
        <a:xfrm>
          <a:off x="4127500" y="792480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457200</xdr:colOff>
      <xdr:row>20</xdr:row>
      <xdr:rowOff>95250</xdr:rowOff>
    </xdr:from>
    <xdr:ext cx="411779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2318641E-AEE5-4590-BE2D-E6A96E2DABAC}"/>
            </a:ext>
          </a:extLst>
        </xdr:cNvPr>
        <xdr:cNvSpPr txBox="1"/>
      </xdr:nvSpPr>
      <xdr:spPr>
        <a:xfrm>
          <a:off x="4114800" y="377825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368300</xdr:colOff>
      <xdr:row>19</xdr:row>
      <xdr:rowOff>120650</xdr:rowOff>
    </xdr:from>
    <xdr:ext cx="256160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21BEAD6-EE17-44C7-B07E-CA67CD7DF089}"/>
            </a:ext>
          </a:extLst>
        </xdr:cNvPr>
        <xdr:cNvSpPr txBox="1"/>
      </xdr:nvSpPr>
      <xdr:spPr>
        <a:xfrm>
          <a:off x="4025900" y="361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oneCellAnchor>
    <xdr:from>
      <xdr:col>6</xdr:col>
      <xdr:colOff>342900</xdr:colOff>
      <xdr:row>42</xdr:row>
      <xdr:rowOff>44450</xdr:rowOff>
    </xdr:from>
    <xdr:ext cx="256160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AE19E15-F7EC-476C-8302-BF9124B47063}"/>
            </a:ext>
          </a:extLst>
        </xdr:cNvPr>
        <xdr:cNvSpPr txBox="1"/>
      </xdr:nvSpPr>
      <xdr:spPr>
        <a:xfrm>
          <a:off x="4000500" y="7778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twoCellAnchor>
    <xdr:from>
      <xdr:col>15</xdr:col>
      <xdr:colOff>190500</xdr:colOff>
      <xdr:row>14</xdr:row>
      <xdr:rowOff>19050</xdr:rowOff>
    </xdr:from>
    <xdr:to>
      <xdr:col>23</xdr:col>
      <xdr:colOff>412750</xdr:colOff>
      <xdr:row>16</xdr:row>
      <xdr:rowOff>12700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1A030CF8-2407-4F11-AF1E-5947D02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597150"/>
          <a:ext cx="5099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241300</xdr:colOff>
      <xdr:row>35</xdr:row>
      <xdr:rowOff>152400</xdr:rowOff>
    </xdr:from>
    <xdr:to>
      <xdr:col>24</xdr:col>
      <xdr:colOff>361950</xdr:colOff>
      <xdr:row>38</xdr:row>
      <xdr:rowOff>133350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BC0BBCC-CAFB-4187-B71F-BC9FB243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6597650"/>
          <a:ext cx="56070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21B0-89EA-4E0D-AB82-819A2B0A31FA}">
  <dimension ref="A1:L66"/>
  <sheetViews>
    <sheetView tabSelected="1" workbookViewId="0">
      <selection activeCell="Q35" sqref="Q35"/>
    </sheetView>
  </sheetViews>
  <sheetFormatPr defaultColWidth="8.7109375" defaultRowHeight="15" x14ac:dyDescent="0.25"/>
  <cols>
    <col min="1" max="1" width="8.7109375" style="3"/>
    <col min="2" max="2" width="19.7109375" style="3" customWidth="1"/>
    <col min="3" max="3" width="23.42578125" style="3" customWidth="1"/>
    <col min="4" max="4" width="17" style="3" customWidth="1"/>
    <col min="5" max="5" width="18" style="3" customWidth="1"/>
    <col min="6" max="6" width="19.5703125" style="3" customWidth="1"/>
    <col min="7" max="7" width="16.42578125" style="3" customWidth="1"/>
    <col min="8" max="8" width="9.7109375" style="3" customWidth="1"/>
    <col min="9" max="9" width="16.42578125" style="3" customWidth="1"/>
    <col min="10" max="10" width="14.85546875" style="3" customWidth="1"/>
    <col min="11" max="16384" width="8.7109375" style="3"/>
  </cols>
  <sheetData>
    <row r="1" spans="1:12" x14ac:dyDescent="0.25">
      <c r="A1" s="1"/>
      <c r="B1" s="1"/>
      <c r="C1" s="1"/>
      <c r="D1" s="1"/>
      <c r="E1" s="1"/>
      <c r="F1" s="1"/>
      <c r="G1" s="1"/>
      <c r="H1" s="2"/>
      <c r="I1" s="1"/>
    </row>
    <row r="2" spans="1:12" x14ac:dyDescent="0.25">
      <c r="A2" s="1"/>
      <c r="B2" s="1"/>
      <c r="C2" s="1"/>
      <c r="D2" s="1"/>
      <c r="E2" s="1"/>
      <c r="F2" s="1"/>
      <c r="G2" s="68" t="s">
        <v>30</v>
      </c>
      <c r="H2" s="69"/>
      <c r="I2" s="69"/>
    </row>
    <row r="3" spans="1:12" ht="14.45" customHeight="1" x14ac:dyDescent="0.25">
      <c r="A3" s="1"/>
      <c r="B3" s="1"/>
      <c r="C3" s="1"/>
      <c r="D3" s="1"/>
      <c r="E3" s="1"/>
      <c r="F3" s="1"/>
      <c r="G3" s="69"/>
      <c r="H3" s="69"/>
      <c r="I3" s="69"/>
    </row>
    <row r="4" spans="1:12" x14ac:dyDescent="0.25">
      <c r="A4" s="1"/>
      <c r="B4" s="1"/>
      <c r="C4" s="1"/>
      <c r="D4" s="1"/>
      <c r="E4" s="1"/>
      <c r="F4" s="1"/>
      <c r="G4" s="69"/>
      <c r="H4" s="69"/>
      <c r="I4" s="69"/>
    </row>
    <row r="5" spans="1:12" x14ac:dyDescent="0.25">
      <c r="A5" s="1"/>
      <c r="B5" s="1"/>
      <c r="C5" s="1"/>
      <c r="D5" s="1"/>
      <c r="E5" s="1"/>
      <c r="F5" s="1"/>
      <c r="G5" s="69"/>
      <c r="H5" s="69"/>
      <c r="I5" s="69"/>
    </row>
    <row r="6" spans="1:12" x14ac:dyDescent="0.25">
      <c r="A6" s="1"/>
      <c r="B6" s="1"/>
      <c r="C6" s="1"/>
      <c r="D6" s="1"/>
      <c r="E6" s="1"/>
      <c r="F6" s="1"/>
      <c r="G6" s="69"/>
      <c r="H6" s="69"/>
      <c r="I6" s="69"/>
      <c r="L6" s="4"/>
    </row>
    <row r="7" spans="1:12" x14ac:dyDescent="0.25">
      <c r="A7" s="1"/>
      <c r="B7" s="1"/>
      <c r="C7" s="1"/>
      <c r="D7" s="1"/>
      <c r="E7" s="1"/>
      <c r="F7" s="1"/>
      <c r="G7" s="69"/>
      <c r="H7" s="69"/>
      <c r="I7" s="69"/>
      <c r="L7" s="5"/>
    </row>
    <row r="8" spans="1:12" ht="18" x14ac:dyDescent="0.25">
      <c r="A8" s="1"/>
      <c r="B8" s="1"/>
      <c r="C8" s="6" t="s">
        <v>32</v>
      </c>
      <c r="D8" s="1"/>
      <c r="E8" s="1"/>
      <c r="F8" s="1"/>
      <c r="G8" s="69"/>
      <c r="H8" s="69"/>
      <c r="I8" s="69"/>
      <c r="L8" s="4"/>
    </row>
    <row r="9" spans="1:12" ht="18.75" x14ac:dyDescent="0.3">
      <c r="A9" s="1"/>
      <c r="B9" s="1"/>
      <c r="C9" s="8" t="s">
        <v>33</v>
      </c>
      <c r="D9" s="7"/>
      <c r="E9" s="1"/>
      <c r="F9" s="1"/>
      <c r="G9" s="69"/>
      <c r="H9" s="69"/>
      <c r="I9" s="69"/>
      <c r="L9" s="4"/>
    </row>
    <row r="10" spans="1:12" ht="14.45" customHeight="1" x14ac:dyDescent="0.25">
      <c r="A10" s="1"/>
      <c r="B10" s="1"/>
      <c r="C10" s="1"/>
      <c r="D10" s="8"/>
      <c r="E10" s="1"/>
      <c r="F10" s="1"/>
      <c r="G10" s="56"/>
      <c r="H10" s="56"/>
      <c r="I10" s="56"/>
      <c r="L10" s="4"/>
    </row>
    <row r="11" spans="1:12" x14ac:dyDescent="0.25">
      <c r="L11" s="4"/>
    </row>
    <row r="12" spans="1:12" x14ac:dyDescent="0.25">
      <c r="A12" s="9" t="s">
        <v>0</v>
      </c>
      <c r="B12" s="9"/>
      <c r="C12" s="70" t="s">
        <v>56</v>
      </c>
      <c r="D12" s="71"/>
      <c r="E12" s="10"/>
      <c r="F12" s="10"/>
      <c r="G12" s="10"/>
      <c r="H12" s="10"/>
      <c r="L12" s="5"/>
    </row>
    <row r="13" spans="1:12" x14ac:dyDescent="0.25">
      <c r="A13" s="9"/>
      <c r="B13" s="9"/>
      <c r="C13" s="9"/>
      <c r="D13" s="9"/>
      <c r="E13" s="10"/>
      <c r="F13" s="10"/>
      <c r="G13" s="10"/>
      <c r="H13" s="10"/>
      <c r="L13" s="4"/>
    </row>
    <row r="14" spans="1:12" x14ac:dyDescent="0.25">
      <c r="A14" s="11" t="s">
        <v>1</v>
      </c>
      <c r="B14" s="11"/>
      <c r="C14" s="38"/>
      <c r="D14" s="48"/>
      <c r="E14" s="49"/>
      <c r="F14" s="49"/>
      <c r="G14" s="10"/>
      <c r="H14" s="10"/>
    </row>
    <row r="15" spans="1:12" x14ac:dyDescent="0.25">
      <c r="A15" s="9"/>
      <c r="B15" s="9"/>
      <c r="C15" s="50"/>
      <c r="D15" s="51"/>
      <c r="E15" s="52"/>
      <c r="F15" s="52"/>
      <c r="G15" s="10"/>
      <c r="H15" s="10"/>
    </row>
    <row r="16" spans="1:12" x14ac:dyDescent="0.25">
      <c r="A16" s="9"/>
      <c r="B16" s="9"/>
      <c r="C16" s="34"/>
      <c r="D16" s="34"/>
      <c r="E16" s="39"/>
      <c r="F16" s="39"/>
      <c r="G16" s="10"/>
      <c r="H16" s="10"/>
    </row>
    <row r="17" spans="1:9" x14ac:dyDescent="0.25">
      <c r="A17" s="40" t="s">
        <v>25</v>
      </c>
      <c r="B17" s="41"/>
      <c r="C17" s="42"/>
      <c r="D17" s="12"/>
    </row>
    <row r="18" spans="1:9" x14ac:dyDescent="0.25">
      <c r="A18" s="15" t="s">
        <v>11</v>
      </c>
      <c r="B18" s="16"/>
      <c r="C18" s="43">
        <v>8000</v>
      </c>
      <c r="D18" s="12"/>
    </row>
    <row r="19" spans="1:9" x14ac:dyDescent="0.25">
      <c r="A19" s="17" t="s">
        <v>12</v>
      </c>
      <c r="B19" s="18"/>
      <c r="C19" s="44">
        <v>5000</v>
      </c>
      <c r="D19" s="12"/>
      <c r="I19"/>
    </row>
    <row r="20" spans="1:9" x14ac:dyDescent="0.25">
      <c r="A20" s="17" t="s">
        <v>5</v>
      </c>
      <c r="B20" s="18"/>
      <c r="C20" s="45">
        <v>250</v>
      </c>
      <c r="D20" s="12"/>
    </row>
    <row r="21" spans="1:9" x14ac:dyDescent="0.25">
      <c r="A21" s="17" t="s">
        <v>13</v>
      </c>
      <c r="B21" s="18"/>
      <c r="C21" s="47" t="s">
        <v>31</v>
      </c>
      <c r="D21" s="12"/>
    </row>
    <row r="22" spans="1:9" x14ac:dyDescent="0.25">
      <c r="A22" s="19" t="s">
        <v>26</v>
      </c>
      <c r="B22" s="20"/>
      <c r="C22" s="46" t="s">
        <v>40</v>
      </c>
      <c r="D22" s="12"/>
    </row>
    <row r="24" spans="1:9" x14ac:dyDescent="0.25">
      <c r="A24" s="58" t="s">
        <v>28</v>
      </c>
      <c r="B24" s="57"/>
      <c r="C24" s="57"/>
      <c r="D24" s="57"/>
      <c r="E24" s="57"/>
      <c r="F24" s="57"/>
      <c r="G24" s="57"/>
      <c r="H24" s="57"/>
      <c r="I24" s="57"/>
    </row>
    <row r="25" spans="1:9" x14ac:dyDescent="0.25">
      <c r="A25" s="57" t="s">
        <v>3</v>
      </c>
      <c r="B25" s="57"/>
      <c r="C25" s="57"/>
      <c r="D25" s="57"/>
      <c r="E25" s="57"/>
      <c r="F25" s="57"/>
      <c r="G25" s="57"/>
      <c r="H25" s="57"/>
      <c r="I25" s="57"/>
    </row>
    <row r="26" spans="1:9" x14ac:dyDescent="0.25">
      <c r="A26" s="57"/>
      <c r="B26" s="57"/>
      <c r="C26" s="57"/>
      <c r="D26" s="57"/>
      <c r="E26" s="57"/>
      <c r="F26" s="57"/>
      <c r="G26" s="57"/>
      <c r="H26" s="57"/>
      <c r="I26" s="57"/>
    </row>
    <row r="27" spans="1:9" x14ac:dyDescent="0.25">
      <c r="A27" s="64" t="s">
        <v>48</v>
      </c>
      <c r="B27" s="64"/>
      <c r="C27" s="64"/>
      <c r="D27" s="64"/>
      <c r="E27" s="64"/>
      <c r="F27" s="64"/>
      <c r="G27" s="64"/>
      <c r="H27" s="64"/>
      <c r="I27" s="64"/>
    </row>
    <row r="28" spans="1:9" x14ac:dyDescent="0.25">
      <c r="A28" s="9"/>
    </row>
    <row r="29" spans="1:9" x14ac:dyDescent="0.25">
      <c r="A29" s="53" t="s">
        <v>27</v>
      </c>
      <c r="B29" s="54"/>
      <c r="C29" s="54"/>
      <c r="D29" s="54"/>
      <c r="E29" s="54"/>
      <c r="F29" s="54"/>
      <c r="G29" s="54"/>
      <c r="H29" s="54"/>
      <c r="I29" s="55"/>
    </row>
    <row r="30" spans="1:9" s="23" customFormat="1" ht="27" customHeight="1" x14ac:dyDescent="0.25">
      <c r="A30" s="72" t="s">
        <v>29</v>
      </c>
      <c r="B30" s="73"/>
      <c r="C30" s="73"/>
      <c r="D30" s="21" t="s">
        <v>39</v>
      </c>
      <c r="E30" s="21" t="s">
        <v>38</v>
      </c>
      <c r="F30" s="21" t="s">
        <v>7</v>
      </c>
      <c r="G30" s="21" t="s">
        <v>8</v>
      </c>
      <c r="H30" s="21" t="s">
        <v>2</v>
      </c>
      <c r="I30" s="22" t="s">
        <v>9</v>
      </c>
    </row>
    <row r="31" spans="1:9" x14ac:dyDescent="0.25">
      <c r="A31" s="74" t="s">
        <v>34</v>
      </c>
      <c r="B31" s="75"/>
      <c r="C31" s="76"/>
      <c r="D31" s="60" t="s">
        <v>37</v>
      </c>
      <c r="E31" s="60">
        <v>1000</v>
      </c>
      <c r="F31" s="32"/>
      <c r="G31" s="24" cm="1">
        <f t="array" ref="G31">_xlfn.SWITCH($C$22,"Nee", IF(ISBLANK(F31),0,IF(F31&lt;=0,"Ongeldig!",E31*F31)),"Ja", E31*F31,"&lt;Invullen RIS&gt;","€0 toegestaan?")</f>
        <v>0</v>
      </c>
      <c r="H31" s="33"/>
      <c r="I31" s="24">
        <f>G31+(H31*G31)</f>
        <v>0</v>
      </c>
    </row>
    <row r="32" spans="1:9" x14ac:dyDescent="0.25">
      <c r="A32" s="74" t="s">
        <v>35</v>
      </c>
      <c r="B32" s="75"/>
      <c r="C32" s="76"/>
      <c r="D32" s="60" t="s">
        <v>37</v>
      </c>
      <c r="E32" s="60">
        <v>1000</v>
      </c>
      <c r="F32" s="32"/>
      <c r="G32" s="24" cm="1">
        <f t="array" ref="G32">_xlfn.SWITCH($C$22,"Nee", IF(ISBLANK(F32),0,IF(F32&lt;=0,"Ongeldig!",E32*F32)),"Ja", E32*F32, "&lt;Invullen RIS&gt;"," ")</f>
        <v>0</v>
      </c>
      <c r="H32" s="33"/>
      <c r="I32" s="24">
        <f t="shared" ref="I32:I33" si="0">G32+(H32*G32)</f>
        <v>0</v>
      </c>
    </row>
    <row r="33" spans="1:10" x14ac:dyDescent="0.25">
      <c r="A33" s="61" t="s">
        <v>36</v>
      </c>
      <c r="B33" s="62"/>
      <c r="C33" s="63"/>
      <c r="D33" s="60" t="s">
        <v>37</v>
      </c>
      <c r="E33" s="60">
        <v>1000</v>
      </c>
      <c r="F33" s="32"/>
      <c r="G33" s="24" cm="1">
        <f t="array" ref="G33">_xlfn.SWITCH($C$22,"Nee", IF(ISBLANK(F33),0,IF(F33&lt;=0,"Ongeldig!",E33*F33)),"Ja", E33*F33, "&lt;Invullen RIS&gt;"," ")</f>
        <v>0</v>
      </c>
      <c r="H33" s="33"/>
      <c r="I33" s="24">
        <f t="shared" si="0"/>
        <v>0</v>
      </c>
    </row>
    <row r="34" spans="1:10" x14ac:dyDescent="0.25">
      <c r="A34" s="25"/>
      <c r="B34" s="26"/>
      <c r="C34" s="26"/>
      <c r="D34" s="26"/>
      <c r="E34" s="26"/>
      <c r="F34" s="27" t="s">
        <v>6</v>
      </c>
      <c r="G34" s="28">
        <f>IF(COUNTIF(G31:G33,"Ongeldig!")&gt;0,"Ongeldig!",SUM(G31:G33))</f>
        <v>0</v>
      </c>
      <c r="H34" s="29"/>
      <c r="I34" s="28">
        <f>SUM(I31:I33)</f>
        <v>0</v>
      </c>
    </row>
    <row r="35" spans="1:1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5">
      <c r="A36" s="13" t="s">
        <v>50</v>
      </c>
      <c r="B36" s="14"/>
      <c r="C36" s="14"/>
      <c r="D36" s="14"/>
      <c r="E36" s="30"/>
      <c r="F36" s="9"/>
      <c r="G36" s="9"/>
      <c r="H36" s="9"/>
      <c r="I36" s="9"/>
      <c r="J36" s="9"/>
    </row>
    <row r="37" spans="1:10" ht="33.6" customHeight="1" x14ac:dyDescent="0.25">
      <c r="A37" s="77" t="s">
        <v>10</v>
      </c>
      <c r="B37" s="78"/>
      <c r="C37" s="79"/>
      <c r="D37" s="59" t="str" cm="1">
        <f t="array" ref="D37">_xlfn.SWITCH(C21,"&lt;Invullen RIS&gt;", " ", "Lineair", IF(G34=0," ",IF(C20="&lt;Invullen RIS&gt;"," ",IF(G34&gt;C18,"Ongeldig!",IF(G34&gt;=C19,(0-C20)/(C18-C19)*(G34-C18),IF(G34&lt;C19,C20,0))))),"Niet-Lineair", IF(G34=0," ",IF(C20="&lt;Invullen RIS&gt;"," ",IF(G34&gt;C18,"Ongeldig!",IF(G34&gt;=C19,C20-(((C20*((C19-G34)/(C18-C19)))^2)/C20),IF(G34&lt;C19,C20,0))))))</f>
        <v xml:space="preserve"> </v>
      </c>
      <c r="E37" s="31" t="s">
        <v>4</v>
      </c>
      <c r="F37" s="9"/>
      <c r="G37" s="9"/>
      <c r="H37" s="9"/>
      <c r="I37" s="9"/>
      <c r="J37" s="9"/>
    </row>
    <row r="38" spans="1:1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25">
      <c r="A39" s="64" t="s">
        <v>49</v>
      </c>
      <c r="B39" s="64"/>
      <c r="C39" s="64"/>
      <c r="D39" s="64"/>
      <c r="E39" s="64"/>
      <c r="F39" s="64"/>
      <c r="G39" s="64"/>
      <c r="H39" s="64"/>
      <c r="I39" s="64"/>
      <c r="J39" s="9"/>
    </row>
    <row r="40" spans="1:1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40" t="s">
        <v>25</v>
      </c>
      <c r="B41" s="41"/>
      <c r="C41" s="42"/>
      <c r="D41" s="12"/>
      <c r="J41" s="9"/>
    </row>
    <row r="42" spans="1:10" x14ac:dyDescent="0.25">
      <c r="A42" s="15" t="s">
        <v>11</v>
      </c>
      <c r="B42" s="16"/>
      <c r="C42" s="43">
        <v>4000</v>
      </c>
      <c r="D42" s="12"/>
      <c r="J42" s="9"/>
    </row>
    <row r="43" spans="1:10" x14ac:dyDescent="0.25">
      <c r="A43" s="17" t="s">
        <v>12</v>
      </c>
      <c r="B43" s="18"/>
      <c r="C43" s="44">
        <v>2000</v>
      </c>
      <c r="D43" s="12"/>
      <c r="I43"/>
      <c r="J43" s="9"/>
    </row>
    <row r="44" spans="1:10" x14ac:dyDescent="0.25">
      <c r="A44" s="17" t="s">
        <v>5</v>
      </c>
      <c r="B44" s="18"/>
      <c r="C44" s="45">
        <v>50</v>
      </c>
      <c r="D44" s="12"/>
      <c r="J44" s="9"/>
    </row>
    <row r="45" spans="1:10" x14ac:dyDescent="0.25">
      <c r="A45" s="17" t="s">
        <v>13</v>
      </c>
      <c r="B45" s="18"/>
      <c r="C45" s="47" t="s">
        <v>31</v>
      </c>
      <c r="D45" s="12"/>
      <c r="J45" s="9"/>
    </row>
    <row r="46" spans="1:10" x14ac:dyDescent="0.25">
      <c r="A46" s="19" t="s">
        <v>26</v>
      </c>
      <c r="B46" s="20"/>
      <c r="C46" s="46" t="s">
        <v>40</v>
      </c>
      <c r="D46" s="12"/>
      <c r="J46" s="9"/>
    </row>
    <row r="47" spans="1:10" x14ac:dyDescent="0.25">
      <c r="J47" s="9"/>
    </row>
    <row r="48" spans="1:10" x14ac:dyDescent="0.25">
      <c r="A48" s="58" t="s">
        <v>28</v>
      </c>
      <c r="B48" s="57"/>
      <c r="C48" s="57"/>
      <c r="D48" s="57"/>
      <c r="E48" s="57"/>
      <c r="F48" s="57"/>
      <c r="G48" s="57"/>
      <c r="H48" s="57"/>
      <c r="I48" s="57"/>
    </row>
    <row r="49" spans="1:9" x14ac:dyDescent="0.25">
      <c r="A49" s="57" t="s">
        <v>3</v>
      </c>
      <c r="B49" s="57"/>
      <c r="C49" s="57"/>
      <c r="D49" s="57"/>
      <c r="E49" s="57"/>
      <c r="F49" s="57"/>
      <c r="G49" s="57"/>
      <c r="H49" s="57"/>
      <c r="I49" s="57"/>
    </row>
    <row r="50" spans="1:9" x14ac:dyDescent="0.25">
      <c r="A50" s="9"/>
    </row>
    <row r="51" spans="1:9" x14ac:dyDescent="0.25">
      <c r="A51" s="53" t="s">
        <v>27</v>
      </c>
      <c r="B51" s="54"/>
      <c r="C51" s="54"/>
      <c r="D51" s="54"/>
      <c r="E51" s="54"/>
      <c r="F51" s="54"/>
      <c r="G51" s="54"/>
      <c r="H51" s="54"/>
      <c r="I51" s="55"/>
    </row>
    <row r="52" spans="1:9" ht="22.5" x14ac:dyDescent="0.25">
      <c r="A52" s="72" t="s">
        <v>29</v>
      </c>
      <c r="B52" s="73"/>
      <c r="C52" s="73"/>
      <c r="D52" s="21" t="s">
        <v>39</v>
      </c>
      <c r="E52" s="21" t="s">
        <v>38</v>
      </c>
      <c r="F52" s="21" t="s">
        <v>7</v>
      </c>
      <c r="G52" s="21" t="s">
        <v>8</v>
      </c>
      <c r="H52" s="21" t="s">
        <v>2</v>
      </c>
      <c r="I52" s="22" t="s">
        <v>9</v>
      </c>
    </row>
    <row r="53" spans="1:9" x14ac:dyDescent="0.25">
      <c r="A53" s="74" t="s">
        <v>41</v>
      </c>
      <c r="B53" s="75"/>
      <c r="C53" s="76"/>
      <c r="D53" s="60" t="s">
        <v>46</v>
      </c>
      <c r="E53" s="60">
        <v>300</v>
      </c>
      <c r="F53" s="32"/>
      <c r="G53" s="24" cm="1">
        <f t="array" ref="G53">_xlfn.SWITCH($C$22,"Nee", IF(ISBLANK(F53),0,IF(F53&lt;=0,"Ongeldig!",E53*F53)),"Ja", E53*F53,"&lt;Invullen RIS&gt;","€0 toegestaan?")</f>
        <v>0</v>
      </c>
      <c r="H53" s="33"/>
      <c r="I53" s="24">
        <f>G53+(H53*G53)</f>
        <v>0</v>
      </c>
    </row>
    <row r="54" spans="1:9" x14ac:dyDescent="0.25">
      <c r="A54" s="74" t="s">
        <v>42</v>
      </c>
      <c r="B54" s="75"/>
      <c r="C54" s="76"/>
      <c r="D54" s="60" t="s">
        <v>46</v>
      </c>
      <c r="E54" s="60">
        <v>40</v>
      </c>
      <c r="F54" s="32"/>
      <c r="G54" s="24" cm="1">
        <f t="array" ref="G54">_xlfn.SWITCH($C$22,"Nee", IF(ISBLANK(F54),0,IF(F54&lt;=0,"Ongeldig!",E54*F54)),"Ja", E54*F54,"&lt;Invullen RIS&gt;","€0 toegestaan?")</f>
        <v>0</v>
      </c>
      <c r="H54" s="33"/>
      <c r="I54" s="24">
        <f t="shared" ref="I54:I57" si="1">G54+(H54*G54)</f>
        <v>0</v>
      </c>
    </row>
    <row r="55" spans="1:9" x14ac:dyDescent="0.25">
      <c r="A55" s="65" t="s">
        <v>43</v>
      </c>
      <c r="B55" s="66"/>
      <c r="C55" s="67"/>
      <c r="D55" s="60" t="s">
        <v>37</v>
      </c>
      <c r="E55" s="60">
        <v>100</v>
      </c>
      <c r="F55" s="32"/>
      <c r="G55" s="24" cm="1">
        <f t="array" ref="G55">_xlfn.SWITCH($C$22,"Nee", IF(ISBLANK(F55),0,IF(F55&lt;=0,"Ongeldig!",E55*F55)),"Ja", E55*F55,"&lt;Invullen RIS&gt;","€0 toegestaan?")</f>
        <v>0</v>
      </c>
      <c r="H55" s="33"/>
      <c r="I55" s="24">
        <f t="shared" si="1"/>
        <v>0</v>
      </c>
    </row>
    <row r="56" spans="1:9" x14ac:dyDescent="0.25">
      <c r="A56" s="65" t="s">
        <v>44</v>
      </c>
      <c r="B56" s="66"/>
      <c r="C56" s="67"/>
      <c r="D56" s="60" t="s">
        <v>47</v>
      </c>
      <c r="E56" s="60">
        <v>20</v>
      </c>
      <c r="F56" s="32"/>
      <c r="G56" s="24" cm="1">
        <f t="array" ref="G56">_xlfn.SWITCH($C$22,"Nee", IF(ISBLANK(F56),0,IF(F56&lt;=0,"Ongeldig!",E56*F56)),"Ja", E56*F56,"&lt;Invullen RIS&gt;","€0 toegestaan?")</f>
        <v>0</v>
      </c>
      <c r="H56" s="33"/>
      <c r="I56" s="24">
        <f t="shared" si="1"/>
        <v>0</v>
      </c>
    </row>
    <row r="57" spans="1:9" x14ac:dyDescent="0.25">
      <c r="A57" s="82" t="s">
        <v>45</v>
      </c>
      <c r="B57" s="83"/>
      <c r="C57" s="84"/>
      <c r="D57" s="60" t="s">
        <v>47</v>
      </c>
      <c r="E57" s="60">
        <v>40</v>
      </c>
      <c r="F57" s="32"/>
      <c r="G57" s="24" cm="1">
        <f t="array" ref="G57">_xlfn.SWITCH($C$22,"Nee", IF(ISBLANK(F57),0,IF(F57&lt;=0,"Ongeldig!",E57*F57)),"Ja", E57*F57,"&lt;Invullen RIS&gt;","€0 toegestaan?")</f>
        <v>0</v>
      </c>
      <c r="H57" s="33"/>
      <c r="I57" s="24">
        <f t="shared" si="1"/>
        <v>0</v>
      </c>
    </row>
    <row r="58" spans="1:9" x14ac:dyDescent="0.25">
      <c r="A58" s="25"/>
      <c r="B58" s="26"/>
      <c r="C58" s="26"/>
      <c r="D58" s="26"/>
      <c r="E58" s="26"/>
      <c r="F58" s="27" t="s">
        <v>6</v>
      </c>
      <c r="G58" s="28">
        <f>IF(COUNTIF(G53:G57,"Ongeldig!")&gt;0,"Ongeldig!",SUM(G53:G57))</f>
        <v>0</v>
      </c>
      <c r="H58" s="29"/>
      <c r="I58" s="28">
        <f>SUM(I53:I57)</f>
        <v>0</v>
      </c>
    </row>
    <row r="59" spans="1:9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x14ac:dyDescent="0.25">
      <c r="A60" s="81" t="s">
        <v>55</v>
      </c>
      <c r="B60" s="81"/>
      <c r="C60" s="81"/>
      <c r="D60" s="9"/>
      <c r="E60" s="9"/>
      <c r="F60" s="9"/>
      <c r="G60" s="9"/>
      <c r="H60" s="9"/>
      <c r="I60" s="9"/>
    </row>
    <row r="61" spans="1:9" x14ac:dyDescent="0.25">
      <c r="A61" s="80" t="s">
        <v>52</v>
      </c>
      <c r="B61" s="80"/>
      <c r="C61" s="80"/>
      <c r="D61" s="9"/>
      <c r="E61" s="9"/>
      <c r="F61" s="9"/>
      <c r="G61" s="9"/>
      <c r="H61" s="9"/>
      <c r="I61" s="9"/>
    </row>
    <row r="62" spans="1:9" x14ac:dyDescent="0.25">
      <c r="A62" s="80" t="s">
        <v>53</v>
      </c>
      <c r="B62" s="80"/>
      <c r="C62" s="80"/>
      <c r="D62" s="9"/>
      <c r="E62" s="9"/>
      <c r="F62" s="9"/>
      <c r="G62" s="9"/>
      <c r="H62" s="9"/>
      <c r="I62" s="9"/>
    </row>
    <row r="63" spans="1:9" x14ac:dyDescent="0.25">
      <c r="A63" s="80" t="s">
        <v>54</v>
      </c>
      <c r="B63" s="80"/>
      <c r="C63" s="80"/>
      <c r="D63" s="9"/>
      <c r="E63" s="9"/>
      <c r="F63" s="9"/>
      <c r="G63" s="9"/>
      <c r="H63" s="9"/>
      <c r="I63" s="9"/>
    </row>
    <row r="64" spans="1:9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x14ac:dyDescent="0.25">
      <c r="A65" s="13" t="s">
        <v>51</v>
      </c>
      <c r="B65" s="14"/>
      <c r="C65" s="14"/>
      <c r="D65" s="14"/>
      <c r="E65" s="30"/>
      <c r="F65" s="9"/>
      <c r="G65" s="9"/>
      <c r="H65" s="9"/>
      <c r="I65" s="9"/>
    </row>
    <row r="66" spans="1:9" ht="27" customHeight="1" x14ac:dyDescent="0.25">
      <c r="A66" s="77" t="s">
        <v>10</v>
      </c>
      <c r="B66" s="78"/>
      <c r="C66" s="79"/>
      <c r="D66" s="59" t="str" cm="1">
        <f t="array" ref="D66">_xlfn.SWITCH(C45,"&lt;Invullen RIS&gt;", " ", "Lineair", IF(G58=0," ",IF(C44="&lt;Invullen RIS&gt;"," ",IF(G58&gt;C42,"Ongeldig!",IF(G58&gt;=C43,(0-C44)/(C42-C43)*(G58-C42),IF(G58&lt;C43,C44,0))))),"Niet-Lineair", IF(G58=0," ",IF(C44="&lt;Invullen RIS&gt;"," ",IF(G58&gt;C42,"Ongeldig!",IF(G58&gt;=C43,C44-(((C44*((C43-G58)/(C42-C43)))^2)/C44),IF(G58&lt;C43,C44,0))))))</f>
        <v xml:space="preserve"> </v>
      </c>
      <c r="E66" s="31" t="s">
        <v>4</v>
      </c>
      <c r="F66" s="9"/>
      <c r="G66" s="9"/>
      <c r="H66" s="9"/>
      <c r="I66" s="9"/>
    </row>
  </sheetData>
  <sheetProtection algorithmName="SHA-512" hashValue="gf2q+FIMfdu/yvv55chl5aqDf8wZCyWG/96ubu1lVa7y/7L0AaV3moRa9aiAX07slcpcatWb9XcOvyIseCEKgw==" saltValue="ALQYrmIJW188zR8bxARZqQ==" spinCount="100000" sheet="1" objects="1" scenarios="1"/>
  <mergeCells count="20">
    <mergeCell ref="A66:C66"/>
    <mergeCell ref="A62:C62"/>
    <mergeCell ref="A63:C63"/>
    <mergeCell ref="A52:C52"/>
    <mergeCell ref="A53:C53"/>
    <mergeCell ref="A60:C60"/>
    <mergeCell ref="A61:C61"/>
    <mergeCell ref="A54:C54"/>
    <mergeCell ref="A56:C56"/>
    <mergeCell ref="A57:C57"/>
    <mergeCell ref="A33:C33"/>
    <mergeCell ref="A27:I27"/>
    <mergeCell ref="A55:C55"/>
    <mergeCell ref="G2:I9"/>
    <mergeCell ref="C12:D12"/>
    <mergeCell ref="A30:C30"/>
    <mergeCell ref="A31:C31"/>
    <mergeCell ref="A32:C32"/>
    <mergeCell ref="A37:C37"/>
    <mergeCell ref="A39:I39"/>
  </mergeCells>
  <conditionalFormatting sqref="C18:C22">
    <cfRule type="containsText" dxfId="8" priority="6" operator="containsText" text="&lt;Invullen RIS&gt;">
      <formula>NOT(ISERROR(SEARCH("&lt;Invullen RIS&gt;",C18)))</formula>
    </cfRule>
  </conditionalFormatting>
  <conditionalFormatting sqref="C42:C46">
    <cfRule type="containsText" dxfId="7" priority="1" operator="containsText" text="&lt;Invullen RIS&gt;">
      <formula>NOT(ISERROR(SEARCH("&lt;Invullen RIS&gt;",C42)))</formula>
    </cfRule>
  </conditionalFormatting>
  <conditionalFormatting sqref="C12:D12">
    <cfRule type="containsText" dxfId="6" priority="5" operator="containsText" text="&lt;Invullen RIS&gt;">
      <formula>NOT(ISERROR(SEARCH("&lt;Invullen RIS&gt;",C12)))</formula>
    </cfRule>
  </conditionalFormatting>
  <conditionalFormatting sqref="D37">
    <cfRule type="containsText" dxfId="5" priority="8" operator="containsText" text="Ongeldig!">
      <formula>NOT(ISERROR(SEARCH("Ongeldig!",D37)))</formula>
    </cfRule>
  </conditionalFormatting>
  <conditionalFormatting sqref="D66">
    <cfRule type="containsText" dxfId="4" priority="3" operator="containsText" text="Ongeldig!">
      <formula>NOT(ISERROR(SEARCH("Ongeldig!",D66)))</formula>
    </cfRule>
  </conditionalFormatting>
  <conditionalFormatting sqref="F31:F33">
    <cfRule type="expression" dxfId="3" priority="9">
      <formula>AND(F31&lt;=0,F31&lt;&gt;"",$C$22="Nee")</formula>
    </cfRule>
  </conditionalFormatting>
  <conditionalFormatting sqref="F53:F57">
    <cfRule type="expression" dxfId="2" priority="4">
      <formula>AND(F53&lt;=0,F53&lt;&gt;"",$C$22="Nee")</formula>
    </cfRule>
  </conditionalFormatting>
  <conditionalFormatting sqref="G31">
    <cfRule type="containsText" dxfId="1" priority="7" operator="containsText" text="toegestaan">
      <formula>NOT(ISERROR(SEARCH("toegestaan",G31)))</formula>
    </cfRule>
  </conditionalFormatting>
  <conditionalFormatting sqref="G53:G57">
    <cfRule type="containsText" dxfId="0" priority="2" operator="containsText" text="toegestaan">
      <formula>NOT(ISERROR(SEARCH("toegestaan",G53)))</formula>
    </cfRule>
  </conditionalFormatting>
  <dataValidations count="2">
    <dataValidation type="list" allowBlank="1" showErrorMessage="1" sqref="C22 C46" xr:uid="{1AB42708-B771-436A-B574-A3E385941C7C}">
      <formula1>"&lt;Invullen RIS&gt;,Nee,Ja"</formula1>
    </dataValidation>
    <dataValidation type="list" allowBlank="1" showErrorMessage="1" sqref="C21 C45" xr:uid="{9B0F41C8-8D08-4DA3-92B4-52D49B5A4E49}">
      <formula1>"&lt;Invullen RIS&gt;,Lineair,Niet-Lineair"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937A-433F-4C56-8214-B04AC888B7C1}">
  <dimension ref="B2:P40"/>
  <sheetViews>
    <sheetView workbookViewId="0">
      <selection activeCell="G29" sqref="G29:N46"/>
    </sheetView>
  </sheetViews>
  <sheetFormatPr defaultColWidth="8.7109375" defaultRowHeight="15" x14ac:dyDescent="0.25"/>
  <cols>
    <col min="1" max="16384" width="8.7109375" style="35"/>
  </cols>
  <sheetData>
    <row r="2" spans="2:16" x14ac:dyDescent="0.25">
      <c r="B2" s="37" t="s">
        <v>15</v>
      </c>
    </row>
    <row r="3" spans="2:16" x14ac:dyDescent="0.25">
      <c r="B3" s="35" t="s">
        <v>16</v>
      </c>
      <c r="C3" s="9" t="s">
        <v>14</v>
      </c>
    </row>
    <row r="5" spans="2:16" x14ac:dyDescent="0.25">
      <c r="B5" s="36" t="s">
        <v>18</v>
      </c>
      <c r="C5" s="36" t="s">
        <v>17</v>
      </c>
      <c r="E5" s="35" t="s">
        <v>22</v>
      </c>
      <c r="P5" s="35" t="s">
        <v>23</v>
      </c>
    </row>
    <row r="6" spans="2:16" x14ac:dyDescent="0.25">
      <c r="B6" s="36">
        <v>10</v>
      </c>
      <c r="C6" s="36">
        <f>(0-100)/(10-0)*(B6-10)</f>
        <v>0</v>
      </c>
      <c r="P6" s="35" t="s">
        <v>24</v>
      </c>
    </row>
    <row r="7" spans="2:16" x14ac:dyDescent="0.25">
      <c r="B7" s="36">
        <v>9</v>
      </c>
      <c r="C7" s="36">
        <f t="shared" ref="C7:C16" si="0">(0-100)/(10-0)*(B7-10)</f>
        <v>10</v>
      </c>
    </row>
    <row r="8" spans="2:16" x14ac:dyDescent="0.25">
      <c r="B8" s="36">
        <v>8</v>
      </c>
      <c r="C8" s="36">
        <f t="shared" si="0"/>
        <v>20</v>
      </c>
    </row>
    <row r="9" spans="2:16" x14ac:dyDescent="0.25">
      <c r="B9" s="36">
        <v>7</v>
      </c>
      <c r="C9" s="36">
        <f t="shared" si="0"/>
        <v>30</v>
      </c>
    </row>
    <row r="10" spans="2:16" x14ac:dyDescent="0.25">
      <c r="B10" s="36">
        <v>6</v>
      </c>
      <c r="C10" s="36">
        <f t="shared" si="0"/>
        <v>40</v>
      </c>
    </row>
    <row r="11" spans="2:16" x14ac:dyDescent="0.25">
      <c r="B11" s="36">
        <v>5</v>
      </c>
      <c r="C11" s="36">
        <f t="shared" si="0"/>
        <v>50</v>
      </c>
    </row>
    <row r="12" spans="2:16" x14ac:dyDescent="0.25">
      <c r="B12" s="36">
        <v>4</v>
      </c>
      <c r="C12" s="36">
        <f t="shared" si="0"/>
        <v>60</v>
      </c>
    </row>
    <row r="13" spans="2:16" x14ac:dyDescent="0.25">
      <c r="B13" s="36">
        <v>3</v>
      </c>
      <c r="C13" s="36">
        <f t="shared" si="0"/>
        <v>70</v>
      </c>
    </row>
    <row r="14" spans="2:16" x14ac:dyDescent="0.25">
      <c r="B14" s="36">
        <v>2</v>
      </c>
      <c r="C14" s="36">
        <f t="shared" si="0"/>
        <v>80</v>
      </c>
    </row>
    <row r="15" spans="2:16" x14ac:dyDescent="0.25">
      <c r="B15" s="36">
        <v>1</v>
      </c>
      <c r="C15" s="36">
        <f t="shared" si="0"/>
        <v>90</v>
      </c>
    </row>
    <row r="16" spans="2:16" x14ac:dyDescent="0.25">
      <c r="B16" s="36">
        <v>0</v>
      </c>
      <c r="C16" s="36">
        <f t="shared" si="0"/>
        <v>100</v>
      </c>
    </row>
    <row r="26" spans="2:5" x14ac:dyDescent="0.25">
      <c r="B26" s="37" t="s">
        <v>19</v>
      </c>
    </row>
    <row r="27" spans="2:5" x14ac:dyDescent="0.25">
      <c r="B27" s="35" t="s">
        <v>20</v>
      </c>
      <c r="C27" s="35" t="s">
        <v>21</v>
      </c>
    </row>
    <row r="29" spans="2:5" x14ac:dyDescent="0.25">
      <c r="B29" s="36" t="s">
        <v>18</v>
      </c>
      <c r="C29" s="36" t="s">
        <v>17</v>
      </c>
      <c r="E29" s="35" t="s">
        <v>22</v>
      </c>
    </row>
    <row r="30" spans="2:5" x14ac:dyDescent="0.25">
      <c r="B30" s="36">
        <v>10</v>
      </c>
      <c r="C30" s="36">
        <f>100-(((100*((0-B30)/(10-0)))^2)/100)</f>
        <v>0</v>
      </c>
    </row>
    <row r="31" spans="2:5" x14ac:dyDescent="0.25">
      <c r="B31" s="36">
        <v>9</v>
      </c>
      <c r="C31" s="36">
        <f t="shared" ref="C31:C40" si="1">100-(((100*((0-B31)/(10-0)))^2)/100)</f>
        <v>19</v>
      </c>
    </row>
    <row r="32" spans="2:5" x14ac:dyDescent="0.25">
      <c r="B32" s="36">
        <v>8</v>
      </c>
      <c r="C32" s="36">
        <f t="shared" si="1"/>
        <v>36</v>
      </c>
    </row>
    <row r="33" spans="2:3" x14ac:dyDescent="0.25">
      <c r="B33" s="36">
        <v>7</v>
      </c>
      <c r="C33" s="36">
        <f t="shared" si="1"/>
        <v>51</v>
      </c>
    </row>
    <row r="34" spans="2:3" x14ac:dyDescent="0.25">
      <c r="B34" s="36">
        <v>6</v>
      </c>
      <c r="C34" s="36">
        <f t="shared" si="1"/>
        <v>64</v>
      </c>
    </row>
    <row r="35" spans="2:3" x14ac:dyDescent="0.25">
      <c r="B35" s="36">
        <v>5</v>
      </c>
      <c r="C35" s="36">
        <f t="shared" si="1"/>
        <v>75</v>
      </c>
    </row>
    <row r="36" spans="2:3" x14ac:dyDescent="0.25">
      <c r="B36" s="36">
        <v>4</v>
      </c>
      <c r="C36" s="36">
        <f t="shared" si="1"/>
        <v>84</v>
      </c>
    </row>
    <row r="37" spans="2:3" x14ac:dyDescent="0.25">
      <c r="B37" s="36">
        <v>3</v>
      </c>
      <c r="C37" s="36">
        <f t="shared" si="1"/>
        <v>91</v>
      </c>
    </row>
    <row r="38" spans="2:3" x14ac:dyDescent="0.25">
      <c r="B38" s="36">
        <v>2</v>
      </c>
      <c r="C38" s="36">
        <f t="shared" si="1"/>
        <v>96</v>
      </c>
    </row>
    <row r="39" spans="2:3" x14ac:dyDescent="0.25">
      <c r="B39" s="36">
        <v>1</v>
      </c>
      <c r="C39" s="36">
        <f t="shared" si="1"/>
        <v>99</v>
      </c>
    </row>
    <row r="40" spans="2:3" x14ac:dyDescent="0.25">
      <c r="B40" s="36">
        <v>0</v>
      </c>
      <c r="C40" s="36">
        <f t="shared" si="1"/>
        <v>100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Prijsopgaveformulier</vt:lpstr>
      <vt:lpstr>Grafiek afbeeldingen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Vos</dc:creator>
  <cp:lastModifiedBy>Popta, Malou van</cp:lastModifiedBy>
  <cp:lastPrinted>2025-12-22T14:35:47Z</cp:lastPrinted>
  <dcterms:created xsi:type="dcterms:W3CDTF">2020-05-07T10:52:54Z</dcterms:created>
  <dcterms:modified xsi:type="dcterms:W3CDTF">2026-10-08T09:45:59Z</dcterms:modified>
</cp:coreProperties>
</file>