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https://bicbv.sharepoint.com/sites/BiC-aanbestedingen/Gedeelde documenten/Lopende aanbestedingen/Fontys/projecten fontys 2026/EA 2027 Drukwerk en Repro/"/>
    </mc:Choice>
  </mc:AlternateContent>
  <xr:revisionPtr revIDLastSave="0" documentId="8_{495AAE1C-1AEF-D04A-B512-272C296B78E4}" xr6:coauthVersionLast="47" xr6:coauthVersionMax="47" xr10:uidLastSave="{00000000-0000-0000-0000-000000000000}"/>
  <bookViews>
    <workbookView xWindow="0" yWindow="660" windowWidth="29400" windowHeight="17300" activeTab="1" xr2:uid="{00000000-000D-0000-FFFF-FFFF00000000}"/>
  </bookViews>
  <sheets>
    <sheet name="Voorblad" sheetId="1" r:id="rId1"/>
    <sheet name="Promotioneel drukwerk" sheetId="2" r:id="rId2"/>
    <sheet name="Huisstijl-kantoordrukw-tentpap." sheetId="3" r:id="rId3"/>
    <sheet name="Eenvoudige printopdrachten" sheetId="4" r:id="rId4"/>
    <sheet name="Totaal" sheetId="5" r:id="rId5"/>
  </sheets>
  <definedNames>
    <definedName name="_xlnm.Print_Area" localSheetId="3">'Eenvoudige printopdrachten'!$A$1:$F$96</definedName>
    <definedName name="_xlnm.Print_Area" localSheetId="2">'Huisstijl-kantoordrukw-tentpap.'!$A$1:$H$85</definedName>
    <definedName name="_xlnm.Print_Area" localSheetId="1">'Promotioneel drukwerk'!$A$1:$D$216</definedName>
    <definedName name="_xlnm.Print_Area" localSheetId="4">Totaal!$A$1:$B$7</definedName>
    <definedName name="_xlnm.Print_Area" localSheetId="0">Voorblad!$A$1:$I$52</definedName>
    <definedName name="_xlnm.Print_Titles" localSheetId="3">'Eenvoudige printopdrachten'!$5:$5</definedName>
    <definedName name="_xlnm.Print_Titles" localSheetId="2">'Huisstijl-kantoordrukw-tentpap.'!$1:$2</definedName>
    <definedName name="_xlnm.Print_Titles" localSheetId="1">'Promotioneel drukwerk'!$1:$3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0" i="3" l="1"/>
  <c r="A4" i="5"/>
  <c r="A3" i="5"/>
  <c r="A2" i="5"/>
  <c r="D94" i="4"/>
  <c r="F90" i="4"/>
  <c r="D89" i="4"/>
  <c r="F89" i="4" s="1"/>
  <c r="D88" i="4"/>
  <c r="F88" i="4" s="1"/>
  <c r="D87" i="4"/>
  <c r="F87" i="4" s="1"/>
  <c r="D86" i="4"/>
  <c r="F86" i="4" s="1"/>
  <c r="D85" i="4"/>
  <c r="F85" i="4" s="1"/>
  <c r="D84" i="4"/>
  <c r="F84" i="4" s="1"/>
  <c r="D83" i="4"/>
  <c r="F83" i="4" s="1"/>
  <c r="D82" i="4"/>
  <c r="F82" i="4" s="1"/>
  <c r="D81" i="4"/>
  <c r="F81" i="4" s="1"/>
  <c r="D80" i="4"/>
  <c r="F80" i="4" s="1"/>
  <c r="D79" i="4"/>
  <c r="F79" i="4" s="1"/>
  <c r="D78" i="4"/>
  <c r="F78" i="4" s="1"/>
  <c r="D77" i="4"/>
  <c r="F77" i="4" s="1"/>
  <c r="D76" i="4"/>
  <c r="F76" i="4" s="1"/>
  <c r="D75" i="4"/>
  <c r="F75" i="4" s="1"/>
  <c r="D74" i="4"/>
  <c r="F74" i="4" s="1"/>
  <c r="D73" i="4"/>
  <c r="F73" i="4" s="1"/>
  <c r="D72" i="4"/>
  <c r="F72" i="4" s="1"/>
  <c r="D71" i="4"/>
  <c r="F71" i="4" s="1"/>
  <c r="D70" i="4"/>
  <c r="F70" i="4" s="1"/>
  <c r="D69" i="4"/>
  <c r="F69" i="4" s="1"/>
  <c r="D68" i="4"/>
  <c r="F68" i="4" s="1"/>
  <c r="D67" i="4"/>
  <c r="F67" i="4" s="1"/>
  <c r="D66" i="4"/>
  <c r="F66" i="4" s="1"/>
  <c r="D65" i="4"/>
  <c r="F65" i="4" s="1"/>
  <c r="D64" i="4"/>
  <c r="F64" i="4" s="1"/>
  <c r="D63" i="4"/>
  <c r="F63" i="4" s="1"/>
  <c r="D62" i="4"/>
  <c r="F62" i="4" s="1"/>
  <c r="D61" i="4"/>
  <c r="F61" i="4" s="1"/>
  <c r="D60" i="4"/>
  <c r="F60" i="4" s="1"/>
  <c r="D59" i="4"/>
  <c r="F59" i="4" s="1"/>
  <c r="D58" i="4"/>
  <c r="F58" i="4" s="1"/>
  <c r="D57" i="4"/>
  <c r="F57" i="4" s="1"/>
  <c r="D56" i="4"/>
  <c r="F56" i="4" s="1"/>
  <c r="D55" i="4"/>
  <c r="F55" i="4" s="1"/>
  <c r="D54" i="4"/>
  <c r="F54" i="4" s="1"/>
  <c r="D53" i="4"/>
  <c r="F53" i="4" s="1"/>
  <c r="D52" i="4"/>
  <c r="F52" i="4" s="1"/>
  <c r="D51" i="4"/>
  <c r="F51" i="4" s="1"/>
  <c r="D50" i="4"/>
  <c r="F50" i="4" s="1"/>
  <c r="D49" i="4"/>
  <c r="F49" i="4" s="1"/>
  <c r="D48" i="4"/>
  <c r="F48" i="4" s="1"/>
  <c r="D47" i="4"/>
  <c r="F47" i="4" s="1"/>
  <c r="D46" i="4"/>
  <c r="F46" i="4" s="1"/>
  <c r="D45" i="4"/>
  <c r="F45" i="4" s="1"/>
  <c r="D44" i="4"/>
  <c r="F44" i="4" s="1"/>
  <c r="D43" i="4"/>
  <c r="F43" i="4" s="1"/>
  <c r="D42" i="4"/>
  <c r="F42" i="4" s="1"/>
  <c r="D41" i="4"/>
  <c r="F41" i="4" s="1"/>
  <c r="D40" i="4"/>
  <c r="F40" i="4" s="1"/>
  <c r="D39" i="4"/>
  <c r="F39" i="4" s="1"/>
  <c r="D38" i="4"/>
  <c r="F38" i="4" s="1"/>
  <c r="D37" i="4"/>
  <c r="F37" i="4" s="1"/>
  <c r="D36" i="4"/>
  <c r="F36" i="4" s="1"/>
  <c r="D35" i="4"/>
  <c r="F35" i="4" s="1"/>
  <c r="D34" i="4"/>
  <c r="F34" i="4" s="1"/>
  <c r="D33" i="4"/>
  <c r="F33" i="4" s="1"/>
  <c r="D32" i="4"/>
  <c r="F32" i="4" s="1"/>
  <c r="D31" i="4"/>
  <c r="F31" i="4" s="1"/>
  <c r="D30" i="4"/>
  <c r="F30" i="4" s="1"/>
  <c r="D29" i="4"/>
  <c r="F29" i="4" s="1"/>
  <c r="D28" i="4"/>
  <c r="F28" i="4" s="1"/>
  <c r="D27" i="4"/>
  <c r="F27" i="4" s="1"/>
  <c r="D26" i="4"/>
  <c r="F26" i="4" s="1"/>
  <c r="D25" i="4"/>
  <c r="F25" i="4" s="1"/>
  <c r="D24" i="4"/>
  <c r="F24" i="4" s="1"/>
  <c r="D23" i="4"/>
  <c r="F23" i="4" s="1"/>
  <c r="D22" i="4"/>
  <c r="F22" i="4" s="1"/>
  <c r="D21" i="4"/>
  <c r="F21" i="4" s="1"/>
  <c r="D20" i="4"/>
  <c r="F20" i="4" s="1"/>
  <c r="D19" i="4"/>
  <c r="F19" i="4" s="1"/>
  <c r="D18" i="4"/>
  <c r="F18" i="4" s="1"/>
  <c r="D17" i="4"/>
  <c r="F17" i="4" s="1"/>
  <c r="D16" i="4"/>
  <c r="F16" i="4" s="1"/>
  <c r="D15" i="4"/>
  <c r="F15" i="4" s="1"/>
  <c r="D14" i="4"/>
  <c r="F14" i="4" s="1"/>
  <c r="D13" i="4"/>
  <c r="F13" i="4" s="1"/>
  <c r="D12" i="4"/>
  <c r="F12" i="4" s="1"/>
  <c r="D11" i="4"/>
  <c r="F11" i="4" s="1"/>
  <c r="D10" i="4"/>
  <c r="F10" i="4" s="1"/>
  <c r="D9" i="4"/>
  <c r="F9" i="4" s="1"/>
  <c r="D8" i="4"/>
  <c r="F8" i="4" s="1"/>
  <c r="D7" i="4"/>
  <c r="F7" i="4" s="1"/>
  <c r="D6" i="4"/>
  <c r="F6" i="4" s="1"/>
  <c r="E92" i="4" s="1"/>
  <c r="D95" i="4" s="1"/>
  <c r="B4" i="5" s="1"/>
  <c r="H72" i="3"/>
  <c r="H68" i="3"/>
  <c r="H64" i="3"/>
  <c r="H60" i="3"/>
  <c r="H56" i="3"/>
  <c r="H46" i="3"/>
  <c r="H42" i="3"/>
  <c r="H38" i="3"/>
  <c r="H34" i="3"/>
  <c r="H30" i="3"/>
  <c r="H26" i="3"/>
  <c r="H21" i="3"/>
  <c r="H16" i="3"/>
  <c r="H11" i="3"/>
  <c r="H6" i="3"/>
  <c r="H74" i="3" s="1"/>
  <c r="D213" i="2"/>
  <c r="D200" i="2"/>
  <c r="D189" i="2"/>
  <c r="D178" i="2"/>
  <c r="D167" i="2"/>
  <c r="D156" i="2"/>
  <c r="D145" i="2"/>
  <c r="D134" i="2"/>
  <c r="D123" i="2"/>
  <c r="D111" i="2"/>
  <c r="D99" i="2"/>
  <c r="D87" i="2"/>
  <c r="D63" i="2"/>
  <c r="D51" i="2"/>
  <c r="D39" i="2"/>
  <c r="D27" i="2"/>
  <c r="D15" i="2"/>
  <c r="D215" i="2" l="1"/>
  <c r="B2" i="5" s="1"/>
  <c r="B3" i="5"/>
  <c r="B5" i="5" l="1"/>
</calcChain>
</file>

<file path=xl/sharedStrings.xml><?xml version="1.0" encoding="utf-8"?>
<sst xmlns="http://schemas.openxmlformats.org/spreadsheetml/2006/main" count="765" uniqueCount="261">
  <si>
    <t>Bijlage C  ·  Prijzenblad</t>
  </si>
  <si>
    <t>Europese openbare Aanbesteding</t>
  </si>
  <si>
    <t>Drukwerk en Repro</t>
  </si>
  <si>
    <t>Kenmerk van deze aanbesteding: CN-00986</t>
  </si>
  <si>
    <t>Aanbestedende dienst: Stichting Fontys</t>
  </si>
  <si>
    <t>Werkbladen</t>
  </si>
  <si>
    <t>1.  Promotioneel drukwerk</t>
  </si>
  <si>
    <t>2.  Huisstijldrukw &amp; tentamenpapier</t>
  </si>
  <si>
    <t>3.  Eenvoudige printopdrachten</t>
  </si>
  <si>
    <t>4.  Totaal</t>
  </si>
  <si>
    <t>Invulinstructie</t>
  </si>
  <si>
    <t>Lichtgroene cellen: in te vullen door Inschrijver (prijzen exclusief btw, en naam Inschrijver op werkblad Totaal).</t>
  </si>
  <si>
    <t>Grijze cellen: berekend door het prijzenblad, niet wijzigen.</t>
  </si>
  <si>
    <t xml:space="preserve">Prijzenblad en productspecificaties CN-00986
Inschrijver dient alle lichtgroene cellen in te vullen </t>
  </si>
  <si>
    <t>Promotioneel Drukwerk</t>
  </si>
  <si>
    <t>Alle prijzen zijn exclusief btw, op basis van losse bestellingen en alle onderstaande items dienen berekend te worden op basis van een aflopende bedrukking (er moet dus rondom worden schoongesneden). Alle opgegeven pagina's zijn inclusief een omslag.</t>
  </si>
  <si>
    <t>Omschrijving</t>
  </si>
  <si>
    <t>Item 1: A4 brochure #1</t>
  </si>
  <si>
    <t>Oplage</t>
  </si>
  <si>
    <t>Zie staffel</t>
  </si>
  <si>
    <t>Formaat</t>
  </si>
  <si>
    <t>Plano A3, afgewerkt formaat A4 staand</t>
  </si>
  <si>
    <t>Omvang</t>
  </si>
  <si>
    <t xml:space="preserve">8 pagina's </t>
  </si>
  <si>
    <t>Papier</t>
  </si>
  <si>
    <t>Omslag: 200 grams houtvrij silk mc
Binnenwerk: 200 grams houtvrij silk mc</t>
  </si>
  <si>
    <t>Bedrukking</t>
  </si>
  <si>
    <t>2-zijdig in full colour</t>
  </si>
  <si>
    <t>Afwerking</t>
  </si>
  <si>
    <t>Geniet gebrocheerd en rondom schoongesneden</t>
  </si>
  <si>
    <t>Verpakking</t>
  </si>
  <si>
    <t>Handzaam</t>
  </si>
  <si>
    <t>Prijs per oplage:</t>
  </si>
  <si>
    <t xml:space="preserve">Prijs (staffel)
</t>
  </si>
  <si>
    <t xml:space="preserve">Totaalprijs (gemiddelde van 1, 2 en 3) </t>
  </si>
  <si>
    <t>Item 2: A4 brochure #2</t>
  </si>
  <si>
    <t>16 pagina's</t>
  </si>
  <si>
    <t>Omslag: 200 grams houtvrij silk mc
Binnenwerk: 115 grams houtvrij silk mc</t>
  </si>
  <si>
    <t>Item 3: A4 brochure #3</t>
  </si>
  <si>
    <t>32 pagina's</t>
  </si>
  <si>
    <t>Item 4: A5 brochure #1</t>
  </si>
  <si>
    <t>Plano A4, afgewerkt formaat A5 staand</t>
  </si>
  <si>
    <t>8 pagina's</t>
  </si>
  <si>
    <t>Omslag 200 grams houtvrij silk mc</t>
  </si>
  <si>
    <t>Binnenwerk 200 grams houtvrij silk mc</t>
  </si>
  <si>
    <t>Prijs (staffel)</t>
  </si>
  <si>
    <t>Item 5: A5 brochure  #2</t>
  </si>
  <si>
    <t>Binnenwerk 115 grams houtvrij silk mc</t>
  </si>
  <si>
    <t>Prijs (staffel)
(oplage verdeeld over 16 soorten)</t>
  </si>
  <si>
    <t>Item 6: A5 brochure #3</t>
  </si>
  <si>
    <t>Item 7: A4 folder #1</t>
  </si>
  <si>
    <t>4 pagina's</t>
  </si>
  <si>
    <t xml:space="preserve">200 grams houtvrij silk mc
</t>
  </si>
  <si>
    <t>2-zijdig in full colour aflopend</t>
  </si>
  <si>
    <t>Gevouwen, 1 slag</t>
  </si>
  <si>
    <t>Item 8: A4 folder #2</t>
  </si>
  <si>
    <t>Plano 630 x 297 mm,  afgewerkt formaat A4 staand</t>
  </si>
  <si>
    <t>6 pagina's (drieluik)</t>
  </si>
  <si>
    <t>Gevouwen, 2 slagen</t>
  </si>
  <si>
    <t>Item 9: A5 folder #1</t>
  </si>
  <si>
    <t xml:space="preserve">4 pagina's </t>
  </si>
  <si>
    <t>Item 10: A5 folder #2</t>
  </si>
  <si>
    <t>Plano 444 x 210 mm, afgewerkt formaat A5 staand</t>
  </si>
  <si>
    <t>Item 11: DM Kaart #1</t>
  </si>
  <si>
    <t>Afgewerkt formaat A5 liggend</t>
  </si>
  <si>
    <t>300 grams eenzijdig gestreken sulfaatkarton wit</t>
  </si>
  <si>
    <t>1-zijdig matlak (gepersonaliseerd)</t>
  </si>
  <si>
    <t>n.v.t.</t>
  </si>
  <si>
    <t>Item 12: DM Kaart #2</t>
  </si>
  <si>
    <t>1-zijdig in full colour, 1-zijdig zwart</t>
  </si>
  <si>
    <t>Item 13: DM Kaart Rond #3</t>
  </si>
  <si>
    <t>148 mm diameter</t>
  </si>
  <si>
    <t>1-zijdig matlak (gepersonaliseerd) en stansen</t>
  </si>
  <si>
    <t>Item 14: Posters #1</t>
  </si>
  <si>
    <t xml:space="preserve">A0 </t>
  </si>
  <si>
    <t xml:space="preserve">Papier </t>
  </si>
  <si>
    <t>170 grams silk mc</t>
  </si>
  <si>
    <t xml:space="preserve">Bedrukking </t>
  </si>
  <si>
    <t>1-zijdig in full colour</t>
  </si>
  <si>
    <t>In ronde koker</t>
  </si>
  <si>
    <t>Item 15: Posters #2</t>
  </si>
  <si>
    <t xml:space="preserve">A1 </t>
  </si>
  <si>
    <t>Item 16: Posters #3</t>
  </si>
  <si>
    <t xml:space="preserve">A2 </t>
  </si>
  <si>
    <t>Item 17: Posters #4</t>
  </si>
  <si>
    <t>Zie staffel.</t>
  </si>
  <si>
    <t xml:space="preserve">A3 </t>
  </si>
  <si>
    <t>Item 18: Wat kies jij magazine</t>
  </si>
  <si>
    <t xml:space="preserve">52 pagina's </t>
  </si>
  <si>
    <t>Omslag 300 gr houtvrij silk mc</t>
  </si>
  <si>
    <t>wegingsfactor voor het totaalprijzenblad</t>
  </si>
  <si>
    <t>SUBTOTAALSOM Promotioneel Drukwerk</t>
  </si>
  <si>
    <t xml:space="preserve"> </t>
  </si>
  <si>
    <t>Huisstijl-/kantoordrukwerk</t>
  </si>
  <si>
    <t>Omschrijving item</t>
  </si>
  <si>
    <t>papiersoort</t>
  </si>
  <si>
    <t xml:space="preserve">bedrukking </t>
  </si>
  <si>
    <t xml:space="preserve">oplage </t>
  </si>
  <si>
    <t>bedrag voor de oplage</t>
  </si>
  <si>
    <t>bedrag</t>
  </si>
  <si>
    <t xml:space="preserve">Item 1: A4 briefpapier </t>
  </si>
  <si>
    <t>210x297 mm</t>
  </si>
  <si>
    <t>90 grams houtvrij wit offset</t>
  </si>
  <si>
    <t>1-zijdig in PMS 525</t>
  </si>
  <si>
    <t>per 2.500 meer</t>
  </si>
  <si>
    <t>Totaalprijs inclusief kosten aflevering.</t>
  </si>
  <si>
    <t>Wegingsfactor:</t>
  </si>
  <si>
    <t xml:space="preserve">Item 2: C5  enveloppe met venster links </t>
  </si>
  <si>
    <t>162x229 mm</t>
  </si>
  <si>
    <t>Gegomde klep lange zijde, trapeziumklep, grijze binnendruk, 
met port betaald logo, venster 40 x 110mm rechte hoeken</t>
  </si>
  <si>
    <t>90 grams wit HV Bankpost</t>
  </si>
  <si>
    <t>eenzijdig bedrukt in PMS 525 
niet aflopend, geen volvlakken</t>
  </si>
  <si>
    <t>per 1.000 meer</t>
  </si>
  <si>
    <t>Item 3: C4 envelop met venster links</t>
  </si>
  <si>
    <t>229 x 324 mm</t>
  </si>
  <si>
    <t>120 grams wit HV Bankpost</t>
  </si>
  <si>
    <t>per 500 meer</t>
  </si>
  <si>
    <t xml:space="preserve">Item 4: C5 enveloppe zonder venster </t>
  </si>
  <si>
    <t>Klep lange zijde, grijze binnendruk, 
met port betaald logo, met striplock.</t>
  </si>
  <si>
    <t xml:space="preserve">Item 5: C4 envelop zonder venster </t>
  </si>
  <si>
    <t>324x229 mm</t>
  </si>
  <si>
    <t>Klep korte zijde, grijze binnendruk, met port betaald logo, met striplock.</t>
  </si>
  <si>
    <t>55 x 90 mm</t>
  </si>
  <si>
    <t>300 grams Greentop (=creme kleurig offset)</t>
  </si>
  <si>
    <t xml:space="preserve">100 (in doosje) </t>
  </si>
  <si>
    <t>per 50 meer</t>
  </si>
  <si>
    <t>297 x 210 mm (plano), afgewerkt 105 x 297 mm (1 maal rillen)</t>
  </si>
  <si>
    <t>190 grams houtvrij wit offset</t>
  </si>
  <si>
    <t>1-zijdig full colour</t>
  </si>
  <si>
    <t>510 x 395 mm (plano)</t>
  </si>
  <si>
    <t>300 grams 2 zijdig gestreken sulfaatkarton</t>
  </si>
  <si>
    <t>1-zijdig full color met matlak</t>
  </si>
  <si>
    <t xml:space="preserve">510 x 395 mm </t>
  </si>
  <si>
    <t>300 grams 2-zijdig gestreken sulfaatkarton</t>
  </si>
  <si>
    <t>1-zijdig full colour met matlak</t>
  </si>
  <si>
    <t>297 x 210 mm</t>
  </si>
  <si>
    <t>120 grams houtvrij papier biotop 3</t>
  </si>
  <si>
    <t>2-zijdig in PMS 525</t>
  </si>
  <si>
    <t>per 5.000 meer</t>
  </si>
  <si>
    <t>Tentamenpapier</t>
  </si>
  <si>
    <t xml:space="preserve">A3 naar A4 gevouwen </t>
  </si>
  <si>
    <t xml:space="preserve">90 grams houtvrij wit offset </t>
  </si>
  <si>
    <t xml:space="preserve">A4 </t>
  </si>
  <si>
    <t>A4</t>
  </si>
  <si>
    <t>Prijs kosten opslag per Euro-palletplaats per maand (wegingsfactor is in de totaalsom *12 meegenomen)</t>
  </si>
  <si>
    <t>Prijzenblad en productspecificaties CN-00986 Inschrijver dient alle lichtgroene cellen in te vullen.</t>
  </si>
  <si>
    <t>Eenvoudige printopdrachten/repro</t>
  </si>
  <si>
    <t>Alle prijzen exclusief BTW, op basis van losse bestellingen, er mogen geen items ongevraagd aan een berekening worden toegevoegd of op andere dan gevraagde papierformaten gerekend worden. Alle tarieven zijn ongeacht het percentage tonerbezetting!</t>
  </si>
  <si>
    <t>bijzonderheden</t>
  </si>
  <si>
    <t>aantallen tot en met juli 2026</t>
  </si>
  <si>
    <t>wegingsfactor (afgerond, werkelijke aantal rekent door)</t>
  </si>
  <si>
    <t>Prijs per eenheid (afdruk, vel of stuks, tenzij expliciet anders beschreven)</t>
  </si>
  <si>
    <t>Kosten (fictieve eenheden x prijs per eenheid)</t>
  </si>
  <si>
    <t>1 slag vouwen (V – Vouw)</t>
  </si>
  <si>
    <t>A0 170gr gsm glanzend papier</t>
  </si>
  <si>
    <t>A0 90gr gsm mat papier</t>
  </si>
  <si>
    <t>A0 Poster paper matt 140 gr.</t>
  </si>
  <si>
    <t>A1 170gr gsm glanzend papier</t>
  </si>
  <si>
    <t>A1 90gr gsm mat papier</t>
  </si>
  <si>
    <t>A1 Poster paper matt 140 gr.</t>
  </si>
  <si>
    <t>A2 170gr gsm glanzend papier</t>
  </si>
  <si>
    <t>A2 90gr gsm mat papier</t>
  </si>
  <si>
    <t>A2 Poster paper matt 140 gr.</t>
  </si>
  <si>
    <t>Afdruk kleur A0 enkelz dig</t>
  </si>
  <si>
    <t>exclusief papier</t>
  </si>
  <si>
    <t>Afdruk kleur A1 enkelz dig</t>
  </si>
  <si>
    <t>Afdruk kleur A2 enkelz dig</t>
  </si>
  <si>
    <t>Afdruk Kleur A3 enkelz dig</t>
  </si>
  <si>
    <t>exclusief papier (dubbelzijdig = 2x prijs enkelzijdig)</t>
  </si>
  <si>
    <t>Afdruk Kleur A4 enkelz dig</t>
  </si>
  <si>
    <t>Afdruk Kleur A5 ez dig incl.75g papier</t>
  </si>
  <si>
    <t>inclusief papier (dubbelzijdig = 2x prijs enkelzijdig)</t>
  </si>
  <si>
    <t>Afdruk Kleur A6 enkelzijdig</t>
  </si>
  <si>
    <t>Afdruk Kleur SRA3 enkelz dig</t>
  </si>
  <si>
    <t>Afdruk Kleur SRA4 enkelz dig</t>
  </si>
  <si>
    <t>Afdruk Kleur SRA5 enkelz dig</t>
  </si>
  <si>
    <t>Afdruk Kleur SRA6 enkelz dig</t>
  </si>
  <si>
    <t>Afdruk Zwart/Wit A0 enkelz dig</t>
  </si>
  <si>
    <t>Afdruk Zwart/Wit A1 enkelz dig</t>
  </si>
  <si>
    <t>Afdruk Zwart/Wit A4 enkelz dig</t>
  </si>
  <si>
    <t>Afdruk Zwart/Wit A6 enkelzijdig</t>
  </si>
  <si>
    <t>Afdruk Zwart/Wit SRA3 enkelz dig</t>
  </si>
  <si>
    <t>Afdruk Zwart/Wit SRA4 enkelz dig</t>
  </si>
  <si>
    <t>Afdruk Zwart/Wit SRA5 enkelz dig</t>
  </si>
  <si>
    <t>Afdruk Zwart/Wit SRA6 enkelz dig</t>
  </si>
  <si>
    <t>Black Label Premium 80G A4 FSC</t>
  </si>
  <si>
    <t>of minimaal vergelijkbare kwaliteit</t>
  </si>
  <si>
    <t>Boren 4 gaten per vel</t>
  </si>
  <si>
    <t>Lamineren A3, 125 micron</t>
  </si>
  <si>
    <t>Lamineren A4, 125 micron</t>
  </si>
  <si>
    <t>Lamineren A5, 125 micron</t>
  </si>
  <si>
    <t>Lamineren A6, 125 micron</t>
  </si>
  <si>
    <t>Lijmen met bindstrip A4 klein</t>
  </si>
  <si>
    <t>Lijmen met bindstrip A4 middel</t>
  </si>
  <si>
    <t>Nieten met 1 nietje per set, machinaal</t>
  </si>
  <si>
    <t>Nieten met 2 nietjes per set, machinaal</t>
  </si>
  <si>
    <t>Opstartkosten opdracht onder 5 euro</t>
  </si>
  <si>
    <t>Opstartkosten per document</t>
  </si>
  <si>
    <t>Orderbegeleiding (15 minuten)</t>
  </si>
  <si>
    <t>Plotten kleur incl. pap. A1  (dek.&lt;30%)</t>
  </si>
  <si>
    <t>Schoonsnijden SRA formaten (per vel)</t>
  </si>
  <si>
    <t>Snijden A4 naar A5</t>
  </si>
  <si>
    <t>Snijden A4 naar A6</t>
  </si>
  <si>
    <t>Snijden grootformaat (per tekening)</t>
  </si>
  <si>
    <t>Top Colour Zero 100G A4 500V FSC</t>
  </si>
  <si>
    <t>Top Colour Zero 120G A4 500V FSC</t>
  </si>
  <si>
    <t>Top Colour Zero 120G SRA3 250V FSC</t>
  </si>
  <si>
    <t>Top Colour Zero 160G A3 250V FSC</t>
  </si>
  <si>
    <t>Top Colour Zero 160G A4 250V FSC</t>
  </si>
  <si>
    <t>Top Colour Zero 200G SRA3 250V FSC</t>
  </si>
  <si>
    <t>Top Colour Zero 200G SRA4 500V FSC</t>
  </si>
  <si>
    <t>Top Colour Zero 250G A3 250V FSC</t>
  </si>
  <si>
    <t>Top Colour Zero 250G A4 250V FSC</t>
  </si>
  <si>
    <t>Top Colour Zero 250G SRA4 250V FSC</t>
  </si>
  <si>
    <t>Transparant A4</t>
  </si>
  <si>
    <t>Transparant plastic voor- en achtervel</t>
  </si>
  <si>
    <t>Vel Black Label Zero A5 80G FSC</t>
  </si>
  <si>
    <t>Vel Black Label Zero A6 80G FSC</t>
  </si>
  <si>
    <t>Vel gekleurd papier 160 grams A4</t>
  </si>
  <si>
    <t>Vel Top Colour copier A5 120 gr</t>
  </si>
  <si>
    <t>Vel Top Colour copier A5 250 gram</t>
  </si>
  <si>
    <t>Vel Top Colour copier SRA3 100 gr</t>
  </si>
  <si>
    <t>Vel Top Colour copier SRA3 160 gr</t>
  </si>
  <si>
    <t>Vel Top Colour copier SRA3 250 gr</t>
  </si>
  <si>
    <t>Vel Top Colour copier SRA4 100 gr</t>
  </si>
  <si>
    <t>Vel Top Colour copier SRA4 120 gr</t>
  </si>
  <si>
    <t>Vel Top Colour copier SRA4 160 gr</t>
  </si>
  <si>
    <t>Vel Top Colour Zero A6 160 gr FSC</t>
  </si>
  <si>
    <t>Vel Top Colour Zero SRA5 100 gr FSC</t>
  </si>
  <si>
    <t>Vel Top Colour Zero SRA5 120 gr FSC</t>
  </si>
  <si>
    <t>Vel Top Colour Zero SRA5 160 gr FSC</t>
  </si>
  <si>
    <t>Vel Top Colour Zero SRA5 200 gr FSC</t>
  </si>
  <si>
    <t>Vel Top Colour Zero SRA5 250 gr FSC</t>
  </si>
  <si>
    <t>Vel Top Colour Zero SRA6 100 gr FSC</t>
  </si>
  <si>
    <t>Vel Top Colour Zero SRA6 160 gr FSC</t>
  </si>
  <si>
    <t>Vel Top Colour Zero SRA6 200 gr FSC</t>
  </si>
  <si>
    <t>Vel Top Colour Zero SRA6 250 gr FSC</t>
  </si>
  <si>
    <t>Verpakking koker grootformaat A0</t>
  </si>
  <si>
    <t>Vouwen/nieten  A3, automatisch</t>
  </si>
  <si>
    <t>Vouwen/nieten  A4, automatisch</t>
  </si>
  <si>
    <t>Wirebinding metaal &lt; 10mm</t>
  </si>
  <si>
    <t>Kosten bestelportal per maand onderhoud en beheer inclusief implementatie.</t>
  </si>
  <si>
    <t>subtotaal repro opdrachten</t>
  </si>
  <si>
    <t>Prijs voor levering per koerier voor spoedopdrachten (extra rit buiten de levertijden van het programma van eisen om)</t>
  </si>
  <si>
    <t>Prijzenblad en productspecificaties CN-00986 Inschrijver dient de lichtgroene cel in te vullen.</t>
  </si>
  <si>
    <t>TOTAAL van bovenstaande items en daarmee de inschrijfprijs exclusief BTW</t>
  </si>
  <si>
    <t>Naam Inschrijver</t>
  </si>
  <si>
    <t>Item 6: Visitekaartjes</t>
  </si>
  <si>
    <t>Item 7: Naambordje/Tafelkaart</t>
  </si>
  <si>
    <t>Item 8: Insteekmap algemeen zonder venster</t>
  </si>
  <si>
    <t>Item 9: Omslagmap diploma PRO</t>
  </si>
  <si>
    <t>Item 10: Diploma supplement</t>
  </si>
  <si>
    <t>Item 12: Tentamenpapier A3 (lijn)</t>
  </si>
  <si>
    <t>Item 13: Tentamenpapier A3 (ruit 10 mm)</t>
  </si>
  <si>
    <t>Item 14: Tentamenpapier A3 (ruit 5 mm)</t>
  </si>
  <si>
    <t>Item 15: Tentamenpapier A4 (lijn)</t>
  </si>
  <si>
    <t>Item 16: Tentamenpapier A4 (ruit 10 mm)</t>
  </si>
  <si>
    <t>Item 11: Diplomacertificaat</t>
  </si>
  <si>
    <t>SUBTOTAALSOM huisstijldrukwerk en tentamenpapier</t>
  </si>
  <si>
    <t>SUBTOTAALSOM eenvoudige printopdrachten</t>
  </si>
  <si>
    <r>
      <t xml:space="preserve">Prijzenblad en productspecificaties </t>
    </r>
    <r>
      <rPr>
        <b/>
        <sz val="10"/>
        <color rgb="FF855C85"/>
        <rFont val="Arial"/>
        <family val="2"/>
      </rPr>
      <t>CN-00986</t>
    </r>
    <r>
      <rPr>
        <sz val="10"/>
        <color rgb="FF855C85"/>
        <rFont val="Arial"/>
        <family val="2"/>
      </rPr>
      <t>.     Alle prijzen exclusief BTW, op basis van losse bestellingen (kolom e), de aantallen bij 'oplage' zijn realistische en een meerprijs voor extra aantallen komen in dat geval bovenop de prijs uit kolom E. Inschrijver dient alle lichtgroene cellen in te vullen. De definitie 'meer' is hiermee een hogere oplage dan kolom B, per beschreven aantal (niet limitatief).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</si>
</sst>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 #,##0.00_);\(&quot;€&quot;\ #,##0.00\)"/>
    <numFmt numFmtId="164" formatCode="&quot;€&quot;\ #,##0.00;&quot;€&quot;\ \-#,##0.00"/>
    <numFmt numFmtId="165" formatCode="_ * #,##0.00_ ;_ * \-#,##0.00_ ;_ * &quot;-&quot;??_ ;_ @_ "/>
    <numFmt numFmtId="166" formatCode="&quot;€&quot;\ #,##0.00_-;&quot;€&quot;\ #,##0.00\-"/>
    <numFmt numFmtId="167" formatCode="_ * #,##0_ ;_ * \-#,##0_ ;_ * &quot;-&quot;??_ ;_ @_ "/>
    <numFmt numFmtId="168" formatCode="&quot;€&quot;\ #,##0.0000"/>
    <numFmt numFmtId="169" formatCode="&quot;€&quot;\ #,##0.00_-"/>
    <numFmt numFmtId="170" formatCode="&quot;€&quot;\ #,##0.00"/>
    <numFmt numFmtId="171" formatCode="&quot;€ &quot;#,##0.0000"/>
    <numFmt numFmtId="172" formatCode="#,##0_ ;\-#,##0\ "/>
    <numFmt numFmtId="173" formatCode="_-&quot;€&quot;\ * #,##0.00_-;_-&quot;€&quot;\ * #,##0.00\-;_-&quot;€&quot;\ * &quot;-&quot;??_-;_-@_-"/>
  </numFmts>
  <fonts count="36" x14ac:knownFonts="1">
    <font>
      <sz val="11"/>
      <color theme="1"/>
      <name val="Calibri"/>
      <family val="2"/>
      <scheme val="minor"/>
    </font>
    <font>
      <sz val="12"/>
      <color theme="1"/>
      <name val="Calibri"/>
      <family val="2"/>
      <scheme val="minor"/>
    </font>
    <font>
      <sz val="11"/>
      <color theme="1"/>
      <name val="Calibri"/>
      <family val="2"/>
      <scheme val="minor"/>
    </font>
    <font>
      <sz val="10"/>
      <name val="Arial"/>
      <family val="2"/>
    </font>
    <font>
      <sz val="10"/>
      <color indexed="8"/>
      <name val="Arial"/>
      <family val="2"/>
    </font>
    <font>
      <u/>
      <sz val="11"/>
      <color theme="10"/>
      <name val="Calibri"/>
      <family val="2"/>
      <scheme val="minor"/>
    </font>
    <font>
      <u/>
      <sz val="11"/>
      <color theme="11"/>
      <name val="Calibri"/>
      <family val="2"/>
      <scheme val="minor"/>
    </font>
    <font>
      <b/>
      <sz val="12"/>
      <color theme="1"/>
      <name val="Calibri"/>
      <family val="2"/>
      <scheme val="minor"/>
    </font>
    <font>
      <sz val="10"/>
      <color theme="1"/>
      <name val="Calibri"/>
      <family val="2"/>
      <scheme val="minor"/>
    </font>
    <font>
      <sz val="10"/>
      <name val="Calibri"/>
      <family val="2"/>
      <scheme val="minor"/>
    </font>
    <font>
      <sz val="10"/>
      <color theme="1"/>
      <name val="Calibri"/>
      <family val="2"/>
      <charset val="1"/>
    </font>
    <font>
      <b/>
      <sz val="10"/>
      <color rgb="FFFFFFFF"/>
      <name val="Arial"/>
      <family val="2"/>
    </font>
    <font>
      <sz val="10"/>
      <color rgb="FF4D4D4D"/>
      <name val="Arial"/>
      <family val="2"/>
    </font>
    <font>
      <b/>
      <sz val="10"/>
      <color rgb="FF663366"/>
      <name val="Arial"/>
      <family val="2"/>
    </font>
    <font>
      <sz val="10"/>
      <color rgb="FF333333"/>
      <name val="Arial"/>
      <family val="2"/>
    </font>
    <font>
      <b/>
      <sz val="10"/>
      <color rgb="FF333333"/>
      <name val="Arial"/>
      <family val="2"/>
    </font>
    <font>
      <sz val="10"/>
      <color rgb="FF855C85"/>
      <name val="Arial"/>
      <family val="2"/>
    </font>
    <font>
      <b/>
      <sz val="18"/>
      <color rgb="FF663366"/>
      <name val="Arial"/>
      <family val="2"/>
    </font>
    <font>
      <i/>
      <sz val="9"/>
      <color rgb="FF707070"/>
      <name val="Arial"/>
      <family val="2"/>
    </font>
    <font>
      <sz val="10"/>
      <name val="Arial"/>
      <family val="2"/>
    </font>
    <font>
      <sz val="10"/>
      <color rgb="FF707070"/>
      <name val="Arial"/>
      <family val="2"/>
    </font>
    <font>
      <b/>
      <sz val="14"/>
      <color rgb="FF663366"/>
      <name val="Arial"/>
      <family val="2"/>
    </font>
    <font>
      <sz val="9"/>
      <color rgb="FF707070"/>
      <name val="Arial"/>
      <family val="2"/>
    </font>
    <font>
      <b/>
      <sz val="11"/>
      <color rgb="FFFFFFFF"/>
      <name val="Arial"/>
      <family val="2"/>
    </font>
    <font>
      <sz val="11"/>
      <color rgb="FF333333"/>
      <name val="Arial"/>
      <family val="2"/>
    </font>
    <font>
      <b/>
      <sz val="12"/>
      <color rgb="FFFFFFFF"/>
      <name val="Arial"/>
      <family val="2"/>
    </font>
    <font>
      <b/>
      <sz val="11"/>
      <color rgb="FF663366"/>
      <name val="Arial"/>
      <family val="2"/>
    </font>
    <font>
      <sz val="12"/>
      <color rgb="FF855C85"/>
      <name val="Arial"/>
      <family val="2"/>
    </font>
    <font>
      <b/>
      <sz val="24"/>
      <color rgb="FF663366"/>
      <name val="Arial"/>
      <family val="2"/>
    </font>
    <font>
      <sz val="20"/>
      <color rgb="FF855C85"/>
      <name val="Arial"/>
      <family val="2"/>
    </font>
    <font>
      <b/>
      <sz val="9"/>
      <color rgb="FF663366"/>
      <name val="Arial"/>
      <family val="2"/>
    </font>
    <font>
      <u/>
      <sz val="9"/>
      <color rgb="FF333333"/>
      <name val="Arial"/>
      <family val="2"/>
    </font>
    <font>
      <sz val="9"/>
      <color rgb="FF333333"/>
      <name val="Arial"/>
      <family val="2"/>
    </font>
    <font>
      <b/>
      <sz val="16"/>
      <color rgb="FFFFFFFF"/>
      <name val="Arial"/>
      <family val="2"/>
    </font>
    <font>
      <b/>
      <sz val="26"/>
      <color rgb="FFFFFFFF"/>
      <name val="Arial"/>
      <family val="2"/>
    </font>
    <font>
      <b/>
      <sz val="10"/>
      <color rgb="FF855C85"/>
      <name val="Arial"/>
      <family val="2"/>
    </font>
  </fonts>
  <fills count="6">
    <fill>
      <patternFill patternType="none"/>
    </fill>
    <fill>
      <patternFill patternType="gray125"/>
    </fill>
    <fill>
      <patternFill patternType="solid">
        <fgColor rgb="FF663366"/>
      </patternFill>
    </fill>
    <fill>
      <patternFill patternType="solid">
        <fgColor rgb="FFF2EDF2"/>
      </patternFill>
    </fill>
    <fill>
      <patternFill patternType="solid">
        <fgColor rgb="FFD6EBD6"/>
      </patternFill>
    </fill>
    <fill>
      <patternFill patternType="solid">
        <fgColor rgb="FFF5F5F5"/>
      </patternFill>
    </fill>
  </fills>
  <borders count="9">
    <border>
      <left/>
      <right/>
      <top/>
      <bottom/>
      <diagonal/>
    </border>
    <border>
      <left style="thin">
        <color auto="1"/>
      </left>
      <right/>
      <top/>
      <bottom/>
      <diagonal/>
    </border>
    <border>
      <left/>
      <right/>
      <top/>
      <bottom/>
      <diagonal/>
    </border>
    <border>
      <left/>
      <right/>
      <top/>
      <bottom style="thin">
        <color rgb="FFE0D6E0"/>
      </bottom>
      <diagonal/>
    </border>
    <border>
      <left/>
      <right/>
      <top style="medium">
        <color rgb="FF663366"/>
      </top>
      <bottom style="thin">
        <color rgb="FF663366"/>
      </bottom>
      <diagonal/>
    </border>
    <border>
      <left style="thin">
        <color rgb="FF9CCB9C"/>
      </left>
      <right style="thin">
        <color rgb="FF9CCB9C"/>
      </right>
      <top style="thin">
        <color rgb="FF9CCB9C"/>
      </top>
      <bottom style="thin">
        <color rgb="FF9CCB9C"/>
      </bottom>
      <diagonal/>
    </border>
    <border>
      <left/>
      <right/>
      <top/>
      <bottom style="medium">
        <color rgb="FFE5007D"/>
      </bottom>
      <diagonal/>
    </border>
    <border>
      <left/>
      <right/>
      <top style="thin">
        <color rgb="FF663366"/>
      </top>
      <bottom style="medium">
        <color rgb="FF663366"/>
      </bottom>
      <diagonal/>
    </border>
    <border>
      <left/>
      <right/>
      <top/>
      <bottom style="thick">
        <color rgb="FFE5007D"/>
      </bottom>
      <diagonal/>
    </border>
  </borders>
  <cellStyleXfs count="7">
    <xf numFmtId="0" fontId="0" fillId="0" borderId="0"/>
    <xf numFmtId="165" fontId="2" fillId="0" borderId="0"/>
    <xf numFmtId="173" fontId="3" fillId="0" borderId="0"/>
    <xf numFmtId="0" fontId="4" fillId="0" borderId="0">
      <alignment vertical="top"/>
    </xf>
    <xf numFmtId="0" fontId="5" fillId="0" borderId="0"/>
    <xf numFmtId="0" fontId="6" fillId="0" borderId="0"/>
    <xf numFmtId="0" fontId="3" fillId="0" borderId="0"/>
  </cellStyleXfs>
  <cellXfs count="118">
    <xf numFmtId="0" fontId="0" fillId="0" borderId="0" xfId="0"/>
    <xf numFmtId="0" fontId="0" fillId="0" borderId="0" xfId="0" applyAlignment="1">
      <alignment vertical="center"/>
    </xf>
    <xf numFmtId="0" fontId="8" fillId="0" borderId="0" xfId="0" applyFont="1" applyAlignment="1">
      <alignment horizontal="left" vertical="center"/>
    </xf>
    <xf numFmtId="0" fontId="1" fillId="0" borderId="0" xfId="0" applyFont="1" applyAlignment="1">
      <alignment horizontal="left" vertical="center"/>
    </xf>
    <xf numFmtId="167" fontId="8" fillId="0" borderId="0" xfId="1" applyNumberFormat="1" applyFont="1" applyAlignment="1">
      <alignment horizontal="center" vertical="center"/>
    </xf>
    <xf numFmtId="0" fontId="8" fillId="0" borderId="0" xfId="0" applyFont="1"/>
    <xf numFmtId="0" fontId="0" fillId="0" borderId="0" xfId="0" applyAlignment="1">
      <alignment horizontal="left" vertical="center"/>
    </xf>
    <xf numFmtId="0" fontId="7" fillId="0" borderId="0" xfId="0" applyFont="1" applyAlignment="1">
      <alignment horizontal="left" vertical="center"/>
    </xf>
    <xf numFmtId="0" fontId="0" fillId="0" borderId="0" xfId="0" applyAlignment="1">
      <alignment horizontal="center"/>
    </xf>
    <xf numFmtId="0" fontId="0" fillId="0" borderId="1" xfId="0" applyBorder="1"/>
    <xf numFmtId="0" fontId="9" fillId="0" borderId="0" xfId="0" applyFont="1"/>
    <xf numFmtId="0" fontId="10" fillId="0" borderId="0" xfId="0" applyFont="1" applyAlignment="1">
      <alignment horizontal="left" vertical="center"/>
    </xf>
    <xf numFmtId="0" fontId="0" fillId="0" borderId="8" xfId="0" applyBorder="1"/>
    <xf numFmtId="0" fontId="27" fillId="0" borderId="0" xfId="0" applyFont="1"/>
    <xf numFmtId="0" fontId="28" fillId="0" borderId="0" xfId="0" applyFont="1"/>
    <xf numFmtId="0" fontId="29" fillId="0" borderId="0" xfId="0" applyFont="1"/>
    <xf numFmtId="0" fontId="15" fillId="0" borderId="0" xfId="0" applyFont="1"/>
    <xf numFmtId="0" fontId="22" fillId="0" borderId="0" xfId="0" applyFont="1"/>
    <xf numFmtId="0" fontId="30" fillId="0" borderId="0" xfId="0" applyFont="1"/>
    <xf numFmtId="0" fontId="31" fillId="0" borderId="0" xfId="0" applyFont="1"/>
    <xf numFmtId="0" fontId="0" fillId="4" borderId="5" xfId="0" applyFill="1" applyBorder="1"/>
    <xf numFmtId="0" fontId="32" fillId="0" borderId="0" xfId="0" applyFont="1"/>
    <xf numFmtId="0" fontId="0" fillId="5" borderId="3" xfId="0" applyFill="1" applyBorder="1"/>
    <xf numFmtId="0" fontId="16" fillId="0" borderId="2" xfId="0" applyFont="1" applyBorder="1" applyAlignment="1">
      <alignment horizontal="left" wrapText="1"/>
    </xf>
    <xf numFmtId="0" fontId="17" fillId="0" borderId="6" xfId="0" applyFont="1" applyBorder="1" applyAlignment="1">
      <alignment horizontal="left" vertical="center"/>
    </xf>
    <xf numFmtId="0" fontId="18" fillId="0" borderId="2" xfId="0" applyFont="1" applyBorder="1" applyAlignment="1">
      <alignment horizontal="left" vertical="top" wrapText="1"/>
    </xf>
    <xf numFmtId="0" fontId="11" fillId="2" borderId="2" xfId="0" applyFont="1" applyFill="1" applyBorder="1" applyAlignment="1">
      <alignment horizontal="left" vertical="center" wrapText="1"/>
    </xf>
    <xf numFmtId="0" fontId="11" fillId="2" borderId="2" xfId="0" applyFont="1" applyFill="1" applyBorder="1" applyAlignment="1">
      <alignment horizontal="left" vertical="center"/>
    </xf>
    <xf numFmtId="0" fontId="12" fillId="0" borderId="3" xfId="0" applyFont="1" applyBorder="1" applyAlignment="1">
      <alignment vertical="top"/>
    </xf>
    <xf numFmtId="3" fontId="12" fillId="0" borderId="3" xfId="0" applyNumberFormat="1" applyFont="1" applyBorder="1" applyAlignment="1">
      <alignment horizontal="left" vertical="top" wrapText="1"/>
    </xf>
    <xf numFmtId="0" fontId="12" fillId="0" borderId="3" xfId="0" applyFont="1" applyBorder="1" applyAlignment="1">
      <alignment vertical="top" wrapText="1"/>
    </xf>
    <xf numFmtId="0" fontId="13" fillId="3" borderId="4" xfId="0" applyFont="1" applyFill="1" applyBorder="1" applyAlignment="1">
      <alignment vertical="center" wrapText="1"/>
    </xf>
    <xf numFmtId="0" fontId="20" fillId="0" borderId="3" xfId="0" applyFont="1" applyBorder="1" applyAlignment="1">
      <alignment horizontal="center" vertical="top"/>
    </xf>
    <xf numFmtId="7" fontId="14" fillId="4" borderId="5" xfId="0" applyNumberFormat="1" applyFont="1" applyFill="1" applyBorder="1" applyAlignment="1" applyProtection="1">
      <alignment horizontal="right" vertical="center"/>
      <protection locked="0"/>
    </xf>
    <xf numFmtId="0" fontId="13" fillId="3" borderId="4" xfId="0" applyFont="1" applyFill="1" applyBorder="1" applyAlignment="1">
      <alignment vertical="center"/>
    </xf>
    <xf numFmtId="170" fontId="13" fillId="3" borderId="4" xfId="0" applyNumberFormat="1" applyFont="1" applyFill="1" applyBorder="1" applyAlignment="1">
      <alignment vertical="center" wrapText="1"/>
    </xf>
    <xf numFmtId="0" fontId="12" fillId="0" borderId="3" xfId="0" applyFont="1" applyBorder="1" applyAlignment="1">
      <alignment horizontal="left" vertical="top"/>
    </xf>
    <xf numFmtId="0" fontId="13" fillId="3" borderId="4" xfId="0" applyFont="1" applyFill="1" applyBorder="1" applyAlignment="1">
      <alignment horizontal="left" vertical="center"/>
    </xf>
    <xf numFmtId="0" fontId="20" fillId="0" borderId="3" xfId="0" applyFont="1" applyBorder="1" applyAlignment="1">
      <alignment vertical="top" wrapText="1"/>
    </xf>
    <xf numFmtId="0" fontId="19" fillId="0" borderId="2" xfId="0" applyFont="1" applyBorder="1"/>
    <xf numFmtId="0" fontId="12" fillId="0" borderId="3" xfId="0" applyFont="1" applyBorder="1" applyAlignment="1">
      <alignment horizontal="left" vertical="top" wrapText="1"/>
    </xf>
    <xf numFmtId="0" fontId="12" fillId="0" borderId="3" xfId="0" applyFont="1" applyBorder="1" applyAlignment="1">
      <alignment horizontal="center" vertical="top"/>
    </xf>
    <xf numFmtId="0" fontId="12" fillId="0" borderId="3" xfId="0" applyFont="1" applyBorder="1" applyAlignment="1">
      <alignment horizontal="right" vertical="top"/>
    </xf>
    <xf numFmtId="0" fontId="15" fillId="0" borderId="3" xfId="0" applyFont="1" applyBorder="1" applyAlignment="1">
      <alignment horizontal="center" vertical="top"/>
    </xf>
    <xf numFmtId="167" fontId="11" fillId="2" borderId="2" xfId="1" applyNumberFormat="1" applyFont="1" applyFill="1" applyBorder="1" applyAlignment="1">
      <alignment horizontal="left" vertical="center"/>
    </xf>
    <xf numFmtId="166" fontId="11" fillId="2" borderId="2" xfId="0" applyNumberFormat="1" applyFont="1" applyFill="1" applyBorder="1" applyAlignment="1">
      <alignment vertical="center"/>
    </xf>
    <xf numFmtId="0" fontId="12" fillId="0" borderId="2" xfId="0" applyFont="1" applyBorder="1" applyAlignment="1">
      <alignment vertical="top"/>
    </xf>
    <xf numFmtId="0" fontId="12" fillId="0" borderId="2" xfId="0" applyFont="1" applyBorder="1" applyAlignment="1">
      <alignment horizontal="center" vertical="top"/>
    </xf>
    <xf numFmtId="0" fontId="13" fillId="3" borderId="4" xfId="0" applyFont="1" applyFill="1" applyBorder="1" applyAlignment="1">
      <alignment horizontal="center" vertical="center"/>
    </xf>
    <xf numFmtId="0" fontId="13" fillId="3" borderId="4" xfId="0" applyFont="1" applyFill="1" applyBorder="1" applyAlignment="1">
      <alignment horizontal="right" vertical="center"/>
    </xf>
    <xf numFmtId="164" fontId="11" fillId="2" borderId="2" xfId="0" applyNumberFormat="1" applyFont="1" applyFill="1" applyBorder="1" applyAlignment="1">
      <alignment horizontal="left" vertical="center"/>
    </xf>
    <xf numFmtId="167" fontId="12" fillId="0" borderId="3" xfId="1" applyNumberFormat="1" applyFont="1" applyBorder="1" applyAlignment="1">
      <alignment horizontal="right" vertical="top"/>
    </xf>
    <xf numFmtId="164" fontId="14" fillId="4" borderId="5" xfId="0" applyNumberFormat="1" applyFont="1" applyFill="1" applyBorder="1" applyAlignment="1" applyProtection="1">
      <alignment horizontal="right" vertical="center"/>
      <protection locked="0"/>
    </xf>
    <xf numFmtId="164" fontId="12" fillId="0" borderId="3" xfId="0" applyNumberFormat="1" applyFont="1" applyBorder="1" applyAlignment="1">
      <alignment horizontal="center" vertical="top"/>
    </xf>
    <xf numFmtId="0" fontId="13" fillId="3" borderId="7" xfId="0" applyFont="1" applyFill="1" applyBorder="1" applyAlignment="1">
      <alignment horizontal="left" vertical="center"/>
    </xf>
    <xf numFmtId="0" fontId="13" fillId="3" borderId="7" xfId="0" applyFont="1" applyFill="1" applyBorder="1" applyAlignment="1">
      <alignment horizontal="center" vertical="center"/>
    </xf>
    <xf numFmtId="164" fontId="13" fillId="3" borderId="7" xfId="0" applyNumberFormat="1" applyFont="1" applyFill="1" applyBorder="1" applyAlignment="1">
      <alignment vertical="center" wrapText="1"/>
    </xf>
    <xf numFmtId="164" fontId="12" fillId="0" borderId="3" xfId="0" applyNumberFormat="1" applyFont="1" applyBorder="1" applyAlignment="1">
      <alignment vertical="top"/>
    </xf>
    <xf numFmtId="0" fontId="21" fillId="0" borderId="6" xfId="0" applyFont="1" applyBorder="1" applyAlignment="1">
      <alignment vertical="center"/>
    </xf>
    <xf numFmtId="170" fontId="14" fillId="4" borderId="5" xfId="0" applyNumberFormat="1" applyFont="1" applyFill="1" applyBorder="1" applyAlignment="1">
      <alignment horizontal="right" vertical="center" wrapText="1"/>
    </xf>
    <xf numFmtId="172" fontId="11" fillId="2" borderId="2" xfId="1" applyNumberFormat="1" applyFont="1" applyFill="1" applyBorder="1" applyAlignment="1">
      <alignment horizontal="right" vertical="center" wrapText="1"/>
    </xf>
    <xf numFmtId="0" fontId="11" fillId="2" borderId="2" xfId="0" applyFont="1" applyFill="1" applyBorder="1" applyAlignment="1">
      <alignment horizontal="right" vertical="center" wrapText="1"/>
    </xf>
    <xf numFmtId="0" fontId="22" fillId="0" borderId="3" xfId="0" applyFont="1" applyBorder="1" applyAlignment="1">
      <alignment horizontal="left" vertical="top"/>
    </xf>
    <xf numFmtId="1" fontId="16" fillId="5" borderId="3" xfId="0" applyNumberFormat="1" applyFont="1" applyFill="1" applyBorder="1" applyAlignment="1">
      <alignment horizontal="right" vertical="top"/>
    </xf>
    <xf numFmtId="168" fontId="14" fillId="4" borderId="5" xfId="0" applyNumberFormat="1" applyFont="1" applyFill="1" applyBorder="1" applyAlignment="1" applyProtection="1">
      <alignment horizontal="center" vertical="center"/>
      <protection locked="0"/>
    </xf>
    <xf numFmtId="169" fontId="16" fillId="5" borderId="3" xfId="0" applyNumberFormat="1" applyFont="1" applyFill="1" applyBorder="1" applyAlignment="1">
      <alignment horizontal="center" vertical="top"/>
    </xf>
    <xf numFmtId="171" fontId="14" fillId="4" borderId="5" xfId="0" applyNumberFormat="1" applyFont="1" applyFill="1" applyBorder="1" applyAlignment="1" applyProtection="1">
      <alignment horizontal="center" vertical="center"/>
      <protection locked="0"/>
    </xf>
    <xf numFmtId="0" fontId="22" fillId="0" borderId="3" xfId="0" applyFont="1" applyBorder="1" applyAlignment="1">
      <alignment vertical="top"/>
    </xf>
    <xf numFmtId="172" fontId="12" fillId="0" borderId="3" xfId="0" applyNumberFormat="1" applyFont="1" applyBorder="1" applyAlignment="1">
      <alignment horizontal="right" vertical="top"/>
    </xf>
    <xf numFmtId="0" fontId="13" fillId="3" borderId="7" xfId="0" applyFont="1" applyFill="1" applyBorder="1" applyAlignment="1">
      <alignment vertical="center" wrapText="1"/>
    </xf>
    <xf numFmtId="166" fontId="13" fillId="3" borderId="7" xfId="0" applyNumberFormat="1" applyFont="1" applyFill="1" applyBorder="1" applyAlignment="1">
      <alignment horizontal="center" vertical="center" wrapText="1"/>
    </xf>
    <xf numFmtId="0" fontId="13" fillId="3" borderId="7" xfId="0" applyFont="1" applyFill="1" applyBorder="1" applyAlignment="1">
      <alignment horizontal="center" vertical="center" wrapText="1"/>
    </xf>
    <xf numFmtId="170" fontId="14" fillId="4" borderId="5" xfId="0" applyNumberFormat="1" applyFont="1" applyFill="1" applyBorder="1" applyAlignment="1" applyProtection="1">
      <alignment horizontal="center" vertical="center"/>
      <protection locked="0"/>
    </xf>
    <xf numFmtId="169" fontId="13" fillId="3" borderId="7" xfId="0" applyNumberFormat="1" applyFont="1" applyFill="1" applyBorder="1" applyAlignment="1">
      <alignment horizontal="center" vertical="center" wrapText="1"/>
    </xf>
    <xf numFmtId="0" fontId="23" fillId="2" borderId="2" xfId="3" applyFont="1" applyFill="1" applyBorder="1" applyAlignment="1">
      <alignment horizontal="left" vertical="center" wrapText="1"/>
    </xf>
    <xf numFmtId="167" fontId="23" fillId="2" borderId="2" xfId="1" applyNumberFormat="1" applyFont="1" applyFill="1" applyBorder="1" applyAlignment="1">
      <alignment horizontal="center" vertical="center" wrapText="1"/>
    </xf>
    <xf numFmtId="173" fontId="23" fillId="2" borderId="2" xfId="0" applyNumberFormat="1" applyFont="1" applyFill="1" applyBorder="1" applyAlignment="1">
      <alignment horizontal="left" vertical="center" wrapText="1"/>
    </xf>
    <xf numFmtId="166" fontId="23" fillId="2" borderId="2" xfId="0" applyNumberFormat="1" applyFont="1" applyFill="1" applyBorder="1" applyAlignment="1">
      <alignment horizontal="center" vertical="center" wrapText="1"/>
    </xf>
    <xf numFmtId="0" fontId="23" fillId="2" borderId="2" xfId="0" applyFont="1" applyFill="1" applyBorder="1" applyAlignment="1">
      <alignment vertical="center" wrapText="1"/>
    </xf>
    <xf numFmtId="0" fontId="15" fillId="0" borderId="2" xfId="0" applyFont="1" applyBorder="1" applyAlignment="1">
      <alignment horizontal="left" vertical="top"/>
    </xf>
    <xf numFmtId="0" fontId="15" fillId="0" borderId="2" xfId="0" applyFont="1" applyBorder="1" applyAlignment="1">
      <alignment horizontal="center" vertical="top"/>
    </xf>
    <xf numFmtId="166" fontId="15" fillId="0" borderId="2" xfId="0" applyNumberFormat="1" applyFont="1" applyBorder="1" applyAlignment="1">
      <alignment horizontal="center" vertical="top"/>
    </xf>
    <xf numFmtId="0" fontId="24" fillId="0" borderId="3" xfId="0" applyFont="1" applyBorder="1" applyAlignment="1">
      <alignment horizontal="left" vertical="center" wrapText="1"/>
    </xf>
    <xf numFmtId="170" fontId="24" fillId="0" borderId="3" xfId="0" applyNumberFormat="1" applyFont="1" applyBorder="1" applyAlignment="1">
      <alignment horizontal="right" vertical="center" wrapText="1"/>
    </xf>
    <xf numFmtId="0" fontId="25" fillId="2" borderId="2" xfId="0" applyFont="1" applyFill="1" applyBorder="1" applyAlignment="1">
      <alignment horizontal="left" vertical="center" wrapText="1"/>
    </xf>
    <xf numFmtId="170" fontId="25" fillId="2" borderId="2" xfId="0" applyNumberFormat="1" applyFont="1" applyFill="1" applyBorder="1" applyAlignment="1">
      <alignment horizontal="right" vertical="center" wrapText="1"/>
    </xf>
    <xf numFmtId="0" fontId="26" fillId="0" borderId="2" xfId="0" applyFont="1" applyBorder="1" applyAlignment="1">
      <alignment horizontal="left" vertical="center"/>
    </xf>
    <xf numFmtId="0" fontId="14" fillId="4" borderId="5" xfId="0" applyFont="1" applyFill="1" applyBorder="1" applyAlignment="1" applyProtection="1">
      <alignment horizontal="left" vertical="center"/>
      <protection locked="0"/>
    </xf>
    <xf numFmtId="0" fontId="19" fillId="0" borderId="2" xfId="0" applyFont="1" applyBorder="1" applyAlignment="1">
      <alignment vertical="center"/>
    </xf>
    <xf numFmtId="166" fontId="34" fillId="2" borderId="2" xfId="0" applyNumberFormat="1" applyFont="1" applyFill="1" applyBorder="1" applyAlignment="1">
      <alignment vertical="center"/>
    </xf>
    <xf numFmtId="167" fontId="11" fillId="2" borderId="2" xfId="1" applyNumberFormat="1" applyFont="1" applyFill="1" applyBorder="1" applyAlignment="1">
      <alignment horizontal="left" vertical="center"/>
    </xf>
    <xf numFmtId="0" fontId="11" fillId="2" borderId="2" xfId="0" applyFont="1" applyFill="1" applyBorder="1" applyAlignment="1">
      <alignment vertical="top"/>
    </xf>
    <xf numFmtId="0" fontId="13" fillId="3" borderId="4" xfId="0" applyFont="1" applyFill="1" applyBorder="1" applyAlignment="1">
      <alignment vertical="center" wrapText="1"/>
    </xf>
    <xf numFmtId="0" fontId="13" fillId="3" borderId="4" xfId="0" applyFont="1" applyFill="1" applyBorder="1" applyAlignment="1">
      <alignment vertical="center"/>
    </xf>
    <xf numFmtId="0" fontId="20" fillId="0" borderId="3" xfId="0" applyFont="1" applyBorder="1" applyAlignment="1">
      <alignment vertical="top" wrapText="1"/>
    </xf>
    <xf numFmtId="0" fontId="12" fillId="0" borderId="3" xfId="0" applyFont="1" applyBorder="1" applyAlignment="1">
      <alignment vertical="top"/>
    </xf>
    <xf numFmtId="0" fontId="12" fillId="0" borderId="3" xfId="0" applyFont="1" applyBorder="1" applyAlignment="1">
      <alignment vertical="top" wrapText="1"/>
    </xf>
    <xf numFmtId="0" fontId="11" fillId="2" borderId="2" xfId="0" applyFont="1" applyFill="1" applyBorder="1" applyAlignment="1">
      <alignment vertical="center" wrapText="1"/>
    </xf>
    <xf numFmtId="0" fontId="11" fillId="2" borderId="2" xfId="0" applyFont="1" applyFill="1" applyBorder="1" applyAlignment="1">
      <alignment horizontal="left" vertical="center" wrapText="1"/>
    </xf>
    <xf numFmtId="0" fontId="20" fillId="0" borderId="3" xfId="0" applyFont="1" applyBorder="1" applyAlignment="1">
      <alignment horizontal="left" vertical="top"/>
    </xf>
    <xf numFmtId="0" fontId="20" fillId="0" borderId="3" xfId="0" applyFont="1" applyBorder="1" applyAlignment="1">
      <alignment horizontal="left" vertical="top" wrapText="1"/>
    </xf>
    <xf numFmtId="0" fontId="11" fillId="2" borderId="2" xfId="0" applyFont="1" applyFill="1" applyBorder="1" applyAlignment="1">
      <alignment horizontal="left" vertical="center"/>
    </xf>
    <xf numFmtId="0" fontId="16" fillId="0" borderId="2" xfId="0" applyFont="1" applyBorder="1" applyAlignment="1">
      <alignment horizontal="left" wrapText="1"/>
    </xf>
    <xf numFmtId="3" fontId="12" fillId="0" borderId="3" xfId="0" applyNumberFormat="1" applyFont="1" applyBorder="1" applyAlignment="1">
      <alignment horizontal="left" vertical="top" wrapText="1"/>
    </xf>
    <xf numFmtId="0" fontId="13" fillId="3" borderId="4" xfId="0" applyFont="1" applyFill="1" applyBorder="1" applyAlignment="1">
      <alignment horizontal="left" vertical="center"/>
    </xf>
    <xf numFmtId="0" fontId="17" fillId="0" borderId="6" xfId="0" applyFont="1" applyBorder="1" applyAlignment="1">
      <alignment horizontal="left" vertical="center"/>
    </xf>
    <xf numFmtId="0" fontId="18" fillId="0" borderId="2" xfId="0" applyFont="1" applyBorder="1" applyAlignment="1">
      <alignment horizontal="left" vertical="top" wrapText="1"/>
    </xf>
    <xf numFmtId="0" fontId="12" fillId="0" borderId="3" xfId="0" applyFont="1" applyBorder="1" applyAlignment="1">
      <alignment horizontal="left" vertical="top"/>
    </xf>
    <xf numFmtId="167" fontId="33" fillId="2" borderId="2" xfId="1" applyNumberFormat="1" applyFont="1" applyFill="1" applyBorder="1" applyAlignment="1">
      <alignment horizontal="center" vertical="center"/>
    </xf>
    <xf numFmtId="0" fontId="33" fillId="2" borderId="2" xfId="0" applyFont="1" applyFill="1" applyBorder="1" applyAlignment="1">
      <alignment vertical="top"/>
    </xf>
    <xf numFmtId="0" fontId="21" fillId="0" borderId="6" xfId="0" applyFont="1" applyBorder="1" applyAlignment="1">
      <alignment vertical="center"/>
    </xf>
    <xf numFmtId="0" fontId="13" fillId="3" borderId="4" xfId="0" applyFont="1" applyFill="1" applyBorder="1" applyAlignment="1">
      <alignment horizontal="center" vertical="center"/>
    </xf>
    <xf numFmtId="0" fontId="13" fillId="3" borderId="4" xfId="0" applyFont="1" applyFill="1" applyBorder="1" applyAlignment="1">
      <alignment horizontal="right" vertical="center" wrapText="1"/>
    </xf>
    <xf numFmtId="0" fontId="12" fillId="0" borderId="3" xfId="0" applyFont="1" applyBorder="1" applyAlignment="1">
      <alignment vertical="center" wrapText="1"/>
    </xf>
    <xf numFmtId="0" fontId="12" fillId="0" borderId="3" xfId="0" applyFont="1" applyBorder="1" applyAlignment="1">
      <alignment vertical="center"/>
    </xf>
    <xf numFmtId="0" fontId="13" fillId="3" borderId="7" xfId="0" applyFont="1" applyFill="1" applyBorder="1" applyAlignment="1">
      <alignment horizontal="right" vertical="center" wrapText="1"/>
    </xf>
    <xf numFmtId="0" fontId="13" fillId="3" borderId="7" xfId="0" applyFont="1" applyFill="1" applyBorder="1" applyAlignment="1">
      <alignment vertical="center" wrapText="1"/>
    </xf>
    <xf numFmtId="0" fontId="21" fillId="0" borderId="6" xfId="0" applyFont="1" applyBorder="1" applyAlignment="1">
      <alignment horizontal="left" vertical="center" wrapText="1"/>
    </xf>
  </cellXfs>
  <cellStyles count="7">
    <cellStyle name="Euro" xfId="2" xr:uid="{00000000-0005-0000-0000-000002000000}"/>
    <cellStyle name="Gevolgde hyperlink" xfId="5" builtinId="9" hidden="1"/>
    <cellStyle name="Hyperlink" xfId="4" builtinId="8" hidden="1"/>
    <cellStyle name="Komma" xfId="1" builtinId="3"/>
    <cellStyle name="Normaal 2" xfId="6" xr:uid="{00000000-0005-0000-0000-000006000000}"/>
    <cellStyle name="Standaard" xfId="0" builtinId="0"/>
    <cellStyle name="Standa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428750" cy="6096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oneCellAnchor>
    <xdr:from>
      <xdr:col>1</xdr:col>
      <xdr:colOff>0</xdr:colOff>
      <xdr:row>18</xdr:row>
      <xdr:rowOff>0</xdr:rowOff>
    </xdr:from>
    <xdr:ext cx="6096000" cy="342900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63366"/>
    <pageSetUpPr fitToPage="1"/>
  </sheetPr>
  <dimension ref="B1:C59"/>
  <sheetViews>
    <sheetView showGridLines="0" topLeftCell="A35" zoomScale="160" zoomScaleNormal="160" workbookViewId="0">
      <selection activeCell="B43" sqref="B43"/>
    </sheetView>
  </sheetViews>
  <sheetFormatPr baseColWidth="10" defaultColWidth="8.83203125" defaultRowHeight="15" x14ac:dyDescent="0.2"/>
  <cols>
    <col min="1" max="1" width="3" customWidth="1"/>
    <col min="2" max="8" width="14" customWidth="1"/>
    <col min="9" max="9" width="3" customWidth="1"/>
  </cols>
  <sheetData>
    <row r="1" spans="2:2" ht="15" customHeight="1" x14ac:dyDescent="0.2"/>
    <row r="2" spans="2:2" ht="20" customHeight="1" x14ac:dyDescent="0.2"/>
    <row r="3" spans="2:2" ht="15" customHeight="1" x14ac:dyDescent="0.2"/>
    <row r="4" spans="2:2" ht="15" customHeight="1" x14ac:dyDescent="0.2"/>
    <row r="5" spans="2:2" ht="15" customHeight="1" x14ac:dyDescent="0.2"/>
    <row r="6" spans="2:2" ht="15" customHeight="1" x14ac:dyDescent="0.2"/>
    <row r="7" spans="2:2" ht="15" customHeight="1" x14ac:dyDescent="0.2"/>
    <row r="8" spans="2:2" ht="15" customHeight="1" x14ac:dyDescent="0.2"/>
    <row r="9" spans="2:2" ht="15" customHeight="1" x14ac:dyDescent="0.2"/>
    <row r="10" spans="2:2" ht="15" customHeight="1" x14ac:dyDescent="0.2"/>
    <row r="11" spans="2:2" ht="18" customHeight="1" x14ac:dyDescent="0.2">
      <c r="B11" s="12"/>
    </row>
    <row r="12" spans="2:2" ht="15" customHeight="1" x14ac:dyDescent="0.2"/>
    <row r="13" spans="2:2" ht="20" customHeight="1" x14ac:dyDescent="0.2">
      <c r="B13" s="13" t="s">
        <v>0</v>
      </c>
    </row>
    <row r="14" spans="2:2" ht="15" customHeight="1" x14ac:dyDescent="0.2"/>
    <row r="15" spans="2:2" ht="34" customHeight="1" x14ac:dyDescent="0.3">
      <c r="B15" s="14" t="s">
        <v>1</v>
      </c>
    </row>
    <row r="16" spans="2:2" ht="30" customHeight="1" x14ac:dyDescent="0.25">
      <c r="B16" s="15" t="s">
        <v>2</v>
      </c>
    </row>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2" ht="15" customHeight="1" x14ac:dyDescent="0.2"/>
    <row r="34" spans="2:2" ht="15" customHeight="1" x14ac:dyDescent="0.2"/>
    <row r="35" spans="2:2" ht="15" customHeight="1" x14ac:dyDescent="0.2"/>
    <row r="36" spans="2:2" ht="15" customHeight="1" x14ac:dyDescent="0.2"/>
    <row r="37" spans="2:2" ht="15" customHeight="1" x14ac:dyDescent="0.2"/>
    <row r="38" spans="2:2" ht="15" customHeight="1" x14ac:dyDescent="0.2"/>
    <row r="39" spans="2:2" ht="15" customHeight="1" x14ac:dyDescent="0.2">
      <c r="B39" s="16" t="s">
        <v>3</v>
      </c>
    </row>
    <row r="40" spans="2:2" ht="15" customHeight="1" x14ac:dyDescent="0.2">
      <c r="B40" s="17" t="s">
        <v>4</v>
      </c>
    </row>
    <row r="41" spans="2:2" ht="15" customHeight="1" x14ac:dyDescent="0.2"/>
    <row r="42" spans="2:2" ht="15" customHeight="1" x14ac:dyDescent="0.2">
      <c r="B42" s="18" t="s">
        <v>5</v>
      </c>
    </row>
    <row r="43" spans="2:2" ht="15" customHeight="1" x14ac:dyDescent="0.2">
      <c r="B43" s="19" t="s">
        <v>6</v>
      </c>
    </row>
    <row r="44" spans="2:2" ht="15" customHeight="1" x14ac:dyDescent="0.2">
      <c r="B44" s="19" t="s">
        <v>7</v>
      </c>
    </row>
    <row r="45" spans="2:2" ht="15" customHeight="1" x14ac:dyDescent="0.2">
      <c r="B45" s="19" t="s">
        <v>8</v>
      </c>
    </row>
    <row r="46" spans="2:2" ht="15" customHeight="1" x14ac:dyDescent="0.2">
      <c r="B46" s="19" t="s">
        <v>9</v>
      </c>
    </row>
    <row r="47" spans="2:2" ht="15" customHeight="1" x14ac:dyDescent="0.2"/>
    <row r="48" spans="2:2" ht="15" customHeight="1" x14ac:dyDescent="0.2">
      <c r="B48" s="18" t="s">
        <v>10</v>
      </c>
    </row>
    <row r="49" spans="2:3" ht="15" customHeight="1" x14ac:dyDescent="0.2">
      <c r="B49" s="20"/>
      <c r="C49" s="21" t="s">
        <v>11</v>
      </c>
    </row>
    <row r="50" spans="2:3" ht="15" customHeight="1" x14ac:dyDescent="0.2">
      <c r="B50" s="22"/>
      <c r="C50" s="21" t="s">
        <v>12</v>
      </c>
    </row>
    <row r="51" spans="2:3" ht="15" customHeight="1" x14ac:dyDescent="0.2"/>
    <row r="52" spans="2:3" ht="15" customHeight="1" x14ac:dyDescent="0.2"/>
    <row r="53" spans="2:3" ht="15" customHeight="1" x14ac:dyDescent="0.2"/>
    <row r="54" spans="2:3" ht="15" customHeight="1" x14ac:dyDescent="0.2"/>
    <row r="55" spans="2:3" ht="15" customHeight="1" x14ac:dyDescent="0.2"/>
    <row r="56" spans="2:3" ht="15" customHeight="1" x14ac:dyDescent="0.2"/>
    <row r="57" spans="2:3" ht="15" customHeight="1" x14ac:dyDescent="0.2"/>
    <row r="58" spans="2:3" ht="15" customHeight="1" x14ac:dyDescent="0.2"/>
    <row r="59" spans="2:3" ht="15" customHeight="1" x14ac:dyDescent="0.2"/>
  </sheetData>
  <sheetProtection algorithmName="SHA-512" hashValue="HTbojXPq3E79CZCMIE35x5u2eyzueWKC9DOLtnDbfyhoD+33Pr6O4va1eoYFpL5TOe2snPbAabwVsfYN+QE6SA==" saltValue="Agj0yWiAifzCucl5BjscnA==" spinCount="100000" sheet="1" objects="1" scenarios="1"/>
  <hyperlinks>
    <hyperlink ref="B43" location="'Promotioneel drukwerk'!A1" display="1.  Promotioneel drukwerk" xr:uid="{00000000-0004-0000-0000-000000000000}"/>
    <hyperlink ref="B44" location="'Huisstijl-kantoordrukw-tentpap.'!A1" display="2.  Huisstijldrukw &amp; tentamenpapier" xr:uid="{00000000-0004-0000-0000-000001000000}"/>
    <hyperlink ref="B45" location="'Eenvoudige printopdrachten'!A1" display="3.  Eenvoudige printopdrachten" xr:uid="{00000000-0004-0000-0000-000002000000}"/>
    <hyperlink ref="B46" location="'Totaal'!A1" display="4.  Totaal" xr:uid="{00000000-0004-0000-0000-000003000000}"/>
  </hyperlinks>
  <pageMargins left="0.6" right="0.6" top="0.7" bottom="0.7" header="0.5" footer="0.5"/>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63366"/>
    <pageSetUpPr fitToPage="1"/>
  </sheetPr>
  <dimension ref="A1:E216"/>
  <sheetViews>
    <sheetView showGridLines="0" tabSelected="1" zoomScaleNormal="100" workbookViewId="0">
      <selection activeCell="D13" sqref="D13"/>
    </sheetView>
  </sheetViews>
  <sheetFormatPr baseColWidth="10" defaultColWidth="11.5" defaultRowHeight="15" x14ac:dyDescent="0.2"/>
  <cols>
    <col min="1" max="1" width="22" customWidth="1"/>
    <col min="2" max="2" width="5" style="8" customWidth="1"/>
    <col min="3" max="3" width="58" style="1" customWidth="1"/>
    <col min="4" max="4" width="20" style="1" customWidth="1"/>
  </cols>
  <sheetData>
    <row r="1" spans="1:4" ht="30" customHeight="1" x14ac:dyDescent="0.2">
      <c r="A1" s="102" t="s">
        <v>13</v>
      </c>
      <c r="B1" s="102"/>
      <c r="C1" s="102"/>
      <c r="D1" s="102"/>
    </row>
    <row r="2" spans="1:4" ht="34" customHeight="1" x14ac:dyDescent="0.2">
      <c r="A2" s="105" t="s">
        <v>14</v>
      </c>
      <c r="B2" s="105"/>
      <c r="C2" s="105"/>
      <c r="D2" s="105"/>
    </row>
    <row r="3" spans="1:4" ht="40" customHeight="1" thickBot="1" x14ac:dyDescent="0.25">
      <c r="A3" s="106" t="s">
        <v>15</v>
      </c>
      <c r="B3" s="106"/>
      <c r="C3" s="106"/>
      <c r="D3" s="106"/>
    </row>
    <row r="4" spans="1:4" ht="29" customHeight="1" thickBot="1" x14ac:dyDescent="0.25">
      <c r="A4" s="98" t="s">
        <v>16</v>
      </c>
      <c r="B4" s="91"/>
      <c r="C4" s="101" t="s">
        <v>17</v>
      </c>
      <c r="D4" s="91"/>
    </row>
    <row r="5" spans="1:4" ht="16" customHeight="1" thickBot="1" x14ac:dyDescent="0.25">
      <c r="A5" s="99" t="s">
        <v>18</v>
      </c>
      <c r="B5" s="95"/>
      <c r="C5" s="103" t="s">
        <v>19</v>
      </c>
      <c r="D5" s="95"/>
    </row>
    <row r="6" spans="1:4" ht="16" customHeight="1" thickBot="1" x14ac:dyDescent="0.25">
      <c r="A6" s="99" t="s">
        <v>20</v>
      </c>
      <c r="B6" s="95"/>
      <c r="C6" s="96" t="s">
        <v>21</v>
      </c>
      <c r="D6" s="95"/>
    </row>
    <row r="7" spans="1:4" ht="16" customHeight="1" thickBot="1" x14ac:dyDescent="0.25">
      <c r="A7" s="99" t="s">
        <v>22</v>
      </c>
      <c r="B7" s="95"/>
      <c r="C7" s="96" t="s">
        <v>23</v>
      </c>
      <c r="D7" s="95"/>
    </row>
    <row r="8" spans="1:4" ht="30" customHeight="1" thickBot="1" x14ac:dyDescent="0.25">
      <c r="A8" s="99" t="s">
        <v>24</v>
      </c>
      <c r="B8" s="95"/>
      <c r="C8" s="96" t="s">
        <v>25</v>
      </c>
      <c r="D8" s="95"/>
    </row>
    <row r="9" spans="1:4" ht="16" customHeight="1" thickBot="1" x14ac:dyDescent="0.25">
      <c r="A9" s="99" t="s">
        <v>26</v>
      </c>
      <c r="B9" s="95"/>
      <c r="C9" s="96" t="s">
        <v>27</v>
      </c>
      <c r="D9" s="95"/>
    </row>
    <row r="10" spans="1:4" ht="16" customHeight="1" thickBot="1" x14ac:dyDescent="0.25">
      <c r="A10" s="99" t="s">
        <v>28</v>
      </c>
      <c r="B10" s="95"/>
      <c r="C10" s="96" t="s">
        <v>29</v>
      </c>
      <c r="D10" s="95"/>
    </row>
    <row r="11" spans="1:4" ht="16" customHeight="1" thickBot="1" x14ac:dyDescent="0.25">
      <c r="A11" s="99" t="s">
        <v>30</v>
      </c>
      <c r="B11" s="95"/>
      <c r="C11" s="30" t="s">
        <v>31</v>
      </c>
      <c r="D11" s="31" t="s">
        <v>32</v>
      </c>
    </row>
    <row r="12" spans="1:4" ht="16" customHeight="1" thickBot="1" x14ac:dyDescent="0.25">
      <c r="A12" s="100" t="s">
        <v>33</v>
      </c>
      <c r="B12" s="32">
        <v>1</v>
      </c>
      <c r="C12" s="30">
        <v>500</v>
      </c>
      <c r="D12" s="33">
        <v>0</v>
      </c>
    </row>
    <row r="13" spans="1:4" ht="16" customHeight="1" thickBot="1" x14ac:dyDescent="0.25">
      <c r="A13" s="95"/>
      <c r="B13" s="32">
        <v>2</v>
      </c>
      <c r="C13" s="30">
        <v>1000</v>
      </c>
      <c r="D13" s="33">
        <v>0</v>
      </c>
    </row>
    <row r="14" spans="1:4" ht="16" customHeight="1" thickBot="1" x14ac:dyDescent="0.25">
      <c r="A14" s="95"/>
      <c r="B14" s="32">
        <v>3</v>
      </c>
      <c r="C14" s="30">
        <v>2500</v>
      </c>
      <c r="D14" s="33">
        <v>0</v>
      </c>
    </row>
    <row r="15" spans="1:4" ht="16" customHeight="1" thickBot="1" x14ac:dyDescent="0.25">
      <c r="A15" s="92"/>
      <c r="B15" s="93"/>
      <c r="C15" s="31" t="s">
        <v>34</v>
      </c>
      <c r="D15" s="35">
        <f>AVERAGE(D12:D13:D14)</f>
        <v>0</v>
      </c>
    </row>
    <row r="16" spans="1:4" ht="29" customHeight="1" thickBot="1" x14ac:dyDescent="0.25">
      <c r="A16" s="101" t="s">
        <v>16</v>
      </c>
      <c r="B16" s="91"/>
      <c r="C16" s="101" t="s">
        <v>35</v>
      </c>
      <c r="D16" s="91"/>
    </row>
    <row r="17" spans="1:4" ht="16" customHeight="1" thickBot="1" x14ac:dyDescent="0.25">
      <c r="A17" s="99" t="s">
        <v>18</v>
      </c>
      <c r="B17" s="95"/>
      <c r="C17" s="103" t="s">
        <v>19</v>
      </c>
      <c r="D17" s="95"/>
    </row>
    <row r="18" spans="1:4" ht="16" customHeight="1" thickBot="1" x14ac:dyDescent="0.25">
      <c r="A18" s="99" t="s">
        <v>20</v>
      </c>
      <c r="B18" s="95"/>
      <c r="C18" s="96" t="s">
        <v>21</v>
      </c>
      <c r="D18" s="95"/>
    </row>
    <row r="19" spans="1:4" ht="12" customHeight="1" thickBot="1" x14ac:dyDescent="0.25">
      <c r="A19" s="99" t="s">
        <v>22</v>
      </c>
      <c r="B19" s="95"/>
      <c r="C19" s="107" t="s">
        <v>36</v>
      </c>
      <c r="D19" s="95"/>
    </row>
    <row r="20" spans="1:4" ht="30.5" customHeight="1" thickBot="1" x14ac:dyDescent="0.25">
      <c r="A20" s="99" t="s">
        <v>24</v>
      </c>
      <c r="B20" s="95"/>
      <c r="C20" s="96" t="s">
        <v>37</v>
      </c>
      <c r="D20" s="95"/>
    </row>
    <row r="21" spans="1:4" ht="16" customHeight="1" thickBot="1" x14ac:dyDescent="0.25">
      <c r="A21" s="99" t="s">
        <v>26</v>
      </c>
      <c r="B21" s="95"/>
      <c r="C21" s="96" t="s">
        <v>27</v>
      </c>
      <c r="D21" s="95"/>
    </row>
    <row r="22" spans="1:4" ht="16" customHeight="1" thickBot="1" x14ac:dyDescent="0.25">
      <c r="A22" s="99" t="s">
        <v>28</v>
      </c>
      <c r="B22" s="95"/>
      <c r="C22" s="96" t="s">
        <v>29</v>
      </c>
      <c r="D22" s="95"/>
    </row>
    <row r="23" spans="1:4" ht="16" customHeight="1" thickBot="1" x14ac:dyDescent="0.25">
      <c r="A23" s="99" t="s">
        <v>30</v>
      </c>
      <c r="B23" s="95"/>
      <c r="C23" s="30" t="s">
        <v>31</v>
      </c>
      <c r="D23" s="31" t="s">
        <v>32</v>
      </c>
    </row>
    <row r="24" spans="1:4" ht="16" customHeight="1" thickBot="1" x14ac:dyDescent="0.25">
      <c r="A24" s="100" t="s">
        <v>33</v>
      </c>
      <c r="B24" s="32">
        <v>1</v>
      </c>
      <c r="C24" s="30">
        <v>500</v>
      </c>
      <c r="D24" s="33">
        <v>0</v>
      </c>
    </row>
    <row r="25" spans="1:4" ht="16" customHeight="1" thickBot="1" x14ac:dyDescent="0.25">
      <c r="A25" s="95"/>
      <c r="B25" s="32">
        <v>2</v>
      </c>
      <c r="C25" s="30">
        <v>1000</v>
      </c>
      <c r="D25" s="33">
        <v>0</v>
      </c>
    </row>
    <row r="26" spans="1:4" ht="16" customHeight="1" thickBot="1" x14ac:dyDescent="0.25">
      <c r="A26" s="95"/>
      <c r="B26" s="32">
        <v>3</v>
      </c>
      <c r="C26" s="30">
        <v>2500</v>
      </c>
      <c r="D26" s="33">
        <v>0</v>
      </c>
    </row>
    <row r="27" spans="1:4" ht="16" customHeight="1" thickBot="1" x14ac:dyDescent="0.25">
      <c r="A27" s="92"/>
      <c r="B27" s="93"/>
      <c r="C27" s="31" t="s">
        <v>34</v>
      </c>
      <c r="D27" s="35">
        <f>AVERAGE(D24:D25:D26)</f>
        <v>0</v>
      </c>
    </row>
    <row r="28" spans="1:4" ht="28" customHeight="1" thickBot="1" x14ac:dyDescent="0.25">
      <c r="A28" s="101" t="s">
        <v>16</v>
      </c>
      <c r="B28" s="91"/>
      <c r="C28" s="101" t="s">
        <v>38</v>
      </c>
      <c r="D28" s="91"/>
    </row>
    <row r="29" spans="1:4" ht="16" customHeight="1" thickBot="1" x14ac:dyDescent="0.25">
      <c r="A29" s="99" t="s">
        <v>18</v>
      </c>
      <c r="B29" s="95"/>
      <c r="C29" s="103" t="s">
        <v>19</v>
      </c>
      <c r="D29" s="95"/>
    </row>
    <row r="30" spans="1:4" ht="16" customHeight="1" thickBot="1" x14ac:dyDescent="0.25">
      <c r="A30" s="99" t="s">
        <v>20</v>
      </c>
      <c r="B30" s="95"/>
      <c r="C30" s="96" t="s">
        <v>21</v>
      </c>
      <c r="D30" s="95"/>
    </row>
    <row r="31" spans="1:4" ht="16" customHeight="1" thickBot="1" x14ac:dyDescent="0.25">
      <c r="A31" s="99" t="s">
        <v>22</v>
      </c>
      <c r="B31" s="95"/>
      <c r="C31" s="96" t="s">
        <v>39</v>
      </c>
      <c r="D31" s="95"/>
    </row>
    <row r="32" spans="1:4" ht="29.5" customHeight="1" thickBot="1" x14ac:dyDescent="0.25">
      <c r="A32" s="99" t="s">
        <v>24</v>
      </c>
      <c r="B32" s="95"/>
      <c r="C32" s="96" t="s">
        <v>37</v>
      </c>
      <c r="D32" s="95"/>
    </row>
    <row r="33" spans="1:4" ht="16" customHeight="1" thickBot="1" x14ac:dyDescent="0.25">
      <c r="A33" s="99" t="s">
        <v>26</v>
      </c>
      <c r="B33" s="95"/>
      <c r="C33" s="96" t="s">
        <v>27</v>
      </c>
      <c r="D33" s="95"/>
    </row>
    <row r="34" spans="1:4" ht="16" customHeight="1" thickBot="1" x14ac:dyDescent="0.25">
      <c r="A34" s="99" t="s">
        <v>28</v>
      </c>
      <c r="B34" s="95"/>
      <c r="C34" s="96" t="s">
        <v>29</v>
      </c>
      <c r="D34" s="95"/>
    </row>
    <row r="35" spans="1:4" ht="16" customHeight="1" thickBot="1" x14ac:dyDescent="0.25">
      <c r="A35" s="99" t="s">
        <v>30</v>
      </c>
      <c r="B35" s="95"/>
      <c r="C35" s="30" t="s">
        <v>31</v>
      </c>
      <c r="D35" s="31" t="s">
        <v>32</v>
      </c>
    </row>
    <row r="36" spans="1:4" ht="16" customHeight="1" thickBot="1" x14ac:dyDescent="0.25">
      <c r="A36" s="100" t="s">
        <v>33</v>
      </c>
      <c r="B36" s="32">
        <v>1</v>
      </c>
      <c r="C36" s="30">
        <v>500</v>
      </c>
      <c r="D36" s="33">
        <v>0</v>
      </c>
    </row>
    <row r="37" spans="1:4" ht="16" customHeight="1" thickBot="1" x14ac:dyDescent="0.25">
      <c r="A37" s="95"/>
      <c r="B37" s="32">
        <v>2</v>
      </c>
      <c r="C37" s="30">
        <v>1000</v>
      </c>
      <c r="D37" s="33">
        <v>0</v>
      </c>
    </row>
    <row r="38" spans="1:4" ht="16" customHeight="1" thickBot="1" x14ac:dyDescent="0.25">
      <c r="A38" s="95"/>
      <c r="B38" s="32">
        <v>3</v>
      </c>
      <c r="C38" s="30">
        <v>2500</v>
      </c>
      <c r="D38" s="33">
        <v>0</v>
      </c>
    </row>
    <row r="39" spans="1:4" ht="16" customHeight="1" thickBot="1" x14ac:dyDescent="0.25">
      <c r="A39" s="92"/>
      <c r="B39" s="93"/>
      <c r="C39" s="31" t="s">
        <v>34</v>
      </c>
      <c r="D39" s="35">
        <f>AVERAGE(D36:D37:D38)</f>
        <v>0</v>
      </c>
    </row>
    <row r="40" spans="1:4" ht="29" customHeight="1" thickBot="1" x14ac:dyDescent="0.25">
      <c r="A40" s="101" t="s">
        <v>16</v>
      </c>
      <c r="B40" s="91"/>
      <c r="C40" s="101" t="s">
        <v>40</v>
      </c>
      <c r="D40" s="91"/>
    </row>
    <row r="41" spans="1:4" ht="14.5" customHeight="1" thickBot="1" x14ac:dyDescent="0.25">
      <c r="A41" s="99" t="s">
        <v>18</v>
      </c>
      <c r="B41" s="95"/>
      <c r="C41" s="103" t="s">
        <v>19</v>
      </c>
      <c r="D41" s="95"/>
    </row>
    <row r="42" spans="1:4" ht="14.5" customHeight="1" thickBot="1" x14ac:dyDescent="0.25">
      <c r="A42" s="99" t="s">
        <v>20</v>
      </c>
      <c r="B42" s="95"/>
      <c r="C42" s="96" t="s">
        <v>41</v>
      </c>
      <c r="D42" s="95"/>
    </row>
    <row r="43" spans="1:4" ht="14.5" customHeight="1" thickBot="1" x14ac:dyDescent="0.25">
      <c r="A43" s="99" t="s">
        <v>22</v>
      </c>
      <c r="B43" s="95"/>
      <c r="C43" s="96" t="s">
        <v>42</v>
      </c>
      <c r="D43" s="95"/>
    </row>
    <row r="44" spans="1:4" ht="14.5" customHeight="1" thickBot="1" x14ac:dyDescent="0.25">
      <c r="A44" s="99" t="s">
        <v>24</v>
      </c>
      <c r="B44" s="95"/>
      <c r="C44" s="96" t="s">
        <v>43</v>
      </c>
      <c r="D44" s="95"/>
    </row>
    <row r="45" spans="1:4" ht="14.5" customHeight="1" thickBot="1" x14ac:dyDescent="0.25">
      <c r="A45" s="36"/>
      <c r="B45" s="36"/>
      <c r="C45" s="30" t="s">
        <v>44</v>
      </c>
      <c r="D45" s="30"/>
    </row>
    <row r="46" spans="1:4" ht="14.5" customHeight="1" thickBot="1" x14ac:dyDescent="0.25">
      <c r="A46" s="99" t="s">
        <v>26</v>
      </c>
      <c r="B46" s="95"/>
      <c r="C46" s="96" t="s">
        <v>27</v>
      </c>
      <c r="D46" s="95"/>
    </row>
    <row r="47" spans="1:4" ht="14.5" customHeight="1" thickBot="1" x14ac:dyDescent="0.25">
      <c r="A47" s="99" t="s">
        <v>28</v>
      </c>
      <c r="B47" s="95"/>
      <c r="C47" s="96" t="s">
        <v>29</v>
      </c>
      <c r="D47" s="95"/>
    </row>
    <row r="48" spans="1:4" ht="14.5" customHeight="1" thickBot="1" x14ac:dyDescent="0.25">
      <c r="A48" s="100" t="s">
        <v>45</v>
      </c>
      <c r="B48" s="32">
        <v>1</v>
      </c>
      <c r="C48" s="30">
        <v>500</v>
      </c>
      <c r="D48" s="33">
        <v>0</v>
      </c>
    </row>
    <row r="49" spans="1:4" ht="14.5" customHeight="1" thickBot="1" x14ac:dyDescent="0.25">
      <c r="A49" s="95"/>
      <c r="B49" s="32">
        <v>2</v>
      </c>
      <c r="C49" s="30">
        <v>1000</v>
      </c>
      <c r="D49" s="33">
        <v>0</v>
      </c>
    </row>
    <row r="50" spans="1:4" ht="14.5" customHeight="1" thickBot="1" x14ac:dyDescent="0.25">
      <c r="A50" s="95"/>
      <c r="B50" s="32">
        <v>3</v>
      </c>
      <c r="C50" s="30">
        <v>2500</v>
      </c>
      <c r="D50" s="33">
        <v>0</v>
      </c>
    </row>
    <row r="51" spans="1:4" ht="14.5" customHeight="1" thickBot="1" x14ac:dyDescent="0.25">
      <c r="A51" s="104"/>
      <c r="B51" s="93"/>
      <c r="C51" s="37" t="s">
        <v>34</v>
      </c>
      <c r="D51" s="35">
        <f>AVERAGE(D48:D49:D50)</f>
        <v>0</v>
      </c>
    </row>
    <row r="52" spans="1:4" ht="29" customHeight="1" thickBot="1" x14ac:dyDescent="0.25">
      <c r="A52" s="101" t="s">
        <v>16</v>
      </c>
      <c r="B52" s="91"/>
      <c r="C52" s="101" t="s">
        <v>46</v>
      </c>
      <c r="D52" s="91"/>
    </row>
    <row r="53" spans="1:4" ht="14.5" customHeight="1" thickBot="1" x14ac:dyDescent="0.25">
      <c r="A53" s="99" t="s">
        <v>18</v>
      </c>
      <c r="B53" s="95"/>
      <c r="C53" s="103" t="s">
        <v>19</v>
      </c>
      <c r="D53" s="95"/>
    </row>
    <row r="54" spans="1:4" ht="14.5" customHeight="1" thickBot="1" x14ac:dyDescent="0.25">
      <c r="A54" s="99" t="s">
        <v>20</v>
      </c>
      <c r="B54" s="95"/>
      <c r="C54" s="96" t="s">
        <v>41</v>
      </c>
      <c r="D54" s="95"/>
    </row>
    <row r="55" spans="1:4" ht="14.5" customHeight="1" thickBot="1" x14ac:dyDescent="0.25">
      <c r="A55" s="99" t="s">
        <v>22</v>
      </c>
      <c r="B55" s="95"/>
      <c r="C55" s="96" t="s">
        <v>36</v>
      </c>
      <c r="D55" s="95"/>
    </row>
    <row r="56" spans="1:4" ht="14.5" customHeight="1" thickBot="1" x14ac:dyDescent="0.25">
      <c r="A56" s="99" t="s">
        <v>24</v>
      </c>
      <c r="B56" s="95"/>
      <c r="C56" s="96" t="s">
        <v>43</v>
      </c>
      <c r="D56" s="95"/>
    </row>
    <row r="57" spans="1:4" ht="14.5" customHeight="1" thickBot="1" x14ac:dyDescent="0.25">
      <c r="A57" s="36"/>
      <c r="B57" s="36"/>
      <c r="C57" s="30" t="s">
        <v>47</v>
      </c>
      <c r="D57" s="30"/>
    </row>
    <row r="58" spans="1:4" ht="14.5" customHeight="1" thickBot="1" x14ac:dyDescent="0.25">
      <c r="A58" s="99" t="s">
        <v>26</v>
      </c>
      <c r="B58" s="95"/>
      <c r="C58" s="96" t="s">
        <v>27</v>
      </c>
      <c r="D58" s="95"/>
    </row>
    <row r="59" spans="1:4" ht="14.5" customHeight="1" thickBot="1" x14ac:dyDescent="0.25">
      <c r="A59" s="99" t="s">
        <v>28</v>
      </c>
      <c r="B59" s="95"/>
      <c r="C59" s="96" t="s">
        <v>29</v>
      </c>
      <c r="D59" s="95"/>
    </row>
    <row r="60" spans="1:4" ht="14.5" customHeight="1" thickBot="1" x14ac:dyDescent="0.25">
      <c r="A60" s="100" t="s">
        <v>48</v>
      </c>
      <c r="B60" s="32">
        <v>1</v>
      </c>
      <c r="C60" s="30">
        <v>500</v>
      </c>
      <c r="D60" s="33">
        <v>0</v>
      </c>
    </row>
    <row r="61" spans="1:4" ht="14.5" customHeight="1" thickBot="1" x14ac:dyDescent="0.25">
      <c r="A61" s="95"/>
      <c r="B61" s="32">
        <v>2</v>
      </c>
      <c r="C61" s="30">
        <v>1000</v>
      </c>
      <c r="D61" s="33">
        <v>0</v>
      </c>
    </row>
    <row r="62" spans="1:4" ht="14.5" customHeight="1" thickBot="1" x14ac:dyDescent="0.25">
      <c r="A62" s="95"/>
      <c r="B62" s="32">
        <v>3</v>
      </c>
      <c r="C62" s="30">
        <v>2500</v>
      </c>
      <c r="D62" s="33">
        <v>0</v>
      </c>
    </row>
    <row r="63" spans="1:4" ht="14.5" customHeight="1" thickBot="1" x14ac:dyDescent="0.25">
      <c r="A63" s="104"/>
      <c r="B63" s="93"/>
      <c r="C63" s="37" t="s">
        <v>34</v>
      </c>
      <c r="D63" s="35">
        <f>AVERAGE(D60:D61:D62)</f>
        <v>0</v>
      </c>
    </row>
    <row r="64" spans="1:4" ht="29" customHeight="1" thickBot="1" x14ac:dyDescent="0.25">
      <c r="A64" s="101" t="s">
        <v>16</v>
      </c>
      <c r="B64" s="91"/>
      <c r="C64" s="101" t="s">
        <v>49</v>
      </c>
      <c r="D64" s="91"/>
    </row>
    <row r="65" spans="1:4" ht="14.5" customHeight="1" thickBot="1" x14ac:dyDescent="0.25">
      <c r="A65" s="99" t="s">
        <v>18</v>
      </c>
      <c r="B65" s="95"/>
      <c r="C65" s="103" t="s">
        <v>19</v>
      </c>
      <c r="D65" s="95"/>
    </row>
    <row r="66" spans="1:4" ht="14.5" customHeight="1" thickBot="1" x14ac:dyDescent="0.25">
      <c r="A66" s="99" t="s">
        <v>20</v>
      </c>
      <c r="B66" s="95"/>
      <c r="C66" s="96" t="s">
        <v>41</v>
      </c>
      <c r="D66" s="95"/>
    </row>
    <row r="67" spans="1:4" ht="14.5" customHeight="1" thickBot="1" x14ac:dyDescent="0.25">
      <c r="A67" s="99" t="s">
        <v>22</v>
      </c>
      <c r="B67" s="95"/>
      <c r="C67" s="96" t="s">
        <v>39</v>
      </c>
      <c r="D67" s="95"/>
    </row>
    <row r="68" spans="1:4" ht="14.5" customHeight="1" thickBot="1" x14ac:dyDescent="0.25">
      <c r="A68" s="99" t="s">
        <v>24</v>
      </c>
      <c r="B68" s="95"/>
      <c r="C68" s="96" t="s">
        <v>43</v>
      </c>
      <c r="D68" s="95"/>
    </row>
    <row r="69" spans="1:4" ht="14.5" customHeight="1" thickBot="1" x14ac:dyDescent="0.25">
      <c r="A69" s="36"/>
      <c r="B69" s="36"/>
      <c r="C69" s="30" t="s">
        <v>47</v>
      </c>
      <c r="D69" s="30"/>
    </row>
    <row r="70" spans="1:4" ht="14.5" customHeight="1" thickBot="1" x14ac:dyDescent="0.25">
      <c r="A70" s="99" t="s">
        <v>26</v>
      </c>
      <c r="B70" s="95"/>
      <c r="C70" s="96" t="s">
        <v>27</v>
      </c>
      <c r="D70" s="95"/>
    </row>
    <row r="71" spans="1:4" ht="14.5" customHeight="1" thickBot="1" x14ac:dyDescent="0.25">
      <c r="A71" s="99" t="s">
        <v>28</v>
      </c>
      <c r="B71" s="95"/>
      <c r="C71" s="96" t="s">
        <v>29</v>
      </c>
      <c r="D71" s="95"/>
    </row>
    <row r="72" spans="1:4" ht="14.5" customHeight="1" thickBot="1" x14ac:dyDescent="0.25">
      <c r="A72" s="100" t="s">
        <v>48</v>
      </c>
      <c r="B72" s="32">
        <v>1</v>
      </c>
      <c r="C72" s="30">
        <v>500</v>
      </c>
      <c r="D72" s="33">
        <v>0</v>
      </c>
    </row>
    <row r="73" spans="1:4" ht="14.5" customHeight="1" thickBot="1" x14ac:dyDescent="0.25">
      <c r="A73" s="95"/>
      <c r="B73" s="32">
        <v>2</v>
      </c>
      <c r="C73" s="30">
        <v>1000</v>
      </c>
      <c r="D73" s="33">
        <v>0</v>
      </c>
    </row>
    <row r="74" spans="1:4" ht="14.5" customHeight="1" thickBot="1" x14ac:dyDescent="0.25">
      <c r="A74" s="95"/>
      <c r="B74" s="32">
        <v>3</v>
      </c>
      <c r="C74" s="30">
        <v>2500</v>
      </c>
      <c r="D74" s="33">
        <v>0</v>
      </c>
    </row>
    <row r="75" spans="1:4" ht="14.5" customHeight="1" thickBot="1" x14ac:dyDescent="0.25">
      <c r="A75" s="104"/>
      <c r="B75" s="93"/>
      <c r="C75" s="37" t="s">
        <v>34</v>
      </c>
      <c r="D75" s="35">
        <v>0</v>
      </c>
    </row>
    <row r="76" spans="1:4" ht="29" customHeight="1" thickBot="1" x14ac:dyDescent="0.25">
      <c r="A76" s="101" t="s">
        <v>16</v>
      </c>
      <c r="B76" s="91"/>
      <c r="C76" s="101" t="s">
        <v>50</v>
      </c>
      <c r="D76" s="91"/>
    </row>
    <row r="77" spans="1:4" ht="29" customHeight="1" thickBot="1" x14ac:dyDescent="0.25">
      <c r="A77" s="99" t="s">
        <v>18</v>
      </c>
      <c r="B77" s="95"/>
      <c r="C77" s="29" t="s">
        <v>19</v>
      </c>
      <c r="D77" s="29"/>
    </row>
    <row r="78" spans="1:4" ht="16" customHeight="1" thickBot="1" x14ac:dyDescent="0.25">
      <c r="A78" s="99" t="s">
        <v>20</v>
      </c>
      <c r="B78" s="95"/>
      <c r="C78" s="96" t="s">
        <v>21</v>
      </c>
      <c r="D78" s="95"/>
    </row>
    <row r="79" spans="1:4" ht="16" customHeight="1" thickBot="1" x14ac:dyDescent="0.25">
      <c r="A79" s="99" t="s">
        <v>22</v>
      </c>
      <c r="B79" s="95"/>
      <c r="C79" s="96" t="s">
        <v>51</v>
      </c>
      <c r="D79" s="95"/>
    </row>
    <row r="80" spans="1:4" ht="29" customHeight="1" thickBot="1" x14ac:dyDescent="0.25">
      <c r="A80" s="99" t="s">
        <v>24</v>
      </c>
      <c r="B80" s="95"/>
      <c r="C80" s="30" t="s">
        <v>52</v>
      </c>
      <c r="D80" s="30"/>
    </row>
    <row r="81" spans="1:4" ht="31" customHeight="1" thickBot="1" x14ac:dyDescent="0.25">
      <c r="A81" s="99" t="s">
        <v>26</v>
      </c>
      <c r="B81" s="95"/>
      <c r="C81" s="30" t="s">
        <v>53</v>
      </c>
      <c r="D81" s="30"/>
    </row>
    <row r="82" spans="1:4" ht="16" customHeight="1" thickBot="1" x14ac:dyDescent="0.25">
      <c r="A82" s="99" t="s">
        <v>28</v>
      </c>
      <c r="B82" s="95"/>
      <c r="C82" s="96" t="s">
        <v>54</v>
      </c>
      <c r="D82" s="95"/>
    </row>
    <row r="83" spans="1:4" ht="16" customHeight="1" thickBot="1" x14ac:dyDescent="0.25">
      <c r="A83" s="99" t="s">
        <v>30</v>
      </c>
      <c r="B83" s="95"/>
      <c r="C83" s="30" t="s">
        <v>31</v>
      </c>
      <c r="D83" s="31" t="s">
        <v>32</v>
      </c>
    </row>
    <row r="84" spans="1:4" ht="16" customHeight="1" thickBot="1" x14ac:dyDescent="0.25">
      <c r="A84" s="100" t="s">
        <v>45</v>
      </c>
      <c r="B84" s="32">
        <v>1</v>
      </c>
      <c r="C84" s="30">
        <v>1000</v>
      </c>
      <c r="D84" s="33">
        <v>0</v>
      </c>
    </row>
    <row r="85" spans="1:4" ht="16" customHeight="1" thickBot="1" x14ac:dyDescent="0.25">
      <c r="A85" s="95"/>
      <c r="B85" s="32">
        <v>2</v>
      </c>
      <c r="C85" s="30">
        <v>2500</v>
      </c>
      <c r="D85" s="33">
        <v>0</v>
      </c>
    </row>
    <row r="86" spans="1:4" ht="16" customHeight="1" thickBot="1" x14ac:dyDescent="0.25">
      <c r="A86" s="95"/>
      <c r="B86" s="32">
        <v>3</v>
      </c>
      <c r="C86" s="30">
        <v>5000</v>
      </c>
      <c r="D86" s="33">
        <v>0</v>
      </c>
    </row>
    <row r="87" spans="1:4" ht="16" customHeight="1" thickBot="1" x14ac:dyDescent="0.25">
      <c r="A87" s="92"/>
      <c r="B87" s="93"/>
      <c r="C87" s="31" t="s">
        <v>34</v>
      </c>
      <c r="D87" s="35">
        <f>AVERAGE(D84:D85:D86)</f>
        <v>0</v>
      </c>
    </row>
    <row r="88" spans="1:4" ht="29" customHeight="1" thickBot="1" x14ac:dyDescent="0.25">
      <c r="A88" s="101" t="s">
        <v>16</v>
      </c>
      <c r="B88" s="91"/>
      <c r="C88" s="101" t="s">
        <v>55</v>
      </c>
      <c r="D88" s="91"/>
    </row>
    <row r="89" spans="1:4" ht="16" customHeight="1" thickBot="1" x14ac:dyDescent="0.25">
      <c r="A89" s="99" t="s">
        <v>18</v>
      </c>
      <c r="B89" s="95"/>
      <c r="C89" s="29" t="s">
        <v>19</v>
      </c>
      <c r="D89" s="29"/>
    </row>
    <row r="90" spans="1:4" ht="16" customHeight="1" thickBot="1" x14ac:dyDescent="0.25">
      <c r="A90" s="99" t="s">
        <v>20</v>
      </c>
      <c r="B90" s="95"/>
      <c r="C90" s="30" t="s">
        <v>56</v>
      </c>
      <c r="D90" s="30"/>
    </row>
    <row r="91" spans="1:4" ht="16" customHeight="1" thickBot="1" x14ac:dyDescent="0.25">
      <c r="A91" s="99" t="s">
        <v>22</v>
      </c>
      <c r="B91" s="95"/>
      <c r="C91" s="96" t="s">
        <v>57</v>
      </c>
      <c r="D91" s="95"/>
    </row>
    <row r="92" spans="1:4" ht="31" customHeight="1" thickBot="1" x14ac:dyDescent="0.25">
      <c r="A92" s="99" t="s">
        <v>24</v>
      </c>
      <c r="B92" s="95"/>
      <c r="C92" s="30" t="s">
        <v>52</v>
      </c>
      <c r="D92" s="30"/>
    </row>
    <row r="93" spans="1:4" ht="16" customHeight="1" thickBot="1" x14ac:dyDescent="0.25">
      <c r="A93" s="99" t="s">
        <v>26</v>
      </c>
      <c r="B93" s="95"/>
      <c r="C93" s="30" t="s">
        <v>53</v>
      </c>
      <c r="D93" s="30"/>
    </row>
    <row r="94" spans="1:4" ht="16" customHeight="1" thickBot="1" x14ac:dyDescent="0.25">
      <c r="A94" s="99" t="s">
        <v>28</v>
      </c>
      <c r="B94" s="95"/>
      <c r="C94" s="96" t="s">
        <v>58</v>
      </c>
      <c r="D94" s="95"/>
    </row>
    <row r="95" spans="1:4" ht="16" customHeight="1" thickBot="1" x14ac:dyDescent="0.25">
      <c r="A95" s="99" t="s">
        <v>30</v>
      </c>
      <c r="B95" s="95"/>
      <c r="C95" s="30" t="s">
        <v>31</v>
      </c>
      <c r="D95" s="31" t="s">
        <v>32</v>
      </c>
    </row>
    <row r="96" spans="1:4" ht="16" customHeight="1" thickBot="1" x14ac:dyDescent="0.25">
      <c r="A96" s="100" t="s">
        <v>45</v>
      </c>
      <c r="B96" s="32">
        <v>1</v>
      </c>
      <c r="C96" s="30">
        <v>1000</v>
      </c>
      <c r="D96" s="33">
        <v>0</v>
      </c>
    </row>
    <row r="97" spans="1:4" ht="16" customHeight="1" thickBot="1" x14ac:dyDescent="0.25">
      <c r="A97" s="95"/>
      <c r="B97" s="32">
        <v>2</v>
      </c>
      <c r="C97" s="30">
        <v>2500</v>
      </c>
      <c r="D97" s="33">
        <v>0</v>
      </c>
    </row>
    <row r="98" spans="1:4" ht="16" customHeight="1" thickBot="1" x14ac:dyDescent="0.25">
      <c r="A98" s="95"/>
      <c r="B98" s="32">
        <v>3</v>
      </c>
      <c r="C98" s="30">
        <v>5000</v>
      </c>
      <c r="D98" s="33">
        <v>0</v>
      </c>
    </row>
    <row r="99" spans="1:4" ht="16" customHeight="1" thickBot="1" x14ac:dyDescent="0.25">
      <c r="A99" s="92"/>
      <c r="B99" s="93"/>
      <c r="C99" s="31" t="s">
        <v>34</v>
      </c>
      <c r="D99" s="35">
        <f>AVERAGE(D96:D97:D98)</f>
        <v>0</v>
      </c>
    </row>
    <row r="100" spans="1:4" ht="28" customHeight="1" thickBot="1" x14ac:dyDescent="0.25">
      <c r="A100" s="101" t="s">
        <v>16</v>
      </c>
      <c r="B100" s="91"/>
      <c r="C100" s="101" t="s">
        <v>59</v>
      </c>
      <c r="D100" s="91"/>
    </row>
    <row r="101" spans="1:4" ht="16" customHeight="1" thickBot="1" x14ac:dyDescent="0.25">
      <c r="A101" s="99" t="s">
        <v>18</v>
      </c>
      <c r="B101" s="95"/>
      <c r="C101" s="29" t="s">
        <v>19</v>
      </c>
      <c r="D101" s="29"/>
    </row>
    <row r="102" spans="1:4" ht="16" customHeight="1" thickBot="1" x14ac:dyDescent="0.25">
      <c r="A102" s="99" t="s">
        <v>20</v>
      </c>
      <c r="B102" s="95"/>
      <c r="C102" s="96" t="s">
        <v>41</v>
      </c>
      <c r="D102" s="95"/>
    </row>
    <row r="103" spans="1:4" ht="16" customHeight="1" thickBot="1" x14ac:dyDescent="0.25">
      <c r="A103" s="99" t="s">
        <v>22</v>
      </c>
      <c r="B103" s="95"/>
      <c r="C103" s="96" t="s">
        <v>60</v>
      </c>
      <c r="D103" s="95"/>
    </row>
    <row r="104" spans="1:4" ht="31" customHeight="1" thickBot="1" x14ac:dyDescent="0.25">
      <c r="A104" s="99" t="s">
        <v>24</v>
      </c>
      <c r="B104" s="95"/>
      <c r="C104" s="30" t="s">
        <v>52</v>
      </c>
      <c r="D104" s="30"/>
    </row>
    <row r="105" spans="1:4" ht="16" customHeight="1" thickBot="1" x14ac:dyDescent="0.25">
      <c r="A105" s="99" t="s">
        <v>26</v>
      </c>
      <c r="B105" s="95"/>
      <c r="C105" s="30" t="s">
        <v>27</v>
      </c>
      <c r="D105" s="30"/>
    </row>
    <row r="106" spans="1:4" ht="16" customHeight="1" thickBot="1" x14ac:dyDescent="0.25">
      <c r="A106" s="99" t="s">
        <v>28</v>
      </c>
      <c r="B106" s="95"/>
      <c r="C106" s="96" t="s">
        <v>54</v>
      </c>
      <c r="D106" s="95"/>
    </row>
    <row r="107" spans="1:4" ht="16" customHeight="1" thickBot="1" x14ac:dyDescent="0.25">
      <c r="A107" s="99" t="s">
        <v>30</v>
      </c>
      <c r="B107" s="95"/>
      <c r="C107" s="30" t="s">
        <v>31</v>
      </c>
      <c r="D107" s="31" t="s">
        <v>32</v>
      </c>
    </row>
    <row r="108" spans="1:4" ht="16" customHeight="1" thickBot="1" x14ac:dyDescent="0.25">
      <c r="A108" s="100" t="s">
        <v>45</v>
      </c>
      <c r="B108" s="32">
        <v>1</v>
      </c>
      <c r="C108" s="30">
        <v>1000</v>
      </c>
      <c r="D108" s="33">
        <v>0</v>
      </c>
    </row>
    <row r="109" spans="1:4" ht="16" customHeight="1" thickBot="1" x14ac:dyDescent="0.25">
      <c r="A109" s="95"/>
      <c r="B109" s="32">
        <v>2</v>
      </c>
      <c r="C109" s="30">
        <v>2500</v>
      </c>
      <c r="D109" s="33">
        <v>0</v>
      </c>
    </row>
    <row r="110" spans="1:4" ht="16" customHeight="1" thickBot="1" x14ac:dyDescent="0.25">
      <c r="A110" s="95"/>
      <c r="B110" s="32">
        <v>3</v>
      </c>
      <c r="C110" s="30">
        <v>5000</v>
      </c>
      <c r="D110" s="33">
        <v>0</v>
      </c>
    </row>
    <row r="111" spans="1:4" ht="16" customHeight="1" thickBot="1" x14ac:dyDescent="0.25">
      <c r="A111" s="92"/>
      <c r="B111" s="93"/>
      <c r="C111" s="31" t="s">
        <v>34</v>
      </c>
      <c r="D111" s="35">
        <f>AVERAGE(D108:D109:D110)</f>
        <v>0</v>
      </c>
    </row>
    <row r="112" spans="1:4" ht="28" customHeight="1" thickBot="1" x14ac:dyDescent="0.25">
      <c r="A112" s="101" t="s">
        <v>16</v>
      </c>
      <c r="B112" s="91"/>
      <c r="C112" s="101" t="s">
        <v>61</v>
      </c>
      <c r="D112" s="91"/>
    </row>
    <row r="113" spans="1:4" ht="16" customHeight="1" thickBot="1" x14ac:dyDescent="0.25">
      <c r="A113" s="99" t="s">
        <v>18</v>
      </c>
      <c r="B113" s="95"/>
      <c r="C113" s="29" t="s">
        <v>19</v>
      </c>
      <c r="D113" s="29"/>
    </row>
    <row r="114" spans="1:4" ht="16" customHeight="1" thickBot="1" x14ac:dyDescent="0.25">
      <c r="A114" s="99" t="s">
        <v>20</v>
      </c>
      <c r="B114" s="95"/>
      <c r="C114" s="30" t="s">
        <v>62</v>
      </c>
      <c r="D114" s="30"/>
    </row>
    <row r="115" spans="1:4" ht="16" customHeight="1" thickBot="1" x14ac:dyDescent="0.25">
      <c r="A115" s="99" t="s">
        <v>22</v>
      </c>
      <c r="B115" s="95"/>
      <c r="C115" s="96" t="s">
        <v>57</v>
      </c>
      <c r="D115" s="95"/>
    </row>
    <row r="116" spans="1:4" ht="31" customHeight="1" thickBot="1" x14ac:dyDescent="0.25">
      <c r="A116" s="99" t="s">
        <v>24</v>
      </c>
      <c r="B116" s="95"/>
      <c r="C116" s="30" t="s">
        <v>52</v>
      </c>
      <c r="D116" s="30"/>
    </row>
    <row r="117" spans="1:4" ht="16" customHeight="1" thickBot="1" x14ac:dyDescent="0.25">
      <c r="A117" s="99" t="s">
        <v>26</v>
      </c>
      <c r="B117" s="95"/>
      <c r="C117" s="30" t="s">
        <v>27</v>
      </c>
      <c r="D117" s="30"/>
    </row>
    <row r="118" spans="1:4" ht="16" customHeight="1" thickBot="1" x14ac:dyDescent="0.25">
      <c r="A118" s="99" t="s">
        <v>28</v>
      </c>
      <c r="B118" s="95"/>
      <c r="C118" s="96" t="s">
        <v>58</v>
      </c>
      <c r="D118" s="95"/>
    </row>
    <row r="119" spans="1:4" ht="16" customHeight="1" thickBot="1" x14ac:dyDescent="0.25">
      <c r="A119" s="99" t="s">
        <v>30</v>
      </c>
      <c r="B119" s="95"/>
      <c r="C119" s="30" t="s">
        <v>31</v>
      </c>
      <c r="D119" s="31" t="s">
        <v>32</v>
      </c>
    </row>
    <row r="120" spans="1:4" ht="16" customHeight="1" thickBot="1" x14ac:dyDescent="0.25">
      <c r="A120" s="100" t="s">
        <v>45</v>
      </c>
      <c r="B120" s="32">
        <v>1</v>
      </c>
      <c r="C120" s="30">
        <v>1000</v>
      </c>
      <c r="D120" s="33">
        <v>0</v>
      </c>
    </row>
    <row r="121" spans="1:4" ht="16" customHeight="1" thickBot="1" x14ac:dyDescent="0.25">
      <c r="A121" s="95"/>
      <c r="B121" s="32">
        <v>2</v>
      </c>
      <c r="C121" s="30">
        <v>2500</v>
      </c>
      <c r="D121" s="33">
        <v>0</v>
      </c>
    </row>
    <row r="122" spans="1:4" ht="16" customHeight="1" thickBot="1" x14ac:dyDescent="0.25">
      <c r="A122" s="95"/>
      <c r="B122" s="32">
        <v>3</v>
      </c>
      <c r="C122" s="30">
        <v>5000</v>
      </c>
      <c r="D122" s="33">
        <v>0</v>
      </c>
    </row>
    <row r="123" spans="1:4" ht="16" customHeight="1" thickBot="1" x14ac:dyDescent="0.25">
      <c r="A123" s="92"/>
      <c r="B123" s="93"/>
      <c r="C123" s="31" t="s">
        <v>34</v>
      </c>
      <c r="D123" s="35">
        <f>AVERAGE(D120:D121:D122)</f>
        <v>0</v>
      </c>
    </row>
    <row r="124" spans="1:4" ht="29" customHeight="1" thickBot="1" x14ac:dyDescent="0.25">
      <c r="A124" s="97" t="s">
        <v>16</v>
      </c>
      <c r="B124" s="91"/>
      <c r="C124" s="98" t="s">
        <v>63</v>
      </c>
      <c r="D124" s="91"/>
    </row>
    <row r="125" spans="1:4" ht="29" customHeight="1" thickBot="1" x14ac:dyDescent="0.25">
      <c r="A125" s="94" t="s">
        <v>18</v>
      </c>
      <c r="B125" s="95"/>
      <c r="C125" s="29" t="s">
        <v>19</v>
      </c>
      <c r="D125" s="29"/>
    </row>
    <row r="126" spans="1:4" ht="16" customHeight="1" thickBot="1" x14ac:dyDescent="0.25">
      <c r="A126" s="94" t="s">
        <v>20</v>
      </c>
      <c r="B126" s="95"/>
      <c r="C126" s="30" t="s">
        <v>64</v>
      </c>
      <c r="D126" s="30"/>
    </row>
    <row r="127" spans="1:4" ht="16" customHeight="1" thickBot="1" x14ac:dyDescent="0.25">
      <c r="A127" s="94" t="s">
        <v>24</v>
      </c>
      <c r="B127" s="95"/>
      <c r="C127" s="30" t="s">
        <v>65</v>
      </c>
      <c r="D127" s="30"/>
    </row>
    <row r="128" spans="1:4" ht="16" customHeight="1" thickBot="1" x14ac:dyDescent="0.25">
      <c r="A128" s="94" t="s">
        <v>26</v>
      </c>
      <c r="B128" s="95"/>
      <c r="C128" s="30" t="s">
        <v>27</v>
      </c>
      <c r="D128" s="30"/>
    </row>
    <row r="129" spans="1:4" ht="16" customHeight="1" thickBot="1" x14ac:dyDescent="0.25">
      <c r="A129" s="94" t="s">
        <v>28</v>
      </c>
      <c r="B129" s="95"/>
      <c r="C129" s="96" t="s">
        <v>66</v>
      </c>
      <c r="D129" s="95"/>
    </row>
    <row r="130" spans="1:4" ht="16" customHeight="1" thickBot="1" x14ac:dyDescent="0.25">
      <c r="A130" s="94" t="s">
        <v>30</v>
      </c>
      <c r="B130" s="95"/>
      <c r="C130" s="30" t="s">
        <v>67</v>
      </c>
      <c r="D130" s="31" t="s">
        <v>32</v>
      </c>
    </row>
    <row r="131" spans="1:4" ht="16" customHeight="1" thickBot="1" x14ac:dyDescent="0.25">
      <c r="A131" s="100" t="s">
        <v>45</v>
      </c>
      <c r="B131" s="32">
        <v>1</v>
      </c>
      <c r="C131" s="30">
        <v>500</v>
      </c>
      <c r="D131" s="33">
        <v>0</v>
      </c>
    </row>
    <row r="132" spans="1:4" ht="16" customHeight="1" thickBot="1" x14ac:dyDescent="0.25">
      <c r="A132" s="95"/>
      <c r="B132" s="32">
        <v>2</v>
      </c>
      <c r="C132" s="30">
        <v>1000</v>
      </c>
      <c r="D132" s="33">
        <v>0</v>
      </c>
    </row>
    <row r="133" spans="1:4" ht="16" customHeight="1" thickBot="1" x14ac:dyDescent="0.25">
      <c r="A133" s="95"/>
      <c r="B133" s="32">
        <v>3</v>
      </c>
      <c r="C133" s="30">
        <v>2500</v>
      </c>
      <c r="D133" s="33">
        <v>0</v>
      </c>
    </row>
    <row r="134" spans="1:4" ht="16" customHeight="1" thickBot="1" x14ac:dyDescent="0.25">
      <c r="A134" s="92"/>
      <c r="B134" s="93"/>
      <c r="C134" s="31" t="s">
        <v>34</v>
      </c>
      <c r="D134" s="35">
        <f>AVERAGE(D131:D132:D133)</f>
        <v>0</v>
      </c>
    </row>
    <row r="135" spans="1:4" ht="28" customHeight="1" thickBot="1" x14ac:dyDescent="0.25">
      <c r="A135" s="97" t="s">
        <v>16</v>
      </c>
      <c r="B135" s="91"/>
      <c r="C135" s="98" t="s">
        <v>68</v>
      </c>
      <c r="D135" s="91"/>
    </row>
    <row r="136" spans="1:4" ht="16" customHeight="1" thickBot="1" x14ac:dyDescent="0.25">
      <c r="A136" s="94" t="s">
        <v>18</v>
      </c>
      <c r="B136" s="95"/>
      <c r="C136" s="29" t="s">
        <v>19</v>
      </c>
      <c r="D136" s="29"/>
    </row>
    <row r="137" spans="1:4" ht="16" customHeight="1" thickBot="1" x14ac:dyDescent="0.25">
      <c r="A137" s="94" t="s">
        <v>20</v>
      </c>
      <c r="B137" s="95"/>
      <c r="C137" s="30" t="s">
        <v>64</v>
      </c>
      <c r="D137" s="30"/>
    </row>
    <row r="138" spans="1:4" ht="16" customHeight="1" thickBot="1" x14ac:dyDescent="0.25">
      <c r="A138" s="94" t="s">
        <v>24</v>
      </c>
      <c r="B138" s="95"/>
      <c r="C138" s="30" t="s">
        <v>65</v>
      </c>
      <c r="D138" s="30"/>
    </row>
    <row r="139" spans="1:4" ht="16" customHeight="1" thickBot="1" x14ac:dyDescent="0.25">
      <c r="A139" s="94" t="s">
        <v>26</v>
      </c>
      <c r="B139" s="95"/>
      <c r="C139" s="30" t="s">
        <v>69</v>
      </c>
      <c r="D139" s="30"/>
    </row>
    <row r="140" spans="1:4" ht="16" customHeight="1" thickBot="1" x14ac:dyDescent="0.25">
      <c r="A140" s="94" t="s">
        <v>28</v>
      </c>
      <c r="B140" s="95"/>
      <c r="C140" s="96" t="s">
        <v>66</v>
      </c>
      <c r="D140" s="95"/>
    </row>
    <row r="141" spans="1:4" ht="16" customHeight="1" thickBot="1" x14ac:dyDescent="0.25">
      <c r="A141" s="94" t="s">
        <v>30</v>
      </c>
      <c r="B141" s="95"/>
      <c r="C141" s="30" t="s">
        <v>67</v>
      </c>
      <c r="D141" s="31" t="s">
        <v>32</v>
      </c>
    </row>
    <row r="142" spans="1:4" ht="16" customHeight="1" thickBot="1" x14ac:dyDescent="0.25">
      <c r="A142" s="100" t="s">
        <v>45</v>
      </c>
      <c r="B142" s="32">
        <v>1</v>
      </c>
      <c r="C142" s="30">
        <v>500</v>
      </c>
      <c r="D142" s="33">
        <v>0</v>
      </c>
    </row>
    <row r="143" spans="1:4" ht="16" customHeight="1" thickBot="1" x14ac:dyDescent="0.25">
      <c r="A143" s="95"/>
      <c r="B143" s="32">
        <v>2</v>
      </c>
      <c r="C143" s="30">
        <v>1000</v>
      </c>
      <c r="D143" s="33">
        <v>0</v>
      </c>
    </row>
    <row r="144" spans="1:4" ht="16" customHeight="1" thickBot="1" x14ac:dyDescent="0.25">
      <c r="A144" s="95"/>
      <c r="B144" s="32">
        <v>3</v>
      </c>
      <c r="C144" s="30">
        <v>2500</v>
      </c>
      <c r="D144" s="33">
        <v>0</v>
      </c>
    </row>
    <row r="145" spans="1:5" ht="16" customHeight="1" thickBot="1" x14ac:dyDescent="0.25">
      <c r="A145" s="92"/>
      <c r="B145" s="93"/>
      <c r="C145" s="31" t="s">
        <v>34</v>
      </c>
      <c r="D145" s="35">
        <f>AVERAGE(D142:D143:D144)</f>
        <v>0</v>
      </c>
    </row>
    <row r="146" spans="1:5" ht="28" customHeight="1" thickBot="1" x14ac:dyDescent="0.25">
      <c r="A146" s="97" t="s">
        <v>16</v>
      </c>
      <c r="B146" s="91"/>
      <c r="C146" s="98" t="s">
        <v>70</v>
      </c>
      <c r="D146" s="91"/>
    </row>
    <row r="147" spans="1:5" ht="16" customHeight="1" thickBot="1" x14ac:dyDescent="0.25">
      <c r="A147" s="94" t="s">
        <v>18</v>
      </c>
      <c r="B147" s="95"/>
      <c r="C147" s="29" t="s">
        <v>19</v>
      </c>
      <c r="D147" s="29"/>
    </row>
    <row r="148" spans="1:5" ht="16" customHeight="1" thickBot="1" x14ac:dyDescent="0.25">
      <c r="A148" s="94" t="s">
        <v>20</v>
      </c>
      <c r="B148" s="95"/>
      <c r="C148" s="30" t="s">
        <v>71</v>
      </c>
      <c r="D148" s="30"/>
    </row>
    <row r="149" spans="1:5" ht="16" customHeight="1" thickBot="1" x14ac:dyDescent="0.25">
      <c r="A149" s="94" t="s">
        <v>24</v>
      </c>
      <c r="B149" s="95"/>
      <c r="C149" s="30" t="s">
        <v>65</v>
      </c>
      <c r="D149" s="30"/>
    </row>
    <row r="150" spans="1:5" ht="16" customHeight="1" thickBot="1" x14ac:dyDescent="0.25">
      <c r="A150" s="94" t="s">
        <v>26</v>
      </c>
      <c r="B150" s="95"/>
      <c r="C150" s="30" t="s">
        <v>27</v>
      </c>
      <c r="D150" s="30"/>
    </row>
    <row r="151" spans="1:5" ht="16" customHeight="1" thickBot="1" x14ac:dyDescent="0.25">
      <c r="A151" s="94" t="s">
        <v>28</v>
      </c>
      <c r="B151" s="95"/>
      <c r="C151" s="96" t="s">
        <v>72</v>
      </c>
      <c r="D151" s="95"/>
      <c r="E151" s="39"/>
    </row>
    <row r="152" spans="1:5" ht="16" customHeight="1" thickBot="1" x14ac:dyDescent="0.25">
      <c r="A152" s="94" t="s">
        <v>30</v>
      </c>
      <c r="B152" s="95"/>
      <c r="C152" s="30" t="s">
        <v>67</v>
      </c>
      <c r="D152" s="31" t="s">
        <v>32</v>
      </c>
    </row>
    <row r="153" spans="1:5" ht="16" customHeight="1" thickBot="1" x14ac:dyDescent="0.25">
      <c r="A153" s="100" t="s">
        <v>45</v>
      </c>
      <c r="B153" s="32">
        <v>1</v>
      </c>
      <c r="C153" s="30">
        <v>500</v>
      </c>
      <c r="D153" s="33">
        <v>0</v>
      </c>
    </row>
    <row r="154" spans="1:5" ht="16" customHeight="1" thickBot="1" x14ac:dyDescent="0.25">
      <c r="A154" s="95"/>
      <c r="B154" s="32">
        <v>2</v>
      </c>
      <c r="C154" s="30">
        <v>1000</v>
      </c>
      <c r="D154" s="33">
        <v>0</v>
      </c>
    </row>
    <row r="155" spans="1:5" ht="16" customHeight="1" thickBot="1" x14ac:dyDescent="0.25">
      <c r="A155" s="95"/>
      <c r="B155" s="32">
        <v>3</v>
      </c>
      <c r="C155" s="30">
        <v>2500</v>
      </c>
      <c r="D155" s="33">
        <v>0</v>
      </c>
    </row>
    <row r="156" spans="1:5" ht="16" customHeight="1" thickBot="1" x14ac:dyDescent="0.25">
      <c r="A156" s="92"/>
      <c r="B156" s="93"/>
      <c r="C156" s="31" t="s">
        <v>34</v>
      </c>
      <c r="D156" s="35">
        <f>AVERAGE(D153:D154:D155)</f>
        <v>0</v>
      </c>
    </row>
    <row r="157" spans="1:5" ht="29" customHeight="1" thickBot="1" x14ac:dyDescent="0.25">
      <c r="A157" s="97" t="s">
        <v>16</v>
      </c>
      <c r="B157" s="91"/>
      <c r="C157" s="98" t="s">
        <v>73</v>
      </c>
      <c r="D157" s="91"/>
    </row>
    <row r="158" spans="1:5" ht="18" customHeight="1" thickBot="1" x14ac:dyDescent="0.25">
      <c r="A158" s="94" t="s">
        <v>18</v>
      </c>
      <c r="B158" s="95"/>
      <c r="C158" s="29" t="s">
        <v>19</v>
      </c>
      <c r="D158" s="40"/>
    </row>
    <row r="159" spans="1:5" ht="16" customHeight="1" thickBot="1" x14ac:dyDescent="0.25">
      <c r="A159" s="94" t="s">
        <v>20</v>
      </c>
      <c r="B159" s="95"/>
      <c r="C159" s="30" t="s">
        <v>74</v>
      </c>
      <c r="D159" s="30"/>
    </row>
    <row r="160" spans="1:5" ht="15" customHeight="1" thickBot="1" x14ac:dyDescent="0.25">
      <c r="A160" s="94" t="s">
        <v>75</v>
      </c>
      <c r="B160" s="95"/>
      <c r="C160" s="30" t="s">
        <v>76</v>
      </c>
      <c r="D160" s="30"/>
    </row>
    <row r="161" spans="1:4" ht="16" customHeight="1" thickBot="1" x14ac:dyDescent="0.25">
      <c r="A161" s="94" t="s">
        <v>77</v>
      </c>
      <c r="B161" s="95"/>
      <c r="C161" s="30" t="s">
        <v>78</v>
      </c>
      <c r="D161" s="30"/>
    </row>
    <row r="162" spans="1:4" ht="16" customHeight="1" thickBot="1" x14ac:dyDescent="0.25">
      <c r="A162" s="94" t="s">
        <v>28</v>
      </c>
      <c r="B162" s="95"/>
      <c r="C162" s="96" t="s">
        <v>67</v>
      </c>
      <c r="D162" s="95"/>
    </row>
    <row r="163" spans="1:4" ht="16" customHeight="1" thickBot="1" x14ac:dyDescent="0.25">
      <c r="A163" s="94" t="s">
        <v>30</v>
      </c>
      <c r="B163" s="95"/>
      <c r="C163" s="30" t="s">
        <v>79</v>
      </c>
      <c r="D163" s="31" t="s">
        <v>32</v>
      </c>
    </row>
    <row r="164" spans="1:4" ht="16" customHeight="1" thickBot="1" x14ac:dyDescent="0.25">
      <c r="A164" s="100" t="s">
        <v>45</v>
      </c>
      <c r="B164" s="32">
        <v>1</v>
      </c>
      <c r="C164" s="30">
        <v>1</v>
      </c>
      <c r="D164" s="33">
        <v>0</v>
      </c>
    </row>
    <row r="165" spans="1:4" ht="16" customHeight="1" thickBot="1" x14ac:dyDescent="0.25">
      <c r="A165" s="95"/>
      <c r="B165" s="32">
        <v>2</v>
      </c>
      <c r="C165" s="30">
        <v>10</v>
      </c>
      <c r="D165" s="33">
        <v>0</v>
      </c>
    </row>
    <row r="166" spans="1:4" ht="16" customHeight="1" thickBot="1" x14ac:dyDescent="0.25">
      <c r="A166" s="95"/>
      <c r="B166" s="32">
        <v>3</v>
      </c>
      <c r="C166" s="30">
        <v>50</v>
      </c>
      <c r="D166" s="33">
        <v>0</v>
      </c>
    </row>
    <row r="167" spans="1:4" ht="16" customHeight="1" thickBot="1" x14ac:dyDescent="0.25">
      <c r="A167" s="92"/>
      <c r="B167" s="93"/>
      <c r="C167" s="31" t="s">
        <v>34</v>
      </c>
      <c r="D167" s="35">
        <f>AVERAGE(D164:D165:D166)</f>
        <v>0</v>
      </c>
    </row>
    <row r="168" spans="1:4" ht="28" customHeight="1" thickBot="1" x14ac:dyDescent="0.25">
      <c r="A168" s="97" t="s">
        <v>16</v>
      </c>
      <c r="B168" s="91"/>
      <c r="C168" s="98" t="s">
        <v>80</v>
      </c>
      <c r="D168" s="91"/>
    </row>
    <row r="169" spans="1:4" ht="16" customHeight="1" thickBot="1" x14ac:dyDescent="0.25">
      <c r="A169" s="94" t="s">
        <v>18</v>
      </c>
      <c r="B169" s="95"/>
      <c r="C169" s="29" t="s">
        <v>19</v>
      </c>
      <c r="D169" s="40"/>
    </row>
    <row r="170" spans="1:4" ht="16" customHeight="1" thickBot="1" x14ac:dyDescent="0.25">
      <c r="A170" s="94" t="s">
        <v>20</v>
      </c>
      <c r="B170" s="95"/>
      <c r="C170" s="30" t="s">
        <v>81</v>
      </c>
      <c r="D170" s="30"/>
    </row>
    <row r="171" spans="1:4" ht="16" customHeight="1" thickBot="1" x14ac:dyDescent="0.25">
      <c r="A171" s="94" t="s">
        <v>75</v>
      </c>
      <c r="B171" s="95"/>
      <c r="C171" s="30" t="s">
        <v>76</v>
      </c>
      <c r="D171" s="30"/>
    </row>
    <row r="172" spans="1:4" ht="16" customHeight="1" thickBot="1" x14ac:dyDescent="0.25">
      <c r="A172" s="94" t="s">
        <v>77</v>
      </c>
      <c r="B172" s="95"/>
      <c r="C172" s="30" t="s">
        <v>78</v>
      </c>
      <c r="D172" s="30"/>
    </row>
    <row r="173" spans="1:4" ht="16" customHeight="1" thickBot="1" x14ac:dyDescent="0.25">
      <c r="A173" s="94" t="s">
        <v>28</v>
      </c>
      <c r="B173" s="95"/>
      <c r="C173" s="96" t="s">
        <v>67</v>
      </c>
      <c r="D173" s="95"/>
    </row>
    <row r="174" spans="1:4" ht="16" customHeight="1" thickBot="1" x14ac:dyDescent="0.25">
      <c r="A174" s="94" t="s">
        <v>30</v>
      </c>
      <c r="B174" s="95"/>
      <c r="C174" s="30" t="s">
        <v>79</v>
      </c>
      <c r="D174" s="31" t="s">
        <v>32</v>
      </c>
    </row>
    <row r="175" spans="1:4" ht="16" customHeight="1" thickBot="1" x14ac:dyDescent="0.25">
      <c r="A175" s="100" t="s">
        <v>45</v>
      </c>
      <c r="B175" s="32">
        <v>1</v>
      </c>
      <c r="C175" s="30">
        <v>1</v>
      </c>
      <c r="D175" s="33">
        <v>0</v>
      </c>
    </row>
    <row r="176" spans="1:4" ht="16" customHeight="1" thickBot="1" x14ac:dyDescent="0.25">
      <c r="A176" s="95"/>
      <c r="B176" s="32">
        <v>2</v>
      </c>
      <c r="C176" s="30">
        <v>10</v>
      </c>
      <c r="D176" s="33">
        <v>0</v>
      </c>
    </row>
    <row r="177" spans="1:4" ht="16" customHeight="1" thickBot="1" x14ac:dyDescent="0.25">
      <c r="A177" s="95"/>
      <c r="B177" s="32">
        <v>3</v>
      </c>
      <c r="C177" s="30">
        <v>50</v>
      </c>
      <c r="D177" s="33">
        <v>0</v>
      </c>
    </row>
    <row r="178" spans="1:4" ht="16" customHeight="1" thickBot="1" x14ac:dyDescent="0.25">
      <c r="A178" s="92"/>
      <c r="B178" s="93"/>
      <c r="C178" s="31" t="s">
        <v>34</v>
      </c>
      <c r="D178" s="35">
        <f>AVERAGE(D175:D176:D177)</f>
        <v>0</v>
      </c>
    </row>
    <row r="179" spans="1:4" ht="28" customHeight="1" thickBot="1" x14ac:dyDescent="0.25">
      <c r="A179" s="97" t="s">
        <v>16</v>
      </c>
      <c r="B179" s="91"/>
      <c r="C179" s="98" t="s">
        <v>82</v>
      </c>
      <c r="D179" s="91"/>
    </row>
    <row r="180" spans="1:4" ht="16" customHeight="1" thickBot="1" x14ac:dyDescent="0.25">
      <c r="A180" s="94" t="s">
        <v>18</v>
      </c>
      <c r="B180" s="95"/>
      <c r="C180" s="29" t="s">
        <v>19</v>
      </c>
      <c r="D180" s="40"/>
    </row>
    <row r="181" spans="1:4" ht="16" customHeight="1" thickBot="1" x14ac:dyDescent="0.25">
      <c r="A181" s="94" t="s">
        <v>20</v>
      </c>
      <c r="B181" s="95"/>
      <c r="C181" s="30" t="s">
        <v>83</v>
      </c>
      <c r="D181" s="30"/>
    </row>
    <row r="182" spans="1:4" ht="16" customHeight="1" thickBot="1" x14ac:dyDescent="0.25">
      <c r="A182" s="94" t="s">
        <v>75</v>
      </c>
      <c r="B182" s="95"/>
      <c r="C182" s="30" t="s">
        <v>76</v>
      </c>
      <c r="D182" s="30"/>
    </row>
    <row r="183" spans="1:4" ht="16" customHeight="1" thickBot="1" x14ac:dyDescent="0.25">
      <c r="A183" s="94" t="s">
        <v>77</v>
      </c>
      <c r="B183" s="95"/>
      <c r="C183" s="30" t="s">
        <v>78</v>
      </c>
      <c r="D183" s="30"/>
    </row>
    <row r="184" spans="1:4" ht="16" customHeight="1" thickBot="1" x14ac:dyDescent="0.25">
      <c r="A184" s="94" t="s">
        <v>28</v>
      </c>
      <c r="B184" s="95"/>
      <c r="C184" s="96" t="s">
        <v>67</v>
      </c>
      <c r="D184" s="95"/>
    </row>
    <row r="185" spans="1:4" ht="16" customHeight="1" thickBot="1" x14ac:dyDescent="0.25">
      <c r="A185" s="94" t="s">
        <v>30</v>
      </c>
      <c r="B185" s="95"/>
      <c r="C185" s="30" t="s">
        <v>79</v>
      </c>
      <c r="D185" s="31" t="s">
        <v>32</v>
      </c>
    </row>
    <row r="186" spans="1:4" ht="16" customHeight="1" thickBot="1" x14ac:dyDescent="0.25">
      <c r="A186" s="100" t="s">
        <v>45</v>
      </c>
      <c r="B186" s="32">
        <v>1</v>
      </c>
      <c r="C186" s="30">
        <v>1</v>
      </c>
      <c r="D186" s="33">
        <v>0</v>
      </c>
    </row>
    <row r="187" spans="1:4" ht="16" customHeight="1" thickBot="1" x14ac:dyDescent="0.25">
      <c r="A187" s="95"/>
      <c r="B187" s="32">
        <v>2</v>
      </c>
      <c r="C187" s="30">
        <v>10</v>
      </c>
      <c r="D187" s="33">
        <v>0</v>
      </c>
    </row>
    <row r="188" spans="1:4" ht="16" customHeight="1" thickBot="1" x14ac:dyDescent="0.25">
      <c r="A188" s="95"/>
      <c r="B188" s="32">
        <v>3</v>
      </c>
      <c r="C188" s="30">
        <v>50</v>
      </c>
      <c r="D188" s="33">
        <v>0</v>
      </c>
    </row>
    <row r="189" spans="1:4" ht="16" customHeight="1" thickBot="1" x14ac:dyDescent="0.25">
      <c r="A189" s="92"/>
      <c r="B189" s="93"/>
      <c r="C189" s="31" t="s">
        <v>34</v>
      </c>
      <c r="D189" s="35">
        <f>AVERAGE(D186:D187:D188)</f>
        <v>0</v>
      </c>
    </row>
    <row r="190" spans="1:4" ht="28" customHeight="1" thickBot="1" x14ac:dyDescent="0.25">
      <c r="A190" s="97" t="s">
        <v>16</v>
      </c>
      <c r="B190" s="91"/>
      <c r="C190" s="98" t="s">
        <v>84</v>
      </c>
      <c r="D190" s="91"/>
    </row>
    <row r="191" spans="1:4" ht="16" customHeight="1" thickBot="1" x14ac:dyDescent="0.25">
      <c r="A191" s="94" t="s">
        <v>18</v>
      </c>
      <c r="B191" s="95"/>
      <c r="C191" s="29" t="s">
        <v>85</v>
      </c>
      <c r="D191" s="40"/>
    </row>
    <row r="192" spans="1:4" ht="16" customHeight="1" thickBot="1" x14ac:dyDescent="0.25">
      <c r="A192" s="94" t="s">
        <v>20</v>
      </c>
      <c r="B192" s="95"/>
      <c r="C192" s="30" t="s">
        <v>86</v>
      </c>
      <c r="D192" s="30"/>
    </row>
    <row r="193" spans="1:4" ht="16" customHeight="1" thickBot="1" x14ac:dyDescent="0.25">
      <c r="A193" s="94" t="s">
        <v>75</v>
      </c>
      <c r="B193" s="95"/>
      <c r="C193" s="30" t="s">
        <v>76</v>
      </c>
      <c r="D193" s="30"/>
    </row>
    <row r="194" spans="1:4" ht="16" customHeight="1" thickBot="1" x14ac:dyDescent="0.25">
      <c r="A194" s="94" t="s">
        <v>77</v>
      </c>
      <c r="B194" s="95"/>
      <c r="C194" s="30" t="s">
        <v>78</v>
      </c>
      <c r="D194" s="30"/>
    </row>
    <row r="195" spans="1:4" ht="16" customHeight="1" thickBot="1" x14ac:dyDescent="0.25">
      <c r="A195" s="94" t="s">
        <v>28</v>
      </c>
      <c r="B195" s="95"/>
      <c r="C195" s="30" t="s">
        <v>67</v>
      </c>
      <c r="D195" s="30"/>
    </row>
    <row r="196" spans="1:4" ht="16" customHeight="1" thickBot="1" x14ac:dyDescent="0.25">
      <c r="A196" s="94" t="s">
        <v>30</v>
      </c>
      <c r="B196" s="95"/>
      <c r="C196" s="30" t="s">
        <v>79</v>
      </c>
      <c r="D196" s="31" t="s">
        <v>32</v>
      </c>
    </row>
    <row r="197" spans="1:4" ht="16" customHeight="1" thickBot="1" x14ac:dyDescent="0.25">
      <c r="A197" s="100" t="s">
        <v>45</v>
      </c>
      <c r="B197" s="32">
        <v>1</v>
      </c>
      <c r="C197" s="30">
        <v>1</v>
      </c>
      <c r="D197" s="33">
        <v>0</v>
      </c>
    </row>
    <row r="198" spans="1:4" ht="16" customHeight="1" thickBot="1" x14ac:dyDescent="0.25">
      <c r="A198" s="95"/>
      <c r="B198" s="32">
        <v>2</v>
      </c>
      <c r="C198" s="30">
        <v>10</v>
      </c>
      <c r="D198" s="33">
        <v>0</v>
      </c>
    </row>
    <row r="199" spans="1:4" ht="16" customHeight="1" thickBot="1" x14ac:dyDescent="0.25">
      <c r="A199" s="95"/>
      <c r="B199" s="32">
        <v>3</v>
      </c>
      <c r="C199" s="30">
        <v>50</v>
      </c>
      <c r="D199" s="33">
        <v>0</v>
      </c>
    </row>
    <row r="200" spans="1:4" ht="16" customHeight="1" thickBot="1" x14ac:dyDescent="0.25">
      <c r="A200" s="92"/>
      <c r="B200" s="93"/>
      <c r="C200" s="31" t="s">
        <v>34</v>
      </c>
      <c r="D200" s="35">
        <f>AVERAGE(D197:D198:D199)</f>
        <v>0</v>
      </c>
    </row>
    <row r="201" spans="1:4" ht="29" customHeight="1" thickBot="1" x14ac:dyDescent="0.25">
      <c r="A201" s="97" t="s">
        <v>16</v>
      </c>
      <c r="B201" s="91"/>
      <c r="C201" s="98" t="s">
        <v>87</v>
      </c>
      <c r="D201" s="91"/>
    </row>
    <row r="202" spans="1:4" ht="18" customHeight="1" thickBot="1" x14ac:dyDescent="0.25">
      <c r="A202" s="94" t="s">
        <v>18</v>
      </c>
      <c r="B202" s="95"/>
      <c r="C202" s="29" t="s">
        <v>19</v>
      </c>
      <c r="D202" s="40"/>
    </row>
    <row r="203" spans="1:4" ht="16" customHeight="1" thickBot="1" x14ac:dyDescent="0.25">
      <c r="A203" s="94" t="s">
        <v>20</v>
      </c>
      <c r="B203" s="95"/>
      <c r="C203" s="30" t="s">
        <v>21</v>
      </c>
      <c r="D203" s="30"/>
    </row>
    <row r="204" spans="1:4" ht="16" customHeight="1" thickBot="1" x14ac:dyDescent="0.25">
      <c r="A204" s="38" t="s">
        <v>22</v>
      </c>
      <c r="B204" s="30"/>
      <c r="C204" s="30" t="s">
        <v>88</v>
      </c>
      <c r="D204" s="30"/>
    </row>
    <row r="205" spans="1:4" ht="15" customHeight="1" thickBot="1" x14ac:dyDescent="0.25">
      <c r="A205" s="94" t="s">
        <v>75</v>
      </c>
      <c r="B205" s="95"/>
      <c r="C205" s="30" t="s">
        <v>89</v>
      </c>
      <c r="D205" s="30"/>
    </row>
    <row r="206" spans="1:4" ht="15" customHeight="1" thickBot="1" x14ac:dyDescent="0.25">
      <c r="A206" s="30"/>
      <c r="B206" s="30"/>
      <c r="C206" s="30" t="s">
        <v>47</v>
      </c>
      <c r="D206" s="30"/>
    </row>
    <row r="207" spans="1:4" ht="16" customHeight="1" thickBot="1" x14ac:dyDescent="0.25">
      <c r="A207" s="94" t="s">
        <v>77</v>
      </c>
      <c r="B207" s="95"/>
      <c r="C207" s="30" t="s">
        <v>27</v>
      </c>
      <c r="D207" s="30"/>
    </row>
    <row r="208" spans="1:4" ht="16" customHeight="1" thickBot="1" x14ac:dyDescent="0.25">
      <c r="A208" s="38" t="s">
        <v>28</v>
      </c>
      <c r="B208" s="30"/>
      <c r="C208" s="96" t="s">
        <v>29</v>
      </c>
      <c r="D208" s="95"/>
    </row>
    <row r="209" spans="1:4" ht="16" customHeight="1" thickBot="1" x14ac:dyDescent="0.25">
      <c r="A209" s="94" t="s">
        <v>30</v>
      </c>
      <c r="B209" s="95"/>
      <c r="C209" s="30" t="s">
        <v>31</v>
      </c>
      <c r="D209" s="31" t="s">
        <v>32</v>
      </c>
    </row>
    <row r="210" spans="1:4" ht="16" customHeight="1" thickBot="1" x14ac:dyDescent="0.25">
      <c r="A210" s="100" t="s">
        <v>45</v>
      </c>
      <c r="B210" s="32">
        <v>1</v>
      </c>
      <c r="C210" s="30">
        <v>10000</v>
      </c>
      <c r="D210" s="33">
        <v>0</v>
      </c>
    </row>
    <row r="211" spans="1:4" ht="16" customHeight="1" thickBot="1" x14ac:dyDescent="0.25">
      <c r="A211" s="95"/>
      <c r="B211" s="32">
        <v>2</v>
      </c>
      <c r="C211" s="30">
        <v>15000</v>
      </c>
      <c r="D211" s="33">
        <v>0</v>
      </c>
    </row>
    <row r="212" spans="1:4" ht="16" customHeight="1" thickBot="1" x14ac:dyDescent="0.25">
      <c r="A212" s="95"/>
      <c r="B212" s="32">
        <v>3</v>
      </c>
      <c r="C212" s="30">
        <v>20000</v>
      </c>
      <c r="D212" s="33">
        <v>0</v>
      </c>
    </row>
    <row r="213" spans="1:4" ht="16" customHeight="1" thickBot="1" x14ac:dyDescent="0.25">
      <c r="A213" s="92"/>
      <c r="B213" s="93"/>
      <c r="C213" s="31" t="s">
        <v>34</v>
      </c>
      <c r="D213" s="35">
        <f>AVERAGE(D210:D211:D212)</f>
        <v>0</v>
      </c>
    </row>
    <row r="214" spans="1:4" ht="16" customHeight="1" thickBot="1" x14ac:dyDescent="0.25">
      <c r="A214" s="28"/>
      <c r="B214" s="41"/>
      <c r="C214" s="42" t="s">
        <v>90</v>
      </c>
      <c r="D214" s="43">
        <v>4</v>
      </c>
    </row>
    <row r="215" spans="1:4" ht="30" customHeight="1" x14ac:dyDescent="0.2">
      <c r="A215" s="90" t="s">
        <v>91</v>
      </c>
      <c r="B215" s="91"/>
      <c r="C215" s="91"/>
      <c r="D215" s="45">
        <f>D213+D200+D189+D178+D167+D156+D145+D134+D123+D111+D99+D87+D75+D63+D51+D39+D27+D15</f>
        <v>0</v>
      </c>
    </row>
    <row r="216" spans="1:4" x14ac:dyDescent="0.2">
      <c r="A216" s="28"/>
      <c r="B216" s="28"/>
      <c r="C216" s="28"/>
      <c r="D216" s="28" t="s">
        <v>92</v>
      </c>
    </row>
  </sheetData>
  <sheetProtection algorithmName="SHA-512" hashValue="z0S5PUDNldL6p7bghqh/nLeH7E3VSQkPas9D52nAmXnjP9kVvxEHZIMdYUmqy//uwzTWjETafelN1FVSu1ZUzw==" saltValue="WpmVGYA8kKRux5n6vpzXKA==" spinCount="100000" sheet="1" objects="1" scenarios="1"/>
  <mergeCells count="243">
    <mergeCell ref="A54:B54"/>
    <mergeCell ref="C54:D54"/>
    <mergeCell ref="A172:B172"/>
    <mergeCell ref="A90:B90"/>
    <mergeCell ref="A99:B99"/>
    <mergeCell ref="C173:D173"/>
    <mergeCell ref="A195:B195"/>
    <mergeCell ref="A192:B192"/>
    <mergeCell ref="C201:D201"/>
    <mergeCell ref="A194:B194"/>
    <mergeCell ref="A189:B189"/>
    <mergeCell ref="C6:D6"/>
    <mergeCell ref="A15:B15"/>
    <mergeCell ref="A64:B64"/>
    <mergeCell ref="A7:B7"/>
    <mergeCell ref="A41:B41"/>
    <mergeCell ref="C41:D41"/>
    <mergeCell ref="A76:B76"/>
    <mergeCell ref="A33:B33"/>
    <mergeCell ref="A84:A86"/>
    <mergeCell ref="C76:D76"/>
    <mergeCell ref="A42:B42"/>
    <mergeCell ref="A17:B17"/>
    <mergeCell ref="C17:D17"/>
    <mergeCell ref="A53:B53"/>
    <mergeCell ref="A22:B22"/>
    <mergeCell ref="A6:B6"/>
    <mergeCell ref="A16:B16"/>
    <mergeCell ref="C10:D10"/>
    <mergeCell ref="C16:D16"/>
    <mergeCell ref="C9:D9"/>
    <mergeCell ref="A18:B18"/>
    <mergeCell ref="A60:A62"/>
    <mergeCell ref="C68:D68"/>
    <mergeCell ref="C58:D58"/>
    <mergeCell ref="A24:A26"/>
    <mergeCell ref="A56:B56"/>
    <mergeCell ref="A27:B27"/>
    <mergeCell ref="C56:D56"/>
    <mergeCell ref="A163:B163"/>
    <mergeCell ref="C43:D43"/>
    <mergeCell ref="A101:B101"/>
    <mergeCell ref="A126:B126"/>
    <mergeCell ref="A140:B140"/>
    <mergeCell ref="A35:B35"/>
    <mergeCell ref="A108:A110"/>
    <mergeCell ref="C67:D67"/>
    <mergeCell ref="A96:A98"/>
    <mergeCell ref="A128:B128"/>
    <mergeCell ref="A137:B137"/>
    <mergeCell ref="A46:B46"/>
    <mergeCell ref="A89:B89"/>
    <mergeCell ref="C40:D40"/>
    <mergeCell ref="C124:D124"/>
    <mergeCell ref="A136:B136"/>
    <mergeCell ref="A51:B51"/>
    <mergeCell ref="A107:B107"/>
    <mergeCell ref="A72:A74"/>
    <mergeCell ref="A88:B88"/>
    <mergeCell ref="A2:D2"/>
    <mergeCell ref="A9:B9"/>
    <mergeCell ref="A39:B39"/>
    <mergeCell ref="A167:B167"/>
    <mergeCell ref="A31:B31"/>
    <mergeCell ref="A30:B30"/>
    <mergeCell ref="A12:A14"/>
    <mergeCell ref="C30:D30"/>
    <mergeCell ref="A59:B59"/>
    <mergeCell ref="A3:D3"/>
    <mergeCell ref="C146:D146"/>
    <mergeCell ref="A11:B11"/>
    <mergeCell ref="C5:D5"/>
    <mergeCell ref="A103:B103"/>
    <mergeCell ref="A79:B79"/>
    <mergeCell ref="C4:D4"/>
    <mergeCell ref="A87:B87"/>
    <mergeCell ref="A34:B34"/>
    <mergeCell ref="C34:D34"/>
    <mergeCell ref="C33:D33"/>
    <mergeCell ref="A159:B159"/>
    <mergeCell ref="A125:B125"/>
    <mergeCell ref="A134:B134"/>
    <mergeCell ref="A152:B152"/>
    <mergeCell ref="C18:D18"/>
    <mergeCell ref="A105:B105"/>
    <mergeCell ref="A52:B52"/>
    <mergeCell ref="A63:B63"/>
    <mergeCell ref="A10:B10"/>
    <mergeCell ref="A115:B115"/>
    <mergeCell ref="A93:B93"/>
    <mergeCell ref="A102:B102"/>
    <mergeCell ref="C32:D32"/>
    <mergeCell ref="C88:D88"/>
    <mergeCell ref="A19:B19"/>
    <mergeCell ref="A68:B68"/>
    <mergeCell ref="A28:B28"/>
    <mergeCell ref="C19:D19"/>
    <mergeCell ref="C28:D28"/>
    <mergeCell ref="A111:B111"/>
    <mergeCell ref="A83:B83"/>
    <mergeCell ref="A92:B92"/>
    <mergeCell ref="A71:B71"/>
    <mergeCell ref="C71:D71"/>
    <mergeCell ref="A77:B77"/>
    <mergeCell ref="A20:B20"/>
    <mergeCell ref="A29:B29"/>
    <mergeCell ref="C47:D47"/>
    <mergeCell ref="A36:A38"/>
    <mergeCell ref="A55:B55"/>
    <mergeCell ref="A120:A122"/>
    <mergeCell ref="A130:B130"/>
    <mergeCell ref="A141:B141"/>
    <mergeCell ref="A135:B135"/>
    <mergeCell ref="A150:B150"/>
    <mergeCell ref="A149:B149"/>
    <mergeCell ref="A158:B158"/>
    <mergeCell ref="A147:B147"/>
    <mergeCell ref="A43:B43"/>
    <mergeCell ref="A156:B156"/>
    <mergeCell ref="A116:B116"/>
    <mergeCell ref="A123:B123"/>
    <mergeCell ref="A138:B138"/>
    <mergeCell ref="A146:B146"/>
    <mergeCell ref="A124:B124"/>
    <mergeCell ref="A131:A133"/>
    <mergeCell ref="A47:B47"/>
    <mergeCell ref="A48:A50"/>
    <mergeCell ref="A44:B44"/>
    <mergeCell ref="A117:B117"/>
    <mergeCell ref="A142:A144"/>
    <mergeCell ref="A145:B145"/>
    <mergeCell ref="C7:D7"/>
    <mergeCell ref="A207:B207"/>
    <mergeCell ref="A119:B119"/>
    <mergeCell ref="A94:B94"/>
    <mergeCell ref="A168:B168"/>
    <mergeCell ref="C20:D20"/>
    <mergeCell ref="A78:B78"/>
    <mergeCell ref="C29:D29"/>
    <mergeCell ref="A205:B205"/>
    <mergeCell ref="A183:B183"/>
    <mergeCell ref="A65:B65"/>
    <mergeCell ref="C100:D100"/>
    <mergeCell ref="C94:D94"/>
    <mergeCell ref="C65:D65"/>
    <mergeCell ref="C112:D112"/>
    <mergeCell ref="A75:B75"/>
    <mergeCell ref="A193:B193"/>
    <mergeCell ref="C44:D44"/>
    <mergeCell ref="C22:D22"/>
    <mergeCell ref="A80:B80"/>
    <mergeCell ref="C31:D31"/>
    <mergeCell ref="A8:B8"/>
    <mergeCell ref="A197:A199"/>
    <mergeCell ref="C42:D42"/>
    <mergeCell ref="A1:D1"/>
    <mergeCell ref="A21:B21"/>
    <mergeCell ref="C46:D46"/>
    <mergeCell ref="C21:D21"/>
    <mergeCell ref="A104:B104"/>
    <mergeCell ref="A113:B113"/>
    <mergeCell ref="A5:B5"/>
    <mergeCell ref="A32:B32"/>
    <mergeCell ref="A23:B23"/>
    <mergeCell ref="C70:D70"/>
    <mergeCell ref="A106:B106"/>
    <mergeCell ref="C106:D106"/>
    <mergeCell ref="C8:D8"/>
    <mergeCell ref="C91:D91"/>
    <mergeCell ref="C82:D82"/>
    <mergeCell ref="C66:D66"/>
    <mergeCell ref="C102:D102"/>
    <mergeCell ref="C53:D53"/>
    <mergeCell ref="A40:B40"/>
    <mergeCell ref="A67:B67"/>
    <mergeCell ref="C52:D52"/>
    <mergeCell ref="A81:B81"/>
    <mergeCell ref="A112:B112"/>
    <mergeCell ref="A4:B4"/>
    <mergeCell ref="C55:D55"/>
    <mergeCell ref="A66:B66"/>
    <mergeCell ref="A118:B118"/>
    <mergeCell ref="A185:B185"/>
    <mergeCell ref="A95:B95"/>
    <mergeCell ref="A151:B151"/>
    <mergeCell ref="A160:B160"/>
    <mergeCell ref="A184:B184"/>
    <mergeCell ref="A91:B91"/>
    <mergeCell ref="A100:B100"/>
    <mergeCell ref="A171:B171"/>
    <mergeCell ref="A180:B180"/>
    <mergeCell ref="A173:B173"/>
    <mergeCell ref="A182:B182"/>
    <mergeCell ref="A175:A177"/>
    <mergeCell ref="A170:B170"/>
    <mergeCell ref="A169:B169"/>
    <mergeCell ref="A139:B139"/>
    <mergeCell ref="A179:B179"/>
    <mergeCell ref="A153:A155"/>
    <mergeCell ref="A129:B129"/>
    <mergeCell ref="A157:B157"/>
    <mergeCell ref="C179:D179"/>
    <mergeCell ref="C157:D157"/>
    <mergeCell ref="C78:D78"/>
    <mergeCell ref="A58:B58"/>
    <mergeCell ref="A114:B114"/>
    <mergeCell ref="A202:B202"/>
    <mergeCell ref="A164:A166"/>
    <mergeCell ref="A82:B82"/>
    <mergeCell ref="A148:B148"/>
    <mergeCell ref="C59:D59"/>
    <mergeCell ref="A196:B196"/>
    <mergeCell ref="A174:B174"/>
    <mergeCell ref="C103:D103"/>
    <mergeCell ref="C168:D168"/>
    <mergeCell ref="A186:A188"/>
    <mergeCell ref="A190:B190"/>
    <mergeCell ref="C190:D190"/>
    <mergeCell ref="C151:D151"/>
    <mergeCell ref="A191:B191"/>
    <mergeCell ref="A178:B178"/>
    <mergeCell ref="A70:B70"/>
    <mergeCell ref="C64:D64"/>
    <mergeCell ref="A162:B162"/>
    <mergeCell ref="C79:D79"/>
    <mergeCell ref="C184:D184"/>
    <mergeCell ref="C162:D162"/>
    <mergeCell ref="A215:C215"/>
    <mergeCell ref="A213:B213"/>
    <mergeCell ref="A209:B209"/>
    <mergeCell ref="C118:D118"/>
    <mergeCell ref="C115:D115"/>
    <mergeCell ref="A203:B203"/>
    <mergeCell ref="A181:B181"/>
    <mergeCell ref="A200:B200"/>
    <mergeCell ref="C129:D129"/>
    <mergeCell ref="C140:D140"/>
    <mergeCell ref="A201:B201"/>
    <mergeCell ref="C135:D135"/>
    <mergeCell ref="C208:D208"/>
    <mergeCell ref="A161:B161"/>
    <mergeCell ref="A127:B127"/>
    <mergeCell ref="A210:A212"/>
  </mergeCells>
  <pageMargins left="0.6" right="0.6" top="0.7" bottom="0.7" header="0.3" footer="0.3"/>
  <pageSetup paperSize="9" fitToHeight="0" orientation="portrait"/>
  <headerFooter>
    <oddHeader>&amp;L&amp;"Arial,Bold"&amp;8&amp;K855C85FONTYS FOR SOCIETY</oddHeader>
    <oddFooter>&amp;L&amp;"Arial,Bold"&amp;8&amp;K855C85PRIJZENBLAD CN-00986 – &amp;A&amp;R&amp;"Arial,Bold"&amp;8&amp;K855C85PAGINA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55C85"/>
    <pageSetUpPr fitToPage="1"/>
  </sheetPr>
  <dimension ref="A1:L151"/>
  <sheetViews>
    <sheetView showGridLines="0" zoomScale="150" zoomScaleNormal="100" workbookViewId="0">
      <selection activeCell="A2" sqref="A2:H2"/>
    </sheetView>
  </sheetViews>
  <sheetFormatPr baseColWidth="10" defaultColWidth="11.5" defaultRowHeight="15" x14ac:dyDescent="0.2"/>
  <cols>
    <col min="1" max="1" width="45.1640625" customWidth="1"/>
    <col min="2" max="2" width="34" bestFit="1" customWidth="1"/>
    <col min="3" max="3" width="35.33203125" customWidth="1"/>
    <col min="4" max="4" width="14.5" customWidth="1"/>
    <col min="5" max="5" width="18" customWidth="1"/>
    <col min="6" max="7" width="16" customWidth="1"/>
    <col min="8" max="8" width="29.5" customWidth="1"/>
    <col min="9" max="9" width="12.6640625" style="9" customWidth="1"/>
    <col min="11" max="11" width="11.5" customWidth="1"/>
  </cols>
  <sheetData>
    <row r="1" spans="1:12" ht="42" customHeight="1" x14ac:dyDescent="0.2">
      <c r="A1" s="102" t="s">
        <v>260</v>
      </c>
      <c r="B1" s="102"/>
      <c r="C1" s="102"/>
      <c r="D1" s="102"/>
      <c r="E1" s="102"/>
      <c r="F1" s="102"/>
      <c r="G1" s="102"/>
      <c r="H1" s="102"/>
    </row>
    <row r="2" spans="1:12" ht="34" customHeight="1" x14ac:dyDescent="0.2">
      <c r="A2" s="105" t="s">
        <v>93</v>
      </c>
      <c r="B2" s="105"/>
      <c r="C2" s="105"/>
      <c r="D2" s="105"/>
      <c r="E2" s="105"/>
      <c r="F2" s="105"/>
      <c r="G2" s="105"/>
      <c r="H2" s="105"/>
    </row>
    <row r="3" spans="1:12" s="10" customFormat="1" ht="26.25" customHeight="1" x14ac:dyDescent="0.2">
      <c r="A3" s="48" t="s">
        <v>94</v>
      </c>
      <c r="B3" s="48" t="s">
        <v>95</v>
      </c>
      <c r="C3" s="48" t="s">
        <v>96</v>
      </c>
      <c r="D3" s="48" t="s">
        <v>97</v>
      </c>
      <c r="E3" s="34" t="s">
        <v>98</v>
      </c>
      <c r="F3" s="49"/>
      <c r="G3" s="34" t="s">
        <v>99</v>
      </c>
      <c r="H3" s="31" t="s">
        <v>92</v>
      </c>
      <c r="I3" s="39"/>
    </row>
    <row r="4" spans="1:12" s="5" customFormat="1" ht="14" customHeight="1" x14ac:dyDescent="0.2">
      <c r="A4" s="27" t="s">
        <v>100</v>
      </c>
      <c r="B4" s="27"/>
      <c r="C4" s="27"/>
      <c r="D4" s="44"/>
      <c r="E4" s="50"/>
      <c r="F4" s="27"/>
      <c r="G4" s="50"/>
      <c r="H4" s="50"/>
      <c r="I4" s="39"/>
    </row>
    <row r="5" spans="1:12" s="5" customFormat="1" ht="29" customHeight="1" x14ac:dyDescent="0.2">
      <c r="A5" s="36" t="s">
        <v>101</v>
      </c>
      <c r="B5" s="28" t="s">
        <v>102</v>
      </c>
      <c r="C5" s="28" t="s">
        <v>103</v>
      </c>
      <c r="D5" s="51">
        <v>10000</v>
      </c>
      <c r="E5" s="52">
        <v>0</v>
      </c>
      <c r="F5" s="42" t="s">
        <v>104</v>
      </c>
      <c r="G5" s="52">
        <v>0</v>
      </c>
      <c r="H5" s="53" t="s">
        <v>92</v>
      </c>
      <c r="I5" s="39"/>
    </row>
    <row r="6" spans="1:12" s="5" customFormat="1" ht="15" customHeight="1" x14ac:dyDescent="0.2">
      <c r="A6" s="54" t="s">
        <v>105</v>
      </c>
      <c r="B6" s="54"/>
      <c r="C6" s="54"/>
      <c r="D6" s="54"/>
      <c r="E6" s="54"/>
      <c r="F6" s="54" t="s">
        <v>106</v>
      </c>
      <c r="G6" s="55">
        <v>1</v>
      </c>
      <c r="H6" s="56">
        <f>(E5+G5)*G6</f>
        <v>0</v>
      </c>
      <c r="I6" s="39"/>
    </row>
    <row r="7" spans="1:12" s="10" customFormat="1" ht="26.25" customHeight="1" x14ac:dyDescent="0.2">
      <c r="A7" s="48" t="s">
        <v>94</v>
      </c>
      <c r="B7" s="48" t="s">
        <v>95</v>
      </c>
      <c r="C7" s="48" t="s">
        <v>96</v>
      </c>
      <c r="D7" s="48" t="s">
        <v>97</v>
      </c>
      <c r="E7" s="34" t="s">
        <v>99</v>
      </c>
      <c r="F7" s="49"/>
      <c r="G7" s="34" t="s">
        <v>99</v>
      </c>
      <c r="H7" s="31" t="s">
        <v>92</v>
      </c>
      <c r="I7" s="39"/>
      <c r="J7" s="5"/>
      <c r="K7" s="5"/>
      <c r="L7" s="5"/>
    </row>
    <row r="8" spans="1:12" s="5" customFormat="1" ht="14" customHeight="1" x14ac:dyDescent="0.2">
      <c r="A8" s="27" t="s">
        <v>107</v>
      </c>
      <c r="B8" s="27"/>
      <c r="C8" s="27"/>
      <c r="D8" s="44"/>
      <c r="E8" s="50"/>
      <c r="F8" s="27"/>
      <c r="G8" s="50"/>
      <c r="H8" s="50"/>
      <c r="I8" s="39"/>
    </row>
    <row r="9" spans="1:12" s="5" customFormat="1" ht="14" customHeight="1" x14ac:dyDescent="0.2">
      <c r="A9" s="28" t="s">
        <v>108</v>
      </c>
      <c r="B9" s="28"/>
      <c r="C9" s="28"/>
      <c r="D9" s="51"/>
      <c r="E9" s="57"/>
      <c r="F9" s="42"/>
      <c r="G9" s="57"/>
      <c r="H9" s="57"/>
      <c r="I9" s="39"/>
    </row>
    <row r="10" spans="1:12" s="5" customFormat="1" ht="56" x14ac:dyDescent="0.2">
      <c r="A10" s="30" t="s">
        <v>109</v>
      </c>
      <c r="B10" s="30" t="s">
        <v>110</v>
      </c>
      <c r="C10" s="30" t="s">
        <v>111</v>
      </c>
      <c r="D10" s="51">
        <v>7500</v>
      </c>
      <c r="E10" s="52">
        <v>0</v>
      </c>
      <c r="F10" s="42" t="s">
        <v>112</v>
      </c>
      <c r="G10" s="52">
        <v>0</v>
      </c>
      <c r="H10" s="53" t="s">
        <v>92</v>
      </c>
      <c r="I10" s="39"/>
    </row>
    <row r="11" spans="1:12" s="5" customFormat="1" ht="15" customHeight="1" x14ac:dyDescent="0.2">
      <c r="A11" s="54" t="s">
        <v>105</v>
      </c>
      <c r="B11" s="54"/>
      <c r="C11" s="54"/>
      <c r="D11" s="54"/>
      <c r="E11" s="54"/>
      <c r="F11" s="54" t="s">
        <v>106</v>
      </c>
      <c r="G11" s="55">
        <v>1</v>
      </c>
      <c r="H11" s="56">
        <f>(E10+G10)*G11</f>
        <v>0</v>
      </c>
      <c r="I11" s="39"/>
    </row>
    <row r="12" spans="1:12" s="10" customFormat="1" ht="26.25" customHeight="1" x14ac:dyDescent="0.2">
      <c r="A12" s="48" t="s">
        <v>94</v>
      </c>
      <c r="B12" s="48" t="s">
        <v>95</v>
      </c>
      <c r="C12" s="48" t="s">
        <v>96</v>
      </c>
      <c r="D12" s="48" t="s">
        <v>97</v>
      </c>
      <c r="E12" s="34" t="s">
        <v>99</v>
      </c>
      <c r="F12" s="49"/>
      <c r="G12" s="34" t="s">
        <v>99</v>
      </c>
      <c r="H12" s="31" t="s">
        <v>92</v>
      </c>
      <c r="I12" s="39"/>
    </row>
    <row r="13" spans="1:12" s="5" customFormat="1" ht="14" customHeight="1" x14ac:dyDescent="0.2">
      <c r="A13" s="27" t="s">
        <v>113</v>
      </c>
      <c r="B13" s="27"/>
      <c r="C13" s="27"/>
      <c r="D13" s="44"/>
      <c r="E13" s="50"/>
      <c r="F13" s="27"/>
      <c r="G13" s="50"/>
      <c r="H13" s="50"/>
      <c r="I13" s="39"/>
    </row>
    <row r="14" spans="1:12" s="5" customFormat="1" ht="14" customHeight="1" x14ac:dyDescent="0.2">
      <c r="A14" s="28" t="s">
        <v>114</v>
      </c>
      <c r="B14" s="28"/>
      <c r="C14" s="28"/>
      <c r="D14" s="51"/>
      <c r="E14" s="57"/>
      <c r="F14" s="42"/>
      <c r="G14" s="57"/>
      <c r="H14" s="57"/>
      <c r="I14" s="39"/>
    </row>
    <row r="15" spans="1:12" s="5" customFormat="1" ht="56" x14ac:dyDescent="0.2">
      <c r="A15" s="30" t="s">
        <v>109</v>
      </c>
      <c r="B15" s="30" t="s">
        <v>115</v>
      </c>
      <c r="C15" s="30" t="s">
        <v>111</v>
      </c>
      <c r="D15" s="51">
        <v>2000</v>
      </c>
      <c r="E15" s="52">
        <v>0</v>
      </c>
      <c r="F15" s="42" t="s">
        <v>116</v>
      </c>
      <c r="G15" s="52">
        <v>0</v>
      </c>
      <c r="H15" s="53" t="s">
        <v>92</v>
      </c>
      <c r="I15" s="39"/>
    </row>
    <row r="16" spans="1:12" s="5" customFormat="1" ht="15" customHeight="1" x14ac:dyDescent="0.2">
      <c r="A16" s="54" t="s">
        <v>105</v>
      </c>
      <c r="B16" s="54"/>
      <c r="C16" s="54"/>
      <c r="D16" s="54"/>
      <c r="E16" s="54"/>
      <c r="F16" s="54" t="s">
        <v>106</v>
      </c>
      <c r="G16" s="55">
        <v>1</v>
      </c>
      <c r="H16" s="56">
        <f>(E15+G15)*G16</f>
        <v>0</v>
      </c>
      <c r="I16" s="39"/>
    </row>
    <row r="17" spans="1:9" s="10" customFormat="1" ht="26.25" customHeight="1" x14ac:dyDescent="0.2">
      <c r="A17" s="48" t="s">
        <v>94</v>
      </c>
      <c r="B17" s="48" t="s">
        <v>95</v>
      </c>
      <c r="C17" s="48" t="s">
        <v>96</v>
      </c>
      <c r="D17" s="48" t="s">
        <v>97</v>
      </c>
      <c r="E17" s="34" t="s">
        <v>99</v>
      </c>
      <c r="F17" s="49"/>
      <c r="G17" s="34" t="s">
        <v>99</v>
      </c>
      <c r="H17" s="31" t="s">
        <v>92</v>
      </c>
      <c r="I17" s="39"/>
    </row>
    <row r="18" spans="1:9" s="5" customFormat="1" ht="14" customHeight="1" x14ac:dyDescent="0.2">
      <c r="A18" s="27" t="s">
        <v>117</v>
      </c>
      <c r="B18" s="27"/>
      <c r="C18" s="27"/>
      <c r="D18" s="44"/>
      <c r="E18" s="50"/>
      <c r="F18" s="27"/>
      <c r="G18" s="50"/>
      <c r="H18" s="50" t="s">
        <v>92</v>
      </c>
      <c r="I18" s="39"/>
    </row>
    <row r="19" spans="1:9" s="5" customFormat="1" ht="14" customHeight="1" x14ac:dyDescent="0.2">
      <c r="A19" s="28" t="s">
        <v>108</v>
      </c>
      <c r="B19" s="28"/>
      <c r="C19" s="28"/>
      <c r="D19" s="51"/>
      <c r="E19" s="57"/>
      <c r="F19" s="42"/>
      <c r="G19" s="57"/>
      <c r="H19" s="57"/>
      <c r="I19" s="39"/>
    </row>
    <row r="20" spans="1:9" s="5" customFormat="1" ht="28" x14ac:dyDescent="0.2">
      <c r="A20" s="30" t="s">
        <v>118</v>
      </c>
      <c r="B20" s="30" t="s">
        <v>110</v>
      </c>
      <c r="C20" s="30" t="s">
        <v>111</v>
      </c>
      <c r="D20" s="51">
        <v>10000</v>
      </c>
      <c r="E20" s="52">
        <v>0</v>
      </c>
      <c r="F20" s="42" t="s">
        <v>104</v>
      </c>
      <c r="G20" s="52">
        <v>0</v>
      </c>
      <c r="H20" s="53" t="s">
        <v>92</v>
      </c>
      <c r="I20" s="39"/>
    </row>
    <row r="21" spans="1:9" s="5" customFormat="1" ht="15" customHeight="1" x14ac:dyDescent="0.2">
      <c r="A21" s="54" t="s">
        <v>105</v>
      </c>
      <c r="B21" s="54"/>
      <c r="C21" s="54"/>
      <c r="D21" s="54"/>
      <c r="E21" s="54"/>
      <c r="F21" s="54" t="s">
        <v>106</v>
      </c>
      <c r="G21" s="55">
        <v>1</v>
      </c>
      <c r="H21" s="56">
        <f>(E20+G20)*G21</f>
        <v>0</v>
      </c>
      <c r="I21" s="39"/>
    </row>
    <row r="22" spans="1:9" s="10" customFormat="1" ht="26.25" customHeight="1" x14ac:dyDescent="0.2">
      <c r="A22" s="48" t="s">
        <v>94</v>
      </c>
      <c r="B22" s="48" t="s">
        <v>95</v>
      </c>
      <c r="C22" s="48" t="s">
        <v>96</v>
      </c>
      <c r="D22" s="48" t="s">
        <v>97</v>
      </c>
      <c r="E22" s="34" t="s">
        <v>99</v>
      </c>
      <c r="F22" s="49"/>
      <c r="G22" s="34" t="s">
        <v>99</v>
      </c>
      <c r="H22" s="31" t="s">
        <v>92</v>
      </c>
      <c r="I22" s="39"/>
    </row>
    <row r="23" spans="1:9" s="5" customFormat="1" ht="14" customHeight="1" x14ac:dyDescent="0.2">
      <c r="A23" s="27" t="s">
        <v>119</v>
      </c>
      <c r="B23" s="27"/>
      <c r="C23" s="27"/>
      <c r="D23" s="44"/>
      <c r="E23" s="50"/>
      <c r="F23" s="27"/>
      <c r="G23" s="50"/>
      <c r="H23" s="50"/>
      <c r="I23" s="39"/>
    </row>
    <row r="24" spans="1:9" s="5" customFormat="1" ht="14" customHeight="1" x14ac:dyDescent="0.2">
      <c r="A24" s="28" t="s">
        <v>120</v>
      </c>
      <c r="B24" s="28"/>
      <c r="C24" s="28"/>
      <c r="D24" s="51"/>
      <c r="E24" s="57"/>
      <c r="F24" s="42"/>
      <c r="G24" s="57"/>
      <c r="H24" s="57"/>
      <c r="I24" s="39"/>
    </row>
    <row r="25" spans="1:9" s="5" customFormat="1" ht="28" x14ac:dyDescent="0.2">
      <c r="A25" s="30" t="s">
        <v>121</v>
      </c>
      <c r="B25" s="30" t="s">
        <v>115</v>
      </c>
      <c r="C25" s="30" t="s">
        <v>111</v>
      </c>
      <c r="D25" s="51">
        <v>10000</v>
      </c>
      <c r="E25" s="52">
        <v>0</v>
      </c>
      <c r="F25" s="42" t="s">
        <v>104</v>
      </c>
      <c r="G25" s="52">
        <v>0</v>
      </c>
      <c r="H25" s="53" t="s">
        <v>92</v>
      </c>
      <c r="I25" s="39"/>
    </row>
    <row r="26" spans="1:9" s="5" customFormat="1" ht="15" customHeight="1" thickBot="1" x14ac:dyDescent="0.25">
      <c r="A26" s="54" t="s">
        <v>105</v>
      </c>
      <c r="B26" s="54"/>
      <c r="C26" s="54"/>
      <c r="D26" s="54"/>
      <c r="E26" s="54"/>
      <c r="F26" s="54" t="s">
        <v>106</v>
      </c>
      <c r="G26" s="55">
        <v>1</v>
      </c>
      <c r="H26" s="56">
        <f>(E25+G25)*G26</f>
        <v>0</v>
      </c>
      <c r="I26" s="39"/>
    </row>
    <row r="27" spans="1:9" s="10" customFormat="1" ht="26.25" customHeight="1" x14ac:dyDescent="0.2">
      <c r="A27" s="48" t="s">
        <v>94</v>
      </c>
      <c r="B27" s="48" t="s">
        <v>95</v>
      </c>
      <c r="C27" s="48" t="s">
        <v>96</v>
      </c>
      <c r="D27" s="48" t="s">
        <v>97</v>
      </c>
      <c r="E27" s="34" t="s">
        <v>99</v>
      </c>
      <c r="F27" s="49"/>
      <c r="G27" s="34" t="s">
        <v>99</v>
      </c>
      <c r="H27" s="31" t="s">
        <v>92</v>
      </c>
      <c r="I27" s="39"/>
    </row>
    <row r="28" spans="1:9" s="5" customFormat="1" ht="14" customHeight="1" x14ac:dyDescent="0.2">
      <c r="A28" s="27" t="s">
        <v>247</v>
      </c>
      <c r="B28" s="27"/>
      <c r="C28" s="27"/>
      <c r="D28" s="44"/>
      <c r="E28" s="50"/>
      <c r="F28" s="27"/>
      <c r="G28" s="50"/>
      <c r="H28" s="50"/>
      <c r="I28" s="39"/>
    </row>
    <row r="29" spans="1:9" s="5" customFormat="1" ht="28" x14ac:dyDescent="0.2">
      <c r="A29" s="30" t="s">
        <v>122</v>
      </c>
      <c r="B29" s="30" t="s">
        <v>123</v>
      </c>
      <c r="C29" s="30" t="s">
        <v>111</v>
      </c>
      <c r="D29" s="51" t="s">
        <v>124</v>
      </c>
      <c r="E29" s="52">
        <v>0</v>
      </c>
      <c r="F29" s="42" t="s">
        <v>125</v>
      </c>
      <c r="G29" s="52">
        <v>0</v>
      </c>
      <c r="H29" s="31" t="s">
        <v>92</v>
      </c>
      <c r="I29" s="39"/>
    </row>
    <row r="30" spans="1:9" s="5" customFormat="1" ht="15" customHeight="1" x14ac:dyDescent="0.2">
      <c r="A30" s="54" t="s">
        <v>105</v>
      </c>
      <c r="B30" s="54"/>
      <c r="C30" s="54"/>
      <c r="D30" s="54"/>
      <c r="E30" s="54"/>
      <c r="F30" s="54" t="s">
        <v>106</v>
      </c>
      <c r="G30" s="55">
        <v>20</v>
      </c>
      <c r="H30" s="56">
        <f>(E29+G29)*G30</f>
        <v>0</v>
      </c>
      <c r="I30" s="39"/>
    </row>
    <row r="31" spans="1:9" s="10" customFormat="1" ht="26.25" customHeight="1" x14ac:dyDescent="0.2">
      <c r="A31" s="48" t="s">
        <v>94</v>
      </c>
      <c r="B31" s="48" t="s">
        <v>95</v>
      </c>
      <c r="C31" s="48" t="s">
        <v>96</v>
      </c>
      <c r="D31" s="48" t="s">
        <v>97</v>
      </c>
      <c r="E31" s="34" t="s">
        <v>99</v>
      </c>
      <c r="F31" s="49"/>
      <c r="G31" s="34" t="s">
        <v>99</v>
      </c>
      <c r="H31" s="31" t="s">
        <v>92</v>
      </c>
      <c r="I31" s="39"/>
    </row>
    <row r="32" spans="1:9" s="5" customFormat="1" ht="14" customHeight="1" x14ac:dyDescent="0.2">
      <c r="A32" s="27" t="s">
        <v>248</v>
      </c>
      <c r="B32" s="27"/>
      <c r="C32" s="27"/>
      <c r="D32" s="44"/>
      <c r="E32" s="50"/>
      <c r="F32" s="27"/>
      <c r="G32" s="50"/>
      <c r="H32" s="50"/>
      <c r="I32" s="39"/>
    </row>
    <row r="33" spans="1:9" s="5" customFormat="1" ht="28" x14ac:dyDescent="0.2">
      <c r="A33" s="30" t="s">
        <v>126</v>
      </c>
      <c r="B33" s="30" t="s">
        <v>127</v>
      </c>
      <c r="C33" s="30" t="s">
        <v>128</v>
      </c>
      <c r="D33" s="51">
        <v>10000</v>
      </c>
      <c r="E33" s="52">
        <v>0</v>
      </c>
      <c r="F33" s="42" t="s">
        <v>104</v>
      </c>
      <c r="G33" s="52">
        <v>0</v>
      </c>
      <c r="H33" s="31" t="s">
        <v>92</v>
      </c>
      <c r="I33" s="39"/>
    </row>
    <row r="34" spans="1:9" s="5" customFormat="1" ht="15" customHeight="1" x14ac:dyDescent="0.2">
      <c r="A34" s="54" t="s">
        <v>105</v>
      </c>
      <c r="B34" s="54"/>
      <c r="C34" s="54"/>
      <c r="D34" s="54"/>
      <c r="E34" s="54"/>
      <c r="F34" s="54" t="s">
        <v>106</v>
      </c>
      <c r="G34" s="55">
        <v>1</v>
      </c>
      <c r="H34" s="56">
        <f>(E33+G33)*G34</f>
        <v>0</v>
      </c>
      <c r="I34" s="39"/>
    </row>
    <row r="35" spans="1:9" s="10" customFormat="1" ht="26.25" customHeight="1" x14ac:dyDescent="0.2">
      <c r="A35" s="48" t="s">
        <v>94</v>
      </c>
      <c r="B35" s="48" t="s">
        <v>95</v>
      </c>
      <c r="C35" s="48" t="s">
        <v>96</v>
      </c>
      <c r="D35" s="48" t="s">
        <v>97</v>
      </c>
      <c r="E35" s="34" t="s">
        <v>99</v>
      </c>
      <c r="F35" s="49"/>
      <c r="G35" s="34" t="s">
        <v>99</v>
      </c>
      <c r="H35" s="31" t="s">
        <v>92</v>
      </c>
      <c r="I35" s="39"/>
    </row>
    <row r="36" spans="1:9" s="5" customFormat="1" ht="14" customHeight="1" x14ac:dyDescent="0.2">
      <c r="A36" s="27" t="s">
        <v>249</v>
      </c>
      <c r="B36" s="27"/>
      <c r="C36" s="27"/>
      <c r="D36" s="44"/>
      <c r="E36" s="50"/>
      <c r="F36" s="27"/>
      <c r="G36" s="50"/>
      <c r="H36" s="50"/>
      <c r="I36" s="39"/>
    </row>
    <row r="37" spans="1:9" s="5" customFormat="1" ht="28" x14ac:dyDescent="0.2">
      <c r="A37" s="30" t="s">
        <v>129</v>
      </c>
      <c r="B37" s="30" t="s">
        <v>130</v>
      </c>
      <c r="C37" s="30" t="s">
        <v>131</v>
      </c>
      <c r="D37" s="51">
        <v>15000</v>
      </c>
      <c r="E37" s="52">
        <v>0</v>
      </c>
      <c r="F37" s="42" t="s">
        <v>104</v>
      </c>
      <c r="G37" s="52">
        <v>0</v>
      </c>
      <c r="H37" s="31" t="s">
        <v>92</v>
      </c>
      <c r="I37" s="39"/>
    </row>
    <row r="38" spans="1:9" s="5" customFormat="1" ht="15" customHeight="1" x14ac:dyDescent="0.2">
      <c r="A38" s="54" t="s">
        <v>105</v>
      </c>
      <c r="B38" s="54"/>
      <c r="C38" s="54"/>
      <c r="D38" s="54"/>
      <c r="E38" s="54"/>
      <c r="F38" s="54" t="s">
        <v>106</v>
      </c>
      <c r="G38" s="55">
        <v>1</v>
      </c>
      <c r="H38" s="56">
        <f>(E37+G37)*G38</f>
        <v>0</v>
      </c>
      <c r="I38" s="39"/>
    </row>
    <row r="39" spans="1:9" s="10" customFormat="1" ht="26.25" customHeight="1" x14ac:dyDescent="0.2">
      <c r="A39" s="48" t="s">
        <v>94</v>
      </c>
      <c r="B39" s="48" t="s">
        <v>95</v>
      </c>
      <c r="C39" s="48" t="s">
        <v>96</v>
      </c>
      <c r="D39" s="48" t="s">
        <v>97</v>
      </c>
      <c r="E39" s="34" t="s">
        <v>99</v>
      </c>
      <c r="F39" s="49"/>
      <c r="G39" s="34" t="s">
        <v>99</v>
      </c>
      <c r="H39" s="31" t="s">
        <v>92</v>
      </c>
      <c r="I39" s="39"/>
    </row>
    <row r="40" spans="1:9" s="5" customFormat="1" ht="14" customHeight="1" x14ac:dyDescent="0.2">
      <c r="A40" s="27" t="s">
        <v>250</v>
      </c>
      <c r="B40" s="27"/>
      <c r="C40" s="27"/>
      <c r="D40" s="44"/>
      <c r="E40" s="50"/>
      <c r="F40" s="27"/>
      <c r="G40" s="50"/>
      <c r="H40" s="50"/>
      <c r="I40" s="39"/>
    </row>
    <row r="41" spans="1:9" s="5" customFormat="1" ht="28" x14ac:dyDescent="0.2">
      <c r="A41" s="30" t="s">
        <v>132</v>
      </c>
      <c r="B41" s="30" t="s">
        <v>133</v>
      </c>
      <c r="C41" s="30" t="s">
        <v>134</v>
      </c>
      <c r="D41" s="51">
        <v>5000</v>
      </c>
      <c r="E41" s="52">
        <v>0</v>
      </c>
      <c r="F41" s="42" t="s">
        <v>112</v>
      </c>
      <c r="G41" s="52">
        <v>0</v>
      </c>
      <c r="H41" s="31" t="s">
        <v>92</v>
      </c>
      <c r="I41" s="39"/>
    </row>
    <row r="42" spans="1:9" s="5" customFormat="1" ht="15" customHeight="1" x14ac:dyDescent="0.2">
      <c r="A42" s="54" t="s">
        <v>105</v>
      </c>
      <c r="B42" s="54"/>
      <c r="C42" s="54"/>
      <c r="D42" s="54"/>
      <c r="E42" s="54"/>
      <c r="F42" s="54" t="s">
        <v>106</v>
      </c>
      <c r="G42" s="55">
        <v>1</v>
      </c>
      <c r="H42" s="56">
        <f>(E41+G41)*G42</f>
        <v>0</v>
      </c>
      <c r="I42" s="39"/>
    </row>
    <row r="43" spans="1:9" s="10" customFormat="1" ht="26.25" customHeight="1" x14ac:dyDescent="0.2">
      <c r="A43" s="48" t="s">
        <v>94</v>
      </c>
      <c r="B43" s="48" t="s">
        <v>95</v>
      </c>
      <c r="C43" s="48" t="s">
        <v>96</v>
      </c>
      <c r="D43" s="48" t="s">
        <v>97</v>
      </c>
      <c r="E43" s="34" t="s">
        <v>99</v>
      </c>
      <c r="F43" s="49"/>
      <c r="G43" s="34" t="s">
        <v>99</v>
      </c>
      <c r="H43" s="31" t="s">
        <v>92</v>
      </c>
      <c r="I43" s="39"/>
    </row>
    <row r="44" spans="1:9" s="5" customFormat="1" ht="14" customHeight="1" x14ac:dyDescent="0.2">
      <c r="A44" s="27" t="s">
        <v>251</v>
      </c>
      <c r="B44" s="27"/>
      <c r="C44" s="27"/>
      <c r="D44" s="44"/>
      <c r="E44" s="50"/>
      <c r="F44" s="27"/>
      <c r="G44" s="50"/>
      <c r="H44" s="50"/>
      <c r="I44" s="39"/>
    </row>
    <row r="45" spans="1:9" s="5" customFormat="1" ht="14" x14ac:dyDescent="0.2">
      <c r="A45" s="30" t="s">
        <v>135</v>
      </c>
      <c r="B45" s="30" t="s">
        <v>136</v>
      </c>
      <c r="C45" s="30" t="s">
        <v>137</v>
      </c>
      <c r="D45" s="51">
        <v>50000</v>
      </c>
      <c r="E45" s="52">
        <v>0</v>
      </c>
      <c r="F45" s="42" t="s">
        <v>138</v>
      </c>
      <c r="G45" s="52">
        <v>0</v>
      </c>
      <c r="H45" s="31" t="s">
        <v>92</v>
      </c>
      <c r="I45" s="39"/>
    </row>
    <row r="46" spans="1:9" s="5" customFormat="1" ht="15" customHeight="1" thickBot="1" x14ac:dyDescent="0.25">
      <c r="A46" s="54" t="s">
        <v>105</v>
      </c>
      <c r="B46" s="54"/>
      <c r="C46" s="54"/>
      <c r="D46" s="54"/>
      <c r="E46" s="54"/>
      <c r="F46" s="54" t="s">
        <v>106</v>
      </c>
      <c r="G46" s="55">
        <v>1</v>
      </c>
      <c r="H46" s="56">
        <f>(E45+G45)*G46</f>
        <v>0</v>
      </c>
      <c r="I46" s="39"/>
    </row>
    <row r="47" spans="1:9" s="5" customFormat="1" ht="15" customHeight="1" x14ac:dyDescent="0.2">
      <c r="A47" s="48" t="s">
        <v>94</v>
      </c>
      <c r="B47" s="48" t="s">
        <v>95</v>
      </c>
      <c r="C47" s="48" t="s">
        <v>96</v>
      </c>
      <c r="D47" s="48" t="s">
        <v>97</v>
      </c>
      <c r="E47" s="34" t="s">
        <v>99</v>
      </c>
      <c r="F47" s="49"/>
      <c r="G47" s="34" t="s">
        <v>99</v>
      </c>
      <c r="H47" s="31" t="s">
        <v>92</v>
      </c>
      <c r="I47" s="39"/>
    </row>
    <row r="48" spans="1:9" s="5" customFormat="1" ht="15" customHeight="1" thickBot="1" x14ac:dyDescent="0.25">
      <c r="A48" s="27" t="s">
        <v>257</v>
      </c>
      <c r="B48" s="27"/>
      <c r="C48" s="27"/>
      <c r="D48" s="44"/>
      <c r="E48" s="50"/>
      <c r="F48" s="27"/>
      <c r="G48" s="50"/>
      <c r="H48" s="50"/>
      <c r="I48" s="39"/>
    </row>
    <row r="49" spans="1:9" s="5" customFormat="1" ht="15" customHeight="1" x14ac:dyDescent="0.2">
      <c r="A49" s="30" t="s">
        <v>135</v>
      </c>
      <c r="B49" s="30" t="s">
        <v>136</v>
      </c>
      <c r="C49" s="30" t="s">
        <v>137</v>
      </c>
      <c r="D49" s="51">
        <v>20000</v>
      </c>
      <c r="E49" s="52">
        <v>0</v>
      </c>
      <c r="F49" s="42" t="s">
        <v>138</v>
      </c>
      <c r="G49" s="52">
        <v>0</v>
      </c>
      <c r="H49" s="31" t="s">
        <v>92</v>
      </c>
      <c r="I49" s="39"/>
    </row>
    <row r="50" spans="1:9" s="5" customFormat="1" ht="15" customHeight="1" thickBot="1" x14ac:dyDescent="0.25">
      <c r="A50" s="54" t="s">
        <v>105</v>
      </c>
      <c r="B50" s="54"/>
      <c r="C50" s="54"/>
      <c r="D50" s="54"/>
      <c r="E50" s="54"/>
      <c r="F50" s="54" t="s">
        <v>106</v>
      </c>
      <c r="G50" s="55">
        <v>1</v>
      </c>
      <c r="H50" s="56">
        <f>(E49+G49)*G50</f>
        <v>0</v>
      </c>
      <c r="I50" s="39"/>
    </row>
    <row r="51" spans="1:9" ht="18" customHeight="1" x14ac:dyDescent="0.2">
      <c r="A51" s="111"/>
      <c r="B51" s="95"/>
      <c r="C51" s="95"/>
      <c r="D51" s="95"/>
      <c r="E51" s="95"/>
      <c r="F51" s="95"/>
      <c r="G51" s="95"/>
      <c r="H51" s="95"/>
    </row>
    <row r="52" spans="1:9" ht="36" customHeight="1" thickBot="1" x14ac:dyDescent="0.25">
      <c r="A52" s="110" t="s">
        <v>139</v>
      </c>
      <c r="B52" s="110"/>
      <c r="C52" s="110"/>
      <c r="D52" s="110"/>
      <c r="E52" s="58"/>
      <c r="F52" s="58"/>
      <c r="G52" s="58"/>
      <c r="H52" s="58"/>
    </row>
    <row r="53" spans="1:9" s="10" customFormat="1" ht="26.25" customHeight="1" thickBot="1" x14ac:dyDescent="0.25">
      <c r="A53" s="48" t="s">
        <v>94</v>
      </c>
      <c r="B53" s="48" t="s">
        <v>95</v>
      </c>
      <c r="C53" s="48" t="s">
        <v>96</v>
      </c>
      <c r="D53" s="48" t="s">
        <v>97</v>
      </c>
      <c r="E53" s="34" t="s">
        <v>99</v>
      </c>
      <c r="F53" s="49"/>
      <c r="G53" s="34" t="s">
        <v>99</v>
      </c>
      <c r="H53" s="31" t="s">
        <v>92</v>
      </c>
      <c r="I53" s="39"/>
    </row>
    <row r="54" spans="1:9" s="5" customFormat="1" ht="14" customHeight="1" x14ac:dyDescent="0.2">
      <c r="A54" s="27" t="s">
        <v>252</v>
      </c>
      <c r="B54" s="101"/>
      <c r="C54" s="101"/>
      <c r="D54" s="27" t="s">
        <v>92</v>
      </c>
      <c r="E54" s="27" t="s">
        <v>92</v>
      </c>
      <c r="F54" s="27" t="s">
        <v>92</v>
      </c>
      <c r="G54" s="27" t="s">
        <v>92</v>
      </c>
      <c r="H54" s="27" t="s">
        <v>92</v>
      </c>
      <c r="I54" s="39"/>
    </row>
    <row r="55" spans="1:9" s="5" customFormat="1" ht="16" customHeight="1" thickBot="1" x14ac:dyDescent="0.25">
      <c r="A55" s="30" t="s">
        <v>140</v>
      </c>
      <c r="B55" s="28" t="s">
        <v>141</v>
      </c>
      <c r="C55" s="28" t="s">
        <v>137</v>
      </c>
      <c r="D55" s="51">
        <v>40000</v>
      </c>
      <c r="E55" s="52">
        <v>0</v>
      </c>
      <c r="F55" s="42" t="s">
        <v>138</v>
      </c>
      <c r="G55" s="52">
        <v>0</v>
      </c>
      <c r="H55" s="28"/>
      <c r="I55" s="39"/>
    </row>
    <row r="56" spans="1:9" s="5" customFormat="1" ht="24.75" customHeight="1" x14ac:dyDescent="0.2">
      <c r="A56" s="54" t="s">
        <v>105</v>
      </c>
      <c r="B56" s="54"/>
      <c r="C56" s="54"/>
      <c r="D56" s="54"/>
      <c r="E56" s="54"/>
      <c r="F56" s="54" t="s">
        <v>106</v>
      </c>
      <c r="G56" s="55">
        <v>1</v>
      </c>
      <c r="H56" s="56">
        <f>(E55+G55)*G56</f>
        <v>0</v>
      </c>
      <c r="I56" s="39"/>
    </row>
    <row r="57" spans="1:9" s="10" customFormat="1" ht="26.25" customHeight="1" thickBot="1" x14ac:dyDescent="0.25">
      <c r="A57" s="48" t="s">
        <v>94</v>
      </c>
      <c r="B57" s="48" t="s">
        <v>95</v>
      </c>
      <c r="C57" s="48" t="s">
        <v>96</v>
      </c>
      <c r="D57" s="48" t="s">
        <v>97</v>
      </c>
      <c r="E57" s="34" t="s">
        <v>99</v>
      </c>
      <c r="F57" s="49"/>
      <c r="G57" s="34" t="s">
        <v>99</v>
      </c>
      <c r="H57" s="31" t="s">
        <v>92</v>
      </c>
      <c r="I57" s="39"/>
    </row>
    <row r="58" spans="1:9" s="5" customFormat="1" ht="13.75" customHeight="1" x14ac:dyDescent="0.2">
      <c r="A58" s="27" t="s">
        <v>253</v>
      </c>
      <c r="B58" s="101"/>
      <c r="C58" s="101"/>
      <c r="D58" s="27" t="s">
        <v>92</v>
      </c>
      <c r="E58" s="27" t="s">
        <v>92</v>
      </c>
      <c r="F58" s="27" t="s">
        <v>92</v>
      </c>
      <c r="G58" s="27" t="s">
        <v>92</v>
      </c>
      <c r="H58" s="27" t="s">
        <v>92</v>
      </c>
      <c r="I58" s="39"/>
    </row>
    <row r="59" spans="1:9" s="5" customFormat="1" ht="16" customHeight="1" thickBot="1" x14ac:dyDescent="0.25">
      <c r="A59" s="30" t="s">
        <v>140</v>
      </c>
      <c r="B59" s="28" t="s">
        <v>141</v>
      </c>
      <c r="C59" s="28" t="s">
        <v>137</v>
      </c>
      <c r="D59" s="51">
        <v>30000</v>
      </c>
      <c r="E59" s="52">
        <v>0</v>
      </c>
      <c r="F59" s="42" t="s">
        <v>138</v>
      </c>
      <c r="G59" s="52">
        <v>0</v>
      </c>
      <c r="H59" s="28"/>
      <c r="I59" s="39"/>
    </row>
    <row r="60" spans="1:9" s="5" customFormat="1" ht="24.75" customHeight="1" x14ac:dyDescent="0.2">
      <c r="A60" s="54" t="s">
        <v>105</v>
      </c>
      <c r="B60" s="54"/>
      <c r="C60" s="54"/>
      <c r="D60" s="54"/>
      <c r="E60" s="54"/>
      <c r="F60" s="54" t="s">
        <v>106</v>
      </c>
      <c r="G60" s="55">
        <v>1</v>
      </c>
      <c r="H60" s="56">
        <f>(E59+G59)*G60</f>
        <v>0</v>
      </c>
      <c r="I60" s="39"/>
    </row>
    <row r="61" spans="1:9" s="10" customFormat="1" ht="26.25" customHeight="1" thickBot="1" x14ac:dyDescent="0.25">
      <c r="A61" s="48" t="s">
        <v>94</v>
      </c>
      <c r="B61" s="48" t="s">
        <v>95</v>
      </c>
      <c r="C61" s="48" t="s">
        <v>96</v>
      </c>
      <c r="D61" s="48" t="s">
        <v>97</v>
      </c>
      <c r="E61" s="34" t="s">
        <v>99</v>
      </c>
      <c r="F61" s="49"/>
      <c r="G61" s="34" t="s">
        <v>99</v>
      </c>
      <c r="H61" s="31" t="s">
        <v>92</v>
      </c>
      <c r="I61" s="39"/>
    </row>
    <row r="62" spans="1:9" s="5" customFormat="1" ht="14" customHeight="1" x14ac:dyDescent="0.2">
      <c r="A62" s="27" t="s">
        <v>254</v>
      </c>
      <c r="B62" s="101"/>
      <c r="C62" s="101"/>
      <c r="D62" s="27" t="s">
        <v>92</v>
      </c>
      <c r="E62" s="27" t="s">
        <v>92</v>
      </c>
      <c r="F62" s="27" t="s">
        <v>92</v>
      </c>
      <c r="G62" s="27" t="s">
        <v>92</v>
      </c>
      <c r="H62" s="27" t="s">
        <v>92</v>
      </c>
      <c r="I62" s="39"/>
    </row>
    <row r="63" spans="1:9" s="5" customFormat="1" ht="16" customHeight="1" thickBot="1" x14ac:dyDescent="0.25">
      <c r="A63" s="30" t="s">
        <v>140</v>
      </c>
      <c r="B63" s="28" t="s">
        <v>141</v>
      </c>
      <c r="C63" s="28" t="s">
        <v>137</v>
      </c>
      <c r="D63" s="51">
        <v>10000</v>
      </c>
      <c r="E63" s="52">
        <v>0</v>
      </c>
      <c r="F63" s="42" t="s">
        <v>104</v>
      </c>
      <c r="G63" s="52">
        <v>0</v>
      </c>
      <c r="H63" s="28"/>
      <c r="I63" s="39"/>
    </row>
    <row r="64" spans="1:9" s="5" customFormat="1" ht="24.75" customHeight="1" x14ac:dyDescent="0.2">
      <c r="A64" s="54" t="s">
        <v>105</v>
      </c>
      <c r="B64" s="54"/>
      <c r="C64" s="54"/>
      <c r="D64" s="54"/>
      <c r="E64" s="54"/>
      <c r="F64" s="54" t="s">
        <v>106</v>
      </c>
      <c r="G64" s="55">
        <v>1</v>
      </c>
      <c r="H64" s="56">
        <f>(E63+G63)*G64</f>
        <v>0</v>
      </c>
      <c r="I64" s="39"/>
    </row>
    <row r="65" spans="1:10" s="10" customFormat="1" ht="26.25" customHeight="1" thickBot="1" x14ac:dyDescent="0.25">
      <c r="A65" s="48" t="s">
        <v>94</v>
      </c>
      <c r="B65" s="48" t="s">
        <v>95</v>
      </c>
      <c r="C65" s="48" t="s">
        <v>96</v>
      </c>
      <c r="D65" s="48" t="s">
        <v>97</v>
      </c>
      <c r="E65" s="34" t="s">
        <v>99</v>
      </c>
      <c r="F65" s="49"/>
      <c r="G65" s="34" t="s">
        <v>99</v>
      </c>
      <c r="H65" s="31" t="s">
        <v>92</v>
      </c>
      <c r="I65" s="39"/>
    </row>
    <row r="66" spans="1:10" s="5" customFormat="1" ht="14" customHeight="1" x14ac:dyDescent="0.2">
      <c r="A66" s="27" t="s">
        <v>255</v>
      </c>
      <c r="B66" s="101"/>
      <c r="C66" s="101"/>
      <c r="D66" s="27" t="s">
        <v>92</v>
      </c>
      <c r="E66" s="27" t="s">
        <v>92</v>
      </c>
      <c r="F66" s="27" t="s">
        <v>92</v>
      </c>
      <c r="G66" s="27" t="s">
        <v>92</v>
      </c>
      <c r="H66" s="27" t="s">
        <v>92</v>
      </c>
      <c r="I66" s="39"/>
    </row>
    <row r="67" spans="1:10" s="5" customFormat="1" ht="16" customHeight="1" thickBot="1" x14ac:dyDescent="0.25">
      <c r="A67" s="30" t="s">
        <v>142</v>
      </c>
      <c r="B67" s="28" t="s">
        <v>141</v>
      </c>
      <c r="C67" s="28" t="s">
        <v>137</v>
      </c>
      <c r="D67" s="51">
        <v>5000</v>
      </c>
      <c r="E67" s="52">
        <v>0</v>
      </c>
      <c r="F67" s="42" t="s">
        <v>112</v>
      </c>
      <c r="G67" s="52">
        <v>0</v>
      </c>
      <c r="H67" s="28"/>
      <c r="I67" s="39"/>
    </row>
    <row r="68" spans="1:10" s="5" customFormat="1" ht="24.75" customHeight="1" x14ac:dyDescent="0.2">
      <c r="A68" s="54" t="s">
        <v>105</v>
      </c>
      <c r="B68" s="54"/>
      <c r="C68" s="54"/>
      <c r="D68" s="54"/>
      <c r="E68" s="54"/>
      <c r="F68" s="54" t="s">
        <v>106</v>
      </c>
      <c r="G68" s="55">
        <v>1</v>
      </c>
      <c r="H68" s="56">
        <f>(E67+G67)*G68</f>
        <v>0</v>
      </c>
      <c r="I68" s="39"/>
    </row>
    <row r="69" spans="1:10" s="10" customFormat="1" ht="26.25" customHeight="1" thickBot="1" x14ac:dyDescent="0.25">
      <c r="A69" s="48" t="s">
        <v>94</v>
      </c>
      <c r="B69" s="48" t="s">
        <v>95</v>
      </c>
      <c r="C69" s="48" t="s">
        <v>96</v>
      </c>
      <c r="D69" s="48" t="s">
        <v>97</v>
      </c>
      <c r="E69" s="34" t="s">
        <v>99</v>
      </c>
      <c r="F69" s="49"/>
      <c r="G69" s="34" t="s">
        <v>99</v>
      </c>
      <c r="H69" s="31" t="s">
        <v>92</v>
      </c>
      <c r="I69" s="39"/>
    </row>
    <row r="70" spans="1:10" s="5" customFormat="1" ht="15" customHeight="1" x14ac:dyDescent="0.2">
      <c r="A70" s="27" t="s">
        <v>256</v>
      </c>
      <c r="B70" s="27"/>
      <c r="C70" s="27"/>
      <c r="D70" s="27" t="s">
        <v>92</v>
      </c>
      <c r="E70" s="27" t="s">
        <v>92</v>
      </c>
      <c r="F70" s="27" t="s">
        <v>92</v>
      </c>
      <c r="G70" s="27" t="s">
        <v>92</v>
      </c>
      <c r="H70" s="27" t="s">
        <v>92</v>
      </c>
      <c r="I70" s="39"/>
    </row>
    <row r="71" spans="1:10" s="5" customFormat="1" ht="14.5" customHeight="1" thickBot="1" x14ac:dyDescent="0.25">
      <c r="A71" s="30" t="s">
        <v>143</v>
      </c>
      <c r="B71" s="28" t="s">
        <v>141</v>
      </c>
      <c r="C71" s="28" t="s">
        <v>137</v>
      </c>
      <c r="D71" s="51">
        <v>5000</v>
      </c>
      <c r="E71" s="52">
        <v>0</v>
      </c>
      <c r="F71" s="42" t="s">
        <v>138</v>
      </c>
      <c r="G71" s="52">
        <v>0</v>
      </c>
      <c r="H71" s="28"/>
      <c r="I71" s="39"/>
    </row>
    <row r="72" spans="1:10" s="5" customFormat="1" ht="24.75" customHeight="1" x14ac:dyDescent="0.2">
      <c r="A72" s="54" t="s">
        <v>105</v>
      </c>
      <c r="B72" s="54"/>
      <c r="C72" s="54"/>
      <c r="D72" s="54"/>
      <c r="E72" s="54"/>
      <c r="F72" s="54" t="s">
        <v>106</v>
      </c>
      <c r="G72" s="55">
        <v>1</v>
      </c>
      <c r="H72" s="56">
        <f>(E71+G71)*G72</f>
        <v>0</v>
      </c>
      <c r="I72" s="39"/>
    </row>
    <row r="73" spans="1:10" ht="26" customHeight="1" x14ac:dyDescent="0.2">
      <c r="A73" s="112" t="s">
        <v>144</v>
      </c>
      <c r="B73" s="113"/>
      <c r="C73" s="113"/>
      <c r="D73" s="114"/>
      <c r="E73" s="114"/>
      <c r="F73" s="114"/>
      <c r="G73" s="114"/>
      <c r="H73" s="59">
        <v>0</v>
      </c>
    </row>
    <row r="74" spans="1:10" s="7" customFormat="1" ht="64" customHeight="1" x14ac:dyDescent="0.15">
      <c r="A74" s="108" t="s">
        <v>258</v>
      </c>
      <c r="B74" s="109"/>
      <c r="C74" s="109"/>
      <c r="D74" s="109"/>
      <c r="E74" s="109"/>
      <c r="F74" s="109"/>
      <c r="G74" s="109"/>
      <c r="H74" s="89">
        <f>(H73*12)+H72+H68+H64+H60+H56+H46+H42+H38+H34+H30+H26+H21+H16+H11+H11+H6</f>
        <v>0</v>
      </c>
      <c r="I74" s="39"/>
      <c r="J74" s="39"/>
    </row>
    <row r="75" spans="1:10" ht="20.25" customHeight="1" x14ac:dyDescent="0.2">
      <c r="A75" s="46"/>
      <c r="B75" s="47"/>
      <c r="C75" s="46"/>
      <c r="D75" s="46"/>
      <c r="E75" s="46"/>
      <c r="F75" s="46"/>
      <c r="G75" s="46"/>
      <c r="H75" s="46"/>
      <c r="I75" s="39"/>
      <c r="J75" s="39"/>
    </row>
    <row r="76" spans="1:10" x14ac:dyDescent="0.2">
      <c r="A76" s="46"/>
      <c r="B76" s="46"/>
      <c r="C76" s="46"/>
      <c r="D76" s="46"/>
      <c r="E76" s="46"/>
      <c r="F76" s="46"/>
      <c r="G76" s="46"/>
      <c r="H76" s="46"/>
      <c r="I76" s="39"/>
      <c r="J76" s="39"/>
    </row>
    <row r="77" spans="1:10" x14ac:dyDescent="0.2">
      <c r="A77" s="46"/>
      <c r="B77" s="46"/>
      <c r="C77" s="46"/>
      <c r="D77" s="46"/>
      <c r="E77" s="46"/>
      <c r="F77" s="46"/>
      <c r="G77" s="46"/>
      <c r="H77" s="46"/>
      <c r="I77" s="39"/>
      <c r="J77" s="39"/>
    </row>
    <row r="78" spans="1:10" x14ac:dyDescent="0.2">
      <c r="A78" s="46"/>
      <c r="B78" s="46"/>
      <c r="C78" s="46"/>
      <c r="D78" s="46"/>
      <c r="E78" s="46"/>
      <c r="F78" s="46"/>
      <c r="G78" s="46"/>
      <c r="H78" s="46"/>
      <c r="I78" s="39"/>
      <c r="J78" s="39"/>
    </row>
    <row r="79" spans="1:10" x14ac:dyDescent="0.2">
      <c r="A79" s="46"/>
      <c r="B79" s="46"/>
      <c r="C79" s="46"/>
      <c r="D79" s="46"/>
      <c r="E79" s="46"/>
      <c r="F79" s="46"/>
      <c r="G79" s="46"/>
      <c r="H79" s="46"/>
      <c r="I79" s="39"/>
      <c r="J79" s="39"/>
    </row>
    <row r="80" spans="1:10" x14ac:dyDescent="0.2">
      <c r="A80" s="46"/>
      <c r="B80" s="46"/>
      <c r="C80" s="46"/>
      <c r="D80" s="46"/>
      <c r="E80" s="46"/>
      <c r="F80" s="46"/>
      <c r="G80" s="46"/>
      <c r="H80" s="46"/>
      <c r="I80" s="39"/>
      <c r="J80" s="39"/>
    </row>
    <row r="81" spans="1:10" x14ac:dyDescent="0.2">
      <c r="A81" s="46"/>
      <c r="B81" s="46"/>
      <c r="C81" s="46"/>
      <c r="D81" s="46"/>
      <c r="E81" s="46"/>
      <c r="F81" s="46"/>
      <c r="G81" s="46"/>
      <c r="H81" s="46"/>
      <c r="I81" s="39"/>
      <c r="J81" s="39"/>
    </row>
    <row r="82" spans="1:10" x14ac:dyDescent="0.2">
      <c r="A82" s="46"/>
      <c r="B82" s="46"/>
      <c r="C82" s="46"/>
      <c r="D82" s="46"/>
      <c r="E82" s="46"/>
      <c r="F82" s="46"/>
      <c r="G82" s="46"/>
      <c r="H82" s="46"/>
      <c r="I82" s="46"/>
      <c r="J82" s="46"/>
    </row>
    <row r="83" spans="1:10" x14ac:dyDescent="0.2">
      <c r="A83" s="46"/>
      <c r="B83" s="46"/>
      <c r="C83" s="46"/>
      <c r="D83" s="46"/>
      <c r="E83" s="46"/>
      <c r="F83" s="46"/>
      <c r="G83" s="46"/>
      <c r="H83" s="46"/>
      <c r="I83" s="46"/>
      <c r="J83" s="46"/>
    </row>
    <row r="84" spans="1:10" x14ac:dyDescent="0.2">
      <c r="A84" s="46"/>
      <c r="B84" s="46"/>
      <c r="C84" s="46"/>
      <c r="D84" s="46"/>
      <c r="E84" s="46"/>
      <c r="F84" s="46"/>
      <c r="G84" s="46"/>
      <c r="H84" s="46"/>
      <c r="I84" s="46"/>
      <c r="J84" s="46"/>
    </row>
    <row r="85" spans="1:10" x14ac:dyDescent="0.2">
      <c r="A85" s="46"/>
      <c r="B85" s="46"/>
      <c r="C85" s="46"/>
      <c r="D85" s="46"/>
      <c r="E85" s="46"/>
      <c r="F85" s="46"/>
      <c r="G85" s="46"/>
      <c r="H85" s="46"/>
      <c r="I85" s="46"/>
      <c r="J85" s="46"/>
    </row>
    <row r="86" spans="1:10" x14ac:dyDescent="0.2">
      <c r="G86" s="46"/>
      <c r="H86" s="46"/>
      <c r="I86" s="46"/>
      <c r="J86" s="46"/>
    </row>
    <row r="87" spans="1:10" x14ac:dyDescent="0.2">
      <c r="G87" s="46"/>
      <c r="H87" s="46"/>
      <c r="I87" s="46"/>
      <c r="J87" s="46"/>
    </row>
    <row r="88" spans="1:10" x14ac:dyDescent="0.2">
      <c r="G88" s="46"/>
      <c r="H88" s="46"/>
      <c r="I88" s="46"/>
      <c r="J88" s="46"/>
    </row>
    <row r="89" spans="1:10" x14ac:dyDescent="0.2">
      <c r="G89" s="46"/>
      <c r="H89" s="46"/>
      <c r="I89" s="46"/>
      <c r="J89" s="46"/>
    </row>
    <row r="90" spans="1:10" x14ac:dyDescent="0.2">
      <c r="G90" s="46"/>
      <c r="H90" s="46"/>
      <c r="I90" s="46"/>
      <c r="J90" s="46"/>
    </row>
    <row r="91" spans="1:10" x14ac:dyDescent="0.2">
      <c r="G91" s="46"/>
      <c r="H91" s="46"/>
      <c r="I91" s="46"/>
      <c r="J91" s="46"/>
    </row>
    <row r="92" spans="1:10" x14ac:dyDescent="0.2">
      <c r="G92" s="46"/>
      <c r="H92" s="46"/>
      <c r="I92" s="46"/>
      <c r="J92" s="46"/>
    </row>
    <row r="93" spans="1:10" x14ac:dyDescent="0.2">
      <c r="G93" s="46"/>
      <c r="H93" s="46"/>
      <c r="I93" s="46"/>
      <c r="J93" s="46"/>
    </row>
    <row r="94" spans="1:10" x14ac:dyDescent="0.2">
      <c r="G94" s="46"/>
      <c r="H94" s="46"/>
      <c r="I94" s="46"/>
      <c r="J94" s="46"/>
    </row>
    <row r="95" spans="1:10" x14ac:dyDescent="0.2">
      <c r="G95" s="46"/>
      <c r="H95" s="46"/>
      <c r="I95" s="46"/>
      <c r="J95" s="46"/>
    </row>
    <row r="96" spans="1:10" x14ac:dyDescent="0.2">
      <c r="G96" s="46"/>
      <c r="H96" s="46"/>
      <c r="I96" s="46"/>
      <c r="J96" s="46"/>
    </row>
    <row r="97" spans="7:10" x14ac:dyDescent="0.2">
      <c r="G97" s="46"/>
      <c r="H97" s="46"/>
      <c r="I97" s="46"/>
      <c r="J97" s="46"/>
    </row>
    <row r="98" spans="7:10" x14ac:dyDescent="0.2">
      <c r="G98" s="46"/>
      <c r="H98" s="46"/>
      <c r="I98" s="46"/>
      <c r="J98" s="46"/>
    </row>
    <row r="99" spans="7:10" x14ac:dyDescent="0.2">
      <c r="H99" s="46"/>
      <c r="I99" s="46"/>
      <c r="J99" s="46"/>
    </row>
    <row r="100" spans="7:10" x14ac:dyDescent="0.2">
      <c r="H100" s="46"/>
      <c r="I100" s="46"/>
      <c r="J100" s="46"/>
    </row>
    <row r="101" spans="7:10" x14ac:dyDescent="0.2">
      <c r="H101" s="46"/>
      <c r="I101" s="46"/>
      <c r="J101" s="46"/>
    </row>
    <row r="102" spans="7:10" x14ac:dyDescent="0.2">
      <c r="H102" s="46"/>
      <c r="I102" s="46"/>
      <c r="J102" s="46"/>
    </row>
    <row r="103" spans="7:10" x14ac:dyDescent="0.2">
      <c r="H103" s="46"/>
      <c r="I103" s="46"/>
      <c r="J103" s="46"/>
    </row>
    <row r="104" spans="7:10" x14ac:dyDescent="0.2">
      <c r="H104" s="46"/>
      <c r="I104" s="46"/>
      <c r="J104" s="46"/>
    </row>
    <row r="105" spans="7:10" x14ac:dyDescent="0.2">
      <c r="H105" s="46"/>
      <c r="I105" s="46"/>
      <c r="J105" s="46"/>
    </row>
    <row r="106" spans="7:10" x14ac:dyDescent="0.2">
      <c r="H106" s="46"/>
      <c r="I106" s="46"/>
      <c r="J106" s="46"/>
    </row>
    <row r="107" spans="7:10" x14ac:dyDescent="0.2">
      <c r="H107" s="46"/>
      <c r="I107" s="46"/>
      <c r="J107" s="46"/>
    </row>
    <row r="108" spans="7:10" x14ac:dyDescent="0.2">
      <c r="H108" s="46"/>
      <c r="I108" s="46"/>
      <c r="J108" s="46"/>
    </row>
    <row r="109" spans="7:10" x14ac:dyDescent="0.2">
      <c r="H109" s="46"/>
      <c r="I109" s="46"/>
      <c r="J109" s="46"/>
    </row>
    <row r="110" spans="7:10" x14ac:dyDescent="0.2">
      <c r="H110" s="46"/>
      <c r="I110" s="46"/>
      <c r="J110" s="46"/>
    </row>
    <row r="111" spans="7:10" x14ac:dyDescent="0.2">
      <c r="H111" s="46"/>
      <c r="I111" s="46"/>
      <c r="J111" s="46"/>
    </row>
    <row r="112" spans="7:10" x14ac:dyDescent="0.2">
      <c r="H112" s="46"/>
      <c r="I112" s="46"/>
      <c r="J112" s="46"/>
    </row>
    <row r="113" spans="8:10" x14ac:dyDescent="0.2">
      <c r="H113" s="46"/>
      <c r="I113" s="46"/>
      <c r="J113" s="46"/>
    </row>
    <row r="114" spans="8:10" x14ac:dyDescent="0.2">
      <c r="H114" s="46"/>
      <c r="I114" s="46"/>
      <c r="J114" s="46"/>
    </row>
    <row r="115" spans="8:10" x14ac:dyDescent="0.2">
      <c r="H115" s="46"/>
      <c r="I115" s="46"/>
      <c r="J115" s="46"/>
    </row>
    <row r="116" spans="8:10" x14ac:dyDescent="0.2">
      <c r="H116" s="46"/>
      <c r="I116" s="46"/>
      <c r="J116" s="46"/>
    </row>
    <row r="117" spans="8:10" x14ac:dyDescent="0.2">
      <c r="H117" s="46"/>
      <c r="I117" s="46"/>
      <c r="J117" s="46"/>
    </row>
    <row r="118" spans="8:10" x14ac:dyDescent="0.2">
      <c r="H118" s="46"/>
      <c r="I118" s="46"/>
      <c r="J118" s="46"/>
    </row>
    <row r="119" spans="8:10" x14ac:dyDescent="0.2">
      <c r="H119" s="46"/>
      <c r="I119" s="46"/>
      <c r="J119" s="46"/>
    </row>
    <row r="120" spans="8:10" x14ac:dyDescent="0.2">
      <c r="H120" s="46"/>
      <c r="I120" s="46"/>
      <c r="J120" s="46"/>
    </row>
    <row r="121" spans="8:10" x14ac:dyDescent="0.2">
      <c r="H121" s="46"/>
      <c r="I121" s="46"/>
      <c r="J121" s="46"/>
    </row>
    <row r="122" spans="8:10" x14ac:dyDescent="0.2">
      <c r="H122" s="46"/>
      <c r="I122" s="46"/>
      <c r="J122" s="46"/>
    </row>
    <row r="123" spans="8:10" x14ac:dyDescent="0.2">
      <c r="H123" s="46"/>
      <c r="I123" s="46"/>
      <c r="J123" s="46"/>
    </row>
    <row r="124" spans="8:10" x14ac:dyDescent="0.2">
      <c r="H124" s="46"/>
      <c r="I124" s="46"/>
      <c r="J124" s="46"/>
    </row>
    <row r="125" spans="8:10" x14ac:dyDescent="0.2">
      <c r="H125" s="46"/>
      <c r="I125" s="46"/>
      <c r="J125" s="46"/>
    </row>
    <row r="126" spans="8:10" x14ac:dyDescent="0.2">
      <c r="H126" s="46"/>
      <c r="I126" s="46"/>
      <c r="J126" s="46"/>
    </row>
    <row r="127" spans="8:10" x14ac:dyDescent="0.2">
      <c r="H127" s="46"/>
      <c r="I127" s="46"/>
      <c r="J127" s="46"/>
    </row>
    <row r="128" spans="8:10" x14ac:dyDescent="0.2">
      <c r="H128" s="46"/>
      <c r="I128" s="46"/>
      <c r="J128" s="46"/>
    </row>
    <row r="129" spans="8:10" x14ac:dyDescent="0.2">
      <c r="H129" s="46"/>
      <c r="I129" s="46"/>
      <c r="J129" s="46"/>
    </row>
    <row r="130" spans="8:10" x14ac:dyDescent="0.2">
      <c r="H130" s="46"/>
      <c r="I130" s="46"/>
      <c r="J130" s="46"/>
    </row>
    <row r="131" spans="8:10" x14ac:dyDescent="0.2">
      <c r="H131" s="46"/>
      <c r="I131" s="46"/>
      <c r="J131" s="46"/>
    </row>
    <row r="132" spans="8:10" x14ac:dyDescent="0.2">
      <c r="H132" s="46"/>
      <c r="I132" s="46"/>
      <c r="J132" s="46"/>
    </row>
    <row r="133" spans="8:10" x14ac:dyDescent="0.2">
      <c r="H133" s="46"/>
      <c r="I133" s="46"/>
      <c r="J133" s="46"/>
    </row>
    <row r="134" spans="8:10" x14ac:dyDescent="0.2">
      <c r="H134" s="46"/>
      <c r="I134" s="46"/>
      <c r="J134" s="46"/>
    </row>
    <row r="135" spans="8:10" x14ac:dyDescent="0.2">
      <c r="H135" s="46"/>
      <c r="I135" s="46"/>
      <c r="J135" s="46"/>
    </row>
    <row r="136" spans="8:10" x14ac:dyDescent="0.2">
      <c r="H136" s="46"/>
      <c r="I136" s="46"/>
      <c r="J136" s="46"/>
    </row>
    <row r="137" spans="8:10" x14ac:dyDescent="0.2">
      <c r="H137" s="46"/>
      <c r="I137" s="46"/>
      <c r="J137" s="46"/>
    </row>
    <row r="138" spans="8:10" x14ac:dyDescent="0.2">
      <c r="H138" s="46"/>
      <c r="I138" s="46"/>
      <c r="J138" s="46"/>
    </row>
    <row r="139" spans="8:10" x14ac:dyDescent="0.2">
      <c r="H139" s="46"/>
      <c r="I139" s="46"/>
      <c r="J139" s="46"/>
    </row>
    <row r="140" spans="8:10" x14ac:dyDescent="0.2">
      <c r="H140" s="46"/>
      <c r="I140" s="46"/>
      <c r="J140" s="46"/>
    </row>
    <row r="141" spans="8:10" x14ac:dyDescent="0.2">
      <c r="H141" s="46"/>
      <c r="I141" s="46"/>
      <c r="J141" s="46"/>
    </row>
    <row r="142" spans="8:10" x14ac:dyDescent="0.2">
      <c r="H142" s="46"/>
      <c r="I142" s="46"/>
      <c r="J142" s="46"/>
    </row>
    <row r="143" spans="8:10" x14ac:dyDescent="0.2">
      <c r="H143" s="46"/>
      <c r="I143" s="46"/>
      <c r="J143" s="46"/>
    </row>
    <row r="144" spans="8:10" x14ac:dyDescent="0.2">
      <c r="H144" s="46"/>
      <c r="I144" s="46"/>
      <c r="J144" s="46"/>
    </row>
    <row r="145" spans="8:10" x14ac:dyDescent="0.2">
      <c r="H145" s="46"/>
      <c r="I145" s="46"/>
      <c r="J145" s="46"/>
    </row>
    <row r="146" spans="8:10" x14ac:dyDescent="0.2">
      <c r="H146" s="46"/>
      <c r="I146" s="46"/>
      <c r="J146" s="46"/>
    </row>
    <row r="147" spans="8:10" x14ac:dyDescent="0.2">
      <c r="H147" s="46"/>
      <c r="I147" s="46"/>
      <c r="J147" s="46"/>
    </row>
    <row r="148" spans="8:10" x14ac:dyDescent="0.2">
      <c r="H148" s="46"/>
      <c r="I148" s="46"/>
      <c r="J148" s="46"/>
    </row>
    <row r="149" spans="8:10" x14ac:dyDescent="0.2">
      <c r="H149" s="46"/>
      <c r="I149" s="46"/>
      <c r="J149" s="46"/>
    </row>
    <row r="150" spans="8:10" x14ac:dyDescent="0.2">
      <c r="H150" s="46"/>
      <c r="I150" s="46"/>
      <c r="J150" s="46"/>
    </row>
    <row r="151" spans="8:10" x14ac:dyDescent="0.2">
      <c r="H151" s="46"/>
      <c r="I151" s="46"/>
      <c r="J151" s="46"/>
    </row>
  </sheetData>
  <sheetProtection algorithmName="SHA-512" hashValue="or/6ldctYxnvPI3uB9JXw9pIE48/qSlSYKx7zS9/WqQVC7Wist4uba8z0PX83owgpu2X6DaZO/hW16cTcGGMRA==" saltValue="/bnnZtueJjTW5hvmC6Egrg==" spinCount="100000" sheet="1" objects="1" scenarios="1"/>
  <mergeCells count="10">
    <mergeCell ref="A2:H2"/>
    <mergeCell ref="A74:G74"/>
    <mergeCell ref="B62:C62"/>
    <mergeCell ref="A1:H1"/>
    <mergeCell ref="B54:C54"/>
    <mergeCell ref="B66:C66"/>
    <mergeCell ref="A52:D52"/>
    <mergeCell ref="B58:C58"/>
    <mergeCell ref="A51:H51"/>
    <mergeCell ref="A73:G73"/>
  </mergeCells>
  <pageMargins left="0.6" right="0.6" top="0.7" bottom="0.7" header="0.3" footer="0.3"/>
  <pageSetup paperSize="9" fitToHeight="0" orientation="landscape"/>
  <headerFooter>
    <oddHeader>&amp;L&amp;"Arial,Bold"&amp;8&amp;K855C85FONTYS FOR SOCIETY</oddHeader>
    <oddFooter>&amp;L&amp;"Arial,Bold"&amp;8&amp;K855C85PRIJZENBLAD CN-00986 – &amp;A&amp;R&amp;"Arial,Bold"&amp;8&amp;K855C85PAGINA &amp;P 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2ADC2"/>
    <pageSetUpPr fitToPage="1"/>
  </sheetPr>
  <dimension ref="A1:WT98"/>
  <sheetViews>
    <sheetView showGridLines="0" zoomScale="207" zoomScaleNormal="100" workbookViewId="0">
      <pane ySplit="5" topLeftCell="A6" activePane="bottomLeft" state="frozen"/>
      <selection pane="bottomLeft" activeCell="E6" sqref="E6"/>
    </sheetView>
  </sheetViews>
  <sheetFormatPr baseColWidth="10" defaultColWidth="9.1640625" defaultRowHeight="15" x14ac:dyDescent="0.2"/>
  <cols>
    <col min="1" max="1" width="52" style="2" customWidth="1"/>
    <col min="2" max="2" width="44" style="4" customWidth="1"/>
    <col min="3" max="3" width="14" style="2" customWidth="1"/>
    <col min="4" max="4" width="16" style="2" customWidth="1"/>
    <col min="5" max="6" width="20" customWidth="1"/>
    <col min="7" max="618" width="9.1640625" customWidth="1"/>
    <col min="619" max="619" width="9.1640625" style="2" customWidth="1"/>
    <col min="620" max="16384" width="9.1640625" style="2"/>
  </cols>
  <sheetData>
    <row r="1" spans="1:6" ht="30" customHeight="1" thickBot="1" x14ac:dyDescent="0.25">
      <c r="A1" s="102" t="s">
        <v>145</v>
      </c>
      <c r="B1" s="102"/>
      <c r="C1" s="102"/>
      <c r="D1" s="102"/>
      <c r="E1" s="23"/>
      <c r="F1" s="23"/>
    </row>
    <row r="2" spans="1:6" ht="34" customHeight="1" thickBot="1" x14ac:dyDescent="0.25">
      <c r="A2" s="105" t="s">
        <v>146</v>
      </c>
      <c r="B2" s="105"/>
      <c r="C2" s="105"/>
      <c r="D2" s="105"/>
      <c r="E2" s="24"/>
      <c r="F2" s="24"/>
    </row>
    <row r="3" spans="1:6" s="1" customFormat="1" ht="44" customHeight="1" thickBot="1" x14ac:dyDescent="0.25">
      <c r="A3" s="106" t="s">
        <v>147</v>
      </c>
      <c r="B3" s="106"/>
      <c r="C3" s="106"/>
      <c r="D3" s="106"/>
      <c r="E3" s="25"/>
      <c r="F3" s="25"/>
    </row>
    <row r="4" spans="1:6" ht="18" customHeight="1" thickBot="1" x14ac:dyDescent="0.25">
      <c r="A4" s="46"/>
      <c r="B4" s="46"/>
      <c r="C4" s="46"/>
      <c r="D4" s="46"/>
      <c r="E4" s="46"/>
      <c r="F4" s="46"/>
    </row>
    <row r="5" spans="1:6" ht="64" customHeight="1" thickBot="1" x14ac:dyDescent="0.25">
      <c r="A5" s="26" t="s">
        <v>16</v>
      </c>
      <c r="B5" s="26" t="s">
        <v>148</v>
      </c>
      <c r="C5" s="60" t="s">
        <v>149</v>
      </c>
      <c r="D5" s="60" t="s">
        <v>150</v>
      </c>
      <c r="E5" s="61" t="s">
        <v>151</v>
      </c>
      <c r="F5" s="61" t="s">
        <v>152</v>
      </c>
    </row>
    <row r="6" spans="1:6" ht="18" customHeight="1" x14ac:dyDescent="0.2">
      <c r="A6" s="36" t="s">
        <v>153</v>
      </c>
      <c r="B6" s="62"/>
      <c r="C6" s="42">
        <v>2155</v>
      </c>
      <c r="D6" s="63">
        <f t="shared" ref="D6:D37" si="0">(C6/7)*11</f>
        <v>3386.4285714285711</v>
      </c>
      <c r="E6" s="64">
        <v>0</v>
      </c>
      <c r="F6" s="65">
        <f t="shared" ref="F6:F37" si="1">D6*E6</f>
        <v>0</v>
      </c>
    </row>
    <row r="7" spans="1:6" ht="18" customHeight="1" x14ac:dyDescent="0.2">
      <c r="A7" s="36" t="s">
        <v>154</v>
      </c>
      <c r="B7" s="62"/>
      <c r="C7" s="42">
        <v>4</v>
      </c>
      <c r="D7" s="63">
        <f t="shared" si="0"/>
        <v>6.2857142857142856</v>
      </c>
      <c r="E7" s="64">
        <v>0</v>
      </c>
      <c r="F7" s="65">
        <f t="shared" si="1"/>
        <v>0</v>
      </c>
    </row>
    <row r="8" spans="1:6" ht="18" customHeight="1" x14ac:dyDescent="0.2">
      <c r="A8" s="36" t="s">
        <v>155</v>
      </c>
      <c r="B8" s="62"/>
      <c r="C8" s="42">
        <v>65</v>
      </c>
      <c r="D8" s="63">
        <f t="shared" si="0"/>
        <v>102.14285714285715</v>
      </c>
      <c r="E8" s="64">
        <v>0</v>
      </c>
      <c r="F8" s="65">
        <f t="shared" si="1"/>
        <v>0</v>
      </c>
    </row>
    <row r="9" spans="1:6" ht="18" customHeight="1" x14ac:dyDescent="0.2">
      <c r="A9" s="36" t="s">
        <v>156</v>
      </c>
      <c r="B9" s="62"/>
      <c r="C9" s="42">
        <v>23</v>
      </c>
      <c r="D9" s="63">
        <f t="shared" si="0"/>
        <v>36.142857142857139</v>
      </c>
      <c r="E9" s="64">
        <v>0</v>
      </c>
      <c r="F9" s="65">
        <f t="shared" si="1"/>
        <v>0</v>
      </c>
    </row>
    <row r="10" spans="1:6" ht="18" customHeight="1" x14ac:dyDescent="0.2">
      <c r="A10" s="36" t="s">
        <v>157</v>
      </c>
      <c r="B10" s="62"/>
      <c r="C10" s="42">
        <v>9</v>
      </c>
      <c r="D10" s="63">
        <f t="shared" si="0"/>
        <v>14.142857142857144</v>
      </c>
      <c r="E10" s="64">
        <v>0</v>
      </c>
      <c r="F10" s="65">
        <f t="shared" si="1"/>
        <v>0</v>
      </c>
    </row>
    <row r="11" spans="1:6" ht="18" customHeight="1" x14ac:dyDescent="0.2">
      <c r="A11" s="36" t="s">
        <v>158</v>
      </c>
      <c r="B11" s="62"/>
      <c r="C11" s="42">
        <v>84</v>
      </c>
      <c r="D11" s="63">
        <f t="shared" si="0"/>
        <v>132</v>
      </c>
      <c r="E11" s="64">
        <v>0</v>
      </c>
      <c r="F11" s="65">
        <f t="shared" si="1"/>
        <v>0</v>
      </c>
    </row>
    <row r="12" spans="1:6" ht="18" customHeight="1" x14ac:dyDescent="0.2">
      <c r="A12" s="36" t="s">
        <v>159</v>
      </c>
      <c r="B12" s="62"/>
      <c r="C12" s="42">
        <v>14</v>
      </c>
      <c r="D12" s="63">
        <f t="shared" si="0"/>
        <v>22</v>
      </c>
      <c r="E12" s="64">
        <v>0</v>
      </c>
      <c r="F12" s="65">
        <f t="shared" si="1"/>
        <v>0</v>
      </c>
    </row>
    <row r="13" spans="1:6" ht="18" customHeight="1" x14ac:dyDescent="0.2">
      <c r="A13" s="36" t="s">
        <v>160</v>
      </c>
      <c r="B13" s="62"/>
      <c r="C13" s="42">
        <v>4</v>
      </c>
      <c r="D13" s="63">
        <f t="shared" si="0"/>
        <v>6.2857142857142856</v>
      </c>
      <c r="E13" s="64">
        <v>0</v>
      </c>
      <c r="F13" s="65">
        <f t="shared" si="1"/>
        <v>0</v>
      </c>
    </row>
    <row r="14" spans="1:6" ht="18" customHeight="1" x14ac:dyDescent="0.2">
      <c r="A14" s="36" t="s">
        <v>161</v>
      </c>
      <c r="B14" s="62"/>
      <c r="C14" s="42">
        <v>87</v>
      </c>
      <c r="D14" s="63">
        <f t="shared" si="0"/>
        <v>136.71428571428572</v>
      </c>
      <c r="E14" s="64">
        <v>0</v>
      </c>
      <c r="F14" s="65">
        <f t="shared" si="1"/>
        <v>0</v>
      </c>
    </row>
    <row r="15" spans="1:6" ht="18" customHeight="1" x14ac:dyDescent="0.2">
      <c r="A15" s="36" t="s">
        <v>162</v>
      </c>
      <c r="B15" s="62"/>
      <c r="C15" s="42">
        <v>73</v>
      </c>
      <c r="D15" s="63">
        <f t="shared" si="0"/>
        <v>114.71428571428572</v>
      </c>
      <c r="E15" s="64">
        <v>0</v>
      </c>
      <c r="F15" s="65">
        <f t="shared" si="1"/>
        <v>0</v>
      </c>
    </row>
    <row r="16" spans="1:6" ht="18" customHeight="1" x14ac:dyDescent="0.2">
      <c r="A16" s="36" t="s">
        <v>163</v>
      </c>
      <c r="B16" s="62" t="s">
        <v>164</v>
      </c>
      <c r="C16" s="42">
        <v>81</v>
      </c>
      <c r="D16" s="63">
        <f t="shared" si="0"/>
        <v>127.28571428571428</v>
      </c>
      <c r="E16" s="64">
        <v>0</v>
      </c>
      <c r="F16" s="65">
        <f t="shared" si="1"/>
        <v>0</v>
      </c>
    </row>
    <row r="17" spans="1:6" ht="18" customHeight="1" x14ac:dyDescent="0.2">
      <c r="A17" s="36" t="s">
        <v>165</v>
      </c>
      <c r="B17" s="62" t="s">
        <v>164</v>
      </c>
      <c r="C17" s="42">
        <v>106</v>
      </c>
      <c r="D17" s="63">
        <f t="shared" si="0"/>
        <v>166.57142857142856</v>
      </c>
      <c r="E17" s="64">
        <v>0</v>
      </c>
      <c r="F17" s="65">
        <f t="shared" si="1"/>
        <v>0</v>
      </c>
    </row>
    <row r="18" spans="1:6" ht="18" customHeight="1" x14ac:dyDescent="0.2">
      <c r="A18" s="36" t="s">
        <v>166</v>
      </c>
      <c r="B18" s="62" t="s">
        <v>164</v>
      </c>
      <c r="C18" s="42">
        <v>164</v>
      </c>
      <c r="D18" s="63">
        <f t="shared" si="0"/>
        <v>257.71428571428572</v>
      </c>
      <c r="E18" s="64">
        <v>0</v>
      </c>
      <c r="F18" s="65">
        <f t="shared" si="1"/>
        <v>0</v>
      </c>
    </row>
    <row r="19" spans="1:6" ht="18" customHeight="1" x14ac:dyDescent="0.2">
      <c r="A19" s="36" t="s">
        <v>167</v>
      </c>
      <c r="B19" s="62" t="s">
        <v>168</v>
      </c>
      <c r="C19" s="42">
        <v>222</v>
      </c>
      <c r="D19" s="63">
        <f t="shared" si="0"/>
        <v>348.85714285714289</v>
      </c>
      <c r="E19" s="64">
        <v>0</v>
      </c>
      <c r="F19" s="65">
        <f t="shared" si="1"/>
        <v>0</v>
      </c>
    </row>
    <row r="20" spans="1:6" ht="18" customHeight="1" x14ac:dyDescent="0.2">
      <c r="A20" s="36" t="s">
        <v>169</v>
      </c>
      <c r="B20" s="62" t="s">
        <v>168</v>
      </c>
      <c r="C20" s="42">
        <v>30630</v>
      </c>
      <c r="D20" s="63">
        <f t="shared" si="0"/>
        <v>48132.857142857138</v>
      </c>
      <c r="E20" s="64">
        <v>0</v>
      </c>
      <c r="F20" s="65">
        <f t="shared" si="1"/>
        <v>0</v>
      </c>
    </row>
    <row r="21" spans="1:6" ht="18" customHeight="1" x14ac:dyDescent="0.2">
      <c r="A21" s="36" t="s">
        <v>170</v>
      </c>
      <c r="B21" s="62" t="s">
        <v>171</v>
      </c>
      <c r="C21" s="42">
        <v>5062</v>
      </c>
      <c r="D21" s="63">
        <f t="shared" si="0"/>
        <v>7954.5714285714284</v>
      </c>
      <c r="E21" s="64">
        <v>0</v>
      </c>
      <c r="F21" s="65">
        <f t="shared" si="1"/>
        <v>0</v>
      </c>
    </row>
    <row r="22" spans="1:6" ht="18" customHeight="1" x14ac:dyDescent="0.2">
      <c r="A22" s="36" t="s">
        <v>172</v>
      </c>
      <c r="B22" s="62" t="s">
        <v>168</v>
      </c>
      <c r="C22" s="42">
        <v>618</v>
      </c>
      <c r="D22" s="63">
        <f t="shared" si="0"/>
        <v>971.14285714285722</v>
      </c>
      <c r="E22" s="64">
        <v>0</v>
      </c>
      <c r="F22" s="65">
        <f t="shared" si="1"/>
        <v>0</v>
      </c>
    </row>
    <row r="23" spans="1:6" ht="18" customHeight="1" x14ac:dyDescent="0.2">
      <c r="A23" s="36" t="s">
        <v>173</v>
      </c>
      <c r="B23" s="62" t="s">
        <v>168</v>
      </c>
      <c r="C23" s="42">
        <v>1990</v>
      </c>
      <c r="D23" s="63">
        <f t="shared" si="0"/>
        <v>3127.1428571428569</v>
      </c>
      <c r="E23" s="64">
        <v>0</v>
      </c>
      <c r="F23" s="65">
        <f t="shared" si="1"/>
        <v>0</v>
      </c>
    </row>
    <row r="24" spans="1:6" ht="18" customHeight="1" x14ac:dyDescent="0.2">
      <c r="A24" s="36" t="s">
        <v>174</v>
      </c>
      <c r="B24" s="62" t="s">
        <v>168</v>
      </c>
      <c r="C24" s="42">
        <v>25160</v>
      </c>
      <c r="D24" s="63">
        <f t="shared" si="0"/>
        <v>39537.142857142855</v>
      </c>
      <c r="E24" s="64">
        <v>0</v>
      </c>
      <c r="F24" s="65">
        <f t="shared" si="1"/>
        <v>0</v>
      </c>
    </row>
    <row r="25" spans="1:6" ht="18" customHeight="1" x14ac:dyDescent="0.2">
      <c r="A25" s="36" t="s">
        <v>175</v>
      </c>
      <c r="B25" s="62" t="s">
        <v>168</v>
      </c>
      <c r="C25" s="42">
        <v>49623</v>
      </c>
      <c r="D25" s="63">
        <f t="shared" si="0"/>
        <v>77979</v>
      </c>
      <c r="E25" s="64">
        <v>0</v>
      </c>
      <c r="F25" s="65">
        <f t="shared" si="1"/>
        <v>0</v>
      </c>
    </row>
    <row r="26" spans="1:6" ht="18" customHeight="1" x14ac:dyDescent="0.2">
      <c r="A26" s="36" t="s">
        <v>176</v>
      </c>
      <c r="B26" s="62" t="s">
        <v>168</v>
      </c>
      <c r="C26" s="42">
        <v>14887</v>
      </c>
      <c r="D26" s="63">
        <f t="shared" si="0"/>
        <v>23393.857142857145</v>
      </c>
      <c r="E26" s="64">
        <v>0</v>
      </c>
      <c r="F26" s="65">
        <f t="shared" si="1"/>
        <v>0</v>
      </c>
    </row>
    <row r="27" spans="1:6" ht="18" customHeight="1" x14ac:dyDescent="0.2">
      <c r="A27" s="36" t="s">
        <v>177</v>
      </c>
      <c r="B27" s="62" t="s">
        <v>168</v>
      </c>
      <c r="C27" s="42">
        <v>11</v>
      </c>
      <c r="D27" s="63">
        <f t="shared" si="0"/>
        <v>17.285714285714285</v>
      </c>
      <c r="E27" s="64">
        <v>0</v>
      </c>
      <c r="F27" s="65">
        <f t="shared" si="1"/>
        <v>0</v>
      </c>
    </row>
    <row r="28" spans="1:6" ht="18" customHeight="1" x14ac:dyDescent="0.2">
      <c r="A28" s="36" t="s">
        <v>178</v>
      </c>
      <c r="B28" s="62" t="s">
        <v>168</v>
      </c>
      <c r="C28" s="42">
        <v>1</v>
      </c>
      <c r="D28" s="63">
        <f t="shared" si="0"/>
        <v>1.5714285714285714</v>
      </c>
      <c r="E28" s="64">
        <v>0</v>
      </c>
      <c r="F28" s="65">
        <f t="shared" si="1"/>
        <v>0</v>
      </c>
    </row>
    <row r="29" spans="1:6" ht="18" customHeight="1" x14ac:dyDescent="0.2">
      <c r="A29" s="36" t="s">
        <v>179</v>
      </c>
      <c r="B29" s="62" t="s">
        <v>168</v>
      </c>
      <c r="C29" s="42">
        <v>39572</v>
      </c>
      <c r="D29" s="63">
        <f t="shared" si="0"/>
        <v>62184.571428571428</v>
      </c>
      <c r="E29" s="64">
        <v>0</v>
      </c>
      <c r="F29" s="65">
        <f t="shared" si="1"/>
        <v>0</v>
      </c>
    </row>
    <row r="30" spans="1:6" ht="18" customHeight="1" x14ac:dyDescent="0.2">
      <c r="A30" s="36" t="s">
        <v>180</v>
      </c>
      <c r="B30" s="62" t="s">
        <v>168</v>
      </c>
      <c r="C30" s="42">
        <v>84</v>
      </c>
      <c r="D30" s="63">
        <f t="shared" si="0"/>
        <v>132</v>
      </c>
      <c r="E30" s="64">
        <v>0</v>
      </c>
      <c r="F30" s="65">
        <f t="shared" si="1"/>
        <v>0</v>
      </c>
    </row>
    <row r="31" spans="1:6" ht="18" customHeight="1" x14ac:dyDescent="0.2">
      <c r="A31" s="36" t="s">
        <v>181</v>
      </c>
      <c r="B31" s="62" t="s">
        <v>168</v>
      </c>
      <c r="C31" s="42">
        <v>10</v>
      </c>
      <c r="D31" s="63">
        <f t="shared" si="0"/>
        <v>15.714285714285715</v>
      </c>
      <c r="E31" s="64">
        <v>0</v>
      </c>
      <c r="F31" s="65">
        <f t="shared" si="1"/>
        <v>0</v>
      </c>
    </row>
    <row r="32" spans="1:6" ht="18" customHeight="1" x14ac:dyDescent="0.2">
      <c r="A32" s="36" t="s">
        <v>182</v>
      </c>
      <c r="B32" s="62" t="s">
        <v>168</v>
      </c>
      <c r="C32" s="42">
        <v>19058</v>
      </c>
      <c r="D32" s="63">
        <f t="shared" si="0"/>
        <v>29948.285714285714</v>
      </c>
      <c r="E32" s="64">
        <v>0</v>
      </c>
      <c r="F32" s="65">
        <f t="shared" si="1"/>
        <v>0</v>
      </c>
    </row>
    <row r="33" spans="1:6" ht="18" customHeight="1" x14ac:dyDescent="0.2">
      <c r="A33" s="36" t="s">
        <v>183</v>
      </c>
      <c r="B33" s="62" t="s">
        <v>168</v>
      </c>
      <c r="C33" s="42">
        <v>3320</v>
      </c>
      <c r="D33" s="63">
        <f t="shared" si="0"/>
        <v>5217.1428571428569</v>
      </c>
      <c r="E33" s="64">
        <v>0</v>
      </c>
      <c r="F33" s="65">
        <f t="shared" si="1"/>
        <v>0</v>
      </c>
    </row>
    <row r="34" spans="1:6" ht="18" customHeight="1" x14ac:dyDescent="0.2">
      <c r="A34" s="36" t="s">
        <v>184</v>
      </c>
      <c r="B34" s="62" t="s">
        <v>168</v>
      </c>
      <c r="C34" s="42">
        <v>95</v>
      </c>
      <c r="D34" s="63">
        <f t="shared" si="0"/>
        <v>149.28571428571428</v>
      </c>
      <c r="E34" s="64">
        <v>0</v>
      </c>
      <c r="F34" s="65">
        <f t="shared" si="1"/>
        <v>0</v>
      </c>
    </row>
    <row r="35" spans="1:6" ht="18" customHeight="1" x14ac:dyDescent="0.2">
      <c r="A35" s="36" t="s">
        <v>185</v>
      </c>
      <c r="B35" s="62" t="s">
        <v>186</v>
      </c>
      <c r="C35" s="42">
        <v>22067</v>
      </c>
      <c r="D35" s="63">
        <f t="shared" si="0"/>
        <v>34676.71428571429</v>
      </c>
      <c r="E35" s="64">
        <v>0</v>
      </c>
      <c r="F35" s="65">
        <f t="shared" si="1"/>
        <v>0</v>
      </c>
    </row>
    <row r="36" spans="1:6" ht="18" customHeight="1" x14ac:dyDescent="0.2">
      <c r="A36" s="36" t="s">
        <v>187</v>
      </c>
      <c r="B36" s="62"/>
      <c r="C36" s="42">
        <v>3874</v>
      </c>
      <c r="D36" s="63">
        <f t="shared" si="0"/>
        <v>6087.7142857142862</v>
      </c>
      <c r="E36" s="64">
        <v>0</v>
      </c>
      <c r="F36" s="65">
        <f t="shared" si="1"/>
        <v>0</v>
      </c>
    </row>
    <row r="37" spans="1:6" ht="18" customHeight="1" x14ac:dyDescent="0.2">
      <c r="A37" s="36" t="s">
        <v>188</v>
      </c>
      <c r="B37" s="62"/>
      <c r="C37" s="42">
        <v>10</v>
      </c>
      <c r="D37" s="63">
        <f t="shared" si="0"/>
        <v>15.714285714285715</v>
      </c>
      <c r="E37" s="64">
        <v>0</v>
      </c>
      <c r="F37" s="65">
        <f t="shared" si="1"/>
        <v>0</v>
      </c>
    </row>
    <row r="38" spans="1:6" ht="18" customHeight="1" x14ac:dyDescent="0.2">
      <c r="A38" s="36" t="s">
        <v>189</v>
      </c>
      <c r="B38" s="62"/>
      <c r="C38" s="42">
        <v>76</v>
      </c>
      <c r="D38" s="63">
        <f t="shared" ref="D38:D69" si="2">(C38/7)*11</f>
        <v>119.42857142857143</v>
      </c>
      <c r="E38" s="64">
        <v>0</v>
      </c>
      <c r="F38" s="65">
        <f t="shared" ref="F38:F69" si="3">D38*E38</f>
        <v>0</v>
      </c>
    </row>
    <row r="39" spans="1:6" ht="18" customHeight="1" x14ac:dyDescent="0.2">
      <c r="A39" s="36" t="s">
        <v>190</v>
      </c>
      <c r="B39" s="62"/>
      <c r="C39" s="42">
        <v>14</v>
      </c>
      <c r="D39" s="63">
        <f t="shared" si="2"/>
        <v>22</v>
      </c>
      <c r="E39" s="64">
        <v>0</v>
      </c>
      <c r="F39" s="65">
        <f t="shared" si="3"/>
        <v>0</v>
      </c>
    </row>
    <row r="40" spans="1:6" ht="18" customHeight="1" x14ac:dyDescent="0.2">
      <c r="A40" s="36" t="s">
        <v>191</v>
      </c>
      <c r="B40" s="62"/>
      <c r="C40" s="42">
        <v>100</v>
      </c>
      <c r="D40" s="63">
        <f t="shared" si="2"/>
        <v>157.14285714285714</v>
      </c>
      <c r="E40" s="64">
        <v>0</v>
      </c>
      <c r="F40" s="65">
        <f t="shared" si="3"/>
        <v>0</v>
      </c>
    </row>
    <row r="41" spans="1:6" ht="18" customHeight="1" x14ac:dyDescent="0.2">
      <c r="A41" s="36" t="s">
        <v>192</v>
      </c>
      <c r="B41" s="62"/>
      <c r="C41" s="42">
        <v>14</v>
      </c>
      <c r="D41" s="63">
        <f t="shared" si="2"/>
        <v>22</v>
      </c>
      <c r="E41" s="64">
        <v>0</v>
      </c>
      <c r="F41" s="65">
        <f t="shared" si="3"/>
        <v>0</v>
      </c>
    </row>
    <row r="42" spans="1:6" ht="18" customHeight="1" x14ac:dyDescent="0.2">
      <c r="A42" s="36" t="s">
        <v>193</v>
      </c>
      <c r="B42" s="62"/>
      <c r="C42" s="42">
        <v>2</v>
      </c>
      <c r="D42" s="63">
        <f t="shared" si="2"/>
        <v>3.1428571428571428</v>
      </c>
      <c r="E42" s="64">
        <v>0</v>
      </c>
      <c r="F42" s="65">
        <f t="shared" si="3"/>
        <v>0</v>
      </c>
    </row>
    <row r="43" spans="1:6" ht="18" customHeight="1" x14ac:dyDescent="0.2">
      <c r="A43" s="36" t="s">
        <v>194</v>
      </c>
      <c r="B43" s="62"/>
      <c r="C43" s="42">
        <v>1093</v>
      </c>
      <c r="D43" s="63">
        <f t="shared" si="2"/>
        <v>1717.5714285714284</v>
      </c>
      <c r="E43" s="64">
        <v>0</v>
      </c>
      <c r="F43" s="65">
        <f t="shared" si="3"/>
        <v>0</v>
      </c>
    </row>
    <row r="44" spans="1:6" ht="18" customHeight="1" x14ac:dyDescent="0.2">
      <c r="A44" s="36" t="s">
        <v>195</v>
      </c>
      <c r="B44" s="62"/>
      <c r="C44" s="42">
        <v>542</v>
      </c>
      <c r="D44" s="63">
        <f t="shared" si="2"/>
        <v>851.71428571428578</v>
      </c>
      <c r="E44" s="64">
        <v>0</v>
      </c>
      <c r="F44" s="65">
        <f t="shared" si="3"/>
        <v>0</v>
      </c>
    </row>
    <row r="45" spans="1:6" ht="18" customHeight="1" x14ac:dyDescent="0.2">
      <c r="A45" s="36" t="s">
        <v>196</v>
      </c>
      <c r="B45" s="62"/>
      <c r="C45" s="42">
        <v>107</v>
      </c>
      <c r="D45" s="63">
        <f t="shared" si="2"/>
        <v>168.14285714285714</v>
      </c>
      <c r="E45" s="64">
        <v>0</v>
      </c>
      <c r="F45" s="65">
        <f t="shared" si="3"/>
        <v>0</v>
      </c>
    </row>
    <row r="46" spans="1:6" ht="18" customHeight="1" x14ac:dyDescent="0.2">
      <c r="A46" s="36" t="s">
        <v>197</v>
      </c>
      <c r="B46" s="62"/>
      <c r="C46" s="42">
        <v>2</v>
      </c>
      <c r="D46" s="63">
        <f t="shared" si="2"/>
        <v>3.1428571428571428</v>
      </c>
      <c r="E46" s="64">
        <v>0</v>
      </c>
      <c r="F46" s="65">
        <f t="shared" si="3"/>
        <v>0</v>
      </c>
    </row>
    <row r="47" spans="1:6" ht="18" customHeight="1" x14ac:dyDescent="0.2">
      <c r="A47" s="36" t="s">
        <v>198</v>
      </c>
      <c r="B47" s="62"/>
      <c r="C47" s="42">
        <v>1</v>
      </c>
      <c r="D47" s="63">
        <f t="shared" si="2"/>
        <v>1.5714285714285714</v>
      </c>
      <c r="E47" s="64">
        <v>0</v>
      </c>
      <c r="F47" s="65">
        <f t="shared" si="3"/>
        <v>0</v>
      </c>
    </row>
    <row r="48" spans="1:6" ht="18" customHeight="1" x14ac:dyDescent="0.2">
      <c r="A48" s="36" t="s">
        <v>199</v>
      </c>
      <c r="B48" s="62"/>
      <c r="C48" s="42">
        <v>135</v>
      </c>
      <c r="D48" s="63">
        <f t="shared" si="2"/>
        <v>212.14285714285714</v>
      </c>
      <c r="E48" s="64">
        <v>0</v>
      </c>
      <c r="F48" s="65">
        <f t="shared" si="3"/>
        <v>0</v>
      </c>
    </row>
    <row r="49" spans="1:6" ht="18" customHeight="1" x14ac:dyDescent="0.2">
      <c r="A49" s="36" t="s">
        <v>200</v>
      </c>
      <c r="B49" s="62"/>
      <c r="C49" s="42">
        <v>57344</v>
      </c>
      <c r="D49" s="63">
        <f t="shared" si="2"/>
        <v>90112</v>
      </c>
      <c r="E49" s="64">
        <v>0</v>
      </c>
      <c r="F49" s="65">
        <f t="shared" si="3"/>
        <v>0</v>
      </c>
    </row>
    <row r="50" spans="1:6" ht="18" customHeight="1" x14ac:dyDescent="0.2">
      <c r="A50" s="36" t="s">
        <v>201</v>
      </c>
      <c r="B50" s="62"/>
      <c r="C50" s="42">
        <v>2562</v>
      </c>
      <c r="D50" s="63">
        <f t="shared" si="2"/>
        <v>4026</v>
      </c>
      <c r="E50" s="64">
        <v>0</v>
      </c>
      <c r="F50" s="65">
        <f t="shared" si="3"/>
        <v>0</v>
      </c>
    </row>
    <row r="51" spans="1:6" ht="18" customHeight="1" x14ac:dyDescent="0.2">
      <c r="A51" s="36" t="s">
        <v>202</v>
      </c>
      <c r="B51" s="62"/>
      <c r="C51" s="42">
        <v>951</v>
      </c>
      <c r="D51" s="63">
        <f t="shared" si="2"/>
        <v>1494.4285714285716</v>
      </c>
      <c r="E51" s="64">
        <v>0</v>
      </c>
      <c r="F51" s="65">
        <f t="shared" si="3"/>
        <v>0</v>
      </c>
    </row>
    <row r="52" spans="1:6" ht="18" customHeight="1" x14ac:dyDescent="0.2">
      <c r="A52" s="36" t="s">
        <v>203</v>
      </c>
      <c r="B52" s="62"/>
      <c r="C52" s="42">
        <v>345</v>
      </c>
      <c r="D52" s="63">
        <f t="shared" si="2"/>
        <v>542.14285714285711</v>
      </c>
      <c r="E52" s="64">
        <v>0</v>
      </c>
      <c r="F52" s="65">
        <f t="shared" si="3"/>
        <v>0</v>
      </c>
    </row>
    <row r="53" spans="1:6" ht="18" customHeight="1" x14ac:dyDescent="0.2">
      <c r="A53" s="36" t="s">
        <v>204</v>
      </c>
      <c r="B53" s="62" t="s">
        <v>186</v>
      </c>
      <c r="C53" s="42">
        <v>3827</v>
      </c>
      <c r="D53" s="63">
        <f t="shared" si="2"/>
        <v>6013.8571428571422</v>
      </c>
      <c r="E53" s="64">
        <v>0</v>
      </c>
      <c r="F53" s="65">
        <f t="shared" si="3"/>
        <v>0</v>
      </c>
    </row>
    <row r="54" spans="1:6" ht="18" customHeight="1" x14ac:dyDescent="0.2">
      <c r="A54" s="36" t="s">
        <v>205</v>
      </c>
      <c r="B54" s="62" t="s">
        <v>186</v>
      </c>
      <c r="C54" s="42">
        <v>10362</v>
      </c>
      <c r="D54" s="63">
        <f t="shared" si="2"/>
        <v>16283.142857142857</v>
      </c>
      <c r="E54" s="64">
        <v>0</v>
      </c>
      <c r="F54" s="65">
        <f t="shared" si="3"/>
        <v>0</v>
      </c>
    </row>
    <row r="55" spans="1:6" ht="18" customHeight="1" x14ac:dyDescent="0.2">
      <c r="A55" s="36" t="s">
        <v>206</v>
      </c>
      <c r="B55" s="62" t="s">
        <v>186</v>
      </c>
      <c r="C55" s="42">
        <v>224</v>
      </c>
      <c r="D55" s="63">
        <f t="shared" si="2"/>
        <v>352</v>
      </c>
      <c r="E55" s="64">
        <v>0</v>
      </c>
      <c r="F55" s="65">
        <f t="shared" si="3"/>
        <v>0</v>
      </c>
    </row>
    <row r="56" spans="1:6" ht="18" customHeight="1" x14ac:dyDescent="0.2">
      <c r="A56" s="36" t="s">
        <v>207</v>
      </c>
      <c r="B56" s="62" t="s">
        <v>186</v>
      </c>
      <c r="C56" s="42">
        <v>22</v>
      </c>
      <c r="D56" s="63">
        <f t="shared" si="2"/>
        <v>34.571428571428569</v>
      </c>
      <c r="E56" s="64">
        <v>0</v>
      </c>
      <c r="F56" s="65">
        <f t="shared" si="3"/>
        <v>0</v>
      </c>
    </row>
    <row r="57" spans="1:6" ht="18" customHeight="1" x14ac:dyDescent="0.2">
      <c r="A57" s="36" t="s">
        <v>208</v>
      </c>
      <c r="B57" s="62" t="s">
        <v>186</v>
      </c>
      <c r="C57" s="42">
        <v>790</v>
      </c>
      <c r="D57" s="63">
        <f t="shared" si="2"/>
        <v>1241.4285714285716</v>
      </c>
      <c r="E57" s="64">
        <v>0</v>
      </c>
      <c r="F57" s="65">
        <f t="shared" si="3"/>
        <v>0</v>
      </c>
    </row>
    <row r="58" spans="1:6" ht="18" customHeight="1" x14ac:dyDescent="0.2">
      <c r="A58" s="36" t="s">
        <v>209</v>
      </c>
      <c r="B58" s="62" t="s">
        <v>186</v>
      </c>
      <c r="C58" s="42">
        <v>272</v>
      </c>
      <c r="D58" s="63">
        <f t="shared" si="2"/>
        <v>427.42857142857139</v>
      </c>
      <c r="E58" s="64">
        <v>0</v>
      </c>
      <c r="F58" s="65">
        <f t="shared" si="3"/>
        <v>0</v>
      </c>
    </row>
    <row r="59" spans="1:6" ht="18" customHeight="1" x14ac:dyDescent="0.2">
      <c r="A59" s="36" t="s">
        <v>210</v>
      </c>
      <c r="B59" s="62" t="s">
        <v>186</v>
      </c>
      <c r="C59" s="42">
        <v>2300</v>
      </c>
      <c r="D59" s="63">
        <f t="shared" si="2"/>
        <v>3614.2857142857142</v>
      </c>
      <c r="E59" s="64">
        <v>0</v>
      </c>
      <c r="F59" s="65">
        <f t="shared" si="3"/>
        <v>0</v>
      </c>
    </row>
    <row r="60" spans="1:6" ht="18" customHeight="1" x14ac:dyDescent="0.2">
      <c r="A60" s="36" t="s">
        <v>211</v>
      </c>
      <c r="B60" s="62" t="s">
        <v>186</v>
      </c>
      <c r="C60" s="42">
        <v>100</v>
      </c>
      <c r="D60" s="63">
        <f t="shared" si="2"/>
        <v>157.14285714285714</v>
      </c>
      <c r="E60" s="64">
        <v>0</v>
      </c>
      <c r="F60" s="65">
        <f t="shared" si="3"/>
        <v>0</v>
      </c>
    </row>
    <row r="61" spans="1:6" ht="18" customHeight="1" x14ac:dyDescent="0.2">
      <c r="A61" s="36" t="s">
        <v>212</v>
      </c>
      <c r="B61" s="62" t="s">
        <v>186</v>
      </c>
      <c r="C61" s="42">
        <v>170</v>
      </c>
      <c r="D61" s="63">
        <f t="shared" si="2"/>
        <v>267.14285714285711</v>
      </c>
      <c r="E61" s="64">
        <v>0</v>
      </c>
      <c r="F61" s="65">
        <f t="shared" si="3"/>
        <v>0</v>
      </c>
    </row>
    <row r="62" spans="1:6" ht="18" customHeight="1" x14ac:dyDescent="0.2">
      <c r="A62" s="36" t="s">
        <v>213</v>
      </c>
      <c r="B62" s="62" t="s">
        <v>186</v>
      </c>
      <c r="C62" s="42">
        <v>484</v>
      </c>
      <c r="D62" s="63">
        <f t="shared" si="2"/>
        <v>760.57142857142856</v>
      </c>
      <c r="E62" s="64">
        <v>0</v>
      </c>
      <c r="F62" s="65">
        <f t="shared" si="3"/>
        <v>0</v>
      </c>
    </row>
    <row r="63" spans="1:6" ht="18" customHeight="1" x14ac:dyDescent="0.2">
      <c r="A63" s="36" t="s">
        <v>214</v>
      </c>
      <c r="B63" s="62"/>
      <c r="C63" s="42">
        <v>50</v>
      </c>
      <c r="D63" s="63">
        <f t="shared" si="2"/>
        <v>78.571428571428569</v>
      </c>
      <c r="E63" s="64">
        <v>0</v>
      </c>
      <c r="F63" s="65">
        <f t="shared" si="3"/>
        <v>0</v>
      </c>
    </row>
    <row r="64" spans="1:6" ht="18" customHeight="1" x14ac:dyDescent="0.2">
      <c r="A64" s="36" t="s">
        <v>215</v>
      </c>
      <c r="B64" s="62"/>
      <c r="C64" s="42">
        <v>485</v>
      </c>
      <c r="D64" s="63">
        <f t="shared" si="2"/>
        <v>762.14285714285722</v>
      </c>
      <c r="E64" s="64">
        <v>0</v>
      </c>
      <c r="F64" s="65">
        <f t="shared" si="3"/>
        <v>0</v>
      </c>
    </row>
    <row r="65" spans="1:6" ht="18" customHeight="1" x14ac:dyDescent="0.2">
      <c r="A65" s="36" t="s">
        <v>216</v>
      </c>
      <c r="B65" s="62" t="s">
        <v>186</v>
      </c>
      <c r="C65" s="42">
        <v>2</v>
      </c>
      <c r="D65" s="63">
        <f t="shared" si="2"/>
        <v>3.1428571428571428</v>
      </c>
      <c r="E65" s="64">
        <v>0</v>
      </c>
      <c r="F65" s="65">
        <f t="shared" si="3"/>
        <v>0</v>
      </c>
    </row>
    <row r="66" spans="1:6" ht="18" customHeight="1" x14ac:dyDescent="0.2">
      <c r="A66" s="36" t="s">
        <v>217</v>
      </c>
      <c r="B66" s="62" t="s">
        <v>186</v>
      </c>
      <c r="C66" s="42">
        <v>153</v>
      </c>
      <c r="D66" s="63">
        <f t="shared" si="2"/>
        <v>240.42857142857144</v>
      </c>
      <c r="E66" s="64">
        <v>0</v>
      </c>
      <c r="F66" s="65">
        <f t="shared" si="3"/>
        <v>0</v>
      </c>
    </row>
    <row r="67" spans="1:6" ht="18" customHeight="1" x14ac:dyDescent="0.2">
      <c r="A67" s="36" t="s">
        <v>218</v>
      </c>
      <c r="B67" s="62" t="s">
        <v>186</v>
      </c>
      <c r="C67" s="42">
        <v>86</v>
      </c>
      <c r="D67" s="63">
        <f t="shared" si="2"/>
        <v>135.14285714285714</v>
      </c>
      <c r="E67" s="64">
        <v>0</v>
      </c>
      <c r="F67" s="65">
        <f t="shared" si="3"/>
        <v>0</v>
      </c>
    </row>
    <row r="68" spans="1:6" ht="18" customHeight="1" x14ac:dyDescent="0.2">
      <c r="A68" s="36" t="s">
        <v>219</v>
      </c>
      <c r="B68" s="62" t="s">
        <v>186</v>
      </c>
      <c r="C68" s="42">
        <v>500</v>
      </c>
      <c r="D68" s="63">
        <f t="shared" si="2"/>
        <v>785.71428571428578</v>
      </c>
      <c r="E68" s="64">
        <v>0</v>
      </c>
      <c r="F68" s="65">
        <f t="shared" si="3"/>
        <v>0</v>
      </c>
    </row>
    <row r="69" spans="1:6" ht="18" customHeight="1" x14ac:dyDescent="0.2">
      <c r="A69" s="36" t="s">
        <v>220</v>
      </c>
      <c r="B69" s="62" t="s">
        <v>186</v>
      </c>
      <c r="C69" s="42">
        <v>2060</v>
      </c>
      <c r="D69" s="63">
        <f t="shared" si="2"/>
        <v>3237.1428571428569</v>
      </c>
      <c r="E69" s="64">
        <v>0</v>
      </c>
      <c r="F69" s="65">
        <f t="shared" si="3"/>
        <v>0</v>
      </c>
    </row>
    <row r="70" spans="1:6" ht="18" customHeight="1" x14ac:dyDescent="0.2">
      <c r="A70" s="36" t="s">
        <v>221</v>
      </c>
      <c r="B70" s="62" t="s">
        <v>186</v>
      </c>
      <c r="C70" s="42">
        <v>236</v>
      </c>
      <c r="D70" s="63">
        <f t="shared" ref="D70:D89" si="4">(C70/7)*11</f>
        <v>370.85714285714289</v>
      </c>
      <c r="E70" s="64">
        <v>0</v>
      </c>
      <c r="F70" s="65">
        <f t="shared" ref="F70:F90" si="5">D70*E70</f>
        <v>0</v>
      </c>
    </row>
    <row r="71" spans="1:6" ht="18" customHeight="1" x14ac:dyDescent="0.2">
      <c r="A71" s="36" t="s">
        <v>222</v>
      </c>
      <c r="B71" s="62" t="s">
        <v>186</v>
      </c>
      <c r="C71" s="42">
        <v>320</v>
      </c>
      <c r="D71" s="63">
        <f t="shared" si="4"/>
        <v>502.85714285714289</v>
      </c>
      <c r="E71" s="64">
        <v>0</v>
      </c>
      <c r="F71" s="65">
        <f t="shared" si="5"/>
        <v>0</v>
      </c>
    </row>
    <row r="72" spans="1:6" ht="18" customHeight="1" x14ac:dyDescent="0.2">
      <c r="A72" s="36" t="s">
        <v>223</v>
      </c>
      <c r="B72" s="62" t="s">
        <v>186</v>
      </c>
      <c r="C72" s="42">
        <v>438</v>
      </c>
      <c r="D72" s="63">
        <f t="shared" si="4"/>
        <v>688.28571428571422</v>
      </c>
      <c r="E72" s="64">
        <v>0</v>
      </c>
      <c r="F72" s="65">
        <f t="shared" si="5"/>
        <v>0</v>
      </c>
    </row>
    <row r="73" spans="1:6" ht="18" customHeight="1" x14ac:dyDescent="0.2">
      <c r="A73" s="36" t="s">
        <v>224</v>
      </c>
      <c r="B73" s="62" t="s">
        <v>186</v>
      </c>
      <c r="C73" s="42">
        <v>14136</v>
      </c>
      <c r="D73" s="63">
        <f t="shared" si="4"/>
        <v>22213.714285714286</v>
      </c>
      <c r="E73" s="64">
        <v>0</v>
      </c>
      <c r="F73" s="65">
        <f t="shared" si="5"/>
        <v>0</v>
      </c>
    </row>
    <row r="74" spans="1:6" ht="18" customHeight="1" x14ac:dyDescent="0.2">
      <c r="A74" s="36" t="s">
        <v>225</v>
      </c>
      <c r="B74" s="62" t="s">
        <v>186</v>
      </c>
      <c r="C74" s="42">
        <v>5958</v>
      </c>
      <c r="D74" s="63">
        <f t="shared" si="4"/>
        <v>9362.5714285714275</v>
      </c>
      <c r="E74" s="64">
        <v>0</v>
      </c>
      <c r="F74" s="65">
        <f t="shared" si="5"/>
        <v>0</v>
      </c>
    </row>
    <row r="75" spans="1:6" ht="18" customHeight="1" x14ac:dyDescent="0.2">
      <c r="A75" s="36" t="s">
        <v>226</v>
      </c>
      <c r="B75" s="62" t="s">
        <v>186</v>
      </c>
      <c r="C75" s="42">
        <v>860</v>
      </c>
      <c r="D75" s="63">
        <f t="shared" si="4"/>
        <v>1351.4285714285716</v>
      </c>
      <c r="E75" s="64">
        <v>0</v>
      </c>
      <c r="F75" s="65">
        <f t="shared" si="5"/>
        <v>0</v>
      </c>
    </row>
    <row r="76" spans="1:6" ht="18" customHeight="1" x14ac:dyDescent="0.2">
      <c r="A76" s="36" t="s">
        <v>227</v>
      </c>
      <c r="B76" s="62" t="s">
        <v>186</v>
      </c>
      <c r="C76" s="42">
        <v>198</v>
      </c>
      <c r="D76" s="63">
        <f t="shared" si="4"/>
        <v>311.14285714285711</v>
      </c>
      <c r="E76" s="64">
        <v>0</v>
      </c>
      <c r="F76" s="65">
        <f t="shared" si="5"/>
        <v>0</v>
      </c>
    </row>
    <row r="77" spans="1:6" ht="18" customHeight="1" x14ac:dyDescent="0.2">
      <c r="A77" s="36" t="s">
        <v>228</v>
      </c>
      <c r="B77" s="62" t="s">
        <v>186</v>
      </c>
      <c r="C77" s="42">
        <v>10218</v>
      </c>
      <c r="D77" s="63">
        <f t="shared" si="4"/>
        <v>16056.857142857143</v>
      </c>
      <c r="E77" s="64">
        <v>0</v>
      </c>
      <c r="F77" s="65">
        <f t="shared" si="5"/>
        <v>0</v>
      </c>
    </row>
    <row r="78" spans="1:6" ht="18" customHeight="1" x14ac:dyDescent="0.2">
      <c r="A78" s="36" t="s">
        <v>229</v>
      </c>
      <c r="B78" s="62" t="s">
        <v>186</v>
      </c>
      <c r="C78" s="42">
        <v>1702</v>
      </c>
      <c r="D78" s="63">
        <f t="shared" si="4"/>
        <v>2674.5714285714284</v>
      </c>
      <c r="E78" s="64">
        <v>0</v>
      </c>
      <c r="F78" s="65">
        <f t="shared" si="5"/>
        <v>0</v>
      </c>
    </row>
    <row r="79" spans="1:6" ht="18" customHeight="1" x14ac:dyDescent="0.2">
      <c r="A79" s="36" t="s">
        <v>230</v>
      </c>
      <c r="B79" s="62" t="s">
        <v>186</v>
      </c>
      <c r="C79" s="42">
        <v>4669</v>
      </c>
      <c r="D79" s="63">
        <f t="shared" si="4"/>
        <v>7337</v>
      </c>
      <c r="E79" s="64">
        <v>0</v>
      </c>
      <c r="F79" s="65">
        <f t="shared" si="5"/>
        <v>0</v>
      </c>
    </row>
    <row r="80" spans="1:6" ht="18" customHeight="1" x14ac:dyDescent="0.2">
      <c r="A80" s="36" t="s">
        <v>231</v>
      </c>
      <c r="B80" s="62" t="s">
        <v>186</v>
      </c>
      <c r="C80" s="42">
        <v>3870</v>
      </c>
      <c r="D80" s="63">
        <f t="shared" si="4"/>
        <v>6081.4285714285716</v>
      </c>
      <c r="E80" s="66">
        <v>0</v>
      </c>
      <c r="F80" s="65">
        <f t="shared" si="5"/>
        <v>0</v>
      </c>
    </row>
    <row r="81" spans="1:6" ht="18" customHeight="1" x14ac:dyDescent="0.2">
      <c r="A81" s="36" t="s">
        <v>232</v>
      </c>
      <c r="B81" s="62" t="s">
        <v>186</v>
      </c>
      <c r="C81" s="42">
        <v>8223</v>
      </c>
      <c r="D81" s="63">
        <f t="shared" si="4"/>
        <v>12921.857142857143</v>
      </c>
      <c r="E81" s="66">
        <v>0</v>
      </c>
      <c r="F81" s="65">
        <f t="shared" si="5"/>
        <v>0</v>
      </c>
    </row>
    <row r="82" spans="1:6" ht="18" customHeight="1" x14ac:dyDescent="0.2">
      <c r="A82" s="36" t="s">
        <v>233</v>
      </c>
      <c r="B82" s="62" t="s">
        <v>186</v>
      </c>
      <c r="C82" s="42">
        <v>100</v>
      </c>
      <c r="D82" s="63">
        <f t="shared" si="4"/>
        <v>157.14285714285714</v>
      </c>
      <c r="E82" s="66">
        <v>0</v>
      </c>
      <c r="F82" s="65">
        <f t="shared" si="5"/>
        <v>0</v>
      </c>
    </row>
    <row r="83" spans="1:6" s="11" customFormat="1" ht="18" customHeight="1" x14ac:dyDescent="0.2">
      <c r="A83" s="36" t="s">
        <v>234</v>
      </c>
      <c r="B83" s="62" t="s">
        <v>186</v>
      </c>
      <c r="C83" s="42">
        <v>2405</v>
      </c>
      <c r="D83" s="63">
        <f t="shared" si="4"/>
        <v>3779.2857142857142</v>
      </c>
      <c r="E83" s="66">
        <v>0</v>
      </c>
      <c r="F83" s="65">
        <f t="shared" si="5"/>
        <v>0</v>
      </c>
    </row>
    <row r="84" spans="1:6" s="11" customFormat="1" ht="18" customHeight="1" x14ac:dyDescent="0.2">
      <c r="A84" s="36" t="s">
        <v>235</v>
      </c>
      <c r="B84" s="62" t="s">
        <v>186</v>
      </c>
      <c r="C84" s="42">
        <v>750</v>
      </c>
      <c r="D84" s="63">
        <f t="shared" si="4"/>
        <v>1178.5714285714284</v>
      </c>
      <c r="E84" s="66">
        <v>0</v>
      </c>
      <c r="F84" s="65">
        <f t="shared" si="5"/>
        <v>0</v>
      </c>
    </row>
    <row r="85" spans="1:6" s="11" customFormat="1" ht="18" customHeight="1" x14ac:dyDescent="0.2">
      <c r="A85" s="36" t="s">
        <v>236</v>
      </c>
      <c r="B85" s="62" t="s">
        <v>186</v>
      </c>
      <c r="C85" s="42">
        <v>4603</v>
      </c>
      <c r="D85" s="63">
        <f t="shared" si="4"/>
        <v>7233.2857142857138</v>
      </c>
      <c r="E85" s="66">
        <v>0</v>
      </c>
      <c r="F85" s="65">
        <f t="shared" si="5"/>
        <v>0</v>
      </c>
    </row>
    <row r="86" spans="1:6" s="11" customFormat="1" ht="18" customHeight="1" x14ac:dyDescent="0.2">
      <c r="A86" s="36" t="s">
        <v>237</v>
      </c>
      <c r="B86" s="62"/>
      <c r="C86" s="42">
        <v>129</v>
      </c>
      <c r="D86" s="63">
        <f t="shared" si="4"/>
        <v>202.71428571428569</v>
      </c>
      <c r="E86" s="66">
        <v>0</v>
      </c>
      <c r="F86" s="65">
        <f t="shared" si="5"/>
        <v>0</v>
      </c>
    </row>
    <row r="87" spans="1:6" s="11" customFormat="1" ht="18" customHeight="1" x14ac:dyDescent="0.2">
      <c r="A87" s="36" t="s">
        <v>238</v>
      </c>
      <c r="B87" s="62"/>
      <c r="C87" s="42">
        <v>1002</v>
      </c>
      <c r="D87" s="63">
        <f t="shared" si="4"/>
        <v>1574.5714285714284</v>
      </c>
      <c r="E87" s="66">
        <v>0</v>
      </c>
      <c r="F87" s="65">
        <f t="shared" si="5"/>
        <v>0</v>
      </c>
    </row>
    <row r="88" spans="1:6" s="11" customFormat="1" ht="18" customHeight="1" x14ac:dyDescent="0.2">
      <c r="A88" s="36" t="s">
        <v>239</v>
      </c>
      <c r="B88" s="62"/>
      <c r="C88" s="42">
        <v>522</v>
      </c>
      <c r="D88" s="63">
        <f t="shared" si="4"/>
        <v>820.28571428571422</v>
      </c>
      <c r="E88" s="66">
        <v>0</v>
      </c>
      <c r="F88" s="65">
        <f t="shared" si="5"/>
        <v>0</v>
      </c>
    </row>
    <row r="89" spans="1:6" s="11" customFormat="1" ht="18" customHeight="1" x14ac:dyDescent="0.2">
      <c r="A89" s="36" t="s">
        <v>240</v>
      </c>
      <c r="B89" s="62"/>
      <c r="C89" s="42">
        <v>612</v>
      </c>
      <c r="D89" s="63">
        <f t="shared" si="4"/>
        <v>961.71428571428578</v>
      </c>
      <c r="E89" s="66">
        <v>0</v>
      </c>
      <c r="F89" s="65">
        <f t="shared" si="5"/>
        <v>0</v>
      </c>
    </row>
    <row r="90" spans="1:6" s="11" customFormat="1" ht="18" customHeight="1" x14ac:dyDescent="0.2">
      <c r="A90" s="36" t="s">
        <v>241</v>
      </c>
      <c r="B90" s="67"/>
      <c r="C90" s="68" t="s">
        <v>92</v>
      </c>
      <c r="D90" s="68">
        <v>12</v>
      </c>
      <c r="E90" s="66">
        <v>0</v>
      </c>
      <c r="F90" s="65">
        <f t="shared" si="5"/>
        <v>0</v>
      </c>
    </row>
    <row r="91" spans="1:6" s="11" customFormat="1" ht="18" customHeight="1" thickBot="1" x14ac:dyDescent="0.25">
      <c r="A91" s="46"/>
      <c r="B91" s="46"/>
      <c r="C91" s="46"/>
      <c r="D91" s="46"/>
      <c r="E91" s="46"/>
      <c r="F91" s="46"/>
    </row>
    <row r="92" spans="1:6" s="6" customFormat="1" ht="24" customHeight="1" thickBot="1" x14ac:dyDescent="0.25">
      <c r="A92" s="115" t="s">
        <v>242</v>
      </c>
      <c r="B92" s="116"/>
      <c r="C92" s="116"/>
      <c r="D92" s="116"/>
      <c r="E92" s="70">
        <f>SUM(F6:F90)</f>
        <v>0</v>
      </c>
      <c r="F92" s="69"/>
    </row>
    <row r="93" spans="1:6" s="5" customFormat="1" ht="20.25" customHeight="1" x14ac:dyDescent="0.2">
      <c r="A93" s="46"/>
      <c r="B93" s="46"/>
      <c r="C93" s="46"/>
      <c r="D93" s="46"/>
      <c r="E93" s="46"/>
      <c r="F93" s="46"/>
    </row>
    <row r="94" spans="1:6" s="5" customFormat="1" ht="30" customHeight="1" thickBot="1" x14ac:dyDescent="0.25">
      <c r="A94" s="69" t="s">
        <v>243</v>
      </c>
      <c r="B94" s="71">
        <v>25</v>
      </c>
      <c r="C94" s="72">
        <v>0</v>
      </c>
      <c r="D94" s="73">
        <f>C94*B94</f>
        <v>0</v>
      </c>
      <c r="E94" s="69"/>
      <c r="F94" s="69"/>
    </row>
    <row r="95" spans="1:6" s="3" customFormat="1" ht="30" customHeight="1" thickBot="1" x14ac:dyDescent="0.25">
      <c r="A95" s="74" t="s">
        <v>259</v>
      </c>
      <c r="B95" s="75"/>
      <c r="C95" s="76"/>
      <c r="D95" s="77">
        <f>E92+D94</f>
        <v>0</v>
      </c>
      <c r="E95" s="78"/>
      <c r="F95" s="78"/>
    </row>
    <row r="96" spans="1:6" s="3" customFormat="1" ht="21" customHeight="1" x14ac:dyDescent="0.2">
      <c r="A96" s="79"/>
      <c r="B96" s="80"/>
      <c r="C96" s="79"/>
      <c r="D96" s="81"/>
      <c r="E96" s="46"/>
      <c r="F96" s="46"/>
    </row>
    <row r="97" ht="20.25" customHeight="1" x14ac:dyDescent="0.2"/>
    <row r="98" ht="20.25" customHeight="1" x14ac:dyDescent="0.2"/>
  </sheetData>
  <sheetProtection algorithmName="SHA-512" hashValue="o3vZKqoEx1a/YDvqUimlYPg7vXGpSdJCMbpsg5fyTtypzNF1G3rKh1eQqbfDauhf189dO30icg9x3KM87wyYgg==" saltValue="MKJAjCEJ6o3yVV0XDhd57Q==" spinCount="100000" sheet="1" objects="1" scenarios="1"/>
  <mergeCells count="4">
    <mergeCell ref="A1:D1"/>
    <mergeCell ref="A3:D3"/>
    <mergeCell ref="A92:D92"/>
    <mergeCell ref="A2:D2"/>
  </mergeCells>
  <pageMargins left="0.6" right="0.6" top="0.7" bottom="0.7" header="0.3" footer="0.3"/>
  <pageSetup paperSize="9" scale="68" fitToHeight="0" orientation="landscape"/>
  <headerFooter>
    <oddHeader>&amp;L&amp;"Arial,Bold"&amp;8&amp;K855C85FONTYS FOR SOCIETY</oddHeader>
    <oddFooter>&amp;L&amp;"Arial,Bold"&amp;8&amp;K855C85PRIJZENBLAD CN-00986 – &amp;A&amp;R&amp;"Arial,Bold"&amp;8&amp;K855C85PAGINA &amp;P VAN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5007D"/>
    <pageSetUpPr fitToPage="1"/>
  </sheetPr>
  <dimension ref="A1:C7"/>
  <sheetViews>
    <sheetView showGridLines="0" zoomScale="227" zoomScaleNormal="100" workbookViewId="0">
      <selection activeCell="B7" sqref="B7"/>
    </sheetView>
  </sheetViews>
  <sheetFormatPr baseColWidth="10" defaultColWidth="11.5" defaultRowHeight="15" x14ac:dyDescent="0.2"/>
  <cols>
    <col min="1" max="1" width="78" customWidth="1"/>
    <col min="2" max="2" width="26" customWidth="1"/>
  </cols>
  <sheetData>
    <row r="1" spans="1:3" ht="60" customHeight="1" thickBot="1" x14ac:dyDescent="0.25">
      <c r="A1" s="117" t="s">
        <v>244</v>
      </c>
      <c r="B1" s="102"/>
    </row>
    <row r="2" spans="1:3" ht="30" customHeight="1" x14ac:dyDescent="0.2">
      <c r="A2" s="82" t="str">
        <f>'Promotioneel drukwerk'!A215</f>
        <v>SUBTOTAALSOM Promotioneel Drukwerk</v>
      </c>
      <c r="B2" s="83">
        <f>'Promotioneel drukwerk'!D215</f>
        <v>0</v>
      </c>
    </row>
    <row r="3" spans="1:3" ht="30" customHeight="1" x14ac:dyDescent="0.2">
      <c r="A3" s="82" t="str">
        <f>'Huisstijl-kantoordrukw-tentpap.'!A74</f>
        <v>SUBTOTAALSOM huisstijldrukwerk en tentamenpapier</v>
      </c>
      <c r="B3" s="83">
        <f>'Huisstijl-kantoordrukw-tentpap.'!H74</f>
        <v>0</v>
      </c>
    </row>
    <row r="4" spans="1:3" ht="30" customHeight="1" x14ac:dyDescent="0.2">
      <c r="A4" s="82" t="str">
        <f>'Eenvoudige printopdrachten'!A95</f>
        <v>SUBTOTAALSOM eenvoudige printopdrachten</v>
      </c>
      <c r="B4" s="83">
        <f>'Eenvoudige printopdrachten'!D95</f>
        <v>0</v>
      </c>
    </row>
    <row r="5" spans="1:3" ht="44" customHeight="1" x14ac:dyDescent="0.2">
      <c r="A5" s="84" t="s">
        <v>245</v>
      </c>
      <c r="B5" s="85">
        <f>SUM(B2:B4)</f>
        <v>0</v>
      </c>
    </row>
    <row r="6" spans="1:3" x14ac:dyDescent="0.2">
      <c r="A6" s="46"/>
      <c r="B6" s="46"/>
    </row>
    <row r="7" spans="1:3" ht="36" customHeight="1" x14ac:dyDescent="0.2">
      <c r="A7" s="86" t="s">
        <v>246</v>
      </c>
      <c r="B7" s="87"/>
      <c r="C7" s="88"/>
    </row>
  </sheetData>
  <sheetProtection algorithmName="SHA-512" hashValue="VA4JZodS4vmp7PfU37RZzlYWAoJAyhjuZE0hDwR3/CV4bZU/NksSw/8lCBa/JuZEu3MFkaHZeRTXmuHhHf3d4w==" saltValue="4I17Bd7M20+s2Jk/oyU0zw==" spinCount="100000" sheet="1" objects="1" scenarios="1"/>
  <mergeCells count="1">
    <mergeCell ref="A1:B1"/>
  </mergeCells>
  <pageMargins left="0.6" right="0.6" top="0.7" bottom="0.7" header="0.3" footer="0.3"/>
  <pageSetup paperSize="9" fitToHeight="0" orientation="portrait"/>
  <headerFooter>
    <oddHeader>&amp;L&amp;"Arial,Bold"&amp;8&amp;K855C85FONTYS FOR SOCIETY</oddHeader>
    <oddFooter>&amp;L&amp;"Arial,Bold"&amp;8&amp;K855C85PRIJZENBLAD CN-00986 – &amp;A&amp;R&amp;"Arial,Bold"&amp;8&amp;K855C85PAGINA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06dd729966cf893a1884630120e44643">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b6649b3363e3a538ce7d85e0d367df0a"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2A9A6A-EBDD-4B5A-813B-7E1EA9B53CA3}">
  <ds:schemaRefs>
    <ds:schemaRef ds:uri="http://schemas.microsoft.com/sharepoint/v3/contenttype/forms"/>
  </ds:schemaRefs>
</ds:datastoreItem>
</file>

<file path=customXml/itemProps2.xml><?xml version="1.0" encoding="utf-8"?>
<ds:datastoreItem xmlns:ds="http://schemas.openxmlformats.org/officeDocument/2006/customXml" ds:itemID="{0F4200C6-3309-4AB9-A0FF-13F50C49C4FC}">
  <ds:schemaRefs>
    <ds:schemaRef ds:uri="http://purl.org/dc/terms/"/>
    <ds:schemaRef ds:uri="http://purl.org/dc/elements/1.1/"/>
    <ds:schemaRef ds:uri="http://schemas.microsoft.com/office/infopath/2007/PartnerControls"/>
    <ds:schemaRef ds:uri="http://purl.org/dc/dcmitype/"/>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04d4ff2e-cf62-40b0-a5cf-f8c6524922a9"/>
    <ds:schemaRef ds:uri="cdfd6af9-2027-427e-aee7-f2f3dc2ea940"/>
  </ds:schemaRefs>
</ds:datastoreItem>
</file>

<file path=customXml/itemProps3.xml><?xml version="1.0" encoding="utf-8"?>
<ds:datastoreItem xmlns:ds="http://schemas.openxmlformats.org/officeDocument/2006/customXml" ds:itemID="{8F80549A-2160-4DE2-B8FC-1AFF504D41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5</vt:i4>
      </vt:variant>
      <vt:variant>
        <vt:lpstr>Benoemde bereiken</vt:lpstr>
      </vt:variant>
      <vt:variant>
        <vt:i4>8</vt:i4>
      </vt:variant>
    </vt:vector>
  </HeadingPairs>
  <TitlesOfParts>
    <vt:vector size="13" baseType="lpstr">
      <vt:lpstr>Voorblad</vt:lpstr>
      <vt:lpstr>Promotioneel drukwerk</vt:lpstr>
      <vt:lpstr>Huisstijl-kantoordrukw-tentpap.</vt:lpstr>
      <vt:lpstr>Eenvoudige printopdrachten</vt:lpstr>
      <vt:lpstr>Totaal</vt:lpstr>
      <vt:lpstr>'Eenvoudige printopdrachten'!Afdrukbereik</vt:lpstr>
      <vt:lpstr>'Huisstijl-kantoordrukw-tentpap.'!Afdrukbereik</vt:lpstr>
      <vt:lpstr>'Promotioneel drukwerk'!Afdrukbereik</vt:lpstr>
      <vt:lpstr>Totaal!Afdrukbereik</vt:lpstr>
      <vt:lpstr>Voorblad!Afdrukbereik</vt:lpstr>
      <vt:lpstr>'Eenvoudige printopdrachten'!Afdruktitels</vt:lpstr>
      <vt:lpstr>'Huisstijl-kantoordrukw-tentpap.'!Afdruktitels</vt:lpstr>
      <vt:lpstr>'Promotioneel drukwerk'!Afdruktitels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Copyright inkoopadviesbureau BiC</dc:creator>
  <cp:keywords/>
  <dc:description/>
  <cp:lastModifiedBy>Cher Kramers</cp:lastModifiedBy>
  <cp:revision/>
  <dcterms:created xsi:type="dcterms:W3CDTF">2015-01-19T13:03:00Z</dcterms:created>
  <dcterms:modified xsi:type="dcterms:W3CDTF">2026-10-06T11:02:14Z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